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3.bin" ContentType="application/vnd.openxmlformats-officedocument.spreadsheetml.customProperty"/>
  <Override PartName="/xl/pivotTables/pivotTable2.xml" ContentType="application/vnd.openxmlformats-officedocument.spreadsheetml.pivotTable+xml"/>
  <Override PartName="/xl/customProperty4.bin" ContentType="application/vnd.openxmlformats-officedocument.spreadsheetml.customProperty"/>
  <Override PartName="/xl/pivotTables/pivotTable3.xml" ContentType="application/vnd.openxmlformats-officedocument.spreadsheetml.pivotTable+xml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pivotTables/pivotTable4.xml" ContentType="application/vnd.openxmlformats-officedocument.spreadsheetml.pivotTable+xml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pivotTables/pivotTable5.xml" ContentType="application/vnd.openxmlformats-officedocument.spreadsheetml.pivotTable+xml"/>
  <Override PartName="/xl/customProperty11.bin" ContentType="application/vnd.openxmlformats-officedocument.spreadsheetml.customProperty"/>
  <Override PartName="/xl/pivotTables/pivotTable6.xml" ContentType="application/vnd.openxmlformats-officedocument.spreadsheetml.pivotTable+xml"/>
  <Override PartName="/xl/customProperty12.bin" ContentType="application/vnd.openxmlformats-officedocument.spreadsheetml.customProperty"/>
  <Override PartName="/xl/pivotTables/pivotTable7.xml" ContentType="application/vnd.openxmlformats-officedocument.spreadsheetml.pivotTable+xml"/>
  <Override PartName="/xl/customProperty13.bin" ContentType="application/vnd.openxmlformats-officedocument.spreadsheetml.customProperty"/>
  <Override PartName="/xl/pivotTables/pivotTable8.xml" ContentType="application/vnd.openxmlformats-officedocument.spreadsheetml.pivotTable+xml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1.xml" ContentType="application/vnd.openxmlformats-officedocument.drawing+xml"/>
  <Override PartName="/xl/pivotTables/pivotTable9.xml" ContentType="application/vnd.openxmlformats-officedocument.spreadsheetml.pivotTable+xml"/>
  <Override PartName="/xl/customProperty16.bin" ContentType="application/vnd.openxmlformats-officedocument.spreadsheetml.customProperty"/>
  <Override PartName="/xl/pivotTables/pivotTable10.xml" ContentType="application/vnd.openxmlformats-officedocument.spreadsheetml.pivotTable+xml"/>
  <Override PartName="/xl/customProperty17.bin" ContentType="application/vnd.openxmlformats-officedocument.spreadsheetml.customProperty"/>
  <Override PartName="/xl/pivotTables/pivotTable11.xml" ContentType="application/vnd.openxmlformats-officedocument.spreadsheetml.pivotTable+xml"/>
  <Override PartName="/xl/customProperty18.bin" ContentType="application/vnd.openxmlformats-officedocument.spreadsheetml.customProperty"/>
  <Override PartName="/xl/pivotTables/pivotTable12.xml" ContentType="application/vnd.openxmlformats-officedocument.spreadsheetml.pivotTable+xml"/>
  <Override PartName="/xl/customProperty19.bin" ContentType="application/vnd.openxmlformats-officedocument.spreadsheetml.customProperty"/>
  <Override PartName="/xl/pivotTables/pivotTable13.xml" ContentType="application/vnd.openxmlformats-officedocument.spreadsheetml.pivotTable+xml"/>
  <Override PartName="/xl/customProperty20.bin" ContentType="application/vnd.openxmlformats-officedocument.spreadsheetml.customProperty"/>
  <Override PartName="/xl/pivotTables/pivotTable14.xml" ContentType="application/vnd.openxmlformats-officedocument.spreadsheetml.pivotTable+xml"/>
  <Override PartName="/xl/customProperty21.bin" ContentType="application/vnd.openxmlformats-officedocument.spreadsheetml.customProperty"/>
  <Override PartName="/xl/pivotTables/pivotTable15.xml" ContentType="application/vnd.openxmlformats-officedocument.spreadsheetml.pivotTable+xml"/>
  <Override PartName="/xl/customProperty22.bin" ContentType="application/vnd.openxmlformats-officedocument.spreadsheetml.customProperty"/>
  <Override PartName="/xl/pivotTables/pivotTable16.xml" ContentType="application/vnd.openxmlformats-officedocument.spreadsheetml.pivotTable+xml"/>
  <Override PartName="/xl/customProperty23.bin" ContentType="application/vnd.openxmlformats-officedocument.spreadsheetml.customProperty"/>
  <Override PartName="/xl/pivotTables/pivotTable17.xml" ContentType="application/vnd.openxmlformats-officedocument.spreadsheetml.pivotTable+xml"/>
  <Override PartName="/xl/customProperty24.bin" ContentType="application/vnd.openxmlformats-officedocument.spreadsheetml.customProperty"/>
  <Override PartName="/xl/pivotTables/pivotTable18.xml" ContentType="application/vnd.openxmlformats-officedocument.spreadsheetml.pivotTable+xml"/>
  <Override PartName="/xl/customProperty25.bin" ContentType="application/vnd.openxmlformats-officedocument.spreadsheetml.customProperty"/>
  <Override PartName="/xl/pivotTables/pivotTable19.xml" ContentType="application/vnd.openxmlformats-officedocument.spreadsheetml.pivotTable+xml"/>
  <Override PartName="/xl/customProperty26.bin" ContentType="application/vnd.openxmlformats-officedocument.spreadsheetml.customProperty"/>
  <Override PartName="/xl/pivotTables/pivotTable20.xml" ContentType="application/vnd.openxmlformats-officedocument.spreadsheetml.pivotTable+xml"/>
  <Override PartName="/xl/customProperty27.bin" ContentType="application/vnd.openxmlformats-officedocument.spreadsheetml.customProperty"/>
  <Override PartName="/xl/pivotTables/pivotTable21.xml" ContentType="application/vnd.openxmlformats-officedocument.spreadsheetml.pivotTable+xml"/>
  <Override PartName="/xl/customProperty28.bin" ContentType="application/vnd.openxmlformats-officedocument.spreadsheetml.customProperty"/>
  <Override PartName="/xl/pivotTables/pivotTable22.xml" ContentType="application/vnd.openxmlformats-officedocument.spreadsheetml.pivotTable+xml"/>
  <Override PartName="/xl/customProperty29.bin" ContentType="application/vnd.openxmlformats-officedocument.spreadsheetml.customProperty"/>
  <Override PartName="/xl/pivotTables/pivotTable23.xml" ContentType="application/vnd.openxmlformats-officedocument.spreadsheetml.pivotTable+xml"/>
  <Override PartName="/xl/customProperty30.bin" ContentType="application/vnd.openxmlformats-officedocument.spreadsheetml.customProperty"/>
  <Override PartName="/xl/pivotTables/pivotTable24.xml" ContentType="application/vnd.openxmlformats-officedocument.spreadsheetml.pivotTable+xml"/>
  <Override PartName="/xl/customProperty31.bin" ContentType="application/vnd.openxmlformats-officedocument.spreadsheetml.customProperty"/>
  <Override PartName="/xl/pivotTables/pivotTable25.xml" ContentType="application/vnd.openxmlformats-officedocument.spreadsheetml.pivotTable+xml"/>
  <Override PartName="/xl/customProperty32.bin" ContentType="application/vnd.openxmlformats-officedocument.spreadsheetml.customProperty"/>
  <Override PartName="/xl/pivotTables/pivotTable26.xml" ContentType="application/vnd.openxmlformats-officedocument.spreadsheetml.pivotTable+xml"/>
  <Override PartName="/xl/customProperty33.bin" ContentType="application/vnd.openxmlformats-officedocument.spreadsheetml.customProperty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1.0 Daily Report\New folder\"/>
    </mc:Choice>
  </mc:AlternateContent>
  <xr:revisionPtr revIDLastSave="0" documentId="13_ncr:1_{FC17FE47-0D7D-4CD2-8F67-A54B58296524}" xr6:coauthVersionLast="47" xr6:coauthVersionMax="47" xr10:uidLastSave="{00000000-0000-0000-0000-000000000000}"/>
  <bookViews>
    <workbookView xWindow="-110" yWindow="-110" windowWidth="19420" windowHeight="10300" tabRatio="842" firstSheet="3" activeTab="6" xr2:uid="{00000000-000D-0000-FFFF-FFFF00000000}"/>
  </bookViews>
  <sheets>
    <sheet name="Data" sheetId="1" state="hidden" r:id="rId1"/>
    <sheet name="7-11_6.13mmu" sheetId="157" state="hidden" r:id="rId2"/>
    <sheet name="Sheet1" sheetId="165" state="hidden" r:id="rId3"/>
    <sheet name="by SKU" sheetId="166" r:id="rId4"/>
    <sheet name="Sheet2" sheetId="167" state="hidden" r:id="rId5"/>
    <sheet name="Working sheet" sheetId="2" r:id="rId6"/>
    <sheet name="Sale volume Jun 2025" sheetId="146" r:id="rId7"/>
    <sheet name="Material category" sheetId="3" r:id="rId8"/>
    <sheet name="Cust Category" sheetId="4" r:id="rId9"/>
    <sheet name="Billing Type Category" sheetId="5" r:id="rId10"/>
    <sheet name="Sales by amount_" sheetId="11" state="hidden" r:id="rId11"/>
    <sheet name="Sales by Amount" sheetId="6" state="hidden" r:id="rId12"/>
    <sheet name="Sales by Volume" sheetId="7" state="hidden" r:id="rId13"/>
    <sheet name="Monthly Sales Volume" sheetId="8" state="hidden" r:id="rId14"/>
    <sheet name="SAP Report" sheetId="168" r:id="rId15"/>
    <sheet name="Sale volume May 2024 (2)" sheetId="163" state="hidden" r:id="rId16"/>
    <sheet name="Sale volume May 2024 (3)" sheetId="164" state="hidden" r:id="rId17"/>
    <sheet name="Sale volume Apr 2024 (2)" sheetId="162" state="hidden" r:id="rId18"/>
    <sheet name="แยก CFM " sheetId="161" state="hidden" r:id="rId19"/>
    <sheet name="Sale volume May 2023 (2)" sheetId="160" state="hidden" r:id="rId20"/>
    <sheet name="Sale volume Apr 2023 (2)" sheetId="159" state="hidden" r:id="rId21"/>
    <sheet name="Sale volume Aug 2022 (2)" sheetId="158" state="hidden" r:id="rId22"/>
    <sheet name="Sale amount 15.03.2020" sheetId="147" state="hidden" r:id="rId23"/>
    <sheet name="Summary Quantity KA_DSO" sheetId="149" state="hidden" r:id="rId24"/>
    <sheet name="DSO volume" sheetId="154" state="hidden" r:id="rId25"/>
    <sheet name="DSO volume_date" sheetId="155" state="hidden" r:id="rId26"/>
    <sheet name="DSO volume by Branch" sheetId="156" state="hidden" r:id="rId27"/>
    <sheet name="DSO amount" sheetId="153" state="hidden" r:id="rId28"/>
    <sheet name="CN" sheetId="152" state="hidden" r:id="rId29"/>
    <sheet name="Weekly Key Account AR" sheetId="148" state="hidden" r:id="rId30"/>
    <sheet name="Weekly Qty by date, customer" sheetId="138" state="hidden" r:id="rId31"/>
    <sheet name="Weekly Sale volume by customer" sheetId="137" state="hidden" r:id="rId32"/>
    <sheet name="Sale by Group" sheetId="9" state="hidden" r:id="rId33"/>
  </sheets>
  <definedNames>
    <definedName name="_xlnm._FilterDatabase" localSheetId="9" hidden="1">'Billing Type Category'!$A$1:$C$118</definedName>
    <definedName name="_xlnm._FilterDatabase" localSheetId="8" hidden="1">'Cust Category'!$A$1:$C$1939</definedName>
    <definedName name="_xlnm._FilterDatabase" localSheetId="7" hidden="1">'Material category'!$A$1:$I$248</definedName>
    <definedName name="_xlnm._FilterDatabase" localSheetId="5" hidden="1">'Working sheet'!$A$1:$Z$3206</definedName>
    <definedName name="Z_1B8CFA82_3FC4_404F_BF13_92B262B5319A_.wvu.FilterData" localSheetId="5" hidden="1">'Working sheet'!$A$2:$W$771</definedName>
    <definedName name="Z_59F7F58E_E303_4EFD_8799_C113523DAFE3_.wvu.FilterData" localSheetId="8" hidden="1">'Cust Category'!$A$1:$D$1881</definedName>
    <definedName name="Z_59F7F58E_E303_4EFD_8799_C113523DAFE3_.wvu.FilterData" localSheetId="5" hidden="1">'Working sheet'!$A$2:$W$771</definedName>
    <definedName name="Z_7CE3C6FB_F6D3_4D75_8BFB_F2BC75A132B8_.wvu.FilterData" localSheetId="8" hidden="1">'Cust Category'!$A$1:$D$1881</definedName>
    <definedName name="Z_7CE3C6FB_F6D3_4D75_8BFB_F2BC75A132B8_.wvu.FilterData" localSheetId="5" hidden="1">'Working sheet'!$A$2:$W$771</definedName>
    <definedName name="Z_ADD39B3A_46CF_4D0F_9A88_969AC41FD17D_.wvu.Cols" localSheetId="13" hidden="1">'Monthly Sales Volume'!$I:$I</definedName>
    <definedName name="Z_ADD39B3A_46CF_4D0F_9A88_969AC41FD17D_.wvu.FilterData" localSheetId="9" hidden="1">'Billing Type Category'!$A$1:$G$116</definedName>
    <definedName name="Z_ADD39B3A_46CF_4D0F_9A88_969AC41FD17D_.wvu.FilterData" localSheetId="8" hidden="1">'Cust Category'!$A$1:$C$1881</definedName>
    <definedName name="Z_ADD39B3A_46CF_4D0F_9A88_969AC41FD17D_.wvu.FilterData" localSheetId="7" hidden="1">'Material category'!$A$1:$E$109</definedName>
    <definedName name="Z_ADD39B3A_46CF_4D0F_9A88_969AC41FD17D_.wvu.FilterData" localSheetId="5" hidden="1">'Working sheet'!$A$2:$W$771</definedName>
  </definedNames>
  <calcPr calcId="191029" concurrentManualCount="12"/>
  <customWorkbookViews>
    <customWorkbookView name="Lim, Yen Ping - Personal View" guid="{59F7F58E-E303-4EFD-8799-C113523DAFE3}" mergeInterval="0" personalView="1" maximized="1" windowWidth="1280" windowHeight="799" tabRatio="669" activeSheetId="7"/>
    <customWorkbookView name="Mat Khairi, Siti Murni - Personal View" guid="{7CE3C6FB-F6D3-4D75-8BFB-F2BC75A132B8}" mergeInterval="0" personalView="1" maximized="1" windowWidth="1280" windowHeight="799" tabRatio="669" activeSheetId="10"/>
    <customWorkbookView name="Buapli, Kanvara - Personal View" guid="{ADD39B3A-46CF-4D0F-9A88-969AC41FD17D}" mergeInterval="0" personalView="1" maximized="1" windowWidth="1362" windowHeight="543" tabRatio="669" activeSheetId="2"/>
  </customWorkbookViews>
  <pivotCaches>
    <pivotCache cacheId="0" r:id="rId34"/>
    <pivotCache cacheId="1" r:id="rId35"/>
    <pivotCache cacheId="2" r:id="rId36"/>
    <pivotCache cacheId="3" r:id="rId37"/>
    <pivotCache cacheId="4" r:id="rId38"/>
    <pivotCache cacheId="5" r:id="rId39"/>
    <pivotCache cacheId="6" r:id="rId40"/>
    <pivotCache cacheId="7" r:id="rId41"/>
    <pivotCache cacheId="8" r:id="rId42"/>
    <pivotCache cacheId="9" r:id="rId43"/>
    <pivotCache cacheId="10" r:id="rId44"/>
    <pivotCache cacheId="11" r:id="rId45"/>
    <pivotCache cacheId="12" r:id="rId46"/>
    <pivotCache cacheId="13" r:id="rId47"/>
    <pivotCache cacheId="20" r:id="rId4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13" i="166" l="1"/>
  <c r="E114" i="166"/>
  <c r="E115" i="166"/>
  <c r="E116" i="166"/>
  <c r="E117" i="166"/>
  <c r="E118" i="166"/>
  <c r="E119" i="166"/>
  <c r="E120" i="166"/>
  <c r="E121" i="166"/>
  <c r="E122" i="166"/>
  <c r="E101" i="166"/>
  <c r="E102" i="166"/>
  <c r="E103" i="166"/>
  <c r="E104" i="166"/>
  <c r="E105" i="166"/>
  <c r="E106" i="166"/>
  <c r="E107" i="166"/>
  <c r="E108" i="166"/>
  <c r="E109" i="166"/>
  <c r="E110" i="166"/>
  <c r="E89" i="166"/>
  <c r="E112" i="166"/>
  <c r="D113" i="166"/>
  <c r="D114" i="166"/>
  <c r="D115" i="166"/>
  <c r="D116" i="166"/>
  <c r="D117" i="166"/>
  <c r="D118" i="166"/>
  <c r="D119" i="166"/>
  <c r="D120" i="166"/>
  <c r="D121" i="166"/>
  <c r="D122" i="166"/>
  <c r="D112" i="166"/>
  <c r="E100" i="166"/>
  <c r="D111" i="166"/>
  <c r="D101" i="166"/>
  <c r="D102" i="166"/>
  <c r="D103" i="166"/>
  <c r="D104" i="166"/>
  <c r="D105" i="166"/>
  <c r="D106" i="166"/>
  <c r="D107" i="166"/>
  <c r="D108" i="166"/>
  <c r="D109" i="166"/>
  <c r="D110" i="166"/>
  <c r="D100" i="166"/>
  <c r="E90" i="166"/>
  <c r="E91" i="166"/>
  <c r="E92" i="166"/>
  <c r="E93" i="166"/>
  <c r="E94" i="166"/>
  <c r="E95" i="166"/>
  <c r="E96" i="166"/>
  <c r="E97" i="166"/>
  <c r="E98" i="166"/>
  <c r="D90" i="166"/>
  <c r="D91" i="166"/>
  <c r="D92" i="166"/>
  <c r="D93" i="166"/>
  <c r="D94" i="166"/>
  <c r="D95" i="166"/>
  <c r="D96" i="166"/>
  <c r="D97" i="166"/>
  <c r="D98" i="166"/>
  <c r="D99" i="166"/>
  <c r="D89" i="166"/>
  <c r="E79" i="166"/>
  <c r="E80" i="166"/>
  <c r="E81" i="166"/>
  <c r="E82" i="166"/>
  <c r="E83" i="166"/>
  <c r="E84" i="166"/>
  <c r="E85" i="166"/>
  <c r="E86" i="166"/>
  <c r="E87" i="166"/>
  <c r="E78" i="166"/>
  <c r="D88" i="166"/>
  <c r="M76" i="166"/>
  <c r="L76" i="166"/>
  <c r="D79" i="166" l="1"/>
  <c r="D80" i="166"/>
  <c r="D81" i="166"/>
  <c r="D82" i="166"/>
  <c r="D83" i="166"/>
  <c r="D84" i="166"/>
  <c r="D85" i="166"/>
  <c r="D86" i="166"/>
  <c r="D87" i="166"/>
  <c r="D78" i="166"/>
  <c r="E68" i="166"/>
  <c r="E69" i="166"/>
  <c r="E70" i="166"/>
  <c r="E71" i="166"/>
  <c r="E72" i="166"/>
  <c r="E73" i="166"/>
  <c r="E74" i="166"/>
  <c r="E75" i="166"/>
  <c r="E76" i="166"/>
  <c r="E67" i="166"/>
  <c r="D68" i="166"/>
  <c r="D69" i="166"/>
  <c r="D70" i="166"/>
  <c r="D71" i="166"/>
  <c r="D72" i="166"/>
  <c r="D73" i="166"/>
  <c r="D74" i="166"/>
  <c r="D75" i="166"/>
  <c r="D76" i="166"/>
  <c r="D77" i="166"/>
  <c r="D67" i="166"/>
  <c r="E56" i="166"/>
  <c r="E57" i="166"/>
  <c r="E58" i="166"/>
  <c r="E59" i="166"/>
  <c r="E60" i="166"/>
  <c r="E61" i="166"/>
  <c r="E62" i="166"/>
  <c r="E63" i="166"/>
  <c r="E64" i="166"/>
  <c r="E65" i="166"/>
  <c r="E55" i="166"/>
  <c r="D66" i="166"/>
  <c r="D56" i="166"/>
  <c r="D57" i="166"/>
  <c r="D58" i="166"/>
  <c r="D59" i="166"/>
  <c r="D60" i="166"/>
  <c r="D61" i="166"/>
  <c r="D62" i="166"/>
  <c r="D63" i="166"/>
  <c r="D64" i="166"/>
  <c r="D65" i="166"/>
  <c r="D55" i="166"/>
  <c r="D54" i="166"/>
  <c r="E45" i="166"/>
  <c r="E46" i="166"/>
  <c r="E47" i="166"/>
  <c r="E48" i="166"/>
  <c r="E49" i="166"/>
  <c r="E50" i="166"/>
  <c r="E51" i="166"/>
  <c r="E52" i="166"/>
  <c r="E53" i="166"/>
  <c r="E44" i="166"/>
  <c r="D45" i="166"/>
  <c r="D46" i="166"/>
  <c r="D47" i="166"/>
  <c r="D48" i="166"/>
  <c r="D49" i="166"/>
  <c r="D50" i="166"/>
  <c r="D51" i="166"/>
  <c r="D52" i="166"/>
  <c r="D53" i="166"/>
  <c r="D44" i="166"/>
  <c r="D43" i="166"/>
  <c r="E33" i="166"/>
  <c r="E34" i="166"/>
  <c r="E35" i="166"/>
  <c r="E36" i="166"/>
  <c r="E37" i="166"/>
  <c r="E38" i="166"/>
  <c r="E39" i="166"/>
  <c r="E40" i="166"/>
  <c r="E41" i="166"/>
  <c r="E42" i="166"/>
  <c r="D33" i="166"/>
  <c r="D34" i="166"/>
  <c r="D35" i="166"/>
  <c r="D36" i="166"/>
  <c r="D37" i="166"/>
  <c r="D38" i="166"/>
  <c r="D39" i="166"/>
  <c r="D40" i="166"/>
  <c r="D41" i="166"/>
  <c r="D42" i="166"/>
  <c r="D32" i="166"/>
  <c r="D31" i="166"/>
  <c r="E20" i="166"/>
  <c r="E21" i="166"/>
  <c r="E22" i="166"/>
  <c r="E23" i="166"/>
  <c r="E24" i="166"/>
  <c r="E25" i="166"/>
  <c r="E26" i="166"/>
  <c r="E27" i="166"/>
  <c r="E28" i="166"/>
  <c r="E29" i="166"/>
  <c r="E30" i="166"/>
  <c r="E19" i="166"/>
  <c r="D20" i="166"/>
  <c r="D21" i="166"/>
  <c r="D22" i="166"/>
  <c r="D23" i="166"/>
  <c r="D24" i="166"/>
  <c r="D25" i="166"/>
  <c r="D26" i="166"/>
  <c r="D27" i="166"/>
  <c r="D28" i="166"/>
  <c r="D29" i="166"/>
  <c r="D30" i="166"/>
  <c r="D19" i="166"/>
  <c r="D18" i="166"/>
  <c r="D7" i="166"/>
  <c r="E7" i="166" s="1"/>
  <c r="D8" i="166"/>
  <c r="E8" i="166"/>
  <c r="D9" i="166"/>
  <c r="E9" i="166" s="1"/>
  <c r="D10" i="166"/>
  <c r="E10" i="166"/>
  <c r="D11" i="166"/>
  <c r="E11" i="166" s="1"/>
  <c r="D12" i="166"/>
  <c r="E12" i="166"/>
  <c r="D13" i="166"/>
  <c r="E13" i="166" s="1"/>
  <c r="D14" i="166"/>
  <c r="E14" i="166"/>
  <c r="D15" i="166"/>
  <c r="E15" i="166" s="1"/>
  <c r="D16" i="166"/>
  <c r="E16" i="166"/>
  <c r="D17" i="166"/>
  <c r="E17" i="166" s="1"/>
  <c r="E6" i="166"/>
  <c r="D6" i="166"/>
  <c r="J2" i="3" l="1"/>
  <c r="K2" i="3" s="1"/>
  <c r="J3" i="3"/>
  <c r="K3" i="3" s="1"/>
  <c r="J4" i="3"/>
  <c r="K4" i="3" s="1"/>
  <c r="J5" i="3"/>
  <c r="K5" i="3" s="1"/>
  <c r="J6" i="3"/>
  <c r="K6" i="3" s="1"/>
  <c r="J7" i="3"/>
  <c r="K7" i="3" s="1"/>
  <c r="J8" i="3"/>
  <c r="K8" i="3" s="1"/>
  <c r="J9" i="3"/>
  <c r="K9" i="3" s="1"/>
  <c r="J10" i="3"/>
  <c r="K10" i="3" s="1"/>
  <c r="J11" i="3"/>
  <c r="K11" i="3" s="1"/>
  <c r="J12" i="3"/>
  <c r="K12" i="3" s="1"/>
  <c r="J13" i="3"/>
  <c r="K13" i="3" s="1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K26" i="3" s="1"/>
  <c r="J27" i="3"/>
  <c r="K27" i="3" s="1"/>
  <c r="J28" i="3"/>
  <c r="K28" i="3" s="1"/>
  <c r="J29" i="3"/>
  <c r="K29" i="3" s="1"/>
  <c r="J30" i="3"/>
  <c r="K30" i="3" s="1"/>
  <c r="J31" i="3"/>
  <c r="K31" i="3" s="1"/>
  <c r="J32" i="3"/>
  <c r="K32" i="3" s="1"/>
  <c r="J33" i="3"/>
  <c r="K33" i="3" s="1"/>
  <c r="J34" i="3"/>
  <c r="K34" i="3" s="1"/>
  <c r="J35" i="3"/>
  <c r="K35" i="3" s="1"/>
  <c r="J36" i="3"/>
  <c r="K36" i="3" s="1"/>
  <c r="J37" i="3"/>
  <c r="K37" i="3" s="1"/>
  <c r="J38" i="3"/>
  <c r="K38" i="3" s="1"/>
  <c r="J39" i="3"/>
  <c r="K39" i="3" s="1"/>
  <c r="J40" i="3"/>
  <c r="K40" i="3" s="1"/>
  <c r="J41" i="3"/>
  <c r="K41" i="3" s="1"/>
  <c r="J42" i="3"/>
  <c r="K42" i="3" s="1"/>
  <c r="J43" i="3"/>
  <c r="K43" i="3" s="1"/>
  <c r="J44" i="3"/>
  <c r="K44" i="3" s="1"/>
  <c r="J45" i="3"/>
  <c r="K45" i="3" s="1"/>
  <c r="J46" i="3"/>
  <c r="K46" i="3" s="1"/>
  <c r="J47" i="3"/>
  <c r="K47" i="3" s="1"/>
  <c r="J48" i="3"/>
  <c r="K48" i="3" s="1"/>
  <c r="J49" i="3"/>
  <c r="K49" i="3" s="1"/>
  <c r="J50" i="3"/>
  <c r="K50" i="3" s="1"/>
  <c r="J51" i="3"/>
  <c r="K51" i="3" s="1"/>
  <c r="J52" i="3"/>
  <c r="K52" i="3" s="1"/>
  <c r="J53" i="3"/>
  <c r="K53" i="3" s="1"/>
  <c r="J54" i="3"/>
  <c r="K54" i="3" s="1"/>
  <c r="J55" i="3"/>
  <c r="K55" i="3" s="1"/>
  <c r="J56" i="3"/>
  <c r="K56" i="3" s="1"/>
  <c r="J57" i="3"/>
  <c r="K57" i="3" s="1"/>
  <c r="J58" i="3"/>
  <c r="K58" i="3" s="1"/>
  <c r="J59" i="3"/>
  <c r="K59" i="3" s="1"/>
  <c r="J60" i="3"/>
  <c r="K60" i="3" s="1"/>
  <c r="J61" i="3"/>
  <c r="K61" i="3" s="1"/>
  <c r="J62" i="3"/>
  <c r="K62" i="3" s="1"/>
  <c r="J63" i="3"/>
  <c r="K63" i="3" s="1"/>
  <c r="J64" i="3"/>
  <c r="K64" i="3" s="1"/>
  <c r="J65" i="3"/>
  <c r="K65" i="3" s="1"/>
  <c r="J66" i="3"/>
  <c r="K66" i="3" s="1"/>
  <c r="J67" i="3"/>
  <c r="K67" i="3" s="1"/>
  <c r="J68" i="3"/>
  <c r="K68" i="3" s="1"/>
  <c r="J69" i="3"/>
  <c r="K69" i="3" s="1"/>
  <c r="J70" i="3"/>
  <c r="K70" i="3" s="1"/>
  <c r="J71" i="3"/>
  <c r="K71" i="3" s="1"/>
  <c r="J72" i="3"/>
  <c r="K72" i="3" s="1"/>
  <c r="J73" i="3"/>
  <c r="K73" i="3" s="1"/>
  <c r="J74" i="3"/>
  <c r="K74" i="3" s="1"/>
  <c r="J75" i="3"/>
  <c r="K75" i="3" s="1"/>
  <c r="J76" i="3"/>
  <c r="K76" i="3" s="1"/>
  <c r="J77" i="3"/>
  <c r="K77" i="3" s="1"/>
  <c r="J78" i="3"/>
  <c r="K78" i="3" s="1"/>
  <c r="J79" i="3"/>
  <c r="K79" i="3" s="1"/>
  <c r="J80" i="3"/>
  <c r="K80" i="3" s="1"/>
  <c r="J81" i="3"/>
  <c r="K81" i="3" s="1"/>
  <c r="J82" i="3"/>
  <c r="K82" i="3" s="1"/>
  <c r="J83" i="3"/>
  <c r="K83" i="3" s="1"/>
  <c r="J84" i="3"/>
  <c r="K84" i="3" s="1"/>
  <c r="J85" i="3"/>
  <c r="K85" i="3" s="1"/>
  <c r="J86" i="3"/>
  <c r="K86" i="3" s="1"/>
  <c r="J87" i="3"/>
  <c r="K87" i="3" s="1"/>
  <c r="J88" i="3"/>
  <c r="K88" i="3" s="1"/>
  <c r="J89" i="3"/>
  <c r="K89" i="3" s="1"/>
  <c r="J90" i="3"/>
  <c r="K90" i="3" s="1"/>
  <c r="J91" i="3"/>
  <c r="K91" i="3" s="1"/>
  <c r="J92" i="3"/>
  <c r="K92" i="3" s="1"/>
  <c r="J93" i="3"/>
  <c r="K93" i="3" s="1"/>
  <c r="J94" i="3"/>
  <c r="K94" i="3" s="1"/>
  <c r="J95" i="3"/>
  <c r="K95" i="3" s="1"/>
  <c r="J96" i="3"/>
  <c r="K96" i="3" s="1"/>
  <c r="J97" i="3"/>
  <c r="K97" i="3" s="1"/>
  <c r="J98" i="3"/>
  <c r="K98" i="3" s="1"/>
  <c r="J99" i="3"/>
  <c r="K99" i="3" s="1"/>
  <c r="J100" i="3"/>
  <c r="K100" i="3" s="1"/>
  <c r="J101" i="3"/>
  <c r="K101" i="3" s="1"/>
  <c r="J102" i="3"/>
  <c r="K102" i="3" s="1"/>
  <c r="J103" i="3"/>
  <c r="K103" i="3" s="1"/>
  <c r="J104" i="3"/>
  <c r="K104" i="3" s="1"/>
  <c r="J105" i="3"/>
  <c r="K105" i="3" s="1"/>
  <c r="J106" i="3"/>
  <c r="K106" i="3" s="1"/>
  <c r="J107" i="3"/>
  <c r="K107" i="3" s="1"/>
  <c r="J108" i="3"/>
  <c r="K108" i="3" s="1"/>
  <c r="J109" i="3"/>
  <c r="K109" i="3" s="1"/>
  <c r="J110" i="3"/>
  <c r="K110" i="3" s="1"/>
  <c r="J111" i="3"/>
  <c r="K111" i="3" s="1"/>
  <c r="J112" i="3"/>
  <c r="K112" i="3" s="1"/>
  <c r="J113" i="3"/>
  <c r="K113" i="3" s="1"/>
  <c r="J114" i="3"/>
  <c r="K114" i="3" s="1"/>
  <c r="J115" i="3"/>
  <c r="K115" i="3" s="1"/>
  <c r="J116" i="3"/>
  <c r="K116" i="3" s="1"/>
  <c r="J117" i="3"/>
  <c r="K117" i="3" s="1"/>
  <c r="J118" i="3"/>
  <c r="K118" i="3" s="1"/>
  <c r="J119" i="3"/>
  <c r="K119" i="3" s="1"/>
  <c r="J120" i="3"/>
  <c r="K120" i="3" s="1"/>
  <c r="J121" i="3"/>
  <c r="K121" i="3" s="1"/>
  <c r="J122" i="3"/>
  <c r="K122" i="3" s="1"/>
  <c r="J123" i="3"/>
  <c r="K123" i="3" s="1"/>
  <c r="J124" i="3"/>
  <c r="K124" i="3" s="1"/>
  <c r="J125" i="3"/>
  <c r="K125" i="3" s="1"/>
  <c r="J126" i="3"/>
  <c r="K126" i="3" s="1"/>
  <c r="J127" i="3"/>
  <c r="K127" i="3" s="1"/>
  <c r="J128" i="3"/>
  <c r="K128" i="3" s="1"/>
  <c r="J129" i="3"/>
  <c r="K129" i="3" s="1"/>
  <c r="J130" i="3"/>
  <c r="K130" i="3" s="1"/>
  <c r="J131" i="3"/>
  <c r="K131" i="3" s="1"/>
  <c r="J132" i="3"/>
  <c r="K132" i="3" s="1"/>
  <c r="J133" i="3"/>
  <c r="K133" i="3" s="1"/>
  <c r="J134" i="3"/>
  <c r="K134" i="3" s="1"/>
  <c r="J135" i="3"/>
  <c r="K135" i="3" s="1"/>
  <c r="J136" i="3"/>
  <c r="K136" i="3" s="1"/>
  <c r="J137" i="3"/>
  <c r="K137" i="3" s="1"/>
  <c r="J138" i="3"/>
  <c r="K138" i="3" s="1"/>
  <c r="J139" i="3"/>
  <c r="K139" i="3" s="1"/>
  <c r="J140" i="3"/>
  <c r="K140" i="3" s="1"/>
  <c r="J141" i="3"/>
  <c r="K141" i="3" s="1"/>
  <c r="J142" i="3"/>
  <c r="K142" i="3" s="1"/>
  <c r="J143" i="3"/>
  <c r="K143" i="3" s="1"/>
  <c r="J144" i="3"/>
  <c r="K144" i="3" s="1"/>
  <c r="J145" i="3"/>
  <c r="K145" i="3" s="1"/>
  <c r="J146" i="3"/>
  <c r="K146" i="3" s="1"/>
  <c r="J147" i="3"/>
  <c r="K147" i="3" s="1"/>
  <c r="J148" i="3"/>
  <c r="K148" i="3" s="1"/>
  <c r="J149" i="3"/>
  <c r="K149" i="3" s="1"/>
  <c r="J150" i="3"/>
  <c r="K150" i="3" s="1"/>
  <c r="J151" i="3"/>
  <c r="K151" i="3" s="1"/>
  <c r="J152" i="3"/>
  <c r="K152" i="3" s="1"/>
  <c r="J153" i="3"/>
  <c r="K153" i="3" s="1"/>
  <c r="J154" i="3"/>
  <c r="K154" i="3" s="1"/>
  <c r="J155" i="3"/>
  <c r="K155" i="3" s="1"/>
  <c r="J156" i="3"/>
  <c r="K156" i="3" s="1"/>
  <c r="J157" i="3"/>
  <c r="K157" i="3" s="1"/>
  <c r="J158" i="3"/>
  <c r="K158" i="3" s="1"/>
  <c r="J159" i="3"/>
  <c r="K159" i="3" s="1"/>
  <c r="J160" i="3"/>
  <c r="K160" i="3" s="1"/>
  <c r="J161" i="3"/>
  <c r="K161" i="3" s="1"/>
  <c r="J162" i="3"/>
  <c r="K162" i="3" s="1"/>
  <c r="J163" i="3"/>
  <c r="K163" i="3" s="1"/>
  <c r="J164" i="3"/>
  <c r="K164" i="3" s="1"/>
  <c r="J165" i="3"/>
  <c r="K165" i="3" s="1"/>
  <c r="J166" i="3"/>
  <c r="K166" i="3" s="1"/>
  <c r="J167" i="3"/>
  <c r="K167" i="3" s="1"/>
  <c r="J168" i="3"/>
  <c r="K168" i="3" s="1"/>
  <c r="J169" i="3"/>
  <c r="K169" i="3" s="1"/>
  <c r="J170" i="3"/>
  <c r="K170" i="3" s="1"/>
  <c r="J171" i="3"/>
  <c r="K171" i="3" s="1"/>
  <c r="J172" i="3"/>
  <c r="K172" i="3" s="1"/>
  <c r="J173" i="3"/>
  <c r="K173" i="3" s="1"/>
  <c r="J174" i="3"/>
  <c r="K174" i="3" s="1"/>
  <c r="J175" i="3"/>
  <c r="K175" i="3" s="1"/>
  <c r="J176" i="3"/>
  <c r="K176" i="3" s="1"/>
  <c r="J177" i="3"/>
  <c r="K177" i="3" s="1"/>
  <c r="J178" i="3"/>
  <c r="K178" i="3" s="1"/>
  <c r="J179" i="3"/>
  <c r="K179" i="3" s="1"/>
  <c r="J180" i="3"/>
  <c r="K180" i="3" s="1"/>
  <c r="J181" i="3"/>
  <c r="K181" i="3" s="1"/>
  <c r="J182" i="3"/>
  <c r="K182" i="3" s="1"/>
  <c r="J183" i="3"/>
  <c r="K183" i="3" s="1"/>
  <c r="J184" i="3"/>
  <c r="K184" i="3" s="1"/>
  <c r="J185" i="3"/>
  <c r="K185" i="3" s="1"/>
  <c r="J186" i="3"/>
  <c r="K186" i="3" s="1"/>
  <c r="J187" i="3"/>
  <c r="K187" i="3" s="1"/>
  <c r="J188" i="3"/>
  <c r="K188" i="3" s="1"/>
  <c r="J189" i="3"/>
  <c r="K189" i="3" s="1"/>
  <c r="J190" i="3"/>
  <c r="K190" i="3" s="1"/>
  <c r="J191" i="3"/>
  <c r="K191" i="3" s="1"/>
  <c r="J192" i="3"/>
  <c r="K192" i="3" s="1"/>
  <c r="J193" i="3"/>
  <c r="K193" i="3" s="1"/>
  <c r="J194" i="3"/>
  <c r="K194" i="3" s="1"/>
  <c r="J195" i="3"/>
  <c r="K195" i="3" s="1"/>
  <c r="J196" i="3"/>
  <c r="K196" i="3" s="1"/>
  <c r="J197" i="3"/>
  <c r="K197" i="3" s="1"/>
  <c r="J198" i="3"/>
  <c r="K198" i="3" s="1"/>
  <c r="J199" i="3"/>
  <c r="K199" i="3" s="1"/>
  <c r="J200" i="3"/>
  <c r="K200" i="3" s="1"/>
  <c r="J201" i="3"/>
  <c r="K201" i="3" s="1"/>
  <c r="J202" i="3"/>
  <c r="K202" i="3" s="1"/>
  <c r="J203" i="3"/>
  <c r="K203" i="3" s="1"/>
  <c r="J204" i="3"/>
  <c r="K204" i="3" s="1"/>
  <c r="J205" i="3"/>
  <c r="K205" i="3" s="1"/>
  <c r="J206" i="3"/>
  <c r="K206" i="3" s="1"/>
  <c r="J207" i="3"/>
  <c r="K207" i="3" s="1"/>
  <c r="J208" i="3"/>
  <c r="K208" i="3" s="1"/>
  <c r="J209" i="3"/>
  <c r="K209" i="3" s="1"/>
  <c r="J210" i="3"/>
  <c r="K210" i="3" s="1"/>
  <c r="J211" i="3"/>
  <c r="K211" i="3" s="1"/>
  <c r="J212" i="3"/>
  <c r="K212" i="3" s="1"/>
  <c r="J213" i="3"/>
  <c r="K213" i="3" s="1"/>
  <c r="J214" i="3"/>
  <c r="K214" i="3" s="1"/>
  <c r="J215" i="3"/>
  <c r="K215" i="3" s="1"/>
  <c r="J216" i="3"/>
  <c r="K216" i="3" s="1"/>
  <c r="J217" i="3"/>
  <c r="K217" i="3" s="1"/>
  <c r="J218" i="3"/>
  <c r="K218" i="3" s="1"/>
  <c r="J219" i="3"/>
  <c r="K219" i="3" s="1"/>
  <c r="J220" i="3"/>
  <c r="K220" i="3" s="1"/>
  <c r="J221" i="3"/>
  <c r="K221" i="3" s="1"/>
  <c r="J222" i="3"/>
  <c r="K222" i="3" s="1"/>
  <c r="J223" i="3"/>
  <c r="K223" i="3" s="1"/>
  <c r="J224" i="3"/>
  <c r="K224" i="3" s="1"/>
  <c r="J225" i="3"/>
  <c r="K225" i="3" s="1"/>
  <c r="J226" i="3"/>
  <c r="K226" i="3" s="1"/>
  <c r="J227" i="3"/>
  <c r="K227" i="3" s="1"/>
  <c r="J228" i="3"/>
  <c r="K228" i="3" s="1"/>
  <c r="J229" i="3"/>
  <c r="K229" i="3" s="1"/>
  <c r="J230" i="3"/>
  <c r="K230" i="3" s="1"/>
  <c r="J231" i="3"/>
  <c r="K231" i="3" s="1"/>
  <c r="J232" i="3"/>
  <c r="K232" i="3" s="1"/>
  <c r="J233" i="3"/>
  <c r="K233" i="3" s="1"/>
  <c r="J234" i="3"/>
  <c r="K234" i="3" s="1"/>
  <c r="J235" i="3"/>
  <c r="K235" i="3" s="1"/>
  <c r="J236" i="3"/>
  <c r="K236" i="3" s="1"/>
  <c r="J237" i="3"/>
  <c r="K237" i="3" s="1"/>
  <c r="J238" i="3"/>
  <c r="K238" i="3" s="1"/>
  <c r="J239" i="3"/>
  <c r="K239" i="3" s="1"/>
  <c r="J240" i="3"/>
  <c r="K240" i="3" s="1"/>
  <c r="J241" i="3"/>
  <c r="K241" i="3" s="1"/>
  <c r="J242" i="3"/>
  <c r="K242" i="3" s="1"/>
  <c r="J243" i="3"/>
  <c r="K243" i="3" s="1"/>
  <c r="J244" i="3"/>
  <c r="K244" i="3" s="1"/>
  <c r="J245" i="3"/>
  <c r="K245" i="3" s="1"/>
  <c r="J246" i="3"/>
  <c r="K246" i="3" s="1"/>
  <c r="J247" i="3"/>
  <c r="K247" i="3" s="1"/>
  <c r="J248" i="3"/>
  <c r="K248" i="3" s="1"/>
  <c r="N2" i="2"/>
  <c r="N3" i="2"/>
  <c r="J6" i="166" l="1"/>
  <c r="J7" i="166"/>
  <c r="J8" i="166"/>
  <c r="J9" i="166"/>
  <c r="J10" i="166"/>
  <c r="J11" i="166"/>
  <c r="J12" i="166"/>
  <c r="J13" i="166"/>
  <c r="J14" i="166"/>
  <c r="J15" i="166"/>
  <c r="J16" i="166"/>
  <c r="J5" i="166"/>
  <c r="E32" i="166"/>
  <c r="J17" i="166" l="1"/>
  <c r="I5" i="166" l="1"/>
  <c r="E123" i="166" l="1"/>
  <c r="I14" i="166"/>
  <c r="I6" i="166"/>
  <c r="I16" i="166"/>
  <c r="I7" i="166"/>
  <c r="I12" i="166" l="1"/>
  <c r="I13" i="166"/>
  <c r="I9" i="166"/>
  <c r="I8" i="166"/>
  <c r="I15" i="166"/>
  <c r="I11" i="166"/>
  <c r="I10" i="166"/>
  <c r="O2" i="2"/>
  <c r="P2" i="2" s="1"/>
  <c r="O3" i="2"/>
  <c r="P3" i="2" s="1"/>
  <c r="Y3" i="2" s="1"/>
  <c r="N4" i="2"/>
  <c r="O4" i="2"/>
  <c r="P4" i="2" s="1"/>
  <c r="Y4" i="2" s="1"/>
  <c r="N5" i="2"/>
  <c r="O5" i="2"/>
  <c r="P5" i="2" s="1"/>
  <c r="Y5" i="2" s="1"/>
  <c r="N6" i="2"/>
  <c r="O6" i="2"/>
  <c r="P6" i="2" s="1"/>
  <c r="Y6" i="2" s="1"/>
  <c r="N7" i="2"/>
  <c r="O7" i="2"/>
  <c r="P7" i="2" s="1"/>
  <c r="Y7" i="2" s="1"/>
  <c r="N8" i="2"/>
  <c r="O8" i="2"/>
  <c r="P8" i="2" s="1"/>
  <c r="N9" i="2"/>
  <c r="O9" i="2"/>
  <c r="P9" i="2" s="1"/>
  <c r="Y9" i="2" s="1"/>
  <c r="N10" i="2"/>
  <c r="O10" i="2"/>
  <c r="P10" i="2" s="1"/>
  <c r="Y10" i="2" s="1"/>
  <c r="N11" i="2"/>
  <c r="O11" i="2"/>
  <c r="P11" i="2" s="1"/>
  <c r="Y11" i="2" s="1"/>
  <c r="N12" i="2"/>
  <c r="O12" i="2"/>
  <c r="P12" i="2" s="1"/>
  <c r="Y12" i="2" s="1"/>
  <c r="N13" i="2"/>
  <c r="O13" i="2"/>
  <c r="P13" i="2" s="1"/>
  <c r="Y13" i="2" s="1"/>
  <c r="N14" i="2"/>
  <c r="O14" i="2"/>
  <c r="P14" i="2" s="1"/>
  <c r="Y14" i="2" s="1"/>
  <c r="N15" i="2"/>
  <c r="O15" i="2"/>
  <c r="P15" i="2" s="1"/>
  <c r="Y15" i="2" s="1"/>
  <c r="N16" i="2"/>
  <c r="O16" i="2"/>
  <c r="P16" i="2" s="1"/>
  <c r="Y16" i="2" s="1"/>
  <c r="N17" i="2"/>
  <c r="O17" i="2"/>
  <c r="P17" i="2" s="1"/>
  <c r="Y17" i="2" s="1"/>
  <c r="N18" i="2"/>
  <c r="O18" i="2"/>
  <c r="P18" i="2" s="1"/>
  <c r="Y18" i="2" s="1"/>
  <c r="N19" i="2"/>
  <c r="O19" i="2"/>
  <c r="P19" i="2" s="1"/>
  <c r="Y19" i="2" s="1"/>
  <c r="N20" i="2"/>
  <c r="O20" i="2"/>
  <c r="P20" i="2" s="1"/>
  <c r="Y20" i="2" s="1"/>
  <c r="N21" i="2"/>
  <c r="O21" i="2"/>
  <c r="P21" i="2" s="1"/>
  <c r="Y21" i="2" s="1"/>
  <c r="N22" i="2"/>
  <c r="O22" i="2"/>
  <c r="P22" i="2" s="1"/>
  <c r="Y22" i="2" s="1"/>
  <c r="N23" i="2"/>
  <c r="O23" i="2"/>
  <c r="P23" i="2" s="1"/>
  <c r="Y23" i="2" s="1"/>
  <c r="N24" i="2"/>
  <c r="O24" i="2"/>
  <c r="P24" i="2" s="1"/>
  <c r="Y24" i="2" s="1"/>
  <c r="N25" i="2"/>
  <c r="O25" i="2"/>
  <c r="P25" i="2" s="1"/>
  <c r="Y25" i="2" s="1"/>
  <c r="N26" i="2"/>
  <c r="O26" i="2"/>
  <c r="P26" i="2" s="1"/>
  <c r="Y26" i="2" s="1"/>
  <c r="N27" i="2"/>
  <c r="O27" i="2"/>
  <c r="P27" i="2" s="1"/>
  <c r="Y27" i="2" s="1"/>
  <c r="N28" i="2"/>
  <c r="O28" i="2"/>
  <c r="P28" i="2" s="1"/>
  <c r="Y28" i="2" s="1"/>
  <c r="N29" i="2"/>
  <c r="O29" i="2"/>
  <c r="P29" i="2" s="1"/>
  <c r="Y29" i="2" s="1"/>
  <c r="N30" i="2"/>
  <c r="O30" i="2"/>
  <c r="P30" i="2" s="1"/>
  <c r="Y30" i="2" s="1"/>
  <c r="N31" i="2"/>
  <c r="O31" i="2"/>
  <c r="P31" i="2" s="1"/>
  <c r="Y31" i="2" s="1"/>
  <c r="N32" i="2"/>
  <c r="O32" i="2"/>
  <c r="P32" i="2" s="1"/>
  <c r="Y32" i="2" s="1"/>
  <c r="N33" i="2"/>
  <c r="O33" i="2"/>
  <c r="P33" i="2" s="1"/>
  <c r="Y33" i="2" s="1"/>
  <c r="N34" i="2"/>
  <c r="O34" i="2"/>
  <c r="P34" i="2" s="1"/>
  <c r="Y34" i="2" s="1"/>
  <c r="N35" i="2"/>
  <c r="O35" i="2"/>
  <c r="P35" i="2" s="1"/>
  <c r="Y35" i="2" s="1"/>
  <c r="N36" i="2"/>
  <c r="O36" i="2"/>
  <c r="P36" i="2" s="1"/>
  <c r="Y36" i="2" s="1"/>
  <c r="N37" i="2"/>
  <c r="O37" i="2"/>
  <c r="P37" i="2" s="1"/>
  <c r="N38" i="2"/>
  <c r="O38" i="2"/>
  <c r="P38" i="2" s="1"/>
  <c r="Y38" i="2" s="1"/>
  <c r="N39" i="2"/>
  <c r="O39" i="2"/>
  <c r="P39" i="2" s="1"/>
  <c r="N40" i="2"/>
  <c r="O40" i="2"/>
  <c r="P40" i="2" s="1"/>
  <c r="Y40" i="2" s="1"/>
  <c r="N41" i="2"/>
  <c r="O41" i="2"/>
  <c r="P41" i="2" s="1"/>
  <c r="Y41" i="2" s="1"/>
  <c r="N42" i="2"/>
  <c r="O42" i="2"/>
  <c r="P42" i="2" s="1"/>
  <c r="Y42" i="2" s="1"/>
  <c r="N43" i="2"/>
  <c r="O43" i="2"/>
  <c r="P43" i="2" s="1"/>
  <c r="Y43" i="2" s="1"/>
  <c r="N44" i="2"/>
  <c r="O44" i="2"/>
  <c r="P44" i="2" s="1"/>
  <c r="Y44" i="2" s="1"/>
  <c r="N45" i="2"/>
  <c r="O45" i="2"/>
  <c r="P45" i="2" s="1"/>
  <c r="Y45" i="2" s="1"/>
  <c r="N46" i="2"/>
  <c r="O46" i="2"/>
  <c r="P46" i="2" s="1"/>
  <c r="Y46" i="2" s="1"/>
  <c r="N47" i="2"/>
  <c r="O47" i="2"/>
  <c r="P47" i="2" s="1"/>
  <c r="Y47" i="2" s="1"/>
  <c r="N48" i="2"/>
  <c r="O48" i="2"/>
  <c r="P48" i="2" s="1"/>
  <c r="Y48" i="2" s="1"/>
  <c r="N49" i="2"/>
  <c r="O49" i="2"/>
  <c r="P49" i="2" s="1"/>
  <c r="Y49" i="2" s="1"/>
  <c r="N50" i="2"/>
  <c r="O50" i="2"/>
  <c r="P50" i="2" s="1"/>
  <c r="Y50" i="2" s="1"/>
  <c r="N51" i="2"/>
  <c r="O51" i="2"/>
  <c r="P51" i="2" s="1"/>
  <c r="Y51" i="2" s="1"/>
  <c r="N52" i="2"/>
  <c r="O52" i="2"/>
  <c r="P52" i="2" s="1"/>
  <c r="Y52" i="2" s="1"/>
  <c r="N53" i="2"/>
  <c r="O53" i="2"/>
  <c r="P53" i="2" s="1"/>
  <c r="Y53" i="2" s="1"/>
  <c r="N54" i="2"/>
  <c r="O54" i="2"/>
  <c r="P54" i="2" s="1"/>
  <c r="Y54" i="2" s="1"/>
  <c r="N55" i="2"/>
  <c r="O55" i="2"/>
  <c r="P55" i="2" s="1"/>
  <c r="Y55" i="2" s="1"/>
  <c r="N56" i="2"/>
  <c r="O56" i="2"/>
  <c r="P56" i="2" s="1"/>
  <c r="N57" i="2"/>
  <c r="O57" i="2"/>
  <c r="P57" i="2" s="1"/>
  <c r="Y57" i="2" s="1"/>
  <c r="N58" i="2"/>
  <c r="O58" i="2"/>
  <c r="P58" i="2" s="1"/>
  <c r="Y58" i="2" s="1"/>
  <c r="N59" i="2"/>
  <c r="O59" i="2"/>
  <c r="P59" i="2" s="1"/>
  <c r="Y59" i="2" s="1"/>
  <c r="N60" i="2"/>
  <c r="O60" i="2"/>
  <c r="P60" i="2" s="1"/>
  <c r="Y60" i="2" s="1"/>
  <c r="N61" i="2"/>
  <c r="O61" i="2"/>
  <c r="P61" i="2" s="1"/>
  <c r="N62" i="2"/>
  <c r="O62" i="2"/>
  <c r="P62" i="2" s="1"/>
  <c r="Y62" i="2" s="1"/>
  <c r="N63" i="2"/>
  <c r="O63" i="2"/>
  <c r="P63" i="2" s="1"/>
  <c r="Y63" i="2" s="1"/>
  <c r="N64" i="2"/>
  <c r="O64" i="2"/>
  <c r="P64" i="2" s="1"/>
  <c r="Y64" i="2" s="1"/>
  <c r="N65" i="2"/>
  <c r="O65" i="2"/>
  <c r="P65" i="2" s="1"/>
  <c r="Y65" i="2" s="1"/>
  <c r="N66" i="2"/>
  <c r="O66" i="2"/>
  <c r="P66" i="2" s="1"/>
  <c r="Y66" i="2" s="1"/>
  <c r="N67" i="2"/>
  <c r="O67" i="2"/>
  <c r="P67" i="2" s="1"/>
  <c r="Y67" i="2" s="1"/>
  <c r="N68" i="2"/>
  <c r="O68" i="2"/>
  <c r="P68" i="2" s="1"/>
  <c r="Y68" i="2" s="1"/>
  <c r="N69" i="2"/>
  <c r="O69" i="2"/>
  <c r="P69" i="2" s="1"/>
  <c r="Y69" i="2" s="1"/>
  <c r="N70" i="2"/>
  <c r="O70" i="2"/>
  <c r="P70" i="2" s="1"/>
  <c r="Y70" i="2" s="1"/>
  <c r="N71" i="2"/>
  <c r="O71" i="2"/>
  <c r="P71" i="2" s="1"/>
  <c r="Y71" i="2" s="1"/>
  <c r="N72" i="2"/>
  <c r="O72" i="2"/>
  <c r="P72" i="2" s="1"/>
  <c r="Y72" i="2" s="1"/>
  <c r="N73" i="2"/>
  <c r="O73" i="2"/>
  <c r="P73" i="2" s="1"/>
  <c r="Y73" i="2" s="1"/>
  <c r="N74" i="2"/>
  <c r="O74" i="2"/>
  <c r="P74" i="2" s="1"/>
  <c r="Y74" i="2" s="1"/>
  <c r="N75" i="2"/>
  <c r="O75" i="2"/>
  <c r="P75" i="2" s="1"/>
  <c r="Y75" i="2" s="1"/>
  <c r="N76" i="2"/>
  <c r="O76" i="2"/>
  <c r="P76" i="2" s="1"/>
  <c r="Y76" i="2" s="1"/>
  <c r="N77" i="2"/>
  <c r="O77" i="2"/>
  <c r="P77" i="2" s="1"/>
  <c r="Y77" i="2" s="1"/>
  <c r="N78" i="2"/>
  <c r="O78" i="2"/>
  <c r="P78" i="2" s="1"/>
  <c r="Y78" i="2" s="1"/>
  <c r="N79" i="2"/>
  <c r="O79" i="2"/>
  <c r="P79" i="2" s="1"/>
  <c r="Y79" i="2" s="1"/>
  <c r="N80" i="2"/>
  <c r="O80" i="2"/>
  <c r="P80" i="2" s="1"/>
  <c r="Y80" i="2" s="1"/>
  <c r="N81" i="2"/>
  <c r="O81" i="2"/>
  <c r="P81" i="2" s="1"/>
  <c r="Y81" i="2" s="1"/>
  <c r="N82" i="2"/>
  <c r="O82" i="2"/>
  <c r="P82" i="2" s="1"/>
  <c r="Y82" i="2" s="1"/>
  <c r="N83" i="2"/>
  <c r="O83" i="2"/>
  <c r="P83" i="2" s="1"/>
  <c r="Y83" i="2" s="1"/>
  <c r="N84" i="2"/>
  <c r="O84" i="2"/>
  <c r="P84" i="2" s="1"/>
  <c r="N85" i="2"/>
  <c r="O85" i="2"/>
  <c r="P85" i="2" s="1"/>
  <c r="Y85" i="2" s="1"/>
  <c r="N86" i="2"/>
  <c r="O86" i="2"/>
  <c r="P86" i="2" s="1"/>
  <c r="Y86" i="2" s="1"/>
  <c r="N87" i="2"/>
  <c r="O87" i="2"/>
  <c r="P87" i="2" s="1"/>
  <c r="Y87" i="2" s="1"/>
  <c r="N88" i="2"/>
  <c r="O88" i="2"/>
  <c r="P88" i="2" s="1"/>
  <c r="Y88" i="2" s="1"/>
  <c r="N89" i="2"/>
  <c r="O89" i="2"/>
  <c r="P89" i="2" s="1"/>
  <c r="Y89" i="2" s="1"/>
  <c r="N90" i="2"/>
  <c r="O90" i="2"/>
  <c r="P90" i="2" s="1"/>
  <c r="Y90" i="2" s="1"/>
  <c r="N91" i="2"/>
  <c r="O91" i="2"/>
  <c r="P91" i="2" s="1"/>
  <c r="Y91" i="2" s="1"/>
  <c r="N92" i="2"/>
  <c r="O92" i="2"/>
  <c r="P92" i="2" s="1"/>
  <c r="Y92" i="2" s="1"/>
  <c r="N93" i="2"/>
  <c r="O93" i="2"/>
  <c r="P93" i="2" s="1"/>
  <c r="Y93" i="2" s="1"/>
  <c r="N94" i="2"/>
  <c r="O94" i="2"/>
  <c r="P94" i="2" s="1"/>
  <c r="Y94" i="2" s="1"/>
  <c r="N95" i="2"/>
  <c r="O95" i="2"/>
  <c r="P95" i="2" s="1"/>
  <c r="Y95" i="2" s="1"/>
  <c r="N96" i="2"/>
  <c r="O96" i="2"/>
  <c r="P96" i="2" s="1"/>
  <c r="N97" i="2"/>
  <c r="O97" i="2"/>
  <c r="P97" i="2" s="1"/>
  <c r="Y97" i="2" s="1"/>
  <c r="N98" i="2"/>
  <c r="O98" i="2"/>
  <c r="P98" i="2" s="1"/>
  <c r="Y98" i="2" s="1"/>
  <c r="N99" i="2"/>
  <c r="O99" i="2"/>
  <c r="P99" i="2" s="1"/>
  <c r="Y99" i="2" s="1"/>
  <c r="N100" i="2"/>
  <c r="O100" i="2"/>
  <c r="P100" i="2" s="1"/>
  <c r="Y100" i="2" s="1"/>
  <c r="N101" i="2"/>
  <c r="O101" i="2"/>
  <c r="P101" i="2" s="1"/>
  <c r="Y101" i="2" s="1"/>
  <c r="N102" i="2"/>
  <c r="O102" i="2"/>
  <c r="P102" i="2" s="1"/>
  <c r="Y102" i="2" s="1"/>
  <c r="N103" i="2"/>
  <c r="O103" i="2"/>
  <c r="P103" i="2" s="1"/>
  <c r="N104" i="2"/>
  <c r="O104" i="2"/>
  <c r="P104" i="2" s="1"/>
  <c r="Y104" i="2" s="1"/>
  <c r="N105" i="2"/>
  <c r="O105" i="2"/>
  <c r="P105" i="2" s="1"/>
  <c r="Y105" i="2" s="1"/>
  <c r="N106" i="2"/>
  <c r="O106" i="2"/>
  <c r="P106" i="2" s="1"/>
  <c r="N107" i="2"/>
  <c r="O107" i="2"/>
  <c r="P107" i="2" s="1"/>
  <c r="Y107" i="2" s="1"/>
  <c r="N108" i="2"/>
  <c r="O108" i="2"/>
  <c r="P108" i="2" s="1"/>
  <c r="N109" i="2"/>
  <c r="O109" i="2"/>
  <c r="P109" i="2" s="1"/>
  <c r="Y109" i="2" s="1"/>
  <c r="N110" i="2"/>
  <c r="O110" i="2"/>
  <c r="P110" i="2" s="1"/>
  <c r="Y110" i="2" s="1"/>
  <c r="N111" i="2"/>
  <c r="O111" i="2"/>
  <c r="P111" i="2" s="1"/>
  <c r="Y111" i="2" s="1"/>
  <c r="N112" i="2"/>
  <c r="O112" i="2"/>
  <c r="P112" i="2" s="1"/>
  <c r="N113" i="2"/>
  <c r="O113" i="2"/>
  <c r="P113" i="2" s="1"/>
  <c r="Y113" i="2" s="1"/>
  <c r="N114" i="2"/>
  <c r="O114" i="2"/>
  <c r="P114" i="2" s="1"/>
  <c r="Y114" i="2" s="1"/>
  <c r="N115" i="2"/>
  <c r="O115" i="2"/>
  <c r="P115" i="2" s="1"/>
  <c r="Y115" i="2" s="1"/>
  <c r="N116" i="2"/>
  <c r="O116" i="2"/>
  <c r="P116" i="2" s="1"/>
  <c r="N117" i="2"/>
  <c r="O117" i="2"/>
  <c r="P117" i="2" s="1"/>
  <c r="Y117" i="2" s="1"/>
  <c r="N118" i="2"/>
  <c r="O118" i="2"/>
  <c r="P118" i="2" s="1"/>
  <c r="Y118" i="2" s="1"/>
  <c r="N119" i="2"/>
  <c r="O119" i="2"/>
  <c r="P119" i="2" s="1"/>
  <c r="Y119" i="2" s="1"/>
  <c r="N120" i="2"/>
  <c r="O120" i="2"/>
  <c r="P120" i="2" s="1"/>
  <c r="N121" i="2"/>
  <c r="O121" i="2"/>
  <c r="P121" i="2" s="1"/>
  <c r="Y121" i="2" s="1"/>
  <c r="N122" i="2"/>
  <c r="O122" i="2"/>
  <c r="P122" i="2" s="1"/>
  <c r="Y122" i="2" s="1"/>
  <c r="N123" i="2"/>
  <c r="O123" i="2"/>
  <c r="P123" i="2" s="1"/>
  <c r="Y123" i="2" s="1"/>
  <c r="N124" i="2"/>
  <c r="O124" i="2"/>
  <c r="P124" i="2" s="1"/>
  <c r="Y124" i="2" s="1"/>
  <c r="N125" i="2"/>
  <c r="O125" i="2"/>
  <c r="P125" i="2" s="1"/>
  <c r="Y125" i="2" s="1"/>
  <c r="N126" i="2"/>
  <c r="O126" i="2"/>
  <c r="P126" i="2" s="1"/>
  <c r="Y126" i="2" s="1"/>
  <c r="N127" i="2"/>
  <c r="O127" i="2"/>
  <c r="P127" i="2" s="1"/>
  <c r="N128" i="2"/>
  <c r="O128" i="2"/>
  <c r="P128" i="2" s="1"/>
  <c r="Y128" i="2" s="1"/>
  <c r="N129" i="2"/>
  <c r="O129" i="2"/>
  <c r="P129" i="2" s="1"/>
  <c r="Y129" i="2" s="1"/>
  <c r="N130" i="2"/>
  <c r="O130" i="2"/>
  <c r="P130" i="2" s="1"/>
  <c r="N131" i="2"/>
  <c r="O131" i="2"/>
  <c r="N132" i="2"/>
  <c r="O132" i="2"/>
  <c r="P132" i="2" s="1"/>
  <c r="Y132" i="2" s="1"/>
  <c r="N133" i="2"/>
  <c r="O133" i="2"/>
  <c r="P133" i="2" s="1"/>
  <c r="Y133" i="2" s="1"/>
  <c r="N134" i="2"/>
  <c r="O134" i="2"/>
  <c r="N135" i="2"/>
  <c r="O135" i="2"/>
  <c r="P135" i="2" s="1"/>
  <c r="Y135" i="2" s="1"/>
  <c r="N136" i="2"/>
  <c r="O136" i="2"/>
  <c r="P136" i="2" s="1"/>
  <c r="Y136" i="2" s="1"/>
  <c r="N137" i="2"/>
  <c r="O137" i="2"/>
  <c r="P137" i="2" s="1"/>
  <c r="Y137" i="2" s="1"/>
  <c r="N138" i="2"/>
  <c r="O138" i="2"/>
  <c r="P138" i="2" s="1"/>
  <c r="Y138" i="2" s="1"/>
  <c r="N139" i="2"/>
  <c r="O139" i="2"/>
  <c r="P139" i="2" s="1"/>
  <c r="Y139" i="2" s="1"/>
  <c r="N140" i="2"/>
  <c r="O140" i="2"/>
  <c r="P140" i="2" s="1"/>
  <c r="Y140" i="2" s="1"/>
  <c r="N141" i="2"/>
  <c r="O141" i="2"/>
  <c r="P141" i="2" s="1"/>
  <c r="Y141" i="2" s="1"/>
  <c r="N142" i="2"/>
  <c r="O142" i="2"/>
  <c r="P142" i="2" s="1"/>
  <c r="Y142" i="2" s="1"/>
  <c r="N143" i="2"/>
  <c r="O143" i="2"/>
  <c r="P143" i="2" s="1"/>
  <c r="Y143" i="2" s="1"/>
  <c r="N144" i="2"/>
  <c r="O144" i="2"/>
  <c r="P144" i="2" s="1"/>
  <c r="Y144" i="2" s="1"/>
  <c r="N145" i="2"/>
  <c r="O145" i="2"/>
  <c r="P145" i="2" s="1"/>
  <c r="Y145" i="2" s="1"/>
  <c r="N146" i="2"/>
  <c r="O146" i="2"/>
  <c r="P146" i="2" s="1"/>
  <c r="Y146" i="2" s="1"/>
  <c r="N147" i="2"/>
  <c r="O147" i="2"/>
  <c r="P147" i="2" s="1"/>
  <c r="Y147" i="2" s="1"/>
  <c r="N148" i="2"/>
  <c r="O148" i="2"/>
  <c r="P148" i="2" s="1"/>
  <c r="Y148" i="2" s="1"/>
  <c r="N149" i="2"/>
  <c r="O149" i="2"/>
  <c r="P149" i="2" s="1"/>
  <c r="Y149" i="2" s="1"/>
  <c r="N150" i="2"/>
  <c r="O150" i="2"/>
  <c r="P150" i="2" s="1"/>
  <c r="Y150" i="2" s="1"/>
  <c r="N151" i="2"/>
  <c r="O151" i="2"/>
  <c r="P151" i="2" s="1"/>
  <c r="N152" i="2"/>
  <c r="O152" i="2"/>
  <c r="P152" i="2" s="1"/>
  <c r="Y152" i="2" s="1"/>
  <c r="N153" i="2"/>
  <c r="O153" i="2"/>
  <c r="P153" i="2" s="1"/>
  <c r="Y153" i="2" s="1"/>
  <c r="N154" i="2"/>
  <c r="O154" i="2"/>
  <c r="P154" i="2" s="1"/>
  <c r="Y154" i="2" s="1"/>
  <c r="N155" i="2"/>
  <c r="O155" i="2"/>
  <c r="P155" i="2" s="1"/>
  <c r="Y155" i="2" s="1"/>
  <c r="N156" i="2"/>
  <c r="O156" i="2"/>
  <c r="P156" i="2" s="1"/>
  <c r="Y156" i="2" s="1"/>
  <c r="N157" i="2"/>
  <c r="O157" i="2"/>
  <c r="P157" i="2" s="1"/>
  <c r="Y157" i="2" s="1"/>
  <c r="N158" i="2"/>
  <c r="O158" i="2"/>
  <c r="P158" i="2" s="1"/>
  <c r="Y158" i="2" s="1"/>
  <c r="N159" i="2"/>
  <c r="O159" i="2"/>
  <c r="P159" i="2" s="1"/>
  <c r="Y159" i="2" s="1"/>
  <c r="N160" i="2"/>
  <c r="O160" i="2"/>
  <c r="P160" i="2" s="1"/>
  <c r="Y160" i="2" s="1"/>
  <c r="N161" i="2"/>
  <c r="O161" i="2"/>
  <c r="P161" i="2" s="1"/>
  <c r="Y161" i="2" s="1"/>
  <c r="N162" i="2"/>
  <c r="O162" i="2"/>
  <c r="P162" i="2" s="1"/>
  <c r="Y162" i="2" s="1"/>
  <c r="N163" i="2"/>
  <c r="O163" i="2"/>
  <c r="P163" i="2" s="1"/>
  <c r="Y163" i="2" s="1"/>
  <c r="N164" i="2"/>
  <c r="O164" i="2"/>
  <c r="N165" i="2"/>
  <c r="O165" i="2"/>
  <c r="P165" i="2" s="1"/>
  <c r="Y165" i="2" s="1"/>
  <c r="N166" i="2"/>
  <c r="O166" i="2"/>
  <c r="P166" i="2" s="1"/>
  <c r="Y166" i="2" s="1"/>
  <c r="N167" i="2"/>
  <c r="O167" i="2"/>
  <c r="P167" i="2" s="1"/>
  <c r="Y167" i="2" s="1"/>
  <c r="N168" i="2"/>
  <c r="O168" i="2"/>
  <c r="P168" i="2" s="1"/>
  <c r="Y168" i="2" s="1"/>
  <c r="N169" i="2"/>
  <c r="O169" i="2"/>
  <c r="P169" i="2" s="1"/>
  <c r="Y169" i="2" s="1"/>
  <c r="N170" i="2"/>
  <c r="O170" i="2"/>
  <c r="P170" i="2" s="1"/>
  <c r="Y170" i="2" s="1"/>
  <c r="N171" i="2"/>
  <c r="O171" i="2"/>
  <c r="P171" i="2" s="1"/>
  <c r="Y171" i="2" s="1"/>
  <c r="N172" i="2"/>
  <c r="O172" i="2"/>
  <c r="P172" i="2" s="1"/>
  <c r="Y172" i="2" s="1"/>
  <c r="N173" i="2"/>
  <c r="O173" i="2"/>
  <c r="P173" i="2" s="1"/>
  <c r="Y173" i="2" s="1"/>
  <c r="N174" i="2"/>
  <c r="O174" i="2"/>
  <c r="P174" i="2" s="1"/>
  <c r="Y174" i="2" s="1"/>
  <c r="N175" i="2"/>
  <c r="O175" i="2"/>
  <c r="P175" i="2" s="1"/>
  <c r="Y175" i="2" s="1"/>
  <c r="N176" i="2"/>
  <c r="O176" i="2"/>
  <c r="P176" i="2" s="1"/>
  <c r="Y176" i="2" s="1"/>
  <c r="N177" i="2"/>
  <c r="O177" i="2"/>
  <c r="P177" i="2" s="1"/>
  <c r="Y177" i="2" s="1"/>
  <c r="N178" i="2"/>
  <c r="O178" i="2"/>
  <c r="P178" i="2" s="1"/>
  <c r="Y178" i="2" s="1"/>
  <c r="N179" i="2"/>
  <c r="O179" i="2"/>
  <c r="P179" i="2" s="1"/>
  <c r="Y179" i="2" s="1"/>
  <c r="N180" i="2"/>
  <c r="O180" i="2"/>
  <c r="P180" i="2" s="1"/>
  <c r="Y180" i="2" s="1"/>
  <c r="N181" i="2"/>
  <c r="O181" i="2"/>
  <c r="P181" i="2" s="1"/>
  <c r="Y181" i="2" s="1"/>
  <c r="N182" i="2"/>
  <c r="O182" i="2"/>
  <c r="P182" i="2" s="1"/>
  <c r="Y182" i="2" s="1"/>
  <c r="N183" i="2"/>
  <c r="O183" i="2"/>
  <c r="P183" i="2" s="1"/>
  <c r="Y183" i="2" s="1"/>
  <c r="N184" i="2"/>
  <c r="O184" i="2"/>
  <c r="P184" i="2" s="1"/>
  <c r="Y184" i="2" s="1"/>
  <c r="N185" i="2"/>
  <c r="O185" i="2"/>
  <c r="P185" i="2" s="1"/>
  <c r="N186" i="2"/>
  <c r="O186" i="2"/>
  <c r="P186" i="2" s="1"/>
  <c r="Y186" i="2" s="1"/>
  <c r="N187" i="2"/>
  <c r="O187" i="2"/>
  <c r="P187" i="2" s="1"/>
  <c r="Y187" i="2" s="1"/>
  <c r="N188" i="2"/>
  <c r="O188" i="2"/>
  <c r="P188" i="2" s="1"/>
  <c r="N189" i="2"/>
  <c r="O189" i="2"/>
  <c r="P189" i="2" s="1"/>
  <c r="Y189" i="2" s="1"/>
  <c r="N190" i="2"/>
  <c r="O190" i="2"/>
  <c r="P190" i="2" s="1"/>
  <c r="Y190" i="2" s="1"/>
  <c r="N191" i="2"/>
  <c r="O191" i="2"/>
  <c r="P191" i="2" s="1"/>
  <c r="N192" i="2"/>
  <c r="O192" i="2"/>
  <c r="P192" i="2" s="1"/>
  <c r="Y192" i="2" s="1"/>
  <c r="N193" i="2"/>
  <c r="O193" i="2"/>
  <c r="P193" i="2" s="1"/>
  <c r="Y193" i="2" s="1"/>
  <c r="N194" i="2"/>
  <c r="O194" i="2"/>
  <c r="P194" i="2" s="1"/>
  <c r="Y194" i="2" s="1"/>
  <c r="N195" i="2"/>
  <c r="O195" i="2"/>
  <c r="P195" i="2" s="1"/>
  <c r="Y195" i="2" s="1"/>
  <c r="N196" i="2"/>
  <c r="O196" i="2"/>
  <c r="P196" i="2" s="1"/>
  <c r="Y196" i="2" s="1"/>
  <c r="N197" i="2"/>
  <c r="O197" i="2"/>
  <c r="P197" i="2" s="1"/>
  <c r="Y197" i="2" s="1"/>
  <c r="N198" i="2"/>
  <c r="O198" i="2"/>
  <c r="P198" i="2" s="1"/>
  <c r="Y198" i="2" s="1"/>
  <c r="N199" i="2"/>
  <c r="O199" i="2"/>
  <c r="P199" i="2" s="1"/>
  <c r="Y199" i="2" s="1"/>
  <c r="N200" i="2"/>
  <c r="O200" i="2"/>
  <c r="P200" i="2" s="1"/>
  <c r="Y200" i="2" s="1"/>
  <c r="N201" i="2"/>
  <c r="O201" i="2"/>
  <c r="P201" i="2" s="1"/>
  <c r="Y201" i="2" s="1"/>
  <c r="N202" i="2"/>
  <c r="O202" i="2"/>
  <c r="N203" i="2"/>
  <c r="O203" i="2"/>
  <c r="P203" i="2" s="1"/>
  <c r="Y203" i="2" s="1"/>
  <c r="N204" i="2"/>
  <c r="O204" i="2"/>
  <c r="P204" i="2" s="1"/>
  <c r="Y204" i="2" s="1"/>
  <c r="N205" i="2"/>
  <c r="O205" i="2"/>
  <c r="P205" i="2" s="1"/>
  <c r="Y205" i="2" s="1"/>
  <c r="N206" i="2"/>
  <c r="O206" i="2"/>
  <c r="P206" i="2" s="1"/>
  <c r="Y206" i="2" s="1"/>
  <c r="N207" i="2"/>
  <c r="O207" i="2"/>
  <c r="P207" i="2" s="1"/>
  <c r="Y207" i="2" s="1"/>
  <c r="N208" i="2"/>
  <c r="O208" i="2"/>
  <c r="P208" i="2" s="1"/>
  <c r="Y208" i="2" s="1"/>
  <c r="N209" i="2"/>
  <c r="O209" i="2"/>
  <c r="P209" i="2" s="1"/>
  <c r="Y209" i="2" s="1"/>
  <c r="N210" i="2"/>
  <c r="O210" i="2"/>
  <c r="P210" i="2" s="1"/>
  <c r="N211" i="2"/>
  <c r="O211" i="2"/>
  <c r="P211" i="2" s="1"/>
  <c r="Y211" i="2" s="1"/>
  <c r="N212" i="2"/>
  <c r="O212" i="2"/>
  <c r="P212" i="2" s="1"/>
  <c r="Y212" i="2" s="1"/>
  <c r="N213" i="2"/>
  <c r="O213" i="2"/>
  <c r="P213" i="2" s="1"/>
  <c r="Y213" i="2" s="1"/>
  <c r="N214" i="2"/>
  <c r="O214" i="2"/>
  <c r="P214" i="2" s="1"/>
  <c r="Y214" i="2" s="1"/>
  <c r="N215" i="2"/>
  <c r="O215" i="2"/>
  <c r="P215" i="2" s="1"/>
  <c r="Y215" i="2" s="1"/>
  <c r="N216" i="2"/>
  <c r="O216" i="2"/>
  <c r="P216" i="2" s="1"/>
  <c r="Y216" i="2" s="1"/>
  <c r="N217" i="2"/>
  <c r="O217" i="2"/>
  <c r="P217" i="2" s="1"/>
  <c r="Y217" i="2" s="1"/>
  <c r="N218" i="2"/>
  <c r="O218" i="2"/>
  <c r="P218" i="2" s="1"/>
  <c r="Y218" i="2" s="1"/>
  <c r="N219" i="2"/>
  <c r="O219" i="2"/>
  <c r="P219" i="2" s="1"/>
  <c r="Y219" i="2" s="1"/>
  <c r="N220" i="2"/>
  <c r="O220" i="2"/>
  <c r="P220" i="2" s="1"/>
  <c r="Y220" i="2" s="1"/>
  <c r="N221" i="2"/>
  <c r="O221" i="2"/>
  <c r="P221" i="2" s="1"/>
  <c r="Y221" i="2" s="1"/>
  <c r="N222" i="2"/>
  <c r="O222" i="2"/>
  <c r="P222" i="2" s="1"/>
  <c r="Y222" i="2" s="1"/>
  <c r="N223" i="2"/>
  <c r="O223" i="2"/>
  <c r="P223" i="2" s="1"/>
  <c r="Y223" i="2" s="1"/>
  <c r="N224" i="2"/>
  <c r="O224" i="2"/>
  <c r="P224" i="2" s="1"/>
  <c r="Y224" i="2" s="1"/>
  <c r="N225" i="2"/>
  <c r="O225" i="2"/>
  <c r="P225" i="2" s="1"/>
  <c r="Y225" i="2" s="1"/>
  <c r="N226" i="2"/>
  <c r="O226" i="2"/>
  <c r="P226" i="2" s="1"/>
  <c r="Y226" i="2" s="1"/>
  <c r="N227" i="2"/>
  <c r="O227" i="2"/>
  <c r="P227" i="2" s="1"/>
  <c r="Y227" i="2" s="1"/>
  <c r="N228" i="2"/>
  <c r="O228" i="2"/>
  <c r="P228" i="2" s="1"/>
  <c r="N229" i="2"/>
  <c r="O229" i="2"/>
  <c r="P229" i="2" s="1"/>
  <c r="Y229" i="2" s="1"/>
  <c r="N230" i="2"/>
  <c r="O230" i="2"/>
  <c r="P230" i="2" s="1"/>
  <c r="Y230" i="2" s="1"/>
  <c r="N231" i="2"/>
  <c r="O231" i="2"/>
  <c r="P231" i="2" s="1"/>
  <c r="Y231" i="2" s="1"/>
  <c r="N232" i="2"/>
  <c r="O232" i="2"/>
  <c r="P232" i="2" s="1"/>
  <c r="Y232" i="2" s="1"/>
  <c r="N233" i="2"/>
  <c r="O233" i="2"/>
  <c r="P233" i="2" s="1"/>
  <c r="Y233" i="2" s="1"/>
  <c r="N234" i="2"/>
  <c r="O234" i="2"/>
  <c r="P234" i="2" s="1"/>
  <c r="Y234" i="2" s="1"/>
  <c r="N235" i="2"/>
  <c r="O235" i="2"/>
  <c r="P235" i="2" s="1"/>
  <c r="N236" i="2"/>
  <c r="O236" i="2"/>
  <c r="P236" i="2" s="1"/>
  <c r="Y236" i="2" s="1"/>
  <c r="N237" i="2"/>
  <c r="O237" i="2"/>
  <c r="P237" i="2" s="1"/>
  <c r="Y237" i="2" s="1"/>
  <c r="N238" i="2"/>
  <c r="O238" i="2"/>
  <c r="N239" i="2"/>
  <c r="O239" i="2"/>
  <c r="P239" i="2" s="1"/>
  <c r="Y239" i="2" s="1"/>
  <c r="N240" i="2"/>
  <c r="O240" i="2"/>
  <c r="P240" i="2" s="1"/>
  <c r="Y240" i="2" s="1"/>
  <c r="N241" i="2"/>
  <c r="O241" i="2"/>
  <c r="P241" i="2" s="1"/>
  <c r="Y241" i="2" s="1"/>
  <c r="N242" i="2"/>
  <c r="O242" i="2"/>
  <c r="P242" i="2" s="1"/>
  <c r="Y242" i="2" s="1"/>
  <c r="N243" i="2"/>
  <c r="O243" i="2"/>
  <c r="P243" i="2" s="1"/>
  <c r="Y243" i="2" s="1"/>
  <c r="N244" i="2"/>
  <c r="O244" i="2"/>
  <c r="P244" i="2" s="1"/>
  <c r="Y244" i="2" s="1"/>
  <c r="N245" i="2"/>
  <c r="O245" i="2"/>
  <c r="P245" i="2" s="1"/>
  <c r="Y245" i="2" s="1"/>
  <c r="N246" i="2"/>
  <c r="O246" i="2"/>
  <c r="P246" i="2" s="1"/>
  <c r="Y246" i="2" s="1"/>
  <c r="N247" i="2"/>
  <c r="O247" i="2"/>
  <c r="P247" i="2" s="1"/>
  <c r="N248" i="2"/>
  <c r="O248" i="2"/>
  <c r="P248" i="2" s="1"/>
  <c r="Y248" i="2" s="1"/>
  <c r="N249" i="2"/>
  <c r="O249" i="2"/>
  <c r="P249" i="2" s="1"/>
  <c r="Y249" i="2" s="1"/>
  <c r="N250" i="2"/>
  <c r="O250" i="2"/>
  <c r="P250" i="2" s="1"/>
  <c r="Y250" i="2" s="1"/>
  <c r="N251" i="2"/>
  <c r="O251" i="2"/>
  <c r="P251" i="2" s="1"/>
  <c r="Y251" i="2" s="1"/>
  <c r="N252" i="2"/>
  <c r="O252" i="2"/>
  <c r="P252" i="2" s="1"/>
  <c r="Y252" i="2" s="1"/>
  <c r="N253" i="2"/>
  <c r="O253" i="2"/>
  <c r="P253" i="2" s="1"/>
  <c r="Y253" i="2" s="1"/>
  <c r="N254" i="2"/>
  <c r="O254" i="2"/>
  <c r="P254" i="2" s="1"/>
  <c r="N255" i="2"/>
  <c r="O255" i="2"/>
  <c r="N256" i="2"/>
  <c r="O256" i="2"/>
  <c r="P256" i="2" s="1"/>
  <c r="Y256" i="2" s="1"/>
  <c r="N257" i="2"/>
  <c r="O257" i="2"/>
  <c r="P257" i="2" s="1"/>
  <c r="Y257" i="2" s="1"/>
  <c r="N258" i="2"/>
  <c r="O258" i="2"/>
  <c r="P258" i="2" s="1"/>
  <c r="Y258" i="2" s="1"/>
  <c r="N259" i="2"/>
  <c r="O259" i="2"/>
  <c r="P259" i="2" s="1"/>
  <c r="Y259" i="2" s="1"/>
  <c r="N260" i="2"/>
  <c r="O260" i="2"/>
  <c r="P260" i="2" s="1"/>
  <c r="Y260" i="2" s="1"/>
  <c r="N261" i="2"/>
  <c r="O261" i="2"/>
  <c r="N262" i="2"/>
  <c r="O262" i="2"/>
  <c r="P262" i="2" s="1"/>
  <c r="Y262" i="2" s="1"/>
  <c r="N263" i="2"/>
  <c r="O263" i="2"/>
  <c r="P263" i="2" s="1"/>
  <c r="Y263" i="2" s="1"/>
  <c r="N264" i="2"/>
  <c r="O264" i="2"/>
  <c r="P264" i="2" s="1"/>
  <c r="N265" i="2"/>
  <c r="O265" i="2"/>
  <c r="P265" i="2" s="1"/>
  <c r="Y265" i="2" s="1"/>
  <c r="N266" i="2"/>
  <c r="O266" i="2"/>
  <c r="P266" i="2" s="1"/>
  <c r="Y266" i="2" s="1"/>
  <c r="N267" i="2"/>
  <c r="O267" i="2"/>
  <c r="P267" i="2" s="1"/>
  <c r="Y267" i="2" s="1"/>
  <c r="N268" i="2"/>
  <c r="O268" i="2"/>
  <c r="P268" i="2" s="1"/>
  <c r="Y268" i="2" s="1"/>
  <c r="N269" i="2"/>
  <c r="O269" i="2"/>
  <c r="P269" i="2" s="1"/>
  <c r="Y269" i="2" s="1"/>
  <c r="N270" i="2"/>
  <c r="O270" i="2"/>
  <c r="P270" i="2" s="1"/>
  <c r="Y270" i="2" s="1"/>
  <c r="N271" i="2"/>
  <c r="O271" i="2"/>
  <c r="P271" i="2" s="1"/>
  <c r="Y271" i="2" s="1"/>
  <c r="N272" i="2"/>
  <c r="O272" i="2"/>
  <c r="P272" i="2" s="1"/>
  <c r="Y272" i="2" s="1"/>
  <c r="N273" i="2"/>
  <c r="O273" i="2"/>
  <c r="P273" i="2" s="1"/>
  <c r="Y273" i="2" s="1"/>
  <c r="N274" i="2"/>
  <c r="O274" i="2"/>
  <c r="P274" i="2" s="1"/>
  <c r="N275" i="2"/>
  <c r="O275" i="2"/>
  <c r="P275" i="2" s="1"/>
  <c r="Y275" i="2" s="1"/>
  <c r="N276" i="2"/>
  <c r="O276" i="2"/>
  <c r="P276" i="2" s="1"/>
  <c r="N277" i="2"/>
  <c r="O277" i="2"/>
  <c r="P277" i="2" s="1"/>
  <c r="Y277" i="2" s="1"/>
  <c r="N278" i="2"/>
  <c r="O278" i="2"/>
  <c r="P278" i="2" s="1"/>
  <c r="Y278" i="2" s="1"/>
  <c r="N279" i="2"/>
  <c r="O279" i="2"/>
  <c r="P279" i="2" s="1"/>
  <c r="Y279" i="2" s="1"/>
  <c r="N280" i="2"/>
  <c r="O280" i="2"/>
  <c r="P280" i="2" s="1"/>
  <c r="Y280" i="2" s="1"/>
  <c r="N281" i="2"/>
  <c r="O281" i="2"/>
  <c r="P281" i="2" s="1"/>
  <c r="Y281" i="2" s="1"/>
  <c r="N282" i="2"/>
  <c r="O282" i="2"/>
  <c r="P282" i="2" s="1"/>
  <c r="Y282" i="2" s="1"/>
  <c r="N283" i="2"/>
  <c r="O283" i="2"/>
  <c r="P283" i="2" s="1"/>
  <c r="Y283" i="2" s="1"/>
  <c r="N284" i="2"/>
  <c r="O284" i="2"/>
  <c r="P284" i="2" s="1"/>
  <c r="Y284" i="2" s="1"/>
  <c r="N285" i="2"/>
  <c r="O285" i="2"/>
  <c r="P285" i="2" s="1"/>
  <c r="Y285" i="2" s="1"/>
  <c r="N286" i="2"/>
  <c r="O286" i="2"/>
  <c r="P286" i="2" s="1"/>
  <c r="N287" i="2"/>
  <c r="O287" i="2"/>
  <c r="P287" i="2" s="1"/>
  <c r="Y287" i="2" s="1"/>
  <c r="N288" i="2"/>
  <c r="O288" i="2"/>
  <c r="P288" i="2" s="1"/>
  <c r="Y288" i="2" s="1"/>
  <c r="N289" i="2"/>
  <c r="O289" i="2"/>
  <c r="P289" i="2" s="1"/>
  <c r="Y289" i="2" s="1"/>
  <c r="N290" i="2"/>
  <c r="O290" i="2"/>
  <c r="P290" i="2" s="1"/>
  <c r="Y290" i="2" s="1"/>
  <c r="N291" i="2"/>
  <c r="O291" i="2"/>
  <c r="P291" i="2" s="1"/>
  <c r="Y291" i="2" s="1"/>
  <c r="N292" i="2"/>
  <c r="O292" i="2"/>
  <c r="P292" i="2" s="1"/>
  <c r="Y292" i="2" s="1"/>
  <c r="N293" i="2"/>
  <c r="O293" i="2"/>
  <c r="P293" i="2" s="1"/>
  <c r="Y293" i="2" s="1"/>
  <c r="N294" i="2"/>
  <c r="O294" i="2"/>
  <c r="P294" i="2" s="1"/>
  <c r="Y294" i="2" s="1"/>
  <c r="N295" i="2"/>
  <c r="O295" i="2"/>
  <c r="P295" i="2" s="1"/>
  <c r="Y295" i="2" s="1"/>
  <c r="N296" i="2"/>
  <c r="O296" i="2"/>
  <c r="P296" i="2" s="1"/>
  <c r="N297" i="2"/>
  <c r="O297" i="2"/>
  <c r="P297" i="2" s="1"/>
  <c r="Y297" i="2" s="1"/>
  <c r="N298" i="2"/>
  <c r="O298" i="2"/>
  <c r="P298" i="2" s="1"/>
  <c r="Y298" i="2" s="1"/>
  <c r="N299" i="2"/>
  <c r="O299" i="2"/>
  <c r="P299" i="2" s="1"/>
  <c r="Y299" i="2" s="1"/>
  <c r="N300" i="2"/>
  <c r="O300" i="2"/>
  <c r="P300" i="2" s="1"/>
  <c r="Y300" i="2" s="1"/>
  <c r="N301" i="2"/>
  <c r="O301" i="2"/>
  <c r="P301" i="2" s="1"/>
  <c r="Y301" i="2" s="1"/>
  <c r="N302" i="2"/>
  <c r="O302" i="2"/>
  <c r="P302" i="2" s="1"/>
  <c r="Y302" i="2" s="1"/>
  <c r="N303" i="2"/>
  <c r="O303" i="2"/>
  <c r="P303" i="2" s="1"/>
  <c r="Y303" i="2" s="1"/>
  <c r="N304" i="2"/>
  <c r="O304" i="2"/>
  <c r="P304" i="2" s="1"/>
  <c r="Y304" i="2" s="1"/>
  <c r="N305" i="2"/>
  <c r="O305" i="2"/>
  <c r="P305" i="2" s="1"/>
  <c r="Y305" i="2" s="1"/>
  <c r="N306" i="2"/>
  <c r="O306" i="2"/>
  <c r="P306" i="2" s="1"/>
  <c r="Y306" i="2" s="1"/>
  <c r="N307" i="2"/>
  <c r="O307" i="2"/>
  <c r="P307" i="2" s="1"/>
  <c r="Y307" i="2" s="1"/>
  <c r="N308" i="2"/>
  <c r="O308" i="2"/>
  <c r="P308" i="2" s="1"/>
  <c r="Y308" i="2" s="1"/>
  <c r="N309" i="2"/>
  <c r="O309" i="2"/>
  <c r="P309" i="2" s="1"/>
  <c r="Y309" i="2" s="1"/>
  <c r="N310" i="2"/>
  <c r="O310" i="2"/>
  <c r="P310" i="2" s="1"/>
  <c r="Y310" i="2" s="1"/>
  <c r="N311" i="2"/>
  <c r="O311" i="2"/>
  <c r="P311" i="2" s="1"/>
  <c r="Y311" i="2" s="1"/>
  <c r="N312" i="2"/>
  <c r="O312" i="2"/>
  <c r="P312" i="2" s="1"/>
  <c r="Y312" i="2" s="1"/>
  <c r="N313" i="2"/>
  <c r="O313" i="2"/>
  <c r="P313" i="2" s="1"/>
  <c r="N314" i="2"/>
  <c r="O314" i="2"/>
  <c r="P314" i="2" s="1"/>
  <c r="Y314" i="2" s="1"/>
  <c r="N315" i="2"/>
  <c r="O315" i="2"/>
  <c r="P315" i="2" s="1"/>
  <c r="Y315" i="2" s="1"/>
  <c r="N316" i="2"/>
  <c r="O316" i="2"/>
  <c r="P316" i="2" s="1"/>
  <c r="Y316" i="2" s="1"/>
  <c r="N317" i="2"/>
  <c r="O317" i="2"/>
  <c r="P317" i="2" s="1"/>
  <c r="Y317" i="2" s="1"/>
  <c r="N318" i="2"/>
  <c r="O318" i="2"/>
  <c r="P318" i="2" s="1"/>
  <c r="Y318" i="2" s="1"/>
  <c r="N319" i="2"/>
  <c r="O319" i="2"/>
  <c r="P319" i="2" s="1"/>
  <c r="Y319" i="2" s="1"/>
  <c r="N320" i="2"/>
  <c r="O320" i="2"/>
  <c r="P320" i="2" s="1"/>
  <c r="Y320" i="2" s="1"/>
  <c r="N321" i="2"/>
  <c r="O321" i="2"/>
  <c r="P321" i="2" s="1"/>
  <c r="Y321" i="2" s="1"/>
  <c r="N322" i="2"/>
  <c r="O322" i="2"/>
  <c r="P322" i="2" s="1"/>
  <c r="Y322" i="2" s="1"/>
  <c r="N323" i="2"/>
  <c r="O323" i="2"/>
  <c r="P323" i="2" s="1"/>
  <c r="Y323" i="2" s="1"/>
  <c r="N324" i="2"/>
  <c r="O324" i="2"/>
  <c r="P324" i="2" s="1"/>
  <c r="Y324" i="2" s="1"/>
  <c r="N325" i="2"/>
  <c r="O325" i="2"/>
  <c r="P325" i="2" s="1"/>
  <c r="Y325" i="2" s="1"/>
  <c r="N326" i="2"/>
  <c r="O326" i="2"/>
  <c r="P326" i="2" s="1"/>
  <c r="Y326" i="2" s="1"/>
  <c r="N327" i="2"/>
  <c r="O327" i="2"/>
  <c r="P327" i="2" s="1"/>
  <c r="Y327" i="2" s="1"/>
  <c r="N328" i="2"/>
  <c r="O328" i="2"/>
  <c r="P328" i="2" s="1"/>
  <c r="Y328" i="2" s="1"/>
  <c r="N329" i="2"/>
  <c r="O329" i="2"/>
  <c r="P329" i="2" s="1"/>
  <c r="Y329" i="2" s="1"/>
  <c r="N330" i="2"/>
  <c r="O330" i="2"/>
  <c r="P330" i="2" s="1"/>
  <c r="Y330" i="2" s="1"/>
  <c r="N331" i="2"/>
  <c r="O331" i="2"/>
  <c r="P331" i="2" s="1"/>
  <c r="Y331" i="2" s="1"/>
  <c r="N332" i="2"/>
  <c r="O332" i="2"/>
  <c r="P332" i="2" s="1"/>
  <c r="Y332" i="2" s="1"/>
  <c r="N333" i="2"/>
  <c r="O333" i="2"/>
  <c r="P333" i="2" s="1"/>
  <c r="Y333" i="2" s="1"/>
  <c r="N334" i="2"/>
  <c r="O334" i="2"/>
  <c r="P334" i="2" s="1"/>
  <c r="Y334" i="2" s="1"/>
  <c r="N335" i="2"/>
  <c r="O335" i="2"/>
  <c r="P335" i="2" s="1"/>
  <c r="Y335" i="2" s="1"/>
  <c r="N336" i="2"/>
  <c r="O336" i="2"/>
  <c r="P336" i="2" s="1"/>
  <c r="Y336" i="2" s="1"/>
  <c r="N337" i="2"/>
  <c r="O337" i="2"/>
  <c r="P337" i="2" s="1"/>
  <c r="Y337" i="2" s="1"/>
  <c r="N338" i="2"/>
  <c r="O338" i="2"/>
  <c r="P338" i="2" s="1"/>
  <c r="Y338" i="2" s="1"/>
  <c r="N339" i="2"/>
  <c r="O339" i="2"/>
  <c r="P339" i="2" s="1"/>
  <c r="Y339" i="2" s="1"/>
  <c r="N340" i="2"/>
  <c r="O340" i="2"/>
  <c r="P340" i="2" s="1"/>
  <c r="Y340" i="2" s="1"/>
  <c r="N341" i="2"/>
  <c r="O341" i="2"/>
  <c r="N342" i="2"/>
  <c r="O342" i="2"/>
  <c r="P342" i="2" s="1"/>
  <c r="Y342" i="2" s="1"/>
  <c r="N343" i="2"/>
  <c r="O343" i="2"/>
  <c r="P343" i="2" s="1"/>
  <c r="Y343" i="2" s="1"/>
  <c r="N344" i="2"/>
  <c r="O344" i="2"/>
  <c r="P344" i="2" s="1"/>
  <c r="Y344" i="2" s="1"/>
  <c r="N345" i="2"/>
  <c r="O345" i="2"/>
  <c r="P345" i="2" s="1"/>
  <c r="Y345" i="2" s="1"/>
  <c r="N346" i="2"/>
  <c r="O346" i="2"/>
  <c r="P346" i="2" s="1"/>
  <c r="Y346" i="2" s="1"/>
  <c r="N347" i="2"/>
  <c r="O347" i="2"/>
  <c r="P347" i="2" s="1"/>
  <c r="Y347" i="2" s="1"/>
  <c r="N348" i="2"/>
  <c r="O348" i="2"/>
  <c r="P348" i="2" s="1"/>
  <c r="Y348" i="2" s="1"/>
  <c r="N349" i="2"/>
  <c r="O349" i="2"/>
  <c r="N350" i="2"/>
  <c r="O350" i="2"/>
  <c r="P350" i="2" s="1"/>
  <c r="Y350" i="2" s="1"/>
  <c r="N351" i="2"/>
  <c r="O351" i="2"/>
  <c r="P351" i="2" s="1"/>
  <c r="Y351" i="2" s="1"/>
  <c r="N352" i="2"/>
  <c r="O352" i="2"/>
  <c r="P352" i="2" s="1"/>
  <c r="Y352" i="2" s="1"/>
  <c r="N353" i="2"/>
  <c r="O353" i="2"/>
  <c r="P353" i="2" s="1"/>
  <c r="Y353" i="2" s="1"/>
  <c r="N354" i="2"/>
  <c r="O354" i="2"/>
  <c r="P354" i="2" s="1"/>
  <c r="Y354" i="2" s="1"/>
  <c r="N355" i="2"/>
  <c r="O355" i="2"/>
  <c r="P355" i="2" s="1"/>
  <c r="Y355" i="2" s="1"/>
  <c r="N356" i="2"/>
  <c r="O356" i="2"/>
  <c r="N357" i="2"/>
  <c r="O357" i="2"/>
  <c r="P357" i="2" s="1"/>
  <c r="Y357" i="2" s="1"/>
  <c r="N358" i="2"/>
  <c r="O358" i="2"/>
  <c r="P358" i="2" s="1"/>
  <c r="Y358" i="2" s="1"/>
  <c r="N359" i="2"/>
  <c r="O359" i="2"/>
  <c r="P359" i="2" s="1"/>
  <c r="Y359" i="2" s="1"/>
  <c r="N360" i="2"/>
  <c r="O360" i="2"/>
  <c r="N361" i="2"/>
  <c r="O361" i="2"/>
  <c r="P361" i="2" s="1"/>
  <c r="Y361" i="2" s="1"/>
  <c r="N362" i="2"/>
  <c r="O362" i="2"/>
  <c r="P362" i="2" s="1"/>
  <c r="Y362" i="2" s="1"/>
  <c r="N363" i="2"/>
  <c r="O363" i="2"/>
  <c r="P363" i="2" s="1"/>
  <c r="Y363" i="2" s="1"/>
  <c r="N364" i="2"/>
  <c r="O364" i="2"/>
  <c r="N365" i="2"/>
  <c r="O365" i="2"/>
  <c r="P365" i="2" s="1"/>
  <c r="Y365" i="2" s="1"/>
  <c r="N366" i="2"/>
  <c r="O366" i="2"/>
  <c r="P366" i="2" s="1"/>
  <c r="Y366" i="2" s="1"/>
  <c r="N367" i="2"/>
  <c r="O367" i="2"/>
  <c r="P367" i="2" s="1"/>
  <c r="Y367" i="2" s="1"/>
  <c r="N368" i="2"/>
  <c r="O368" i="2"/>
  <c r="P368" i="2" s="1"/>
  <c r="N369" i="2"/>
  <c r="O369" i="2"/>
  <c r="P369" i="2" s="1"/>
  <c r="Y369" i="2" s="1"/>
  <c r="N370" i="2"/>
  <c r="O370" i="2"/>
  <c r="P370" i="2" s="1"/>
  <c r="N371" i="2"/>
  <c r="O371" i="2"/>
  <c r="P371" i="2" s="1"/>
  <c r="Y371" i="2" s="1"/>
  <c r="N372" i="2"/>
  <c r="O372" i="2"/>
  <c r="P372" i="2" s="1"/>
  <c r="N373" i="2"/>
  <c r="O373" i="2"/>
  <c r="P373" i="2" s="1"/>
  <c r="Y373" i="2" s="1"/>
  <c r="N374" i="2"/>
  <c r="O374" i="2"/>
  <c r="P374" i="2" s="1"/>
  <c r="Y374" i="2" s="1"/>
  <c r="N375" i="2"/>
  <c r="O375" i="2"/>
  <c r="P375" i="2" s="1"/>
  <c r="Y375" i="2" s="1"/>
  <c r="N376" i="2"/>
  <c r="O376" i="2"/>
  <c r="P376" i="2" s="1"/>
  <c r="Y376" i="2" s="1"/>
  <c r="N377" i="2"/>
  <c r="O377" i="2"/>
  <c r="P377" i="2" s="1"/>
  <c r="Y377" i="2" s="1"/>
  <c r="N378" i="2"/>
  <c r="O378" i="2"/>
  <c r="P378" i="2" s="1"/>
  <c r="Y378" i="2" s="1"/>
  <c r="N379" i="2"/>
  <c r="O379" i="2"/>
  <c r="P379" i="2" s="1"/>
  <c r="Y379" i="2" s="1"/>
  <c r="N380" i="2"/>
  <c r="O380" i="2"/>
  <c r="N381" i="2"/>
  <c r="O381" i="2"/>
  <c r="P381" i="2" s="1"/>
  <c r="Y381" i="2" s="1"/>
  <c r="N382" i="2"/>
  <c r="O382" i="2"/>
  <c r="P382" i="2" s="1"/>
  <c r="Y382" i="2" s="1"/>
  <c r="N383" i="2"/>
  <c r="O383" i="2"/>
  <c r="P383" i="2" s="1"/>
  <c r="Y383" i="2" s="1"/>
  <c r="N384" i="2"/>
  <c r="O384" i="2"/>
  <c r="P384" i="2" s="1"/>
  <c r="Y384" i="2" s="1"/>
  <c r="N385" i="2"/>
  <c r="O385" i="2"/>
  <c r="P385" i="2" s="1"/>
  <c r="Y385" i="2" s="1"/>
  <c r="N386" i="2"/>
  <c r="O386" i="2"/>
  <c r="P386" i="2" s="1"/>
  <c r="Y386" i="2" s="1"/>
  <c r="N387" i="2"/>
  <c r="O387" i="2"/>
  <c r="P387" i="2" s="1"/>
  <c r="Y387" i="2" s="1"/>
  <c r="N388" i="2"/>
  <c r="O388" i="2"/>
  <c r="P388" i="2" s="1"/>
  <c r="N389" i="2"/>
  <c r="O389" i="2"/>
  <c r="P389" i="2" s="1"/>
  <c r="Y389" i="2" s="1"/>
  <c r="N390" i="2"/>
  <c r="O390" i="2"/>
  <c r="P390" i="2" s="1"/>
  <c r="Y390" i="2" s="1"/>
  <c r="N391" i="2"/>
  <c r="O391" i="2"/>
  <c r="P391" i="2" s="1"/>
  <c r="Y391" i="2" s="1"/>
  <c r="N392" i="2"/>
  <c r="O392" i="2"/>
  <c r="P392" i="2" s="1"/>
  <c r="N393" i="2"/>
  <c r="O393" i="2"/>
  <c r="P393" i="2" s="1"/>
  <c r="Y393" i="2" s="1"/>
  <c r="N394" i="2"/>
  <c r="O394" i="2"/>
  <c r="P394" i="2" s="1"/>
  <c r="Y394" i="2" s="1"/>
  <c r="N395" i="2"/>
  <c r="O395" i="2"/>
  <c r="P395" i="2" s="1"/>
  <c r="Y395" i="2" s="1"/>
  <c r="N396" i="2"/>
  <c r="O396" i="2"/>
  <c r="N397" i="2"/>
  <c r="O397" i="2"/>
  <c r="P397" i="2" s="1"/>
  <c r="Y397" i="2" s="1"/>
  <c r="N398" i="2"/>
  <c r="O398" i="2"/>
  <c r="P398" i="2" s="1"/>
  <c r="Y398" i="2" s="1"/>
  <c r="N399" i="2"/>
  <c r="O399" i="2"/>
  <c r="P399" i="2" s="1"/>
  <c r="Y399" i="2" s="1"/>
  <c r="N400" i="2"/>
  <c r="O400" i="2"/>
  <c r="P400" i="2" s="1"/>
  <c r="Y400" i="2" s="1"/>
  <c r="N401" i="2"/>
  <c r="O401" i="2"/>
  <c r="P401" i="2" s="1"/>
  <c r="Y401" i="2" s="1"/>
  <c r="N402" i="2"/>
  <c r="O402" i="2"/>
  <c r="P402" i="2" s="1"/>
  <c r="Y402" i="2" s="1"/>
  <c r="N403" i="2"/>
  <c r="O403" i="2"/>
  <c r="P403" i="2" s="1"/>
  <c r="Y403" i="2" s="1"/>
  <c r="N404" i="2"/>
  <c r="O404" i="2"/>
  <c r="P404" i="2" s="1"/>
  <c r="Y404" i="2" s="1"/>
  <c r="N405" i="2"/>
  <c r="O405" i="2"/>
  <c r="P405" i="2" s="1"/>
  <c r="Y405" i="2" s="1"/>
  <c r="N406" i="2"/>
  <c r="O406" i="2"/>
  <c r="P406" i="2" s="1"/>
  <c r="Y406" i="2" s="1"/>
  <c r="N407" i="2"/>
  <c r="O407" i="2"/>
  <c r="P407" i="2" s="1"/>
  <c r="Y407" i="2" s="1"/>
  <c r="N408" i="2"/>
  <c r="O408" i="2"/>
  <c r="P408" i="2" s="1"/>
  <c r="Y408" i="2" s="1"/>
  <c r="N409" i="2"/>
  <c r="O409" i="2"/>
  <c r="P409" i="2" s="1"/>
  <c r="Y409" i="2" s="1"/>
  <c r="N410" i="2"/>
  <c r="O410" i="2"/>
  <c r="P410" i="2" s="1"/>
  <c r="Y410" i="2" s="1"/>
  <c r="N411" i="2"/>
  <c r="O411" i="2"/>
  <c r="P411" i="2" s="1"/>
  <c r="Y411" i="2" s="1"/>
  <c r="N412" i="2"/>
  <c r="O412" i="2"/>
  <c r="P412" i="2" s="1"/>
  <c r="Y412" i="2" s="1"/>
  <c r="N413" i="2"/>
  <c r="O413" i="2"/>
  <c r="P413" i="2" s="1"/>
  <c r="Y413" i="2" s="1"/>
  <c r="N414" i="2"/>
  <c r="O414" i="2"/>
  <c r="P414" i="2" s="1"/>
  <c r="Y414" i="2" s="1"/>
  <c r="N415" i="2"/>
  <c r="O415" i="2"/>
  <c r="P415" i="2" s="1"/>
  <c r="Y415" i="2" s="1"/>
  <c r="N416" i="2"/>
  <c r="O416" i="2"/>
  <c r="P416" i="2" s="1"/>
  <c r="Y416" i="2" s="1"/>
  <c r="N417" i="2"/>
  <c r="O417" i="2"/>
  <c r="P417" i="2" s="1"/>
  <c r="Y417" i="2" s="1"/>
  <c r="N418" i="2"/>
  <c r="O418" i="2"/>
  <c r="P418" i="2" s="1"/>
  <c r="Y418" i="2" s="1"/>
  <c r="N419" i="2"/>
  <c r="O419" i="2"/>
  <c r="P419" i="2" s="1"/>
  <c r="Y419" i="2" s="1"/>
  <c r="N420" i="2"/>
  <c r="O420" i="2"/>
  <c r="P420" i="2" s="1"/>
  <c r="Y420" i="2" s="1"/>
  <c r="N421" i="2"/>
  <c r="O421" i="2"/>
  <c r="P421" i="2" s="1"/>
  <c r="Y421" i="2" s="1"/>
  <c r="N422" i="2"/>
  <c r="O422" i="2"/>
  <c r="P422" i="2" s="1"/>
  <c r="Y422" i="2" s="1"/>
  <c r="N423" i="2"/>
  <c r="O423" i="2"/>
  <c r="P423" i="2" s="1"/>
  <c r="Y423" i="2" s="1"/>
  <c r="N424" i="2"/>
  <c r="O424" i="2"/>
  <c r="P424" i="2" s="1"/>
  <c r="N425" i="2"/>
  <c r="O425" i="2"/>
  <c r="P425" i="2" s="1"/>
  <c r="Y425" i="2" s="1"/>
  <c r="N426" i="2"/>
  <c r="O426" i="2"/>
  <c r="P426" i="2" s="1"/>
  <c r="Y426" i="2" s="1"/>
  <c r="N427" i="2"/>
  <c r="O427" i="2"/>
  <c r="P427" i="2" s="1"/>
  <c r="Y427" i="2" s="1"/>
  <c r="N428" i="2"/>
  <c r="O428" i="2"/>
  <c r="P428" i="2" s="1"/>
  <c r="Y428" i="2" s="1"/>
  <c r="N429" i="2"/>
  <c r="O429" i="2"/>
  <c r="P429" i="2" s="1"/>
  <c r="Y429" i="2" s="1"/>
  <c r="N430" i="2"/>
  <c r="O430" i="2"/>
  <c r="P430" i="2" s="1"/>
  <c r="Y430" i="2" s="1"/>
  <c r="N431" i="2"/>
  <c r="O431" i="2"/>
  <c r="N432" i="2"/>
  <c r="O432" i="2"/>
  <c r="P432" i="2" s="1"/>
  <c r="Y432" i="2" s="1"/>
  <c r="N433" i="2"/>
  <c r="O433" i="2"/>
  <c r="P433" i="2" s="1"/>
  <c r="Y433" i="2" s="1"/>
  <c r="N434" i="2"/>
  <c r="O434" i="2"/>
  <c r="P434" i="2" s="1"/>
  <c r="Y434" i="2" s="1"/>
  <c r="N435" i="2"/>
  <c r="O435" i="2"/>
  <c r="P435" i="2" s="1"/>
  <c r="Y435" i="2" s="1"/>
  <c r="N436" i="2"/>
  <c r="O436" i="2"/>
  <c r="P436" i="2" s="1"/>
  <c r="Y436" i="2" s="1"/>
  <c r="N437" i="2"/>
  <c r="O437" i="2"/>
  <c r="P437" i="2" s="1"/>
  <c r="Y437" i="2" s="1"/>
  <c r="N438" i="2"/>
  <c r="O438" i="2"/>
  <c r="P438" i="2" s="1"/>
  <c r="Y438" i="2" s="1"/>
  <c r="N439" i="2"/>
  <c r="O439" i="2"/>
  <c r="P439" i="2" s="1"/>
  <c r="Y439" i="2" s="1"/>
  <c r="N440" i="2"/>
  <c r="O440" i="2"/>
  <c r="P440" i="2" s="1"/>
  <c r="N441" i="2"/>
  <c r="O441" i="2"/>
  <c r="P441" i="2" s="1"/>
  <c r="Y441" i="2" s="1"/>
  <c r="N442" i="2"/>
  <c r="O442" i="2"/>
  <c r="P442" i="2" s="1"/>
  <c r="Y442" i="2" s="1"/>
  <c r="N443" i="2"/>
  <c r="O443" i="2"/>
  <c r="P443" i="2" s="1"/>
  <c r="Y443" i="2" s="1"/>
  <c r="N444" i="2"/>
  <c r="O444" i="2"/>
  <c r="P444" i="2" s="1"/>
  <c r="Y444" i="2" s="1"/>
  <c r="N445" i="2"/>
  <c r="O445" i="2"/>
  <c r="P445" i="2" s="1"/>
  <c r="Y445" i="2" s="1"/>
  <c r="N446" i="2"/>
  <c r="O446" i="2"/>
  <c r="P446" i="2" s="1"/>
  <c r="Y446" i="2" s="1"/>
  <c r="N447" i="2"/>
  <c r="O447" i="2"/>
  <c r="P447" i="2" s="1"/>
  <c r="Y447" i="2" s="1"/>
  <c r="N448" i="2"/>
  <c r="O448" i="2"/>
  <c r="P448" i="2" s="1"/>
  <c r="N449" i="2"/>
  <c r="O449" i="2"/>
  <c r="P449" i="2" s="1"/>
  <c r="Y449" i="2" s="1"/>
  <c r="N450" i="2"/>
  <c r="O450" i="2"/>
  <c r="P450" i="2" s="1"/>
  <c r="Y450" i="2" s="1"/>
  <c r="N451" i="2"/>
  <c r="O451" i="2"/>
  <c r="P451" i="2" s="1"/>
  <c r="Y451" i="2" s="1"/>
  <c r="N452" i="2"/>
  <c r="O452" i="2"/>
  <c r="P452" i="2" s="1"/>
  <c r="Y452" i="2" s="1"/>
  <c r="N453" i="2"/>
  <c r="O453" i="2"/>
  <c r="P453" i="2" s="1"/>
  <c r="Y453" i="2" s="1"/>
  <c r="N454" i="2"/>
  <c r="O454" i="2"/>
  <c r="P454" i="2" s="1"/>
  <c r="Y454" i="2" s="1"/>
  <c r="N455" i="2"/>
  <c r="O455" i="2"/>
  <c r="P455" i="2" s="1"/>
  <c r="Y455" i="2" s="1"/>
  <c r="N456" i="2"/>
  <c r="O456" i="2"/>
  <c r="P456" i="2" s="1"/>
  <c r="Y456" i="2" s="1"/>
  <c r="N457" i="2"/>
  <c r="O457" i="2"/>
  <c r="P457" i="2" s="1"/>
  <c r="Y457" i="2" s="1"/>
  <c r="N458" i="2"/>
  <c r="O458" i="2"/>
  <c r="P458" i="2" s="1"/>
  <c r="Y458" i="2" s="1"/>
  <c r="N459" i="2"/>
  <c r="O459" i="2"/>
  <c r="P459" i="2" s="1"/>
  <c r="Y459" i="2" s="1"/>
  <c r="N460" i="2"/>
  <c r="O460" i="2"/>
  <c r="N461" i="2"/>
  <c r="O461" i="2"/>
  <c r="P461" i="2" s="1"/>
  <c r="Y461" i="2" s="1"/>
  <c r="N462" i="2"/>
  <c r="O462" i="2"/>
  <c r="P462" i="2" s="1"/>
  <c r="Y462" i="2" s="1"/>
  <c r="N463" i="2"/>
  <c r="O463" i="2"/>
  <c r="N464" i="2"/>
  <c r="O464" i="2"/>
  <c r="P464" i="2" s="1"/>
  <c r="Y464" i="2" s="1"/>
  <c r="N465" i="2"/>
  <c r="O465" i="2"/>
  <c r="P465" i="2" s="1"/>
  <c r="Y465" i="2" s="1"/>
  <c r="N466" i="2"/>
  <c r="O466" i="2"/>
  <c r="P466" i="2" s="1"/>
  <c r="Y466" i="2" s="1"/>
  <c r="N467" i="2"/>
  <c r="O467" i="2"/>
  <c r="P467" i="2" s="1"/>
  <c r="Y467" i="2" s="1"/>
  <c r="N468" i="2"/>
  <c r="O468" i="2"/>
  <c r="P468" i="2" s="1"/>
  <c r="Y468" i="2" s="1"/>
  <c r="N469" i="2"/>
  <c r="O469" i="2"/>
  <c r="P469" i="2" s="1"/>
  <c r="N470" i="2"/>
  <c r="O470" i="2"/>
  <c r="P470" i="2" s="1"/>
  <c r="Y470" i="2" s="1"/>
  <c r="N471" i="2"/>
  <c r="O471" i="2"/>
  <c r="P471" i="2" s="1"/>
  <c r="Y471" i="2" s="1"/>
  <c r="N472" i="2"/>
  <c r="O472" i="2"/>
  <c r="P472" i="2" s="1"/>
  <c r="Y472" i="2" s="1"/>
  <c r="N473" i="2"/>
  <c r="O473" i="2"/>
  <c r="P473" i="2" s="1"/>
  <c r="Y473" i="2" s="1"/>
  <c r="N474" i="2"/>
  <c r="O474" i="2"/>
  <c r="P474" i="2" s="1"/>
  <c r="Y474" i="2" s="1"/>
  <c r="N475" i="2"/>
  <c r="O475" i="2"/>
  <c r="P475" i="2" s="1"/>
  <c r="Y475" i="2" s="1"/>
  <c r="N476" i="2"/>
  <c r="O476" i="2"/>
  <c r="P476" i="2" s="1"/>
  <c r="Y476" i="2" s="1"/>
  <c r="N477" i="2"/>
  <c r="O477" i="2"/>
  <c r="P477" i="2" s="1"/>
  <c r="Y477" i="2" s="1"/>
  <c r="N478" i="2"/>
  <c r="O478" i="2"/>
  <c r="P478" i="2" s="1"/>
  <c r="Y478" i="2" s="1"/>
  <c r="N479" i="2"/>
  <c r="O479" i="2"/>
  <c r="P479" i="2" s="1"/>
  <c r="Y479" i="2" s="1"/>
  <c r="N480" i="2"/>
  <c r="O480" i="2"/>
  <c r="P480" i="2" s="1"/>
  <c r="Y480" i="2" s="1"/>
  <c r="N481" i="2"/>
  <c r="O481" i="2"/>
  <c r="P481" i="2" s="1"/>
  <c r="Y481" i="2" s="1"/>
  <c r="N482" i="2"/>
  <c r="O482" i="2"/>
  <c r="P482" i="2" s="1"/>
  <c r="Y482" i="2" s="1"/>
  <c r="N483" i="2"/>
  <c r="O483" i="2"/>
  <c r="P483" i="2" s="1"/>
  <c r="Y483" i="2" s="1"/>
  <c r="N484" i="2"/>
  <c r="O484" i="2"/>
  <c r="P484" i="2" s="1"/>
  <c r="Y484" i="2" s="1"/>
  <c r="N485" i="2"/>
  <c r="O485" i="2"/>
  <c r="P485" i="2" s="1"/>
  <c r="Y485" i="2" s="1"/>
  <c r="N486" i="2"/>
  <c r="O486" i="2"/>
  <c r="P486" i="2" s="1"/>
  <c r="Y486" i="2" s="1"/>
  <c r="N487" i="2"/>
  <c r="O487" i="2"/>
  <c r="P487" i="2" s="1"/>
  <c r="N488" i="2"/>
  <c r="O488" i="2"/>
  <c r="P488" i="2" s="1"/>
  <c r="Y488" i="2" s="1"/>
  <c r="N489" i="2"/>
  <c r="O489" i="2"/>
  <c r="P489" i="2" s="1"/>
  <c r="Y489" i="2" s="1"/>
  <c r="N490" i="2"/>
  <c r="O490" i="2"/>
  <c r="P490" i="2" s="1"/>
  <c r="Y490" i="2" s="1"/>
  <c r="N491" i="2"/>
  <c r="O491" i="2"/>
  <c r="P491" i="2" s="1"/>
  <c r="N492" i="2"/>
  <c r="O492" i="2"/>
  <c r="P492" i="2" s="1"/>
  <c r="N493" i="2"/>
  <c r="O493" i="2"/>
  <c r="P493" i="2" s="1"/>
  <c r="Y493" i="2" s="1"/>
  <c r="N494" i="2"/>
  <c r="O494" i="2"/>
  <c r="P494" i="2" s="1"/>
  <c r="Y494" i="2" s="1"/>
  <c r="N495" i="2"/>
  <c r="O495" i="2"/>
  <c r="P495" i="2" s="1"/>
  <c r="N496" i="2"/>
  <c r="O496" i="2"/>
  <c r="P496" i="2" s="1"/>
  <c r="Y496" i="2" s="1"/>
  <c r="N497" i="2"/>
  <c r="O497" i="2"/>
  <c r="P497" i="2" s="1"/>
  <c r="Y497" i="2" s="1"/>
  <c r="N498" i="2"/>
  <c r="O498" i="2"/>
  <c r="P498" i="2" s="1"/>
  <c r="Y498" i="2" s="1"/>
  <c r="N499" i="2"/>
  <c r="O499" i="2"/>
  <c r="P499" i="2" s="1"/>
  <c r="Y499" i="2" s="1"/>
  <c r="N500" i="2"/>
  <c r="O500" i="2"/>
  <c r="P500" i="2" s="1"/>
  <c r="N501" i="2"/>
  <c r="O501" i="2"/>
  <c r="P501" i="2" s="1"/>
  <c r="Y501" i="2" s="1"/>
  <c r="N502" i="2"/>
  <c r="O502" i="2"/>
  <c r="P502" i="2" s="1"/>
  <c r="Y502" i="2" s="1"/>
  <c r="N503" i="2"/>
  <c r="O503" i="2"/>
  <c r="P503" i="2" s="1"/>
  <c r="Y503" i="2" s="1"/>
  <c r="N504" i="2"/>
  <c r="O504" i="2"/>
  <c r="P504" i="2" s="1"/>
  <c r="Y504" i="2" s="1"/>
  <c r="N505" i="2"/>
  <c r="O505" i="2"/>
  <c r="P505" i="2" s="1"/>
  <c r="Y505" i="2" s="1"/>
  <c r="N506" i="2"/>
  <c r="O506" i="2"/>
  <c r="P506" i="2" s="1"/>
  <c r="Y506" i="2" s="1"/>
  <c r="N507" i="2"/>
  <c r="O507" i="2"/>
  <c r="P507" i="2" s="1"/>
  <c r="Y507" i="2" s="1"/>
  <c r="N508" i="2"/>
  <c r="O508" i="2"/>
  <c r="P508" i="2" s="1"/>
  <c r="Y508" i="2" s="1"/>
  <c r="N509" i="2"/>
  <c r="O509" i="2"/>
  <c r="P509" i="2" s="1"/>
  <c r="Y509" i="2" s="1"/>
  <c r="N510" i="2"/>
  <c r="O510" i="2"/>
  <c r="P510" i="2" s="1"/>
  <c r="Y510" i="2" s="1"/>
  <c r="N511" i="2"/>
  <c r="O511" i="2"/>
  <c r="N512" i="2"/>
  <c r="O512" i="2"/>
  <c r="P512" i="2" s="1"/>
  <c r="Y512" i="2" s="1"/>
  <c r="N513" i="2"/>
  <c r="O513" i="2"/>
  <c r="P513" i="2" s="1"/>
  <c r="Y513" i="2" s="1"/>
  <c r="N514" i="2"/>
  <c r="O514" i="2"/>
  <c r="P514" i="2" s="1"/>
  <c r="Y514" i="2" s="1"/>
  <c r="N515" i="2"/>
  <c r="O515" i="2"/>
  <c r="P515" i="2" s="1"/>
  <c r="Y515" i="2" s="1"/>
  <c r="N516" i="2"/>
  <c r="O516" i="2"/>
  <c r="P516" i="2" s="1"/>
  <c r="Y516" i="2" s="1"/>
  <c r="N517" i="2"/>
  <c r="O517" i="2"/>
  <c r="P517" i="2" s="1"/>
  <c r="Y517" i="2" s="1"/>
  <c r="N518" i="2"/>
  <c r="O518" i="2"/>
  <c r="P518" i="2" s="1"/>
  <c r="Y518" i="2" s="1"/>
  <c r="N519" i="2"/>
  <c r="O519" i="2"/>
  <c r="P519" i="2" s="1"/>
  <c r="Y519" i="2" s="1"/>
  <c r="N520" i="2"/>
  <c r="O520" i="2"/>
  <c r="P520" i="2" s="1"/>
  <c r="Y520" i="2" s="1"/>
  <c r="N521" i="2"/>
  <c r="O521" i="2"/>
  <c r="P521" i="2" s="1"/>
  <c r="Y521" i="2" s="1"/>
  <c r="N522" i="2"/>
  <c r="O522" i="2"/>
  <c r="P522" i="2" s="1"/>
  <c r="Y522" i="2" s="1"/>
  <c r="N523" i="2"/>
  <c r="O523" i="2"/>
  <c r="P523" i="2" s="1"/>
  <c r="Y523" i="2" s="1"/>
  <c r="N524" i="2"/>
  <c r="O524" i="2"/>
  <c r="P524" i="2" s="1"/>
  <c r="Y524" i="2" s="1"/>
  <c r="N525" i="2"/>
  <c r="O525" i="2"/>
  <c r="P525" i="2" s="1"/>
  <c r="Y525" i="2" s="1"/>
  <c r="N526" i="2"/>
  <c r="O526" i="2"/>
  <c r="P526" i="2" s="1"/>
  <c r="Y526" i="2" s="1"/>
  <c r="N527" i="2"/>
  <c r="O527" i="2"/>
  <c r="P527" i="2" s="1"/>
  <c r="Y527" i="2" s="1"/>
  <c r="N528" i="2"/>
  <c r="O528" i="2"/>
  <c r="P528" i="2" s="1"/>
  <c r="Y528" i="2" s="1"/>
  <c r="N529" i="2"/>
  <c r="O529" i="2"/>
  <c r="P529" i="2" s="1"/>
  <c r="Y529" i="2" s="1"/>
  <c r="N530" i="2"/>
  <c r="O530" i="2"/>
  <c r="N531" i="2"/>
  <c r="O531" i="2"/>
  <c r="P531" i="2" s="1"/>
  <c r="Y531" i="2" s="1"/>
  <c r="N532" i="2"/>
  <c r="O532" i="2"/>
  <c r="P532" i="2" s="1"/>
  <c r="Y532" i="2" s="1"/>
  <c r="N533" i="2"/>
  <c r="O533" i="2"/>
  <c r="P533" i="2" s="1"/>
  <c r="Y533" i="2" s="1"/>
  <c r="N534" i="2"/>
  <c r="O534" i="2"/>
  <c r="P534" i="2" s="1"/>
  <c r="Y534" i="2" s="1"/>
  <c r="N535" i="2"/>
  <c r="O535" i="2"/>
  <c r="P535" i="2" s="1"/>
  <c r="Y535" i="2" s="1"/>
  <c r="N536" i="2"/>
  <c r="O536" i="2"/>
  <c r="P536" i="2" s="1"/>
  <c r="Y536" i="2" s="1"/>
  <c r="N537" i="2"/>
  <c r="O537" i="2"/>
  <c r="P537" i="2" s="1"/>
  <c r="Y537" i="2" s="1"/>
  <c r="N538" i="2"/>
  <c r="O538" i="2"/>
  <c r="P538" i="2" s="1"/>
  <c r="Y538" i="2" s="1"/>
  <c r="N539" i="2"/>
  <c r="O539" i="2"/>
  <c r="P539" i="2" s="1"/>
  <c r="Y539" i="2" s="1"/>
  <c r="N540" i="2"/>
  <c r="O540" i="2"/>
  <c r="P540" i="2" s="1"/>
  <c r="N541" i="2"/>
  <c r="O541" i="2"/>
  <c r="P541" i="2" s="1"/>
  <c r="Y541" i="2" s="1"/>
  <c r="N542" i="2"/>
  <c r="O542" i="2"/>
  <c r="N543" i="2"/>
  <c r="O543" i="2"/>
  <c r="P543" i="2" s="1"/>
  <c r="Y543" i="2" s="1"/>
  <c r="N544" i="2"/>
  <c r="O544" i="2"/>
  <c r="P544" i="2" s="1"/>
  <c r="Y544" i="2" s="1"/>
  <c r="N545" i="2"/>
  <c r="O545" i="2"/>
  <c r="P545" i="2" s="1"/>
  <c r="Y545" i="2" s="1"/>
  <c r="N546" i="2"/>
  <c r="O546" i="2"/>
  <c r="P546" i="2" s="1"/>
  <c r="Y546" i="2" s="1"/>
  <c r="N547" i="2"/>
  <c r="O547" i="2"/>
  <c r="P547" i="2" s="1"/>
  <c r="Y547" i="2" s="1"/>
  <c r="N548" i="2"/>
  <c r="O548" i="2"/>
  <c r="P548" i="2" s="1"/>
  <c r="Y548" i="2" s="1"/>
  <c r="N549" i="2"/>
  <c r="O549" i="2"/>
  <c r="P549" i="2" s="1"/>
  <c r="Y549" i="2" s="1"/>
  <c r="N550" i="2"/>
  <c r="O550" i="2"/>
  <c r="P550" i="2" s="1"/>
  <c r="Y550" i="2" s="1"/>
  <c r="N551" i="2"/>
  <c r="O551" i="2"/>
  <c r="P551" i="2" s="1"/>
  <c r="Y551" i="2" s="1"/>
  <c r="N552" i="2"/>
  <c r="O552" i="2"/>
  <c r="P552" i="2" s="1"/>
  <c r="Y552" i="2" s="1"/>
  <c r="N553" i="2"/>
  <c r="O553" i="2"/>
  <c r="P553" i="2" s="1"/>
  <c r="Y553" i="2" s="1"/>
  <c r="N554" i="2"/>
  <c r="O554" i="2"/>
  <c r="P554" i="2" s="1"/>
  <c r="Y554" i="2" s="1"/>
  <c r="N555" i="2"/>
  <c r="O555" i="2"/>
  <c r="P555" i="2" s="1"/>
  <c r="Y555" i="2" s="1"/>
  <c r="N556" i="2"/>
  <c r="O556" i="2"/>
  <c r="P556" i="2" s="1"/>
  <c r="Y556" i="2" s="1"/>
  <c r="N557" i="2"/>
  <c r="O557" i="2"/>
  <c r="P557" i="2" s="1"/>
  <c r="Y557" i="2" s="1"/>
  <c r="N558" i="2"/>
  <c r="O558" i="2"/>
  <c r="P558" i="2" s="1"/>
  <c r="Y558" i="2" s="1"/>
  <c r="N559" i="2"/>
  <c r="O559" i="2"/>
  <c r="P559" i="2" s="1"/>
  <c r="N560" i="2"/>
  <c r="O560" i="2"/>
  <c r="P560" i="2" s="1"/>
  <c r="N561" i="2"/>
  <c r="O561" i="2"/>
  <c r="P561" i="2" s="1"/>
  <c r="Y561" i="2" s="1"/>
  <c r="N562" i="2"/>
  <c r="O562" i="2"/>
  <c r="P562" i="2" s="1"/>
  <c r="Y562" i="2" s="1"/>
  <c r="N563" i="2"/>
  <c r="O563" i="2"/>
  <c r="P563" i="2" s="1"/>
  <c r="Y563" i="2" s="1"/>
  <c r="N564" i="2"/>
  <c r="O564" i="2"/>
  <c r="P564" i="2" s="1"/>
  <c r="Y564" i="2" s="1"/>
  <c r="N565" i="2"/>
  <c r="O565" i="2"/>
  <c r="P565" i="2" s="1"/>
  <c r="Y565" i="2" s="1"/>
  <c r="N566" i="2"/>
  <c r="O566" i="2"/>
  <c r="P566" i="2" s="1"/>
  <c r="Y566" i="2" s="1"/>
  <c r="N567" i="2"/>
  <c r="O567" i="2"/>
  <c r="P567" i="2" s="1"/>
  <c r="Y567" i="2" s="1"/>
  <c r="N568" i="2"/>
  <c r="O568" i="2"/>
  <c r="P568" i="2" s="1"/>
  <c r="Y568" i="2" s="1"/>
  <c r="N569" i="2"/>
  <c r="O569" i="2"/>
  <c r="P569" i="2" s="1"/>
  <c r="Y569" i="2" s="1"/>
  <c r="N570" i="2"/>
  <c r="O570" i="2"/>
  <c r="N571" i="2"/>
  <c r="O571" i="2"/>
  <c r="P571" i="2" s="1"/>
  <c r="Y571" i="2" s="1"/>
  <c r="N572" i="2"/>
  <c r="O572" i="2"/>
  <c r="P572" i="2" s="1"/>
  <c r="Y572" i="2" s="1"/>
  <c r="N573" i="2"/>
  <c r="O573" i="2"/>
  <c r="P573" i="2" s="1"/>
  <c r="Y573" i="2" s="1"/>
  <c r="N574" i="2"/>
  <c r="O574" i="2"/>
  <c r="P574" i="2" s="1"/>
  <c r="Y574" i="2" s="1"/>
  <c r="N575" i="2"/>
  <c r="O575" i="2"/>
  <c r="P575" i="2" s="1"/>
  <c r="Y575" i="2" s="1"/>
  <c r="N576" i="2"/>
  <c r="O576" i="2"/>
  <c r="P576" i="2" s="1"/>
  <c r="Y576" i="2" s="1"/>
  <c r="N577" i="2"/>
  <c r="O577" i="2"/>
  <c r="P577" i="2" s="1"/>
  <c r="Y577" i="2" s="1"/>
  <c r="N578" i="2"/>
  <c r="O578" i="2"/>
  <c r="P578" i="2" s="1"/>
  <c r="Y578" i="2" s="1"/>
  <c r="N579" i="2"/>
  <c r="O579" i="2"/>
  <c r="P579" i="2" s="1"/>
  <c r="Y579" i="2" s="1"/>
  <c r="N580" i="2"/>
  <c r="O580" i="2"/>
  <c r="P580" i="2" s="1"/>
  <c r="Y580" i="2" s="1"/>
  <c r="N581" i="2"/>
  <c r="O581" i="2"/>
  <c r="P581" i="2" s="1"/>
  <c r="Y581" i="2" s="1"/>
  <c r="N582" i="2"/>
  <c r="O582" i="2"/>
  <c r="P582" i="2" s="1"/>
  <c r="Y582" i="2" s="1"/>
  <c r="N583" i="2"/>
  <c r="O583" i="2"/>
  <c r="P583" i="2" s="1"/>
  <c r="Y583" i="2" s="1"/>
  <c r="N584" i="2"/>
  <c r="O584" i="2"/>
  <c r="P584" i="2" s="1"/>
  <c r="Y584" i="2" s="1"/>
  <c r="N585" i="2"/>
  <c r="O585" i="2"/>
  <c r="P585" i="2" s="1"/>
  <c r="Y585" i="2" s="1"/>
  <c r="N586" i="2"/>
  <c r="O586" i="2"/>
  <c r="N587" i="2"/>
  <c r="O587" i="2"/>
  <c r="P587" i="2" s="1"/>
  <c r="Y587" i="2" s="1"/>
  <c r="N588" i="2"/>
  <c r="O588" i="2"/>
  <c r="P588" i="2" s="1"/>
  <c r="N589" i="2"/>
  <c r="O589" i="2"/>
  <c r="P589" i="2" s="1"/>
  <c r="Y589" i="2" s="1"/>
  <c r="N590" i="2"/>
  <c r="O590" i="2"/>
  <c r="P590" i="2" s="1"/>
  <c r="Y590" i="2" s="1"/>
  <c r="N591" i="2"/>
  <c r="O591" i="2"/>
  <c r="P591" i="2" s="1"/>
  <c r="Y591" i="2" s="1"/>
  <c r="N592" i="2"/>
  <c r="O592" i="2"/>
  <c r="P592" i="2" s="1"/>
  <c r="Y592" i="2" s="1"/>
  <c r="N593" i="2"/>
  <c r="O593" i="2"/>
  <c r="P593" i="2" s="1"/>
  <c r="Y593" i="2" s="1"/>
  <c r="N594" i="2"/>
  <c r="O594" i="2"/>
  <c r="P594" i="2" s="1"/>
  <c r="Y594" i="2" s="1"/>
  <c r="N595" i="2"/>
  <c r="O595" i="2"/>
  <c r="P595" i="2" s="1"/>
  <c r="Y595" i="2" s="1"/>
  <c r="N596" i="2"/>
  <c r="O596" i="2"/>
  <c r="P596" i="2" s="1"/>
  <c r="Y596" i="2" s="1"/>
  <c r="N597" i="2"/>
  <c r="O597" i="2"/>
  <c r="P597" i="2" s="1"/>
  <c r="Y597" i="2" s="1"/>
  <c r="N598" i="2"/>
  <c r="O598" i="2"/>
  <c r="P598" i="2" s="1"/>
  <c r="Y598" i="2" s="1"/>
  <c r="N599" i="2"/>
  <c r="O599" i="2"/>
  <c r="P599" i="2" s="1"/>
  <c r="Y599" i="2" s="1"/>
  <c r="N600" i="2"/>
  <c r="O600" i="2"/>
  <c r="P600" i="2" s="1"/>
  <c r="Y600" i="2" s="1"/>
  <c r="N601" i="2"/>
  <c r="O601" i="2"/>
  <c r="P601" i="2" s="1"/>
  <c r="Y601" i="2" s="1"/>
  <c r="N602" i="2"/>
  <c r="O602" i="2"/>
  <c r="P602" i="2" s="1"/>
  <c r="Y602" i="2" s="1"/>
  <c r="N603" i="2"/>
  <c r="O603" i="2"/>
  <c r="P603" i="2" s="1"/>
  <c r="Y603" i="2" s="1"/>
  <c r="N604" i="2"/>
  <c r="O604" i="2"/>
  <c r="P604" i="2" s="1"/>
  <c r="N605" i="2"/>
  <c r="O605" i="2"/>
  <c r="P605" i="2" s="1"/>
  <c r="Y605" i="2" s="1"/>
  <c r="N606" i="2"/>
  <c r="O606" i="2"/>
  <c r="P606" i="2" s="1"/>
  <c r="Y606" i="2" s="1"/>
  <c r="N607" i="2"/>
  <c r="O607" i="2"/>
  <c r="P607" i="2" s="1"/>
  <c r="Y607" i="2" s="1"/>
  <c r="N608" i="2"/>
  <c r="O608" i="2"/>
  <c r="P608" i="2" s="1"/>
  <c r="N609" i="2"/>
  <c r="O609" i="2"/>
  <c r="P609" i="2" s="1"/>
  <c r="Y609" i="2" s="1"/>
  <c r="N610" i="2"/>
  <c r="O610" i="2"/>
  <c r="P610" i="2" s="1"/>
  <c r="Y610" i="2" s="1"/>
  <c r="N611" i="2"/>
  <c r="O611" i="2"/>
  <c r="P611" i="2" s="1"/>
  <c r="Y611" i="2" s="1"/>
  <c r="N612" i="2"/>
  <c r="O612" i="2"/>
  <c r="P612" i="2" s="1"/>
  <c r="Y612" i="2" s="1"/>
  <c r="N613" i="2"/>
  <c r="O613" i="2"/>
  <c r="P613" i="2" s="1"/>
  <c r="Y613" i="2" s="1"/>
  <c r="N614" i="2"/>
  <c r="O614" i="2"/>
  <c r="N615" i="2"/>
  <c r="O615" i="2"/>
  <c r="P615" i="2" s="1"/>
  <c r="Y615" i="2" s="1"/>
  <c r="N616" i="2"/>
  <c r="O616" i="2"/>
  <c r="P616" i="2" s="1"/>
  <c r="Y616" i="2" s="1"/>
  <c r="N617" i="2"/>
  <c r="O617" i="2"/>
  <c r="P617" i="2" s="1"/>
  <c r="Y617" i="2" s="1"/>
  <c r="N618" i="2"/>
  <c r="O618" i="2"/>
  <c r="P618" i="2" s="1"/>
  <c r="Y618" i="2" s="1"/>
  <c r="N619" i="2"/>
  <c r="O619" i="2"/>
  <c r="P619" i="2" s="1"/>
  <c r="Y619" i="2" s="1"/>
  <c r="N620" i="2"/>
  <c r="O620" i="2"/>
  <c r="P620" i="2" s="1"/>
  <c r="N621" i="2"/>
  <c r="O621" i="2"/>
  <c r="P621" i="2" s="1"/>
  <c r="Y621" i="2" s="1"/>
  <c r="N622" i="2"/>
  <c r="O622" i="2"/>
  <c r="P622" i="2" s="1"/>
  <c r="N623" i="2"/>
  <c r="O623" i="2"/>
  <c r="P623" i="2" s="1"/>
  <c r="Y623" i="2" s="1"/>
  <c r="N624" i="2"/>
  <c r="O624" i="2"/>
  <c r="P624" i="2" s="1"/>
  <c r="Y624" i="2" s="1"/>
  <c r="N625" i="2"/>
  <c r="O625" i="2"/>
  <c r="P625" i="2" s="1"/>
  <c r="Y625" i="2" s="1"/>
  <c r="N626" i="2"/>
  <c r="O626" i="2"/>
  <c r="P626" i="2" s="1"/>
  <c r="Y626" i="2" s="1"/>
  <c r="N627" i="2"/>
  <c r="O627" i="2"/>
  <c r="P627" i="2" s="1"/>
  <c r="Y627" i="2" s="1"/>
  <c r="N628" i="2"/>
  <c r="O628" i="2"/>
  <c r="P628" i="2" s="1"/>
  <c r="Y628" i="2" s="1"/>
  <c r="N629" i="2"/>
  <c r="O629" i="2"/>
  <c r="P629" i="2" s="1"/>
  <c r="Y629" i="2" s="1"/>
  <c r="N630" i="2"/>
  <c r="O630" i="2"/>
  <c r="N631" i="2"/>
  <c r="O631" i="2"/>
  <c r="P631" i="2" s="1"/>
  <c r="Y631" i="2" s="1"/>
  <c r="N632" i="2"/>
  <c r="O632" i="2"/>
  <c r="P632" i="2" s="1"/>
  <c r="Y632" i="2" s="1"/>
  <c r="N633" i="2"/>
  <c r="O633" i="2"/>
  <c r="P633" i="2" s="1"/>
  <c r="Y633" i="2" s="1"/>
  <c r="N634" i="2"/>
  <c r="O634" i="2"/>
  <c r="P634" i="2" s="1"/>
  <c r="Y634" i="2" s="1"/>
  <c r="N635" i="2"/>
  <c r="O635" i="2"/>
  <c r="P635" i="2" s="1"/>
  <c r="Y635" i="2" s="1"/>
  <c r="N636" i="2"/>
  <c r="O636" i="2"/>
  <c r="P636" i="2" s="1"/>
  <c r="Y636" i="2" s="1"/>
  <c r="N637" i="2"/>
  <c r="O637" i="2"/>
  <c r="P637" i="2" s="1"/>
  <c r="N638" i="2"/>
  <c r="O638" i="2"/>
  <c r="P638" i="2" s="1"/>
  <c r="Y638" i="2" s="1"/>
  <c r="N639" i="2"/>
  <c r="O639" i="2"/>
  <c r="P639" i="2" s="1"/>
  <c r="Y639" i="2" s="1"/>
  <c r="N640" i="2"/>
  <c r="O640" i="2"/>
  <c r="P640" i="2" s="1"/>
  <c r="Y640" i="2" s="1"/>
  <c r="N641" i="2"/>
  <c r="O641" i="2"/>
  <c r="P641" i="2" s="1"/>
  <c r="Y641" i="2" s="1"/>
  <c r="N642" i="2"/>
  <c r="O642" i="2"/>
  <c r="P642" i="2" s="1"/>
  <c r="Y642" i="2" s="1"/>
  <c r="N643" i="2"/>
  <c r="O643" i="2"/>
  <c r="P643" i="2" s="1"/>
  <c r="Y643" i="2" s="1"/>
  <c r="N644" i="2"/>
  <c r="O644" i="2"/>
  <c r="P644" i="2" s="1"/>
  <c r="Y644" i="2" s="1"/>
  <c r="N645" i="2"/>
  <c r="O645" i="2"/>
  <c r="P645" i="2" s="1"/>
  <c r="Y645" i="2" s="1"/>
  <c r="N646" i="2"/>
  <c r="O646" i="2"/>
  <c r="P646" i="2" s="1"/>
  <c r="Y646" i="2" s="1"/>
  <c r="N647" i="2"/>
  <c r="O647" i="2"/>
  <c r="P647" i="2" s="1"/>
  <c r="Y647" i="2" s="1"/>
  <c r="N648" i="2"/>
  <c r="O648" i="2"/>
  <c r="P648" i="2" s="1"/>
  <c r="Y648" i="2" s="1"/>
  <c r="N649" i="2"/>
  <c r="O649" i="2"/>
  <c r="P649" i="2" s="1"/>
  <c r="Y649" i="2" s="1"/>
  <c r="N650" i="2"/>
  <c r="O650" i="2"/>
  <c r="P650" i="2" s="1"/>
  <c r="Y650" i="2" s="1"/>
  <c r="N651" i="2"/>
  <c r="O651" i="2"/>
  <c r="N652" i="2"/>
  <c r="O652" i="2"/>
  <c r="P652" i="2" s="1"/>
  <c r="Y652" i="2" s="1"/>
  <c r="N653" i="2"/>
  <c r="O653" i="2"/>
  <c r="P653" i="2" s="1"/>
  <c r="Y653" i="2" s="1"/>
  <c r="N654" i="2"/>
  <c r="O654" i="2"/>
  <c r="P654" i="2" s="1"/>
  <c r="Y654" i="2" s="1"/>
  <c r="N655" i="2"/>
  <c r="O655" i="2"/>
  <c r="P655" i="2" s="1"/>
  <c r="Y655" i="2" s="1"/>
  <c r="N656" i="2"/>
  <c r="O656" i="2"/>
  <c r="P656" i="2" s="1"/>
  <c r="N657" i="2"/>
  <c r="O657" i="2"/>
  <c r="P657" i="2" s="1"/>
  <c r="Y657" i="2" s="1"/>
  <c r="N658" i="2"/>
  <c r="O658" i="2"/>
  <c r="P658" i="2" s="1"/>
  <c r="N659" i="2"/>
  <c r="O659" i="2"/>
  <c r="P659" i="2" s="1"/>
  <c r="Y659" i="2" s="1"/>
  <c r="N660" i="2"/>
  <c r="O660" i="2"/>
  <c r="P660" i="2" s="1"/>
  <c r="Y660" i="2" s="1"/>
  <c r="N661" i="2"/>
  <c r="O661" i="2"/>
  <c r="P661" i="2" s="1"/>
  <c r="Y661" i="2" s="1"/>
  <c r="N662" i="2"/>
  <c r="O662" i="2"/>
  <c r="P662" i="2" s="1"/>
  <c r="Y662" i="2" s="1"/>
  <c r="N663" i="2"/>
  <c r="O663" i="2"/>
  <c r="P663" i="2" s="1"/>
  <c r="Y663" i="2" s="1"/>
  <c r="N664" i="2"/>
  <c r="O664" i="2"/>
  <c r="P664" i="2" s="1"/>
  <c r="Y664" i="2" s="1"/>
  <c r="N665" i="2"/>
  <c r="O665" i="2"/>
  <c r="P665" i="2" s="1"/>
  <c r="Y665" i="2" s="1"/>
  <c r="N666" i="2"/>
  <c r="O666" i="2"/>
  <c r="P666" i="2" s="1"/>
  <c r="Y666" i="2" s="1"/>
  <c r="N667" i="2"/>
  <c r="O667" i="2"/>
  <c r="P667" i="2" s="1"/>
  <c r="Y667" i="2" s="1"/>
  <c r="N668" i="2"/>
  <c r="O668" i="2"/>
  <c r="P668" i="2" s="1"/>
  <c r="Y668" i="2" s="1"/>
  <c r="N669" i="2"/>
  <c r="O669" i="2"/>
  <c r="P669" i="2" s="1"/>
  <c r="Y669" i="2" s="1"/>
  <c r="N670" i="2"/>
  <c r="O670" i="2"/>
  <c r="P670" i="2" s="1"/>
  <c r="Y670" i="2" s="1"/>
  <c r="N671" i="2"/>
  <c r="O671" i="2"/>
  <c r="P671" i="2" s="1"/>
  <c r="Y671" i="2" s="1"/>
  <c r="N672" i="2"/>
  <c r="O672" i="2"/>
  <c r="P672" i="2" s="1"/>
  <c r="Y672" i="2" s="1"/>
  <c r="N673" i="2"/>
  <c r="O673" i="2"/>
  <c r="P673" i="2" s="1"/>
  <c r="Y673" i="2" s="1"/>
  <c r="N674" i="2"/>
  <c r="O674" i="2"/>
  <c r="P674" i="2" s="1"/>
  <c r="Y674" i="2" s="1"/>
  <c r="N675" i="2"/>
  <c r="O675" i="2"/>
  <c r="P675" i="2" s="1"/>
  <c r="Y675" i="2" s="1"/>
  <c r="N676" i="2"/>
  <c r="O676" i="2"/>
  <c r="P676" i="2" s="1"/>
  <c r="Y676" i="2" s="1"/>
  <c r="N677" i="2"/>
  <c r="O677" i="2"/>
  <c r="P677" i="2" s="1"/>
  <c r="Y677" i="2" s="1"/>
  <c r="N678" i="2"/>
  <c r="O678" i="2"/>
  <c r="P678" i="2" s="1"/>
  <c r="Y678" i="2" s="1"/>
  <c r="N679" i="2"/>
  <c r="O679" i="2"/>
  <c r="P679" i="2" s="1"/>
  <c r="Y679" i="2" s="1"/>
  <c r="N680" i="2"/>
  <c r="O680" i="2"/>
  <c r="P680" i="2" s="1"/>
  <c r="Y680" i="2" s="1"/>
  <c r="N681" i="2"/>
  <c r="O681" i="2"/>
  <c r="P681" i="2" s="1"/>
  <c r="Y681" i="2" s="1"/>
  <c r="N682" i="2"/>
  <c r="O682" i="2"/>
  <c r="P682" i="2" s="1"/>
  <c r="Y682" i="2" s="1"/>
  <c r="N683" i="2"/>
  <c r="O683" i="2"/>
  <c r="P683" i="2" s="1"/>
  <c r="Y683" i="2" s="1"/>
  <c r="N684" i="2"/>
  <c r="O684" i="2"/>
  <c r="P684" i="2" s="1"/>
  <c r="N685" i="2"/>
  <c r="O685" i="2"/>
  <c r="P685" i="2" s="1"/>
  <c r="Y685" i="2" s="1"/>
  <c r="N686" i="2"/>
  <c r="O686" i="2"/>
  <c r="P686" i="2" s="1"/>
  <c r="Y686" i="2" s="1"/>
  <c r="N687" i="2"/>
  <c r="O687" i="2"/>
  <c r="P687" i="2" s="1"/>
  <c r="Y687" i="2" s="1"/>
  <c r="N688" i="2"/>
  <c r="O688" i="2"/>
  <c r="P688" i="2" s="1"/>
  <c r="Y688" i="2" s="1"/>
  <c r="N689" i="2"/>
  <c r="O689" i="2"/>
  <c r="P689" i="2" s="1"/>
  <c r="Y689" i="2" s="1"/>
  <c r="N690" i="2"/>
  <c r="O690" i="2"/>
  <c r="P690" i="2" s="1"/>
  <c r="Y690" i="2" s="1"/>
  <c r="N691" i="2"/>
  <c r="O691" i="2"/>
  <c r="P691" i="2" s="1"/>
  <c r="Y691" i="2" s="1"/>
  <c r="N692" i="2"/>
  <c r="O692" i="2"/>
  <c r="P692" i="2" s="1"/>
  <c r="Y692" i="2" s="1"/>
  <c r="N693" i="2"/>
  <c r="O693" i="2"/>
  <c r="P693" i="2" s="1"/>
  <c r="Y693" i="2" s="1"/>
  <c r="N694" i="2"/>
  <c r="O694" i="2"/>
  <c r="P694" i="2" s="1"/>
  <c r="Y694" i="2" s="1"/>
  <c r="N695" i="2"/>
  <c r="O695" i="2"/>
  <c r="P695" i="2" s="1"/>
  <c r="Y695" i="2" s="1"/>
  <c r="N696" i="2"/>
  <c r="O696" i="2"/>
  <c r="P696" i="2" s="1"/>
  <c r="Y696" i="2" s="1"/>
  <c r="N697" i="2"/>
  <c r="O697" i="2"/>
  <c r="P697" i="2" s="1"/>
  <c r="Y697" i="2" s="1"/>
  <c r="N698" i="2"/>
  <c r="O698" i="2"/>
  <c r="P698" i="2" s="1"/>
  <c r="Y698" i="2" s="1"/>
  <c r="N699" i="2"/>
  <c r="O699" i="2"/>
  <c r="P699" i="2" s="1"/>
  <c r="Y699" i="2" s="1"/>
  <c r="N700" i="2"/>
  <c r="O700" i="2"/>
  <c r="P700" i="2" s="1"/>
  <c r="Y700" i="2" s="1"/>
  <c r="N701" i="2"/>
  <c r="O701" i="2"/>
  <c r="P701" i="2" s="1"/>
  <c r="Y701" i="2" s="1"/>
  <c r="N702" i="2"/>
  <c r="O702" i="2"/>
  <c r="P702" i="2" s="1"/>
  <c r="Y702" i="2" s="1"/>
  <c r="N703" i="2"/>
  <c r="O703" i="2"/>
  <c r="P703" i="2" s="1"/>
  <c r="N704" i="2"/>
  <c r="O704" i="2"/>
  <c r="P704" i="2" s="1"/>
  <c r="N705" i="2"/>
  <c r="O705" i="2"/>
  <c r="P705" i="2" s="1"/>
  <c r="Y705" i="2" s="1"/>
  <c r="N706" i="2"/>
  <c r="O706" i="2"/>
  <c r="P706" i="2" s="1"/>
  <c r="N707" i="2"/>
  <c r="O707" i="2"/>
  <c r="P707" i="2" s="1"/>
  <c r="Y707" i="2" s="1"/>
  <c r="N708" i="2"/>
  <c r="O708" i="2"/>
  <c r="P708" i="2" s="1"/>
  <c r="Y708" i="2" s="1"/>
  <c r="N709" i="2"/>
  <c r="O709" i="2"/>
  <c r="P709" i="2" s="1"/>
  <c r="Y709" i="2" s="1"/>
  <c r="N710" i="2"/>
  <c r="O710" i="2"/>
  <c r="P710" i="2" s="1"/>
  <c r="Y710" i="2" s="1"/>
  <c r="N711" i="2"/>
  <c r="O711" i="2"/>
  <c r="N712" i="2"/>
  <c r="O712" i="2"/>
  <c r="P712" i="2" s="1"/>
  <c r="Y712" i="2" s="1"/>
  <c r="N713" i="2"/>
  <c r="O713" i="2"/>
  <c r="P713" i="2" s="1"/>
  <c r="Y713" i="2" s="1"/>
  <c r="N714" i="2"/>
  <c r="O714" i="2"/>
  <c r="P714" i="2" s="1"/>
  <c r="Y714" i="2" s="1"/>
  <c r="N715" i="2"/>
  <c r="O715" i="2"/>
  <c r="P715" i="2" s="1"/>
  <c r="Y715" i="2" s="1"/>
  <c r="N716" i="2"/>
  <c r="O716" i="2"/>
  <c r="P716" i="2" s="1"/>
  <c r="Y716" i="2" s="1"/>
  <c r="N717" i="2"/>
  <c r="O717" i="2"/>
  <c r="P717" i="2" s="1"/>
  <c r="N718" i="2"/>
  <c r="O718" i="2"/>
  <c r="P718" i="2" s="1"/>
  <c r="Y718" i="2" s="1"/>
  <c r="N719" i="2"/>
  <c r="O719" i="2"/>
  <c r="P719" i="2" s="1"/>
  <c r="Y719" i="2" s="1"/>
  <c r="N720" i="2"/>
  <c r="O720" i="2"/>
  <c r="P720" i="2" s="1"/>
  <c r="N721" i="2"/>
  <c r="O721" i="2"/>
  <c r="P721" i="2" s="1"/>
  <c r="Y721" i="2" s="1"/>
  <c r="N722" i="2"/>
  <c r="O722" i="2"/>
  <c r="P722" i="2" s="1"/>
  <c r="Y722" i="2" s="1"/>
  <c r="N723" i="2"/>
  <c r="O723" i="2"/>
  <c r="P723" i="2" s="1"/>
  <c r="Y723" i="2" s="1"/>
  <c r="N724" i="2"/>
  <c r="O724" i="2"/>
  <c r="P724" i="2" s="1"/>
  <c r="Y724" i="2" s="1"/>
  <c r="N725" i="2"/>
  <c r="O725" i="2"/>
  <c r="P725" i="2" s="1"/>
  <c r="Y725" i="2" s="1"/>
  <c r="N726" i="2"/>
  <c r="O726" i="2"/>
  <c r="P726" i="2" s="1"/>
  <c r="Y726" i="2" s="1"/>
  <c r="N727" i="2"/>
  <c r="O727" i="2"/>
  <c r="P727" i="2" s="1"/>
  <c r="Y727" i="2" s="1"/>
  <c r="N728" i="2"/>
  <c r="O728" i="2"/>
  <c r="P728" i="2" s="1"/>
  <c r="Y728" i="2" s="1"/>
  <c r="N729" i="2"/>
  <c r="O729" i="2"/>
  <c r="P729" i="2" s="1"/>
  <c r="Y729" i="2" s="1"/>
  <c r="N730" i="2"/>
  <c r="O730" i="2"/>
  <c r="P730" i="2" s="1"/>
  <c r="Y730" i="2" s="1"/>
  <c r="N731" i="2"/>
  <c r="O731" i="2"/>
  <c r="P731" i="2" s="1"/>
  <c r="Y731" i="2" s="1"/>
  <c r="N732" i="2"/>
  <c r="O732" i="2"/>
  <c r="P732" i="2" s="1"/>
  <c r="Y732" i="2" s="1"/>
  <c r="N733" i="2"/>
  <c r="O733" i="2"/>
  <c r="P733" i="2" s="1"/>
  <c r="Y733" i="2" s="1"/>
  <c r="N734" i="2"/>
  <c r="O734" i="2"/>
  <c r="P734" i="2" s="1"/>
  <c r="Y734" i="2" s="1"/>
  <c r="N735" i="2"/>
  <c r="O735" i="2"/>
  <c r="P735" i="2" s="1"/>
  <c r="Y735" i="2" s="1"/>
  <c r="N736" i="2"/>
  <c r="O736" i="2"/>
  <c r="P736" i="2" s="1"/>
  <c r="Y736" i="2" s="1"/>
  <c r="N737" i="2"/>
  <c r="O737" i="2"/>
  <c r="P737" i="2" s="1"/>
  <c r="Y737" i="2" s="1"/>
  <c r="N738" i="2"/>
  <c r="O738" i="2"/>
  <c r="P738" i="2" s="1"/>
  <c r="Y738" i="2" s="1"/>
  <c r="N739" i="2"/>
  <c r="O739" i="2"/>
  <c r="P739" i="2" s="1"/>
  <c r="Y739" i="2" s="1"/>
  <c r="N740" i="2"/>
  <c r="O740" i="2"/>
  <c r="P740" i="2" s="1"/>
  <c r="Y740" i="2" s="1"/>
  <c r="N741" i="2"/>
  <c r="O741" i="2"/>
  <c r="P741" i="2" s="1"/>
  <c r="Y741" i="2" s="1"/>
  <c r="N742" i="2"/>
  <c r="O742" i="2"/>
  <c r="P742" i="2" s="1"/>
  <c r="Y742" i="2" s="1"/>
  <c r="N743" i="2"/>
  <c r="O743" i="2"/>
  <c r="P743" i="2" s="1"/>
  <c r="Y743" i="2" s="1"/>
  <c r="N744" i="2"/>
  <c r="O744" i="2"/>
  <c r="N745" i="2"/>
  <c r="O745" i="2"/>
  <c r="P745" i="2" s="1"/>
  <c r="Y745" i="2" s="1"/>
  <c r="N746" i="2"/>
  <c r="O746" i="2"/>
  <c r="P746" i="2" s="1"/>
  <c r="Y746" i="2" s="1"/>
  <c r="N747" i="2"/>
  <c r="O747" i="2"/>
  <c r="P747" i="2" s="1"/>
  <c r="Y747" i="2" s="1"/>
  <c r="N748" i="2"/>
  <c r="O748" i="2"/>
  <c r="N749" i="2"/>
  <c r="O749" i="2"/>
  <c r="P749" i="2" s="1"/>
  <c r="Y749" i="2" s="1"/>
  <c r="N750" i="2"/>
  <c r="O750" i="2"/>
  <c r="P750" i="2" s="1"/>
  <c r="Y750" i="2" s="1"/>
  <c r="N751" i="2"/>
  <c r="O751" i="2"/>
  <c r="P751" i="2" s="1"/>
  <c r="Y751" i="2" s="1"/>
  <c r="N752" i="2"/>
  <c r="O752" i="2"/>
  <c r="N753" i="2"/>
  <c r="O753" i="2"/>
  <c r="P753" i="2" s="1"/>
  <c r="Y753" i="2" s="1"/>
  <c r="N754" i="2"/>
  <c r="O754" i="2"/>
  <c r="P754" i="2" s="1"/>
  <c r="Y754" i="2" s="1"/>
  <c r="N755" i="2"/>
  <c r="O755" i="2"/>
  <c r="P755" i="2" s="1"/>
  <c r="Y755" i="2" s="1"/>
  <c r="N756" i="2"/>
  <c r="O756" i="2"/>
  <c r="N757" i="2"/>
  <c r="O757" i="2"/>
  <c r="P757" i="2" s="1"/>
  <c r="Y757" i="2" s="1"/>
  <c r="N758" i="2"/>
  <c r="O758" i="2"/>
  <c r="P758" i="2" s="1"/>
  <c r="Y758" i="2" s="1"/>
  <c r="N759" i="2"/>
  <c r="O759" i="2"/>
  <c r="P759" i="2" s="1"/>
  <c r="Y759" i="2" s="1"/>
  <c r="N760" i="2"/>
  <c r="O760" i="2"/>
  <c r="N761" i="2"/>
  <c r="O761" i="2"/>
  <c r="P761" i="2" s="1"/>
  <c r="Y761" i="2" s="1"/>
  <c r="N762" i="2"/>
  <c r="O762" i="2"/>
  <c r="P762" i="2" s="1"/>
  <c r="Y762" i="2" s="1"/>
  <c r="N763" i="2"/>
  <c r="O763" i="2"/>
  <c r="P763" i="2" s="1"/>
  <c r="Y763" i="2" s="1"/>
  <c r="N764" i="2"/>
  <c r="O764" i="2"/>
  <c r="P764" i="2" s="1"/>
  <c r="Y764" i="2" s="1"/>
  <c r="N765" i="2"/>
  <c r="O765" i="2"/>
  <c r="P765" i="2" s="1"/>
  <c r="Y765" i="2" s="1"/>
  <c r="N766" i="2"/>
  <c r="O766" i="2"/>
  <c r="P766" i="2" s="1"/>
  <c r="Y766" i="2" s="1"/>
  <c r="N767" i="2"/>
  <c r="O767" i="2"/>
  <c r="P767" i="2" s="1"/>
  <c r="Y767" i="2" s="1"/>
  <c r="N768" i="2"/>
  <c r="O768" i="2"/>
  <c r="P768" i="2" s="1"/>
  <c r="Y768" i="2" s="1"/>
  <c r="N769" i="2"/>
  <c r="O769" i="2"/>
  <c r="P769" i="2" s="1"/>
  <c r="Y769" i="2" s="1"/>
  <c r="N770" i="2"/>
  <c r="O770" i="2"/>
  <c r="P770" i="2" s="1"/>
  <c r="Y770" i="2" s="1"/>
  <c r="N771" i="2"/>
  <c r="O771" i="2"/>
  <c r="P771" i="2" s="1"/>
  <c r="Y771" i="2" s="1"/>
  <c r="N772" i="2"/>
  <c r="O772" i="2"/>
  <c r="N773" i="2"/>
  <c r="O773" i="2"/>
  <c r="P773" i="2" s="1"/>
  <c r="Y773" i="2" s="1"/>
  <c r="N774" i="2"/>
  <c r="O774" i="2"/>
  <c r="P774" i="2" s="1"/>
  <c r="Y774" i="2" s="1"/>
  <c r="N775" i="2"/>
  <c r="O775" i="2"/>
  <c r="P775" i="2" s="1"/>
  <c r="Y775" i="2" s="1"/>
  <c r="N776" i="2"/>
  <c r="O776" i="2"/>
  <c r="N777" i="2"/>
  <c r="O777" i="2"/>
  <c r="P777" i="2" s="1"/>
  <c r="Y777" i="2" s="1"/>
  <c r="N778" i="2"/>
  <c r="O778" i="2"/>
  <c r="P778" i="2" s="1"/>
  <c r="Y778" i="2" s="1"/>
  <c r="N779" i="2"/>
  <c r="O779" i="2"/>
  <c r="P779" i="2" s="1"/>
  <c r="Y779" i="2" s="1"/>
  <c r="N780" i="2"/>
  <c r="O780" i="2"/>
  <c r="N781" i="2"/>
  <c r="O781" i="2"/>
  <c r="P781" i="2" s="1"/>
  <c r="N782" i="2"/>
  <c r="O782" i="2"/>
  <c r="P782" i="2" s="1"/>
  <c r="Y782" i="2" s="1"/>
  <c r="N783" i="2"/>
  <c r="O783" i="2"/>
  <c r="P783" i="2" s="1"/>
  <c r="Y783" i="2" s="1"/>
  <c r="N784" i="2"/>
  <c r="O784" i="2"/>
  <c r="N785" i="2"/>
  <c r="O785" i="2"/>
  <c r="P785" i="2" s="1"/>
  <c r="Y785" i="2" s="1"/>
  <c r="N786" i="2"/>
  <c r="O786" i="2"/>
  <c r="P786" i="2" s="1"/>
  <c r="Y786" i="2" s="1"/>
  <c r="N787" i="2"/>
  <c r="O787" i="2"/>
  <c r="P787" i="2" s="1"/>
  <c r="Y787" i="2" s="1"/>
  <c r="N788" i="2"/>
  <c r="O788" i="2"/>
  <c r="N789" i="2"/>
  <c r="O789" i="2"/>
  <c r="P789" i="2" s="1"/>
  <c r="Y789" i="2" s="1"/>
  <c r="N790" i="2"/>
  <c r="O790" i="2"/>
  <c r="P790" i="2" s="1"/>
  <c r="Y790" i="2" s="1"/>
  <c r="N791" i="2"/>
  <c r="O791" i="2"/>
  <c r="P791" i="2" s="1"/>
  <c r="Y791" i="2" s="1"/>
  <c r="N792" i="2"/>
  <c r="O792" i="2"/>
  <c r="N793" i="2"/>
  <c r="O793" i="2"/>
  <c r="N794" i="2"/>
  <c r="O794" i="2"/>
  <c r="P794" i="2" s="1"/>
  <c r="Y794" i="2" s="1"/>
  <c r="N795" i="2"/>
  <c r="O795" i="2"/>
  <c r="P795" i="2" s="1"/>
  <c r="Y795" i="2" s="1"/>
  <c r="N796" i="2"/>
  <c r="O796" i="2"/>
  <c r="N797" i="2"/>
  <c r="O797" i="2"/>
  <c r="P797" i="2" s="1"/>
  <c r="Y797" i="2" s="1"/>
  <c r="N798" i="2"/>
  <c r="O798" i="2"/>
  <c r="P798" i="2" s="1"/>
  <c r="Y798" i="2" s="1"/>
  <c r="N799" i="2"/>
  <c r="O799" i="2"/>
  <c r="P799" i="2" s="1"/>
  <c r="Y799" i="2" s="1"/>
  <c r="N800" i="2"/>
  <c r="O800" i="2"/>
  <c r="N801" i="2"/>
  <c r="O801" i="2"/>
  <c r="N802" i="2"/>
  <c r="O802" i="2"/>
  <c r="P802" i="2" s="1"/>
  <c r="Y802" i="2" s="1"/>
  <c r="N803" i="2"/>
  <c r="O803" i="2"/>
  <c r="P803" i="2" s="1"/>
  <c r="Y803" i="2" s="1"/>
  <c r="N804" i="2"/>
  <c r="O804" i="2"/>
  <c r="P804" i="2" s="1"/>
  <c r="Y804" i="2" s="1"/>
  <c r="N805" i="2"/>
  <c r="O805" i="2"/>
  <c r="P805" i="2" s="1"/>
  <c r="Y805" i="2" s="1"/>
  <c r="N806" i="2"/>
  <c r="O806" i="2"/>
  <c r="P806" i="2" s="1"/>
  <c r="Y806" i="2" s="1"/>
  <c r="N807" i="2"/>
  <c r="O807" i="2"/>
  <c r="P807" i="2" s="1"/>
  <c r="Y807" i="2" s="1"/>
  <c r="N808" i="2"/>
  <c r="O808" i="2"/>
  <c r="P808" i="2" s="1"/>
  <c r="Y808" i="2" s="1"/>
  <c r="N809" i="2"/>
  <c r="O809" i="2"/>
  <c r="N810" i="2"/>
  <c r="O810" i="2"/>
  <c r="P810" i="2" s="1"/>
  <c r="Y810" i="2" s="1"/>
  <c r="N811" i="2"/>
  <c r="O811" i="2"/>
  <c r="P811" i="2" s="1"/>
  <c r="Y811" i="2" s="1"/>
  <c r="N812" i="2"/>
  <c r="O812" i="2"/>
  <c r="N813" i="2"/>
  <c r="O813" i="2"/>
  <c r="N814" i="2"/>
  <c r="O814" i="2"/>
  <c r="P814" i="2" s="1"/>
  <c r="Y814" i="2" s="1"/>
  <c r="N815" i="2"/>
  <c r="O815" i="2"/>
  <c r="P815" i="2" s="1"/>
  <c r="Y815" i="2" s="1"/>
  <c r="N816" i="2"/>
  <c r="O816" i="2"/>
  <c r="P816" i="2" s="1"/>
  <c r="Y816" i="2" s="1"/>
  <c r="N817" i="2"/>
  <c r="O817" i="2"/>
  <c r="P817" i="2" s="1"/>
  <c r="Y817" i="2" s="1"/>
  <c r="N818" i="2"/>
  <c r="O818" i="2"/>
  <c r="P818" i="2" s="1"/>
  <c r="Y818" i="2" s="1"/>
  <c r="N819" i="2"/>
  <c r="O819" i="2"/>
  <c r="P819" i="2" s="1"/>
  <c r="Y819" i="2" s="1"/>
  <c r="N820" i="2"/>
  <c r="O820" i="2"/>
  <c r="N821" i="2"/>
  <c r="O821" i="2"/>
  <c r="P821" i="2" s="1"/>
  <c r="Y821" i="2" s="1"/>
  <c r="N822" i="2"/>
  <c r="O822" i="2"/>
  <c r="N823" i="2"/>
  <c r="O823" i="2"/>
  <c r="P823" i="2" s="1"/>
  <c r="Y823" i="2" s="1"/>
  <c r="N824" i="2"/>
  <c r="O824" i="2"/>
  <c r="N825" i="2"/>
  <c r="O825" i="2"/>
  <c r="P825" i="2" s="1"/>
  <c r="Y825" i="2" s="1"/>
  <c r="N826" i="2"/>
  <c r="O826" i="2"/>
  <c r="P826" i="2" s="1"/>
  <c r="Y826" i="2" s="1"/>
  <c r="N827" i="2"/>
  <c r="O827" i="2"/>
  <c r="P827" i="2" s="1"/>
  <c r="Y827" i="2" s="1"/>
  <c r="N828" i="2"/>
  <c r="O828" i="2"/>
  <c r="N829" i="2"/>
  <c r="O829" i="2"/>
  <c r="P829" i="2" s="1"/>
  <c r="Y829" i="2" s="1"/>
  <c r="N830" i="2"/>
  <c r="O830" i="2"/>
  <c r="P830" i="2" s="1"/>
  <c r="Y830" i="2" s="1"/>
  <c r="N831" i="2"/>
  <c r="O831" i="2"/>
  <c r="P831" i="2" s="1"/>
  <c r="Y831" i="2" s="1"/>
  <c r="N832" i="2"/>
  <c r="O832" i="2"/>
  <c r="N833" i="2"/>
  <c r="O833" i="2"/>
  <c r="P833" i="2" s="1"/>
  <c r="Y833" i="2" s="1"/>
  <c r="N834" i="2"/>
  <c r="O834" i="2"/>
  <c r="P834" i="2" s="1"/>
  <c r="Y834" i="2" s="1"/>
  <c r="N835" i="2"/>
  <c r="O835" i="2"/>
  <c r="P835" i="2" s="1"/>
  <c r="Y835" i="2" s="1"/>
  <c r="N836" i="2"/>
  <c r="O836" i="2"/>
  <c r="N837" i="2"/>
  <c r="O837" i="2"/>
  <c r="P837" i="2" s="1"/>
  <c r="Y837" i="2" s="1"/>
  <c r="N838" i="2"/>
  <c r="O838" i="2"/>
  <c r="P838" i="2" s="1"/>
  <c r="N839" i="2"/>
  <c r="O839" i="2"/>
  <c r="P839" i="2" s="1"/>
  <c r="Y839" i="2" s="1"/>
  <c r="N840" i="2"/>
  <c r="O840" i="2"/>
  <c r="N841" i="2"/>
  <c r="O841" i="2"/>
  <c r="P841" i="2" s="1"/>
  <c r="Y841" i="2" s="1"/>
  <c r="N842" i="2"/>
  <c r="O842" i="2"/>
  <c r="P842" i="2" s="1"/>
  <c r="Y842" i="2" s="1"/>
  <c r="N843" i="2"/>
  <c r="O843" i="2"/>
  <c r="P843" i="2" s="1"/>
  <c r="Y843" i="2" s="1"/>
  <c r="N844" i="2"/>
  <c r="O844" i="2"/>
  <c r="N845" i="2"/>
  <c r="O845" i="2"/>
  <c r="P845" i="2" s="1"/>
  <c r="Y845" i="2" s="1"/>
  <c r="N846" i="2"/>
  <c r="O846" i="2"/>
  <c r="P846" i="2" s="1"/>
  <c r="Y846" i="2" s="1"/>
  <c r="N847" i="2"/>
  <c r="O847" i="2"/>
  <c r="P847" i="2" s="1"/>
  <c r="Y847" i="2" s="1"/>
  <c r="N848" i="2"/>
  <c r="O848" i="2"/>
  <c r="N849" i="2"/>
  <c r="O849" i="2"/>
  <c r="P849" i="2" s="1"/>
  <c r="Y849" i="2" s="1"/>
  <c r="N850" i="2"/>
  <c r="O850" i="2"/>
  <c r="P850" i="2" s="1"/>
  <c r="Y850" i="2" s="1"/>
  <c r="N851" i="2"/>
  <c r="O851" i="2"/>
  <c r="P851" i="2" s="1"/>
  <c r="Y851" i="2" s="1"/>
  <c r="N852" i="2"/>
  <c r="O852" i="2"/>
  <c r="P852" i="2" s="1"/>
  <c r="Y852" i="2" s="1"/>
  <c r="N853" i="2"/>
  <c r="O853" i="2"/>
  <c r="P853" i="2" s="1"/>
  <c r="Y853" i="2" s="1"/>
  <c r="N854" i="2"/>
  <c r="O854" i="2"/>
  <c r="P854" i="2" s="1"/>
  <c r="Y854" i="2" s="1"/>
  <c r="N855" i="2"/>
  <c r="O855" i="2"/>
  <c r="P855" i="2" s="1"/>
  <c r="Y855" i="2" s="1"/>
  <c r="N856" i="2"/>
  <c r="O856" i="2"/>
  <c r="N857" i="2"/>
  <c r="O857" i="2"/>
  <c r="P857" i="2" s="1"/>
  <c r="Y857" i="2" s="1"/>
  <c r="N858" i="2"/>
  <c r="O858" i="2"/>
  <c r="P858" i="2" s="1"/>
  <c r="Y858" i="2" s="1"/>
  <c r="N859" i="2"/>
  <c r="O859" i="2"/>
  <c r="P859" i="2" s="1"/>
  <c r="Y859" i="2" s="1"/>
  <c r="N860" i="2"/>
  <c r="O860" i="2"/>
  <c r="N861" i="2"/>
  <c r="O861" i="2"/>
  <c r="P861" i="2" s="1"/>
  <c r="Y861" i="2" s="1"/>
  <c r="N862" i="2"/>
  <c r="O862" i="2"/>
  <c r="P862" i="2" s="1"/>
  <c r="Y862" i="2" s="1"/>
  <c r="N863" i="2"/>
  <c r="O863" i="2"/>
  <c r="P863" i="2" s="1"/>
  <c r="Y863" i="2" s="1"/>
  <c r="N864" i="2"/>
  <c r="O864" i="2"/>
  <c r="N865" i="2"/>
  <c r="O865" i="2"/>
  <c r="P865" i="2" s="1"/>
  <c r="Y865" i="2" s="1"/>
  <c r="N866" i="2"/>
  <c r="O866" i="2"/>
  <c r="P866" i="2" s="1"/>
  <c r="Y866" i="2" s="1"/>
  <c r="N867" i="2"/>
  <c r="O867" i="2"/>
  <c r="P867" i="2" s="1"/>
  <c r="Y867" i="2" s="1"/>
  <c r="N868" i="2"/>
  <c r="O868" i="2"/>
  <c r="P868" i="2" s="1"/>
  <c r="Y868" i="2" s="1"/>
  <c r="N869" i="2"/>
  <c r="O869" i="2"/>
  <c r="P869" i="2" s="1"/>
  <c r="Y869" i="2" s="1"/>
  <c r="N870" i="2"/>
  <c r="O870" i="2"/>
  <c r="P870" i="2" s="1"/>
  <c r="Y870" i="2" s="1"/>
  <c r="N871" i="2"/>
  <c r="O871" i="2"/>
  <c r="P871" i="2" s="1"/>
  <c r="Y871" i="2" s="1"/>
  <c r="N872" i="2"/>
  <c r="O872" i="2"/>
  <c r="P872" i="2" s="1"/>
  <c r="Y872" i="2" s="1"/>
  <c r="N873" i="2"/>
  <c r="O873" i="2"/>
  <c r="P873" i="2" s="1"/>
  <c r="Y873" i="2" s="1"/>
  <c r="N874" i="2"/>
  <c r="O874" i="2"/>
  <c r="P874" i="2" s="1"/>
  <c r="Y874" i="2" s="1"/>
  <c r="N875" i="2"/>
  <c r="O875" i="2"/>
  <c r="P875" i="2" s="1"/>
  <c r="Y875" i="2" s="1"/>
  <c r="N876" i="2"/>
  <c r="O876" i="2"/>
  <c r="N877" i="2"/>
  <c r="O877" i="2"/>
  <c r="P877" i="2" s="1"/>
  <c r="Y877" i="2" s="1"/>
  <c r="N878" i="2"/>
  <c r="O878" i="2"/>
  <c r="P878" i="2" s="1"/>
  <c r="Y878" i="2" s="1"/>
  <c r="N879" i="2"/>
  <c r="O879" i="2"/>
  <c r="P879" i="2" s="1"/>
  <c r="Y879" i="2" s="1"/>
  <c r="N880" i="2"/>
  <c r="O880" i="2"/>
  <c r="N881" i="2"/>
  <c r="O881" i="2"/>
  <c r="P881" i="2" s="1"/>
  <c r="Y881" i="2" s="1"/>
  <c r="N882" i="2"/>
  <c r="O882" i="2"/>
  <c r="P882" i="2" s="1"/>
  <c r="Y882" i="2" s="1"/>
  <c r="N883" i="2"/>
  <c r="O883" i="2"/>
  <c r="P883" i="2" s="1"/>
  <c r="Y883" i="2" s="1"/>
  <c r="N884" i="2"/>
  <c r="O884" i="2"/>
  <c r="N885" i="2"/>
  <c r="O885" i="2"/>
  <c r="N886" i="2"/>
  <c r="O886" i="2"/>
  <c r="P886" i="2" s="1"/>
  <c r="Y886" i="2" s="1"/>
  <c r="N887" i="2"/>
  <c r="O887" i="2"/>
  <c r="P887" i="2" s="1"/>
  <c r="Y887" i="2" s="1"/>
  <c r="N888" i="2"/>
  <c r="O888" i="2"/>
  <c r="N889" i="2"/>
  <c r="O889" i="2"/>
  <c r="P889" i="2" s="1"/>
  <c r="Y889" i="2" s="1"/>
  <c r="N890" i="2"/>
  <c r="O890" i="2"/>
  <c r="P890" i="2" s="1"/>
  <c r="Y890" i="2" s="1"/>
  <c r="N891" i="2"/>
  <c r="O891" i="2"/>
  <c r="P891" i="2" s="1"/>
  <c r="Y891" i="2" s="1"/>
  <c r="N892" i="2"/>
  <c r="O892" i="2"/>
  <c r="N893" i="2"/>
  <c r="O893" i="2"/>
  <c r="P893" i="2" s="1"/>
  <c r="Y893" i="2" s="1"/>
  <c r="N894" i="2"/>
  <c r="O894" i="2"/>
  <c r="P894" i="2" s="1"/>
  <c r="Y894" i="2" s="1"/>
  <c r="N895" i="2"/>
  <c r="O895" i="2"/>
  <c r="P895" i="2" s="1"/>
  <c r="Y895" i="2" s="1"/>
  <c r="N896" i="2"/>
  <c r="O896" i="2"/>
  <c r="N897" i="2"/>
  <c r="O897" i="2"/>
  <c r="P897" i="2" s="1"/>
  <c r="Y897" i="2" s="1"/>
  <c r="N898" i="2"/>
  <c r="O898" i="2"/>
  <c r="P898" i="2" s="1"/>
  <c r="Y898" i="2" s="1"/>
  <c r="N899" i="2"/>
  <c r="O899" i="2"/>
  <c r="P899" i="2" s="1"/>
  <c r="Y899" i="2" s="1"/>
  <c r="N900" i="2"/>
  <c r="O900" i="2"/>
  <c r="N901" i="2"/>
  <c r="O901" i="2"/>
  <c r="P901" i="2" s="1"/>
  <c r="Y901" i="2" s="1"/>
  <c r="N902" i="2"/>
  <c r="O902" i="2"/>
  <c r="P902" i="2" s="1"/>
  <c r="Y902" i="2" s="1"/>
  <c r="N903" i="2"/>
  <c r="O903" i="2"/>
  <c r="P903" i="2" s="1"/>
  <c r="Y903" i="2" s="1"/>
  <c r="N904" i="2"/>
  <c r="O904" i="2"/>
  <c r="N905" i="2"/>
  <c r="O905" i="2"/>
  <c r="P905" i="2" s="1"/>
  <c r="Y905" i="2" s="1"/>
  <c r="N906" i="2"/>
  <c r="O906" i="2"/>
  <c r="P906" i="2" s="1"/>
  <c r="Y906" i="2" s="1"/>
  <c r="N907" i="2"/>
  <c r="O907" i="2"/>
  <c r="P907" i="2" s="1"/>
  <c r="Y907" i="2" s="1"/>
  <c r="N908" i="2"/>
  <c r="O908" i="2"/>
  <c r="N909" i="2"/>
  <c r="O909" i="2"/>
  <c r="P909" i="2" s="1"/>
  <c r="Y909" i="2" s="1"/>
  <c r="N910" i="2"/>
  <c r="O910" i="2"/>
  <c r="P910" i="2" s="1"/>
  <c r="Y910" i="2" s="1"/>
  <c r="N911" i="2"/>
  <c r="O911" i="2"/>
  <c r="P911" i="2" s="1"/>
  <c r="Y911" i="2" s="1"/>
  <c r="N912" i="2"/>
  <c r="O912" i="2"/>
  <c r="N913" i="2"/>
  <c r="O913" i="2"/>
  <c r="P913" i="2" s="1"/>
  <c r="Y913" i="2" s="1"/>
  <c r="N914" i="2"/>
  <c r="O914" i="2"/>
  <c r="P914" i="2" s="1"/>
  <c r="Y914" i="2" s="1"/>
  <c r="N915" i="2"/>
  <c r="O915" i="2"/>
  <c r="P915" i="2" s="1"/>
  <c r="Y915" i="2" s="1"/>
  <c r="N916" i="2"/>
  <c r="O916" i="2"/>
  <c r="N917" i="2"/>
  <c r="O917" i="2"/>
  <c r="P917" i="2" s="1"/>
  <c r="Y917" i="2" s="1"/>
  <c r="N918" i="2"/>
  <c r="O918" i="2"/>
  <c r="P918" i="2" s="1"/>
  <c r="Y918" i="2" s="1"/>
  <c r="N919" i="2"/>
  <c r="O919" i="2"/>
  <c r="P919" i="2" s="1"/>
  <c r="Y919" i="2" s="1"/>
  <c r="N920" i="2"/>
  <c r="O920" i="2"/>
  <c r="N921" i="2"/>
  <c r="O921" i="2"/>
  <c r="P921" i="2" s="1"/>
  <c r="Y921" i="2" s="1"/>
  <c r="N922" i="2"/>
  <c r="O922" i="2"/>
  <c r="P922" i="2" s="1"/>
  <c r="Y922" i="2" s="1"/>
  <c r="N923" i="2"/>
  <c r="O923" i="2"/>
  <c r="P923" i="2" s="1"/>
  <c r="Y923" i="2" s="1"/>
  <c r="N924" i="2"/>
  <c r="O924" i="2"/>
  <c r="N925" i="2"/>
  <c r="O925" i="2"/>
  <c r="P925" i="2" s="1"/>
  <c r="Y925" i="2" s="1"/>
  <c r="N926" i="2"/>
  <c r="O926" i="2"/>
  <c r="P926" i="2" s="1"/>
  <c r="Y926" i="2" s="1"/>
  <c r="N927" i="2"/>
  <c r="O927" i="2"/>
  <c r="P927" i="2" s="1"/>
  <c r="Y927" i="2" s="1"/>
  <c r="N928" i="2"/>
  <c r="O928" i="2"/>
  <c r="P928" i="2" s="1"/>
  <c r="Y928" i="2" s="1"/>
  <c r="N929" i="2"/>
  <c r="O929" i="2"/>
  <c r="P929" i="2" s="1"/>
  <c r="Y929" i="2" s="1"/>
  <c r="N930" i="2"/>
  <c r="O930" i="2"/>
  <c r="P930" i="2" s="1"/>
  <c r="Y930" i="2" s="1"/>
  <c r="N931" i="2"/>
  <c r="O931" i="2"/>
  <c r="P931" i="2" s="1"/>
  <c r="Y931" i="2" s="1"/>
  <c r="N932" i="2"/>
  <c r="O932" i="2"/>
  <c r="N933" i="2"/>
  <c r="O933" i="2"/>
  <c r="P933" i="2" s="1"/>
  <c r="Y933" i="2" s="1"/>
  <c r="N934" i="2"/>
  <c r="O934" i="2"/>
  <c r="P934" i="2" s="1"/>
  <c r="Y934" i="2" s="1"/>
  <c r="N935" i="2"/>
  <c r="O935" i="2"/>
  <c r="P935" i="2" s="1"/>
  <c r="Y935" i="2" s="1"/>
  <c r="N936" i="2"/>
  <c r="O936" i="2"/>
  <c r="P936" i="2" s="1"/>
  <c r="Y936" i="2" s="1"/>
  <c r="N937" i="2"/>
  <c r="O937" i="2"/>
  <c r="P937" i="2" s="1"/>
  <c r="Y937" i="2" s="1"/>
  <c r="N938" i="2"/>
  <c r="O938" i="2"/>
  <c r="P938" i="2" s="1"/>
  <c r="Y938" i="2" s="1"/>
  <c r="N939" i="2"/>
  <c r="O939" i="2"/>
  <c r="P939" i="2" s="1"/>
  <c r="Y939" i="2" s="1"/>
  <c r="N940" i="2"/>
  <c r="O940" i="2"/>
  <c r="N941" i="2"/>
  <c r="O941" i="2"/>
  <c r="P941" i="2" s="1"/>
  <c r="Y941" i="2" s="1"/>
  <c r="N942" i="2"/>
  <c r="O942" i="2"/>
  <c r="P942" i="2" s="1"/>
  <c r="Y942" i="2" s="1"/>
  <c r="N943" i="2"/>
  <c r="O943" i="2"/>
  <c r="P943" i="2" s="1"/>
  <c r="Y943" i="2" s="1"/>
  <c r="N944" i="2"/>
  <c r="O944" i="2"/>
  <c r="P944" i="2" s="1"/>
  <c r="Y944" i="2" s="1"/>
  <c r="N945" i="2"/>
  <c r="O945" i="2"/>
  <c r="P945" i="2" s="1"/>
  <c r="Y945" i="2" s="1"/>
  <c r="N946" i="2"/>
  <c r="O946" i="2"/>
  <c r="P946" i="2" s="1"/>
  <c r="Y946" i="2" s="1"/>
  <c r="N947" i="2"/>
  <c r="O947" i="2"/>
  <c r="P947" i="2" s="1"/>
  <c r="Y947" i="2" s="1"/>
  <c r="N948" i="2"/>
  <c r="O948" i="2"/>
  <c r="N949" i="2"/>
  <c r="O949" i="2"/>
  <c r="P949" i="2" s="1"/>
  <c r="Y949" i="2" s="1"/>
  <c r="N950" i="2"/>
  <c r="O950" i="2"/>
  <c r="P950" i="2" s="1"/>
  <c r="Y950" i="2" s="1"/>
  <c r="N951" i="2"/>
  <c r="O951" i="2"/>
  <c r="P951" i="2" s="1"/>
  <c r="Y951" i="2" s="1"/>
  <c r="N952" i="2"/>
  <c r="O952" i="2"/>
  <c r="N953" i="2"/>
  <c r="O953" i="2"/>
  <c r="P953" i="2" s="1"/>
  <c r="Y953" i="2" s="1"/>
  <c r="N954" i="2"/>
  <c r="O954" i="2"/>
  <c r="P954" i="2" s="1"/>
  <c r="Y954" i="2" s="1"/>
  <c r="N955" i="2"/>
  <c r="O955" i="2"/>
  <c r="P955" i="2" s="1"/>
  <c r="Y955" i="2" s="1"/>
  <c r="N956" i="2"/>
  <c r="O956" i="2"/>
  <c r="N957" i="2"/>
  <c r="O957" i="2"/>
  <c r="P957" i="2" s="1"/>
  <c r="Y957" i="2" s="1"/>
  <c r="N958" i="2"/>
  <c r="O958" i="2"/>
  <c r="P958" i="2" s="1"/>
  <c r="Y958" i="2" s="1"/>
  <c r="N959" i="2"/>
  <c r="O959" i="2"/>
  <c r="P959" i="2" s="1"/>
  <c r="Y959" i="2" s="1"/>
  <c r="N960" i="2"/>
  <c r="O960" i="2"/>
  <c r="N961" i="2"/>
  <c r="O961" i="2"/>
  <c r="P961" i="2" s="1"/>
  <c r="Y961" i="2" s="1"/>
  <c r="N962" i="2"/>
  <c r="O962" i="2"/>
  <c r="P962" i="2" s="1"/>
  <c r="Y962" i="2" s="1"/>
  <c r="N963" i="2"/>
  <c r="O963" i="2"/>
  <c r="P963" i="2" s="1"/>
  <c r="Y963" i="2" s="1"/>
  <c r="N964" i="2"/>
  <c r="O964" i="2"/>
  <c r="P964" i="2" s="1"/>
  <c r="Y964" i="2" s="1"/>
  <c r="N965" i="2"/>
  <c r="O965" i="2"/>
  <c r="P965" i="2" s="1"/>
  <c r="Y965" i="2" s="1"/>
  <c r="N966" i="2"/>
  <c r="O966" i="2"/>
  <c r="P966" i="2" s="1"/>
  <c r="Y966" i="2" s="1"/>
  <c r="N967" i="2"/>
  <c r="O967" i="2"/>
  <c r="P967" i="2" s="1"/>
  <c r="Y967" i="2" s="1"/>
  <c r="N968" i="2"/>
  <c r="O968" i="2"/>
  <c r="N969" i="2"/>
  <c r="O969" i="2"/>
  <c r="P969" i="2" s="1"/>
  <c r="Y969" i="2" s="1"/>
  <c r="N970" i="2"/>
  <c r="O970" i="2"/>
  <c r="P970" i="2" s="1"/>
  <c r="Y970" i="2" s="1"/>
  <c r="N971" i="2"/>
  <c r="O971" i="2"/>
  <c r="P971" i="2" s="1"/>
  <c r="Y971" i="2" s="1"/>
  <c r="N972" i="2"/>
  <c r="O972" i="2"/>
  <c r="N973" i="2"/>
  <c r="O973" i="2"/>
  <c r="P973" i="2" s="1"/>
  <c r="Y973" i="2" s="1"/>
  <c r="N974" i="2"/>
  <c r="O974" i="2"/>
  <c r="P974" i="2" s="1"/>
  <c r="Y974" i="2" s="1"/>
  <c r="N975" i="2"/>
  <c r="O975" i="2"/>
  <c r="P975" i="2" s="1"/>
  <c r="Y975" i="2" s="1"/>
  <c r="N976" i="2"/>
  <c r="O976" i="2"/>
  <c r="N977" i="2"/>
  <c r="O977" i="2"/>
  <c r="P977" i="2" s="1"/>
  <c r="Y977" i="2" s="1"/>
  <c r="N978" i="2"/>
  <c r="O978" i="2"/>
  <c r="P978" i="2" s="1"/>
  <c r="Y978" i="2" s="1"/>
  <c r="N979" i="2"/>
  <c r="O979" i="2"/>
  <c r="P979" i="2" s="1"/>
  <c r="Y979" i="2" s="1"/>
  <c r="N980" i="2"/>
  <c r="O980" i="2"/>
  <c r="P980" i="2" s="1"/>
  <c r="Y980" i="2" s="1"/>
  <c r="N981" i="2"/>
  <c r="O981" i="2"/>
  <c r="P981" i="2" s="1"/>
  <c r="Y981" i="2" s="1"/>
  <c r="N982" i="2"/>
  <c r="O982" i="2"/>
  <c r="P982" i="2" s="1"/>
  <c r="Y982" i="2" s="1"/>
  <c r="N983" i="2"/>
  <c r="O983" i="2"/>
  <c r="P983" i="2" s="1"/>
  <c r="Y983" i="2" s="1"/>
  <c r="N984" i="2"/>
  <c r="O984" i="2"/>
  <c r="N985" i="2"/>
  <c r="O985" i="2"/>
  <c r="P985" i="2" s="1"/>
  <c r="Y985" i="2" s="1"/>
  <c r="N986" i="2"/>
  <c r="O986" i="2"/>
  <c r="P986" i="2" s="1"/>
  <c r="Y986" i="2" s="1"/>
  <c r="N987" i="2"/>
  <c r="O987" i="2"/>
  <c r="P987" i="2" s="1"/>
  <c r="Y987" i="2" s="1"/>
  <c r="N988" i="2"/>
  <c r="O988" i="2"/>
  <c r="N989" i="2"/>
  <c r="O989" i="2"/>
  <c r="P989" i="2" s="1"/>
  <c r="Y989" i="2" s="1"/>
  <c r="N990" i="2"/>
  <c r="O990" i="2"/>
  <c r="P990" i="2" s="1"/>
  <c r="Y990" i="2" s="1"/>
  <c r="N991" i="2"/>
  <c r="O991" i="2"/>
  <c r="P991" i="2" s="1"/>
  <c r="Y991" i="2" s="1"/>
  <c r="N992" i="2"/>
  <c r="O992" i="2"/>
  <c r="N993" i="2"/>
  <c r="O993" i="2"/>
  <c r="P993" i="2" s="1"/>
  <c r="Y993" i="2" s="1"/>
  <c r="N994" i="2"/>
  <c r="O994" i="2"/>
  <c r="N995" i="2"/>
  <c r="O995" i="2"/>
  <c r="P995" i="2" s="1"/>
  <c r="Y995" i="2" s="1"/>
  <c r="N996" i="2"/>
  <c r="O996" i="2"/>
  <c r="N997" i="2"/>
  <c r="O997" i="2"/>
  <c r="P997" i="2" s="1"/>
  <c r="Y997" i="2" s="1"/>
  <c r="N998" i="2"/>
  <c r="O998" i="2"/>
  <c r="P998" i="2" s="1"/>
  <c r="Y998" i="2" s="1"/>
  <c r="N999" i="2"/>
  <c r="O999" i="2"/>
  <c r="P999" i="2" s="1"/>
  <c r="Y999" i="2" s="1"/>
  <c r="N1000" i="2"/>
  <c r="O1000" i="2"/>
  <c r="N1001" i="2"/>
  <c r="O1001" i="2"/>
  <c r="P1001" i="2" s="1"/>
  <c r="Y1001" i="2" s="1"/>
  <c r="N1002" i="2"/>
  <c r="O1002" i="2"/>
  <c r="P1002" i="2" s="1"/>
  <c r="N1003" i="2"/>
  <c r="O1003" i="2"/>
  <c r="P1003" i="2" s="1"/>
  <c r="Y1003" i="2" s="1"/>
  <c r="N1004" i="2"/>
  <c r="O1004" i="2"/>
  <c r="P1004" i="2" s="1"/>
  <c r="Y1004" i="2" s="1"/>
  <c r="N1005" i="2"/>
  <c r="O1005" i="2"/>
  <c r="P1005" i="2" s="1"/>
  <c r="Y1005" i="2" s="1"/>
  <c r="N1006" i="2"/>
  <c r="O1006" i="2"/>
  <c r="P1006" i="2" s="1"/>
  <c r="Y1006" i="2" s="1"/>
  <c r="N1007" i="2"/>
  <c r="O1007" i="2"/>
  <c r="P1007" i="2" s="1"/>
  <c r="Y1007" i="2" s="1"/>
  <c r="N1008" i="2"/>
  <c r="O1008" i="2"/>
  <c r="N1009" i="2"/>
  <c r="O1009" i="2"/>
  <c r="P1009" i="2" s="1"/>
  <c r="Y1009" i="2" s="1"/>
  <c r="N1010" i="2"/>
  <c r="O1010" i="2"/>
  <c r="P1010" i="2" s="1"/>
  <c r="Y1010" i="2" s="1"/>
  <c r="N1011" i="2"/>
  <c r="O1011" i="2"/>
  <c r="P1011" i="2" s="1"/>
  <c r="Y1011" i="2" s="1"/>
  <c r="N1012" i="2"/>
  <c r="O1012" i="2"/>
  <c r="N1013" i="2"/>
  <c r="O1013" i="2"/>
  <c r="P1013" i="2" s="1"/>
  <c r="Y1013" i="2" s="1"/>
  <c r="N1014" i="2"/>
  <c r="O1014" i="2"/>
  <c r="P1014" i="2" s="1"/>
  <c r="Y1014" i="2" s="1"/>
  <c r="N1015" i="2"/>
  <c r="O1015" i="2"/>
  <c r="P1015" i="2" s="1"/>
  <c r="Y1015" i="2" s="1"/>
  <c r="N1016" i="2"/>
  <c r="O1016" i="2"/>
  <c r="N1017" i="2"/>
  <c r="O1017" i="2"/>
  <c r="P1017" i="2" s="1"/>
  <c r="Y1017" i="2" s="1"/>
  <c r="N1018" i="2"/>
  <c r="O1018" i="2"/>
  <c r="N1019" i="2"/>
  <c r="O1019" i="2"/>
  <c r="P1019" i="2" s="1"/>
  <c r="Y1019" i="2" s="1"/>
  <c r="N1020" i="2"/>
  <c r="O1020" i="2"/>
  <c r="N1021" i="2"/>
  <c r="O1021" i="2"/>
  <c r="P1021" i="2" s="1"/>
  <c r="Y1021" i="2" s="1"/>
  <c r="N1022" i="2"/>
  <c r="O1022" i="2"/>
  <c r="P1022" i="2" s="1"/>
  <c r="Y1022" i="2" s="1"/>
  <c r="N1023" i="2"/>
  <c r="O1023" i="2"/>
  <c r="P1023" i="2" s="1"/>
  <c r="Y1023" i="2" s="1"/>
  <c r="N1024" i="2"/>
  <c r="O1024" i="2"/>
  <c r="N1025" i="2"/>
  <c r="O1025" i="2"/>
  <c r="P1025" i="2" s="1"/>
  <c r="Y1025" i="2" s="1"/>
  <c r="N1026" i="2"/>
  <c r="O1026" i="2"/>
  <c r="P1026" i="2" s="1"/>
  <c r="Y1026" i="2" s="1"/>
  <c r="N1027" i="2"/>
  <c r="O1027" i="2"/>
  <c r="P1027" i="2" s="1"/>
  <c r="Y1027" i="2" s="1"/>
  <c r="N1028" i="2"/>
  <c r="O1028" i="2"/>
  <c r="N1029" i="2"/>
  <c r="O1029" i="2"/>
  <c r="P1029" i="2" s="1"/>
  <c r="Y1029" i="2" s="1"/>
  <c r="N1030" i="2"/>
  <c r="O1030" i="2"/>
  <c r="P1030" i="2" s="1"/>
  <c r="Y1030" i="2" s="1"/>
  <c r="N1031" i="2"/>
  <c r="O1031" i="2"/>
  <c r="P1031" i="2" s="1"/>
  <c r="Y1031" i="2" s="1"/>
  <c r="N1032" i="2"/>
  <c r="O1032" i="2"/>
  <c r="P1032" i="2" s="1"/>
  <c r="Y1032" i="2" s="1"/>
  <c r="N1033" i="2"/>
  <c r="O1033" i="2"/>
  <c r="P1033" i="2" s="1"/>
  <c r="Y1033" i="2" s="1"/>
  <c r="N1034" i="2"/>
  <c r="O1034" i="2"/>
  <c r="P1034" i="2" s="1"/>
  <c r="Y1034" i="2" s="1"/>
  <c r="N1035" i="2"/>
  <c r="O1035" i="2"/>
  <c r="P1035" i="2" s="1"/>
  <c r="Y1035" i="2" s="1"/>
  <c r="N1036" i="2"/>
  <c r="O1036" i="2"/>
  <c r="N1037" i="2"/>
  <c r="O1037" i="2"/>
  <c r="P1037" i="2" s="1"/>
  <c r="Y1037" i="2" s="1"/>
  <c r="N1038" i="2"/>
  <c r="O1038" i="2"/>
  <c r="P1038" i="2" s="1"/>
  <c r="Y1038" i="2" s="1"/>
  <c r="N1039" i="2"/>
  <c r="O1039" i="2"/>
  <c r="P1039" i="2" s="1"/>
  <c r="Y1039" i="2" s="1"/>
  <c r="N1040" i="2"/>
  <c r="O1040" i="2"/>
  <c r="N1041" i="2"/>
  <c r="O1041" i="2"/>
  <c r="P1041" i="2" s="1"/>
  <c r="Y1041" i="2" s="1"/>
  <c r="N1042" i="2"/>
  <c r="O1042" i="2"/>
  <c r="P1042" i="2" s="1"/>
  <c r="Y1042" i="2" s="1"/>
  <c r="N1043" i="2"/>
  <c r="O1043" i="2"/>
  <c r="P1043" i="2" s="1"/>
  <c r="Y1043" i="2" s="1"/>
  <c r="N1044" i="2"/>
  <c r="O1044" i="2"/>
  <c r="N1045" i="2"/>
  <c r="O1045" i="2"/>
  <c r="P1045" i="2" s="1"/>
  <c r="Y1045" i="2" s="1"/>
  <c r="N1046" i="2"/>
  <c r="O1046" i="2"/>
  <c r="P1046" i="2" s="1"/>
  <c r="Y1046" i="2" s="1"/>
  <c r="N1047" i="2"/>
  <c r="O1047" i="2"/>
  <c r="P1047" i="2" s="1"/>
  <c r="Y1047" i="2" s="1"/>
  <c r="N1048" i="2"/>
  <c r="O1048" i="2"/>
  <c r="P1048" i="2" s="1"/>
  <c r="Y1048" i="2" s="1"/>
  <c r="N1049" i="2"/>
  <c r="O1049" i="2"/>
  <c r="P1049" i="2" s="1"/>
  <c r="Y1049" i="2" s="1"/>
  <c r="N1050" i="2"/>
  <c r="O1050" i="2"/>
  <c r="P1050" i="2" s="1"/>
  <c r="Y1050" i="2" s="1"/>
  <c r="N1051" i="2"/>
  <c r="O1051" i="2"/>
  <c r="P1051" i="2" s="1"/>
  <c r="Y1051" i="2" s="1"/>
  <c r="N1052" i="2"/>
  <c r="O1052" i="2"/>
  <c r="N1053" i="2"/>
  <c r="O1053" i="2"/>
  <c r="P1053" i="2" s="1"/>
  <c r="Y1053" i="2" s="1"/>
  <c r="N1054" i="2"/>
  <c r="O1054" i="2"/>
  <c r="P1054" i="2" s="1"/>
  <c r="N1055" i="2"/>
  <c r="O1055" i="2"/>
  <c r="P1055" i="2" s="1"/>
  <c r="Y1055" i="2" s="1"/>
  <c r="N1056" i="2"/>
  <c r="O1056" i="2"/>
  <c r="N1057" i="2"/>
  <c r="O1057" i="2"/>
  <c r="P1057" i="2" s="1"/>
  <c r="Y1057" i="2" s="1"/>
  <c r="N1058" i="2"/>
  <c r="O1058" i="2"/>
  <c r="P1058" i="2" s="1"/>
  <c r="Y1058" i="2" s="1"/>
  <c r="N1059" i="2"/>
  <c r="O1059" i="2"/>
  <c r="P1059" i="2" s="1"/>
  <c r="Y1059" i="2" s="1"/>
  <c r="N1060" i="2"/>
  <c r="O1060" i="2"/>
  <c r="N1061" i="2"/>
  <c r="O1061" i="2"/>
  <c r="P1061" i="2" s="1"/>
  <c r="Y1061" i="2" s="1"/>
  <c r="N1062" i="2"/>
  <c r="O1062" i="2"/>
  <c r="P1062" i="2" s="1"/>
  <c r="Y1062" i="2" s="1"/>
  <c r="N1063" i="2"/>
  <c r="O1063" i="2"/>
  <c r="P1063" i="2" s="1"/>
  <c r="Y1063" i="2" s="1"/>
  <c r="N1064" i="2"/>
  <c r="O1064" i="2"/>
  <c r="N1065" i="2"/>
  <c r="O1065" i="2"/>
  <c r="P1065" i="2" s="1"/>
  <c r="Y1065" i="2" s="1"/>
  <c r="N1066" i="2"/>
  <c r="O1066" i="2"/>
  <c r="P1066" i="2" s="1"/>
  <c r="Y1066" i="2" s="1"/>
  <c r="N1067" i="2"/>
  <c r="O1067" i="2"/>
  <c r="P1067" i="2" s="1"/>
  <c r="Y1067" i="2" s="1"/>
  <c r="N1068" i="2"/>
  <c r="O1068" i="2"/>
  <c r="N1069" i="2"/>
  <c r="O1069" i="2"/>
  <c r="P1069" i="2" s="1"/>
  <c r="Y1069" i="2" s="1"/>
  <c r="N1070" i="2"/>
  <c r="O1070" i="2"/>
  <c r="P1070" i="2" s="1"/>
  <c r="Y1070" i="2" s="1"/>
  <c r="N1071" i="2"/>
  <c r="O1071" i="2"/>
  <c r="P1071" i="2" s="1"/>
  <c r="Y1071" i="2" s="1"/>
  <c r="N1072" i="2"/>
  <c r="O1072" i="2"/>
  <c r="N1073" i="2"/>
  <c r="O1073" i="2"/>
  <c r="P1073" i="2" s="1"/>
  <c r="Y1073" i="2" s="1"/>
  <c r="N1074" i="2"/>
  <c r="O1074" i="2"/>
  <c r="P1074" i="2" s="1"/>
  <c r="Y1074" i="2" s="1"/>
  <c r="N1075" i="2"/>
  <c r="O1075" i="2"/>
  <c r="P1075" i="2" s="1"/>
  <c r="Y1075" i="2" s="1"/>
  <c r="N1076" i="2"/>
  <c r="O1076" i="2"/>
  <c r="P1076" i="2" s="1"/>
  <c r="Y1076" i="2" s="1"/>
  <c r="N1077" i="2"/>
  <c r="O1077" i="2"/>
  <c r="P1077" i="2" s="1"/>
  <c r="Y1077" i="2" s="1"/>
  <c r="N1078" i="2"/>
  <c r="O1078" i="2"/>
  <c r="P1078" i="2" s="1"/>
  <c r="Y1078" i="2" s="1"/>
  <c r="N1079" i="2"/>
  <c r="O1079" i="2"/>
  <c r="P1079" i="2" s="1"/>
  <c r="Y1079" i="2" s="1"/>
  <c r="N1080" i="2"/>
  <c r="O1080" i="2"/>
  <c r="N1081" i="2"/>
  <c r="O1081" i="2"/>
  <c r="P1081" i="2" s="1"/>
  <c r="Y1081" i="2" s="1"/>
  <c r="N1082" i="2"/>
  <c r="O1082" i="2"/>
  <c r="P1082" i="2" s="1"/>
  <c r="Y1082" i="2" s="1"/>
  <c r="N1083" i="2"/>
  <c r="O1083" i="2"/>
  <c r="P1083" i="2" s="1"/>
  <c r="Y1083" i="2" s="1"/>
  <c r="N1084" i="2"/>
  <c r="O1084" i="2"/>
  <c r="N1085" i="2"/>
  <c r="O1085" i="2"/>
  <c r="P1085" i="2" s="1"/>
  <c r="Y1085" i="2" s="1"/>
  <c r="N1086" i="2"/>
  <c r="O1086" i="2"/>
  <c r="P1086" i="2" s="1"/>
  <c r="Y1086" i="2" s="1"/>
  <c r="N1087" i="2"/>
  <c r="O1087" i="2"/>
  <c r="P1087" i="2" s="1"/>
  <c r="Y1087" i="2" s="1"/>
  <c r="N1088" i="2"/>
  <c r="O1088" i="2"/>
  <c r="N1089" i="2"/>
  <c r="O1089" i="2"/>
  <c r="P1089" i="2" s="1"/>
  <c r="Y1089" i="2" s="1"/>
  <c r="N1090" i="2"/>
  <c r="O1090" i="2"/>
  <c r="P1090" i="2" s="1"/>
  <c r="Y1090" i="2" s="1"/>
  <c r="N1091" i="2"/>
  <c r="O1091" i="2"/>
  <c r="P1091" i="2" s="1"/>
  <c r="Y1091" i="2" s="1"/>
  <c r="N1092" i="2"/>
  <c r="O1092" i="2"/>
  <c r="N1093" i="2"/>
  <c r="O1093" i="2"/>
  <c r="P1093" i="2" s="1"/>
  <c r="Y1093" i="2" s="1"/>
  <c r="N1094" i="2"/>
  <c r="O1094" i="2"/>
  <c r="P1094" i="2" s="1"/>
  <c r="Y1094" i="2" s="1"/>
  <c r="N1095" i="2"/>
  <c r="O1095" i="2"/>
  <c r="P1095" i="2" s="1"/>
  <c r="Y1095" i="2" s="1"/>
  <c r="N1096" i="2"/>
  <c r="O1096" i="2"/>
  <c r="P1096" i="2" s="1"/>
  <c r="Y1096" i="2" s="1"/>
  <c r="N1097" i="2"/>
  <c r="O1097" i="2"/>
  <c r="P1097" i="2" s="1"/>
  <c r="Y1097" i="2" s="1"/>
  <c r="N1098" i="2"/>
  <c r="O1098" i="2"/>
  <c r="P1098" i="2" s="1"/>
  <c r="Y1098" i="2" s="1"/>
  <c r="N1099" i="2"/>
  <c r="O1099" i="2"/>
  <c r="P1099" i="2" s="1"/>
  <c r="Y1099" i="2" s="1"/>
  <c r="N1100" i="2"/>
  <c r="O1100" i="2"/>
  <c r="N1101" i="2"/>
  <c r="O1101" i="2"/>
  <c r="P1101" i="2" s="1"/>
  <c r="Y1101" i="2" s="1"/>
  <c r="N1102" i="2"/>
  <c r="O1102" i="2"/>
  <c r="P1102" i="2" s="1"/>
  <c r="Y1102" i="2" s="1"/>
  <c r="N1103" i="2"/>
  <c r="O1103" i="2"/>
  <c r="P1103" i="2" s="1"/>
  <c r="Y1103" i="2" s="1"/>
  <c r="N1104" i="2"/>
  <c r="O1104" i="2"/>
  <c r="N1105" i="2"/>
  <c r="O1105" i="2"/>
  <c r="P1105" i="2" s="1"/>
  <c r="Y1105" i="2" s="1"/>
  <c r="N1106" i="2"/>
  <c r="O1106" i="2"/>
  <c r="P1106" i="2" s="1"/>
  <c r="Y1106" i="2" s="1"/>
  <c r="N1107" i="2"/>
  <c r="O1107" i="2"/>
  <c r="P1107" i="2" s="1"/>
  <c r="Y1107" i="2" s="1"/>
  <c r="N1108" i="2"/>
  <c r="O1108" i="2"/>
  <c r="N1109" i="2"/>
  <c r="O1109" i="2"/>
  <c r="P1109" i="2" s="1"/>
  <c r="Y1109" i="2" s="1"/>
  <c r="N1110" i="2"/>
  <c r="O1110" i="2"/>
  <c r="P1110" i="2" s="1"/>
  <c r="Y1110" i="2" s="1"/>
  <c r="N1111" i="2"/>
  <c r="O1111" i="2"/>
  <c r="P1111" i="2" s="1"/>
  <c r="Y1111" i="2" s="1"/>
  <c r="N1112" i="2"/>
  <c r="O1112" i="2"/>
  <c r="N1113" i="2"/>
  <c r="O1113" i="2"/>
  <c r="P1113" i="2" s="1"/>
  <c r="Y1113" i="2" s="1"/>
  <c r="N1114" i="2"/>
  <c r="O1114" i="2"/>
  <c r="P1114" i="2" s="1"/>
  <c r="Y1114" i="2" s="1"/>
  <c r="N1115" i="2"/>
  <c r="O1115" i="2"/>
  <c r="P1115" i="2" s="1"/>
  <c r="Y1115" i="2" s="1"/>
  <c r="N1116" i="2"/>
  <c r="O1116" i="2"/>
  <c r="P1116" i="2" s="1"/>
  <c r="Y1116" i="2" s="1"/>
  <c r="N1117" i="2"/>
  <c r="O1117" i="2"/>
  <c r="P1117" i="2" s="1"/>
  <c r="Y1117" i="2" s="1"/>
  <c r="N1118" i="2"/>
  <c r="O1118" i="2"/>
  <c r="P1118" i="2" s="1"/>
  <c r="Y1118" i="2" s="1"/>
  <c r="N1119" i="2"/>
  <c r="O1119" i="2"/>
  <c r="P1119" i="2" s="1"/>
  <c r="Y1119" i="2" s="1"/>
  <c r="N1120" i="2"/>
  <c r="O1120" i="2"/>
  <c r="N1121" i="2"/>
  <c r="O1121" i="2"/>
  <c r="P1121" i="2" s="1"/>
  <c r="Y1121" i="2" s="1"/>
  <c r="N1122" i="2"/>
  <c r="O1122" i="2"/>
  <c r="P1122" i="2" s="1"/>
  <c r="Y1122" i="2" s="1"/>
  <c r="N1123" i="2"/>
  <c r="O1123" i="2"/>
  <c r="P1123" i="2" s="1"/>
  <c r="Y1123" i="2" s="1"/>
  <c r="N1124" i="2"/>
  <c r="O1124" i="2"/>
  <c r="P1124" i="2" s="1"/>
  <c r="Y1124" i="2" s="1"/>
  <c r="N1125" i="2"/>
  <c r="O1125" i="2"/>
  <c r="P1125" i="2" s="1"/>
  <c r="Y1125" i="2" s="1"/>
  <c r="N1126" i="2"/>
  <c r="O1126" i="2"/>
  <c r="P1126" i="2" s="1"/>
  <c r="Y1126" i="2" s="1"/>
  <c r="N1127" i="2"/>
  <c r="O1127" i="2"/>
  <c r="P1127" i="2" s="1"/>
  <c r="Y1127" i="2" s="1"/>
  <c r="N1128" i="2"/>
  <c r="O1128" i="2"/>
  <c r="P1128" i="2" s="1"/>
  <c r="Y1128" i="2" s="1"/>
  <c r="N1129" i="2"/>
  <c r="O1129" i="2"/>
  <c r="P1129" i="2" s="1"/>
  <c r="Y1129" i="2" s="1"/>
  <c r="N1130" i="2"/>
  <c r="O1130" i="2"/>
  <c r="P1130" i="2" s="1"/>
  <c r="Y1130" i="2" s="1"/>
  <c r="N1131" i="2"/>
  <c r="O1131" i="2"/>
  <c r="P1131" i="2" s="1"/>
  <c r="Y1131" i="2" s="1"/>
  <c r="N1132" i="2"/>
  <c r="O1132" i="2"/>
  <c r="P1132" i="2" s="1"/>
  <c r="Y1132" i="2" s="1"/>
  <c r="N1133" i="2"/>
  <c r="O1133" i="2"/>
  <c r="P1133" i="2" s="1"/>
  <c r="Y1133" i="2" s="1"/>
  <c r="N1134" i="2"/>
  <c r="O1134" i="2"/>
  <c r="P1134" i="2" s="1"/>
  <c r="Y1134" i="2" s="1"/>
  <c r="N1135" i="2"/>
  <c r="O1135" i="2"/>
  <c r="P1135" i="2" s="1"/>
  <c r="Y1135" i="2" s="1"/>
  <c r="N1136" i="2"/>
  <c r="O1136" i="2"/>
  <c r="N1137" i="2"/>
  <c r="O1137" i="2"/>
  <c r="P1137" i="2" s="1"/>
  <c r="Y1137" i="2" s="1"/>
  <c r="N1138" i="2"/>
  <c r="O1138" i="2"/>
  <c r="P1138" i="2" s="1"/>
  <c r="Y1138" i="2" s="1"/>
  <c r="N1139" i="2"/>
  <c r="O1139" i="2"/>
  <c r="P1139" i="2" s="1"/>
  <c r="Y1139" i="2" s="1"/>
  <c r="N1140" i="2"/>
  <c r="O1140" i="2"/>
  <c r="P1140" i="2" s="1"/>
  <c r="Y1140" i="2" s="1"/>
  <c r="N1141" i="2"/>
  <c r="O1141" i="2"/>
  <c r="P1141" i="2" s="1"/>
  <c r="Y1141" i="2" s="1"/>
  <c r="N1142" i="2"/>
  <c r="O1142" i="2"/>
  <c r="P1142" i="2" s="1"/>
  <c r="Y1142" i="2" s="1"/>
  <c r="N1143" i="2"/>
  <c r="O1143" i="2"/>
  <c r="P1143" i="2" s="1"/>
  <c r="Y1143" i="2" s="1"/>
  <c r="N1144" i="2"/>
  <c r="O1144" i="2"/>
  <c r="P1144" i="2" s="1"/>
  <c r="Y1144" i="2" s="1"/>
  <c r="N1145" i="2"/>
  <c r="O1145" i="2"/>
  <c r="N1146" i="2"/>
  <c r="O1146" i="2"/>
  <c r="P1146" i="2" s="1"/>
  <c r="Y1146" i="2" s="1"/>
  <c r="N1147" i="2"/>
  <c r="O1147" i="2"/>
  <c r="P1147" i="2" s="1"/>
  <c r="Y1147" i="2" s="1"/>
  <c r="N1148" i="2"/>
  <c r="O1148" i="2"/>
  <c r="N1149" i="2"/>
  <c r="O1149" i="2"/>
  <c r="P1149" i="2" s="1"/>
  <c r="Y1149" i="2" s="1"/>
  <c r="N1150" i="2"/>
  <c r="O1150" i="2"/>
  <c r="P1150" i="2" s="1"/>
  <c r="Y1150" i="2" s="1"/>
  <c r="N1151" i="2"/>
  <c r="O1151" i="2"/>
  <c r="P1151" i="2" s="1"/>
  <c r="Y1151" i="2" s="1"/>
  <c r="N1152" i="2"/>
  <c r="O1152" i="2"/>
  <c r="P1152" i="2" s="1"/>
  <c r="Y1152" i="2" s="1"/>
  <c r="N1153" i="2"/>
  <c r="O1153" i="2"/>
  <c r="P1153" i="2" s="1"/>
  <c r="Y1153" i="2" s="1"/>
  <c r="N1154" i="2"/>
  <c r="O1154" i="2"/>
  <c r="P1154" i="2" s="1"/>
  <c r="Y1154" i="2" s="1"/>
  <c r="N1155" i="2"/>
  <c r="O1155" i="2"/>
  <c r="P1155" i="2" s="1"/>
  <c r="Y1155" i="2" s="1"/>
  <c r="N1156" i="2"/>
  <c r="O1156" i="2"/>
  <c r="N1157" i="2"/>
  <c r="O1157" i="2"/>
  <c r="P1157" i="2" s="1"/>
  <c r="Y1157" i="2" s="1"/>
  <c r="N1158" i="2"/>
  <c r="O1158" i="2"/>
  <c r="P1158" i="2" s="1"/>
  <c r="Y1158" i="2" s="1"/>
  <c r="N1159" i="2"/>
  <c r="O1159" i="2"/>
  <c r="P1159" i="2" s="1"/>
  <c r="Y1159" i="2" s="1"/>
  <c r="N1160" i="2"/>
  <c r="O1160" i="2"/>
  <c r="P1160" i="2" s="1"/>
  <c r="Y1160" i="2" s="1"/>
  <c r="N1161" i="2"/>
  <c r="O1161" i="2"/>
  <c r="P1161" i="2" s="1"/>
  <c r="Y1161" i="2" s="1"/>
  <c r="N1162" i="2"/>
  <c r="O1162" i="2"/>
  <c r="P1162" i="2" s="1"/>
  <c r="Y1162" i="2" s="1"/>
  <c r="N1163" i="2"/>
  <c r="O1163" i="2"/>
  <c r="P1163" i="2" s="1"/>
  <c r="Y1163" i="2" s="1"/>
  <c r="N1164" i="2"/>
  <c r="O1164" i="2"/>
  <c r="N1165" i="2"/>
  <c r="O1165" i="2"/>
  <c r="P1165" i="2" s="1"/>
  <c r="Y1165" i="2" s="1"/>
  <c r="N1166" i="2"/>
  <c r="O1166" i="2"/>
  <c r="P1166" i="2" s="1"/>
  <c r="Y1166" i="2" s="1"/>
  <c r="N1167" i="2"/>
  <c r="O1167" i="2"/>
  <c r="P1167" i="2" s="1"/>
  <c r="Y1167" i="2" s="1"/>
  <c r="N1168" i="2"/>
  <c r="O1168" i="2"/>
  <c r="N1169" i="2"/>
  <c r="O1169" i="2"/>
  <c r="P1169" i="2" s="1"/>
  <c r="Y1169" i="2" s="1"/>
  <c r="N1170" i="2"/>
  <c r="O1170" i="2"/>
  <c r="P1170" i="2" s="1"/>
  <c r="Y1170" i="2" s="1"/>
  <c r="N1171" i="2"/>
  <c r="O1171" i="2"/>
  <c r="P1171" i="2" s="1"/>
  <c r="Y1171" i="2" s="1"/>
  <c r="N1172" i="2"/>
  <c r="O1172" i="2"/>
  <c r="N1173" i="2"/>
  <c r="O1173" i="2"/>
  <c r="P1173" i="2" s="1"/>
  <c r="Y1173" i="2" s="1"/>
  <c r="N1174" i="2"/>
  <c r="O1174" i="2"/>
  <c r="P1174" i="2" s="1"/>
  <c r="Y1174" i="2" s="1"/>
  <c r="N1175" i="2"/>
  <c r="O1175" i="2"/>
  <c r="P1175" i="2" s="1"/>
  <c r="Y1175" i="2" s="1"/>
  <c r="N1176" i="2"/>
  <c r="O1176" i="2"/>
  <c r="N1177" i="2"/>
  <c r="O1177" i="2"/>
  <c r="P1177" i="2" s="1"/>
  <c r="Y1177" i="2" s="1"/>
  <c r="N1178" i="2"/>
  <c r="O1178" i="2"/>
  <c r="P1178" i="2" s="1"/>
  <c r="Y1178" i="2" s="1"/>
  <c r="N1179" i="2"/>
  <c r="O1179" i="2"/>
  <c r="P1179" i="2" s="1"/>
  <c r="Y1179" i="2" s="1"/>
  <c r="N1180" i="2"/>
  <c r="O1180" i="2"/>
  <c r="N1181" i="2"/>
  <c r="O1181" i="2"/>
  <c r="P1181" i="2" s="1"/>
  <c r="Y1181" i="2" s="1"/>
  <c r="N1182" i="2"/>
  <c r="O1182" i="2"/>
  <c r="P1182" i="2" s="1"/>
  <c r="Y1182" i="2" s="1"/>
  <c r="N1183" i="2"/>
  <c r="O1183" i="2"/>
  <c r="P1183" i="2" s="1"/>
  <c r="Y1183" i="2" s="1"/>
  <c r="N1184" i="2"/>
  <c r="O1184" i="2"/>
  <c r="N1185" i="2"/>
  <c r="O1185" i="2"/>
  <c r="P1185" i="2" s="1"/>
  <c r="Y1185" i="2" s="1"/>
  <c r="N1186" i="2"/>
  <c r="O1186" i="2"/>
  <c r="P1186" i="2" s="1"/>
  <c r="Y1186" i="2" s="1"/>
  <c r="N1187" i="2"/>
  <c r="O1187" i="2"/>
  <c r="P1187" i="2" s="1"/>
  <c r="Y1187" i="2" s="1"/>
  <c r="N1188" i="2"/>
  <c r="O1188" i="2"/>
  <c r="N1189" i="2"/>
  <c r="O1189" i="2"/>
  <c r="P1189" i="2" s="1"/>
  <c r="Y1189" i="2" s="1"/>
  <c r="N1190" i="2"/>
  <c r="O1190" i="2"/>
  <c r="P1190" i="2" s="1"/>
  <c r="Y1190" i="2" s="1"/>
  <c r="N1191" i="2"/>
  <c r="O1191" i="2"/>
  <c r="P1191" i="2" s="1"/>
  <c r="Y1191" i="2" s="1"/>
  <c r="N1192" i="2"/>
  <c r="O1192" i="2"/>
  <c r="N1193" i="2"/>
  <c r="O1193" i="2"/>
  <c r="P1193" i="2" s="1"/>
  <c r="Y1193" i="2" s="1"/>
  <c r="N1194" i="2"/>
  <c r="O1194" i="2"/>
  <c r="P1194" i="2" s="1"/>
  <c r="Y1194" i="2" s="1"/>
  <c r="N1195" i="2"/>
  <c r="O1195" i="2"/>
  <c r="P1195" i="2" s="1"/>
  <c r="Y1195" i="2" s="1"/>
  <c r="N1196" i="2"/>
  <c r="O1196" i="2"/>
  <c r="P1196" i="2" s="1"/>
  <c r="Y1196" i="2" s="1"/>
  <c r="N1197" i="2"/>
  <c r="O1197" i="2"/>
  <c r="N1198" i="2"/>
  <c r="O1198" i="2"/>
  <c r="P1198" i="2" s="1"/>
  <c r="Y1198" i="2" s="1"/>
  <c r="N1199" i="2"/>
  <c r="O1199" i="2"/>
  <c r="P1199" i="2" s="1"/>
  <c r="Y1199" i="2" s="1"/>
  <c r="N1200" i="2"/>
  <c r="O1200" i="2"/>
  <c r="N1201" i="2"/>
  <c r="O1201" i="2"/>
  <c r="N1202" i="2"/>
  <c r="O1202" i="2"/>
  <c r="P1202" i="2" s="1"/>
  <c r="Y1202" i="2" s="1"/>
  <c r="N1203" i="2"/>
  <c r="O1203" i="2"/>
  <c r="P1203" i="2" s="1"/>
  <c r="Y1203" i="2" s="1"/>
  <c r="N1204" i="2"/>
  <c r="O1204" i="2"/>
  <c r="N1205" i="2"/>
  <c r="O1205" i="2"/>
  <c r="N1206" i="2"/>
  <c r="O1206" i="2"/>
  <c r="P1206" i="2" s="1"/>
  <c r="N1207" i="2"/>
  <c r="O1207" i="2"/>
  <c r="P1207" i="2" s="1"/>
  <c r="Y1207" i="2" s="1"/>
  <c r="N1208" i="2"/>
  <c r="O1208" i="2"/>
  <c r="N1209" i="2"/>
  <c r="O1209" i="2"/>
  <c r="N1210" i="2"/>
  <c r="O1210" i="2"/>
  <c r="P1210" i="2" s="1"/>
  <c r="Y1210" i="2" s="1"/>
  <c r="N1211" i="2"/>
  <c r="O1211" i="2"/>
  <c r="P1211" i="2" s="1"/>
  <c r="Y1211" i="2" s="1"/>
  <c r="N1212" i="2"/>
  <c r="O1212" i="2"/>
  <c r="N1213" i="2"/>
  <c r="O1213" i="2"/>
  <c r="P1213" i="2" s="1"/>
  <c r="Y1213" i="2" s="1"/>
  <c r="N1214" i="2"/>
  <c r="O1214" i="2"/>
  <c r="P1214" i="2" s="1"/>
  <c r="Y1214" i="2" s="1"/>
  <c r="N1215" i="2"/>
  <c r="O1215" i="2"/>
  <c r="P1215" i="2" s="1"/>
  <c r="Y1215" i="2" s="1"/>
  <c r="N1216" i="2"/>
  <c r="O1216" i="2"/>
  <c r="P1216" i="2" s="1"/>
  <c r="Y1216" i="2" s="1"/>
  <c r="N1217" i="2"/>
  <c r="O1217" i="2"/>
  <c r="N1218" i="2"/>
  <c r="O1218" i="2"/>
  <c r="P1218" i="2" s="1"/>
  <c r="Y1218" i="2" s="1"/>
  <c r="N1219" i="2"/>
  <c r="O1219" i="2"/>
  <c r="P1219" i="2" s="1"/>
  <c r="Y1219" i="2" s="1"/>
  <c r="N1220" i="2"/>
  <c r="O1220" i="2"/>
  <c r="N1221" i="2"/>
  <c r="O1221" i="2"/>
  <c r="N1222" i="2"/>
  <c r="O1222" i="2"/>
  <c r="P1222" i="2" s="1"/>
  <c r="Y1222" i="2" s="1"/>
  <c r="N1223" i="2"/>
  <c r="O1223" i="2"/>
  <c r="P1223" i="2" s="1"/>
  <c r="Y1223" i="2" s="1"/>
  <c r="N1224" i="2"/>
  <c r="O1224" i="2"/>
  <c r="N1225" i="2"/>
  <c r="O1225" i="2"/>
  <c r="N1226" i="2"/>
  <c r="O1226" i="2"/>
  <c r="P1226" i="2" s="1"/>
  <c r="Y1226" i="2" s="1"/>
  <c r="N1227" i="2"/>
  <c r="O1227" i="2"/>
  <c r="P1227" i="2" s="1"/>
  <c r="Y1227" i="2" s="1"/>
  <c r="N1228" i="2"/>
  <c r="O1228" i="2"/>
  <c r="N1229" i="2"/>
  <c r="O1229" i="2"/>
  <c r="N1230" i="2"/>
  <c r="O1230" i="2"/>
  <c r="P1230" i="2" s="1"/>
  <c r="Y1230" i="2" s="1"/>
  <c r="N1231" i="2"/>
  <c r="O1231" i="2"/>
  <c r="P1231" i="2" s="1"/>
  <c r="Y1231" i="2" s="1"/>
  <c r="N1232" i="2"/>
  <c r="O1232" i="2"/>
  <c r="N1233" i="2"/>
  <c r="O1233" i="2"/>
  <c r="N1234" i="2"/>
  <c r="O1234" i="2"/>
  <c r="P1234" i="2" s="1"/>
  <c r="Y1234" i="2" s="1"/>
  <c r="N1235" i="2"/>
  <c r="O1235" i="2"/>
  <c r="P1235" i="2" s="1"/>
  <c r="Y1235" i="2" s="1"/>
  <c r="N1236" i="2"/>
  <c r="O1236" i="2"/>
  <c r="N1237" i="2"/>
  <c r="O1237" i="2"/>
  <c r="N1238" i="2"/>
  <c r="O1238" i="2"/>
  <c r="P1238" i="2" s="1"/>
  <c r="Y1238" i="2" s="1"/>
  <c r="N1239" i="2"/>
  <c r="O1239" i="2"/>
  <c r="P1239" i="2" s="1"/>
  <c r="Y1239" i="2" s="1"/>
  <c r="N1240" i="2"/>
  <c r="O1240" i="2"/>
  <c r="N1241" i="2"/>
  <c r="O1241" i="2"/>
  <c r="N1242" i="2"/>
  <c r="O1242" i="2"/>
  <c r="P1242" i="2" s="1"/>
  <c r="Y1242" i="2" s="1"/>
  <c r="N1243" i="2"/>
  <c r="O1243" i="2"/>
  <c r="P1243" i="2" s="1"/>
  <c r="Y1243" i="2" s="1"/>
  <c r="N1244" i="2"/>
  <c r="O1244" i="2"/>
  <c r="N1245" i="2"/>
  <c r="O1245" i="2"/>
  <c r="N1246" i="2"/>
  <c r="O1246" i="2"/>
  <c r="P1246" i="2" s="1"/>
  <c r="Y1246" i="2" s="1"/>
  <c r="N1247" i="2"/>
  <c r="O1247" i="2"/>
  <c r="P1247" i="2" s="1"/>
  <c r="Y1247" i="2" s="1"/>
  <c r="N1248" i="2"/>
  <c r="O1248" i="2"/>
  <c r="P1248" i="2" s="1"/>
  <c r="Y1248" i="2" s="1"/>
  <c r="N1249" i="2"/>
  <c r="O1249" i="2"/>
  <c r="N1250" i="2"/>
  <c r="O1250" i="2"/>
  <c r="P1250" i="2" s="1"/>
  <c r="Y1250" i="2" s="1"/>
  <c r="N1251" i="2"/>
  <c r="O1251" i="2"/>
  <c r="P1251" i="2" s="1"/>
  <c r="Y1251" i="2" s="1"/>
  <c r="N1252" i="2"/>
  <c r="O125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2" i="2"/>
  <c r="N2455" i="2"/>
  <c r="O2455" i="2"/>
  <c r="P2455" i="2" s="1"/>
  <c r="Y2455" i="2" s="1"/>
  <c r="R2455" i="2"/>
  <c r="V2455" i="2"/>
  <c r="W2455" i="2"/>
  <c r="N2456" i="2"/>
  <c r="O2456" i="2"/>
  <c r="S2456" i="2" s="1"/>
  <c r="T2456" i="2" s="1"/>
  <c r="R2456" i="2"/>
  <c r="V2456" i="2"/>
  <c r="W2456" i="2"/>
  <c r="N2457" i="2"/>
  <c r="O2457" i="2"/>
  <c r="R2457" i="2"/>
  <c r="V2457" i="2"/>
  <c r="W2457" i="2"/>
  <c r="N2458" i="2"/>
  <c r="O2458" i="2"/>
  <c r="P2458" i="2" s="1"/>
  <c r="Y2458" i="2" s="1"/>
  <c r="R2458" i="2"/>
  <c r="V2458" i="2"/>
  <c r="W2458" i="2"/>
  <c r="N2459" i="2"/>
  <c r="O2459" i="2"/>
  <c r="R2459" i="2"/>
  <c r="V2459" i="2"/>
  <c r="W2459" i="2"/>
  <c r="N2460" i="2"/>
  <c r="O2460" i="2"/>
  <c r="P2460" i="2" s="1"/>
  <c r="Y2460" i="2" s="1"/>
  <c r="R2460" i="2"/>
  <c r="V2460" i="2"/>
  <c r="W2460" i="2"/>
  <c r="N2461" i="2"/>
  <c r="O2461" i="2"/>
  <c r="P2461" i="2" s="1"/>
  <c r="Y2461" i="2" s="1"/>
  <c r="R2461" i="2"/>
  <c r="V2461" i="2"/>
  <c r="W2461" i="2"/>
  <c r="N2462" i="2"/>
  <c r="O2462" i="2"/>
  <c r="R2462" i="2"/>
  <c r="V2462" i="2"/>
  <c r="W2462" i="2"/>
  <c r="N2463" i="2"/>
  <c r="O2463" i="2"/>
  <c r="P2463" i="2" s="1"/>
  <c r="Y2463" i="2" s="1"/>
  <c r="R2463" i="2"/>
  <c r="V2463" i="2"/>
  <c r="W2463" i="2"/>
  <c r="N2464" i="2"/>
  <c r="O2464" i="2"/>
  <c r="S2464" i="2" s="1"/>
  <c r="T2464" i="2" s="1"/>
  <c r="R2464" i="2"/>
  <c r="V2464" i="2"/>
  <c r="W2464" i="2"/>
  <c r="N2465" i="2"/>
  <c r="O2465" i="2"/>
  <c r="S2465" i="2" s="1"/>
  <c r="R2465" i="2"/>
  <c r="V2465" i="2"/>
  <c r="W2465" i="2"/>
  <c r="N2466" i="2"/>
  <c r="O2466" i="2"/>
  <c r="P2466" i="2" s="1"/>
  <c r="R2466" i="2"/>
  <c r="V2466" i="2"/>
  <c r="W2466" i="2"/>
  <c r="N2467" i="2"/>
  <c r="O2467" i="2"/>
  <c r="R2467" i="2"/>
  <c r="V2467" i="2"/>
  <c r="W2467" i="2"/>
  <c r="N2468" i="2"/>
  <c r="O2468" i="2"/>
  <c r="P2468" i="2" s="1"/>
  <c r="R2468" i="2"/>
  <c r="V2468" i="2"/>
  <c r="W2468" i="2"/>
  <c r="N2469" i="2"/>
  <c r="O2469" i="2"/>
  <c r="P2469" i="2" s="1"/>
  <c r="Y2469" i="2" s="1"/>
  <c r="R2469" i="2"/>
  <c r="V2469" i="2"/>
  <c r="W2469" i="2"/>
  <c r="N2470" i="2"/>
  <c r="O2470" i="2"/>
  <c r="R2470" i="2"/>
  <c r="V2470" i="2"/>
  <c r="W2470" i="2"/>
  <c r="N2471" i="2"/>
  <c r="O2471" i="2"/>
  <c r="P2471" i="2" s="1"/>
  <c r="Y2471" i="2" s="1"/>
  <c r="R2471" i="2"/>
  <c r="V2471" i="2"/>
  <c r="W2471" i="2"/>
  <c r="N2472" i="2"/>
  <c r="O2472" i="2"/>
  <c r="R2472" i="2"/>
  <c r="V2472" i="2"/>
  <c r="W2472" i="2"/>
  <c r="N2473" i="2"/>
  <c r="O2473" i="2"/>
  <c r="R2473" i="2"/>
  <c r="V2473" i="2"/>
  <c r="W2473" i="2"/>
  <c r="N2474" i="2"/>
  <c r="O2474" i="2"/>
  <c r="S2474" i="2" s="1"/>
  <c r="Z2474" i="2" s="1"/>
  <c r="R2474" i="2"/>
  <c r="V2474" i="2"/>
  <c r="W2474" i="2"/>
  <c r="N2475" i="2"/>
  <c r="O2475" i="2"/>
  <c r="R2475" i="2"/>
  <c r="V2475" i="2"/>
  <c r="W2475" i="2"/>
  <c r="N2476" i="2"/>
  <c r="O2476" i="2"/>
  <c r="S2476" i="2" s="1"/>
  <c r="Z2476" i="2" s="1"/>
  <c r="R2476" i="2"/>
  <c r="V2476" i="2"/>
  <c r="W2476" i="2"/>
  <c r="N2477" i="2"/>
  <c r="O2477" i="2"/>
  <c r="P2477" i="2" s="1"/>
  <c r="Y2477" i="2" s="1"/>
  <c r="R2477" i="2"/>
  <c r="V2477" i="2"/>
  <c r="W2477" i="2"/>
  <c r="N2478" i="2"/>
  <c r="O2478" i="2"/>
  <c r="R2478" i="2"/>
  <c r="V2478" i="2"/>
  <c r="W2478" i="2"/>
  <c r="N2479" i="2"/>
  <c r="O2479" i="2"/>
  <c r="R2479" i="2"/>
  <c r="V2479" i="2"/>
  <c r="W2479" i="2"/>
  <c r="N2480" i="2"/>
  <c r="O2480" i="2"/>
  <c r="S2480" i="2" s="1"/>
  <c r="R2480" i="2"/>
  <c r="V2480" i="2"/>
  <c r="W2480" i="2"/>
  <c r="N2481" i="2"/>
  <c r="O2481" i="2"/>
  <c r="R2481" i="2"/>
  <c r="V2481" i="2"/>
  <c r="W2481" i="2"/>
  <c r="N2482" i="2"/>
  <c r="O2482" i="2"/>
  <c r="P2482" i="2" s="1"/>
  <c r="R2482" i="2"/>
  <c r="V2482" i="2"/>
  <c r="W2482" i="2"/>
  <c r="N2483" i="2"/>
  <c r="O2483" i="2"/>
  <c r="R2483" i="2"/>
  <c r="V2483" i="2"/>
  <c r="W2483" i="2"/>
  <c r="N2484" i="2"/>
  <c r="O2484" i="2"/>
  <c r="P2484" i="2" s="1"/>
  <c r="Y2484" i="2" s="1"/>
  <c r="R2484" i="2"/>
  <c r="V2484" i="2"/>
  <c r="W2484" i="2"/>
  <c r="N2485" i="2"/>
  <c r="O2485" i="2"/>
  <c r="S2485" i="2" s="1"/>
  <c r="T2485" i="2" s="1"/>
  <c r="R2485" i="2"/>
  <c r="V2485" i="2"/>
  <c r="W2485" i="2"/>
  <c r="N2486" i="2"/>
  <c r="O2486" i="2"/>
  <c r="R2486" i="2"/>
  <c r="V2486" i="2"/>
  <c r="W2486" i="2"/>
  <c r="N2487" i="2"/>
  <c r="O2487" i="2"/>
  <c r="R2487" i="2"/>
  <c r="V2487" i="2"/>
  <c r="W2487" i="2"/>
  <c r="N2488" i="2"/>
  <c r="O2488" i="2"/>
  <c r="S2488" i="2" s="1"/>
  <c r="Z2488" i="2" s="1"/>
  <c r="R2488" i="2"/>
  <c r="V2488" i="2"/>
  <c r="W2488" i="2"/>
  <c r="N2489" i="2"/>
  <c r="O2489" i="2"/>
  <c r="R2489" i="2"/>
  <c r="V2489" i="2"/>
  <c r="W2489" i="2"/>
  <c r="N2490" i="2"/>
  <c r="O2490" i="2"/>
  <c r="S2490" i="2" s="1"/>
  <c r="Z2490" i="2" s="1"/>
  <c r="R2490" i="2"/>
  <c r="V2490" i="2"/>
  <c r="W2490" i="2"/>
  <c r="N2491" i="2"/>
  <c r="O2491" i="2"/>
  <c r="R2491" i="2"/>
  <c r="V2491" i="2"/>
  <c r="W2491" i="2"/>
  <c r="N2492" i="2"/>
  <c r="O2492" i="2"/>
  <c r="P2492" i="2" s="1"/>
  <c r="Y2492" i="2" s="1"/>
  <c r="R2492" i="2"/>
  <c r="V2492" i="2"/>
  <c r="W2492" i="2"/>
  <c r="N2493" i="2"/>
  <c r="O2493" i="2"/>
  <c r="P2493" i="2" s="1"/>
  <c r="Y2493" i="2" s="1"/>
  <c r="R2493" i="2"/>
  <c r="V2493" i="2"/>
  <c r="W2493" i="2"/>
  <c r="N2494" i="2"/>
  <c r="O2494" i="2"/>
  <c r="R2494" i="2"/>
  <c r="V2494" i="2"/>
  <c r="W2494" i="2"/>
  <c r="N2495" i="2"/>
  <c r="O2495" i="2"/>
  <c r="P2495" i="2" s="1"/>
  <c r="R2495" i="2"/>
  <c r="V2495" i="2"/>
  <c r="W2495" i="2"/>
  <c r="N2496" i="2"/>
  <c r="O2496" i="2"/>
  <c r="S2496" i="2" s="1"/>
  <c r="Z2496" i="2" s="1"/>
  <c r="R2496" i="2"/>
  <c r="V2496" i="2"/>
  <c r="W2496" i="2"/>
  <c r="N2497" i="2"/>
  <c r="O2497" i="2"/>
  <c r="R2497" i="2"/>
  <c r="V2497" i="2"/>
  <c r="W2497" i="2"/>
  <c r="N2498" i="2"/>
  <c r="O2498" i="2"/>
  <c r="S2498" i="2" s="1"/>
  <c r="R2498" i="2"/>
  <c r="V2498" i="2"/>
  <c r="W2498" i="2"/>
  <c r="N2499" i="2"/>
  <c r="O2499" i="2"/>
  <c r="P2499" i="2" s="1"/>
  <c r="R2499" i="2"/>
  <c r="V2499" i="2"/>
  <c r="W2499" i="2"/>
  <c r="N2500" i="2"/>
  <c r="O2500" i="2"/>
  <c r="S2500" i="2" s="1"/>
  <c r="T2500" i="2" s="1"/>
  <c r="R2500" i="2"/>
  <c r="V2500" i="2"/>
  <c r="W2500" i="2"/>
  <c r="N2501" i="2"/>
  <c r="O2501" i="2"/>
  <c r="R2501" i="2"/>
  <c r="V2501" i="2"/>
  <c r="W2501" i="2"/>
  <c r="N2502" i="2"/>
  <c r="O2502" i="2"/>
  <c r="R2502" i="2"/>
  <c r="V2502" i="2"/>
  <c r="W2502" i="2"/>
  <c r="N2503" i="2"/>
  <c r="O2503" i="2"/>
  <c r="P2503" i="2" s="1"/>
  <c r="Y2503" i="2" s="1"/>
  <c r="R2503" i="2"/>
  <c r="V2503" i="2"/>
  <c r="W2503" i="2"/>
  <c r="N2504" i="2"/>
  <c r="O2504" i="2"/>
  <c r="S2504" i="2" s="1"/>
  <c r="T2504" i="2" s="1"/>
  <c r="R2504" i="2"/>
  <c r="V2504" i="2"/>
  <c r="W2504" i="2"/>
  <c r="N2505" i="2"/>
  <c r="O2505" i="2"/>
  <c r="R2505" i="2"/>
  <c r="V2505" i="2"/>
  <c r="W2505" i="2"/>
  <c r="N2506" i="2"/>
  <c r="O2506" i="2"/>
  <c r="S2506" i="2" s="1"/>
  <c r="Z2506" i="2" s="1"/>
  <c r="R2506" i="2"/>
  <c r="V2506" i="2"/>
  <c r="W2506" i="2"/>
  <c r="N2507" i="2"/>
  <c r="O2507" i="2"/>
  <c r="R2507" i="2"/>
  <c r="V2507" i="2"/>
  <c r="W2507" i="2"/>
  <c r="N2508" i="2"/>
  <c r="O2508" i="2"/>
  <c r="P2508" i="2" s="1"/>
  <c r="Y2508" i="2" s="1"/>
  <c r="R2508" i="2"/>
  <c r="V2508" i="2"/>
  <c r="W2508" i="2"/>
  <c r="N2509" i="2"/>
  <c r="O2509" i="2"/>
  <c r="S2509" i="2" s="1"/>
  <c r="Z2509" i="2" s="1"/>
  <c r="R2509" i="2"/>
  <c r="V2509" i="2"/>
  <c r="W2509" i="2"/>
  <c r="N2510" i="2"/>
  <c r="O2510" i="2"/>
  <c r="R2510" i="2"/>
  <c r="V2510" i="2"/>
  <c r="W2510" i="2"/>
  <c r="N2511" i="2"/>
  <c r="O2511" i="2"/>
  <c r="R2511" i="2"/>
  <c r="V2511" i="2"/>
  <c r="W2511" i="2"/>
  <c r="N2512" i="2"/>
  <c r="O2512" i="2"/>
  <c r="P2512" i="2" s="1"/>
  <c r="R2512" i="2"/>
  <c r="V2512" i="2"/>
  <c r="W2512" i="2"/>
  <c r="N2513" i="2"/>
  <c r="O2513" i="2"/>
  <c r="R2513" i="2"/>
  <c r="V2513" i="2"/>
  <c r="W2513" i="2"/>
  <c r="N2514" i="2"/>
  <c r="O2514" i="2"/>
  <c r="S2514" i="2" s="1"/>
  <c r="T2514" i="2" s="1"/>
  <c r="R2514" i="2"/>
  <c r="V2514" i="2"/>
  <c r="W2514" i="2"/>
  <c r="N2515" i="2"/>
  <c r="O2515" i="2"/>
  <c r="P2515" i="2" s="1"/>
  <c r="R2515" i="2"/>
  <c r="V2515" i="2"/>
  <c r="W2515" i="2"/>
  <c r="N2516" i="2"/>
  <c r="O2516" i="2"/>
  <c r="P2516" i="2" s="1"/>
  <c r="Y2516" i="2" s="1"/>
  <c r="R2516" i="2"/>
  <c r="V2516" i="2"/>
  <c r="W2516" i="2"/>
  <c r="N2517" i="2"/>
  <c r="O2517" i="2"/>
  <c r="P2517" i="2" s="1"/>
  <c r="R2517" i="2"/>
  <c r="V2517" i="2"/>
  <c r="W2517" i="2"/>
  <c r="N2518" i="2"/>
  <c r="O2518" i="2"/>
  <c r="R2518" i="2"/>
  <c r="V2518" i="2"/>
  <c r="W2518" i="2"/>
  <c r="N2519" i="2"/>
  <c r="O2519" i="2"/>
  <c r="P2519" i="2" s="1"/>
  <c r="Y2519" i="2" s="1"/>
  <c r="R2519" i="2"/>
  <c r="V2519" i="2"/>
  <c r="W2519" i="2"/>
  <c r="N2520" i="2"/>
  <c r="O2520" i="2"/>
  <c r="S2520" i="2" s="1"/>
  <c r="Z2520" i="2" s="1"/>
  <c r="R2520" i="2"/>
  <c r="V2520" i="2"/>
  <c r="W2520" i="2"/>
  <c r="N2521" i="2"/>
  <c r="O2521" i="2"/>
  <c r="R2521" i="2"/>
  <c r="V2521" i="2"/>
  <c r="W2521" i="2"/>
  <c r="N2522" i="2"/>
  <c r="O2522" i="2"/>
  <c r="P2522" i="2" s="1"/>
  <c r="Y2522" i="2" s="1"/>
  <c r="R2522" i="2"/>
  <c r="V2522" i="2"/>
  <c r="W2522" i="2"/>
  <c r="N2523" i="2"/>
  <c r="O2523" i="2"/>
  <c r="R2523" i="2"/>
  <c r="V2523" i="2"/>
  <c r="W2523" i="2"/>
  <c r="N2524" i="2"/>
  <c r="O2524" i="2"/>
  <c r="S2524" i="2" s="1"/>
  <c r="R2524" i="2"/>
  <c r="V2524" i="2"/>
  <c r="W2524" i="2"/>
  <c r="N2525" i="2"/>
  <c r="O2525" i="2"/>
  <c r="S2525" i="2" s="1"/>
  <c r="Z2525" i="2" s="1"/>
  <c r="R2525" i="2"/>
  <c r="V2525" i="2"/>
  <c r="W2525" i="2"/>
  <c r="N2526" i="2"/>
  <c r="O2526" i="2"/>
  <c r="R2526" i="2"/>
  <c r="V2526" i="2"/>
  <c r="W2526" i="2"/>
  <c r="N2527" i="2"/>
  <c r="O2527" i="2"/>
  <c r="P2527" i="2" s="1"/>
  <c r="Y2527" i="2" s="1"/>
  <c r="R2527" i="2"/>
  <c r="V2527" i="2"/>
  <c r="W2527" i="2"/>
  <c r="N2528" i="2"/>
  <c r="O2528" i="2"/>
  <c r="S2528" i="2" s="1"/>
  <c r="T2528" i="2" s="1"/>
  <c r="R2528" i="2"/>
  <c r="V2528" i="2"/>
  <c r="W2528" i="2"/>
  <c r="N2529" i="2"/>
  <c r="O2529" i="2"/>
  <c r="R2529" i="2"/>
  <c r="V2529" i="2"/>
  <c r="W2529" i="2"/>
  <c r="N2530" i="2"/>
  <c r="O2530" i="2"/>
  <c r="P2530" i="2" s="1"/>
  <c r="R2530" i="2"/>
  <c r="V2530" i="2"/>
  <c r="W2530" i="2"/>
  <c r="N2531" i="2"/>
  <c r="O2531" i="2"/>
  <c r="R2531" i="2"/>
  <c r="V2531" i="2"/>
  <c r="W2531" i="2"/>
  <c r="N2532" i="2"/>
  <c r="O2532" i="2"/>
  <c r="S2532" i="2" s="1"/>
  <c r="T2532" i="2" s="1"/>
  <c r="R2532" i="2"/>
  <c r="V2532" i="2"/>
  <c r="W2532" i="2"/>
  <c r="N2533" i="2"/>
  <c r="O2533" i="2"/>
  <c r="R2533" i="2"/>
  <c r="V2533" i="2"/>
  <c r="W2533" i="2"/>
  <c r="N2534" i="2"/>
  <c r="O2534" i="2"/>
  <c r="R2534" i="2"/>
  <c r="V2534" i="2"/>
  <c r="W2534" i="2"/>
  <c r="N2535" i="2"/>
  <c r="O2535" i="2"/>
  <c r="P2535" i="2" s="1"/>
  <c r="Y2535" i="2" s="1"/>
  <c r="R2535" i="2"/>
  <c r="V2535" i="2"/>
  <c r="W2535" i="2"/>
  <c r="N2536" i="2"/>
  <c r="O2536" i="2"/>
  <c r="S2536" i="2" s="1"/>
  <c r="R2536" i="2"/>
  <c r="V2536" i="2"/>
  <c r="W2536" i="2"/>
  <c r="N2537" i="2"/>
  <c r="O2537" i="2"/>
  <c r="R2537" i="2"/>
  <c r="V2537" i="2"/>
  <c r="W2537" i="2"/>
  <c r="N2538" i="2"/>
  <c r="O2538" i="2"/>
  <c r="S2538" i="2" s="1"/>
  <c r="R2538" i="2"/>
  <c r="V2538" i="2"/>
  <c r="W2538" i="2"/>
  <c r="N2539" i="2"/>
  <c r="O2539" i="2"/>
  <c r="S2539" i="2" s="1"/>
  <c r="R2539" i="2"/>
  <c r="V2539" i="2"/>
  <c r="W2539" i="2"/>
  <c r="N2540" i="2"/>
  <c r="O2540" i="2"/>
  <c r="R2540" i="2"/>
  <c r="V2540" i="2"/>
  <c r="W2540" i="2"/>
  <c r="N2541" i="2"/>
  <c r="O2541" i="2"/>
  <c r="S2541" i="2" s="1"/>
  <c r="Z2541" i="2" s="1"/>
  <c r="R2541" i="2"/>
  <c r="V2541" i="2"/>
  <c r="W2541" i="2"/>
  <c r="N2542" i="2"/>
  <c r="O2542" i="2"/>
  <c r="R2542" i="2"/>
  <c r="V2542" i="2"/>
  <c r="W2542" i="2"/>
  <c r="N2543" i="2"/>
  <c r="O2543" i="2"/>
  <c r="P2543" i="2" s="1"/>
  <c r="Y2543" i="2" s="1"/>
  <c r="R2543" i="2"/>
  <c r="V2543" i="2"/>
  <c r="W2543" i="2"/>
  <c r="N2544" i="2"/>
  <c r="O2544" i="2"/>
  <c r="R2544" i="2"/>
  <c r="V2544" i="2"/>
  <c r="W2544" i="2"/>
  <c r="N2545" i="2"/>
  <c r="O2545" i="2"/>
  <c r="R2545" i="2"/>
  <c r="V2545" i="2"/>
  <c r="W2545" i="2"/>
  <c r="N2546" i="2"/>
  <c r="O2546" i="2"/>
  <c r="S2546" i="2" s="1"/>
  <c r="T2546" i="2" s="1"/>
  <c r="R2546" i="2"/>
  <c r="V2546" i="2"/>
  <c r="W2546" i="2"/>
  <c r="N2547" i="2"/>
  <c r="O2547" i="2"/>
  <c r="P2547" i="2" s="1"/>
  <c r="R2547" i="2"/>
  <c r="V2547" i="2"/>
  <c r="W2547" i="2"/>
  <c r="N2548" i="2"/>
  <c r="O2548" i="2"/>
  <c r="P2548" i="2" s="1"/>
  <c r="Y2548" i="2" s="1"/>
  <c r="R2548" i="2"/>
  <c r="V2548" i="2"/>
  <c r="W2548" i="2"/>
  <c r="N2549" i="2"/>
  <c r="O2549" i="2"/>
  <c r="P2549" i="2" s="1"/>
  <c r="R2549" i="2"/>
  <c r="V2549" i="2"/>
  <c r="W2549" i="2"/>
  <c r="N2550" i="2"/>
  <c r="O2550" i="2"/>
  <c r="R2550" i="2"/>
  <c r="V2550" i="2"/>
  <c r="W2550" i="2"/>
  <c r="N2551" i="2"/>
  <c r="O2551" i="2"/>
  <c r="S2551" i="2" s="1"/>
  <c r="Z2551" i="2" s="1"/>
  <c r="R2551" i="2"/>
  <c r="V2551" i="2"/>
  <c r="W2551" i="2"/>
  <c r="N2552" i="2"/>
  <c r="O2552" i="2"/>
  <c r="P2552" i="2" s="1"/>
  <c r="Y2552" i="2" s="1"/>
  <c r="R2552" i="2"/>
  <c r="V2552" i="2"/>
  <c r="W2552" i="2"/>
  <c r="N2553" i="2"/>
  <c r="O2553" i="2"/>
  <c r="R2553" i="2"/>
  <c r="V2553" i="2"/>
  <c r="W2553" i="2"/>
  <c r="N2554" i="2"/>
  <c r="O2554" i="2"/>
  <c r="P2554" i="2" s="1"/>
  <c r="R2554" i="2"/>
  <c r="V2554" i="2"/>
  <c r="W2554" i="2"/>
  <c r="N2555" i="2"/>
  <c r="O2555" i="2"/>
  <c r="P2555" i="2" s="1"/>
  <c r="R2555" i="2"/>
  <c r="V2555" i="2"/>
  <c r="W2555" i="2"/>
  <c r="N2556" i="2"/>
  <c r="O2556" i="2"/>
  <c r="P2556" i="2" s="1"/>
  <c r="R2556" i="2"/>
  <c r="V2556" i="2"/>
  <c r="W2556" i="2"/>
  <c r="N2557" i="2"/>
  <c r="O2557" i="2"/>
  <c r="S2557" i="2" s="1"/>
  <c r="R2557" i="2"/>
  <c r="V2557" i="2"/>
  <c r="W2557" i="2"/>
  <c r="N2558" i="2"/>
  <c r="O2558" i="2"/>
  <c r="R2558" i="2"/>
  <c r="V2558" i="2"/>
  <c r="W2558" i="2"/>
  <c r="N2559" i="2"/>
  <c r="O2559" i="2"/>
  <c r="S2559" i="2" s="1"/>
  <c r="Z2559" i="2" s="1"/>
  <c r="R2559" i="2"/>
  <c r="V2559" i="2"/>
  <c r="W2559" i="2"/>
  <c r="N2560" i="2"/>
  <c r="O2560" i="2"/>
  <c r="S2560" i="2" s="1"/>
  <c r="T2560" i="2" s="1"/>
  <c r="R2560" i="2"/>
  <c r="V2560" i="2"/>
  <c r="W2560" i="2"/>
  <c r="N2561" i="2"/>
  <c r="O2561" i="2"/>
  <c r="R2561" i="2"/>
  <c r="V2561" i="2"/>
  <c r="W2561" i="2"/>
  <c r="N2562" i="2"/>
  <c r="O2562" i="2"/>
  <c r="S2562" i="2" s="1"/>
  <c r="R2562" i="2"/>
  <c r="V2562" i="2"/>
  <c r="W2562" i="2"/>
  <c r="N2563" i="2"/>
  <c r="O2563" i="2"/>
  <c r="R2563" i="2"/>
  <c r="V2563" i="2"/>
  <c r="W2563" i="2"/>
  <c r="N2564" i="2"/>
  <c r="O2564" i="2"/>
  <c r="S2564" i="2" s="1"/>
  <c r="R2564" i="2"/>
  <c r="V2564" i="2"/>
  <c r="W2564" i="2"/>
  <c r="N2565" i="2"/>
  <c r="O2565" i="2"/>
  <c r="S2565" i="2" s="1"/>
  <c r="R2565" i="2"/>
  <c r="V2565" i="2"/>
  <c r="W2565" i="2"/>
  <c r="N2566" i="2"/>
  <c r="O2566" i="2"/>
  <c r="R2566" i="2"/>
  <c r="V2566" i="2"/>
  <c r="W2566" i="2"/>
  <c r="N2567" i="2"/>
  <c r="O2567" i="2"/>
  <c r="P2567" i="2" s="1"/>
  <c r="R2567" i="2"/>
  <c r="V2567" i="2"/>
  <c r="W2567" i="2"/>
  <c r="N2568" i="2"/>
  <c r="O2568" i="2"/>
  <c r="P2568" i="2" s="1"/>
  <c r="R2568" i="2"/>
  <c r="V2568" i="2"/>
  <c r="W2568" i="2"/>
  <c r="N2569" i="2"/>
  <c r="O2569" i="2"/>
  <c r="R2569" i="2"/>
  <c r="V2569" i="2"/>
  <c r="W2569" i="2"/>
  <c r="N2570" i="2"/>
  <c r="O2570" i="2"/>
  <c r="S2570" i="2" s="1"/>
  <c r="T2570" i="2" s="1"/>
  <c r="R2570" i="2"/>
  <c r="V2570" i="2"/>
  <c r="W2570" i="2"/>
  <c r="N2571" i="2"/>
  <c r="O2571" i="2"/>
  <c r="P2571" i="2" s="1"/>
  <c r="Y2571" i="2" s="1"/>
  <c r="R2571" i="2"/>
  <c r="V2571" i="2"/>
  <c r="W2571" i="2"/>
  <c r="N2572" i="2"/>
  <c r="O2572" i="2"/>
  <c r="S2572" i="2" s="1"/>
  <c r="R2572" i="2"/>
  <c r="V2572" i="2"/>
  <c r="W2572" i="2"/>
  <c r="N2573" i="2"/>
  <c r="O2573" i="2"/>
  <c r="P2573" i="2" s="1"/>
  <c r="Y2573" i="2" s="1"/>
  <c r="R2573" i="2"/>
  <c r="V2573" i="2"/>
  <c r="W2573" i="2"/>
  <c r="N2574" i="2"/>
  <c r="O2574" i="2"/>
  <c r="R2574" i="2"/>
  <c r="V2574" i="2"/>
  <c r="W2574" i="2"/>
  <c r="N2575" i="2"/>
  <c r="O2575" i="2"/>
  <c r="S2575" i="2" s="1"/>
  <c r="Z2575" i="2" s="1"/>
  <c r="R2575" i="2"/>
  <c r="V2575" i="2"/>
  <c r="W2575" i="2"/>
  <c r="N2576" i="2"/>
  <c r="O2576" i="2"/>
  <c r="S2576" i="2" s="1"/>
  <c r="Z2576" i="2" s="1"/>
  <c r="R2576" i="2"/>
  <c r="V2576" i="2"/>
  <c r="W2576" i="2"/>
  <c r="N2577" i="2"/>
  <c r="O2577" i="2"/>
  <c r="R2577" i="2"/>
  <c r="V2577" i="2"/>
  <c r="W2577" i="2"/>
  <c r="N2578" i="2"/>
  <c r="O2578" i="2"/>
  <c r="S2578" i="2" s="1"/>
  <c r="T2578" i="2" s="1"/>
  <c r="R2578" i="2"/>
  <c r="V2578" i="2"/>
  <c r="W2578" i="2"/>
  <c r="N2579" i="2"/>
  <c r="O2579" i="2"/>
  <c r="P2579" i="2" s="1"/>
  <c r="Y2579" i="2" s="1"/>
  <c r="R2579" i="2"/>
  <c r="V2579" i="2"/>
  <c r="W2579" i="2"/>
  <c r="N2580" i="2"/>
  <c r="O2580" i="2"/>
  <c r="S2580" i="2" s="1"/>
  <c r="Z2580" i="2" s="1"/>
  <c r="R2580" i="2"/>
  <c r="V2580" i="2"/>
  <c r="W2580" i="2"/>
  <c r="N2581" i="2"/>
  <c r="O2581" i="2"/>
  <c r="S2581" i="2" s="1"/>
  <c r="R2581" i="2"/>
  <c r="V2581" i="2"/>
  <c r="W2581" i="2"/>
  <c r="N2582" i="2"/>
  <c r="O2582" i="2"/>
  <c r="P2582" i="2" s="1"/>
  <c r="R2582" i="2"/>
  <c r="V2582" i="2"/>
  <c r="W2582" i="2"/>
  <c r="N2583" i="2"/>
  <c r="O2583" i="2"/>
  <c r="P2583" i="2" s="1"/>
  <c r="Y2583" i="2" s="1"/>
  <c r="R2583" i="2"/>
  <c r="V2583" i="2"/>
  <c r="W2583" i="2"/>
  <c r="N2584" i="2"/>
  <c r="O2584" i="2"/>
  <c r="P2584" i="2" s="1"/>
  <c r="Y2584" i="2" s="1"/>
  <c r="R2584" i="2"/>
  <c r="V2584" i="2"/>
  <c r="W2584" i="2"/>
  <c r="N2585" i="2"/>
  <c r="O2585" i="2"/>
  <c r="R2585" i="2"/>
  <c r="V2585" i="2"/>
  <c r="W2585" i="2"/>
  <c r="N2586" i="2"/>
  <c r="O2586" i="2"/>
  <c r="S2586" i="2" s="1"/>
  <c r="R2586" i="2"/>
  <c r="V2586" i="2"/>
  <c r="W2586" i="2"/>
  <c r="N2587" i="2"/>
  <c r="O2587" i="2"/>
  <c r="S2587" i="2" s="1"/>
  <c r="R2587" i="2"/>
  <c r="V2587" i="2"/>
  <c r="W2587" i="2"/>
  <c r="N2588" i="2"/>
  <c r="O2588" i="2"/>
  <c r="S2588" i="2" s="1"/>
  <c r="R2588" i="2"/>
  <c r="V2588" i="2"/>
  <c r="W2588" i="2"/>
  <c r="N2589" i="2"/>
  <c r="O2589" i="2"/>
  <c r="S2589" i="2" s="1"/>
  <c r="T2589" i="2" s="1"/>
  <c r="R2589" i="2"/>
  <c r="V2589" i="2"/>
  <c r="W2589" i="2"/>
  <c r="N2590" i="2"/>
  <c r="O2590" i="2"/>
  <c r="R2590" i="2"/>
  <c r="V2590" i="2"/>
  <c r="W2590" i="2"/>
  <c r="N2591" i="2"/>
  <c r="O2591" i="2"/>
  <c r="S2591" i="2" s="1"/>
  <c r="Z2591" i="2" s="1"/>
  <c r="R2591" i="2"/>
  <c r="V2591" i="2"/>
  <c r="W2591" i="2"/>
  <c r="N2592" i="2"/>
  <c r="O2592" i="2"/>
  <c r="P2592" i="2" s="1"/>
  <c r="Y2592" i="2" s="1"/>
  <c r="R2592" i="2"/>
  <c r="V2592" i="2"/>
  <c r="W2592" i="2"/>
  <c r="N2593" i="2"/>
  <c r="O2593" i="2"/>
  <c r="R2593" i="2"/>
  <c r="V2593" i="2"/>
  <c r="W2593" i="2"/>
  <c r="N2594" i="2"/>
  <c r="O2594" i="2"/>
  <c r="S2594" i="2" s="1"/>
  <c r="R2594" i="2"/>
  <c r="V2594" i="2"/>
  <c r="W2594" i="2"/>
  <c r="N2595" i="2"/>
  <c r="O2595" i="2"/>
  <c r="S2595" i="2" s="1"/>
  <c r="T2595" i="2" s="1"/>
  <c r="R2595" i="2"/>
  <c r="V2595" i="2"/>
  <c r="W2595" i="2"/>
  <c r="N2596" i="2"/>
  <c r="O2596" i="2"/>
  <c r="P2596" i="2" s="1"/>
  <c r="Y2596" i="2" s="1"/>
  <c r="R2596" i="2"/>
  <c r="V2596" i="2"/>
  <c r="W2596" i="2"/>
  <c r="N2597" i="2"/>
  <c r="O2597" i="2"/>
  <c r="S2597" i="2" s="1"/>
  <c r="R2597" i="2"/>
  <c r="V2597" i="2"/>
  <c r="W2597" i="2"/>
  <c r="N2598" i="2"/>
  <c r="O2598" i="2"/>
  <c r="R2598" i="2"/>
  <c r="V2598" i="2"/>
  <c r="W2598" i="2"/>
  <c r="N2599" i="2"/>
  <c r="O2599" i="2"/>
  <c r="S2599" i="2" s="1"/>
  <c r="Z2599" i="2" s="1"/>
  <c r="R2599" i="2"/>
  <c r="V2599" i="2"/>
  <c r="W2599" i="2"/>
  <c r="N2600" i="2"/>
  <c r="O2600" i="2"/>
  <c r="P2600" i="2" s="1"/>
  <c r="R2600" i="2"/>
  <c r="V2600" i="2"/>
  <c r="W2600" i="2"/>
  <c r="N2601" i="2"/>
  <c r="O2601" i="2"/>
  <c r="R2601" i="2"/>
  <c r="V2601" i="2"/>
  <c r="W2601" i="2"/>
  <c r="N2602" i="2"/>
  <c r="O2602" i="2"/>
  <c r="P2602" i="2" s="1"/>
  <c r="R2602" i="2"/>
  <c r="V2602" i="2"/>
  <c r="W2602" i="2"/>
  <c r="N2603" i="2"/>
  <c r="O2603" i="2"/>
  <c r="R2603" i="2"/>
  <c r="V2603" i="2"/>
  <c r="W2603" i="2"/>
  <c r="N2604" i="2"/>
  <c r="O2604" i="2"/>
  <c r="S2604" i="2" s="1"/>
  <c r="R2604" i="2"/>
  <c r="V2604" i="2"/>
  <c r="W2604" i="2"/>
  <c r="N2605" i="2"/>
  <c r="O2605" i="2"/>
  <c r="P2605" i="2" s="1"/>
  <c r="R2605" i="2"/>
  <c r="V2605" i="2"/>
  <c r="W2605" i="2"/>
  <c r="N2606" i="2"/>
  <c r="O2606" i="2"/>
  <c r="R2606" i="2"/>
  <c r="V2606" i="2"/>
  <c r="W2606" i="2"/>
  <c r="N2607" i="2"/>
  <c r="O2607" i="2"/>
  <c r="P2607" i="2" s="1"/>
  <c r="Y2607" i="2" s="1"/>
  <c r="R2607" i="2"/>
  <c r="V2607" i="2"/>
  <c r="W2607" i="2"/>
  <c r="N2608" i="2"/>
  <c r="O2608" i="2"/>
  <c r="S2608" i="2" s="1"/>
  <c r="T2608" i="2" s="1"/>
  <c r="R2608" i="2"/>
  <c r="V2608" i="2"/>
  <c r="W2608" i="2"/>
  <c r="N2609" i="2"/>
  <c r="O2609" i="2"/>
  <c r="R2609" i="2"/>
  <c r="V2609" i="2"/>
  <c r="W2609" i="2"/>
  <c r="N2610" i="2"/>
  <c r="O2610" i="2"/>
  <c r="S2610" i="2" s="1"/>
  <c r="R2610" i="2"/>
  <c r="V2610" i="2"/>
  <c r="W2610" i="2"/>
  <c r="N2611" i="2"/>
  <c r="O2611" i="2"/>
  <c r="S2611" i="2" s="1"/>
  <c r="T2611" i="2" s="1"/>
  <c r="R2611" i="2"/>
  <c r="V2611" i="2"/>
  <c r="W2611" i="2"/>
  <c r="N2612" i="2"/>
  <c r="O2612" i="2"/>
  <c r="S2612" i="2" s="1"/>
  <c r="R2612" i="2"/>
  <c r="V2612" i="2"/>
  <c r="W2612" i="2"/>
  <c r="N2613" i="2"/>
  <c r="O2613" i="2"/>
  <c r="R2613" i="2"/>
  <c r="V2613" i="2"/>
  <c r="W2613" i="2"/>
  <c r="N2614" i="2"/>
  <c r="O2614" i="2"/>
  <c r="R2614" i="2"/>
  <c r="V2614" i="2"/>
  <c r="W2614" i="2"/>
  <c r="N2615" i="2"/>
  <c r="O2615" i="2"/>
  <c r="S2615" i="2" s="1"/>
  <c r="T2615" i="2" s="1"/>
  <c r="R2615" i="2"/>
  <c r="V2615" i="2"/>
  <c r="W2615" i="2"/>
  <c r="N2616" i="2"/>
  <c r="O2616" i="2"/>
  <c r="P2616" i="2" s="1"/>
  <c r="Y2616" i="2" s="1"/>
  <c r="R2616" i="2"/>
  <c r="V2616" i="2"/>
  <c r="W2616" i="2"/>
  <c r="N2617" i="2"/>
  <c r="O2617" i="2"/>
  <c r="R2617" i="2"/>
  <c r="V2617" i="2"/>
  <c r="W2617" i="2"/>
  <c r="N2618" i="2"/>
  <c r="O2618" i="2"/>
  <c r="S2618" i="2" s="1"/>
  <c r="R2618" i="2"/>
  <c r="V2618" i="2"/>
  <c r="W2618" i="2"/>
  <c r="N2619" i="2"/>
  <c r="O2619" i="2"/>
  <c r="R2619" i="2"/>
  <c r="V2619" i="2"/>
  <c r="W2619" i="2"/>
  <c r="N2620" i="2"/>
  <c r="O2620" i="2"/>
  <c r="P2620" i="2" s="1"/>
  <c r="Y2620" i="2" s="1"/>
  <c r="R2620" i="2"/>
  <c r="V2620" i="2"/>
  <c r="W2620" i="2"/>
  <c r="N2621" i="2"/>
  <c r="O2621" i="2"/>
  <c r="P2621" i="2" s="1"/>
  <c r="R2621" i="2"/>
  <c r="V2621" i="2"/>
  <c r="W2621" i="2"/>
  <c r="N2622" i="2"/>
  <c r="O2622" i="2"/>
  <c r="R2622" i="2"/>
  <c r="V2622" i="2"/>
  <c r="W2622" i="2"/>
  <c r="N2623" i="2"/>
  <c r="O2623" i="2"/>
  <c r="S2623" i="2" s="1"/>
  <c r="Z2623" i="2" s="1"/>
  <c r="R2623" i="2"/>
  <c r="V2623" i="2"/>
  <c r="W2623" i="2"/>
  <c r="N2624" i="2"/>
  <c r="O2624" i="2"/>
  <c r="S2624" i="2" s="1"/>
  <c r="R2624" i="2"/>
  <c r="V2624" i="2"/>
  <c r="W2624" i="2"/>
  <c r="N2625" i="2"/>
  <c r="O2625" i="2"/>
  <c r="R2625" i="2"/>
  <c r="V2625" i="2"/>
  <c r="W2625" i="2"/>
  <c r="N2626" i="2"/>
  <c r="O2626" i="2"/>
  <c r="S2626" i="2" s="1"/>
  <c r="R2626" i="2"/>
  <c r="V2626" i="2"/>
  <c r="W2626" i="2"/>
  <c r="N2627" i="2"/>
  <c r="O2627" i="2"/>
  <c r="R2627" i="2"/>
  <c r="V2627" i="2"/>
  <c r="W2627" i="2"/>
  <c r="N2628" i="2"/>
  <c r="O2628" i="2"/>
  <c r="P2628" i="2" s="1"/>
  <c r="R2628" i="2"/>
  <c r="V2628" i="2"/>
  <c r="W2628" i="2"/>
  <c r="N2629" i="2"/>
  <c r="O2629" i="2"/>
  <c r="S2629" i="2" s="1"/>
  <c r="R2629" i="2"/>
  <c r="V2629" i="2"/>
  <c r="W2629" i="2"/>
  <c r="N2630" i="2"/>
  <c r="O2630" i="2"/>
  <c r="R2630" i="2"/>
  <c r="V2630" i="2"/>
  <c r="W2630" i="2"/>
  <c r="N2631" i="2"/>
  <c r="O2631" i="2"/>
  <c r="S2631" i="2" s="1"/>
  <c r="Z2631" i="2" s="1"/>
  <c r="R2631" i="2"/>
  <c r="V2631" i="2"/>
  <c r="W2631" i="2"/>
  <c r="N2632" i="2"/>
  <c r="O2632" i="2"/>
  <c r="P2632" i="2" s="1"/>
  <c r="Y2632" i="2" s="1"/>
  <c r="R2632" i="2"/>
  <c r="V2632" i="2"/>
  <c r="W2632" i="2"/>
  <c r="N2633" i="2"/>
  <c r="O2633" i="2"/>
  <c r="R2633" i="2"/>
  <c r="V2633" i="2"/>
  <c r="W2633" i="2"/>
  <c r="N2634" i="2"/>
  <c r="O2634" i="2"/>
  <c r="P2634" i="2" s="1"/>
  <c r="R2634" i="2"/>
  <c r="V2634" i="2"/>
  <c r="W2634" i="2"/>
  <c r="N2635" i="2"/>
  <c r="O2635" i="2"/>
  <c r="R2635" i="2"/>
  <c r="V2635" i="2"/>
  <c r="W2635" i="2"/>
  <c r="N2636" i="2"/>
  <c r="O2636" i="2"/>
  <c r="P2636" i="2" s="1"/>
  <c r="Y2636" i="2" s="1"/>
  <c r="R2636" i="2"/>
  <c r="V2636" i="2"/>
  <c r="W2636" i="2"/>
  <c r="N2637" i="2"/>
  <c r="O2637" i="2"/>
  <c r="S2637" i="2" s="1"/>
  <c r="R2637" i="2"/>
  <c r="V2637" i="2"/>
  <c r="W2637" i="2"/>
  <c r="N2638" i="2"/>
  <c r="O2638" i="2"/>
  <c r="R2638" i="2"/>
  <c r="V2638" i="2"/>
  <c r="W2638" i="2"/>
  <c r="N2639" i="2"/>
  <c r="O2639" i="2"/>
  <c r="P2639" i="2" s="1"/>
  <c r="R2639" i="2"/>
  <c r="V2639" i="2"/>
  <c r="W2639" i="2"/>
  <c r="N2640" i="2"/>
  <c r="O2640" i="2"/>
  <c r="P2640" i="2" s="1"/>
  <c r="Y2640" i="2" s="1"/>
  <c r="R2640" i="2"/>
  <c r="V2640" i="2"/>
  <c r="W2640" i="2"/>
  <c r="N2641" i="2"/>
  <c r="O2641" i="2"/>
  <c r="R2641" i="2"/>
  <c r="V2641" i="2"/>
  <c r="W2641" i="2"/>
  <c r="N2642" i="2"/>
  <c r="O2642" i="2"/>
  <c r="S2642" i="2" s="1"/>
  <c r="Z2642" i="2" s="1"/>
  <c r="R2642" i="2"/>
  <c r="V2642" i="2"/>
  <c r="W2642" i="2"/>
  <c r="N2643" i="2"/>
  <c r="O2643" i="2"/>
  <c r="R2643" i="2"/>
  <c r="V2643" i="2"/>
  <c r="W2643" i="2"/>
  <c r="N2644" i="2"/>
  <c r="O2644" i="2"/>
  <c r="P2644" i="2" s="1"/>
  <c r="R2644" i="2"/>
  <c r="V2644" i="2"/>
  <c r="W2644" i="2"/>
  <c r="N2645" i="2"/>
  <c r="O2645" i="2"/>
  <c r="S2645" i="2" s="1"/>
  <c r="T2645" i="2" s="1"/>
  <c r="R2645" i="2"/>
  <c r="V2645" i="2"/>
  <c r="W2645" i="2"/>
  <c r="N2646" i="2"/>
  <c r="O2646" i="2"/>
  <c r="P2646" i="2" s="1"/>
  <c r="R2646" i="2"/>
  <c r="V2646" i="2"/>
  <c r="W2646" i="2"/>
  <c r="N2647" i="2"/>
  <c r="O2647" i="2"/>
  <c r="S2647" i="2" s="1"/>
  <c r="R2647" i="2"/>
  <c r="V2647" i="2"/>
  <c r="W2647" i="2"/>
  <c r="N2648" i="2"/>
  <c r="O2648" i="2"/>
  <c r="S2648" i="2" s="1"/>
  <c r="R2648" i="2"/>
  <c r="V2648" i="2"/>
  <c r="W2648" i="2"/>
  <c r="N2649" i="2"/>
  <c r="O2649" i="2"/>
  <c r="R2649" i="2"/>
  <c r="V2649" i="2"/>
  <c r="W2649" i="2"/>
  <c r="N2650" i="2"/>
  <c r="O2650" i="2"/>
  <c r="S2650" i="2" s="1"/>
  <c r="Z2650" i="2" s="1"/>
  <c r="R2650" i="2"/>
  <c r="V2650" i="2"/>
  <c r="W2650" i="2"/>
  <c r="N2651" i="2"/>
  <c r="O2651" i="2"/>
  <c r="R2651" i="2"/>
  <c r="V2651" i="2"/>
  <c r="W2651" i="2"/>
  <c r="N2652" i="2"/>
  <c r="O2652" i="2"/>
  <c r="S2652" i="2" s="1"/>
  <c r="T2652" i="2" s="1"/>
  <c r="R2652" i="2"/>
  <c r="V2652" i="2"/>
  <c r="W2652" i="2"/>
  <c r="N2653" i="2"/>
  <c r="O2653" i="2"/>
  <c r="S2653" i="2" s="1"/>
  <c r="R2653" i="2"/>
  <c r="V2653" i="2"/>
  <c r="W2653" i="2"/>
  <c r="N2654" i="2"/>
  <c r="O2654" i="2"/>
  <c r="R2654" i="2"/>
  <c r="V2654" i="2"/>
  <c r="W2654" i="2"/>
  <c r="N2655" i="2"/>
  <c r="O2655" i="2"/>
  <c r="S2655" i="2" s="1"/>
  <c r="Z2655" i="2" s="1"/>
  <c r="R2655" i="2"/>
  <c r="V2655" i="2"/>
  <c r="W2655" i="2"/>
  <c r="N2656" i="2"/>
  <c r="O2656" i="2"/>
  <c r="S2656" i="2" s="1"/>
  <c r="R2656" i="2"/>
  <c r="V2656" i="2"/>
  <c r="W2656" i="2"/>
  <c r="N2657" i="2"/>
  <c r="O2657" i="2"/>
  <c r="P2657" i="2" s="1"/>
  <c r="R2657" i="2"/>
  <c r="V2657" i="2"/>
  <c r="W2657" i="2"/>
  <c r="N2658" i="2"/>
  <c r="O2658" i="2"/>
  <c r="P2658" i="2" s="1"/>
  <c r="Y2658" i="2" s="1"/>
  <c r="R2658" i="2"/>
  <c r="V2658" i="2"/>
  <c r="W2658" i="2"/>
  <c r="N2659" i="2"/>
  <c r="O2659" i="2"/>
  <c r="P2659" i="2" s="1"/>
  <c r="R2659" i="2"/>
  <c r="V2659" i="2"/>
  <c r="W2659" i="2"/>
  <c r="N2660" i="2"/>
  <c r="O2660" i="2"/>
  <c r="R2660" i="2"/>
  <c r="V2660" i="2"/>
  <c r="W2660" i="2"/>
  <c r="N2661" i="2"/>
  <c r="O2661" i="2"/>
  <c r="S2661" i="2" s="1"/>
  <c r="R2661" i="2"/>
  <c r="V2661" i="2"/>
  <c r="W2661" i="2"/>
  <c r="N2662" i="2"/>
  <c r="O2662" i="2"/>
  <c r="R2662" i="2"/>
  <c r="V2662" i="2"/>
  <c r="W2662" i="2"/>
  <c r="N2663" i="2"/>
  <c r="O2663" i="2"/>
  <c r="S2663" i="2" s="1"/>
  <c r="T2663" i="2" s="1"/>
  <c r="R2663" i="2"/>
  <c r="V2663" i="2"/>
  <c r="W2663" i="2"/>
  <c r="N2664" i="2"/>
  <c r="O2664" i="2"/>
  <c r="S2664" i="2" s="1"/>
  <c r="Z2664" i="2" s="1"/>
  <c r="R2664" i="2"/>
  <c r="V2664" i="2"/>
  <c r="W2664" i="2"/>
  <c r="N2665" i="2"/>
  <c r="O2665" i="2"/>
  <c r="R2665" i="2"/>
  <c r="V2665" i="2"/>
  <c r="W2665" i="2"/>
  <c r="N2666" i="2"/>
  <c r="O2666" i="2"/>
  <c r="S2666" i="2" s="1"/>
  <c r="T2666" i="2" s="1"/>
  <c r="R2666" i="2"/>
  <c r="V2666" i="2"/>
  <c r="W2666" i="2"/>
  <c r="N2667" i="2"/>
  <c r="O2667" i="2"/>
  <c r="S2667" i="2" s="1"/>
  <c r="Z2667" i="2" s="1"/>
  <c r="R2667" i="2"/>
  <c r="V2667" i="2"/>
  <c r="W2667" i="2"/>
  <c r="N2668" i="2"/>
  <c r="O2668" i="2"/>
  <c r="P2668" i="2" s="1"/>
  <c r="Y2668" i="2" s="1"/>
  <c r="R2668" i="2"/>
  <c r="V2668" i="2"/>
  <c r="W2668" i="2"/>
  <c r="N2669" i="2"/>
  <c r="O2669" i="2"/>
  <c r="S2669" i="2" s="1"/>
  <c r="R2669" i="2"/>
  <c r="V2669" i="2"/>
  <c r="W2669" i="2"/>
  <c r="N2670" i="2"/>
  <c r="O2670" i="2"/>
  <c r="R2670" i="2"/>
  <c r="V2670" i="2"/>
  <c r="W2670" i="2"/>
  <c r="N2671" i="2"/>
  <c r="O2671" i="2"/>
  <c r="S2671" i="2" s="1"/>
  <c r="T2671" i="2" s="1"/>
  <c r="R2671" i="2"/>
  <c r="V2671" i="2"/>
  <c r="W2671" i="2"/>
  <c r="N2672" i="2"/>
  <c r="O2672" i="2"/>
  <c r="S2672" i="2" s="1"/>
  <c r="R2672" i="2"/>
  <c r="V2672" i="2"/>
  <c r="W2672" i="2"/>
  <c r="N2673" i="2"/>
  <c r="O2673" i="2"/>
  <c r="S2673" i="2" s="1"/>
  <c r="R2673" i="2"/>
  <c r="V2673" i="2"/>
  <c r="W2673" i="2"/>
  <c r="N2674" i="2"/>
  <c r="O2674" i="2"/>
  <c r="P2674" i="2" s="1"/>
  <c r="Y2674" i="2" s="1"/>
  <c r="R2674" i="2"/>
  <c r="V2674" i="2"/>
  <c r="W2674" i="2"/>
  <c r="N2675" i="2"/>
  <c r="O2675" i="2"/>
  <c r="R2675" i="2"/>
  <c r="V2675" i="2"/>
  <c r="W2675" i="2"/>
  <c r="N2676" i="2"/>
  <c r="O2676" i="2"/>
  <c r="P2676" i="2" s="1"/>
  <c r="Y2676" i="2" s="1"/>
  <c r="R2676" i="2"/>
  <c r="V2676" i="2"/>
  <c r="W2676" i="2"/>
  <c r="N2677" i="2"/>
  <c r="O2677" i="2"/>
  <c r="P2677" i="2" s="1"/>
  <c r="R2677" i="2"/>
  <c r="V2677" i="2"/>
  <c r="W2677" i="2"/>
  <c r="N2678" i="2"/>
  <c r="O2678" i="2"/>
  <c r="R2678" i="2"/>
  <c r="V2678" i="2"/>
  <c r="W2678" i="2"/>
  <c r="N2679" i="2"/>
  <c r="O2679" i="2"/>
  <c r="P2679" i="2" s="1"/>
  <c r="Y2679" i="2" s="1"/>
  <c r="R2679" i="2"/>
  <c r="V2679" i="2"/>
  <c r="W2679" i="2"/>
  <c r="N2680" i="2"/>
  <c r="O2680" i="2"/>
  <c r="P2680" i="2" s="1"/>
  <c r="Y2680" i="2" s="1"/>
  <c r="R2680" i="2"/>
  <c r="V2680" i="2"/>
  <c r="W2680" i="2"/>
  <c r="N2681" i="2"/>
  <c r="O2681" i="2"/>
  <c r="P2681" i="2" s="1"/>
  <c r="R2681" i="2"/>
  <c r="V2681" i="2"/>
  <c r="W2681" i="2"/>
  <c r="N2682" i="2"/>
  <c r="O2682" i="2"/>
  <c r="P2682" i="2" s="1"/>
  <c r="Y2682" i="2" s="1"/>
  <c r="R2682" i="2"/>
  <c r="V2682" i="2"/>
  <c r="W2682" i="2"/>
  <c r="N2683" i="2"/>
  <c r="O2683" i="2"/>
  <c r="S2683" i="2" s="1"/>
  <c r="R2683" i="2"/>
  <c r="V2683" i="2"/>
  <c r="W2683" i="2"/>
  <c r="N2684" i="2"/>
  <c r="O2684" i="2"/>
  <c r="S2684" i="2" s="1"/>
  <c r="R2684" i="2"/>
  <c r="V2684" i="2"/>
  <c r="W2684" i="2"/>
  <c r="N2685" i="2"/>
  <c r="O2685" i="2"/>
  <c r="S2685" i="2" s="1"/>
  <c r="R2685" i="2"/>
  <c r="V2685" i="2"/>
  <c r="W2685" i="2"/>
  <c r="N2686" i="2"/>
  <c r="O2686" i="2"/>
  <c r="S2686" i="2" s="1"/>
  <c r="T2686" i="2" s="1"/>
  <c r="R2686" i="2"/>
  <c r="V2686" i="2"/>
  <c r="W2686" i="2"/>
  <c r="N2687" i="2"/>
  <c r="O2687" i="2"/>
  <c r="S2687" i="2" s="1"/>
  <c r="R2687" i="2"/>
  <c r="V2687" i="2"/>
  <c r="W2687" i="2"/>
  <c r="N2688" i="2"/>
  <c r="O2688" i="2"/>
  <c r="P2688" i="2" s="1"/>
  <c r="R2688" i="2"/>
  <c r="V2688" i="2"/>
  <c r="W2688" i="2"/>
  <c r="N2689" i="2"/>
  <c r="O2689" i="2"/>
  <c r="R2689" i="2"/>
  <c r="V2689" i="2"/>
  <c r="W2689" i="2"/>
  <c r="N2690" i="2"/>
  <c r="O2690" i="2"/>
  <c r="P2690" i="2" s="1"/>
  <c r="Y2690" i="2" s="1"/>
  <c r="R2690" i="2"/>
  <c r="V2690" i="2"/>
  <c r="W2690" i="2"/>
  <c r="N2691" i="2"/>
  <c r="O2691" i="2"/>
  <c r="R2691" i="2"/>
  <c r="V2691" i="2"/>
  <c r="W2691" i="2"/>
  <c r="N2692" i="2"/>
  <c r="O2692" i="2"/>
  <c r="S2692" i="2" s="1"/>
  <c r="R2692" i="2"/>
  <c r="V2692" i="2"/>
  <c r="W2692" i="2"/>
  <c r="N2693" i="2"/>
  <c r="O2693" i="2"/>
  <c r="P2693" i="2" s="1"/>
  <c r="R2693" i="2"/>
  <c r="V2693" i="2"/>
  <c r="W2693" i="2"/>
  <c r="N2694" i="2"/>
  <c r="O2694" i="2"/>
  <c r="R2694" i="2"/>
  <c r="V2694" i="2"/>
  <c r="W2694" i="2"/>
  <c r="N2695" i="2"/>
  <c r="O2695" i="2"/>
  <c r="P2695" i="2" s="1"/>
  <c r="Y2695" i="2" s="1"/>
  <c r="R2695" i="2"/>
  <c r="V2695" i="2"/>
  <c r="W2695" i="2"/>
  <c r="N2696" i="2"/>
  <c r="O2696" i="2"/>
  <c r="P2696" i="2" s="1"/>
  <c r="Y2696" i="2" s="1"/>
  <c r="R2696" i="2"/>
  <c r="V2696" i="2"/>
  <c r="W2696" i="2"/>
  <c r="N2697" i="2"/>
  <c r="O2697" i="2"/>
  <c r="P2697" i="2" s="1"/>
  <c r="R2697" i="2"/>
  <c r="V2697" i="2"/>
  <c r="W2697" i="2"/>
  <c r="N2698" i="2"/>
  <c r="O2698" i="2"/>
  <c r="P2698" i="2" s="1"/>
  <c r="Y2698" i="2" s="1"/>
  <c r="R2698" i="2"/>
  <c r="V2698" i="2"/>
  <c r="W2698" i="2"/>
  <c r="N2699" i="2"/>
  <c r="O2699" i="2"/>
  <c r="S2699" i="2" s="1"/>
  <c r="T2699" i="2" s="1"/>
  <c r="R2699" i="2"/>
  <c r="V2699" i="2"/>
  <c r="W2699" i="2"/>
  <c r="N2700" i="2"/>
  <c r="O2700" i="2"/>
  <c r="P2700" i="2" s="1"/>
  <c r="Y2700" i="2" s="1"/>
  <c r="R2700" i="2"/>
  <c r="V2700" i="2"/>
  <c r="W2700" i="2"/>
  <c r="N2701" i="2"/>
  <c r="O2701" i="2"/>
  <c r="S2701" i="2" s="1"/>
  <c r="Z2701" i="2" s="1"/>
  <c r="R2701" i="2"/>
  <c r="V2701" i="2"/>
  <c r="W2701" i="2"/>
  <c r="N2702" i="2"/>
  <c r="O2702" i="2"/>
  <c r="R2702" i="2"/>
  <c r="V2702" i="2"/>
  <c r="W2702" i="2"/>
  <c r="N2703" i="2"/>
  <c r="O2703" i="2"/>
  <c r="P2703" i="2" s="1"/>
  <c r="Y2703" i="2" s="1"/>
  <c r="R2703" i="2"/>
  <c r="V2703" i="2"/>
  <c r="W2703" i="2"/>
  <c r="N2704" i="2"/>
  <c r="O2704" i="2"/>
  <c r="S2704" i="2" s="1"/>
  <c r="R2704" i="2"/>
  <c r="V2704" i="2"/>
  <c r="W2704" i="2"/>
  <c r="N2705" i="2"/>
  <c r="O2705" i="2"/>
  <c r="P2705" i="2" s="1"/>
  <c r="R2705" i="2"/>
  <c r="V2705" i="2"/>
  <c r="W2705" i="2"/>
  <c r="N2706" i="2"/>
  <c r="O2706" i="2"/>
  <c r="S2706" i="2" s="1"/>
  <c r="R2706" i="2"/>
  <c r="V2706" i="2"/>
  <c r="W2706" i="2"/>
  <c r="N2707" i="2"/>
  <c r="O2707" i="2"/>
  <c r="R2707" i="2"/>
  <c r="V2707" i="2"/>
  <c r="W2707" i="2"/>
  <c r="N2708" i="2"/>
  <c r="O2708" i="2"/>
  <c r="P2708" i="2" s="1"/>
  <c r="R2708" i="2"/>
  <c r="V2708" i="2"/>
  <c r="W2708" i="2"/>
  <c r="N2709" i="2"/>
  <c r="O2709" i="2"/>
  <c r="P2709" i="2" s="1"/>
  <c r="Y2709" i="2" s="1"/>
  <c r="R2709" i="2"/>
  <c r="V2709" i="2"/>
  <c r="W2709" i="2"/>
  <c r="N2710" i="2"/>
  <c r="O2710" i="2"/>
  <c r="R2710" i="2"/>
  <c r="V2710" i="2"/>
  <c r="W2710" i="2"/>
  <c r="N2711" i="2"/>
  <c r="O2711" i="2"/>
  <c r="P2711" i="2" s="1"/>
  <c r="Y2711" i="2" s="1"/>
  <c r="R2711" i="2"/>
  <c r="V2711" i="2"/>
  <c r="W2711" i="2"/>
  <c r="N2712" i="2"/>
  <c r="O2712" i="2"/>
  <c r="S2712" i="2" s="1"/>
  <c r="T2712" i="2" s="1"/>
  <c r="R2712" i="2"/>
  <c r="V2712" i="2"/>
  <c r="W2712" i="2"/>
  <c r="N2713" i="2"/>
  <c r="O2713" i="2"/>
  <c r="R2713" i="2"/>
  <c r="V2713" i="2"/>
  <c r="W2713" i="2"/>
  <c r="N2714" i="2"/>
  <c r="O2714" i="2"/>
  <c r="P2714" i="2" s="1"/>
  <c r="R2714" i="2"/>
  <c r="V2714" i="2"/>
  <c r="W2714" i="2"/>
  <c r="N2715" i="2"/>
  <c r="O2715" i="2"/>
  <c r="R2715" i="2"/>
  <c r="V2715" i="2"/>
  <c r="W2715" i="2"/>
  <c r="N2716" i="2"/>
  <c r="O2716" i="2"/>
  <c r="P2716" i="2" s="1"/>
  <c r="Y2716" i="2" s="1"/>
  <c r="R2716" i="2"/>
  <c r="V2716" i="2"/>
  <c r="W2716" i="2"/>
  <c r="N2717" i="2"/>
  <c r="O2717" i="2"/>
  <c r="S2717" i="2" s="1"/>
  <c r="R2717" i="2"/>
  <c r="V2717" i="2"/>
  <c r="W2717" i="2"/>
  <c r="N2718" i="2"/>
  <c r="O2718" i="2"/>
  <c r="P2718" i="2" s="1"/>
  <c r="R2718" i="2"/>
  <c r="V2718" i="2"/>
  <c r="W2718" i="2"/>
  <c r="N2719" i="2"/>
  <c r="O2719" i="2"/>
  <c r="S2719" i="2" s="1"/>
  <c r="Z2719" i="2" s="1"/>
  <c r="R2719" i="2"/>
  <c r="V2719" i="2"/>
  <c r="W2719" i="2"/>
  <c r="N2720" i="2"/>
  <c r="O2720" i="2"/>
  <c r="S2720" i="2" s="1"/>
  <c r="T2720" i="2" s="1"/>
  <c r="R2720" i="2"/>
  <c r="V2720" i="2"/>
  <c r="W2720" i="2"/>
  <c r="N2721" i="2"/>
  <c r="O2721" i="2"/>
  <c r="R2721" i="2"/>
  <c r="V2721" i="2"/>
  <c r="W2721" i="2"/>
  <c r="N2722" i="2"/>
  <c r="O2722" i="2"/>
  <c r="S2722" i="2" s="1"/>
  <c r="R2722" i="2"/>
  <c r="V2722" i="2"/>
  <c r="W2722" i="2"/>
  <c r="N2723" i="2"/>
  <c r="O2723" i="2"/>
  <c r="R2723" i="2"/>
  <c r="V2723" i="2"/>
  <c r="W2723" i="2"/>
  <c r="N2724" i="2"/>
  <c r="O2724" i="2"/>
  <c r="P2724" i="2" s="1"/>
  <c r="R2724" i="2"/>
  <c r="V2724" i="2"/>
  <c r="W2724" i="2"/>
  <c r="N2725" i="2"/>
  <c r="O2725" i="2"/>
  <c r="S2725" i="2" s="1"/>
  <c r="R2725" i="2"/>
  <c r="V2725" i="2"/>
  <c r="W2725" i="2"/>
  <c r="N2726" i="2"/>
  <c r="O2726" i="2"/>
  <c r="R2726" i="2"/>
  <c r="V2726" i="2"/>
  <c r="W2726" i="2"/>
  <c r="N2727" i="2"/>
  <c r="O2727" i="2"/>
  <c r="P2727" i="2" s="1"/>
  <c r="Y2727" i="2" s="1"/>
  <c r="R2727" i="2"/>
  <c r="V2727" i="2"/>
  <c r="W2727" i="2"/>
  <c r="N2728" i="2"/>
  <c r="O2728" i="2"/>
  <c r="S2728" i="2" s="1"/>
  <c r="R2728" i="2"/>
  <c r="V2728" i="2"/>
  <c r="W2728" i="2"/>
  <c r="N2729" i="2"/>
  <c r="O2729" i="2"/>
  <c r="R2729" i="2"/>
  <c r="V2729" i="2"/>
  <c r="W2729" i="2"/>
  <c r="N2730" i="2"/>
  <c r="O2730" i="2"/>
  <c r="P2730" i="2" s="1"/>
  <c r="R2730" i="2"/>
  <c r="V2730" i="2"/>
  <c r="W2730" i="2"/>
  <c r="N2731" i="2"/>
  <c r="O2731" i="2"/>
  <c r="R2731" i="2"/>
  <c r="V2731" i="2"/>
  <c r="W2731" i="2"/>
  <c r="N2732" i="2"/>
  <c r="O2732" i="2"/>
  <c r="P2732" i="2" s="1"/>
  <c r="R2732" i="2"/>
  <c r="V2732" i="2"/>
  <c r="W2732" i="2"/>
  <c r="N2733" i="2"/>
  <c r="O2733" i="2"/>
  <c r="S2733" i="2" s="1"/>
  <c r="R2733" i="2"/>
  <c r="V2733" i="2"/>
  <c r="W2733" i="2"/>
  <c r="N2734" i="2"/>
  <c r="O2734" i="2"/>
  <c r="R2734" i="2"/>
  <c r="V2734" i="2"/>
  <c r="W2734" i="2"/>
  <c r="N2735" i="2"/>
  <c r="O2735" i="2"/>
  <c r="P2735" i="2" s="1"/>
  <c r="R2735" i="2"/>
  <c r="V2735" i="2"/>
  <c r="W2735" i="2"/>
  <c r="N2736" i="2"/>
  <c r="O2736" i="2"/>
  <c r="S2736" i="2" s="1"/>
  <c r="R2736" i="2"/>
  <c r="V2736" i="2"/>
  <c r="W2736" i="2"/>
  <c r="N2737" i="2"/>
  <c r="O2737" i="2"/>
  <c r="R2737" i="2"/>
  <c r="V2737" i="2"/>
  <c r="W2737" i="2"/>
  <c r="N2738" i="2"/>
  <c r="O2738" i="2"/>
  <c r="S2738" i="2" s="1"/>
  <c r="T2738" i="2" s="1"/>
  <c r="R2738" i="2"/>
  <c r="V2738" i="2"/>
  <c r="W2738" i="2"/>
  <c r="N2739" i="2"/>
  <c r="O2739" i="2"/>
  <c r="R2739" i="2"/>
  <c r="V2739" i="2"/>
  <c r="W2739" i="2"/>
  <c r="N2740" i="2"/>
  <c r="O2740" i="2"/>
  <c r="S2740" i="2" s="1"/>
  <c r="R2740" i="2"/>
  <c r="V2740" i="2"/>
  <c r="W2740" i="2"/>
  <c r="N2741" i="2"/>
  <c r="O2741" i="2"/>
  <c r="S2741" i="2" s="1"/>
  <c r="R2741" i="2"/>
  <c r="V2741" i="2"/>
  <c r="W2741" i="2"/>
  <c r="N2742" i="2"/>
  <c r="O2742" i="2"/>
  <c r="R2742" i="2"/>
  <c r="V2742" i="2"/>
  <c r="W2742" i="2"/>
  <c r="N2743" i="2"/>
  <c r="O2743" i="2"/>
  <c r="P2743" i="2" s="1"/>
  <c r="Y2743" i="2" s="1"/>
  <c r="R2743" i="2"/>
  <c r="V2743" i="2"/>
  <c r="W2743" i="2"/>
  <c r="N2744" i="2"/>
  <c r="O2744" i="2"/>
  <c r="S2744" i="2" s="1"/>
  <c r="R2744" i="2"/>
  <c r="V2744" i="2"/>
  <c r="W2744" i="2"/>
  <c r="N2745" i="2"/>
  <c r="O2745" i="2"/>
  <c r="R2745" i="2"/>
  <c r="V2745" i="2"/>
  <c r="W2745" i="2"/>
  <c r="N2746" i="2"/>
  <c r="O2746" i="2"/>
  <c r="P2746" i="2" s="1"/>
  <c r="R2746" i="2"/>
  <c r="V2746" i="2"/>
  <c r="W2746" i="2"/>
  <c r="N2747" i="2"/>
  <c r="O2747" i="2"/>
  <c r="R2747" i="2"/>
  <c r="V2747" i="2"/>
  <c r="W2747" i="2"/>
  <c r="N2748" i="2"/>
  <c r="O2748" i="2"/>
  <c r="P2748" i="2" s="1"/>
  <c r="Y2748" i="2" s="1"/>
  <c r="R2748" i="2"/>
  <c r="V2748" i="2"/>
  <c r="W2748" i="2"/>
  <c r="N2749" i="2"/>
  <c r="O2749" i="2"/>
  <c r="P2749" i="2" s="1"/>
  <c r="R2749" i="2"/>
  <c r="V2749" i="2"/>
  <c r="W2749" i="2"/>
  <c r="N2750" i="2"/>
  <c r="O2750" i="2"/>
  <c r="R2750" i="2"/>
  <c r="V2750" i="2"/>
  <c r="W2750" i="2"/>
  <c r="N2751" i="2"/>
  <c r="O2751" i="2"/>
  <c r="P2751" i="2" s="1"/>
  <c r="Y2751" i="2" s="1"/>
  <c r="R2751" i="2"/>
  <c r="V2751" i="2"/>
  <c r="W2751" i="2"/>
  <c r="N2752" i="2"/>
  <c r="O2752" i="2"/>
  <c r="R2752" i="2"/>
  <c r="V2752" i="2"/>
  <c r="W2752" i="2"/>
  <c r="N2753" i="2"/>
  <c r="O2753" i="2"/>
  <c r="R2753" i="2"/>
  <c r="V2753" i="2"/>
  <c r="W2753" i="2"/>
  <c r="N2754" i="2"/>
  <c r="O2754" i="2"/>
  <c r="S2754" i="2" s="1"/>
  <c r="Z2754" i="2" s="1"/>
  <c r="R2754" i="2"/>
  <c r="V2754" i="2"/>
  <c r="W2754" i="2"/>
  <c r="N2755" i="2"/>
  <c r="O2755" i="2"/>
  <c r="S2755" i="2" s="1"/>
  <c r="Z2755" i="2" s="1"/>
  <c r="R2755" i="2"/>
  <c r="V2755" i="2"/>
  <c r="W2755" i="2"/>
  <c r="N2756" i="2"/>
  <c r="O2756" i="2"/>
  <c r="S2756" i="2" s="1"/>
  <c r="R2756" i="2"/>
  <c r="V2756" i="2"/>
  <c r="W2756" i="2"/>
  <c r="N2757" i="2"/>
  <c r="O2757" i="2"/>
  <c r="P2757" i="2" s="1"/>
  <c r="R2757" i="2"/>
  <c r="V2757" i="2"/>
  <c r="W2757" i="2"/>
  <c r="N2758" i="2"/>
  <c r="O2758" i="2"/>
  <c r="R2758" i="2"/>
  <c r="V2758" i="2"/>
  <c r="W2758" i="2"/>
  <c r="N2759" i="2"/>
  <c r="O2759" i="2"/>
  <c r="P2759" i="2" s="1"/>
  <c r="R2759" i="2"/>
  <c r="V2759" i="2"/>
  <c r="W2759" i="2"/>
  <c r="N2760" i="2"/>
  <c r="O2760" i="2"/>
  <c r="S2760" i="2" s="1"/>
  <c r="Z2760" i="2" s="1"/>
  <c r="R2760" i="2"/>
  <c r="V2760" i="2"/>
  <c r="W2760" i="2"/>
  <c r="N2761" i="2"/>
  <c r="O2761" i="2"/>
  <c r="R2761" i="2"/>
  <c r="V2761" i="2"/>
  <c r="W2761" i="2"/>
  <c r="N2762" i="2"/>
  <c r="O2762" i="2"/>
  <c r="S2762" i="2" s="1"/>
  <c r="T2762" i="2" s="1"/>
  <c r="R2762" i="2"/>
  <c r="V2762" i="2"/>
  <c r="W2762" i="2"/>
  <c r="N2763" i="2"/>
  <c r="O2763" i="2"/>
  <c r="R2763" i="2"/>
  <c r="V2763" i="2"/>
  <c r="W2763" i="2"/>
  <c r="N2764" i="2"/>
  <c r="O2764" i="2"/>
  <c r="R2764" i="2"/>
  <c r="V2764" i="2"/>
  <c r="W2764" i="2"/>
  <c r="N2765" i="2"/>
  <c r="O2765" i="2"/>
  <c r="P2765" i="2" s="1"/>
  <c r="R2765" i="2"/>
  <c r="V2765" i="2"/>
  <c r="W2765" i="2"/>
  <c r="N2766" i="2"/>
  <c r="O2766" i="2"/>
  <c r="R2766" i="2"/>
  <c r="V2766" i="2"/>
  <c r="W2766" i="2"/>
  <c r="N2767" i="2"/>
  <c r="O2767" i="2"/>
  <c r="S2767" i="2" s="1"/>
  <c r="Z2767" i="2" s="1"/>
  <c r="R2767" i="2"/>
  <c r="V2767" i="2"/>
  <c r="W2767" i="2"/>
  <c r="N2768" i="2"/>
  <c r="O2768" i="2"/>
  <c r="R2768" i="2"/>
  <c r="V2768" i="2"/>
  <c r="W2768" i="2"/>
  <c r="N2769" i="2"/>
  <c r="O2769" i="2"/>
  <c r="R2769" i="2"/>
  <c r="V2769" i="2"/>
  <c r="W2769" i="2"/>
  <c r="N2770" i="2"/>
  <c r="O2770" i="2"/>
  <c r="S2770" i="2" s="1"/>
  <c r="R2770" i="2"/>
  <c r="V2770" i="2"/>
  <c r="W2770" i="2"/>
  <c r="N2771" i="2"/>
  <c r="O2771" i="2"/>
  <c r="P2771" i="2" s="1"/>
  <c r="R2771" i="2"/>
  <c r="V2771" i="2"/>
  <c r="W2771" i="2"/>
  <c r="N2772" i="2"/>
  <c r="O2772" i="2"/>
  <c r="S2772" i="2" s="1"/>
  <c r="R2772" i="2"/>
  <c r="V2772" i="2"/>
  <c r="W2772" i="2"/>
  <c r="N2773" i="2"/>
  <c r="O2773" i="2"/>
  <c r="P2773" i="2" s="1"/>
  <c r="Y2773" i="2" s="1"/>
  <c r="R2773" i="2"/>
  <c r="V2773" i="2"/>
  <c r="W2773" i="2"/>
  <c r="N2774" i="2"/>
  <c r="O2774" i="2"/>
  <c r="R2774" i="2"/>
  <c r="V2774" i="2"/>
  <c r="W2774" i="2"/>
  <c r="N2775" i="2"/>
  <c r="O2775" i="2"/>
  <c r="P2775" i="2" s="1"/>
  <c r="Y2775" i="2" s="1"/>
  <c r="R2775" i="2"/>
  <c r="V2775" i="2"/>
  <c r="W2775" i="2"/>
  <c r="N2776" i="2"/>
  <c r="O2776" i="2"/>
  <c r="P2776" i="2" s="1"/>
  <c r="R2776" i="2"/>
  <c r="V2776" i="2"/>
  <c r="W2776" i="2"/>
  <c r="N2777" i="2"/>
  <c r="O2777" i="2"/>
  <c r="R2777" i="2"/>
  <c r="V2777" i="2"/>
  <c r="W2777" i="2"/>
  <c r="N2778" i="2"/>
  <c r="O2778" i="2"/>
  <c r="S2778" i="2" s="1"/>
  <c r="Z2778" i="2" s="1"/>
  <c r="R2778" i="2"/>
  <c r="V2778" i="2"/>
  <c r="W2778" i="2"/>
  <c r="N2779" i="2"/>
  <c r="O2779" i="2"/>
  <c r="S2779" i="2" s="1"/>
  <c r="Z2779" i="2" s="1"/>
  <c r="R2779" i="2"/>
  <c r="V2779" i="2"/>
  <c r="W2779" i="2"/>
  <c r="N2780" i="2"/>
  <c r="O2780" i="2"/>
  <c r="S2780" i="2" s="1"/>
  <c r="R2780" i="2"/>
  <c r="V2780" i="2"/>
  <c r="W2780" i="2"/>
  <c r="N2781" i="2"/>
  <c r="O2781" i="2"/>
  <c r="S2781" i="2" s="1"/>
  <c r="R2781" i="2"/>
  <c r="V2781" i="2"/>
  <c r="W2781" i="2"/>
  <c r="N2782" i="2"/>
  <c r="O2782" i="2"/>
  <c r="R2782" i="2"/>
  <c r="V2782" i="2"/>
  <c r="W2782" i="2"/>
  <c r="N2783" i="2"/>
  <c r="O2783" i="2"/>
  <c r="P2783" i="2" s="1"/>
  <c r="Y2783" i="2" s="1"/>
  <c r="R2783" i="2"/>
  <c r="V2783" i="2"/>
  <c r="W2783" i="2"/>
  <c r="N2784" i="2"/>
  <c r="O2784" i="2"/>
  <c r="P2784" i="2" s="1"/>
  <c r="Y2784" i="2" s="1"/>
  <c r="R2784" i="2"/>
  <c r="V2784" i="2"/>
  <c r="W2784" i="2"/>
  <c r="N2785" i="2"/>
  <c r="O2785" i="2"/>
  <c r="R2785" i="2"/>
  <c r="V2785" i="2"/>
  <c r="W2785" i="2"/>
  <c r="N2786" i="2"/>
  <c r="O2786" i="2"/>
  <c r="S2786" i="2" s="1"/>
  <c r="Z2786" i="2" s="1"/>
  <c r="R2786" i="2"/>
  <c r="V2786" i="2"/>
  <c r="W2786" i="2"/>
  <c r="N2787" i="2"/>
  <c r="O2787" i="2"/>
  <c r="R2787" i="2"/>
  <c r="V2787" i="2"/>
  <c r="W2787" i="2"/>
  <c r="N2788" i="2"/>
  <c r="O2788" i="2"/>
  <c r="S2788" i="2" s="1"/>
  <c r="T2788" i="2" s="1"/>
  <c r="R2788" i="2"/>
  <c r="V2788" i="2"/>
  <c r="W2788" i="2"/>
  <c r="N2789" i="2"/>
  <c r="O2789" i="2"/>
  <c r="P2789" i="2" s="1"/>
  <c r="Y2789" i="2" s="1"/>
  <c r="R2789" i="2"/>
  <c r="V2789" i="2"/>
  <c r="W2789" i="2"/>
  <c r="N2790" i="2"/>
  <c r="O2790" i="2"/>
  <c r="R2790" i="2"/>
  <c r="V2790" i="2"/>
  <c r="W2790" i="2"/>
  <c r="N2791" i="2"/>
  <c r="O2791" i="2"/>
  <c r="P2791" i="2" s="1"/>
  <c r="Y2791" i="2" s="1"/>
  <c r="R2791" i="2"/>
  <c r="V2791" i="2"/>
  <c r="W2791" i="2"/>
  <c r="N2792" i="2"/>
  <c r="O2792" i="2"/>
  <c r="P2792" i="2" s="1"/>
  <c r="Y2792" i="2" s="1"/>
  <c r="R2792" i="2"/>
  <c r="V2792" i="2"/>
  <c r="W2792" i="2"/>
  <c r="N2793" i="2"/>
  <c r="O2793" i="2"/>
  <c r="R2793" i="2"/>
  <c r="V2793" i="2"/>
  <c r="W2793" i="2"/>
  <c r="N2794" i="2"/>
  <c r="O2794" i="2"/>
  <c r="S2794" i="2" s="1"/>
  <c r="Z2794" i="2" s="1"/>
  <c r="R2794" i="2"/>
  <c r="V2794" i="2"/>
  <c r="W2794" i="2"/>
  <c r="N2795" i="2"/>
  <c r="O2795" i="2"/>
  <c r="R2795" i="2"/>
  <c r="V2795" i="2"/>
  <c r="W2795" i="2"/>
  <c r="N2796" i="2"/>
  <c r="O2796" i="2"/>
  <c r="S2796" i="2" s="1"/>
  <c r="T2796" i="2" s="1"/>
  <c r="R2796" i="2"/>
  <c r="V2796" i="2"/>
  <c r="W2796" i="2"/>
  <c r="N2797" i="2"/>
  <c r="O2797" i="2"/>
  <c r="P2797" i="2" s="1"/>
  <c r="R2797" i="2"/>
  <c r="V2797" i="2"/>
  <c r="W2797" i="2"/>
  <c r="N2798" i="2"/>
  <c r="O2798" i="2"/>
  <c r="R2798" i="2"/>
  <c r="V2798" i="2"/>
  <c r="W2798" i="2"/>
  <c r="N2799" i="2"/>
  <c r="O2799" i="2"/>
  <c r="P2799" i="2" s="1"/>
  <c r="Y2799" i="2" s="1"/>
  <c r="R2799" i="2"/>
  <c r="V2799" i="2"/>
  <c r="W2799" i="2"/>
  <c r="N2800" i="2"/>
  <c r="O2800" i="2"/>
  <c r="R2800" i="2"/>
  <c r="V2800" i="2"/>
  <c r="W2800" i="2"/>
  <c r="N2801" i="2"/>
  <c r="O2801" i="2"/>
  <c r="R2801" i="2"/>
  <c r="V2801" i="2"/>
  <c r="W2801" i="2"/>
  <c r="N2802" i="2"/>
  <c r="O2802" i="2"/>
  <c r="P2802" i="2" s="1"/>
  <c r="Y2802" i="2" s="1"/>
  <c r="R2802" i="2"/>
  <c r="V2802" i="2"/>
  <c r="W2802" i="2"/>
  <c r="N2803" i="2"/>
  <c r="O2803" i="2"/>
  <c r="R2803" i="2"/>
  <c r="V2803" i="2"/>
  <c r="W2803" i="2"/>
  <c r="N2804" i="2"/>
  <c r="O2804" i="2"/>
  <c r="S2804" i="2" s="1"/>
  <c r="R2804" i="2"/>
  <c r="V2804" i="2"/>
  <c r="W2804" i="2"/>
  <c r="N2805" i="2"/>
  <c r="O2805" i="2"/>
  <c r="P2805" i="2" s="1"/>
  <c r="Y2805" i="2" s="1"/>
  <c r="R2805" i="2"/>
  <c r="V2805" i="2"/>
  <c r="W2805" i="2"/>
  <c r="N2806" i="2"/>
  <c r="O2806" i="2"/>
  <c r="S2806" i="2" s="1"/>
  <c r="T2806" i="2" s="1"/>
  <c r="R2806" i="2"/>
  <c r="V2806" i="2"/>
  <c r="W2806" i="2"/>
  <c r="N2807" i="2"/>
  <c r="O2807" i="2"/>
  <c r="S2807" i="2" s="1"/>
  <c r="T2807" i="2" s="1"/>
  <c r="R2807" i="2"/>
  <c r="V2807" i="2"/>
  <c r="W2807" i="2"/>
  <c r="N2808" i="2"/>
  <c r="O2808" i="2"/>
  <c r="P2808" i="2" s="1"/>
  <c r="R2808" i="2"/>
  <c r="V2808" i="2"/>
  <c r="W2808" i="2"/>
  <c r="N2809" i="2"/>
  <c r="O2809" i="2"/>
  <c r="R2809" i="2"/>
  <c r="V2809" i="2"/>
  <c r="W2809" i="2"/>
  <c r="N2810" i="2"/>
  <c r="O2810" i="2"/>
  <c r="S2810" i="2" s="1"/>
  <c r="Z2810" i="2" s="1"/>
  <c r="R2810" i="2"/>
  <c r="V2810" i="2"/>
  <c r="W2810" i="2"/>
  <c r="N2811" i="2"/>
  <c r="O2811" i="2"/>
  <c r="S2811" i="2" s="1"/>
  <c r="T2811" i="2" s="1"/>
  <c r="R2811" i="2"/>
  <c r="V2811" i="2"/>
  <c r="W2811" i="2"/>
  <c r="N2812" i="2"/>
  <c r="O2812" i="2"/>
  <c r="S2812" i="2" s="1"/>
  <c r="R2812" i="2"/>
  <c r="V2812" i="2"/>
  <c r="W2812" i="2"/>
  <c r="N2813" i="2"/>
  <c r="O2813" i="2"/>
  <c r="S2813" i="2" s="1"/>
  <c r="T2813" i="2" s="1"/>
  <c r="R2813" i="2"/>
  <c r="V2813" i="2"/>
  <c r="W2813" i="2"/>
  <c r="N2814" i="2"/>
  <c r="O2814" i="2"/>
  <c r="P2814" i="2" s="1"/>
  <c r="R2814" i="2"/>
  <c r="V2814" i="2"/>
  <c r="W2814" i="2"/>
  <c r="N2815" i="2"/>
  <c r="O2815" i="2"/>
  <c r="S2815" i="2" s="1"/>
  <c r="T2815" i="2" s="1"/>
  <c r="R2815" i="2"/>
  <c r="V2815" i="2"/>
  <c r="W2815" i="2"/>
  <c r="N2816" i="2"/>
  <c r="O2816" i="2"/>
  <c r="S2816" i="2" s="1"/>
  <c r="Z2816" i="2" s="1"/>
  <c r="R2816" i="2"/>
  <c r="V2816" i="2"/>
  <c r="W2816" i="2"/>
  <c r="N2817" i="2"/>
  <c r="O2817" i="2"/>
  <c r="R2817" i="2"/>
  <c r="V2817" i="2"/>
  <c r="W2817" i="2"/>
  <c r="N2818" i="2"/>
  <c r="O2818" i="2"/>
  <c r="P2818" i="2" s="1"/>
  <c r="Y2818" i="2" s="1"/>
  <c r="R2818" i="2"/>
  <c r="V2818" i="2"/>
  <c r="W2818" i="2"/>
  <c r="N2819" i="2"/>
  <c r="O2819" i="2"/>
  <c r="R2819" i="2"/>
  <c r="V2819" i="2"/>
  <c r="W2819" i="2"/>
  <c r="N2820" i="2"/>
  <c r="O2820" i="2"/>
  <c r="P2820" i="2" s="1"/>
  <c r="Y2820" i="2" s="1"/>
  <c r="R2820" i="2"/>
  <c r="V2820" i="2"/>
  <c r="W2820" i="2"/>
  <c r="N2821" i="2"/>
  <c r="O2821" i="2"/>
  <c r="P2821" i="2" s="1"/>
  <c r="R2821" i="2"/>
  <c r="V2821" i="2"/>
  <c r="W2821" i="2"/>
  <c r="N2822" i="2"/>
  <c r="O2822" i="2"/>
  <c r="S2822" i="2" s="1"/>
  <c r="R2822" i="2"/>
  <c r="V2822" i="2"/>
  <c r="W2822" i="2"/>
  <c r="N2823" i="2"/>
  <c r="O2823" i="2"/>
  <c r="P2823" i="2" s="1"/>
  <c r="Y2823" i="2" s="1"/>
  <c r="R2823" i="2"/>
  <c r="V2823" i="2"/>
  <c r="W2823" i="2"/>
  <c r="N2824" i="2"/>
  <c r="O2824" i="2"/>
  <c r="R2824" i="2"/>
  <c r="V2824" i="2"/>
  <c r="W2824" i="2"/>
  <c r="N2825" i="2"/>
  <c r="O2825" i="2"/>
  <c r="S2825" i="2" s="1"/>
  <c r="R2825" i="2"/>
  <c r="V2825" i="2"/>
  <c r="W2825" i="2"/>
  <c r="N2826" i="2"/>
  <c r="O2826" i="2"/>
  <c r="P2826" i="2" s="1"/>
  <c r="R2826" i="2"/>
  <c r="V2826" i="2"/>
  <c r="W2826" i="2"/>
  <c r="N2827" i="2"/>
  <c r="O2827" i="2"/>
  <c r="R2827" i="2"/>
  <c r="V2827" i="2"/>
  <c r="W2827" i="2"/>
  <c r="N2828" i="2"/>
  <c r="O2828" i="2"/>
  <c r="R2828" i="2"/>
  <c r="V2828" i="2"/>
  <c r="W2828" i="2"/>
  <c r="N2829" i="2"/>
  <c r="O2829" i="2"/>
  <c r="S2829" i="2" s="1"/>
  <c r="T2829" i="2" s="1"/>
  <c r="R2829" i="2"/>
  <c r="V2829" i="2"/>
  <c r="W2829" i="2"/>
  <c r="N2830" i="2"/>
  <c r="O2830" i="2"/>
  <c r="R2830" i="2"/>
  <c r="V2830" i="2"/>
  <c r="W2830" i="2"/>
  <c r="N2831" i="2"/>
  <c r="O2831" i="2"/>
  <c r="P2831" i="2" s="1"/>
  <c r="R2831" i="2"/>
  <c r="V2831" i="2"/>
  <c r="W2831" i="2"/>
  <c r="N2832" i="2"/>
  <c r="O2832" i="2"/>
  <c r="S2832" i="2" s="1"/>
  <c r="T2832" i="2" s="1"/>
  <c r="R2832" i="2"/>
  <c r="V2832" i="2"/>
  <c r="W2832" i="2"/>
  <c r="N2833" i="2"/>
  <c r="O2833" i="2"/>
  <c r="R2833" i="2"/>
  <c r="V2833" i="2"/>
  <c r="W2833" i="2"/>
  <c r="N2834" i="2"/>
  <c r="O2834" i="2"/>
  <c r="P2834" i="2" s="1"/>
  <c r="Y2834" i="2" s="1"/>
  <c r="R2834" i="2"/>
  <c r="V2834" i="2"/>
  <c r="W2834" i="2"/>
  <c r="N2835" i="2"/>
  <c r="O2835" i="2"/>
  <c r="P2835" i="2" s="1"/>
  <c r="R2835" i="2"/>
  <c r="V2835" i="2"/>
  <c r="W2835" i="2"/>
  <c r="N2836" i="2"/>
  <c r="O2836" i="2"/>
  <c r="S2836" i="2" s="1"/>
  <c r="R2836" i="2"/>
  <c r="V2836" i="2"/>
  <c r="W2836" i="2"/>
  <c r="N2837" i="2"/>
  <c r="O2837" i="2"/>
  <c r="P2837" i="2" s="1"/>
  <c r="R2837" i="2"/>
  <c r="V2837" i="2"/>
  <c r="W2837" i="2"/>
  <c r="N2838" i="2"/>
  <c r="O2838" i="2"/>
  <c r="R2838" i="2"/>
  <c r="V2838" i="2"/>
  <c r="W2838" i="2"/>
  <c r="N2839" i="2"/>
  <c r="O2839" i="2"/>
  <c r="S2839" i="2" s="1"/>
  <c r="R2839" i="2"/>
  <c r="V2839" i="2"/>
  <c r="W2839" i="2"/>
  <c r="N2840" i="2"/>
  <c r="O2840" i="2"/>
  <c r="S2840" i="2" s="1"/>
  <c r="Z2840" i="2" s="1"/>
  <c r="R2840" i="2"/>
  <c r="V2840" i="2"/>
  <c r="W2840" i="2"/>
  <c r="N2841" i="2"/>
  <c r="O2841" i="2"/>
  <c r="R2841" i="2"/>
  <c r="V2841" i="2"/>
  <c r="W2841" i="2"/>
  <c r="N2842" i="2"/>
  <c r="O2842" i="2"/>
  <c r="P2842" i="2" s="1"/>
  <c r="R2842" i="2"/>
  <c r="V2842" i="2"/>
  <c r="W2842" i="2"/>
  <c r="N2843" i="2"/>
  <c r="O2843" i="2"/>
  <c r="S2843" i="2" s="1"/>
  <c r="T2843" i="2" s="1"/>
  <c r="R2843" i="2"/>
  <c r="V2843" i="2"/>
  <c r="W2843" i="2"/>
  <c r="N2844" i="2"/>
  <c r="O2844" i="2"/>
  <c r="S2844" i="2" s="1"/>
  <c r="T2844" i="2" s="1"/>
  <c r="R2844" i="2"/>
  <c r="V2844" i="2"/>
  <c r="W2844" i="2"/>
  <c r="N2845" i="2"/>
  <c r="O2845" i="2"/>
  <c r="P2845" i="2" s="1"/>
  <c r="R2845" i="2"/>
  <c r="V2845" i="2"/>
  <c r="W2845" i="2"/>
  <c r="N2846" i="2"/>
  <c r="O2846" i="2"/>
  <c r="R2846" i="2"/>
  <c r="V2846" i="2"/>
  <c r="W2846" i="2"/>
  <c r="N2847" i="2"/>
  <c r="O2847" i="2"/>
  <c r="P2847" i="2" s="1"/>
  <c r="Y2847" i="2" s="1"/>
  <c r="R2847" i="2"/>
  <c r="V2847" i="2"/>
  <c r="W2847" i="2"/>
  <c r="N2848" i="2"/>
  <c r="O2848" i="2"/>
  <c r="S2848" i="2" s="1"/>
  <c r="T2848" i="2" s="1"/>
  <c r="R2848" i="2"/>
  <c r="V2848" i="2"/>
  <c r="W2848" i="2"/>
  <c r="N2849" i="2"/>
  <c r="O2849" i="2"/>
  <c r="R2849" i="2"/>
  <c r="V2849" i="2"/>
  <c r="W2849" i="2"/>
  <c r="N2850" i="2"/>
  <c r="O2850" i="2"/>
  <c r="P2850" i="2" s="1"/>
  <c r="R2850" i="2"/>
  <c r="V2850" i="2"/>
  <c r="W2850" i="2"/>
  <c r="N2851" i="2"/>
  <c r="O2851" i="2"/>
  <c r="R2851" i="2"/>
  <c r="V2851" i="2"/>
  <c r="W2851" i="2"/>
  <c r="N2852" i="2"/>
  <c r="O2852" i="2"/>
  <c r="P2852" i="2" s="1"/>
  <c r="Y2852" i="2" s="1"/>
  <c r="R2852" i="2"/>
  <c r="V2852" i="2"/>
  <c r="W2852" i="2"/>
  <c r="N2853" i="2"/>
  <c r="O2853" i="2"/>
  <c r="P2853" i="2" s="1"/>
  <c r="Y2853" i="2" s="1"/>
  <c r="R2853" i="2"/>
  <c r="V2853" i="2"/>
  <c r="W2853" i="2"/>
  <c r="N2854" i="2"/>
  <c r="O2854" i="2"/>
  <c r="R2854" i="2"/>
  <c r="V2854" i="2"/>
  <c r="W2854" i="2"/>
  <c r="N2855" i="2"/>
  <c r="O2855" i="2"/>
  <c r="S2855" i="2" s="1"/>
  <c r="T2855" i="2" s="1"/>
  <c r="R2855" i="2"/>
  <c r="V2855" i="2"/>
  <c r="W2855" i="2"/>
  <c r="N2856" i="2"/>
  <c r="O2856" i="2"/>
  <c r="S2856" i="2" s="1"/>
  <c r="Z2856" i="2" s="1"/>
  <c r="R2856" i="2"/>
  <c r="V2856" i="2"/>
  <c r="W2856" i="2"/>
  <c r="N2857" i="2"/>
  <c r="O2857" i="2"/>
  <c r="R2857" i="2"/>
  <c r="V2857" i="2"/>
  <c r="W2857" i="2"/>
  <c r="N2858" i="2"/>
  <c r="O2858" i="2"/>
  <c r="P2858" i="2" s="1"/>
  <c r="R2858" i="2"/>
  <c r="V2858" i="2"/>
  <c r="W2858" i="2"/>
  <c r="N2859" i="2"/>
  <c r="O2859" i="2"/>
  <c r="P2859" i="2" s="1"/>
  <c r="R2859" i="2"/>
  <c r="V2859" i="2"/>
  <c r="W2859" i="2"/>
  <c r="N2860" i="2"/>
  <c r="O2860" i="2"/>
  <c r="R2860" i="2"/>
  <c r="V2860" i="2"/>
  <c r="W2860" i="2"/>
  <c r="N2861" i="2"/>
  <c r="O2861" i="2"/>
  <c r="S2861" i="2" s="1"/>
  <c r="Z2861" i="2" s="1"/>
  <c r="R2861" i="2"/>
  <c r="V2861" i="2"/>
  <c r="W2861" i="2"/>
  <c r="N2862" i="2"/>
  <c r="O2862" i="2"/>
  <c r="R2862" i="2"/>
  <c r="V2862" i="2"/>
  <c r="W2862" i="2"/>
  <c r="N2863" i="2"/>
  <c r="O2863" i="2"/>
  <c r="P2863" i="2" s="1"/>
  <c r="R2863" i="2"/>
  <c r="V2863" i="2"/>
  <c r="W2863" i="2"/>
  <c r="N2864" i="2"/>
  <c r="O2864" i="2"/>
  <c r="S2864" i="2" s="1"/>
  <c r="Z2864" i="2" s="1"/>
  <c r="R2864" i="2"/>
  <c r="V2864" i="2"/>
  <c r="W2864" i="2"/>
  <c r="N2865" i="2"/>
  <c r="O2865" i="2"/>
  <c r="R2865" i="2"/>
  <c r="V2865" i="2"/>
  <c r="W2865" i="2"/>
  <c r="N2866" i="2"/>
  <c r="O2866" i="2"/>
  <c r="S2866" i="2" s="1"/>
  <c r="Z2866" i="2" s="1"/>
  <c r="R2866" i="2"/>
  <c r="V2866" i="2"/>
  <c r="W2866" i="2"/>
  <c r="N2867" i="2"/>
  <c r="O2867" i="2"/>
  <c r="S2867" i="2" s="1"/>
  <c r="Z2867" i="2" s="1"/>
  <c r="R2867" i="2"/>
  <c r="V2867" i="2"/>
  <c r="W2867" i="2"/>
  <c r="N2868" i="2"/>
  <c r="O2868" i="2"/>
  <c r="P2868" i="2" s="1"/>
  <c r="R2868" i="2"/>
  <c r="V2868" i="2"/>
  <c r="W2868" i="2"/>
  <c r="N2869" i="2"/>
  <c r="O2869" i="2"/>
  <c r="S2869" i="2" s="1"/>
  <c r="Z2869" i="2" s="1"/>
  <c r="R2869" i="2"/>
  <c r="V2869" i="2"/>
  <c r="W2869" i="2"/>
  <c r="N2870" i="2"/>
  <c r="O2870" i="2"/>
  <c r="R2870" i="2"/>
  <c r="V2870" i="2"/>
  <c r="W2870" i="2"/>
  <c r="N2871" i="2"/>
  <c r="O2871" i="2"/>
  <c r="S2871" i="2" s="1"/>
  <c r="Z2871" i="2" s="1"/>
  <c r="R2871" i="2"/>
  <c r="V2871" i="2"/>
  <c r="W2871" i="2"/>
  <c r="N2872" i="2"/>
  <c r="O2872" i="2"/>
  <c r="S2872" i="2" s="1"/>
  <c r="Z2872" i="2" s="1"/>
  <c r="R2872" i="2"/>
  <c r="V2872" i="2"/>
  <c r="W2872" i="2"/>
  <c r="N2873" i="2"/>
  <c r="O2873" i="2"/>
  <c r="R2873" i="2"/>
  <c r="V2873" i="2"/>
  <c r="W2873" i="2"/>
  <c r="N2874" i="2"/>
  <c r="O2874" i="2"/>
  <c r="P2874" i="2" s="1"/>
  <c r="Y2874" i="2" s="1"/>
  <c r="R2874" i="2"/>
  <c r="V2874" i="2"/>
  <c r="W2874" i="2"/>
  <c r="N2875" i="2"/>
  <c r="O2875" i="2"/>
  <c r="S2875" i="2" s="1"/>
  <c r="R2875" i="2"/>
  <c r="V2875" i="2"/>
  <c r="W2875" i="2"/>
  <c r="N2876" i="2"/>
  <c r="O2876" i="2"/>
  <c r="S2876" i="2" s="1"/>
  <c r="Z2876" i="2" s="1"/>
  <c r="R2876" i="2"/>
  <c r="V2876" i="2"/>
  <c r="W2876" i="2"/>
  <c r="N2877" i="2"/>
  <c r="O2877" i="2"/>
  <c r="P2877" i="2" s="1"/>
  <c r="Y2877" i="2" s="1"/>
  <c r="R2877" i="2"/>
  <c r="V2877" i="2"/>
  <c r="W2877" i="2"/>
  <c r="N2878" i="2"/>
  <c r="O2878" i="2"/>
  <c r="R2878" i="2"/>
  <c r="V2878" i="2"/>
  <c r="W2878" i="2"/>
  <c r="N2879" i="2"/>
  <c r="O2879" i="2"/>
  <c r="S2879" i="2" s="1"/>
  <c r="T2879" i="2" s="1"/>
  <c r="R2879" i="2"/>
  <c r="V2879" i="2"/>
  <c r="W2879" i="2"/>
  <c r="N2880" i="2"/>
  <c r="O2880" i="2"/>
  <c r="P2880" i="2" s="1"/>
  <c r="R2880" i="2"/>
  <c r="V2880" i="2"/>
  <c r="W2880" i="2"/>
  <c r="N2881" i="2"/>
  <c r="O2881" i="2"/>
  <c r="R2881" i="2"/>
  <c r="V2881" i="2"/>
  <c r="W2881" i="2"/>
  <c r="N2882" i="2"/>
  <c r="O2882" i="2"/>
  <c r="P2882" i="2" s="1"/>
  <c r="Y2882" i="2" s="1"/>
  <c r="R2882" i="2"/>
  <c r="V2882" i="2"/>
  <c r="W2882" i="2"/>
  <c r="N2883" i="2"/>
  <c r="O2883" i="2"/>
  <c r="S2883" i="2" s="1"/>
  <c r="R2883" i="2"/>
  <c r="V2883" i="2"/>
  <c r="W2883" i="2"/>
  <c r="N2884" i="2"/>
  <c r="O2884" i="2"/>
  <c r="R2884" i="2"/>
  <c r="V2884" i="2"/>
  <c r="W2884" i="2"/>
  <c r="N2885" i="2"/>
  <c r="O2885" i="2"/>
  <c r="P2885" i="2" s="1"/>
  <c r="Y2885" i="2" s="1"/>
  <c r="R2885" i="2"/>
  <c r="V2885" i="2"/>
  <c r="W2885" i="2"/>
  <c r="N2886" i="2"/>
  <c r="O2886" i="2"/>
  <c r="S2886" i="2" s="1"/>
  <c r="T2886" i="2" s="1"/>
  <c r="R2886" i="2"/>
  <c r="V2886" i="2"/>
  <c r="W2886" i="2"/>
  <c r="N2887" i="2"/>
  <c r="O2887" i="2"/>
  <c r="P2887" i="2" s="1"/>
  <c r="R2887" i="2"/>
  <c r="V2887" i="2"/>
  <c r="W2887" i="2"/>
  <c r="N2888" i="2"/>
  <c r="O2888" i="2"/>
  <c r="S2888" i="2" s="1"/>
  <c r="R2888" i="2"/>
  <c r="V2888" i="2"/>
  <c r="W2888" i="2"/>
  <c r="N2889" i="2"/>
  <c r="O2889" i="2"/>
  <c r="S2889" i="2" s="1"/>
  <c r="R2889" i="2"/>
  <c r="V2889" i="2"/>
  <c r="W2889" i="2"/>
  <c r="N2890" i="2"/>
  <c r="O2890" i="2"/>
  <c r="S2890" i="2" s="1"/>
  <c r="Z2890" i="2" s="1"/>
  <c r="R2890" i="2"/>
  <c r="V2890" i="2"/>
  <c r="W2890" i="2"/>
  <c r="N2891" i="2"/>
  <c r="O2891" i="2"/>
  <c r="P2891" i="2" s="1"/>
  <c r="R2891" i="2"/>
  <c r="V2891" i="2"/>
  <c r="W2891" i="2"/>
  <c r="N2892" i="2"/>
  <c r="O2892" i="2"/>
  <c r="R2892" i="2"/>
  <c r="V2892" i="2"/>
  <c r="W2892" i="2"/>
  <c r="N2893" i="2"/>
  <c r="O2893" i="2"/>
  <c r="S2893" i="2" s="1"/>
  <c r="T2893" i="2" s="1"/>
  <c r="R2893" i="2"/>
  <c r="V2893" i="2"/>
  <c r="W2893" i="2"/>
  <c r="N2894" i="2"/>
  <c r="O2894" i="2"/>
  <c r="R2894" i="2"/>
  <c r="V2894" i="2"/>
  <c r="W2894" i="2"/>
  <c r="N2895" i="2"/>
  <c r="O2895" i="2"/>
  <c r="P2895" i="2" s="1"/>
  <c r="R2895" i="2"/>
  <c r="V2895" i="2"/>
  <c r="W2895" i="2"/>
  <c r="N2896" i="2"/>
  <c r="O2896" i="2"/>
  <c r="P2896" i="2" s="1"/>
  <c r="R2896" i="2"/>
  <c r="V2896" i="2"/>
  <c r="W2896" i="2"/>
  <c r="N2897" i="2"/>
  <c r="O2897" i="2"/>
  <c r="P2897" i="2" s="1"/>
  <c r="Y2897" i="2" s="1"/>
  <c r="R2897" i="2"/>
  <c r="V2897" i="2"/>
  <c r="W2897" i="2"/>
  <c r="N2898" i="2"/>
  <c r="O2898" i="2"/>
  <c r="S2898" i="2" s="1"/>
  <c r="Z2898" i="2" s="1"/>
  <c r="R2898" i="2"/>
  <c r="V2898" i="2"/>
  <c r="W2898" i="2"/>
  <c r="N2899" i="2"/>
  <c r="O2899" i="2"/>
  <c r="S2899" i="2" s="1"/>
  <c r="R2899" i="2"/>
  <c r="V2899" i="2"/>
  <c r="W2899" i="2"/>
  <c r="N2900" i="2"/>
  <c r="O2900" i="2"/>
  <c r="R2900" i="2"/>
  <c r="V2900" i="2"/>
  <c r="W2900" i="2"/>
  <c r="N2901" i="2"/>
  <c r="O2901" i="2"/>
  <c r="S2901" i="2" s="1"/>
  <c r="T2901" i="2" s="1"/>
  <c r="R2901" i="2"/>
  <c r="V2901" i="2"/>
  <c r="W2901" i="2"/>
  <c r="N2902" i="2"/>
  <c r="O2902" i="2"/>
  <c r="R2902" i="2"/>
  <c r="V2902" i="2"/>
  <c r="W2902" i="2"/>
  <c r="N2903" i="2"/>
  <c r="O2903" i="2"/>
  <c r="S2903" i="2" s="1"/>
  <c r="Z2903" i="2" s="1"/>
  <c r="R2903" i="2"/>
  <c r="V2903" i="2"/>
  <c r="W2903" i="2"/>
  <c r="N2904" i="2"/>
  <c r="O2904" i="2"/>
  <c r="P2904" i="2" s="1"/>
  <c r="Y2904" i="2" s="1"/>
  <c r="R2904" i="2"/>
  <c r="V2904" i="2"/>
  <c r="W2904" i="2"/>
  <c r="N2905" i="2"/>
  <c r="O2905" i="2"/>
  <c r="R2905" i="2"/>
  <c r="V2905" i="2"/>
  <c r="W2905" i="2"/>
  <c r="N2906" i="2"/>
  <c r="O2906" i="2"/>
  <c r="S2906" i="2" s="1"/>
  <c r="Z2906" i="2" s="1"/>
  <c r="R2906" i="2"/>
  <c r="V2906" i="2"/>
  <c r="W2906" i="2"/>
  <c r="N2907" i="2"/>
  <c r="O2907" i="2"/>
  <c r="P2907" i="2" s="1"/>
  <c r="R2907" i="2"/>
  <c r="V2907" i="2"/>
  <c r="W2907" i="2"/>
  <c r="N2908" i="2"/>
  <c r="O2908" i="2"/>
  <c r="R2908" i="2"/>
  <c r="V2908" i="2"/>
  <c r="W2908" i="2"/>
  <c r="N2909" i="2"/>
  <c r="O2909" i="2"/>
  <c r="S2909" i="2" s="1"/>
  <c r="R2909" i="2"/>
  <c r="V2909" i="2"/>
  <c r="W2909" i="2"/>
  <c r="N2910" i="2"/>
  <c r="O2910" i="2"/>
  <c r="S2910" i="2" s="1"/>
  <c r="R2910" i="2"/>
  <c r="V2910" i="2"/>
  <c r="W2910" i="2"/>
  <c r="N2911" i="2"/>
  <c r="O2911" i="2"/>
  <c r="P2911" i="2" s="1"/>
  <c r="Y2911" i="2" s="1"/>
  <c r="R2911" i="2"/>
  <c r="V2911" i="2"/>
  <c r="W2911" i="2"/>
  <c r="N2912" i="2"/>
  <c r="O2912" i="2"/>
  <c r="P2912" i="2" s="1"/>
  <c r="R2912" i="2"/>
  <c r="V2912" i="2"/>
  <c r="W2912" i="2"/>
  <c r="N2913" i="2"/>
  <c r="O2913" i="2"/>
  <c r="R2913" i="2"/>
  <c r="V2913" i="2"/>
  <c r="W2913" i="2"/>
  <c r="N2914" i="2"/>
  <c r="O2914" i="2"/>
  <c r="S2914" i="2" s="1"/>
  <c r="Z2914" i="2" s="1"/>
  <c r="R2914" i="2"/>
  <c r="V2914" i="2"/>
  <c r="W2914" i="2"/>
  <c r="N2915" i="2"/>
  <c r="O2915" i="2"/>
  <c r="S2915" i="2" s="1"/>
  <c r="R2915" i="2"/>
  <c r="V2915" i="2"/>
  <c r="W2915" i="2"/>
  <c r="N2916" i="2"/>
  <c r="O2916" i="2"/>
  <c r="S2916" i="2" s="1"/>
  <c r="R2916" i="2"/>
  <c r="V2916" i="2"/>
  <c r="W2916" i="2"/>
  <c r="N2917" i="2"/>
  <c r="O2917" i="2"/>
  <c r="S2917" i="2" s="1"/>
  <c r="Z2917" i="2" s="1"/>
  <c r="R2917" i="2"/>
  <c r="V2917" i="2"/>
  <c r="W2917" i="2"/>
  <c r="N2918" i="2"/>
  <c r="O2918" i="2"/>
  <c r="R2918" i="2"/>
  <c r="V2918" i="2"/>
  <c r="W2918" i="2"/>
  <c r="N2919" i="2"/>
  <c r="O2919" i="2"/>
  <c r="S2919" i="2" s="1"/>
  <c r="Z2919" i="2" s="1"/>
  <c r="R2919" i="2"/>
  <c r="V2919" i="2"/>
  <c r="W2919" i="2"/>
  <c r="N2920" i="2"/>
  <c r="O2920" i="2"/>
  <c r="P2920" i="2" s="1"/>
  <c r="Y2920" i="2" s="1"/>
  <c r="R2920" i="2"/>
  <c r="V2920" i="2"/>
  <c r="W2920" i="2"/>
  <c r="N2921" i="2"/>
  <c r="O2921" i="2"/>
  <c r="R2921" i="2"/>
  <c r="V2921" i="2"/>
  <c r="W2921" i="2"/>
  <c r="N2922" i="2"/>
  <c r="O2922" i="2"/>
  <c r="S2922" i="2" s="1"/>
  <c r="R2922" i="2"/>
  <c r="V2922" i="2"/>
  <c r="W2922" i="2"/>
  <c r="N2923" i="2"/>
  <c r="O2923" i="2"/>
  <c r="R2923" i="2"/>
  <c r="V2923" i="2"/>
  <c r="W2923" i="2"/>
  <c r="N2924" i="2"/>
  <c r="O2924" i="2"/>
  <c r="R2924" i="2"/>
  <c r="V2924" i="2"/>
  <c r="W2924" i="2"/>
  <c r="N2925" i="2"/>
  <c r="O2925" i="2"/>
  <c r="P2925" i="2" s="1"/>
  <c r="Y2925" i="2" s="1"/>
  <c r="R2925" i="2"/>
  <c r="V2925" i="2"/>
  <c r="W2925" i="2"/>
  <c r="N2926" i="2"/>
  <c r="O2926" i="2"/>
  <c r="S2926" i="2" s="1"/>
  <c r="R2926" i="2"/>
  <c r="V2926" i="2"/>
  <c r="W2926" i="2"/>
  <c r="N2927" i="2"/>
  <c r="O2927" i="2"/>
  <c r="S2927" i="2" s="1"/>
  <c r="R2927" i="2"/>
  <c r="V2927" i="2"/>
  <c r="W2927" i="2"/>
  <c r="N2928" i="2"/>
  <c r="O2928" i="2"/>
  <c r="P2928" i="2" s="1"/>
  <c r="Y2928" i="2" s="1"/>
  <c r="R2928" i="2"/>
  <c r="V2928" i="2"/>
  <c r="W2928" i="2"/>
  <c r="N2929" i="2"/>
  <c r="O2929" i="2"/>
  <c r="R2929" i="2"/>
  <c r="V2929" i="2"/>
  <c r="W2929" i="2"/>
  <c r="N2930" i="2"/>
  <c r="O2930" i="2"/>
  <c r="R2930" i="2"/>
  <c r="V2930" i="2"/>
  <c r="W2930" i="2"/>
  <c r="N2931" i="2"/>
  <c r="O2931" i="2"/>
  <c r="R2931" i="2"/>
  <c r="V2931" i="2"/>
  <c r="W2931" i="2"/>
  <c r="N2932" i="2"/>
  <c r="O2932" i="2"/>
  <c r="P2932" i="2" s="1"/>
  <c r="Y2932" i="2" s="1"/>
  <c r="R2932" i="2"/>
  <c r="V2932" i="2"/>
  <c r="W2932" i="2"/>
  <c r="N2933" i="2"/>
  <c r="O2933" i="2"/>
  <c r="S2933" i="2" s="1"/>
  <c r="T2933" i="2" s="1"/>
  <c r="R2933" i="2"/>
  <c r="V2933" i="2"/>
  <c r="W2933" i="2"/>
  <c r="N2934" i="2"/>
  <c r="O2934" i="2"/>
  <c r="P2934" i="2" s="1"/>
  <c r="Y2934" i="2" s="1"/>
  <c r="R2934" i="2"/>
  <c r="V2934" i="2"/>
  <c r="W2934" i="2"/>
  <c r="N2935" i="2"/>
  <c r="O2935" i="2"/>
  <c r="S2935" i="2" s="1"/>
  <c r="R2935" i="2"/>
  <c r="V2935" i="2"/>
  <c r="W2935" i="2"/>
  <c r="N2936" i="2"/>
  <c r="O2936" i="2"/>
  <c r="P2936" i="2" s="1"/>
  <c r="Y2936" i="2" s="1"/>
  <c r="R2936" i="2"/>
  <c r="V2936" i="2"/>
  <c r="W2936" i="2"/>
  <c r="N2937" i="2"/>
  <c r="O2937" i="2"/>
  <c r="R2937" i="2"/>
  <c r="V2937" i="2"/>
  <c r="W2937" i="2"/>
  <c r="N2938" i="2"/>
  <c r="O2938" i="2"/>
  <c r="R2938" i="2"/>
  <c r="V2938" i="2"/>
  <c r="W2938" i="2"/>
  <c r="N2939" i="2"/>
  <c r="O2939" i="2"/>
  <c r="R2939" i="2"/>
  <c r="V2939" i="2"/>
  <c r="W2939" i="2"/>
  <c r="N2940" i="2"/>
  <c r="O2940" i="2"/>
  <c r="P2940" i="2" s="1"/>
  <c r="Y2940" i="2" s="1"/>
  <c r="R2940" i="2"/>
  <c r="V2940" i="2"/>
  <c r="W2940" i="2"/>
  <c r="N2941" i="2"/>
  <c r="O2941" i="2"/>
  <c r="S2941" i="2" s="1"/>
  <c r="R2941" i="2"/>
  <c r="V2941" i="2"/>
  <c r="W2941" i="2"/>
  <c r="N2942" i="2"/>
  <c r="O2942" i="2"/>
  <c r="P2942" i="2" s="1"/>
  <c r="Y2942" i="2" s="1"/>
  <c r="R2942" i="2"/>
  <c r="V2942" i="2"/>
  <c r="W2942" i="2"/>
  <c r="N2943" i="2"/>
  <c r="O2943" i="2"/>
  <c r="S2943" i="2" s="1"/>
  <c r="Z2943" i="2" s="1"/>
  <c r="R2943" i="2"/>
  <c r="V2943" i="2"/>
  <c r="W2943" i="2"/>
  <c r="N2944" i="2"/>
  <c r="O2944" i="2"/>
  <c r="S2944" i="2" s="1"/>
  <c r="T2944" i="2" s="1"/>
  <c r="R2944" i="2"/>
  <c r="V2944" i="2"/>
  <c r="W2944" i="2"/>
  <c r="N2945" i="2"/>
  <c r="O2945" i="2"/>
  <c r="R2945" i="2"/>
  <c r="V2945" i="2"/>
  <c r="W2945" i="2"/>
  <c r="N2946" i="2"/>
  <c r="O2946" i="2"/>
  <c r="R2946" i="2"/>
  <c r="V2946" i="2"/>
  <c r="W2946" i="2"/>
  <c r="N2947" i="2"/>
  <c r="O2947" i="2"/>
  <c r="P2947" i="2" s="1"/>
  <c r="R2947" i="2"/>
  <c r="V2947" i="2"/>
  <c r="W2947" i="2"/>
  <c r="N2948" i="2"/>
  <c r="O2948" i="2"/>
  <c r="S2948" i="2" s="1"/>
  <c r="Z2948" i="2" s="1"/>
  <c r="R2948" i="2"/>
  <c r="V2948" i="2"/>
  <c r="W2948" i="2"/>
  <c r="N2949" i="2"/>
  <c r="O2949" i="2"/>
  <c r="S2949" i="2" s="1"/>
  <c r="T2949" i="2" s="1"/>
  <c r="R2949" i="2"/>
  <c r="V2949" i="2"/>
  <c r="W2949" i="2"/>
  <c r="N2950" i="2"/>
  <c r="O2950" i="2"/>
  <c r="R2950" i="2"/>
  <c r="V2950" i="2"/>
  <c r="W2950" i="2"/>
  <c r="N2951" i="2"/>
  <c r="O2951" i="2"/>
  <c r="S2951" i="2" s="1"/>
  <c r="R2951" i="2"/>
  <c r="V2951" i="2"/>
  <c r="W2951" i="2"/>
  <c r="N2952" i="2"/>
  <c r="O2952" i="2"/>
  <c r="P2952" i="2" s="1"/>
  <c r="Y2952" i="2" s="1"/>
  <c r="R2952" i="2"/>
  <c r="V2952" i="2"/>
  <c r="W2952" i="2"/>
  <c r="N2953" i="2"/>
  <c r="O2953" i="2"/>
  <c r="S2953" i="2" s="1"/>
  <c r="R2953" i="2"/>
  <c r="V2953" i="2"/>
  <c r="W2953" i="2"/>
  <c r="N2954" i="2"/>
  <c r="O2954" i="2"/>
  <c r="R2954" i="2"/>
  <c r="V2954" i="2"/>
  <c r="W2954" i="2"/>
  <c r="N2955" i="2"/>
  <c r="O2955" i="2"/>
  <c r="P2955" i="2" s="1"/>
  <c r="Y2955" i="2" s="1"/>
  <c r="R2955" i="2"/>
  <c r="V2955" i="2"/>
  <c r="W2955" i="2"/>
  <c r="N2956" i="2"/>
  <c r="O2956" i="2"/>
  <c r="P2956" i="2" s="1"/>
  <c r="R2956" i="2"/>
  <c r="V2956" i="2"/>
  <c r="W2956" i="2"/>
  <c r="N2957" i="2"/>
  <c r="O2957" i="2"/>
  <c r="S2957" i="2" s="1"/>
  <c r="Z2957" i="2" s="1"/>
  <c r="R2957" i="2"/>
  <c r="V2957" i="2"/>
  <c r="W2957" i="2"/>
  <c r="N2958" i="2"/>
  <c r="O2958" i="2"/>
  <c r="R2958" i="2"/>
  <c r="V2958" i="2"/>
  <c r="W2958" i="2"/>
  <c r="N2959" i="2"/>
  <c r="O2959" i="2"/>
  <c r="S2959" i="2" s="1"/>
  <c r="R2959" i="2"/>
  <c r="V2959" i="2"/>
  <c r="W2959" i="2"/>
  <c r="N2960" i="2"/>
  <c r="O2960" i="2"/>
  <c r="P2960" i="2" s="1"/>
  <c r="R2960" i="2"/>
  <c r="V2960" i="2"/>
  <c r="W2960" i="2"/>
  <c r="N2961" i="2"/>
  <c r="O2961" i="2"/>
  <c r="R2961" i="2"/>
  <c r="V2961" i="2"/>
  <c r="W2961" i="2"/>
  <c r="N2962" i="2"/>
  <c r="O2962" i="2"/>
  <c r="S2962" i="2" s="1"/>
  <c r="R2962" i="2"/>
  <c r="V2962" i="2"/>
  <c r="W2962" i="2"/>
  <c r="N2963" i="2"/>
  <c r="O2963" i="2"/>
  <c r="R2963" i="2"/>
  <c r="V2963" i="2"/>
  <c r="W2963" i="2"/>
  <c r="N2964" i="2"/>
  <c r="O2964" i="2"/>
  <c r="R2964" i="2"/>
  <c r="V2964" i="2"/>
  <c r="W2964" i="2"/>
  <c r="N2965" i="2"/>
  <c r="O2965" i="2"/>
  <c r="S2965" i="2" s="1"/>
  <c r="T2965" i="2" s="1"/>
  <c r="R2965" i="2"/>
  <c r="V2965" i="2"/>
  <c r="W2965" i="2"/>
  <c r="N2966" i="2"/>
  <c r="O2966" i="2"/>
  <c r="R2966" i="2"/>
  <c r="V2966" i="2"/>
  <c r="W2966" i="2"/>
  <c r="N2967" i="2"/>
  <c r="O2967" i="2"/>
  <c r="P2967" i="2" s="1"/>
  <c r="Y2967" i="2" s="1"/>
  <c r="R2967" i="2"/>
  <c r="V2967" i="2"/>
  <c r="W2967" i="2"/>
  <c r="N2968" i="2"/>
  <c r="O2968" i="2"/>
  <c r="P2968" i="2" s="1"/>
  <c r="Y2968" i="2" s="1"/>
  <c r="R2968" i="2"/>
  <c r="V2968" i="2"/>
  <c r="W2968" i="2"/>
  <c r="N2969" i="2"/>
  <c r="O2969" i="2"/>
  <c r="R2969" i="2"/>
  <c r="V2969" i="2"/>
  <c r="W2969" i="2"/>
  <c r="N2970" i="2"/>
  <c r="O2970" i="2"/>
  <c r="R2970" i="2"/>
  <c r="V2970" i="2"/>
  <c r="W2970" i="2"/>
  <c r="N2971" i="2"/>
  <c r="O2971" i="2"/>
  <c r="R2971" i="2"/>
  <c r="V2971" i="2"/>
  <c r="W2971" i="2"/>
  <c r="N2972" i="2"/>
  <c r="O2972" i="2"/>
  <c r="P2972" i="2" s="1"/>
  <c r="R2972" i="2"/>
  <c r="V2972" i="2"/>
  <c r="W2972" i="2"/>
  <c r="N2973" i="2"/>
  <c r="O2973" i="2"/>
  <c r="S2973" i="2" s="1"/>
  <c r="T2973" i="2" s="1"/>
  <c r="R2973" i="2"/>
  <c r="V2973" i="2"/>
  <c r="W2973" i="2"/>
  <c r="N2974" i="2"/>
  <c r="O2974" i="2"/>
  <c r="R2974" i="2"/>
  <c r="V2974" i="2"/>
  <c r="W2974" i="2"/>
  <c r="N2975" i="2"/>
  <c r="O2975" i="2"/>
  <c r="P2975" i="2" s="1"/>
  <c r="R2975" i="2"/>
  <c r="V2975" i="2"/>
  <c r="W2975" i="2"/>
  <c r="N2976" i="2"/>
  <c r="O2976" i="2"/>
  <c r="P2976" i="2" s="1"/>
  <c r="Y2976" i="2" s="1"/>
  <c r="R2976" i="2"/>
  <c r="V2976" i="2"/>
  <c r="W2976" i="2"/>
  <c r="N2977" i="2"/>
  <c r="O2977" i="2"/>
  <c r="R2977" i="2"/>
  <c r="V2977" i="2"/>
  <c r="W2977" i="2"/>
  <c r="N2978" i="2"/>
  <c r="O2978" i="2"/>
  <c r="R2978" i="2"/>
  <c r="V2978" i="2"/>
  <c r="W2978" i="2"/>
  <c r="N2979" i="2"/>
  <c r="O2979" i="2"/>
  <c r="P2979" i="2" s="1"/>
  <c r="R2979" i="2"/>
  <c r="V2979" i="2"/>
  <c r="W2979" i="2"/>
  <c r="N2980" i="2"/>
  <c r="O2980" i="2"/>
  <c r="P2980" i="2" s="1"/>
  <c r="Y2980" i="2" s="1"/>
  <c r="R2980" i="2"/>
  <c r="V2980" i="2"/>
  <c r="W2980" i="2"/>
  <c r="N2981" i="2"/>
  <c r="O2981" i="2"/>
  <c r="S2981" i="2" s="1"/>
  <c r="R2981" i="2"/>
  <c r="V2981" i="2"/>
  <c r="W2981" i="2"/>
  <c r="N2982" i="2"/>
  <c r="O2982" i="2"/>
  <c r="R2982" i="2"/>
  <c r="V2982" i="2"/>
  <c r="W2982" i="2"/>
  <c r="N2983" i="2"/>
  <c r="O2983" i="2"/>
  <c r="P2983" i="2" s="1"/>
  <c r="R2983" i="2"/>
  <c r="V2983" i="2"/>
  <c r="W2983" i="2"/>
  <c r="N2984" i="2"/>
  <c r="O2984" i="2"/>
  <c r="P2984" i="2" s="1"/>
  <c r="R2984" i="2"/>
  <c r="V2984" i="2"/>
  <c r="W2984" i="2"/>
  <c r="N2985" i="2"/>
  <c r="O2985" i="2"/>
  <c r="R2985" i="2"/>
  <c r="V2985" i="2"/>
  <c r="W2985" i="2"/>
  <c r="N2986" i="2"/>
  <c r="O2986" i="2"/>
  <c r="R2986" i="2"/>
  <c r="V2986" i="2"/>
  <c r="W2986" i="2"/>
  <c r="N2987" i="2"/>
  <c r="O2987" i="2"/>
  <c r="R2987" i="2"/>
  <c r="V2987" i="2"/>
  <c r="W2987" i="2"/>
  <c r="N2988" i="2"/>
  <c r="O2988" i="2"/>
  <c r="P2988" i="2" s="1"/>
  <c r="Y2988" i="2" s="1"/>
  <c r="R2988" i="2"/>
  <c r="V2988" i="2"/>
  <c r="W2988" i="2"/>
  <c r="N2989" i="2"/>
  <c r="O2989" i="2"/>
  <c r="P2989" i="2" s="1"/>
  <c r="Y2989" i="2" s="1"/>
  <c r="R2989" i="2"/>
  <c r="V2989" i="2"/>
  <c r="W2989" i="2"/>
  <c r="N2990" i="2"/>
  <c r="O2990" i="2"/>
  <c r="R2990" i="2"/>
  <c r="V2990" i="2"/>
  <c r="W2990" i="2"/>
  <c r="N2991" i="2"/>
  <c r="O2991" i="2"/>
  <c r="P2991" i="2" s="1"/>
  <c r="Y2991" i="2" s="1"/>
  <c r="R2991" i="2"/>
  <c r="V2991" i="2"/>
  <c r="W2991" i="2"/>
  <c r="N2992" i="2"/>
  <c r="O2992" i="2"/>
  <c r="P2992" i="2" s="1"/>
  <c r="R2992" i="2"/>
  <c r="V2992" i="2"/>
  <c r="W2992" i="2"/>
  <c r="N2993" i="2"/>
  <c r="O2993" i="2"/>
  <c r="R2993" i="2"/>
  <c r="V2993" i="2"/>
  <c r="W2993" i="2"/>
  <c r="N2994" i="2"/>
  <c r="O2994" i="2"/>
  <c r="S2994" i="2" s="1"/>
  <c r="T2994" i="2" s="1"/>
  <c r="R2994" i="2"/>
  <c r="V2994" i="2"/>
  <c r="W2994" i="2"/>
  <c r="N2995" i="2"/>
  <c r="O2995" i="2"/>
  <c r="S2995" i="2" s="1"/>
  <c r="Z2995" i="2" s="1"/>
  <c r="R2995" i="2"/>
  <c r="V2995" i="2"/>
  <c r="W2995" i="2"/>
  <c r="N2996" i="2"/>
  <c r="O2996" i="2"/>
  <c r="P2996" i="2" s="1"/>
  <c r="Y2996" i="2" s="1"/>
  <c r="R2996" i="2"/>
  <c r="V2996" i="2"/>
  <c r="W2996" i="2"/>
  <c r="N2997" i="2"/>
  <c r="O2997" i="2"/>
  <c r="S2997" i="2" s="1"/>
  <c r="Z2997" i="2" s="1"/>
  <c r="R2997" i="2"/>
  <c r="V2997" i="2"/>
  <c r="W2997" i="2"/>
  <c r="N2998" i="2"/>
  <c r="O2998" i="2"/>
  <c r="S2998" i="2" s="1"/>
  <c r="R2998" i="2"/>
  <c r="V2998" i="2"/>
  <c r="W2998" i="2"/>
  <c r="N2999" i="2"/>
  <c r="O2999" i="2"/>
  <c r="S2999" i="2" s="1"/>
  <c r="Z2999" i="2" s="1"/>
  <c r="R2999" i="2"/>
  <c r="V2999" i="2"/>
  <c r="W2999" i="2"/>
  <c r="N3000" i="2"/>
  <c r="O3000" i="2"/>
  <c r="P3000" i="2" s="1"/>
  <c r="R3000" i="2"/>
  <c r="V3000" i="2"/>
  <c r="W3000" i="2"/>
  <c r="N3001" i="2"/>
  <c r="O3001" i="2"/>
  <c r="R3001" i="2"/>
  <c r="V3001" i="2"/>
  <c r="W3001" i="2"/>
  <c r="N3002" i="2"/>
  <c r="O3002" i="2"/>
  <c r="R3002" i="2"/>
  <c r="V3002" i="2"/>
  <c r="W3002" i="2"/>
  <c r="N3003" i="2"/>
  <c r="O3003" i="2"/>
  <c r="R3003" i="2"/>
  <c r="V3003" i="2"/>
  <c r="W3003" i="2"/>
  <c r="N3004" i="2"/>
  <c r="O3004" i="2"/>
  <c r="R3004" i="2"/>
  <c r="V3004" i="2"/>
  <c r="W3004" i="2"/>
  <c r="N3005" i="2"/>
  <c r="O3005" i="2"/>
  <c r="S3005" i="2" s="1"/>
  <c r="T3005" i="2" s="1"/>
  <c r="R3005" i="2"/>
  <c r="V3005" i="2"/>
  <c r="W3005" i="2"/>
  <c r="N3006" i="2"/>
  <c r="O3006" i="2"/>
  <c r="R3006" i="2"/>
  <c r="V3006" i="2"/>
  <c r="W3006" i="2"/>
  <c r="N3007" i="2"/>
  <c r="O3007" i="2"/>
  <c r="S3007" i="2" s="1"/>
  <c r="T3007" i="2" s="1"/>
  <c r="R3007" i="2"/>
  <c r="V3007" i="2"/>
  <c r="W3007" i="2"/>
  <c r="N3008" i="2"/>
  <c r="O3008" i="2"/>
  <c r="P3008" i="2" s="1"/>
  <c r="Y3008" i="2" s="1"/>
  <c r="R3008" i="2"/>
  <c r="V3008" i="2"/>
  <c r="W3008" i="2"/>
  <c r="N3009" i="2"/>
  <c r="O3009" i="2"/>
  <c r="R3009" i="2"/>
  <c r="V3009" i="2"/>
  <c r="W3009" i="2"/>
  <c r="N3010" i="2"/>
  <c r="O3010" i="2"/>
  <c r="R3010" i="2"/>
  <c r="V3010" i="2"/>
  <c r="W3010" i="2"/>
  <c r="N3011" i="2"/>
  <c r="O3011" i="2"/>
  <c r="P3011" i="2" s="1"/>
  <c r="R3011" i="2"/>
  <c r="V3011" i="2"/>
  <c r="W3011" i="2"/>
  <c r="N3012" i="2"/>
  <c r="O3012" i="2"/>
  <c r="P3012" i="2" s="1"/>
  <c r="Y3012" i="2" s="1"/>
  <c r="R3012" i="2"/>
  <c r="V3012" i="2"/>
  <c r="W3012" i="2"/>
  <c r="N3013" i="2"/>
  <c r="O3013" i="2"/>
  <c r="P3013" i="2" s="1"/>
  <c r="Y3013" i="2" s="1"/>
  <c r="R3013" i="2"/>
  <c r="V3013" i="2"/>
  <c r="W3013" i="2"/>
  <c r="N3014" i="2"/>
  <c r="O3014" i="2"/>
  <c r="R3014" i="2"/>
  <c r="V3014" i="2"/>
  <c r="W3014" i="2"/>
  <c r="N3015" i="2"/>
  <c r="O3015" i="2"/>
  <c r="P3015" i="2" s="1"/>
  <c r="Y3015" i="2" s="1"/>
  <c r="R3015" i="2"/>
  <c r="V3015" i="2"/>
  <c r="W3015" i="2"/>
  <c r="N3016" i="2"/>
  <c r="O3016" i="2"/>
  <c r="P3016" i="2" s="1"/>
  <c r="Y3016" i="2" s="1"/>
  <c r="R3016" i="2"/>
  <c r="V3016" i="2"/>
  <c r="W3016" i="2"/>
  <c r="N3017" i="2"/>
  <c r="O3017" i="2"/>
  <c r="R3017" i="2"/>
  <c r="V3017" i="2"/>
  <c r="W3017" i="2"/>
  <c r="N3018" i="2"/>
  <c r="O3018" i="2"/>
  <c r="S3018" i="2" s="1"/>
  <c r="R3018" i="2"/>
  <c r="V3018" i="2"/>
  <c r="W3018" i="2"/>
  <c r="N3019" i="2"/>
  <c r="O3019" i="2"/>
  <c r="R3019" i="2"/>
  <c r="V3019" i="2"/>
  <c r="W3019" i="2"/>
  <c r="N3020" i="2"/>
  <c r="O3020" i="2"/>
  <c r="R3020" i="2"/>
  <c r="V3020" i="2"/>
  <c r="W3020" i="2"/>
  <c r="N3021" i="2"/>
  <c r="O3021" i="2"/>
  <c r="P3021" i="2" s="1"/>
  <c r="Y3021" i="2" s="1"/>
  <c r="R3021" i="2"/>
  <c r="V3021" i="2"/>
  <c r="W3021" i="2"/>
  <c r="N3022" i="2"/>
  <c r="O3022" i="2"/>
  <c r="S3022" i="2" s="1"/>
  <c r="R3022" i="2"/>
  <c r="V3022" i="2"/>
  <c r="W3022" i="2"/>
  <c r="N3023" i="2"/>
  <c r="O3023" i="2"/>
  <c r="S3023" i="2" s="1"/>
  <c r="R3023" i="2"/>
  <c r="V3023" i="2"/>
  <c r="W3023" i="2"/>
  <c r="N3024" i="2"/>
  <c r="O3024" i="2"/>
  <c r="P3024" i="2" s="1"/>
  <c r="R3024" i="2"/>
  <c r="V3024" i="2"/>
  <c r="W3024" i="2"/>
  <c r="N3025" i="2"/>
  <c r="O3025" i="2"/>
  <c r="R3025" i="2"/>
  <c r="V3025" i="2"/>
  <c r="W3025" i="2"/>
  <c r="N3026" i="2"/>
  <c r="O3026" i="2"/>
  <c r="R3026" i="2"/>
  <c r="V3026" i="2"/>
  <c r="W3026" i="2"/>
  <c r="N3027" i="2"/>
  <c r="O3027" i="2"/>
  <c r="P3027" i="2" s="1"/>
  <c r="R3027" i="2"/>
  <c r="V3027" i="2"/>
  <c r="W3027" i="2"/>
  <c r="N3028" i="2"/>
  <c r="O3028" i="2"/>
  <c r="P3028" i="2" s="1"/>
  <c r="Y3028" i="2" s="1"/>
  <c r="R3028" i="2"/>
  <c r="V3028" i="2"/>
  <c r="W3028" i="2"/>
  <c r="N3029" i="2"/>
  <c r="O3029" i="2"/>
  <c r="S3029" i="2" s="1"/>
  <c r="R3029" i="2"/>
  <c r="V3029" i="2"/>
  <c r="W3029" i="2"/>
  <c r="N3030" i="2"/>
  <c r="O3030" i="2"/>
  <c r="R3030" i="2"/>
  <c r="V3030" i="2"/>
  <c r="W3030" i="2"/>
  <c r="N3031" i="2"/>
  <c r="O3031" i="2"/>
  <c r="S3031" i="2" s="1"/>
  <c r="R3031" i="2"/>
  <c r="V3031" i="2"/>
  <c r="W3031" i="2"/>
  <c r="N3032" i="2"/>
  <c r="O3032" i="2"/>
  <c r="P3032" i="2" s="1"/>
  <c r="R3032" i="2"/>
  <c r="V3032" i="2"/>
  <c r="W3032" i="2"/>
  <c r="N3033" i="2"/>
  <c r="O3033" i="2"/>
  <c r="S3033" i="2" s="1"/>
  <c r="R3033" i="2"/>
  <c r="V3033" i="2"/>
  <c r="W3033" i="2"/>
  <c r="N3034" i="2"/>
  <c r="O3034" i="2"/>
  <c r="R3034" i="2"/>
  <c r="V3034" i="2"/>
  <c r="W3034" i="2"/>
  <c r="N3035" i="2"/>
  <c r="O3035" i="2"/>
  <c r="S3035" i="2" s="1"/>
  <c r="Z3035" i="2" s="1"/>
  <c r="R3035" i="2"/>
  <c r="V3035" i="2"/>
  <c r="W3035" i="2"/>
  <c r="N3036" i="2"/>
  <c r="O3036" i="2"/>
  <c r="S3036" i="2" s="1"/>
  <c r="T3036" i="2" s="1"/>
  <c r="R3036" i="2"/>
  <c r="V3036" i="2"/>
  <c r="W3036" i="2"/>
  <c r="N3037" i="2"/>
  <c r="O3037" i="2"/>
  <c r="S3037" i="2" s="1"/>
  <c r="Z3037" i="2" s="1"/>
  <c r="R3037" i="2"/>
  <c r="V3037" i="2"/>
  <c r="W3037" i="2"/>
  <c r="N3038" i="2"/>
  <c r="O3038" i="2"/>
  <c r="S3038" i="2" s="1"/>
  <c r="R3038" i="2"/>
  <c r="V3038" i="2"/>
  <c r="W3038" i="2"/>
  <c r="N3039" i="2"/>
  <c r="O3039" i="2"/>
  <c r="P3039" i="2" s="1"/>
  <c r="Y3039" i="2" s="1"/>
  <c r="R3039" i="2"/>
  <c r="V3039" i="2"/>
  <c r="W3039" i="2"/>
  <c r="N3040" i="2"/>
  <c r="O3040" i="2"/>
  <c r="P3040" i="2" s="1"/>
  <c r="Y3040" i="2" s="1"/>
  <c r="R3040" i="2"/>
  <c r="V3040" i="2"/>
  <c r="W3040" i="2"/>
  <c r="N3041" i="2"/>
  <c r="O3041" i="2"/>
  <c r="R3041" i="2"/>
  <c r="V3041" i="2"/>
  <c r="W3041" i="2"/>
  <c r="N3042" i="2"/>
  <c r="O3042" i="2"/>
  <c r="R3042" i="2"/>
  <c r="V3042" i="2"/>
  <c r="W3042" i="2"/>
  <c r="N3043" i="2"/>
  <c r="O3043" i="2"/>
  <c r="S3043" i="2" s="1"/>
  <c r="Z3043" i="2" s="1"/>
  <c r="R3043" i="2"/>
  <c r="V3043" i="2"/>
  <c r="W3043" i="2"/>
  <c r="N3044" i="2"/>
  <c r="O3044" i="2"/>
  <c r="R3044" i="2"/>
  <c r="V3044" i="2"/>
  <c r="W3044" i="2"/>
  <c r="N3045" i="2"/>
  <c r="O3045" i="2"/>
  <c r="S3045" i="2" s="1"/>
  <c r="R3045" i="2"/>
  <c r="V3045" i="2"/>
  <c r="W3045" i="2"/>
  <c r="N3046" i="2"/>
  <c r="O3046" i="2"/>
  <c r="R3046" i="2"/>
  <c r="V3046" i="2"/>
  <c r="W3046" i="2"/>
  <c r="N3047" i="2"/>
  <c r="O3047" i="2"/>
  <c r="P3047" i="2" s="1"/>
  <c r="R3047" i="2"/>
  <c r="V3047" i="2"/>
  <c r="W3047" i="2"/>
  <c r="N3048" i="2"/>
  <c r="O3048" i="2"/>
  <c r="P3048" i="2" s="1"/>
  <c r="Y3048" i="2" s="1"/>
  <c r="R3048" i="2"/>
  <c r="V3048" i="2"/>
  <c r="W3048" i="2"/>
  <c r="N3049" i="2"/>
  <c r="O3049" i="2"/>
  <c r="R3049" i="2"/>
  <c r="V3049" i="2"/>
  <c r="W3049" i="2"/>
  <c r="N3050" i="2"/>
  <c r="O3050" i="2"/>
  <c r="R3050" i="2"/>
  <c r="V3050" i="2"/>
  <c r="W3050" i="2"/>
  <c r="N3051" i="2"/>
  <c r="O3051" i="2"/>
  <c r="R3051" i="2"/>
  <c r="V3051" i="2"/>
  <c r="W3051" i="2"/>
  <c r="N3052" i="2"/>
  <c r="O3052" i="2"/>
  <c r="R3052" i="2"/>
  <c r="V3052" i="2"/>
  <c r="W3052" i="2"/>
  <c r="N3053" i="2"/>
  <c r="O3053" i="2"/>
  <c r="P3053" i="2" s="1"/>
  <c r="Y3053" i="2" s="1"/>
  <c r="R3053" i="2"/>
  <c r="V3053" i="2"/>
  <c r="W3053" i="2"/>
  <c r="N3054" i="2"/>
  <c r="O3054" i="2"/>
  <c r="R3054" i="2"/>
  <c r="V3054" i="2"/>
  <c r="W3054" i="2"/>
  <c r="N3055" i="2"/>
  <c r="O3055" i="2"/>
  <c r="P3055" i="2" s="1"/>
  <c r="R3055" i="2"/>
  <c r="V3055" i="2"/>
  <c r="W3055" i="2"/>
  <c r="N3056" i="2"/>
  <c r="O3056" i="2"/>
  <c r="S3056" i="2" s="1"/>
  <c r="Z3056" i="2" s="1"/>
  <c r="R3056" i="2"/>
  <c r="V3056" i="2"/>
  <c r="W3056" i="2"/>
  <c r="N3057" i="2"/>
  <c r="O3057" i="2"/>
  <c r="R3057" i="2"/>
  <c r="V3057" i="2"/>
  <c r="W3057" i="2"/>
  <c r="N3058" i="2"/>
  <c r="O3058" i="2"/>
  <c r="P3058" i="2" s="1"/>
  <c r="Y3058" i="2" s="1"/>
  <c r="R3058" i="2"/>
  <c r="V3058" i="2"/>
  <c r="W3058" i="2"/>
  <c r="N3059" i="2"/>
  <c r="O3059" i="2"/>
  <c r="P3059" i="2" s="1"/>
  <c r="R3059" i="2"/>
  <c r="V3059" i="2"/>
  <c r="W3059" i="2"/>
  <c r="N3060" i="2"/>
  <c r="O3060" i="2"/>
  <c r="R3060" i="2"/>
  <c r="V3060" i="2"/>
  <c r="W3060" i="2"/>
  <c r="N3061" i="2"/>
  <c r="O3061" i="2"/>
  <c r="S3061" i="2" s="1"/>
  <c r="Z3061" i="2" s="1"/>
  <c r="R3061" i="2"/>
  <c r="V3061" i="2"/>
  <c r="W3061" i="2"/>
  <c r="N3062" i="2"/>
  <c r="O3062" i="2"/>
  <c r="R3062" i="2"/>
  <c r="V3062" i="2"/>
  <c r="W3062" i="2"/>
  <c r="N3063" i="2"/>
  <c r="O3063" i="2"/>
  <c r="S3063" i="2" s="1"/>
  <c r="R3063" i="2"/>
  <c r="V3063" i="2"/>
  <c r="W3063" i="2"/>
  <c r="N3064" i="2"/>
  <c r="O3064" i="2"/>
  <c r="R3064" i="2"/>
  <c r="V3064" i="2"/>
  <c r="W3064" i="2"/>
  <c r="N3065" i="2"/>
  <c r="O3065" i="2"/>
  <c r="R3065" i="2"/>
  <c r="V3065" i="2"/>
  <c r="W3065" i="2"/>
  <c r="N3066" i="2"/>
  <c r="O3066" i="2"/>
  <c r="S3066" i="2" s="1"/>
  <c r="T3066" i="2" s="1"/>
  <c r="R3066" i="2"/>
  <c r="V3066" i="2"/>
  <c r="W3066" i="2"/>
  <c r="N3067" i="2"/>
  <c r="O3067" i="2"/>
  <c r="R3067" i="2"/>
  <c r="V3067" i="2"/>
  <c r="W3067" i="2"/>
  <c r="N3068" i="2"/>
  <c r="O3068" i="2"/>
  <c r="P3068" i="2" s="1"/>
  <c r="Y3068" i="2" s="1"/>
  <c r="R3068" i="2"/>
  <c r="V3068" i="2"/>
  <c r="W3068" i="2"/>
  <c r="N3069" i="2"/>
  <c r="O3069" i="2"/>
  <c r="S3069" i="2" s="1"/>
  <c r="R3069" i="2"/>
  <c r="V3069" i="2"/>
  <c r="W3069" i="2"/>
  <c r="N3070" i="2"/>
  <c r="O3070" i="2"/>
  <c r="R3070" i="2"/>
  <c r="V3070" i="2"/>
  <c r="W3070" i="2"/>
  <c r="N3071" i="2"/>
  <c r="O3071" i="2"/>
  <c r="P3071" i="2" s="1"/>
  <c r="Y3071" i="2" s="1"/>
  <c r="R3071" i="2"/>
  <c r="V3071" i="2"/>
  <c r="W3071" i="2"/>
  <c r="N3072" i="2"/>
  <c r="O3072" i="2"/>
  <c r="P3072" i="2" s="1"/>
  <c r="Y3072" i="2" s="1"/>
  <c r="R3072" i="2"/>
  <c r="V3072" i="2"/>
  <c r="W3072" i="2"/>
  <c r="N3073" i="2"/>
  <c r="O3073" i="2"/>
  <c r="R3073" i="2"/>
  <c r="V3073" i="2"/>
  <c r="W3073" i="2"/>
  <c r="N3074" i="2"/>
  <c r="O3074" i="2"/>
  <c r="R3074" i="2"/>
  <c r="V3074" i="2"/>
  <c r="W3074" i="2"/>
  <c r="N3075" i="2"/>
  <c r="O3075" i="2"/>
  <c r="R3075" i="2"/>
  <c r="V3075" i="2"/>
  <c r="W3075" i="2"/>
  <c r="N3076" i="2"/>
  <c r="O3076" i="2"/>
  <c r="P3076" i="2" s="1"/>
  <c r="Y3076" i="2" s="1"/>
  <c r="R3076" i="2"/>
  <c r="V3076" i="2"/>
  <c r="W3076" i="2"/>
  <c r="N3077" i="2"/>
  <c r="O3077" i="2"/>
  <c r="S3077" i="2" s="1"/>
  <c r="Z3077" i="2" s="1"/>
  <c r="R3077" i="2"/>
  <c r="V3077" i="2"/>
  <c r="W3077" i="2"/>
  <c r="N3078" i="2"/>
  <c r="O3078" i="2"/>
  <c r="R3078" i="2"/>
  <c r="V3078" i="2"/>
  <c r="W3078" i="2"/>
  <c r="N3079" i="2"/>
  <c r="O3079" i="2"/>
  <c r="S3079" i="2" s="1"/>
  <c r="Z3079" i="2" s="1"/>
  <c r="R3079" i="2"/>
  <c r="V3079" i="2"/>
  <c r="W3079" i="2"/>
  <c r="N3080" i="2"/>
  <c r="O3080" i="2"/>
  <c r="P3080" i="2" s="1"/>
  <c r="Y3080" i="2" s="1"/>
  <c r="R3080" i="2"/>
  <c r="V3080" i="2"/>
  <c r="W3080" i="2"/>
  <c r="N3081" i="2"/>
  <c r="O3081" i="2"/>
  <c r="R3081" i="2"/>
  <c r="V3081" i="2"/>
  <c r="W3081" i="2"/>
  <c r="N3082" i="2"/>
  <c r="O3082" i="2"/>
  <c r="S3082" i="2" s="1"/>
  <c r="Z3082" i="2" s="1"/>
  <c r="R3082" i="2"/>
  <c r="V3082" i="2"/>
  <c r="W3082" i="2"/>
  <c r="N3083" i="2"/>
  <c r="O3083" i="2"/>
  <c r="R3083" i="2"/>
  <c r="V3083" i="2"/>
  <c r="W3083" i="2"/>
  <c r="N3084" i="2"/>
  <c r="O3084" i="2"/>
  <c r="S3084" i="2" s="1"/>
  <c r="T3084" i="2" s="1"/>
  <c r="R3084" i="2"/>
  <c r="V3084" i="2"/>
  <c r="W3084" i="2"/>
  <c r="N3085" i="2"/>
  <c r="O3085" i="2"/>
  <c r="S3085" i="2" s="1"/>
  <c r="T3085" i="2" s="1"/>
  <c r="R3085" i="2"/>
  <c r="V3085" i="2"/>
  <c r="W3085" i="2"/>
  <c r="N3086" i="2"/>
  <c r="O3086" i="2"/>
  <c r="R3086" i="2"/>
  <c r="V3086" i="2"/>
  <c r="W3086" i="2"/>
  <c r="N3087" i="2"/>
  <c r="O3087" i="2"/>
  <c r="P3087" i="2" s="1"/>
  <c r="Y3087" i="2" s="1"/>
  <c r="R3087" i="2"/>
  <c r="V3087" i="2"/>
  <c r="W3087" i="2"/>
  <c r="N3088" i="2"/>
  <c r="O3088" i="2"/>
  <c r="S3088" i="2" s="1"/>
  <c r="Z3088" i="2" s="1"/>
  <c r="R3088" i="2"/>
  <c r="V3088" i="2"/>
  <c r="W3088" i="2"/>
  <c r="N3089" i="2"/>
  <c r="O3089" i="2"/>
  <c r="P3089" i="2" s="1"/>
  <c r="Y3089" i="2" s="1"/>
  <c r="R3089" i="2"/>
  <c r="V3089" i="2"/>
  <c r="W3089" i="2"/>
  <c r="N3090" i="2"/>
  <c r="O3090" i="2"/>
  <c r="P3090" i="2" s="1"/>
  <c r="Y3090" i="2" s="1"/>
  <c r="R3090" i="2"/>
  <c r="V3090" i="2"/>
  <c r="W3090" i="2"/>
  <c r="N3091" i="2"/>
  <c r="O3091" i="2"/>
  <c r="R3091" i="2"/>
  <c r="V3091" i="2"/>
  <c r="W3091" i="2"/>
  <c r="N3092" i="2"/>
  <c r="O3092" i="2"/>
  <c r="P3092" i="2" s="1"/>
  <c r="R3092" i="2"/>
  <c r="V3092" i="2"/>
  <c r="W3092" i="2"/>
  <c r="N3093" i="2"/>
  <c r="O3093" i="2"/>
  <c r="R3093" i="2"/>
  <c r="V3093" i="2"/>
  <c r="W3093" i="2"/>
  <c r="N3094" i="2"/>
  <c r="O3094" i="2"/>
  <c r="R3094" i="2"/>
  <c r="V3094" i="2"/>
  <c r="W3094" i="2"/>
  <c r="N3095" i="2"/>
  <c r="O3095" i="2"/>
  <c r="S3095" i="2" s="1"/>
  <c r="T3095" i="2" s="1"/>
  <c r="R3095" i="2"/>
  <c r="V3095" i="2"/>
  <c r="W3095" i="2"/>
  <c r="N3096" i="2"/>
  <c r="O3096" i="2"/>
  <c r="S3096" i="2" s="1"/>
  <c r="T3096" i="2" s="1"/>
  <c r="R3096" i="2"/>
  <c r="V3096" i="2"/>
  <c r="W3096" i="2"/>
  <c r="N3097" i="2"/>
  <c r="O3097" i="2"/>
  <c r="S3097" i="2" s="1"/>
  <c r="T3097" i="2" s="1"/>
  <c r="R3097" i="2"/>
  <c r="V3097" i="2"/>
  <c r="W3097" i="2"/>
  <c r="N3098" i="2"/>
  <c r="O3098" i="2"/>
  <c r="P3098" i="2" s="1"/>
  <c r="Y3098" i="2" s="1"/>
  <c r="R3098" i="2"/>
  <c r="V3098" i="2"/>
  <c r="W3098" i="2"/>
  <c r="N3099" i="2"/>
  <c r="O3099" i="2"/>
  <c r="P3099" i="2" s="1"/>
  <c r="R3099" i="2"/>
  <c r="V3099" i="2"/>
  <c r="W3099" i="2"/>
  <c r="N3100" i="2"/>
  <c r="O3100" i="2"/>
  <c r="P3100" i="2" s="1"/>
  <c r="Y3100" i="2" s="1"/>
  <c r="R3100" i="2"/>
  <c r="V3100" i="2"/>
  <c r="W3100" i="2"/>
  <c r="N3101" i="2"/>
  <c r="O3101" i="2"/>
  <c r="S3101" i="2" s="1"/>
  <c r="Z3101" i="2" s="1"/>
  <c r="R3101" i="2"/>
  <c r="V3101" i="2"/>
  <c r="W3101" i="2"/>
  <c r="N3102" i="2"/>
  <c r="O3102" i="2"/>
  <c r="R3102" i="2"/>
  <c r="V3102" i="2"/>
  <c r="W3102" i="2"/>
  <c r="N3103" i="2"/>
  <c r="O3103" i="2"/>
  <c r="S3103" i="2" s="1"/>
  <c r="Z3103" i="2" s="1"/>
  <c r="R3103" i="2"/>
  <c r="V3103" i="2"/>
  <c r="W3103" i="2"/>
  <c r="N3104" i="2"/>
  <c r="O3104" i="2"/>
  <c r="P3104" i="2" s="1"/>
  <c r="Y3104" i="2" s="1"/>
  <c r="R3104" i="2"/>
  <c r="V3104" i="2"/>
  <c r="W3104" i="2"/>
  <c r="N3105" i="2"/>
  <c r="O3105" i="2"/>
  <c r="P3105" i="2" s="1"/>
  <c r="Y3105" i="2" s="1"/>
  <c r="R3105" i="2"/>
  <c r="V3105" i="2"/>
  <c r="W3105" i="2"/>
  <c r="N3106" i="2"/>
  <c r="O3106" i="2"/>
  <c r="S3106" i="2" s="1"/>
  <c r="R3106" i="2"/>
  <c r="V3106" i="2"/>
  <c r="W3106" i="2"/>
  <c r="N3107" i="2"/>
  <c r="O3107" i="2"/>
  <c r="R3107" i="2"/>
  <c r="V3107" i="2"/>
  <c r="W3107" i="2"/>
  <c r="N3108" i="2"/>
  <c r="O3108" i="2"/>
  <c r="S3108" i="2" s="1"/>
  <c r="T3108" i="2" s="1"/>
  <c r="R3108" i="2"/>
  <c r="V3108" i="2"/>
  <c r="W3108" i="2"/>
  <c r="N3109" i="2"/>
  <c r="O3109" i="2"/>
  <c r="S3109" i="2" s="1"/>
  <c r="T3109" i="2" s="1"/>
  <c r="R3109" i="2"/>
  <c r="V3109" i="2"/>
  <c r="W3109" i="2"/>
  <c r="N3110" i="2"/>
  <c r="O3110" i="2"/>
  <c r="P3110" i="2" s="1"/>
  <c r="Y3110" i="2" s="1"/>
  <c r="R3110" i="2"/>
  <c r="V3110" i="2"/>
  <c r="W3110" i="2"/>
  <c r="N3111" i="2"/>
  <c r="O3111" i="2"/>
  <c r="S3111" i="2" s="1"/>
  <c r="R3111" i="2"/>
  <c r="V3111" i="2"/>
  <c r="W3111" i="2"/>
  <c r="N3112" i="2"/>
  <c r="O3112" i="2"/>
  <c r="P3112" i="2" s="1"/>
  <c r="Y3112" i="2" s="1"/>
  <c r="R3112" i="2"/>
  <c r="V3112" i="2"/>
  <c r="W3112" i="2"/>
  <c r="N3113" i="2"/>
  <c r="O3113" i="2"/>
  <c r="P3113" i="2" s="1"/>
  <c r="Y3113" i="2" s="1"/>
  <c r="R3113" i="2"/>
  <c r="V3113" i="2"/>
  <c r="W3113" i="2"/>
  <c r="N3114" i="2"/>
  <c r="O3114" i="2"/>
  <c r="S3114" i="2" s="1"/>
  <c r="T3114" i="2" s="1"/>
  <c r="R3114" i="2"/>
  <c r="V3114" i="2"/>
  <c r="W3114" i="2"/>
  <c r="N3115" i="2"/>
  <c r="O3115" i="2"/>
  <c r="R3115" i="2"/>
  <c r="V3115" i="2"/>
  <c r="W3115" i="2"/>
  <c r="N3116" i="2"/>
  <c r="O3116" i="2"/>
  <c r="S3116" i="2" s="1"/>
  <c r="Z3116" i="2" s="1"/>
  <c r="R3116" i="2"/>
  <c r="V3116" i="2"/>
  <c r="W3116" i="2"/>
  <c r="N3117" i="2"/>
  <c r="O3117" i="2"/>
  <c r="R3117" i="2"/>
  <c r="V3117" i="2"/>
  <c r="W3117" i="2"/>
  <c r="N3118" i="2"/>
  <c r="O3118" i="2"/>
  <c r="P3118" i="2" s="1"/>
  <c r="R3118" i="2"/>
  <c r="V3118" i="2"/>
  <c r="W3118" i="2"/>
  <c r="N3119" i="2"/>
  <c r="O3119" i="2"/>
  <c r="P3119" i="2" s="1"/>
  <c r="R3119" i="2"/>
  <c r="V3119" i="2"/>
  <c r="W3119" i="2"/>
  <c r="N3120" i="2"/>
  <c r="O3120" i="2"/>
  <c r="P3120" i="2" s="1"/>
  <c r="Y3120" i="2" s="1"/>
  <c r="R3120" i="2"/>
  <c r="V3120" i="2"/>
  <c r="W3120" i="2"/>
  <c r="N3121" i="2"/>
  <c r="O3121" i="2"/>
  <c r="P3121" i="2" s="1"/>
  <c r="Y3121" i="2" s="1"/>
  <c r="R3121" i="2"/>
  <c r="V3121" i="2"/>
  <c r="W3121" i="2"/>
  <c r="N3122" i="2"/>
  <c r="O3122" i="2"/>
  <c r="S3122" i="2" s="1"/>
  <c r="T3122" i="2" s="1"/>
  <c r="R3122" i="2"/>
  <c r="V3122" i="2"/>
  <c r="W3122" i="2"/>
  <c r="N3123" i="2"/>
  <c r="O3123" i="2"/>
  <c r="S3123" i="2" s="1"/>
  <c r="Z3123" i="2" s="1"/>
  <c r="R3123" i="2"/>
  <c r="V3123" i="2"/>
  <c r="W3123" i="2"/>
  <c r="N3124" i="2"/>
  <c r="O3124" i="2"/>
  <c r="P3124" i="2" s="1"/>
  <c r="Y3124" i="2" s="1"/>
  <c r="R3124" i="2"/>
  <c r="V3124" i="2"/>
  <c r="W3124" i="2"/>
  <c r="N3125" i="2"/>
  <c r="O3125" i="2"/>
  <c r="R3125" i="2"/>
  <c r="V3125" i="2"/>
  <c r="W3125" i="2"/>
  <c r="N3126" i="2"/>
  <c r="O3126" i="2"/>
  <c r="R3126" i="2"/>
  <c r="V3126" i="2"/>
  <c r="W3126" i="2"/>
  <c r="N3127" i="2"/>
  <c r="O3127" i="2"/>
  <c r="S3127" i="2" s="1"/>
  <c r="Z3127" i="2" s="1"/>
  <c r="R3127" i="2"/>
  <c r="V3127" i="2"/>
  <c r="W3127" i="2"/>
  <c r="N3128" i="2"/>
  <c r="O3128" i="2"/>
  <c r="S3128" i="2" s="1"/>
  <c r="R3128" i="2"/>
  <c r="V3128" i="2"/>
  <c r="W3128" i="2"/>
  <c r="N3129" i="2"/>
  <c r="O3129" i="2"/>
  <c r="P3129" i="2" s="1"/>
  <c r="Y3129" i="2" s="1"/>
  <c r="R3129" i="2"/>
  <c r="V3129" i="2"/>
  <c r="W3129" i="2"/>
  <c r="N3130" i="2"/>
  <c r="O3130" i="2"/>
  <c r="P3130" i="2" s="1"/>
  <c r="R3130" i="2"/>
  <c r="V3130" i="2"/>
  <c r="W3130" i="2"/>
  <c r="N3131" i="2"/>
  <c r="O3131" i="2"/>
  <c r="P3131" i="2" s="1"/>
  <c r="R3131" i="2"/>
  <c r="V3131" i="2"/>
  <c r="W3131" i="2"/>
  <c r="N3132" i="2"/>
  <c r="O3132" i="2"/>
  <c r="P3132" i="2" s="1"/>
  <c r="R3132" i="2"/>
  <c r="V3132" i="2"/>
  <c r="W3132" i="2"/>
  <c r="N3133" i="2"/>
  <c r="O3133" i="2"/>
  <c r="S3133" i="2" s="1"/>
  <c r="T3133" i="2" s="1"/>
  <c r="R3133" i="2"/>
  <c r="V3133" i="2"/>
  <c r="W3133" i="2"/>
  <c r="N3134" i="2"/>
  <c r="O3134" i="2"/>
  <c r="R3134" i="2"/>
  <c r="V3134" i="2"/>
  <c r="W3134" i="2"/>
  <c r="N3135" i="2"/>
  <c r="O3135" i="2"/>
  <c r="S3135" i="2" s="1"/>
  <c r="Z3135" i="2" s="1"/>
  <c r="R3135" i="2"/>
  <c r="V3135" i="2"/>
  <c r="W3135" i="2"/>
  <c r="N3136" i="2"/>
  <c r="O3136" i="2"/>
  <c r="P3136" i="2" s="1"/>
  <c r="Y3136" i="2" s="1"/>
  <c r="R3136" i="2"/>
  <c r="V3136" i="2"/>
  <c r="W3136" i="2"/>
  <c r="N3137" i="2"/>
  <c r="O3137" i="2"/>
  <c r="P3137" i="2" s="1"/>
  <c r="Y3137" i="2" s="1"/>
  <c r="R3137" i="2"/>
  <c r="V3137" i="2"/>
  <c r="W3137" i="2"/>
  <c r="N3138" i="2"/>
  <c r="O3138" i="2"/>
  <c r="S3138" i="2" s="1"/>
  <c r="T3138" i="2" s="1"/>
  <c r="R3138" i="2"/>
  <c r="V3138" i="2"/>
  <c r="W3138" i="2"/>
  <c r="N3139" i="2"/>
  <c r="O3139" i="2"/>
  <c r="P3139" i="2" s="1"/>
  <c r="R3139" i="2"/>
  <c r="V3139" i="2"/>
  <c r="W3139" i="2"/>
  <c r="N3140" i="2"/>
  <c r="O3140" i="2"/>
  <c r="S3140" i="2" s="1"/>
  <c r="R3140" i="2"/>
  <c r="V3140" i="2"/>
  <c r="W3140" i="2"/>
  <c r="N3141" i="2"/>
  <c r="O3141" i="2"/>
  <c r="S3141" i="2" s="1"/>
  <c r="T3141" i="2" s="1"/>
  <c r="R3141" i="2"/>
  <c r="V3141" i="2"/>
  <c r="W3141" i="2"/>
  <c r="N3142" i="2"/>
  <c r="O3142" i="2"/>
  <c r="R3142" i="2"/>
  <c r="V3142" i="2"/>
  <c r="W3142" i="2"/>
  <c r="N3143" i="2"/>
  <c r="O3143" i="2"/>
  <c r="S3143" i="2" s="1"/>
  <c r="R3143" i="2"/>
  <c r="V3143" i="2"/>
  <c r="W3143" i="2"/>
  <c r="N3144" i="2"/>
  <c r="O3144" i="2"/>
  <c r="P3144" i="2" s="1"/>
  <c r="Y3144" i="2" s="1"/>
  <c r="R3144" i="2"/>
  <c r="V3144" i="2"/>
  <c r="W3144" i="2"/>
  <c r="N3145" i="2"/>
  <c r="O3145" i="2"/>
  <c r="S3145" i="2" s="1"/>
  <c r="T3145" i="2" s="1"/>
  <c r="R3145" i="2"/>
  <c r="V3145" i="2"/>
  <c r="W3145" i="2"/>
  <c r="N3146" i="2"/>
  <c r="O3146" i="2"/>
  <c r="S3146" i="2" s="1"/>
  <c r="T3146" i="2" s="1"/>
  <c r="R3146" i="2"/>
  <c r="V3146" i="2"/>
  <c r="W3146" i="2"/>
  <c r="N3147" i="2"/>
  <c r="O3147" i="2"/>
  <c r="P3147" i="2" s="1"/>
  <c r="R3147" i="2"/>
  <c r="V3147" i="2"/>
  <c r="W3147" i="2"/>
  <c r="N3148" i="2"/>
  <c r="O3148" i="2"/>
  <c r="P3148" i="2" s="1"/>
  <c r="Y3148" i="2" s="1"/>
  <c r="R3148" i="2"/>
  <c r="V3148" i="2"/>
  <c r="W3148" i="2"/>
  <c r="N3149" i="2"/>
  <c r="O3149" i="2"/>
  <c r="P3149" i="2" s="1"/>
  <c r="Y3149" i="2" s="1"/>
  <c r="R3149" i="2"/>
  <c r="V3149" i="2"/>
  <c r="W3149" i="2"/>
  <c r="N3150" i="2"/>
  <c r="O3150" i="2"/>
  <c r="R3150" i="2"/>
  <c r="V3150" i="2"/>
  <c r="W3150" i="2"/>
  <c r="N3151" i="2"/>
  <c r="O3151" i="2"/>
  <c r="P3151" i="2" s="1"/>
  <c r="Y3151" i="2" s="1"/>
  <c r="R3151" i="2"/>
  <c r="V3151" i="2"/>
  <c r="W3151" i="2"/>
  <c r="N3152" i="2"/>
  <c r="O3152" i="2"/>
  <c r="R3152" i="2"/>
  <c r="V3152" i="2"/>
  <c r="W3152" i="2"/>
  <c r="N3153" i="2"/>
  <c r="O3153" i="2"/>
  <c r="R3153" i="2"/>
  <c r="V3153" i="2"/>
  <c r="W3153" i="2"/>
  <c r="N3154" i="2"/>
  <c r="O3154" i="2"/>
  <c r="S3154" i="2" s="1"/>
  <c r="T3154" i="2" s="1"/>
  <c r="R3154" i="2"/>
  <c r="V3154" i="2"/>
  <c r="W3154" i="2"/>
  <c r="N3155" i="2"/>
  <c r="O3155" i="2"/>
  <c r="R3155" i="2"/>
  <c r="V3155" i="2"/>
  <c r="W3155" i="2"/>
  <c r="N3156" i="2"/>
  <c r="O3156" i="2"/>
  <c r="R3156" i="2"/>
  <c r="V3156" i="2"/>
  <c r="W3156" i="2"/>
  <c r="N3157" i="2"/>
  <c r="O3157" i="2"/>
  <c r="S3157" i="2" s="1"/>
  <c r="Z3157" i="2" s="1"/>
  <c r="R3157" i="2"/>
  <c r="V3157" i="2"/>
  <c r="W3157" i="2"/>
  <c r="N3158" i="2"/>
  <c r="O3158" i="2"/>
  <c r="R3158" i="2"/>
  <c r="V3158" i="2"/>
  <c r="W3158" i="2"/>
  <c r="N3159" i="2"/>
  <c r="O3159" i="2"/>
  <c r="P3159" i="2" s="1"/>
  <c r="Y3159" i="2" s="1"/>
  <c r="R3159" i="2"/>
  <c r="V3159" i="2"/>
  <c r="W3159" i="2"/>
  <c r="N3160" i="2"/>
  <c r="O3160" i="2"/>
  <c r="P3160" i="2" s="1"/>
  <c r="Y3160" i="2" s="1"/>
  <c r="R3160" i="2"/>
  <c r="V3160" i="2"/>
  <c r="W3160" i="2"/>
  <c r="N3161" i="2"/>
  <c r="O3161" i="2"/>
  <c r="P3161" i="2" s="1"/>
  <c r="Y3161" i="2" s="1"/>
  <c r="R3161" i="2"/>
  <c r="V3161" i="2"/>
  <c r="W3161" i="2"/>
  <c r="N3162" i="2"/>
  <c r="O3162" i="2"/>
  <c r="P3162" i="2" s="1"/>
  <c r="Y3162" i="2" s="1"/>
  <c r="R3162" i="2"/>
  <c r="V3162" i="2"/>
  <c r="W3162" i="2"/>
  <c r="N3163" i="2"/>
  <c r="O3163" i="2"/>
  <c r="R3163" i="2"/>
  <c r="V3163" i="2"/>
  <c r="W3163" i="2"/>
  <c r="N3164" i="2"/>
  <c r="O3164" i="2"/>
  <c r="P3164" i="2" s="1"/>
  <c r="R3164" i="2"/>
  <c r="V3164" i="2"/>
  <c r="W3164" i="2"/>
  <c r="N3165" i="2"/>
  <c r="O3165" i="2"/>
  <c r="S3165" i="2" s="1"/>
  <c r="R3165" i="2"/>
  <c r="V3165" i="2"/>
  <c r="W3165" i="2"/>
  <c r="N3166" i="2"/>
  <c r="O3166" i="2"/>
  <c r="P3166" i="2" s="1"/>
  <c r="Y3166" i="2" s="1"/>
  <c r="R3166" i="2"/>
  <c r="V3166" i="2"/>
  <c r="W3166" i="2"/>
  <c r="N3167" i="2"/>
  <c r="O3167" i="2"/>
  <c r="P3167" i="2" s="1"/>
  <c r="R3167" i="2"/>
  <c r="V3167" i="2"/>
  <c r="W3167" i="2"/>
  <c r="N3168" i="2"/>
  <c r="O3168" i="2"/>
  <c r="R3168" i="2"/>
  <c r="V3168" i="2"/>
  <c r="W3168" i="2"/>
  <c r="N3169" i="2"/>
  <c r="O3169" i="2"/>
  <c r="P3169" i="2" s="1"/>
  <c r="Y3169" i="2" s="1"/>
  <c r="R3169" i="2"/>
  <c r="V3169" i="2"/>
  <c r="W3169" i="2"/>
  <c r="N3170" i="2"/>
  <c r="O3170" i="2"/>
  <c r="P3170" i="2" s="1"/>
  <c r="Y3170" i="2" s="1"/>
  <c r="R3170" i="2"/>
  <c r="V3170" i="2"/>
  <c r="W3170" i="2"/>
  <c r="N3171" i="2"/>
  <c r="O3171" i="2"/>
  <c r="R3171" i="2"/>
  <c r="V3171" i="2"/>
  <c r="W3171" i="2"/>
  <c r="N3172" i="2"/>
  <c r="O3172" i="2"/>
  <c r="S3172" i="2" s="1"/>
  <c r="T3172" i="2" s="1"/>
  <c r="R3172" i="2"/>
  <c r="V3172" i="2"/>
  <c r="W3172" i="2"/>
  <c r="N3173" i="2"/>
  <c r="O3173" i="2"/>
  <c r="S3173" i="2" s="1"/>
  <c r="T3173" i="2" s="1"/>
  <c r="R3173" i="2"/>
  <c r="V3173" i="2"/>
  <c r="W3173" i="2"/>
  <c r="N3174" i="2"/>
  <c r="O3174" i="2"/>
  <c r="R3174" i="2"/>
  <c r="V3174" i="2"/>
  <c r="W3174" i="2"/>
  <c r="N3175" i="2"/>
  <c r="O3175" i="2"/>
  <c r="P3175" i="2" s="1"/>
  <c r="Y3175" i="2" s="1"/>
  <c r="R3175" i="2"/>
  <c r="V3175" i="2"/>
  <c r="W3175" i="2"/>
  <c r="N3176" i="2"/>
  <c r="O3176" i="2"/>
  <c r="P3176" i="2" s="1"/>
  <c r="Y3176" i="2" s="1"/>
  <c r="R3176" i="2"/>
  <c r="V3176" i="2"/>
  <c r="W3176" i="2"/>
  <c r="N3177" i="2"/>
  <c r="O3177" i="2"/>
  <c r="P3177" i="2" s="1"/>
  <c r="Y3177" i="2" s="1"/>
  <c r="R3177" i="2"/>
  <c r="V3177" i="2"/>
  <c r="W3177" i="2"/>
  <c r="N3178" i="2"/>
  <c r="O3178" i="2"/>
  <c r="S3178" i="2" s="1"/>
  <c r="T3178" i="2" s="1"/>
  <c r="R3178" i="2"/>
  <c r="V3178" i="2"/>
  <c r="W3178" i="2"/>
  <c r="N3179" i="2"/>
  <c r="O3179" i="2"/>
  <c r="R3179" i="2"/>
  <c r="V3179" i="2"/>
  <c r="W3179" i="2"/>
  <c r="N3180" i="2"/>
  <c r="O3180" i="2"/>
  <c r="S3180" i="2" s="1"/>
  <c r="Z3180" i="2" s="1"/>
  <c r="R3180" i="2"/>
  <c r="V3180" i="2"/>
  <c r="W3180" i="2"/>
  <c r="N3181" i="2"/>
  <c r="O3181" i="2"/>
  <c r="P3181" i="2" s="1"/>
  <c r="R3181" i="2"/>
  <c r="V3181" i="2"/>
  <c r="W3181" i="2"/>
  <c r="N3182" i="2"/>
  <c r="O3182" i="2"/>
  <c r="R3182" i="2"/>
  <c r="V3182" i="2"/>
  <c r="W3182" i="2"/>
  <c r="N3183" i="2"/>
  <c r="O3183" i="2"/>
  <c r="R3183" i="2"/>
  <c r="V3183" i="2"/>
  <c r="W3183" i="2"/>
  <c r="N3184" i="2"/>
  <c r="O3184" i="2"/>
  <c r="S3184" i="2" s="1"/>
  <c r="T3184" i="2" s="1"/>
  <c r="R3184" i="2"/>
  <c r="V3184" i="2"/>
  <c r="W3184" i="2"/>
  <c r="N3185" i="2"/>
  <c r="O3185" i="2"/>
  <c r="S3185" i="2" s="1"/>
  <c r="R3185" i="2"/>
  <c r="V3185" i="2"/>
  <c r="W3185" i="2"/>
  <c r="N3186" i="2"/>
  <c r="O3186" i="2"/>
  <c r="R3186" i="2"/>
  <c r="V3186" i="2"/>
  <c r="W3186" i="2"/>
  <c r="N3187" i="2"/>
  <c r="O3187" i="2"/>
  <c r="R3187" i="2"/>
  <c r="V3187" i="2"/>
  <c r="W3187" i="2"/>
  <c r="N3188" i="2"/>
  <c r="O3188" i="2"/>
  <c r="R3188" i="2"/>
  <c r="V3188" i="2"/>
  <c r="W3188" i="2"/>
  <c r="N3189" i="2"/>
  <c r="O3189" i="2"/>
  <c r="P3189" i="2" s="1"/>
  <c r="R3189" i="2"/>
  <c r="V3189" i="2"/>
  <c r="W3189" i="2"/>
  <c r="N3190" i="2"/>
  <c r="O3190" i="2"/>
  <c r="R3190" i="2"/>
  <c r="V3190" i="2"/>
  <c r="W3190" i="2"/>
  <c r="N3191" i="2"/>
  <c r="O3191" i="2"/>
  <c r="P3191" i="2" s="1"/>
  <c r="R3191" i="2"/>
  <c r="V3191" i="2"/>
  <c r="W3191" i="2"/>
  <c r="N3192" i="2"/>
  <c r="O3192" i="2"/>
  <c r="S3192" i="2" s="1"/>
  <c r="Z3192" i="2" s="1"/>
  <c r="R3192" i="2"/>
  <c r="V3192" i="2"/>
  <c r="W3192" i="2"/>
  <c r="N3193" i="2"/>
  <c r="O3193" i="2"/>
  <c r="P3193" i="2" s="1"/>
  <c r="R3193" i="2"/>
  <c r="V3193" i="2"/>
  <c r="W3193" i="2"/>
  <c r="N3194" i="2"/>
  <c r="O3194" i="2"/>
  <c r="S3194" i="2" s="1"/>
  <c r="Z3194" i="2" s="1"/>
  <c r="R3194" i="2"/>
  <c r="V3194" i="2"/>
  <c r="W3194" i="2"/>
  <c r="N3195" i="2"/>
  <c r="O3195" i="2"/>
  <c r="P3195" i="2" s="1"/>
  <c r="Y3195" i="2" s="1"/>
  <c r="R3195" i="2"/>
  <c r="V3195" i="2"/>
  <c r="W3195" i="2"/>
  <c r="N3196" i="2"/>
  <c r="O3196" i="2"/>
  <c r="P3196" i="2" s="1"/>
  <c r="R3196" i="2"/>
  <c r="V3196" i="2"/>
  <c r="W3196" i="2"/>
  <c r="N3197" i="2"/>
  <c r="O3197" i="2"/>
  <c r="S3197" i="2" s="1"/>
  <c r="Z3197" i="2" s="1"/>
  <c r="R3197" i="2"/>
  <c r="V3197" i="2"/>
  <c r="W3197" i="2"/>
  <c r="N3198" i="2"/>
  <c r="O3198" i="2"/>
  <c r="R3198" i="2"/>
  <c r="V3198" i="2"/>
  <c r="W3198" i="2"/>
  <c r="N3199" i="2"/>
  <c r="O3199" i="2"/>
  <c r="P3199" i="2" s="1"/>
  <c r="Y3199" i="2" s="1"/>
  <c r="R3199" i="2"/>
  <c r="V3199" i="2"/>
  <c r="W3199" i="2"/>
  <c r="N3200" i="2"/>
  <c r="O3200" i="2"/>
  <c r="S3200" i="2" s="1"/>
  <c r="T3200" i="2" s="1"/>
  <c r="R3200" i="2"/>
  <c r="V3200" i="2"/>
  <c r="W3200" i="2"/>
  <c r="N3201" i="2"/>
  <c r="O3201" i="2"/>
  <c r="S3201" i="2" s="1"/>
  <c r="T3201" i="2" s="1"/>
  <c r="R3201" i="2"/>
  <c r="V3201" i="2"/>
  <c r="W3201" i="2"/>
  <c r="N3202" i="2"/>
  <c r="O3202" i="2"/>
  <c r="P3202" i="2" s="1"/>
  <c r="Y3202" i="2" s="1"/>
  <c r="R3202" i="2"/>
  <c r="V3202" i="2"/>
  <c r="W3202" i="2"/>
  <c r="N3203" i="2"/>
  <c r="O3203" i="2"/>
  <c r="S3203" i="2" s="1"/>
  <c r="T3203" i="2" s="1"/>
  <c r="R3203" i="2"/>
  <c r="V3203" i="2"/>
  <c r="W3203" i="2"/>
  <c r="N3204" i="2"/>
  <c r="O3204" i="2"/>
  <c r="S3204" i="2" s="1"/>
  <c r="T3204" i="2" s="1"/>
  <c r="R3204" i="2"/>
  <c r="V3204" i="2"/>
  <c r="W3204" i="2"/>
  <c r="N3205" i="2"/>
  <c r="O3205" i="2"/>
  <c r="P3205" i="2" s="1"/>
  <c r="R3205" i="2"/>
  <c r="V3205" i="2"/>
  <c r="W3205" i="2"/>
  <c r="N3206" i="2"/>
  <c r="O3206" i="2"/>
  <c r="R3206" i="2"/>
  <c r="V3206" i="2"/>
  <c r="W3206" i="2"/>
  <c r="N2316" i="2"/>
  <c r="O2316" i="2"/>
  <c r="S2316" i="2" s="1"/>
  <c r="T2316" i="2" s="1"/>
  <c r="R2316" i="2"/>
  <c r="V2316" i="2"/>
  <c r="N2317" i="2"/>
  <c r="O2317" i="2"/>
  <c r="R2317" i="2"/>
  <c r="V2317" i="2"/>
  <c r="N2318" i="2"/>
  <c r="O2318" i="2"/>
  <c r="S2318" i="2" s="1"/>
  <c r="T2318" i="2" s="1"/>
  <c r="R2318" i="2"/>
  <c r="V2318" i="2"/>
  <c r="N2319" i="2"/>
  <c r="O2319" i="2"/>
  <c r="R2319" i="2"/>
  <c r="V2319" i="2"/>
  <c r="N2320" i="2"/>
  <c r="O2320" i="2"/>
  <c r="S2320" i="2" s="1"/>
  <c r="Z2320" i="2" s="1"/>
  <c r="R2320" i="2"/>
  <c r="V2320" i="2"/>
  <c r="N2321" i="2"/>
  <c r="O2321" i="2"/>
  <c r="R2321" i="2"/>
  <c r="V2321" i="2"/>
  <c r="N2322" i="2"/>
  <c r="O2322" i="2"/>
  <c r="P2322" i="2" s="1"/>
  <c r="R2322" i="2"/>
  <c r="V2322" i="2"/>
  <c r="N2323" i="2"/>
  <c r="O2323" i="2"/>
  <c r="P2323" i="2" s="1"/>
  <c r="Y2323" i="2" s="1"/>
  <c r="R2323" i="2"/>
  <c r="V2323" i="2"/>
  <c r="N2324" i="2"/>
  <c r="O2324" i="2"/>
  <c r="S2324" i="2" s="1"/>
  <c r="R2324" i="2"/>
  <c r="V2324" i="2"/>
  <c r="N2325" i="2"/>
  <c r="O2325" i="2"/>
  <c r="R2325" i="2"/>
  <c r="V2325" i="2"/>
  <c r="N2326" i="2"/>
  <c r="O2326" i="2"/>
  <c r="S2326" i="2" s="1"/>
  <c r="T2326" i="2" s="1"/>
  <c r="R2326" i="2"/>
  <c r="V2326" i="2"/>
  <c r="N2327" i="2"/>
  <c r="O2327" i="2"/>
  <c r="S2327" i="2" s="1"/>
  <c r="T2327" i="2" s="1"/>
  <c r="R2327" i="2"/>
  <c r="V2327" i="2"/>
  <c r="N2328" i="2"/>
  <c r="O2328" i="2"/>
  <c r="S2328" i="2" s="1"/>
  <c r="T2328" i="2" s="1"/>
  <c r="R2328" i="2"/>
  <c r="V2328" i="2"/>
  <c r="N2329" i="2"/>
  <c r="O2329" i="2"/>
  <c r="R2329" i="2"/>
  <c r="V2329" i="2"/>
  <c r="N2330" i="2"/>
  <c r="O2330" i="2"/>
  <c r="R2330" i="2"/>
  <c r="V2330" i="2"/>
  <c r="N2331" i="2"/>
  <c r="O2331" i="2"/>
  <c r="P2331" i="2" s="1"/>
  <c r="Y2331" i="2" s="1"/>
  <c r="R2331" i="2"/>
  <c r="V2331" i="2"/>
  <c r="N2332" i="2"/>
  <c r="O2332" i="2"/>
  <c r="R2332" i="2"/>
  <c r="V2332" i="2"/>
  <c r="N2333" i="2"/>
  <c r="O2333" i="2"/>
  <c r="R2333" i="2"/>
  <c r="V2333" i="2"/>
  <c r="N2334" i="2"/>
  <c r="O2334" i="2"/>
  <c r="R2334" i="2"/>
  <c r="V2334" i="2"/>
  <c r="N2335" i="2"/>
  <c r="O2335" i="2"/>
  <c r="S2335" i="2" s="1"/>
  <c r="T2335" i="2" s="1"/>
  <c r="R2335" i="2"/>
  <c r="V2335" i="2"/>
  <c r="N2336" i="2"/>
  <c r="O2336" i="2"/>
  <c r="R2336" i="2"/>
  <c r="V2336" i="2"/>
  <c r="N2337" i="2"/>
  <c r="O2337" i="2"/>
  <c r="S2337" i="2" s="1"/>
  <c r="R2337" i="2"/>
  <c r="V2337" i="2"/>
  <c r="N2338" i="2"/>
  <c r="O2338" i="2"/>
  <c r="S2338" i="2" s="1"/>
  <c r="T2338" i="2" s="1"/>
  <c r="R2338" i="2"/>
  <c r="V2338" i="2"/>
  <c r="N2339" i="2"/>
  <c r="O2339" i="2"/>
  <c r="S2339" i="2" s="1"/>
  <c r="R2339" i="2"/>
  <c r="V2339" i="2"/>
  <c r="N2340" i="2"/>
  <c r="O2340" i="2"/>
  <c r="P2340" i="2" s="1"/>
  <c r="Y2340" i="2" s="1"/>
  <c r="R2340" i="2"/>
  <c r="V2340" i="2"/>
  <c r="N2341" i="2"/>
  <c r="O2341" i="2"/>
  <c r="S2341" i="2" s="1"/>
  <c r="T2341" i="2" s="1"/>
  <c r="R2341" i="2"/>
  <c r="V2341" i="2"/>
  <c r="N2342" i="2"/>
  <c r="O2342" i="2"/>
  <c r="S2342" i="2" s="1"/>
  <c r="R2342" i="2"/>
  <c r="V2342" i="2"/>
  <c r="N2343" i="2"/>
  <c r="O2343" i="2"/>
  <c r="R2343" i="2"/>
  <c r="V2343" i="2"/>
  <c r="N2344" i="2"/>
  <c r="O2344" i="2"/>
  <c r="S2344" i="2" s="1"/>
  <c r="R2344" i="2"/>
  <c r="V2344" i="2"/>
  <c r="N2345" i="2"/>
  <c r="O2345" i="2"/>
  <c r="P2345" i="2" s="1"/>
  <c r="R2345" i="2"/>
  <c r="V2345" i="2"/>
  <c r="N2346" i="2"/>
  <c r="O2346" i="2"/>
  <c r="P2346" i="2" s="1"/>
  <c r="R2346" i="2"/>
  <c r="V2346" i="2"/>
  <c r="N2347" i="2"/>
  <c r="O2347" i="2"/>
  <c r="R2347" i="2"/>
  <c r="V2347" i="2"/>
  <c r="N2348" i="2"/>
  <c r="O2348" i="2"/>
  <c r="S2348" i="2" s="1"/>
  <c r="R2348" i="2"/>
  <c r="V2348" i="2"/>
  <c r="N2349" i="2"/>
  <c r="O2349" i="2"/>
  <c r="S2349" i="2" s="1"/>
  <c r="R2349" i="2"/>
  <c r="V2349" i="2"/>
  <c r="N2350" i="2"/>
  <c r="O2350" i="2"/>
  <c r="P2350" i="2" s="1"/>
  <c r="Y2350" i="2" s="1"/>
  <c r="R2350" i="2"/>
  <c r="V2350" i="2"/>
  <c r="N2351" i="2"/>
  <c r="O2351" i="2"/>
  <c r="S2351" i="2" s="1"/>
  <c r="R2351" i="2"/>
  <c r="V2351" i="2"/>
  <c r="N2352" i="2"/>
  <c r="O2352" i="2"/>
  <c r="P2352" i="2" s="1"/>
  <c r="Y2352" i="2" s="1"/>
  <c r="R2352" i="2"/>
  <c r="V2352" i="2"/>
  <c r="N2353" i="2"/>
  <c r="O2353" i="2"/>
  <c r="S2353" i="2" s="1"/>
  <c r="R2353" i="2"/>
  <c r="V2353" i="2"/>
  <c r="N2354" i="2"/>
  <c r="O2354" i="2"/>
  <c r="S2354" i="2" s="1"/>
  <c r="Z2354" i="2" s="1"/>
  <c r="R2354" i="2"/>
  <c r="V2354" i="2"/>
  <c r="N2355" i="2"/>
  <c r="O2355" i="2"/>
  <c r="P2355" i="2" s="1"/>
  <c r="R2355" i="2"/>
  <c r="V2355" i="2"/>
  <c r="N2356" i="2"/>
  <c r="O2356" i="2"/>
  <c r="S2356" i="2" s="1"/>
  <c r="T2356" i="2" s="1"/>
  <c r="R2356" i="2"/>
  <c r="V2356" i="2"/>
  <c r="N2357" i="2"/>
  <c r="O2357" i="2"/>
  <c r="P2357" i="2" s="1"/>
  <c r="R2357" i="2"/>
  <c r="V2357" i="2"/>
  <c r="N2358" i="2"/>
  <c r="O2358" i="2"/>
  <c r="S2358" i="2" s="1"/>
  <c r="Z2358" i="2" s="1"/>
  <c r="R2358" i="2"/>
  <c r="V2358" i="2"/>
  <c r="N2359" i="2"/>
  <c r="O2359" i="2"/>
  <c r="P2359" i="2" s="1"/>
  <c r="R2359" i="2"/>
  <c r="V2359" i="2"/>
  <c r="N2360" i="2"/>
  <c r="O2360" i="2"/>
  <c r="S2360" i="2" s="1"/>
  <c r="T2360" i="2" s="1"/>
  <c r="R2360" i="2"/>
  <c r="V2360" i="2"/>
  <c r="N2361" i="2"/>
  <c r="O2361" i="2"/>
  <c r="R2361" i="2"/>
  <c r="V2361" i="2"/>
  <c r="N2362" i="2"/>
  <c r="O2362" i="2"/>
  <c r="S2362" i="2" s="1"/>
  <c r="T2362" i="2" s="1"/>
  <c r="R2362" i="2"/>
  <c r="V2362" i="2"/>
  <c r="N2363" i="2"/>
  <c r="O2363" i="2"/>
  <c r="R2363" i="2"/>
  <c r="V2363" i="2"/>
  <c r="N2364" i="2"/>
  <c r="O2364" i="2"/>
  <c r="P2364" i="2" s="1"/>
  <c r="R2364" i="2"/>
  <c r="V2364" i="2"/>
  <c r="N2365" i="2"/>
  <c r="O2365" i="2"/>
  <c r="P2365" i="2" s="1"/>
  <c r="R2365" i="2"/>
  <c r="V2365" i="2"/>
  <c r="N2366" i="2"/>
  <c r="O2366" i="2"/>
  <c r="S2366" i="2" s="1"/>
  <c r="T2366" i="2" s="1"/>
  <c r="R2366" i="2"/>
  <c r="V2366" i="2"/>
  <c r="N2367" i="2"/>
  <c r="O2367" i="2"/>
  <c r="S2367" i="2" s="1"/>
  <c r="T2367" i="2" s="1"/>
  <c r="R2367" i="2"/>
  <c r="V2367" i="2"/>
  <c r="N2368" i="2"/>
  <c r="O2368" i="2"/>
  <c r="P2368" i="2" s="1"/>
  <c r="Y2368" i="2" s="1"/>
  <c r="R2368" i="2"/>
  <c r="V2368" i="2"/>
  <c r="N2369" i="2"/>
  <c r="O2369" i="2"/>
  <c r="S2369" i="2" s="1"/>
  <c r="R2369" i="2"/>
  <c r="V2369" i="2"/>
  <c r="N2370" i="2"/>
  <c r="O2370" i="2"/>
  <c r="P2370" i="2" s="1"/>
  <c r="Y2370" i="2" s="1"/>
  <c r="R2370" i="2"/>
  <c r="V2370" i="2"/>
  <c r="N2371" i="2"/>
  <c r="O2371" i="2"/>
  <c r="P2371" i="2" s="1"/>
  <c r="R2371" i="2"/>
  <c r="V2371" i="2"/>
  <c r="N2372" i="2"/>
  <c r="O2372" i="2"/>
  <c r="S2372" i="2" s="1"/>
  <c r="T2372" i="2" s="1"/>
  <c r="R2372" i="2"/>
  <c r="V2372" i="2"/>
  <c r="N2373" i="2"/>
  <c r="O2373" i="2"/>
  <c r="S2373" i="2" s="1"/>
  <c r="R2373" i="2"/>
  <c r="V2373" i="2"/>
  <c r="N2374" i="2"/>
  <c r="O2374" i="2"/>
  <c r="S2374" i="2" s="1"/>
  <c r="T2374" i="2" s="1"/>
  <c r="R2374" i="2"/>
  <c r="V2374" i="2"/>
  <c r="N2375" i="2"/>
  <c r="O2375" i="2"/>
  <c r="R2375" i="2"/>
  <c r="V2375" i="2"/>
  <c r="N2376" i="2"/>
  <c r="O2376" i="2"/>
  <c r="P2376" i="2" s="1"/>
  <c r="R2376" i="2"/>
  <c r="V2376" i="2"/>
  <c r="N2377" i="2"/>
  <c r="O2377" i="2"/>
  <c r="R2377" i="2"/>
  <c r="V2377" i="2"/>
  <c r="N2378" i="2"/>
  <c r="O2378" i="2"/>
  <c r="P2378" i="2" s="1"/>
  <c r="R2378" i="2"/>
  <c r="V2378" i="2"/>
  <c r="N2379" i="2"/>
  <c r="O2379" i="2"/>
  <c r="S2379" i="2" s="1"/>
  <c r="T2379" i="2" s="1"/>
  <c r="R2379" i="2"/>
  <c r="V2379" i="2"/>
  <c r="N2380" i="2"/>
  <c r="O2380" i="2"/>
  <c r="S2380" i="2" s="1"/>
  <c r="T2380" i="2" s="1"/>
  <c r="R2380" i="2"/>
  <c r="V2380" i="2"/>
  <c r="N2381" i="2"/>
  <c r="O2381" i="2"/>
  <c r="P2381" i="2" s="1"/>
  <c r="R2381" i="2"/>
  <c r="V2381" i="2"/>
  <c r="N2382" i="2"/>
  <c r="O2382" i="2"/>
  <c r="P2382" i="2" s="1"/>
  <c r="R2382" i="2"/>
  <c r="V2382" i="2"/>
  <c r="N2383" i="2"/>
  <c r="O2383" i="2"/>
  <c r="R2383" i="2"/>
  <c r="V2383" i="2"/>
  <c r="N2384" i="2"/>
  <c r="O2384" i="2"/>
  <c r="P2384" i="2" s="1"/>
  <c r="Y2384" i="2" s="1"/>
  <c r="R2384" i="2"/>
  <c r="V2384" i="2"/>
  <c r="N2385" i="2"/>
  <c r="O2385" i="2"/>
  <c r="S2385" i="2" s="1"/>
  <c r="T2385" i="2" s="1"/>
  <c r="R2385" i="2"/>
  <c r="V2385" i="2"/>
  <c r="N2386" i="2"/>
  <c r="O2386" i="2"/>
  <c r="P2386" i="2" s="1"/>
  <c r="Y2386" i="2" s="1"/>
  <c r="R2386" i="2"/>
  <c r="V2386" i="2"/>
  <c r="N2387" i="2"/>
  <c r="O2387" i="2"/>
  <c r="R2387" i="2"/>
  <c r="V2387" i="2"/>
  <c r="N2388" i="2"/>
  <c r="O2388" i="2"/>
  <c r="S2388" i="2" s="1"/>
  <c r="T2388" i="2" s="1"/>
  <c r="R2388" i="2"/>
  <c r="V2388" i="2"/>
  <c r="N2389" i="2"/>
  <c r="O2389" i="2"/>
  <c r="S2389" i="2" s="1"/>
  <c r="T2389" i="2" s="1"/>
  <c r="R2389" i="2"/>
  <c r="V2389" i="2"/>
  <c r="N2390" i="2"/>
  <c r="O2390" i="2"/>
  <c r="S2390" i="2" s="1"/>
  <c r="Z2390" i="2" s="1"/>
  <c r="R2390" i="2"/>
  <c r="V2390" i="2"/>
  <c r="N2391" i="2"/>
  <c r="O2391" i="2"/>
  <c r="S2391" i="2" s="1"/>
  <c r="T2391" i="2" s="1"/>
  <c r="R2391" i="2"/>
  <c r="V2391" i="2"/>
  <c r="N2392" i="2"/>
  <c r="O2392" i="2"/>
  <c r="S2392" i="2" s="1"/>
  <c r="T2392" i="2" s="1"/>
  <c r="R2392" i="2"/>
  <c r="V2392" i="2"/>
  <c r="N2393" i="2"/>
  <c r="O2393" i="2"/>
  <c r="P2393" i="2" s="1"/>
  <c r="Y2393" i="2" s="1"/>
  <c r="R2393" i="2"/>
  <c r="V2393" i="2"/>
  <c r="N2394" i="2"/>
  <c r="O2394" i="2"/>
  <c r="P2394" i="2" s="1"/>
  <c r="Y2394" i="2" s="1"/>
  <c r="R2394" i="2"/>
  <c r="V2394" i="2"/>
  <c r="N2395" i="2"/>
  <c r="O2395" i="2"/>
  <c r="P2395" i="2" s="1"/>
  <c r="R2395" i="2"/>
  <c r="V2395" i="2"/>
  <c r="N2396" i="2"/>
  <c r="O2396" i="2"/>
  <c r="P2396" i="2" s="1"/>
  <c r="R2396" i="2"/>
  <c r="V2396" i="2"/>
  <c r="N2397" i="2"/>
  <c r="O2397" i="2"/>
  <c r="R2397" i="2"/>
  <c r="V2397" i="2"/>
  <c r="N2398" i="2"/>
  <c r="O2398" i="2"/>
  <c r="S2398" i="2" s="1"/>
  <c r="Z2398" i="2" s="1"/>
  <c r="R2398" i="2"/>
  <c r="V2398" i="2"/>
  <c r="N2399" i="2"/>
  <c r="O2399" i="2"/>
  <c r="P2399" i="2" s="1"/>
  <c r="R2399" i="2"/>
  <c r="V2399" i="2"/>
  <c r="N2400" i="2"/>
  <c r="O2400" i="2"/>
  <c r="P2400" i="2" s="1"/>
  <c r="Y2400" i="2" s="1"/>
  <c r="R2400" i="2"/>
  <c r="V2400" i="2"/>
  <c r="N2401" i="2"/>
  <c r="O2401" i="2"/>
  <c r="R2401" i="2"/>
  <c r="V2401" i="2"/>
  <c r="N2402" i="2"/>
  <c r="O2402" i="2"/>
  <c r="P2402" i="2" s="1"/>
  <c r="Y2402" i="2" s="1"/>
  <c r="R2402" i="2"/>
  <c r="V2402" i="2"/>
  <c r="N2403" i="2"/>
  <c r="O2403" i="2"/>
  <c r="R2403" i="2"/>
  <c r="V2403" i="2"/>
  <c r="N2404" i="2"/>
  <c r="O2404" i="2"/>
  <c r="S2404" i="2" s="1"/>
  <c r="Z2404" i="2" s="1"/>
  <c r="R2404" i="2"/>
  <c r="V2404" i="2"/>
  <c r="N2405" i="2"/>
  <c r="O2405" i="2"/>
  <c r="R2405" i="2"/>
  <c r="V2405" i="2"/>
  <c r="N2406" i="2"/>
  <c r="O2406" i="2"/>
  <c r="P2406" i="2" s="1"/>
  <c r="R2406" i="2"/>
  <c r="V2406" i="2"/>
  <c r="N2407" i="2"/>
  <c r="O2407" i="2"/>
  <c r="R2407" i="2"/>
  <c r="V2407" i="2"/>
  <c r="N2408" i="2"/>
  <c r="O2408" i="2"/>
  <c r="S2408" i="2" s="1"/>
  <c r="R2408" i="2"/>
  <c r="V2408" i="2"/>
  <c r="N2409" i="2"/>
  <c r="O2409" i="2"/>
  <c r="P2409" i="2" s="1"/>
  <c r="R2409" i="2"/>
  <c r="V2409" i="2"/>
  <c r="N2410" i="2"/>
  <c r="O2410" i="2"/>
  <c r="P2410" i="2" s="1"/>
  <c r="R2410" i="2"/>
  <c r="V2410" i="2"/>
  <c r="N2411" i="2"/>
  <c r="O2411" i="2"/>
  <c r="P2411" i="2" s="1"/>
  <c r="R2411" i="2"/>
  <c r="V2411" i="2"/>
  <c r="N2412" i="2"/>
  <c r="O2412" i="2"/>
  <c r="S2412" i="2" s="1"/>
  <c r="T2412" i="2" s="1"/>
  <c r="R2412" i="2"/>
  <c r="V2412" i="2"/>
  <c r="N2413" i="2"/>
  <c r="O2413" i="2"/>
  <c r="S2413" i="2" s="1"/>
  <c r="R2413" i="2"/>
  <c r="V2413" i="2"/>
  <c r="N2414" i="2"/>
  <c r="O2414" i="2"/>
  <c r="S2414" i="2" s="1"/>
  <c r="R2414" i="2"/>
  <c r="V2414" i="2"/>
  <c r="N2415" i="2"/>
  <c r="O2415" i="2"/>
  <c r="R2415" i="2"/>
  <c r="V2415" i="2"/>
  <c r="N2416" i="2"/>
  <c r="O2416" i="2"/>
  <c r="S2416" i="2" s="1"/>
  <c r="R2416" i="2"/>
  <c r="V2416" i="2"/>
  <c r="N2417" i="2"/>
  <c r="O2417" i="2"/>
  <c r="S2417" i="2" s="1"/>
  <c r="Z2417" i="2" s="1"/>
  <c r="R2417" i="2"/>
  <c r="V2417" i="2"/>
  <c r="N2418" i="2"/>
  <c r="O2418" i="2"/>
  <c r="P2418" i="2" s="1"/>
  <c r="Y2418" i="2" s="1"/>
  <c r="R2418" i="2"/>
  <c r="V2418" i="2"/>
  <c r="N2419" i="2"/>
  <c r="O2419" i="2"/>
  <c r="R2419" i="2"/>
  <c r="V2419" i="2"/>
  <c r="N2420" i="2"/>
  <c r="O2420" i="2"/>
  <c r="P2420" i="2" s="1"/>
  <c r="Y2420" i="2" s="1"/>
  <c r="R2420" i="2"/>
  <c r="V2420" i="2"/>
  <c r="N2421" i="2"/>
  <c r="O2421" i="2"/>
  <c r="R2421" i="2"/>
  <c r="V2421" i="2"/>
  <c r="N2422" i="2"/>
  <c r="O2422" i="2"/>
  <c r="P2422" i="2" s="1"/>
  <c r="Y2422" i="2" s="1"/>
  <c r="R2422" i="2"/>
  <c r="V2422" i="2"/>
  <c r="N2423" i="2"/>
  <c r="O2423" i="2"/>
  <c r="P2423" i="2" s="1"/>
  <c r="R2423" i="2"/>
  <c r="V2423" i="2"/>
  <c r="N2424" i="2"/>
  <c r="O2424" i="2"/>
  <c r="S2424" i="2" s="1"/>
  <c r="R2424" i="2"/>
  <c r="V2424" i="2"/>
  <c r="N2425" i="2"/>
  <c r="O2425" i="2"/>
  <c r="P2425" i="2" s="1"/>
  <c r="Y2425" i="2" s="1"/>
  <c r="R2425" i="2"/>
  <c r="V2425" i="2"/>
  <c r="N2426" i="2"/>
  <c r="O2426" i="2"/>
  <c r="P2426" i="2" s="1"/>
  <c r="Y2426" i="2" s="1"/>
  <c r="R2426" i="2"/>
  <c r="V2426" i="2"/>
  <c r="N2427" i="2"/>
  <c r="O2427" i="2"/>
  <c r="R2427" i="2"/>
  <c r="V2427" i="2"/>
  <c r="N2428" i="2"/>
  <c r="O2428" i="2"/>
  <c r="S2428" i="2" s="1"/>
  <c r="T2428" i="2" s="1"/>
  <c r="R2428" i="2"/>
  <c r="V2428" i="2"/>
  <c r="N2429" i="2"/>
  <c r="O2429" i="2"/>
  <c r="P2429" i="2" s="1"/>
  <c r="R2429" i="2"/>
  <c r="V2429" i="2"/>
  <c r="N2430" i="2"/>
  <c r="O2430" i="2"/>
  <c r="P2430" i="2" s="1"/>
  <c r="Y2430" i="2" s="1"/>
  <c r="R2430" i="2"/>
  <c r="V2430" i="2"/>
  <c r="N2431" i="2"/>
  <c r="O2431" i="2"/>
  <c r="R2431" i="2"/>
  <c r="V2431" i="2"/>
  <c r="N2432" i="2"/>
  <c r="O2432" i="2"/>
  <c r="S2432" i="2" s="1"/>
  <c r="R2432" i="2"/>
  <c r="V2432" i="2"/>
  <c r="N2433" i="2"/>
  <c r="O2433" i="2"/>
  <c r="S2433" i="2" s="1"/>
  <c r="R2433" i="2"/>
  <c r="V2433" i="2"/>
  <c r="N2434" i="2"/>
  <c r="O2434" i="2"/>
  <c r="S2434" i="2" s="1"/>
  <c r="R2434" i="2"/>
  <c r="V2434" i="2"/>
  <c r="N2435" i="2"/>
  <c r="O2435" i="2"/>
  <c r="R2435" i="2"/>
  <c r="V2435" i="2"/>
  <c r="N2436" i="2"/>
  <c r="O2436" i="2"/>
  <c r="S2436" i="2" s="1"/>
  <c r="T2436" i="2" s="1"/>
  <c r="R2436" i="2"/>
  <c r="V2436" i="2"/>
  <c r="N2437" i="2"/>
  <c r="O2437" i="2"/>
  <c r="S2437" i="2" s="1"/>
  <c r="R2437" i="2"/>
  <c r="V2437" i="2"/>
  <c r="N2438" i="2"/>
  <c r="O2438" i="2"/>
  <c r="S2438" i="2" s="1"/>
  <c r="T2438" i="2" s="1"/>
  <c r="R2438" i="2"/>
  <c r="V2438" i="2"/>
  <c r="N2439" i="2"/>
  <c r="O2439" i="2"/>
  <c r="P2439" i="2" s="1"/>
  <c r="Y2439" i="2" s="1"/>
  <c r="R2439" i="2"/>
  <c r="V2439" i="2"/>
  <c r="N2440" i="2"/>
  <c r="O2440" i="2"/>
  <c r="S2440" i="2" s="1"/>
  <c r="T2440" i="2" s="1"/>
  <c r="R2440" i="2"/>
  <c r="V2440" i="2"/>
  <c r="N2441" i="2"/>
  <c r="O2441" i="2"/>
  <c r="P2441" i="2" s="1"/>
  <c r="R2441" i="2"/>
  <c r="V2441" i="2"/>
  <c r="N2442" i="2"/>
  <c r="O2442" i="2"/>
  <c r="S2442" i="2" s="1"/>
  <c r="T2442" i="2" s="1"/>
  <c r="R2442" i="2"/>
  <c r="V2442" i="2"/>
  <c r="N2443" i="2"/>
  <c r="O2443" i="2"/>
  <c r="R2443" i="2"/>
  <c r="V2443" i="2"/>
  <c r="N2444" i="2"/>
  <c r="O2444" i="2"/>
  <c r="S2444" i="2" s="1"/>
  <c r="R2444" i="2"/>
  <c r="V2444" i="2"/>
  <c r="N2445" i="2"/>
  <c r="O2445" i="2"/>
  <c r="R2445" i="2"/>
  <c r="V2445" i="2"/>
  <c r="N2446" i="2"/>
  <c r="O2446" i="2"/>
  <c r="S2446" i="2" s="1"/>
  <c r="T2446" i="2" s="1"/>
  <c r="R2446" i="2"/>
  <c r="V2446" i="2"/>
  <c r="N2447" i="2"/>
  <c r="O2447" i="2"/>
  <c r="S2447" i="2" s="1"/>
  <c r="R2447" i="2"/>
  <c r="V2447" i="2"/>
  <c r="N2448" i="2"/>
  <c r="O2448" i="2"/>
  <c r="S2448" i="2" s="1"/>
  <c r="T2448" i="2" s="1"/>
  <c r="R2448" i="2"/>
  <c r="V2448" i="2"/>
  <c r="N2449" i="2"/>
  <c r="O2449" i="2"/>
  <c r="R2449" i="2"/>
  <c r="V2449" i="2"/>
  <c r="N2450" i="2"/>
  <c r="O2450" i="2"/>
  <c r="P2450" i="2" s="1"/>
  <c r="R2450" i="2"/>
  <c r="V2450" i="2"/>
  <c r="N2451" i="2"/>
  <c r="O2451" i="2"/>
  <c r="R2451" i="2"/>
  <c r="V2451" i="2"/>
  <c r="N2452" i="2"/>
  <c r="O2452" i="2"/>
  <c r="P2452" i="2" s="1"/>
  <c r="Y2452" i="2" s="1"/>
  <c r="R2452" i="2"/>
  <c r="V2452" i="2"/>
  <c r="N2453" i="2"/>
  <c r="O2453" i="2"/>
  <c r="R2453" i="2"/>
  <c r="V2453" i="2"/>
  <c r="N2454" i="2"/>
  <c r="O2454" i="2"/>
  <c r="P2454" i="2" s="1"/>
  <c r="Y2454" i="2" s="1"/>
  <c r="R2454" i="2"/>
  <c r="V2454" i="2"/>
  <c r="N2306" i="2"/>
  <c r="O2306" i="2"/>
  <c r="S2306" i="2" s="1"/>
  <c r="R2306" i="2"/>
  <c r="V2306" i="2"/>
  <c r="N2307" i="2"/>
  <c r="O2307" i="2"/>
  <c r="P2307" i="2" s="1"/>
  <c r="Y2307" i="2" s="1"/>
  <c r="R2307" i="2"/>
  <c r="V2307" i="2"/>
  <c r="N2308" i="2"/>
  <c r="O2308" i="2"/>
  <c r="S2308" i="2" s="1"/>
  <c r="R2308" i="2"/>
  <c r="V2308" i="2"/>
  <c r="N2309" i="2"/>
  <c r="O2309" i="2"/>
  <c r="P2309" i="2" s="1"/>
  <c r="Y2309" i="2" s="1"/>
  <c r="R2309" i="2"/>
  <c r="V2309" i="2"/>
  <c r="N2310" i="2"/>
  <c r="O2310" i="2"/>
  <c r="R2310" i="2"/>
  <c r="V2310" i="2"/>
  <c r="N2311" i="2"/>
  <c r="O2311" i="2"/>
  <c r="S2311" i="2" s="1"/>
  <c r="R2311" i="2"/>
  <c r="V2311" i="2"/>
  <c r="N2312" i="2"/>
  <c r="O2312" i="2"/>
  <c r="P2312" i="2" s="1"/>
  <c r="Y2312" i="2" s="1"/>
  <c r="R2312" i="2"/>
  <c r="V2312" i="2"/>
  <c r="N2313" i="2"/>
  <c r="O2313" i="2"/>
  <c r="P2313" i="2" s="1"/>
  <c r="Y2313" i="2" s="1"/>
  <c r="R2313" i="2"/>
  <c r="V2313" i="2"/>
  <c r="N2314" i="2"/>
  <c r="O2314" i="2"/>
  <c r="R2314" i="2"/>
  <c r="V2314" i="2"/>
  <c r="N2315" i="2"/>
  <c r="O2315" i="2"/>
  <c r="S2315" i="2" s="1"/>
  <c r="Z2315" i="2" s="1"/>
  <c r="R2315" i="2"/>
  <c r="V2315" i="2"/>
  <c r="O2052" i="2"/>
  <c r="S2052" i="2" s="1"/>
  <c r="O2022" i="2"/>
  <c r="O2107" i="2"/>
  <c r="O2106" i="2"/>
  <c r="P2106" i="2" s="1"/>
  <c r="Y2106" i="2" s="1"/>
  <c r="R2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R814" i="2"/>
  <c r="Q814" i="2" s="1"/>
  <c r="V814" i="2"/>
  <c r="R815" i="2"/>
  <c r="Q815" i="2" s="1"/>
  <c r="V815" i="2"/>
  <c r="R816" i="2"/>
  <c r="Q816" i="2" s="1"/>
  <c r="V816" i="2"/>
  <c r="R817" i="2"/>
  <c r="V817" i="2"/>
  <c r="R818" i="2"/>
  <c r="V818" i="2"/>
  <c r="R819" i="2"/>
  <c r="Q819" i="2" s="1"/>
  <c r="V819" i="2"/>
  <c r="R820" i="2"/>
  <c r="V820" i="2"/>
  <c r="R821" i="2"/>
  <c r="V821" i="2"/>
  <c r="R822" i="2"/>
  <c r="V822" i="2"/>
  <c r="R823" i="2"/>
  <c r="Q823" i="2" s="1"/>
  <c r="V823" i="2"/>
  <c r="R824" i="2"/>
  <c r="V824" i="2"/>
  <c r="R825" i="2"/>
  <c r="V825" i="2"/>
  <c r="R826" i="2"/>
  <c r="Q826" i="2" s="1"/>
  <c r="V826" i="2"/>
  <c r="R827" i="2"/>
  <c r="V827" i="2"/>
  <c r="R828" i="2"/>
  <c r="V828" i="2"/>
  <c r="R829" i="2"/>
  <c r="V829" i="2"/>
  <c r="R830" i="2"/>
  <c r="V830" i="2"/>
  <c r="R831" i="2"/>
  <c r="Q831" i="2" s="1"/>
  <c r="V831" i="2"/>
  <c r="R832" i="2"/>
  <c r="V832" i="2"/>
  <c r="R833" i="2"/>
  <c r="V833" i="2"/>
  <c r="R834" i="2"/>
  <c r="Q834" i="2" s="1"/>
  <c r="V834" i="2"/>
  <c r="R835" i="2"/>
  <c r="Q835" i="2" s="1"/>
  <c r="V835" i="2"/>
  <c r="R836" i="2"/>
  <c r="V836" i="2"/>
  <c r="R837" i="2"/>
  <c r="V837" i="2"/>
  <c r="R838" i="2"/>
  <c r="V838" i="2"/>
  <c r="R839" i="2"/>
  <c r="Q839" i="2" s="1"/>
  <c r="V839" i="2"/>
  <c r="R840" i="2"/>
  <c r="V840" i="2"/>
  <c r="R841" i="2"/>
  <c r="V841" i="2"/>
  <c r="R842" i="2"/>
  <c r="Q842" i="2" s="1"/>
  <c r="V842" i="2"/>
  <c r="R843" i="2"/>
  <c r="Q843" i="2" s="1"/>
  <c r="V843" i="2"/>
  <c r="R844" i="2"/>
  <c r="V844" i="2"/>
  <c r="R845" i="2"/>
  <c r="V845" i="2"/>
  <c r="R846" i="2"/>
  <c r="V846" i="2"/>
  <c r="R847" i="2"/>
  <c r="Q847" i="2" s="1"/>
  <c r="V847" i="2"/>
  <c r="R848" i="2"/>
  <c r="V848" i="2"/>
  <c r="R849" i="2"/>
  <c r="Q849" i="2" s="1"/>
  <c r="V849" i="2"/>
  <c r="R850" i="2"/>
  <c r="Q850" i="2" s="1"/>
  <c r="V850" i="2"/>
  <c r="R851" i="2"/>
  <c r="Q851" i="2" s="1"/>
  <c r="V851" i="2"/>
  <c r="R852" i="2"/>
  <c r="Q852" i="2" s="1"/>
  <c r="V852" i="2"/>
  <c r="R853" i="2"/>
  <c r="V853" i="2"/>
  <c r="R854" i="2"/>
  <c r="Q854" i="2" s="1"/>
  <c r="V854" i="2"/>
  <c r="R855" i="2"/>
  <c r="Q855" i="2" s="1"/>
  <c r="V855" i="2"/>
  <c r="R856" i="2"/>
  <c r="V856" i="2"/>
  <c r="R857" i="2"/>
  <c r="V857" i="2"/>
  <c r="R858" i="2"/>
  <c r="Q858" i="2" s="1"/>
  <c r="V858" i="2"/>
  <c r="R859" i="2"/>
  <c r="Q859" i="2" s="1"/>
  <c r="V859" i="2"/>
  <c r="R860" i="2"/>
  <c r="V860" i="2"/>
  <c r="R861" i="2"/>
  <c r="V861" i="2"/>
  <c r="R862" i="2"/>
  <c r="Q862" i="2" s="1"/>
  <c r="V862" i="2"/>
  <c r="R863" i="2"/>
  <c r="Q863" i="2" s="1"/>
  <c r="V863" i="2"/>
  <c r="R864" i="2"/>
  <c r="V864" i="2"/>
  <c r="R865" i="2"/>
  <c r="V865" i="2"/>
  <c r="R866" i="2"/>
  <c r="Q866" i="2" s="1"/>
  <c r="V866" i="2"/>
  <c r="R867" i="2"/>
  <c r="V867" i="2"/>
  <c r="R868" i="2"/>
  <c r="Q868" i="2" s="1"/>
  <c r="V868" i="2"/>
  <c r="R869" i="2"/>
  <c r="V869" i="2"/>
  <c r="R870" i="2"/>
  <c r="Q870" i="2" s="1"/>
  <c r="V870" i="2"/>
  <c r="R871" i="2"/>
  <c r="Q871" i="2" s="1"/>
  <c r="V871" i="2"/>
  <c r="R872" i="2"/>
  <c r="Q872" i="2" s="1"/>
  <c r="V872" i="2"/>
  <c r="R873" i="2"/>
  <c r="V873" i="2"/>
  <c r="R874" i="2"/>
  <c r="V874" i="2"/>
  <c r="R875" i="2"/>
  <c r="Q875" i="2" s="1"/>
  <c r="V875" i="2"/>
  <c r="R876" i="2"/>
  <c r="V876" i="2"/>
  <c r="R877" i="2"/>
  <c r="V877" i="2"/>
  <c r="R878" i="2"/>
  <c r="Q878" i="2" s="1"/>
  <c r="V878" i="2"/>
  <c r="R879" i="2"/>
  <c r="Q879" i="2" s="1"/>
  <c r="V879" i="2"/>
  <c r="R880" i="2"/>
  <c r="V880" i="2"/>
  <c r="R881" i="2"/>
  <c r="V881" i="2"/>
  <c r="R882" i="2"/>
  <c r="Q882" i="2" s="1"/>
  <c r="V882" i="2"/>
  <c r="R883" i="2"/>
  <c r="Q883" i="2" s="1"/>
  <c r="V883" i="2"/>
  <c r="R884" i="2"/>
  <c r="V884" i="2"/>
  <c r="R885" i="2"/>
  <c r="V885" i="2"/>
  <c r="R886" i="2"/>
  <c r="Q886" i="2" s="1"/>
  <c r="V886" i="2"/>
  <c r="R887" i="2"/>
  <c r="Q887" i="2" s="1"/>
  <c r="V887" i="2"/>
  <c r="R888" i="2"/>
  <c r="V888" i="2"/>
  <c r="R889" i="2"/>
  <c r="Q889" i="2" s="1"/>
  <c r="V889" i="2"/>
  <c r="R890" i="2"/>
  <c r="Q890" i="2" s="1"/>
  <c r="V890" i="2"/>
  <c r="R891" i="2"/>
  <c r="V891" i="2"/>
  <c r="R892" i="2"/>
  <c r="V892" i="2"/>
  <c r="R893" i="2"/>
  <c r="Q893" i="2" s="1"/>
  <c r="V893" i="2"/>
  <c r="R894" i="2"/>
  <c r="Q894" i="2" s="1"/>
  <c r="V894" i="2"/>
  <c r="R895" i="2"/>
  <c r="Q895" i="2" s="1"/>
  <c r="V895" i="2"/>
  <c r="R896" i="2"/>
  <c r="V896" i="2"/>
  <c r="R897" i="2"/>
  <c r="Q897" i="2" s="1"/>
  <c r="V897" i="2"/>
  <c r="R898" i="2"/>
  <c r="V898" i="2"/>
  <c r="R899" i="2"/>
  <c r="Q899" i="2" s="1"/>
  <c r="V899" i="2"/>
  <c r="R900" i="2"/>
  <c r="V900" i="2"/>
  <c r="R901" i="2"/>
  <c r="Q901" i="2" s="1"/>
  <c r="V901" i="2"/>
  <c r="R902" i="2"/>
  <c r="Q902" i="2" s="1"/>
  <c r="V902" i="2"/>
  <c r="R903" i="2"/>
  <c r="Q903" i="2" s="1"/>
  <c r="V903" i="2"/>
  <c r="R904" i="2"/>
  <c r="V904" i="2"/>
  <c r="R905" i="2"/>
  <c r="Q905" i="2" s="1"/>
  <c r="V905" i="2"/>
  <c r="R906" i="2"/>
  <c r="Q906" i="2" s="1"/>
  <c r="V906" i="2"/>
  <c r="R909" i="2"/>
  <c r="V909" i="2"/>
  <c r="R910" i="2"/>
  <c r="V910" i="2"/>
  <c r="R911" i="2"/>
  <c r="V911" i="2"/>
  <c r="R912" i="2"/>
  <c r="V912" i="2"/>
  <c r="R913" i="2"/>
  <c r="V913" i="2"/>
  <c r="R914" i="2"/>
  <c r="V914" i="2"/>
  <c r="R915" i="2"/>
  <c r="V915" i="2"/>
  <c r="R916" i="2"/>
  <c r="V916" i="2"/>
  <c r="R917" i="2"/>
  <c r="V917" i="2"/>
  <c r="R918" i="2"/>
  <c r="V918" i="2"/>
  <c r="R919" i="2"/>
  <c r="V919" i="2"/>
  <c r="R920" i="2"/>
  <c r="V920" i="2"/>
  <c r="R921" i="2"/>
  <c r="V921" i="2"/>
  <c r="R922" i="2"/>
  <c r="V922" i="2"/>
  <c r="R923" i="2"/>
  <c r="V923" i="2"/>
  <c r="R924" i="2"/>
  <c r="V924" i="2"/>
  <c r="R925" i="2"/>
  <c r="V925" i="2"/>
  <c r="R926" i="2"/>
  <c r="V926" i="2"/>
  <c r="R927" i="2"/>
  <c r="V927" i="2"/>
  <c r="R928" i="2"/>
  <c r="V928" i="2"/>
  <c r="R929" i="2"/>
  <c r="V929" i="2"/>
  <c r="R930" i="2"/>
  <c r="V930" i="2"/>
  <c r="R931" i="2"/>
  <c r="V931" i="2"/>
  <c r="R932" i="2"/>
  <c r="V932" i="2"/>
  <c r="R933" i="2"/>
  <c r="V933" i="2"/>
  <c r="R934" i="2"/>
  <c r="V934" i="2"/>
  <c r="R935" i="2"/>
  <c r="V935" i="2"/>
  <c r="R936" i="2"/>
  <c r="V936" i="2"/>
  <c r="R937" i="2"/>
  <c r="V937" i="2"/>
  <c r="R938" i="2"/>
  <c r="V938" i="2"/>
  <c r="R939" i="2"/>
  <c r="V939" i="2"/>
  <c r="R940" i="2"/>
  <c r="V940" i="2"/>
  <c r="R941" i="2"/>
  <c r="V941" i="2"/>
  <c r="R942" i="2"/>
  <c r="V942" i="2"/>
  <c r="R943" i="2"/>
  <c r="V943" i="2"/>
  <c r="R944" i="2"/>
  <c r="V944" i="2"/>
  <c r="R945" i="2"/>
  <c r="V945" i="2"/>
  <c r="R946" i="2"/>
  <c r="V946" i="2"/>
  <c r="R947" i="2"/>
  <c r="V947" i="2"/>
  <c r="R948" i="2"/>
  <c r="V948" i="2"/>
  <c r="R949" i="2"/>
  <c r="V949" i="2"/>
  <c r="R950" i="2"/>
  <c r="V950" i="2"/>
  <c r="R951" i="2"/>
  <c r="V951" i="2"/>
  <c r="R952" i="2"/>
  <c r="V952" i="2"/>
  <c r="R953" i="2"/>
  <c r="V953" i="2"/>
  <c r="R954" i="2"/>
  <c r="V954" i="2"/>
  <c r="R955" i="2"/>
  <c r="V955" i="2"/>
  <c r="R956" i="2"/>
  <c r="V956" i="2"/>
  <c r="R957" i="2"/>
  <c r="V957" i="2"/>
  <c r="R958" i="2"/>
  <c r="V958" i="2"/>
  <c r="R959" i="2"/>
  <c r="V959" i="2"/>
  <c r="R960" i="2"/>
  <c r="V960" i="2"/>
  <c r="R961" i="2"/>
  <c r="V961" i="2"/>
  <c r="R962" i="2"/>
  <c r="V962" i="2"/>
  <c r="R963" i="2"/>
  <c r="V963" i="2"/>
  <c r="R964" i="2"/>
  <c r="V964" i="2"/>
  <c r="R965" i="2"/>
  <c r="V965" i="2"/>
  <c r="R966" i="2"/>
  <c r="V966" i="2"/>
  <c r="R967" i="2"/>
  <c r="V967" i="2"/>
  <c r="R968" i="2"/>
  <c r="V968" i="2"/>
  <c r="R969" i="2"/>
  <c r="V969" i="2"/>
  <c r="R970" i="2"/>
  <c r="V970" i="2"/>
  <c r="R971" i="2"/>
  <c r="V971" i="2"/>
  <c r="R972" i="2"/>
  <c r="V972" i="2"/>
  <c r="R973" i="2"/>
  <c r="V973" i="2"/>
  <c r="R974" i="2"/>
  <c r="V974" i="2"/>
  <c r="R975" i="2"/>
  <c r="V975" i="2"/>
  <c r="R976" i="2"/>
  <c r="V976" i="2"/>
  <c r="R977" i="2"/>
  <c r="V977" i="2"/>
  <c r="R978" i="2"/>
  <c r="V978" i="2"/>
  <c r="R979" i="2"/>
  <c r="V979" i="2"/>
  <c r="R980" i="2"/>
  <c r="V980" i="2"/>
  <c r="R981" i="2"/>
  <c r="V981" i="2"/>
  <c r="R982" i="2"/>
  <c r="V982" i="2"/>
  <c r="R983" i="2"/>
  <c r="V983" i="2"/>
  <c r="R984" i="2"/>
  <c r="V984" i="2"/>
  <c r="R985" i="2"/>
  <c r="V985" i="2"/>
  <c r="R986" i="2"/>
  <c r="V986" i="2"/>
  <c r="R987" i="2"/>
  <c r="V987" i="2"/>
  <c r="R988" i="2"/>
  <c r="V988" i="2"/>
  <c r="R989" i="2"/>
  <c r="V989" i="2"/>
  <c r="R990" i="2"/>
  <c r="V990" i="2"/>
  <c r="R991" i="2"/>
  <c r="V991" i="2"/>
  <c r="R992" i="2"/>
  <c r="V992" i="2"/>
  <c r="R993" i="2"/>
  <c r="V993" i="2"/>
  <c r="R994" i="2"/>
  <c r="V994" i="2"/>
  <c r="R995" i="2"/>
  <c r="V995" i="2"/>
  <c r="R996" i="2"/>
  <c r="V996" i="2"/>
  <c r="R997" i="2"/>
  <c r="V997" i="2"/>
  <c r="R998" i="2"/>
  <c r="V998" i="2"/>
  <c r="R999" i="2"/>
  <c r="V999" i="2"/>
  <c r="R1000" i="2"/>
  <c r="V1000" i="2"/>
  <c r="R1001" i="2"/>
  <c r="V1001" i="2"/>
  <c r="R1002" i="2"/>
  <c r="V1002" i="2"/>
  <c r="R1003" i="2"/>
  <c r="V1003" i="2"/>
  <c r="R1004" i="2"/>
  <c r="V1004" i="2"/>
  <c r="R1005" i="2"/>
  <c r="V1005" i="2"/>
  <c r="R1006" i="2"/>
  <c r="V1006" i="2"/>
  <c r="R1007" i="2"/>
  <c r="V1007" i="2"/>
  <c r="R1008" i="2"/>
  <c r="V1008" i="2"/>
  <c r="R1009" i="2"/>
  <c r="V1009" i="2"/>
  <c r="R1010" i="2"/>
  <c r="V1010" i="2"/>
  <c r="R1011" i="2"/>
  <c r="V1011" i="2"/>
  <c r="R1012" i="2"/>
  <c r="V1012" i="2"/>
  <c r="R1013" i="2"/>
  <c r="V1013" i="2"/>
  <c r="R1014" i="2"/>
  <c r="V1014" i="2"/>
  <c r="R1015" i="2"/>
  <c r="V1015" i="2"/>
  <c r="R1016" i="2"/>
  <c r="V1016" i="2"/>
  <c r="R1017" i="2"/>
  <c r="V1017" i="2"/>
  <c r="R1018" i="2"/>
  <c r="V1018" i="2"/>
  <c r="R1019" i="2"/>
  <c r="V1019" i="2"/>
  <c r="R1020" i="2"/>
  <c r="V1020" i="2"/>
  <c r="R1021" i="2"/>
  <c r="V1021" i="2"/>
  <c r="R1022" i="2"/>
  <c r="V1022" i="2"/>
  <c r="R1023" i="2"/>
  <c r="V1023" i="2"/>
  <c r="R1024" i="2"/>
  <c r="V1024" i="2"/>
  <c r="R1025" i="2"/>
  <c r="V1025" i="2"/>
  <c r="R1026" i="2"/>
  <c r="V1026" i="2"/>
  <c r="R1027" i="2"/>
  <c r="V1027" i="2"/>
  <c r="R1028" i="2"/>
  <c r="V1028" i="2"/>
  <c r="R1029" i="2"/>
  <c r="V1029" i="2"/>
  <c r="R1030" i="2"/>
  <c r="V1030" i="2"/>
  <c r="R1031" i="2"/>
  <c r="V1031" i="2"/>
  <c r="R1032" i="2"/>
  <c r="V1032" i="2"/>
  <c r="R1033" i="2"/>
  <c r="V1033" i="2"/>
  <c r="R1034" i="2"/>
  <c r="V1034" i="2"/>
  <c r="R1035" i="2"/>
  <c r="V1035" i="2"/>
  <c r="R1036" i="2"/>
  <c r="V1036" i="2"/>
  <c r="R1037" i="2"/>
  <c r="V1037" i="2"/>
  <c r="R1038" i="2"/>
  <c r="V1038" i="2"/>
  <c r="R1039" i="2"/>
  <c r="V1039" i="2"/>
  <c r="R1040" i="2"/>
  <c r="V1040" i="2"/>
  <c r="R1041" i="2"/>
  <c r="V1041" i="2"/>
  <c r="R1042" i="2"/>
  <c r="V1042" i="2"/>
  <c r="R1043" i="2"/>
  <c r="V1043" i="2"/>
  <c r="R1044" i="2"/>
  <c r="V1044" i="2"/>
  <c r="R1045" i="2"/>
  <c r="V1045" i="2"/>
  <c r="R1046" i="2"/>
  <c r="V1046" i="2"/>
  <c r="R1047" i="2"/>
  <c r="V1047" i="2"/>
  <c r="R1048" i="2"/>
  <c r="V1048" i="2"/>
  <c r="R1049" i="2"/>
  <c r="V1049" i="2"/>
  <c r="R1050" i="2"/>
  <c r="V1050" i="2"/>
  <c r="R1051" i="2"/>
  <c r="V1051" i="2"/>
  <c r="R1052" i="2"/>
  <c r="V1052" i="2"/>
  <c r="R1076" i="2"/>
  <c r="V1076" i="2"/>
  <c r="R1077" i="2"/>
  <c r="V1077" i="2"/>
  <c r="R1078" i="2"/>
  <c r="V1078" i="2"/>
  <c r="R1079" i="2"/>
  <c r="V1079" i="2"/>
  <c r="R1080" i="2"/>
  <c r="V1080" i="2"/>
  <c r="R1081" i="2"/>
  <c r="V1081" i="2"/>
  <c r="R1082" i="2"/>
  <c r="V1082" i="2"/>
  <c r="R1083" i="2"/>
  <c r="V1083" i="2"/>
  <c r="R1084" i="2"/>
  <c r="V1084" i="2"/>
  <c r="R1085" i="2"/>
  <c r="V1085" i="2"/>
  <c r="R1086" i="2"/>
  <c r="V1086" i="2"/>
  <c r="R1087" i="2"/>
  <c r="V1087" i="2"/>
  <c r="R1088" i="2"/>
  <c r="V1088" i="2"/>
  <c r="R1089" i="2"/>
  <c r="V1089" i="2"/>
  <c r="R1090" i="2"/>
  <c r="V1090" i="2"/>
  <c r="R1091" i="2"/>
  <c r="V1091" i="2"/>
  <c r="R1092" i="2"/>
  <c r="V1092" i="2"/>
  <c r="R1093" i="2"/>
  <c r="V1093" i="2"/>
  <c r="R1094" i="2"/>
  <c r="V1094" i="2"/>
  <c r="R1095" i="2"/>
  <c r="V1095" i="2"/>
  <c r="R1096" i="2"/>
  <c r="V1096" i="2"/>
  <c r="R1097" i="2"/>
  <c r="V1097" i="2"/>
  <c r="R1098" i="2"/>
  <c r="V1098" i="2"/>
  <c r="R1099" i="2"/>
  <c r="V1099" i="2"/>
  <c r="R1100" i="2"/>
  <c r="V1100" i="2"/>
  <c r="R1101" i="2"/>
  <c r="V1101" i="2"/>
  <c r="R1102" i="2"/>
  <c r="V1102" i="2"/>
  <c r="R1103" i="2"/>
  <c r="V1103" i="2"/>
  <c r="R1104" i="2"/>
  <c r="V1104" i="2"/>
  <c r="R1105" i="2"/>
  <c r="V1105" i="2"/>
  <c r="R1106" i="2"/>
  <c r="V1106" i="2"/>
  <c r="R1107" i="2"/>
  <c r="V1107" i="2"/>
  <c r="R1108" i="2"/>
  <c r="V1108" i="2"/>
  <c r="R1109" i="2"/>
  <c r="V1109" i="2"/>
  <c r="R1110" i="2"/>
  <c r="V1110" i="2"/>
  <c r="R1111" i="2"/>
  <c r="V1111" i="2"/>
  <c r="R1112" i="2"/>
  <c r="V1112" i="2"/>
  <c r="R1113" i="2"/>
  <c r="V1113" i="2"/>
  <c r="R1114" i="2"/>
  <c r="V1114" i="2"/>
  <c r="R1115" i="2"/>
  <c r="V1115" i="2"/>
  <c r="R1116" i="2"/>
  <c r="V1116" i="2"/>
  <c r="R1117" i="2"/>
  <c r="V1117" i="2"/>
  <c r="R1118" i="2"/>
  <c r="V1118" i="2"/>
  <c r="R1119" i="2"/>
  <c r="V1119" i="2"/>
  <c r="R1120" i="2"/>
  <c r="V1120" i="2"/>
  <c r="R1121" i="2"/>
  <c r="V1121" i="2"/>
  <c r="R1122" i="2"/>
  <c r="V1122" i="2"/>
  <c r="R1123" i="2"/>
  <c r="V1123" i="2"/>
  <c r="R1124" i="2"/>
  <c r="V1124" i="2"/>
  <c r="R1125" i="2"/>
  <c r="V1125" i="2"/>
  <c r="R1126" i="2"/>
  <c r="V1126" i="2"/>
  <c r="R1127" i="2"/>
  <c r="V1127" i="2"/>
  <c r="R1128" i="2"/>
  <c r="V1128" i="2"/>
  <c r="R1129" i="2"/>
  <c r="V1129" i="2"/>
  <c r="R1130" i="2"/>
  <c r="V1130" i="2"/>
  <c r="R1131" i="2"/>
  <c r="V1131" i="2"/>
  <c r="R1132" i="2"/>
  <c r="V1132" i="2"/>
  <c r="R1133" i="2"/>
  <c r="V1133" i="2"/>
  <c r="R1134" i="2"/>
  <c r="V1134" i="2"/>
  <c r="R1135" i="2"/>
  <c r="V1135" i="2"/>
  <c r="R1136" i="2"/>
  <c r="V1136" i="2"/>
  <c r="R1137" i="2"/>
  <c r="V1137" i="2"/>
  <c r="R1138" i="2"/>
  <c r="V1138" i="2"/>
  <c r="R1139" i="2"/>
  <c r="V1139" i="2"/>
  <c r="R1140" i="2"/>
  <c r="V1140" i="2"/>
  <c r="R1141" i="2"/>
  <c r="V1141" i="2"/>
  <c r="R1142" i="2"/>
  <c r="V1142" i="2"/>
  <c r="R1143" i="2"/>
  <c r="V1143" i="2"/>
  <c r="R1144" i="2"/>
  <c r="V1144" i="2"/>
  <c r="R1145" i="2"/>
  <c r="V1145" i="2"/>
  <c r="R1146" i="2"/>
  <c r="V1146" i="2"/>
  <c r="R1147" i="2"/>
  <c r="V1147" i="2"/>
  <c r="R1148" i="2"/>
  <c r="V1148" i="2"/>
  <c r="R1149" i="2"/>
  <c r="V1149" i="2"/>
  <c r="R1150" i="2"/>
  <c r="V1150" i="2"/>
  <c r="R1151" i="2"/>
  <c r="V1151" i="2"/>
  <c r="R1152" i="2"/>
  <c r="V1152" i="2"/>
  <c r="R1153" i="2"/>
  <c r="V1153" i="2"/>
  <c r="R1154" i="2"/>
  <c r="V1154" i="2"/>
  <c r="R1155" i="2"/>
  <c r="V1155" i="2"/>
  <c r="R1156" i="2"/>
  <c r="V1156" i="2"/>
  <c r="R1157" i="2"/>
  <c r="V1157" i="2"/>
  <c r="R1158" i="2"/>
  <c r="V1158" i="2"/>
  <c r="R1159" i="2"/>
  <c r="V1159" i="2"/>
  <c r="R1160" i="2"/>
  <c r="V1160" i="2"/>
  <c r="R1161" i="2"/>
  <c r="V1161" i="2"/>
  <c r="R1162" i="2"/>
  <c r="V1162" i="2"/>
  <c r="R1163" i="2"/>
  <c r="V1163" i="2"/>
  <c r="R1164" i="2"/>
  <c r="V1164" i="2"/>
  <c r="R1165" i="2"/>
  <c r="V1165" i="2"/>
  <c r="R1166" i="2"/>
  <c r="V1166" i="2"/>
  <c r="R1167" i="2"/>
  <c r="V1167" i="2"/>
  <c r="R1168" i="2"/>
  <c r="V1168" i="2"/>
  <c r="R1169" i="2"/>
  <c r="V1169" i="2"/>
  <c r="R1170" i="2"/>
  <c r="V1170" i="2"/>
  <c r="R1171" i="2"/>
  <c r="V1171" i="2"/>
  <c r="R1172" i="2"/>
  <c r="V1172" i="2"/>
  <c r="R1173" i="2"/>
  <c r="V1173" i="2"/>
  <c r="R1174" i="2"/>
  <c r="V1174" i="2"/>
  <c r="R1175" i="2"/>
  <c r="V1175" i="2"/>
  <c r="R1176" i="2"/>
  <c r="V1176" i="2"/>
  <c r="R1177" i="2"/>
  <c r="V1177" i="2"/>
  <c r="R1178" i="2"/>
  <c r="V1178" i="2"/>
  <c r="R1179" i="2"/>
  <c r="V1179" i="2"/>
  <c r="R1180" i="2"/>
  <c r="V1180" i="2"/>
  <c r="R1181" i="2"/>
  <c r="V1181" i="2"/>
  <c r="R1182" i="2"/>
  <c r="V1182" i="2"/>
  <c r="R1183" i="2"/>
  <c r="V1183" i="2"/>
  <c r="R1184" i="2"/>
  <c r="V1184" i="2"/>
  <c r="R1185" i="2"/>
  <c r="V1185" i="2"/>
  <c r="R1186" i="2"/>
  <c r="V1186" i="2"/>
  <c r="R1187" i="2"/>
  <c r="V1187" i="2"/>
  <c r="R1188" i="2"/>
  <c r="V1188" i="2"/>
  <c r="R1189" i="2"/>
  <c r="V1189" i="2"/>
  <c r="R1190" i="2"/>
  <c r="V1190" i="2"/>
  <c r="R1191" i="2"/>
  <c r="V1191" i="2"/>
  <c r="R1192" i="2"/>
  <c r="V1192" i="2"/>
  <c r="R1193" i="2"/>
  <c r="V1193" i="2"/>
  <c r="R1194" i="2"/>
  <c r="V1194" i="2"/>
  <c r="R1195" i="2"/>
  <c r="V1195" i="2"/>
  <c r="R1196" i="2"/>
  <c r="V1196" i="2"/>
  <c r="R1197" i="2"/>
  <c r="V1197" i="2"/>
  <c r="R1198" i="2"/>
  <c r="V1198" i="2"/>
  <c r="R1199" i="2"/>
  <c r="V1199" i="2"/>
  <c r="R1200" i="2"/>
  <c r="V1200" i="2"/>
  <c r="R1201" i="2"/>
  <c r="V1201" i="2"/>
  <c r="R1202" i="2"/>
  <c r="V1202" i="2"/>
  <c r="R1203" i="2"/>
  <c r="V1203" i="2"/>
  <c r="R1204" i="2"/>
  <c r="V1204" i="2"/>
  <c r="R1205" i="2"/>
  <c r="V1205" i="2"/>
  <c r="R1206" i="2"/>
  <c r="V1206" i="2"/>
  <c r="R1207" i="2"/>
  <c r="V1207" i="2"/>
  <c r="R1208" i="2"/>
  <c r="V1208" i="2"/>
  <c r="R1209" i="2"/>
  <c r="V1209" i="2"/>
  <c r="R1210" i="2"/>
  <c r="V1210" i="2"/>
  <c r="R1211" i="2"/>
  <c r="V1211" i="2"/>
  <c r="R1212" i="2"/>
  <c r="V1212" i="2"/>
  <c r="R1213" i="2"/>
  <c r="V1213" i="2"/>
  <c r="R1214" i="2"/>
  <c r="V1214" i="2"/>
  <c r="R1215" i="2"/>
  <c r="V1215" i="2"/>
  <c r="R1216" i="2"/>
  <c r="V1216" i="2"/>
  <c r="R1217" i="2"/>
  <c r="V1217" i="2"/>
  <c r="R1218" i="2"/>
  <c r="V1218" i="2"/>
  <c r="R1219" i="2"/>
  <c r="V1219" i="2"/>
  <c r="R1220" i="2"/>
  <c r="V1220" i="2"/>
  <c r="R1221" i="2"/>
  <c r="V1221" i="2"/>
  <c r="R1222" i="2"/>
  <c r="V1222" i="2"/>
  <c r="R1223" i="2"/>
  <c r="V1223" i="2"/>
  <c r="R1224" i="2"/>
  <c r="V1224" i="2"/>
  <c r="R1225" i="2"/>
  <c r="V1225" i="2"/>
  <c r="R1226" i="2"/>
  <c r="V1226" i="2"/>
  <c r="R1227" i="2"/>
  <c r="V1227" i="2"/>
  <c r="R1228" i="2"/>
  <c r="V1228" i="2"/>
  <c r="R1229" i="2"/>
  <c r="V1229" i="2"/>
  <c r="R1230" i="2"/>
  <c r="V1230" i="2"/>
  <c r="R1231" i="2"/>
  <c r="V1231" i="2"/>
  <c r="R1232" i="2"/>
  <c r="V1232" i="2"/>
  <c r="R1233" i="2"/>
  <c r="V1233" i="2"/>
  <c r="R1234" i="2"/>
  <c r="V1234" i="2"/>
  <c r="R1235" i="2"/>
  <c r="V1235" i="2"/>
  <c r="R1236" i="2"/>
  <c r="V1236" i="2"/>
  <c r="R1237" i="2"/>
  <c r="V1237" i="2"/>
  <c r="R1238" i="2"/>
  <c r="V1238" i="2"/>
  <c r="R1239" i="2"/>
  <c r="V1239" i="2"/>
  <c r="R1240" i="2"/>
  <c r="V1240" i="2"/>
  <c r="R1241" i="2"/>
  <c r="V1241" i="2"/>
  <c r="R1242" i="2"/>
  <c r="V1242" i="2"/>
  <c r="R1243" i="2"/>
  <c r="V1243" i="2"/>
  <c r="R1244" i="2"/>
  <c r="V1244" i="2"/>
  <c r="R1245" i="2"/>
  <c r="V1245" i="2"/>
  <c r="R1246" i="2"/>
  <c r="V1246" i="2"/>
  <c r="R1247" i="2"/>
  <c r="V1247" i="2"/>
  <c r="R1248" i="2"/>
  <c r="V1248" i="2"/>
  <c r="R1249" i="2"/>
  <c r="V1249" i="2"/>
  <c r="R1250" i="2"/>
  <c r="V1250" i="2"/>
  <c r="R1251" i="2"/>
  <c r="V1251" i="2"/>
  <c r="R1252" i="2"/>
  <c r="V1252" i="2"/>
  <c r="O1253" i="2"/>
  <c r="R1253" i="2"/>
  <c r="V1253" i="2"/>
  <c r="O1254" i="2"/>
  <c r="S1254" i="2" s="1"/>
  <c r="R1254" i="2"/>
  <c r="V1254" i="2"/>
  <c r="O1255" i="2"/>
  <c r="P1255" i="2" s="1"/>
  <c r="Y1255" i="2" s="1"/>
  <c r="R1255" i="2"/>
  <c r="V1255" i="2"/>
  <c r="O1256" i="2"/>
  <c r="P1256" i="2" s="1"/>
  <c r="Y1256" i="2" s="1"/>
  <c r="R1256" i="2"/>
  <c r="V1256" i="2"/>
  <c r="O1257" i="2"/>
  <c r="S1257" i="2" s="1"/>
  <c r="R1257" i="2"/>
  <c r="V1257" i="2"/>
  <c r="O1258" i="2"/>
  <c r="R1258" i="2"/>
  <c r="V1258" i="2"/>
  <c r="O1259" i="2"/>
  <c r="R1259" i="2"/>
  <c r="V1259" i="2"/>
  <c r="O1260" i="2"/>
  <c r="S1260" i="2" s="1"/>
  <c r="T1260" i="2" s="1"/>
  <c r="R1260" i="2"/>
  <c r="V1260" i="2"/>
  <c r="O1261" i="2"/>
  <c r="R1261" i="2"/>
  <c r="V1261" i="2"/>
  <c r="O1262" i="2"/>
  <c r="S1262" i="2" s="1"/>
  <c r="R1262" i="2"/>
  <c r="V1262" i="2"/>
  <c r="O1263" i="2"/>
  <c r="R1263" i="2"/>
  <c r="V1263" i="2"/>
  <c r="O1264" i="2"/>
  <c r="S1264" i="2" s="1"/>
  <c r="Z1264" i="2" s="1"/>
  <c r="R1264" i="2"/>
  <c r="V1264" i="2"/>
  <c r="O1265" i="2"/>
  <c r="R1265" i="2"/>
  <c r="V1265" i="2"/>
  <c r="O1266" i="2"/>
  <c r="R1266" i="2"/>
  <c r="V1266" i="2"/>
  <c r="O1267" i="2"/>
  <c r="R1267" i="2"/>
  <c r="V1267" i="2"/>
  <c r="O1268" i="2"/>
  <c r="P1268" i="2" s="1"/>
  <c r="Y1268" i="2" s="1"/>
  <c r="R1268" i="2"/>
  <c r="V1268" i="2"/>
  <c r="O1269" i="2"/>
  <c r="R1269" i="2"/>
  <c r="V1269" i="2"/>
  <c r="O1270" i="2"/>
  <c r="R1270" i="2"/>
  <c r="V1270" i="2"/>
  <c r="O1271" i="2"/>
  <c r="R1271" i="2"/>
  <c r="V1271" i="2"/>
  <c r="O1272" i="2"/>
  <c r="P1272" i="2" s="1"/>
  <c r="Y1272" i="2" s="1"/>
  <c r="R1272" i="2"/>
  <c r="V1272" i="2"/>
  <c r="O1273" i="2"/>
  <c r="P1273" i="2" s="1"/>
  <c r="R1273" i="2"/>
  <c r="V1273" i="2"/>
  <c r="O1274" i="2"/>
  <c r="R1274" i="2"/>
  <c r="V1274" i="2"/>
  <c r="O1275" i="2"/>
  <c r="P1275" i="2" s="1"/>
  <c r="Y1275" i="2" s="1"/>
  <c r="R1275" i="2"/>
  <c r="V1275" i="2"/>
  <c r="O1276" i="2"/>
  <c r="S1276" i="2" s="1"/>
  <c r="T1276" i="2" s="1"/>
  <c r="R1276" i="2"/>
  <c r="V1276" i="2"/>
  <c r="O1277" i="2"/>
  <c r="S1277" i="2" s="1"/>
  <c r="R1277" i="2"/>
  <c r="V1277" i="2"/>
  <c r="O1278" i="2"/>
  <c r="R1278" i="2"/>
  <c r="V1278" i="2"/>
  <c r="O1279" i="2"/>
  <c r="R1279" i="2"/>
  <c r="V1279" i="2"/>
  <c r="O1280" i="2"/>
  <c r="P1280" i="2" s="1"/>
  <c r="R1280" i="2"/>
  <c r="V1280" i="2"/>
  <c r="O1281" i="2"/>
  <c r="P1281" i="2" s="1"/>
  <c r="R1281" i="2"/>
  <c r="V1281" i="2"/>
  <c r="O1282" i="2"/>
  <c r="R1282" i="2"/>
  <c r="V1282" i="2"/>
  <c r="O1283" i="2"/>
  <c r="R1283" i="2"/>
  <c r="V1283" i="2"/>
  <c r="O1284" i="2"/>
  <c r="P1284" i="2" s="1"/>
  <c r="R1284" i="2"/>
  <c r="V1284" i="2"/>
  <c r="O1285" i="2"/>
  <c r="R1285" i="2"/>
  <c r="V1285" i="2"/>
  <c r="O1286" i="2"/>
  <c r="R1286" i="2"/>
  <c r="V1286" i="2"/>
  <c r="O1287" i="2"/>
  <c r="R1287" i="2"/>
  <c r="V1287" i="2"/>
  <c r="O1288" i="2"/>
  <c r="P1288" i="2" s="1"/>
  <c r="R1288" i="2"/>
  <c r="V1288" i="2"/>
  <c r="O1289" i="2"/>
  <c r="R1289" i="2"/>
  <c r="V1289" i="2"/>
  <c r="O1290" i="2"/>
  <c r="S1290" i="2" s="1"/>
  <c r="T1290" i="2" s="1"/>
  <c r="R1290" i="2"/>
  <c r="V1290" i="2"/>
  <c r="O1291" i="2"/>
  <c r="R1291" i="2"/>
  <c r="V1291" i="2"/>
  <c r="O1292" i="2"/>
  <c r="P1292" i="2" s="1"/>
  <c r="Y1292" i="2" s="1"/>
  <c r="R1292" i="2"/>
  <c r="V1292" i="2"/>
  <c r="O1293" i="2"/>
  <c r="R1293" i="2"/>
  <c r="V1293" i="2"/>
  <c r="O1294" i="2"/>
  <c r="S1294" i="2" s="1"/>
  <c r="Z1294" i="2" s="1"/>
  <c r="R1294" i="2"/>
  <c r="V1294" i="2"/>
  <c r="O1295" i="2"/>
  <c r="P1295" i="2" s="1"/>
  <c r="Y1295" i="2" s="1"/>
  <c r="R1295" i="2"/>
  <c r="V1295" i="2"/>
  <c r="O1296" i="2"/>
  <c r="P1296" i="2" s="1"/>
  <c r="R1296" i="2"/>
  <c r="V1296" i="2"/>
  <c r="O1297" i="2"/>
  <c r="P1297" i="2" s="1"/>
  <c r="Y1297" i="2" s="1"/>
  <c r="R1297" i="2"/>
  <c r="V1297" i="2"/>
  <c r="O1298" i="2"/>
  <c r="R1298" i="2"/>
  <c r="V1298" i="2"/>
  <c r="O1299" i="2"/>
  <c r="R1299" i="2"/>
  <c r="V1299" i="2"/>
  <c r="O1300" i="2"/>
  <c r="R1300" i="2"/>
  <c r="V1300" i="2"/>
  <c r="O1301" i="2"/>
  <c r="R1301" i="2"/>
  <c r="V1301" i="2"/>
  <c r="O1302" i="2"/>
  <c r="R1302" i="2"/>
  <c r="V1302" i="2"/>
  <c r="O1303" i="2"/>
  <c r="R1303" i="2"/>
  <c r="V1303" i="2"/>
  <c r="O1304" i="2"/>
  <c r="S1304" i="2" s="1"/>
  <c r="Z1304" i="2" s="1"/>
  <c r="R1304" i="2"/>
  <c r="V1304" i="2"/>
  <c r="O1305" i="2"/>
  <c r="P1305" i="2" s="1"/>
  <c r="Y1305" i="2" s="1"/>
  <c r="R1305" i="2"/>
  <c r="V1305" i="2"/>
  <c r="O1306" i="2"/>
  <c r="R1306" i="2"/>
  <c r="V1306" i="2"/>
  <c r="O1307" i="2"/>
  <c r="R1307" i="2"/>
  <c r="V1307" i="2"/>
  <c r="O1308" i="2"/>
  <c r="R1308" i="2"/>
  <c r="V1308" i="2"/>
  <c r="O1309" i="2"/>
  <c r="R1309" i="2"/>
  <c r="V1309" i="2"/>
  <c r="O1310" i="2"/>
  <c r="R1310" i="2"/>
  <c r="V1310" i="2"/>
  <c r="O1311" i="2"/>
  <c r="S1311" i="2" s="1"/>
  <c r="Z1311" i="2" s="1"/>
  <c r="R1311" i="2"/>
  <c r="V1311" i="2"/>
  <c r="O1312" i="2"/>
  <c r="S1312" i="2" s="1"/>
  <c r="T1312" i="2" s="1"/>
  <c r="R1312" i="2"/>
  <c r="V1312" i="2"/>
  <c r="O1313" i="2"/>
  <c r="P1313" i="2" s="1"/>
  <c r="R1313" i="2"/>
  <c r="V1313" i="2"/>
  <c r="O1314" i="2"/>
  <c r="R1314" i="2"/>
  <c r="V1314" i="2"/>
  <c r="O1315" i="2"/>
  <c r="R1315" i="2"/>
  <c r="V1315" i="2"/>
  <c r="O1316" i="2"/>
  <c r="S1316" i="2" s="1"/>
  <c r="R1316" i="2"/>
  <c r="V1316" i="2"/>
  <c r="O1317" i="2"/>
  <c r="P1317" i="2" s="1"/>
  <c r="Y1317" i="2" s="1"/>
  <c r="R1317" i="2"/>
  <c r="V1317" i="2"/>
  <c r="O1318" i="2"/>
  <c r="R1318" i="2"/>
  <c r="V1318" i="2"/>
  <c r="O1319" i="2"/>
  <c r="P1319" i="2" s="1"/>
  <c r="Y1319" i="2" s="1"/>
  <c r="R1319" i="2"/>
  <c r="V1319" i="2"/>
  <c r="O1320" i="2"/>
  <c r="P1320" i="2" s="1"/>
  <c r="Y1320" i="2" s="1"/>
  <c r="R1320" i="2"/>
  <c r="V1320" i="2"/>
  <c r="O1321" i="2"/>
  <c r="S1321" i="2" s="1"/>
  <c r="R1321" i="2"/>
  <c r="V1321" i="2"/>
  <c r="O1322" i="2"/>
  <c r="P1322" i="2" s="1"/>
  <c r="Y1322" i="2" s="1"/>
  <c r="R1322" i="2"/>
  <c r="V1322" i="2"/>
  <c r="O1323" i="2"/>
  <c r="R1323" i="2"/>
  <c r="V1323" i="2"/>
  <c r="O1324" i="2"/>
  <c r="P1324" i="2" s="1"/>
  <c r="Y1324" i="2" s="1"/>
  <c r="R1324" i="2"/>
  <c r="V1324" i="2"/>
  <c r="O1325" i="2"/>
  <c r="S1325" i="2" s="1"/>
  <c r="R1325" i="2"/>
  <c r="V1325" i="2"/>
  <c r="O1326" i="2"/>
  <c r="S1326" i="2" s="1"/>
  <c r="R1326" i="2"/>
  <c r="V1326" i="2"/>
  <c r="O1327" i="2"/>
  <c r="R1327" i="2"/>
  <c r="V1327" i="2"/>
  <c r="O1328" i="2"/>
  <c r="R1328" i="2"/>
  <c r="V1328" i="2"/>
  <c r="O1329" i="2"/>
  <c r="S1329" i="2" s="1"/>
  <c r="Z1329" i="2" s="1"/>
  <c r="R1329" i="2"/>
  <c r="V1329" i="2"/>
  <c r="O1330" i="2"/>
  <c r="R1330" i="2"/>
  <c r="V1330" i="2"/>
  <c r="O1331" i="2"/>
  <c r="R1331" i="2"/>
  <c r="V1331" i="2"/>
  <c r="O1332" i="2"/>
  <c r="R1332" i="2"/>
  <c r="V1332" i="2"/>
  <c r="O1333" i="2"/>
  <c r="S1333" i="2" s="1"/>
  <c r="R1333" i="2"/>
  <c r="V1333" i="2"/>
  <c r="O1334" i="2"/>
  <c r="R1334" i="2"/>
  <c r="V1334" i="2"/>
  <c r="O1335" i="2"/>
  <c r="R1335" i="2"/>
  <c r="V1335" i="2"/>
  <c r="O1336" i="2"/>
  <c r="R1336" i="2"/>
  <c r="V1336" i="2"/>
  <c r="O1337" i="2"/>
  <c r="S1337" i="2" s="1"/>
  <c r="T1337" i="2" s="1"/>
  <c r="R1337" i="2"/>
  <c r="V1337" i="2"/>
  <c r="O1338" i="2"/>
  <c r="P1338" i="2" s="1"/>
  <c r="R1338" i="2"/>
  <c r="V1338" i="2"/>
  <c r="O1339" i="2"/>
  <c r="P1339" i="2" s="1"/>
  <c r="R1339" i="2"/>
  <c r="V1339" i="2"/>
  <c r="O1340" i="2"/>
  <c r="R1340" i="2"/>
  <c r="V1340" i="2"/>
  <c r="O1341" i="2"/>
  <c r="P1341" i="2" s="1"/>
  <c r="Y1341" i="2" s="1"/>
  <c r="R1341" i="2"/>
  <c r="V1341" i="2"/>
  <c r="O1342" i="2"/>
  <c r="R1342" i="2"/>
  <c r="V1342" i="2"/>
  <c r="O1343" i="2"/>
  <c r="R1343" i="2"/>
  <c r="V1343" i="2"/>
  <c r="O1344" i="2"/>
  <c r="R1344" i="2"/>
  <c r="V1344" i="2"/>
  <c r="O1345" i="2"/>
  <c r="S1345" i="2" s="1"/>
  <c r="T1345" i="2" s="1"/>
  <c r="R1345" i="2"/>
  <c r="V1345" i="2"/>
  <c r="O1346" i="2"/>
  <c r="R1346" i="2"/>
  <c r="V1346" i="2"/>
  <c r="O1347" i="2"/>
  <c r="S1347" i="2" s="1"/>
  <c r="T1347" i="2" s="1"/>
  <c r="R1347" i="2"/>
  <c r="V1347" i="2"/>
  <c r="O1348" i="2"/>
  <c r="R1348" i="2"/>
  <c r="V1348" i="2"/>
  <c r="O1349" i="2"/>
  <c r="S1349" i="2" s="1"/>
  <c r="R1349" i="2"/>
  <c r="V1349" i="2"/>
  <c r="O1350" i="2"/>
  <c r="S1350" i="2" s="1"/>
  <c r="T1350" i="2" s="1"/>
  <c r="R1350" i="2"/>
  <c r="V1350" i="2"/>
  <c r="O1351" i="2"/>
  <c r="R1351" i="2"/>
  <c r="V1351" i="2"/>
  <c r="O1352" i="2"/>
  <c r="R1352" i="2"/>
  <c r="V1352" i="2"/>
  <c r="O1353" i="2"/>
  <c r="S1353" i="2" s="1"/>
  <c r="R1353" i="2"/>
  <c r="V1353" i="2"/>
  <c r="O1354" i="2"/>
  <c r="S1354" i="2" s="1"/>
  <c r="R1354" i="2"/>
  <c r="V1354" i="2"/>
  <c r="O1355" i="2"/>
  <c r="R1355" i="2"/>
  <c r="V1355" i="2"/>
  <c r="O1356" i="2"/>
  <c r="S1356" i="2" s="1"/>
  <c r="Z1356" i="2" s="1"/>
  <c r="R1356" i="2"/>
  <c r="V1356" i="2"/>
  <c r="O1357" i="2"/>
  <c r="P1357" i="2" s="1"/>
  <c r="Y1357" i="2" s="1"/>
  <c r="R1357" i="2"/>
  <c r="V1357" i="2"/>
  <c r="O1358" i="2"/>
  <c r="R1358" i="2"/>
  <c r="V1358" i="2"/>
  <c r="O1359" i="2"/>
  <c r="R1359" i="2"/>
  <c r="V1359" i="2"/>
  <c r="O1360" i="2"/>
  <c r="R1360" i="2"/>
  <c r="V1360" i="2"/>
  <c r="O1361" i="2"/>
  <c r="P1361" i="2" s="1"/>
  <c r="R1361" i="2"/>
  <c r="V1361" i="2"/>
  <c r="O1362" i="2"/>
  <c r="R1362" i="2"/>
  <c r="V1362" i="2"/>
  <c r="O1363" i="2"/>
  <c r="R1363" i="2"/>
  <c r="V1363" i="2"/>
  <c r="O1364" i="2"/>
  <c r="R1364" i="2"/>
  <c r="V1364" i="2"/>
  <c r="O1365" i="2"/>
  <c r="P1365" i="2" s="1"/>
  <c r="R1365" i="2"/>
  <c r="V1365" i="2"/>
  <c r="O1366" i="2"/>
  <c r="R1366" i="2"/>
  <c r="V1366" i="2"/>
  <c r="O1367" i="2"/>
  <c r="R1367" i="2"/>
  <c r="V1367" i="2"/>
  <c r="O1368" i="2"/>
  <c r="R1368" i="2"/>
  <c r="V1368" i="2"/>
  <c r="O1369" i="2"/>
  <c r="P1369" i="2" s="1"/>
  <c r="Y1369" i="2" s="1"/>
  <c r="R1369" i="2"/>
  <c r="V1369" i="2"/>
  <c r="O1370" i="2"/>
  <c r="R1370" i="2"/>
  <c r="V1370" i="2"/>
  <c r="O1371" i="2"/>
  <c r="R1371" i="2"/>
  <c r="V1371" i="2"/>
  <c r="O1372" i="2"/>
  <c r="R1372" i="2"/>
  <c r="V1372" i="2"/>
  <c r="O1373" i="2"/>
  <c r="P1373" i="2" s="1"/>
  <c r="Y1373" i="2" s="1"/>
  <c r="R1373" i="2"/>
  <c r="V1373" i="2"/>
  <c r="O1374" i="2"/>
  <c r="S1374" i="2" s="1"/>
  <c r="Z1374" i="2" s="1"/>
  <c r="R1374" i="2"/>
  <c r="V1374" i="2"/>
  <c r="O1375" i="2"/>
  <c r="R1375" i="2"/>
  <c r="V1375" i="2"/>
  <c r="O1376" i="2"/>
  <c r="R1376" i="2"/>
  <c r="V1376" i="2"/>
  <c r="O1377" i="2"/>
  <c r="P1377" i="2" s="1"/>
  <c r="Y1377" i="2" s="1"/>
  <c r="R1377" i="2"/>
  <c r="V1377" i="2"/>
  <c r="O1378" i="2"/>
  <c r="R1378" i="2"/>
  <c r="V1378" i="2"/>
  <c r="O1379" i="2"/>
  <c r="R1379" i="2"/>
  <c r="V1379" i="2"/>
  <c r="O1380" i="2"/>
  <c r="S1380" i="2" s="1"/>
  <c r="T1380" i="2" s="1"/>
  <c r="R1380" i="2"/>
  <c r="V1380" i="2"/>
  <c r="O1381" i="2"/>
  <c r="P1381" i="2" s="1"/>
  <c r="Y1381" i="2" s="1"/>
  <c r="R1381" i="2"/>
  <c r="V1381" i="2"/>
  <c r="O1382" i="2"/>
  <c r="R1382" i="2"/>
  <c r="V1382" i="2"/>
  <c r="O1383" i="2"/>
  <c r="S1383" i="2" s="1"/>
  <c r="R1383" i="2"/>
  <c r="V1383" i="2"/>
  <c r="O1384" i="2"/>
  <c r="R1384" i="2"/>
  <c r="V1384" i="2"/>
  <c r="O1385" i="2"/>
  <c r="R1385" i="2"/>
  <c r="V1385" i="2"/>
  <c r="O1386" i="2"/>
  <c r="R1386" i="2"/>
  <c r="V1386" i="2"/>
  <c r="O1387" i="2"/>
  <c r="R1387" i="2"/>
  <c r="V1387" i="2"/>
  <c r="O1388" i="2"/>
  <c r="R1388" i="2"/>
  <c r="V1388" i="2"/>
  <c r="O1389" i="2"/>
  <c r="P1389" i="2" s="1"/>
  <c r="Y1389" i="2" s="1"/>
  <c r="R1389" i="2"/>
  <c r="V1389" i="2"/>
  <c r="O1390" i="2"/>
  <c r="R1390" i="2"/>
  <c r="V1390" i="2"/>
  <c r="O1391" i="2"/>
  <c r="S1391" i="2" s="1"/>
  <c r="Z1391" i="2" s="1"/>
  <c r="R1391" i="2"/>
  <c r="V1391" i="2"/>
  <c r="O1392" i="2"/>
  <c r="R1392" i="2"/>
  <c r="V1392" i="2"/>
  <c r="O1393" i="2"/>
  <c r="S1393" i="2" s="1"/>
  <c r="R1393" i="2"/>
  <c r="V1393" i="2"/>
  <c r="O1394" i="2"/>
  <c r="P1394" i="2" s="1"/>
  <c r="R1394" i="2"/>
  <c r="V1394" i="2"/>
  <c r="O1395" i="2"/>
  <c r="R1395" i="2"/>
  <c r="V1395" i="2"/>
  <c r="O1396" i="2"/>
  <c r="P1396" i="2" s="1"/>
  <c r="Y1396" i="2" s="1"/>
  <c r="R1396" i="2"/>
  <c r="V1396" i="2"/>
  <c r="O1397" i="2"/>
  <c r="P1397" i="2" s="1"/>
  <c r="R1397" i="2"/>
  <c r="V1397" i="2"/>
  <c r="O1398" i="2"/>
  <c r="R1398" i="2"/>
  <c r="V1398" i="2"/>
  <c r="O1399" i="2"/>
  <c r="S1399" i="2" s="1"/>
  <c r="T1399" i="2" s="1"/>
  <c r="R1399" i="2"/>
  <c r="V1399" i="2"/>
  <c r="O1400" i="2"/>
  <c r="R1400" i="2"/>
  <c r="V1400" i="2"/>
  <c r="O1401" i="2"/>
  <c r="S1401" i="2" s="1"/>
  <c r="R1401" i="2"/>
  <c r="V1401" i="2"/>
  <c r="O1402" i="2"/>
  <c r="R1402" i="2"/>
  <c r="V1402" i="2"/>
  <c r="O1403" i="2"/>
  <c r="P1403" i="2" s="1"/>
  <c r="R1403" i="2"/>
  <c r="V1403" i="2"/>
  <c r="O1404" i="2"/>
  <c r="S1404" i="2" s="1"/>
  <c r="T1404" i="2" s="1"/>
  <c r="R1404" i="2"/>
  <c r="V1404" i="2"/>
  <c r="O1405" i="2"/>
  <c r="P1405" i="2" s="1"/>
  <c r="Y1405" i="2" s="1"/>
  <c r="R1405" i="2"/>
  <c r="V1405" i="2"/>
  <c r="O1406" i="2"/>
  <c r="S1406" i="2" s="1"/>
  <c r="Z1406" i="2" s="1"/>
  <c r="R1406" i="2"/>
  <c r="V1406" i="2"/>
  <c r="O1407" i="2"/>
  <c r="R1407" i="2"/>
  <c r="V1407" i="2"/>
  <c r="O1408" i="2"/>
  <c r="R1408" i="2"/>
  <c r="V1408" i="2"/>
  <c r="O1409" i="2"/>
  <c r="P1409" i="2" s="1"/>
  <c r="R1409" i="2"/>
  <c r="V1409" i="2"/>
  <c r="O1410" i="2"/>
  <c r="P1410" i="2" s="1"/>
  <c r="R1410" i="2"/>
  <c r="V1410" i="2"/>
  <c r="O1411" i="2"/>
  <c r="S1411" i="2" s="1"/>
  <c r="Z1411" i="2" s="1"/>
  <c r="R1411" i="2"/>
  <c r="V1411" i="2"/>
  <c r="O1412" i="2"/>
  <c r="P1412" i="2" s="1"/>
  <c r="Y1412" i="2" s="1"/>
  <c r="R1412" i="2"/>
  <c r="V1412" i="2"/>
  <c r="O1413" i="2"/>
  <c r="P1413" i="2" s="1"/>
  <c r="Y1413" i="2" s="1"/>
  <c r="R1413" i="2"/>
  <c r="V1413" i="2"/>
  <c r="O1414" i="2"/>
  <c r="P1414" i="2" s="1"/>
  <c r="R1414" i="2"/>
  <c r="V1414" i="2"/>
  <c r="O1415" i="2"/>
  <c r="R1415" i="2"/>
  <c r="V1415" i="2"/>
  <c r="O1416" i="2"/>
  <c r="R1416" i="2"/>
  <c r="V1416" i="2"/>
  <c r="O1417" i="2"/>
  <c r="R1417" i="2"/>
  <c r="V1417" i="2"/>
  <c r="O1418" i="2"/>
  <c r="R1418" i="2"/>
  <c r="V1418" i="2"/>
  <c r="O1419" i="2"/>
  <c r="R1419" i="2"/>
  <c r="V1419" i="2"/>
  <c r="O1420" i="2"/>
  <c r="P1420" i="2" s="1"/>
  <c r="Y1420" i="2" s="1"/>
  <c r="R1420" i="2"/>
  <c r="V1420" i="2"/>
  <c r="O1421" i="2"/>
  <c r="R1421" i="2"/>
  <c r="V1421" i="2"/>
  <c r="O1422" i="2"/>
  <c r="P1422" i="2" s="1"/>
  <c r="R1422" i="2"/>
  <c r="V1422" i="2"/>
  <c r="O1423" i="2"/>
  <c r="R1423" i="2"/>
  <c r="V1423" i="2"/>
  <c r="O1424" i="2"/>
  <c r="R1424" i="2"/>
  <c r="V1424" i="2"/>
  <c r="O1425" i="2"/>
  <c r="S1425" i="2" s="1"/>
  <c r="R1425" i="2"/>
  <c r="V1425" i="2"/>
  <c r="O1426" i="2"/>
  <c r="P1426" i="2" s="1"/>
  <c r="R1426" i="2"/>
  <c r="V1426" i="2"/>
  <c r="O1427" i="2"/>
  <c r="R1427" i="2"/>
  <c r="V1427" i="2"/>
  <c r="O1428" i="2"/>
  <c r="S1428" i="2" s="1"/>
  <c r="Z1428" i="2" s="1"/>
  <c r="R1428" i="2"/>
  <c r="V1428" i="2"/>
  <c r="O1429" i="2"/>
  <c r="P1429" i="2" s="1"/>
  <c r="Y1429" i="2" s="1"/>
  <c r="R1429" i="2"/>
  <c r="V1429" i="2"/>
  <c r="O1430" i="2"/>
  <c r="R1430" i="2"/>
  <c r="V1430" i="2"/>
  <c r="O1431" i="2"/>
  <c r="R1431" i="2"/>
  <c r="V1431" i="2"/>
  <c r="O1432" i="2"/>
  <c r="R1432" i="2"/>
  <c r="V1432" i="2"/>
  <c r="O1433" i="2"/>
  <c r="S1433" i="2" s="1"/>
  <c r="R1433" i="2"/>
  <c r="V1433" i="2"/>
  <c r="O1434" i="2"/>
  <c r="R1434" i="2"/>
  <c r="V1434" i="2"/>
  <c r="O1435" i="2"/>
  <c r="R1435" i="2"/>
  <c r="V1435" i="2"/>
  <c r="O1436" i="2"/>
  <c r="S1436" i="2" s="1"/>
  <c r="Z1436" i="2" s="1"/>
  <c r="R1436" i="2"/>
  <c r="V1436" i="2"/>
  <c r="O1437" i="2"/>
  <c r="S1437" i="2" s="1"/>
  <c r="R1437" i="2"/>
  <c r="V1437" i="2"/>
  <c r="O1438" i="2"/>
  <c r="S1438" i="2" s="1"/>
  <c r="R1438" i="2"/>
  <c r="V1438" i="2"/>
  <c r="O1439" i="2"/>
  <c r="R1439" i="2"/>
  <c r="V1439" i="2"/>
  <c r="O1440" i="2"/>
  <c r="R1440" i="2"/>
  <c r="V1440" i="2"/>
  <c r="O1441" i="2"/>
  <c r="P1441" i="2" s="1"/>
  <c r="R1441" i="2"/>
  <c r="V1441" i="2"/>
  <c r="O1442" i="2"/>
  <c r="R1442" i="2"/>
  <c r="V1442" i="2"/>
  <c r="O1443" i="2"/>
  <c r="R1443" i="2"/>
  <c r="V1443" i="2"/>
  <c r="O1444" i="2"/>
  <c r="S1444" i="2" s="1"/>
  <c r="Z1444" i="2" s="1"/>
  <c r="R1444" i="2"/>
  <c r="V1444" i="2"/>
  <c r="O1445" i="2"/>
  <c r="P1445" i="2" s="1"/>
  <c r="R1445" i="2"/>
  <c r="V1445" i="2"/>
  <c r="O1475" i="2"/>
  <c r="P1475" i="2" s="1"/>
  <c r="R1475" i="2"/>
  <c r="V1475" i="2"/>
  <c r="O1476" i="2"/>
  <c r="R1476" i="2"/>
  <c r="V1476" i="2"/>
  <c r="O1477" i="2"/>
  <c r="P1477" i="2" s="1"/>
  <c r="R1477" i="2"/>
  <c r="V1477" i="2"/>
  <c r="O1478" i="2"/>
  <c r="S1478" i="2" s="1"/>
  <c r="Z1478" i="2" s="1"/>
  <c r="R1478" i="2"/>
  <c r="V1478" i="2"/>
  <c r="O1479" i="2"/>
  <c r="R1479" i="2"/>
  <c r="V1479" i="2"/>
  <c r="O1480" i="2"/>
  <c r="R1480" i="2"/>
  <c r="V1480" i="2"/>
  <c r="O1481" i="2"/>
  <c r="S1481" i="2" s="1"/>
  <c r="R1481" i="2"/>
  <c r="V1481" i="2"/>
  <c r="O1482" i="2"/>
  <c r="S1482" i="2" s="1"/>
  <c r="Z1482" i="2" s="1"/>
  <c r="R1482" i="2"/>
  <c r="V1482" i="2"/>
  <c r="O1483" i="2"/>
  <c r="R1483" i="2"/>
  <c r="V1483" i="2"/>
  <c r="O1484" i="2"/>
  <c r="S1484" i="2" s="1"/>
  <c r="T1484" i="2" s="1"/>
  <c r="R1484" i="2"/>
  <c r="V1484" i="2"/>
  <c r="O1485" i="2"/>
  <c r="R1485" i="2"/>
  <c r="V1485" i="2"/>
  <c r="O1486" i="2"/>
  <c r="S1486" i="2" s="1"/>
  <c r="Z1486" i="2" s="1"/>
  <c r="R1486" i="2"/>
  <c r="V1486" i="2"/>
  <c r="O1487" i="2"/>
  <c r="R1487" i="2"/>
  <c r="V1487" i="2"/>
  <c r="O1488" i="2"/>
  <c r="R1488" i="2"/>
  <c r="V1488" i="2"/>
  <c r="O1489" i="2"/>
  <c r="S1489" i="2" s="1"/>
  <c r="T1489" i="2" s="1"/>
  <c r="R1489" i="2"/>
  <c r="V1489" i="2"/>
  <c r="O1490" i="2"/>
  <c r="S1490" i="2" s="1"/>
  <c r="R1490" i="2"/>
  <c r="V1490" i="2"/>
  <c r="O1491" i="2"/>
  <c r="R1491" i="2"/>
  <c r="V1491" i="2"/>
  <c r="O1492" i="2"/>
  <c r="R1492" i="2"/>
  <c r="V1492" i="2"/>
  <c r="O1493" i="2"/>
  <c r="P1493" i="2" s="1"/>
  <c r="R1493" i="2"/>
  <c r="V1493" i="2"/>
  <c r="O1494" i="2"/>
  <c r="S1494" i="2" s="1"/>
  <c r="Z1494" i="2" s="1"/>
  <c r="R1494" i="2"/>
  <c r="V1494" i="2"/>
  <c r="O1495" i="2"/>
  <c r="R1495" i="2"/>
  <c r="V1495" i="2"/>
  <c r="O1496" i="2"/>
  <c r="R1496" i="2"/>
  <c r="V1496" i="2"/>
  <c r="O1497" i="2"/>
  <c r="S1497" i="2" s="1"/>
  <c r="T1497" i="2" s="1"/>
  <c r="R1497" i="2"/>
  <c r="V1497" i="2"/>
  <c r="O1498" i="2"/>
  <c r="P1498" i="2" s="1"/>
  <c r="Y1498" i="2" s="1"/>
  <c r="R1498" i="2"/>
  <c r="V1498" i="2"/>
  <c r="O1499" i="2"/>
  <c r="R1499" i="2"/>
  <c r="V1499" i="2"/>
  <c r="O1500" i="2"/>
  <c r="R1500" i="2"/>
  <c r="V1500" i="2"/>
  <c r="O1501" i="2"/>
  <c r="S1501" i="2" s="1"/>
  <c r="R1501" i="2"/>
  <c r="V1501" i="2"/>
  <c r="O1502" i="2"/>
  <c r="R1502" i="2"/>
  <c r="V1502" i="2"/>
  <c r="O1503" i="2"/>
  <c r="R1503" i="2"/>
  <c r="V1503" i="2"/>
  <c r="O1504" i="2"/>
  <c r="S1504" i="2" s="1"/>
  <c r="R1504" i="2"/>
  <c r="V1504" i="2"/>
  <c r="O1505" i="2"/>
  <c r="S1505" i="2" s="1"/>
  <c r="Z1505" i="2" s="1"/>
  <c r="R1505" i="2"/>
  <c r="V1505" i="2"/>
  <c r="O1506" i="2"/>
  <c r="S1506" i="2" s="1"/>
  <c r="T1506" i="2" s="1"/>
  <c r="R1506" i="2"/>
  <c r="V1506" i="2"/>
  <c r="O1507" i="2"/>
  <c r="R1507" i="2"/>
  <c r="V1507" i="2"/>
  <c r="O1508" i="2"/>
  <c r="R1508" i="2"/>
  <c r="V1508" i="2"/>
  <c r="O1509" i="2"/>
  <c r="R1509" i="2"/>
  <c r="V1509" i="2"/>
  <c r="O1510" i="2"/>
  <c r="S1510" i="2" s="1"/>
  <c r="R1510" i="2"/>
  <c r="V1510" i="2"/>
  <c r="O1511" i="2"/>
  <c r="R1511" i="2"/>
  <c r="V1511" i="2"/>
  <c r="O1512" i="2"/>
  <c r="P1512" i="2" s="1"/>
  <c r="R1512" i="2"/>
  <c r="V1512" i="2"/>
  <c r="O1513" i="2"/>
  <c r="R1513" i="2"/>
  <c r="V1513" i="2"/>
  <c r="O1514" i="2"/>
  <c r="P1514" i="2" s="1"/>
  <c r="R1514" i="2"/>
  <c r="V1514" i="2"/>
  <c r="O1515" i="2"/>
  <c r="R1515" i="2"/>
  <c r="V1515" i="2"/>
  <c r="O1516" i="2"/>
  <c r="S1516" i="2" s="1"/>
  <c r="R1516" i="2"/>
  <c r="V1516" i="2"/>
  <c r="O1517" i="2"/>
  <c r="R1517" i="2"/>
  <c r="V1517" i="2"/>
  <c r="O1518" i="2"/>
  <c r="S1518" i="2" s="1"/>
  <c r="Z1518" i="2" s="1"/>
  <c r="R1518" i="2"/>
  <c r="V1518" i="2"/>
  <c r="O1519" i="2"/>
  <c r="R1519" i="2"/>
  <c r="V1519" i="2"/>
  <c r="O1520" i="2"/>
  <c r="R1520" i="2"/>
  <c r="V1520" i="2"/>
  <c r="O1521" i="2"/>
  <c r="S1521" i="2" s="1"/>
  <c r="R1521" i="2"/>
  <c r="V1521" i="2"/>
  <c r="O1522" i="2"/>
  <c r="S1522" i="2" s="1"/>
  <c r="T1522" i="2" s="1"/>
  <c r="R1522" i="2"/>
  <c r="V1522" i="2"/>
  <c r="O1523" i="2"/>
  <c r="R1523" i="2"/>
  <c r="V1523" i="2"/>
  <c r="O1524" i="2"/>
  <c r="S1524" i="2" s="1"/>
  <c r="R1524" i="2"/>
  <c r="V1524" i="2"/>
  <c r="O1525" i="2"/>
  <c r="R1525" i="2"/>
  <c r="V1525" i="2"/>
  <c r="O1526" i="2"/>
  <c r="P1526" i="2" s="1"/>
  <c r="Y1526" i="2" s="1"/>
  <c r="R1526" i="2"/>
  <c r="V1526" i="2"/>
  <c r="O1527" i="2"/>
  <c r="P1527" i="2" s="1"/>
  <c r="R1527" i="2"/>
  <c r="V1527" i="2"/>
  <c r="O1528" i="2"/>
  <c r="R1528" i="2"/>
  <c r="V1528" i="2"/>
  <c r="O1529" i="2"/>
  <c r="P1529" i="2" s="1"/>
  <c r="Y1529" i="2" s="1"/>
  <c r="R1529" i="2"/>
  <c r="V1529" i="2"/>
  <c r="O1530" i="2"/>
  <c r="P1530" i="2" s="1"/>
  <c r="Y1530" i="2" s="1"/>
  <c r="R1530" i="2"/>
  <c r="V1530" i="2"/>
  <c r="O1531" i="2"/>
  <c r="P1531" i="2" s="1"/>
  <c r="R1531" i="2"/>
  <c r="V1531" i="2"/>
  <c r="O1532" i="2"/>
  <c r="R1532" i="2"/>
  <c r="V1532" i="2"/>
  <c r="O1533" i="2"/>
  <c r="S1533" i="2" s="1"/>
  <c r="R1533" i="2"/>
  <c r="V1533" i="2"/>
  <c r="O1534" i="2"/>
  <c r="S1534" i="2" s="1"/>
  <c r="Z1534" i="2" s="1"/>
  <c r="R1534" i="2"/>
  <c r="V1534" i="2"/>
  <c r="O1535" i="2"/>
  <c r="R1535" i="2"/>
  <c r="V1535" i="2"/>
  <c r="O1536" i="2"/>
  <c r="R1536" i="2"/>
  <c r="V1536" i="2"/>
  <c r="O1537" i="2"/>
  <c r="S1537" i="2" s="1"/>
  <c r="R1537" i="2"/>
  <c r="V1537" i="2"/>
  <c r="O1538" i="2"/>
  <c r="R1538" i="2"/>
  <c r="V1538" i="2"/>
  <c r="O1539" i="2"/>
  <c r="R1539" i="2"/>
  <c r="V1539" i="2"/>
  <c r="O1540" i="2"/>
  <c r="R1540" i="2"/>
  <c r="V1540" i="2"/>
  <c r="O1541" i="2"/>
  <c r="R1541" i="2"/>
  <c r="V1541" i="2"/>
  <c r="O1542" i="2"/>
  <c r="P1542" i="2" s="1"/>
  <c r="R1542" i="2"/>
  <c r="V1542" i="2"/>
  <c r="O1543" i="2"/>
  <c r="R1543" i="2"/>
  <c r="V1543" i="2"/>
  <c r="O1544" i="2"/>
  <c r="R1544" i="2"/>
  <c r="V1544" i="2"/>
  <c r="O1545" i="2"/>
  <c r="R1545" i="2"/>
  <c r="V1545" i="2"/>
  <c r="O1546" i="2"/>
  <c r="P1546" i="2" s="1"/>
  <c r="Y1546" i="2" s="1"/>
  <c r="R1546" i="2"/>
  <c r="V1546" i="2"/>
  <c r="O1547" i="2"/>
  <c r="R1547" i="2"/>
  <c r="V1547" i="2"/>
  <c r="O1548" i="2"/>
  <c r="R1548" i="2"/>
  <c r="V1548" i="2"/>
  <c r="O1549" i="2"/>
  <c r="R1549" i="2"/>
  <c r="V1549" i="2"/>
  <c r="O1550" i="2"/>
  <c r="S1550" i="2" s="1"/>
  <c r="T1550" i="2" s="1"/>
  <c r="R1550" i="2"/>
  <c r="V1550" i="2"/>
  <c r="O1551" i="2"/>
  <c r="R1551" i="2"/>
  <c r="V1551" i="2"/>
  <c r="O1552" i="2"/>
  <c r="R1552" i="2"/>
  <c r="V1552" i="2"/>
  <c r="O1553" i="2"/>
  <c r="R1553" i="2"/>
  <c r="V1553" i="2"/>
  <c r="O1554" i="2"/>
  <c r="R1554" i="2"/>
  <c r="V1554" i="2"/>
  <c r="O1555" i="2"/>
  <c r="R1555" i="2"/>
  <c r="V1555" i="2"/>
  <c r="O1556" i="2"/>
  <c r="R1556" i="2"/>
  <c r="V1556" i="2"/>
  <c r="O1557" i="2"/>
  <c r="R1557" i="2"/>
  <c r="V1557" i="2"/>
  <c r="O1558" i="2"/>
  <c r="S1558" i="2" s="1"/>
  <c r="T1558" i="2" s="1"/>
  <c r="R1558" i="2"/>
  <c r="V1558" i="2"/>
  <c r="O1559" i="2"/>
  <c r="R1559" i="2"/>
  <c r="V1559" i="2"/>
  <c r="O1560" i="2"/>
  <c r="R1560" i="2"/>
  <c r="V1560" i="2"/>
  <c r="O1561" i="2"/>
  <c r="S1561" i="2" s="1"/>
  <c r="T1561" i="2" s="1"/>
  <c r="R1561" i="2"/>
  <c r="V1561" i="2"/>
  <c r="O1562" i="2"/>
  <c r="P1562" i="2" s="1"/>
  <c r="R1562" i="2"/>
  <c r="V1562" i="2"/>
  <c r="O1563" i="2"/>
  <c r="S1563" i="2" s="1"/>
  <c r="R1563" i="2"/>
  <c r="V1563" i="2"/>
  <c r="O1564" i="2"/>
  <c r="R1564" i="2"/>
  <c r="V1564" i="2"/>
  <c r="O1565" i="2"/>
  <c r="R1565" i="2"/>
  <c r="V1565" i="2"/>
  <c r="O1566" i="2"/>
  <c r="S1566" i="2" s="1"/>
  <c r="T1566" i="2" s="1"/>
  <c r="R1566" i="2"/>
  <c r="V1566" i="2"/>
  <c r="O1567" i="2"/>
  <c r="R1567" i="2"/>
  <c r="V1567" i="2"/>
  <c r="O1568" i="2"/>
  <c r="R1568" i="2"/>
  <c r="V1568" i="2"/>
  <c r="O1569" i="2"/>
  <c r="S1569" i="2" s="1"/>
  <c r="Z1569" i="2" s="1"/>
  <c r="R1569" i="2"/>
  <c r="V1569" i="2"/>
  <c r="O1570" i="2"/>
  <c r="S1570" i="2" s="1"/>
  <c r="R1570" i="2"/>
  <c r="V1570" i="2"/>
  <c r="O1571" i="2"/>
  <c r="R1571" i="2"/>
  <c r="V1571" i="2"/>
  <c r="O1572" i="2"/>
  <c r="P1572" i="2" s="1"/>
  <c r="Y1572" i="2" s="1"/>
  <c r="R1572" i="2"/>
  <c r="V1572" i="2"/>
  <c r="O1573" i="2"/>
  <c r="R1573" i="2"/>
  <c r="V1573" i="2"/>
  <c r="O1574" i="2"/>
  <c r="S1574" i="2" s="1"/>
  <c r="T1574" i="2" s="1"/>
  <c r="R1574" i="2"/>
  <c r="V1574" i="2"/>
  <c r="O1575" i="2"/>
  <c r="R1575" i="2"/>
  <c r="V1575" i="2"/>
  <c r="O1576" i="2"/>
  <c r="S1576" i="2" s="1"/>
  <c r="Z1576" i="2" s="1"/>
  <c r="R1576" i="2"/>
  <c r="V1576" i="2"/>
  <c r="O1577" i="2"/>
  <c r="S1577" i="2" s="1"/>
  <c r="R1577" i="2"/>
  <c r="V1577" i="2"/>
  <c r="O1578" i="2"/>
  <c r="R1578" i="2"/>
  <c r="V1578" i="2"/>
  <c r="O1579" i="2"/>
  <c r="S1579" i="2" s="1"/>
  <c r="R1579" i="2"/>
  <c r="V1579" i="2"/>
  <c r="O1580" i="2"/>
  <c r="R1580" i="2"/>
  <c r="V1580" i="2"/>
  <c r="O1581" i="2"/>
  <c r="R1581" i="2"/>
  <c r="V1581" i="2"/>
  <c r="O1582" i="2"/>
  <c r="R1582" i="2"/>
  <c r="V1582" i="2"/>
  <c r="O1583" i="2"/>
  <c r="R1583" i="2"/>
  <c r="V1583" i="2"/>
  <c r="O1584" i="2"/>
  <c r="R1584" i="2"/>
  <c r="V1584" i="2"/>
  <c r="O1585" i="2"/>
  <c r="S1585" i="2" s="1"/>
  <c r="R1585" i="2"/>
  <c r="V1585" i="2"/>
  <c r="O1586" i="2"/>
  <c r="P1586" i="2" s="1"/>
  <c r="Y1586" i="2" s="1"/>
  <c r="R1586" i="2"/>
  <c r="V1586" i="2"/>
  <c r="O1587" i="2"/>
  <c r="R1587" i="2"/>
  <c r="V1587" i="2"/>
  <c r="O1588" i="2"/>
  <c r="P1588" i="2" s="1"/>
  <c r="Y1588" i="2" s="1"/>
  <c r="R1588" i="2"/>
  <c r="V1588" i="2"/>
  <c r="O1589" i="2"/>
  <c r="R1589" i="2"/>
  <c r="V1589" i="2"/>
  <c r="O1590" i="2"/>
  <c r="S1590" i="2" s="1"/>
  <c r="Z1590" i="2" s="1"/>
  <c r="R1590" i="2"/>
  <c r="V1590" i="2"/>
  <c r="O1591" i="2"/>
  <c r="R1591" i="2"/>
  <c r="V1591" i="2"/>
  <c r="O1592" i="2"/>
  <c r="R1592" i="2"/>
  <c r="V1592" i="2"/>
  <c r="O1593" i="2"/>
  <c r="P1593" i="2" s="1"/>
  <c r="Y1593" i="2" s="1"/>
  <c r="R1593" i="2"/>
  <c r="V1593" i="2"/>
  <c r="O1594" i="2"/>
  <c r="R1594" i="2"/>
  <c r="V1594" i="2"/>
  <c r="O1595" i="2"/>
  <c r="R1595" i="2"/>
  <c r="V1595" i="2"/>
  <c r="O1596" i="2"/>
  <c r="R1596" i="2"/>
  <c r="V1596" i="2"/>
  <c r="O1597" i="2"/>
  <c r="R1597" i="2"/>
  <c r="V1597" i="2"/>
  <c r="O1598" i="2"/>
  <c r="P1598" i="2" s="1"/>
  <c r="Y1598" i="2" s="1"/>
  <c r="R1598" i="2"/>
  <c r="V1598" i="2"/>
  <c r="O1599" i="2"/>
  <c r="R1599" i="2"/>
  <c r="V1599" i="2"/>
  <c r="O1600" i="2"/>
  <c r="R1600" i="2"/>
  <c r="V1600" i="2"/>
  <c r="O1601" i="2"/>
  <c r="P1601" i="2" s="1"/>
  <c r="Y1601" i="2" s="1"/>
  <c r="R1601" i="2"/>
  <c r="V1601" i="2"/>
  <c r="O1602" i="2"/>
  <c r="P1602" i="2" s="1"/>
  <c r="Y1602" i="2" s="1"/>
  <c r="R1602" i="2"/>
  <c r="V1602" i="2"/>
  <c r="O1603" i="2"/>
  <c r="P1603" i="2" s="1"/>
  <c r="R1603" i="2"/>
  <c r="V1603" i="2"/>
  <c r="O1604" i="2"/>
  <c r="P1604" i="2" s="1"/>
  <c r="Y1604" i="2" s="1"/>
  <c r="R1604" i="2"/>
  <c r="V1604" i="2"/>
  <c r="O1605" i="2"/>
  <c r="R1605" i="2"/>
  <c r="V1605" i="2"/>
  <c r="O1606" i="2"/>
  <c r="S1606" i="2" s="1"/>
  <c r="Z1606" i="2" s="1"/>
  <c r="R1606" i="2"/>
  <c r="V1606" i="2"/>
  <c r="O1607" i="2"/>
  <c r="R1607" i="2"/>
  <c r="V1607" i="2"/>
  <c r="O1608" i="2"/>
  <c r="R1608" i="2"/>
  <c r="V1608" i="2"/>
  <c r="O1609" i="2"/>
  <c r="P1609" i="2" s="1"/>
  <c r="Y1609" i="2" s="1"/>
  <c r="R1609" i="2"/>
  <c r="V1609" i="2"/>
  <c r="O1610" i="2"/>
  <c r="S1610" i="2" s="1"/>
  <c r="R1610" i="2"/>
  <c r="V1610" i="2"/>
  <c r="O1611" i="2"/>
  <c r="S1611" i="2" s="1"/>
  <c r="R1611" i="2"/>
  <c r="V1611" i="2"/>
  <c r="O1612" i="2"/>
  <c r="P1612" i="2" s="1"/>
  <c r="Y1612" i="2" s="1"/>
  <c r="R1612" i="2"/>
  <c r="V1612" i="2"/>
  <c r="O1613" i="2"/>
  <c r="R1613" i="2"/>
  <c r="V1613" i="2"/>
  <c r="O1614" i="2"/>
  <c r="P1614" i="2" s="1"/>
  <c r="R1614" i="2"/>
  <c r="V1614" i="2"/>
  <c r="O1615" i="2"/>
  <c r="R1615" i="2"/>
  <c r="V1615" i="2"/>
  <c r="O1616" i="2"/>
  <c r="S1616" i="2" s="1"/>
  <c r="R1616" i="2"/>
  <c r="V1616" i="2"/>
  <c r="O1617" i="2"/>
  <c r="P1617" i="2" s="1"/>
  <c r="R1617" i="2"/>
  <c r="V1617" i="2"/>
  <c r="O1618" i="2"/>
  <c r="S1618" i="2" s="1"/>
  <c r="R1618" i="2"/>
  <c r="V1618" i="2"/>
  <c r="O1619" i="2"/>
  <c r="R1619" i="2"/>
  <c r="V1619" i="2"/>
  <c r="O1620" i="2"/>
  <c r="S1620" i="2" s="1"/>
  <c r="T1620" i="2" s="1"/>
  <c r="R1620" i="2"/>
  <c r="V1620" i="2"/>
  <c r="O1621" i="2"/>
  <c r="R1621" i="2"/>
  <c r="V1621" i="2"/>
  <c r="O1622" i="2"/>
  <c r="S1622" i="2" s="1"/>
  <c r="Z1622" i="2" s="1"/>
  <c r="R1622" i="2"/>
  <c r="V1622" i="2"/>
  <c r="O1623" i="2"/>
  <c r="R1623" i="2"/>
  <c r="V1623" i="2"/>
  <c r="O1624" i="2"/>
  <c r="R1624" i="2"/>
  <c r="V1624" i="2"/>
  <c r="O1625" i="2"/>
  <c r="R1625" i="2"/>
  <c r="V1625" i="2"/>
  <c r="O1626" i="2"/>
  <c r="P1626" i="2" s="1"/>
  <c r="Y1626" i="2" s="1"/>
  <c r="R1626" i="2"/>
  <c r="V1626" i="2"/>
  <c r="O1627" i="2"/>
  <c r="S1627" i="2" s="1"/>
  <c r="R1627" i="2"/>
  <c r="V1627" i="2"/>
  <c r="O1628" i="2"/>
  <c r="P1628" i="2" s="1"/>
  <c r="Y1628" i="2" s="1"/>
  <c r="R1628" i="2"/>
  <c r="V1628" i="2"/>
  <c r="O1629" i="2"/>
  <c r="R1629" i="2"/>
  <c r="V1629" i="2"/>
  <c r="O1630" i="2"/>
  <c r="S1630" i="2" s="1"/>
  <c r="T1630" i="2" s="1"/>
  <c r="R1630" i="2"/>
  <c r="V1630" i="2"/>
  <c r="O1631" i="2"/>
  <c r="R1631" i="2"/>
  <c r="V1631" i="2"/>
  <c r="O1632" i="2"/>
  <c r="R1632" i="2"/>
  <c r="V1632" i="2"/>
  <c r="O1633" i="2"/>
  <c r="P1633" i="2" s="1"/>
  <c r="Y1633" i="2" s="1"/>
  <c r="R1633" i="2"/>
  <c r="V1633" i="2"/>
  <c r="O1634" i="2"/>
  <c r="P1634" i="2" s="1"/>
  <c r="Y1634" i="2" s="1"/>
  <c r="R1634" i="2"/>
  <c r="V1634" i="2"/>
  <c r="O1635" i="2"/>
  <c r="R1635" i="2"/>
  <c r="V1635" i="2"/>
  <c r="O1636" i="2"/>
  <c r="R1636" i="2"/>
  <c r="V1636" i="2"/>
  <c r="O1637" i="2"/>
  <c r="R1637" i="2"/>
  <c r="V1637" i="2"/>
  <c r="O1638" i="2"/>
  <c r="P1638" i="2" s="1"/>
  <c r="R1638" i="2"/>
  <c r="V1638" i="2"/>
  <c r="O1639" i="2"/>
  <c r="S1639" i="2" s="1"/>
  <c r="R1639" i="2"/>
  <c r="V1639" i="2"/>
  <c r="O1640" i="2"/>
  <c r="R1640" i="2"/>
  <c r="V1640" i="2"/>
  <c r="O1641" i="2"/>
  <c r="S1641" i="2" s="1"/>
  <c r="Z1641" i="2" s="1"/>
  <c r="R1641" i="2"/>
  <c r="V1641" i="2"/>
  <c r="O1642" i="2"/>
  <c r="R1642" i="2"/>
  <c r="V1642" i="2"/>
  <c r="O1643" i="2"/>
  <c r="S1643" i="2" s="1"/>
  <c r="R1643" i="2"/>
  <c r="V1643" i="2"/>
  <c r="O1644" i="2"/>
  <c r="R1644" i="2"/>
  <c r="V1644" i="2"/>
  <c r="O1645" i="2"/>
  <c r="R1645" i="2"/>
  <c r="V1645" i="2"/>
  <c r="O1646" i="2"/>
  <c r="P1646" i="2" s="1"/>
  <c r="Y1646" i="2" s="1"/>
  <c r="R1646" i="2"/>
  <c r="V1646" i="2"/>
  <c r="O1647" i="2"/>
  <c r="R1647" i="2"/>
  <c r="V1647" i="2"/>
  <c r="O1648" i="2"/>
  <c r="S1648" i="2" s="1"/>
  <c r="R1648" i="2"/>
  <c r="V1648" i="2"/>
  <c r="O1649" i="2"/>
  <c r="S1649" i="2" s="1"/>
  <c r="R1649" i="2"/>
  <c r="V1649" i="2"/>
  <c r="O1650" i="2"/>
  <c r="P1650" i="2" s="1"/>
  <c r="Y1650" i="2" s="1"/>
  <c r="R1650" i="2"/>
  <c r="V1650" i="2"/>
  <c r="O1651" i="2"/>
  <c r="R1651" i="2"/>
  <c r="V1651" i="2"/>
  <c r="O1652" i="2"/>
  <c r="S1652" i="2" s="1"/>
  <c r="R1652" i="2"/>
  <c r="V1652" i="2"/>
  <c r="O1653" i="2"/>
  <c r="R1653" i="2"/>
  <c r="V1653" i="2"/>
  <c r="O1654" i="2"/>
  <c r="S1654" i="2" s="1"/>
  <c r="R1654" i="2"/>
  <c r="V1654" i="2"/>
  <c r="O1655" i="2"/>
  <c r="P1655" i="2" s="1"/>
  <c r="Y1655" i="2" s="1"/>
  <c r="R1655" i="2"/>
  <c r="V1655" i="2"/>
  <c r="O1656" i="2"/>
  <c r="R1656" i="2"/>
  <c r="V1656" i="2"/>
  <c r="O1657" i="2"/>
  <c r="S1657" i="2" s="1"/>
  <c r="R1657" i="2"/>
  <c r="V1657" i="2"/>
  <c r="O1658" i="2"/>
  <c r="P1658" i="2" s="1"/>
  <c r="Y1658" i="2" s="1"/>
  <c r="R1658" i="2"/>
  <c r="V1658" i="2"/>
  <c r="O1659" i="2"/>
  <c r="R1659" i="2"/>
  <c r="V1659" i="2"/>
  <c r="O1660" i="2"/>
  <c r="R1660" i="2"/>
  <c r="V1660" i="2"/>
  <c r="O1661" i="2"/>
  <c r="R1661" i="2"/>
  <c r="V1661" i="2"/>
  <c r="O1662" i="2"/>
  <c r="P1662" i="2" s="1"/>
  <c r="Y1662" i="2" s="1"/>
  <c r="R1662" i="2"/>
  <c r="V1662" i="2"/>
  <c r="O1663" i="2"/>
  <c r="S1663" i="2" s="1"/>
  <c r="R1663" i="2"/>
  <c r="V1663" i="2"/>
  <c r="O1664" i="2"/>
  <c r="S1664" i="2" s="1"/>
  <c r="R1664" i="2"/>
  <c r="V1664" i="2"/>
  <c r="O1665" i="2"/>
  <c r="S1665" i="2" s="1"/>
  <c r="Z1665" i="2" s="1"/>
  <c r="R1665" i="2"/>
  <c r="V1665" i="2"/>
  <c r="O1666" i="2"/>
  <c r="S1666" i="2" s="1"/>
  <c r="Z1666" i="2" s="1"/>
  <c r="R1666" i="2"/>
  <c r="V1666" i="2"/>
  <c r="O1667" i="2"/>
  <c r="R1667" i="2"/>
  <c r="V1667" i="2"/>
  <c r="O1668" i="2"/>
  <c r="R1668" i="2"/>
  <c r="V1668" i="2"/>
  <c r="O1669" i="2"/>
  <c r="R1669" i="2"/>
  <c r="V1669" i="2"/>
  <c r="O1670" i="2"/>
  <c r="P1670" i="2" s="1"/>
  <c r="Y1670" i="2" s="1"/>
  <c r="R1670" i="2"/>
  <c r="V1670" i="2"/>
  <c r="O1671" i="2"/>
  <c r="R1671" i="2"/>
  <c r="V1671" i="2"/>
  <c r="O1672" i="2"/>
  <c r="R1672" i="2"/>
  <c r="V1672" i="2"/>
  <c r="O1673" i="2"/>
  <c r="R1673" i="2"/>
  <c r="V1673" i="2"/>
  <c r="O1674" i="2"/>
  <c r="S1674" i="2" s="1"/>
  <c r="R1674" i="2"/>
  <c r="V1674" i="2"/>
  <c r="O1675" i="2"/>
  <c r="P1675" i="2" s="1"/>
  <c r="R1675" i="2"/>
  <c r="V1675" i="2"/>
  <c r="O1676" i="2"/>
  <c r="R1676" i="2"/>
  <c r="V1676" i="2"/>
  <c r="O1677" i="2"/>
  <c r="R1677" i="2"/>
  <c r="V1677" i="2"/>
  <c r="O1678" i="2"/>
  <c r="R1678" i="2"/>
  <c r="V1678" i="2"/>
  <c r="O1679" i="2"/>
  <c r="R1679" i="2"/>
  <c r="V1679" i="2"/>
  <c r="O1680" i="2"/>
  <c r="R1680" i="2"/>
  <c r="V1680" i="2"/>
  <c r="O1681" i="2"/>
  <c r="R1681" i="2"/>
  <c r="V1681" i="2"/>
  <c r="O1682" i="2"/>
  <c r="P1682" i="2" s="1"/>
  <c r="R1682" i="2"/>
  <c r="V1682" i="2"/>
  <c r="O1683" i="2"/>
  <c r="R1683" i="2"/>
  <c r="V1683" i="2"/>
  <c r="O1684" i="2"/>
  <c r="R1684" i="2"/>
  <c r="V1684" i="2"/>
  <c r="O1685" i="2"/>
  <c r="R1685" i="2"/>
  <c r="V1685" i="2"/>
  <c r="O1686" i="2"/>
  <c r="P1686" i="2" s="1"/>
  <c r="R1686" i="2"/>
  <c r="V1686" i="2"/>
  <c r="O1687" i="2"/>
  <c r="R1687" i="2"/>
  <c r="V1687" i="2"/>
  <c r="O1688" i="2"/>
  <c r="R1688" i="2"/>
  <c r="V1688" i="2"/>
  <c r="O1689" i="2"/>
  <c r="R1689" i="2"/>
  <c r="V1689" i="2"/>
  <c r="O1690" i="2"/>
  <c r="P1690" i="2" s="1"/>
  <c r="Y1690" i="2" s="1"/>
  <c r="R1690" i="2"/>
  <c r="V1690" i="2"/>
  <c r="O1691" i="2"/>
  <c r="P1691" i="2" s="1"/>
  <c r="R1691" i="2"/>
  <c r="V1691" i="2"/>
  <c r="O1692" i="2"/>
  <c r="R1692" i="2"/>
  <c r="V1692" i="2"/>
  <c r="O1693" i="2"/>
  <c r="R1693" i="2"/>
  <c r="V1693" i="2"/>
  <c r="O1694" i="2"/>
  <c r="P1694" i="2" s="1"/>
  <c r="Y1694" i="2" s="1"/>
  <c r="R1694" i="2"/>
  <c r="V1694" i="2"/>
  <c r="O1695" i="2"/>
  <c r="R1695" i="2"/>
  <c r="V1695" i="2"/>
  <c r="O1696" i="2"/>
  <c r="R1696" i="2"/>
  <c r="V1696" i="2"/>
  <c r="O1697" i="2"/>
  <c r="R1697" i="2"/>
  <c r="V1697" i="2"/>
  <c r="O1698" i="2"/>
  <c r="S1698" i="2" s="1"/>
  <c r="R1698" i="2"/>
  <c r="V1698" i="2"/>
  <c r="O1699" i="2"/>
  <c r="R1699" i="2"/>
  <c r="V1699" i="2"/>
  <c r="O1700" i="2"/>
  <c r="R1700" i="2"/>
  <c r="V1700" i="2"/>
  <c r="O1701" i="2"/>
  <c r="R1701" i="2"/>
  <c r="V1701" i="2"/>
  <c r="O1702" i="2"/>
  <c r="P1702" i="2" s="1"/>
  <c r="Y1702" i="2" s="1"/>
  <c r="R1702" i="2"/>
  <c r="V1702" i="2"/>
  <c r="O1703" i="2"/>
  <c r="R1703" i="2"/>
  <c r="V1703" i="2"/>
  <c r="O1704" i="2"/>
  <c r="P1704" i="2" s="1"/>
  <c r="R1704" i="2"/>
  <c r="V1704" i="2"/>
  <c r="O1705" i="2"/>
  <c r="R1705" i="2"/>
  <c r="V1705" i="2"/>
  <c r="O1706" i="2"/>
  <c r="S1706" i="2" s="1"/>
  <c r="R1706" i="2"/>
  <c r="V1706" i="2"/>
  <c r="O1707" i="2"/>
  <c r="S1707" i="2" s="1"/>
  <c r="R1707" i="2"/>
  <c r="V1707" i="2"/>
  <c r="O1708" i="2"/>
  <c r="R1708" i="2"/>
  <c r="V1708" i="2"/>
  <c r="O1709" i="2"/>
  <c r="R1709" i="2"/>
  <c r="V1709" i="2"/>
  <c r="O1710" i="2"/>
  <c r="P1710" i="2" s="1"/>
  <c r="Y1710" i="2" s="1"/>
  <c r="R1710" i="2"/>
  <c r="V1710" i="2"/>
  <c r="O1711" i="2"/>
  <c r="R1711" i="2"/>
  <c r="V1711" i="2"/>
  <c r="O1712" i="2"/>
  <c r="P1712" i="2" s="1"/>
  <c r="R1712" i="2"/>
  <c r="V1712" i="2"/>
  <c r="O1713" i="2"/>
  <c r="R1713" i="2"/>
  <c r="V1713" i="2"/>
  <c r="O1714" i="2"/>
  <c r="S1714" i="2" s="1"/>
  <c r="T1714" i="2" s="1"/>
  <c r="R1714" i="2"/>
  <c r="V1714" i="2"/>
  <c r="O1715" i="2"/>
  <c r="R1715" i="2"/>
  <c r="V1715" i="2"/>
  <c r="O1716" i="2"/>
  <c r="R1716" i="2"/>
  <c r="V1716" i="2"/>
  <c r="O1717" i="2"/>
  <c r="R1717" i="2"/>
  <c r="V1717" i="2"/>
  <c r="O1718" i="2"/>
  <c r="R1718" i="2"/>
  <c r="V1718" i="2"/>
  <c r="O1719" i="2"/>
  <c r="P1719" i="2" s="1"/>
  <c r="Y1719" i="2" s="1"/>
  <c r="R1719" i="2"/>
  <c r="V1719" i="2"/>
  <c r="O1720" i="2"/>
  <c r="R1720" i="2"/>
  <c r="V1720" i="2"/>
  <c r="O1721" i="2"/>
  <c r="R1721" i="2"/>
  <c r="V1721" i="2"/>
  <c r="O1722" i="2"/>
  <c r="R1722" i="2"/>
  <c r="V1722" i="2"/>
  <c r="O1723" i="2"/>
  <c r="R1723" i="2"/>
  <c r="V1723" i="2"/>
  <c r="O1724" i="2"/>
  <c r="R1724" i="2"/>
  <c r="V1724" i="2"/>
  <c r="O1725" i="2"/>
  <c r="R1725" i="2"/>
  <c r="V1725" i="2"/>
  <c r="O1726" i="2"/>
  <c r="S1726" i="2" s="1"/>
  <c r="Z1726" i="2" s="1"/>
  <c r="R1726" i="2"/>
  <c r="V1726" i="2"/>
  <c r="O1727" i="2"/>
  <c r="P1727" i="2" s="1"/>
  <c r="Y1727" i="2" s="1"/>
  <c r="R1727" i="2"/>
  <c r="V1727" i="2"/>
  <c r="O1728" i="2"/>
  <c r="R1728" i="2"/>
  <c r="V1728" i="2"/>
  <c r="O1729" i="2"/>
  <c r="R1729" i="2"/>
  <c r="V1729" i="2"/>
  <c r="O1730" i="2"/>
  <c r="P1730" i="2" s="1"/>
  <c r="Y1730" i="2" s="1"/>
  <c r="R1730" i="2"/>
  <c r="V1730" i="2"/>
  <c r="O1731" i="2"/>
  <c r="R1731" i="2"/>
  <c r="V1731" i="2"/>
  <c r="O1732" i="2"/>
  <c r="P1732" i="2" s="1"/>
  <c r="R1732" i="2"/>
  <c r="V1732" i="2"/>
  <c r="O1733" i="2"/>
  <c r="R1733" i="2"/>
  <c r="V1733" i="2"/>
  <c r="O1734" i="2"/>
  <c r="R1734" i="2"/>
  <c r="V1734" i="2"/>
  <c r="O1735" i="2"/>
  <c r="R1735" i="2"/>
  <c r="V1735" i="2"/>
  <c r="O1736" i="2"/>
  <c r="R1736" i="2"/>
  <c r="V1736" i="2"/>
  <c r="O1737" i="2"/>
  <c r="P1737" i="2" s="1"/>
  <c r="Y1737" i="2" s="1"/>
  <c r="R1737" i="2"/>
  <c r="V1737" i="2"/>
  <c r="O1738" i="2"/>
  <c r="S1738" i="2" s="1"/>
  <c r="R1738" i="2"/>
  <c r="V1738" i="2"/>
  <c r="O1739" i="2"/>
  <c r="S1739" i="2" s="1"/>
  <c r="T1739" i="2" s="1"/>
  <c r="R1739" i="2"/>
  <c r="V1739" i="2"/>
  <c r="O1740" i="2"/>
  <c r="P1740" i="2" s="1"/>
  <c r="Y1740" i="2" s="1"/>
  <c r="R1740" i="2"/>
  <c r="V1740" i="2"/>
  <c r="O1741" i="2"/>
  <c r="R1741" i="2"/>
  <c r="V1741" i="2"/>
  <c r="O1742" i="2"/>
  <c r="P1742" i="2" s="1"/>
  <c r="Y1742" i="2" s="1"/>
  <c r="R1742" i="2"/>
  <c r="V1742" i="2"/>
  <c r="O1743" i="2"/>
  <c r="R1743" i="2"/>
  <c r="V1743" i="2"/>
  <c r="O1744" i="2"/>
  <c r="R1744" i="2"/>
  <c r="V1744" i="2"/>
  <c r="O1745" i="2"/>
  <c r="R1745" i="2"/>
  <c r="V1745" i="2"/>
  <c r="O1746" i="2"/>
  <c r="S1746" i="2" s="1"/>
  <c r="Z1746" i="2" s="1"/>
  <c r="R1746" i="2"/>
  <c r="V1746" i="2"/>
  <c r="O1747" i="2"/>
  <c r="S1747" i="2" s="1"/>
  <c r="R1747" i="2"/>
  <c r="V1747" i="2"/>
  <c r="O1748" i="2"/>
  <c r="S1748" i="2" s="1"/>
  <c r="T1748" i="2" s="1"/>
  <c r="R1748" i="2"/>
  <c r="V1748" i="2"/>
  <c r="O1749" i="2"/>
  <c r="R1749" i="2"/>
  <c r="V1749" i="2"/>
  <c r="O1750" i="2"/>
  <c r="S1750" i="2" s="1"/>
  <c r="R1750" i="2"/>
  <c r="V1750" i="2"/>
  <c r="O1751" i="2"/>
  <c r="R1751" i="2"/>
  <c r="V1751" i="2"/>
  <c r="O1752" i="2"/>
  <c r="P1752" i="2" s="1"/>
  <c r="R1752" i="2"/>
  <c r="V1752" i="2"/>
  <c r="O1753" i="2"/>
  <c r="R1753" i="2"/>
  <c r="V1753" i="2"/>
  <c r="O1754" i="2"/>
  <c r="P1754" i="2" s="1"/>
  <c r="Y1754" i="2" s="1"/>
  <c r="R1754" i="2"/>
  <c r="V1754" i="2"/>
  <c r="O1755" i="2"/>
  <c r="R1755" i="2"/>
  <c r="V1755" i="2"/>
  <c r="O1756" i="2"/>
  <c r="R1756" i="2"/>
  <c r="V1756" i="2"/>
  <c r="O1757" i="2"/>
  <c r="R1757" i="2"/>
  <c r="V1757" i="2"/>
  <c r="O1758" i="2"/>
  <c r="S1758" i="2" s="1"/>
  <c r="Z1758" i="2" s="1"/>
  <c r="R1758" i="2"/>
  <c r="V1758" i="2"/>
  <c r="O1759" i="2"/>
  <c r="R1759" i="2"/>
  <c r="V1759" i="2"/>
  <c r="O1760" i="2"/>
  <c r="R1760" i="2"/>
  <c r="V1760" i="2"/>
  <c r="O1761" i="2"/>
  <c r="R1761" i="2"/>
  <c r="V1761" i="2"/>
  <c r="O1762" i="2"/>
  <c r="R1762" i="2"/>
  <c r="V1762" i="2"/>
  <c r="O1763" i="2"/>
  <c r="R1763" i="2"/>
  <c r="V1763" i="2"/>
  <c r="O1764" i="2"/>
  <c r="S1764" i="2" s="1"/>
  <c r="T1764" i="2" s="1"/>
  <c r="R1764" i="2"/>
  <c r="V1764" i="2"/>
  <c r="O1765" i="2"/>
  <c r="R1765" i="2"/>
  <c r="V1765" i="2"/>
  <c r="O1766" i="2"/>
  <c r="P1766" i="2" s="1"/>
  <c r="Y1766" i="2" s="1"/>
  <c r="R1766" i="2"/>
  <c r="V1766" i="2"/>
  <c r="O1767" i="2"/>
  <c r="P1767" i="2" s="1"/>
  <c r="Y1767" i="2" s="1"/>
  <c r="R1767" i="2"/>
  <c r="V1767" i="2"/>
  <c r="O1768" i="2"/>
  <c r="P1768" i="2" s="1"/>
  <c r="R1768" i="2"/>
  <c r="V1768" i="2"/>
  <c r="O1769" i="2"/>
  <c r="R1769" i="2"/>
  <c r="V1769" i="2"/>
  <c r="O1770" i="2"/>
  <c r="P1770" i="2" s="1"/>
  <c r="Y1770" i="2" s="1"/>
  <c r="R1770" i="2"/>
  <c r="V1770" i="2"/>
  <c r="O1771" i="2"/>
  <c r="R1771" i="2"/>
  <c r="V1771" i="2"/>
  <c r="O1772" i="2"/>
  <c r="R1772" i="2"/>
  <c r="V1772" i="2"/>
  <c r="O1773" i="2"/>
  <c r="R1773" i="2"/>
  <c r="V1773" i="2"/>
  <c r="O1774" i="2"/>
  <c r="P1774" i="2" s="1"/>
  <c r="Y1774" i="2" s="1"/>
  <c r="R1774" i="2"/>
  <c r="V1774" i="2"/>
  <c r="O1775" i="2"/>
  <c r="R1775" i="2"/>
  <c r="V1775" i="2"/>
  <c r="O1776" i="2"/>
  <c r="P1776" i="2" s="1"/>
  <c r="Y1776" i="2" s="1"/>
  <c r="R1776" i="2"/>
  <c r="V1776" i="2"/>
  <c r="O1777" i="2"/>
  <c r="P1777" i="2" s="1"/>
  <c r="Y1777" i="2" s="1"/>
  <c r="R1777" i="2"/>
  <c r="V1777" i="2"/>
  <c r="O1778" i="2"/>
  <c r="R1778" i="2"/>
  <c r="V1778" i="2"/>
  <c r="O1779" i="2"/>
  <c r="S1779" i="2" s="1"/>
  <c r="R1779" i="2"/>
  <c r="V1779" i="2"/>
  <c r="O1780" i="2"/>
  <c r="P1780" i="2" s="1"/>
  <c r="Y1780" i="2" s="1"/>
  <c r="R1780" i="2"/>
  <c r="V1780" i="2"/>
  <c r="O1781" i="2"/>
  <c r="R1781" i="2"/>
  <c r="V1781" i="2"/>
  <c r="O1782" i="2"/>
  <c r="P1782" i="2" s="1"/>
  <c r="Y1782" i="2" s="1"/>
  <c r="R1782" i="2"/>
  <c r="V1782" i="2"/>
  <c r="O1783" i="2"/>
  <c r="P1783" i="2" s="1"/>
  <c r="Y1783" i="2" s="1"/>
  <c r="R1783" i="2"/>
  <c r="V1783" i="2"/>
  <c r="O1784" i="2"/>
  <c r="R1784" i="2"/>
  <c r="V1784" i="2"/>
  <c r="O1785" i="2"/>
  <c r="P1785" i="2" s="1"/>
  <c r="R1785" i="2"/>
  <c r="V1785" i="2"/>
  <c r="R480" i="2"/>
  <c r="Q480" i="2" s="1"/>
  <c r="V480" i="2"/>
  <c r="R481" i="2"/>
  <c r="V481" i="2"/>
  <c r="R482" i="2"/>
  <c r="Q482" i="2" s="1"/>
  <c r="V482" i="2"/>
  <c r="R483" i="2"/>
  <c r="V483" i="2"/>
  <c r="R484" i="2"/>
  <c r="V484" i="2"/>
  <c r="R485" i="2"/>
  <c r="Q485" i="2" s="1"/>
  <c r="V485" i="2"/>
  <c r="R486" i="2"/>
  <c r="V486" i="2"/>
  <c r="R487" i="2"/>
  <c r="V487" i="2"/>
  <c r="R488" i="2"/>
  <c r="V488" i="2"/>
  <c r="R489" i="2"/>
  <c r="V489" i="2"/>
  <c r="R490" i="2"/>
  <c r="V490" i="2"/>
  <c r="R491" i="2"/>
  <c r="V491" i="2"/>
  <c r="R492" i="2"/>
  <c r="V492" i="2"/>
  <c r="R493" i="2"/>
  <c r="V493" i="2"/>
  <c r="R494" i="2"/>
  <c r="Q494" i="2" s="1"/>
  <c r="V494" i="2"/>
  <c r="R495" i="2"/>
  <c r="V495" i="2"/>
  <c r="R496" i="2"/>
  <c r="V496" i="2"/>
  <c r="R497" i="2"/>
  <c r="V497" i="2"/>
  <c r="R601" i="2"/>
  <c r="V601" i="2"/>
  <c r="R602" i="2"/>
  <c r="V602" i="2"/>
  <c r="R603" i="2"/>
  <c r="V603" i="2"/>
  <c r="R604" i="2"/>
  <c r="V604" i="2"/>
  <c r="R605" i="2"/>
  <c r="V605" i="2"/>
  <c r="R606" i="2"/>
  <c r="V606" i="2"/>
  <c r="R607" i="2"/>
  <c r="V607" i="2"/>
  <c r="R608" i="2"/>
  <c r="V608" i="2"/>
  <c r="R609" i="2"/>
  <c r="V609" i="2"/>
  <c r="R610" i="2"/>
  <c r="V610" i="2"/>
  <c r="R611" i="2"/>
  <c r="V611" i="2"/>
  <c r="R612" i="2"/>
  <c r="V612" i="2"/>
  <c r="R613" i="2"/>
  <c r="V613" i="2"/>
  <c r="R614" i="2"/>
  <c r="V614" i="2"/>
  <c r="R690" i="2"/>
  <c r="V690" i="2"/>
  <c r="R691" i="2"/>
  <c r="V691" i="2"/>
  <c r="R692" i="2"/>
  <c r="V692" i="2"/>
  <c r="R693" i="2"/>
  <c r="V693" i="2"/>
  <c r="R694" i="2"/>
  <c r="V694" i="2"/>
  <c r="R695" i="2"/>
  <c r="V695" i="2"/>
  <c r="R696" i="2"/>
  <c r="V696" i="2"/>
  <c r="R697" i="2"/>
  <c r="V697" i="2"/>
  <c r="R907" i="2"/>
  <c r="V907" i="2"/>
  <c r="R908" i="2"/>
  <c r="V908" i="2"/>
  <c r="R1053" i="2"/>
  <c r="V1053" i="2"/>
  <c r="R1054" i="2"/>
  <c r="V1054" i="2"/>
  <c r="R1055" i="2"/>
  <c r="V1055" i="2"/>
  <c r="R1056" i="2"/>
  <c r="V1056" i="2"/>
  <c r="R1057" i="2"/>
  <c r="V1057" i="2"/>
  <c r="R1058" i="2"/>
  <c r="V1058" i="2"/>
  <c r="R1059" i="2"/>
  <c r="V1059" i="2"/>
  <c r="R1060" i="2"/>
  <c r="V1060" i="2"/>
  <c r="R1061" i="2"/>
  <c r="V1061" i="2"/>
  <c r="R1062" i="2"/>
  <c r="V1062" i="2"/>
  <c r="R1063" i="2"/>
  <c r="V1063" i="2"/>
  <c r="R1064" i="2"/>
  <c r="V1064" i="2"/>
  <c r="R1065" i="2"/>
  <c r="V1065" i="2"/>
  <c r="R1066" i="2"/>
  <c r="V1066" i="2"/>
  <c r="R1067" i="2"/>
  <c r="V1067" i="2"/>
  <c r="R1068" i="2"/>
  <c r="V1068" i="2"/>
  <c r="R1069" i="2"/>
  <c r="V1069" i="2"/>
  <c r="R1070" i="2"/>
  <c r="V1070" i="2"/>
  <c r="R1071" i="2"/>
  <c r="V1071" i="2"/>
  <c r="R1072" i="2"/>
  <c r="V1072" i="2"/>
  <c r="R1073" i="2"/>
  <c r="V1073" i="2"/>
  <c r="R1074" i="2"/>
  <c r="V1074" i="2"/>
  <c r="R1075" i="2"/>
  <c r="V1075" i="2"/>
  <c r="N1446" i="2"/>
  <c r="O1446" i="2"/>
  <c r="R1446" i="2"/>
  <c r="V1446" i="2"/>
  <c r="N1447" i="2"/>
  <c r="O1447" i="2"/>
  <c r="S1447" i="2" s="1"/>
  <c r="R1447" i="2"/>
  <c r="V1447" i="2"/>
  <c r="N1448" i="2"/>
  <c r="O1448" i="2"/>
  <c r="R1448" i="2"/>
  <c r="V1448" i="2"/>
  <c r="N1449" i="2"/>
  <c r="O1449" i="2"/>
  <c r="R1449" i="2"/>
  <c r="V1449" i="2"/>
  <c r="N1450" i="2"/>
  <c r="O1450" i="2"/>
  <c r="R1450" i="2"/>
  <c r="V1450" i="2"/>
  <c r="N1451" i="2"/>
  <c r="O1451" i="2"/>
  <c r="R1451" i="2"/>
  <c r="V1451" i="2"/>
  <c r="N1452" i="2"/>
  <c r="O1452" i="2"/>
  <c r="P1452" i="2" s="1"/>
  <c r="Y1452" i="2" s="1"/>
  <c r="R1452" i="2"/>
  <c r="V1452" i="2"/>
  <c r="N1453" i="2"/>
  <c r="O1453" i="2"/>
  <c r="P1453" i="2" s="1"/>
  <c r="R1453" i="2"/>
  <c r="V1453" i="2"/>
  <c r="N1454" i="2"/>
  <c r="O1454" i="2"/>
  <c r="P1454" i="2" s="1"/>
  <c r="R1454" i="2"/>
  <c r="V1454" i="2"/>
  <c r="N1455" i="2"/>
  <c r="O1455" i="2"/>
  <c r="R1455" i="2"/>
  <c r="V1455" i="2"/>
  <c r="N1456" i="2"/>
  <c r="O1456" i="2"/>
  <c r="R1456" i="2"/>
  <c r="V1456" i="2"/>
  <c r="N1457" i="2"/>
  <c r="O1457" i="2"/>
  <c r="P1457" i="2" s="1"/>
  <c r="R1457" i="2"/>
  <c r="V1457" i="2"/>
  <c r="N1458" i="2"/>
  <c r="O1458" i="2"/>
  <c r="S1458" i="2" s="1"/>
  <c r="R1458" i="2"/>
  <c r="V1458" i="2"/>
  <c r="N1459" i="2"/>
  <c r="O1459" i="2"/>
  <c r="S1459" i="2" s="1"/>
  <c r="T1459" i="2" s="1"/>
  <c r="R1459" i="2"/>
  <c r="V1459" i="2"/>
  <c r="N1460" i="2"/>
  <c r="O1460" i="2"/>
  <c r="P1460" i="2" s="1"/>
  <c r="Y1460" i="2" s="1"/>
  <c r="R1460" i="2"/>
  <c r="V1460" i="2"/>
  <c r="N1461" i="2"/>
  <c r="O1461" i="2"/>
  <c r="R1461" i="2"/>
  <c r="V1461" i="2"/>
  <c r="N1462" i="2"/>
  <c r="O1462" i="2"/>
  <c r="S1462" i="2" s="1"/>
  <c r="R1462" i="2"/>
  <c r="V1462" i="2"/>
  <c r="N1463" i="2"/>
  <c r="O1463" i="2"/>
  <c r="P1463" i="2" s="1"/>
  <c r="R1463" i="2"/>
  <c r="V1463" i="2"/>
  <c r="N1464" i="2"/>
  <c r="O1464" i="2"/>
  <c r="R1464" i="2"/>
  <c r="V1464" i="2"/>
  <c r="N1465" i="2"/>
  <c r="O1465" i="2"/>
  <c r="R1465" i="2"/>
  <c r="V1465" i="2"/>
  <c r="N1466" i="2"/>
  <c r="O1466" i="2"/>
  <c r="R1466" i="2"/>
  <c r="V1466" i="2"/>
  <c r="N1467" i="2"/>
  <c r="O1467" i="2"/>
  <c r="P1467" i="2" s="1"/>
  <c r="R1467" i="2"/>
  <c r="V1467" i="2"/>
  <c r="N1468" i="2"/>
  <c r="O1468" i="2"/>
  <c r="R1468" i="2"/>
  <c r="V1468" i="2"/>
  <c r="N1469" i="2"/>
  <c r="O1469" i="2"/>
  <c r="P1469" i="2" s="1"/>
  <c r="R1469" i="2"/>
  <c r="V1469" i="2"/>
  <c r="N1470" i="2"/>
  <c r="O1470" i="2"/>
  <c r="S1470" i="2" s="1"/>
  <c r="R1470" i="2"/>
  <c r="V1470" i="2"/>
  <c r="N1471" i="2"/>
  <c r="O1471" i="2"/>
  <c r="S1471" i="2" s="1"/>
  <c r="R1471" i="2"/>
  <c r="V1471" i="2"/>
  <c r="N1472" i="2"/>
  <c r="O1472" i="2"/>
  <c r="R1472" i="2"/>
  <c r="V1472" i="2"/>
  <c r="N1473" i="2"/>
  <c r="O1473" i="2"/>
  <c r="S1473" i="2" s="1"/>
  <c r="T1473" i="2" s="1"/>
  <c r="R1473" i="2"/>
  <c r="V1473" i="2"/>
  <c r="N1474" i="2"/>
  <c r="O1474" i="2"/>
  <c r="R1474" i="2"/>
  <c r="V1474" i="2"/>
  <c r="N1786" i="2"/>
  <c r="O1786" i="2"/>
  <c r="P1786" i="2" s="1"/>
  <c r="Y1786" i="2" s="1"/>
  <c r="R1786" i="2"/>
  <c r="V1786" i="2"/>
  <c r="N1787" i="2"/>
  <c r="O1787" i="2"/>
  <c r="R1787" i="2"/>
  <c r="V1787" i="2"/>
  <c r="N1788" i="2"/>
  <c r="O1788" i="2"/>
  <c r="S1788" i="2" s="1"/>
  <c r="T1788" i="2" s="1"/>
  <c r="R1788" i="2"/>
  <c r="V1788" i="2"/>
  <c r="N1789" i="2"/>
  <c r="O1789" i="2"/>
  <c r="R1789" i="2"/>
  <c r="V1789" i="2"/>
  <c r="N1790" i="2"/>
  <c r="O1790" i="2"/>
  <c r="R1790" i="2"/>
  <c r="V1790" i="2"/>
  <c r="N1791" i="2"/>
  <c r="O1791" i="2"/>
  <c r="R1791" i="2"/>
  <c r="V1791" i="2"/>
  <c r="N1792" i="2"/>
  <c r="O1792" i="2"/>
  <c r="S1792" i="2" s="1"/>
  <c r="R1792" i="2"/>
  <c r="V1792" i="2"/>
  <c r="N1793" i="2"/>
  <c r="O1793" i="2"/>
  <c r="R1793" i="2"/>
  <c r="V1793" i="2"/>
  <c r="N1794" i="2"/>
  <c r="O1794" i="2"/>
  <c r="R1794" i="2"/>
  <c r="V1794" i="2"/>
  <c r="N1795" i="2"/>
  <c r="O1795" i="2"/>
  <c r="P1795" i="2" s="1"/>
  <c r="Y1795" i="2" s="1"/>
  <c r="R1795" i="2"/>
  <c r="V1795" i="2"/>
  <c r="N1796" i="2"/>
  <c r="O1796" i="2"/>
  <c r="P1796" i="2" s="1"/>
  <c r="R1796" i="2"/>
  <c r="V1796" i="2"/>
  <c r="N1797" i="2"/>
  <c r="O1797" i="2"/>
  <c r="S1797" i="2" s="1"/>
  <c r="R1797" i="2"/>
  <c r="V1797" i="2"/>
  <c r="N1798" i="2"/>
  <c r="O1798" i="2"/>
  <c r="R1798" i="2"/>
  <c r="V1798" i="2"/>
  <c r="N1799" i="2"/>
  <c r="O1799" i="2"/>
  <c r="R1799" i="2"/>
  <c r="V1799" i="2"/>
  <c r="N1800" i="2"/>
  <c r="O1800" i="2"/>
  <c r="P1800" i="2" s="1"/>
  <c r="R1800" i="2"/>
  <c r="V1800" i="2"/>
  <c r="N1801" i="2"/>
  <c r="O1801" i="2"/>
  <c r="S1801" i="2" s="1"/>
  <c r="R1801" i="2"/>
  <c r="V1801" i="2"/>
  <c r="N1802" i="2"/>
  <c r="O1802" i="2"/>
  <c r="P1802" i="2" s="1"/>
  <c r="R1802" i="2"/>
  <c r="V1802" i="2"/>
  <c r="N1803" i="2"/>
  <c r="O1803" i="2"/>
  <c r="R1803" i="2"/>
  <c r="V1803" i="2"/>
  <c r="N1804" i="2"/>
  <c r="O1804" i="2"/>
  <c r="R1804" i="2"/>
  <c r="V1804" i="2"/>
  <c r="N1805" i="2"/>
  <c r="O1805" i="2"/>
  <c r="R1805" i="2"/>
  <c r="V1805" i="2"/>
  <c r="N1806" i="2"/>
  <c r="O1806" i="2"/>
  <c r="S1806" i="2" s="1"/>
  <c r="T1806" i="2" s="1"/>
  <c r="R1806" i="2"/>
  <c r="V1806" i="2"/>
  <c r="N1807" i="2"/>
  <c r="O1807" i="2"/>
  <c r="R1807" i="2"/>
  <c r="V1807" i="2"/>
  <c r="N1808" i="2"/>
  <c r="O1808" i="2"/>
  <c r="R1808" i="2"/>
  <c r="V1808" i="2"/>
  <c r="N1809" i="2"/>
  <c r="O1809" i="2"/>
  <c r="R1809" i="2"/>
  <c r="V1809" i="2"/>
  <c r="N1810" i="2"/>
  <c r="O1810" i="2"/>
  <c r="S1810" i="2" s="1"/>
  <c r="T1810" i="2" s="1"/>
  <c r="R1810" i="2"/>
  <c r="V1810" i="2"/>
  <c r="N1811" i="2"/>
  <c r="O1811" i="2"/>
  <c r="R1811" i="2"/>
  <c r="V1811" i="2"/>
  <c r="N1812" i="2"/>
  <c r="O1812" i="2"/>
  <c r="P1812" i="2" s="1"/>
  <c r="Y1812" i="2" s="1"/>
  <c r="R1812" i="2"/>
  <c r="V1812" i="2"/>
  <c r="N1813" i="2"/>
  <c r="O1813" i="2"/>
  <c r="R1813" i="2"/>
  <c r="V1813" i="2"/>
  <c r="N1814" i="2"/>
  <c r="O1814" i="2"/>
  <c r="S1814" i="2" s="1"/>
  <c r="Z1814" i="2" s="1"/>
  <c r="R1814" i="2"/>
  <c r="V1814" i="2"/>
  <c r="N1815" i="2"/>
  <c r="O1815" i="2"/>
  <c r="S1815" i="2" s="1"/>
  <c r="R1815" i="2"/>
  <c r="V1815" i="2"/>
  <c r="N1816" i="2"/>
  <c r="O1816" i="2"/>
  <c r="R1816" i="2"/>
  <c r="V1816" i="2"/>
  <c r="N1817" i="2"/>
  <c r="O1817" i="2"/>
  <c r="P1817" i="2" s="1"/>
  <c r="Y1817" i="2" s="1"/>
  <c r="R1817" i="2"/>
  <c r="V1817" i="2"/>
  <c r="N1818" i="2"/>
  <c r="O1818" i="2"/>
  <c r="R1818" i="2"/>
  <c r="V1818" i="2"/>
  <c r="N1819" i="2"/>
  <c r="O1819" i="2"/>
  <c r="R1819" i="2"/>
  <c r="V1819" i="2"/>
  <c r="N1820" i="2"/>
  <c r="O1820" i="2"/>
  <c r="S1820" i="2" s="1"/>
  <c r="T1820" i="2" s="1"/>
  <c r="R1820" i="2"/>
  <c r="V1820" i="2"/>
  <c r="N1821" i="2"/>
  <c r="O1821" i="2"/>
  <c r="S1821" i="2" s="1"/>
  <c r="R1821" i="2"/>
  <c r="V1821" i="2"/>
  <c r="N1822" i="2"/>
  <c r="O1822" i="2"/>
  <c r="P1822" i="2" s="1"/>
  <c r="R1822" i="2"/>
  <c r="V1822" i="2"/>
  <c r="N1823" i="2"/>
  <c r="O1823" i="2"/>
  <c r="R1823" i="2"/>
  <c r="V1823" i="2"/>
  <c r="N1824" i="2"/>
  <c r="O1824" i="2"/>
  <c r="S1824" i="2" s="1"/>
  <c r="Z1824" i="2" s="1"/>
  <c r="R1824" i="2"/>
  <c r="V1824" i="2"/>
  <c r="N1825" i="2"/>
  <c r="O1825" i="2"/>
  <c r="S1825" i="2" s="1"/>
  <c r="T1825" i="2" s="1"/>
  <c r="R1825" i="2"/>
  <c r="V1825" i="2"/>
  <c r="N1826" i="2"/>
  <c r="O1826" i="2"/>
  <c r="R1826" i="2"/>
  <c r="V1826" i="2"/>
  <c r="N1827" i="2"/>
  <c r="O1827" i="2"/>
  <c r="R1827" i="2"/>
  <c r="V1827" i="2"/>
  <c r="N1828" i="2"/>
  <c r="O1828" i="2"/>
  <c r="S1828" i="2" s="1"/>
  <c r="T1828" i="2" s="1"/>
  <c r="R1828" i="2"/>
  <c r="V1828" i="2"/>
  <c r="N1829" i="2"/>
  <c r="O1829" i="2"/>
  <c r="R1829" i="2"/>
  <c r="V1829" i="2"/>
  <c r="N1830" i="2"/>
  <c r="O1830" i="2"/>
  <c r="P1830" i="2" s="1"/>
  <c r="Y1830" i="2" s="1"/>
  <c r="R1830" i="2"/>
  <c r="V1830" i="2"/>
  <c r="N1831" i="2"/>
  <c r="O1831" i="2"/>
  <c r="S1831" i="2" s="1"/>
  <c r="R1831" i="2"/>
  <c r="V1831" i="2"/>
  <c r="N1832" i="2"/>
  <c r="O1832" i="2"/>
  <c r="S1832" i="2" s="1"/>
  <c r="R1832" i="2"/>
  <c r="V1832" i="2"/>
  <c r="N1833" i="2"/>
  <c r="O1833" i="2"/>
  <c r="S1833" i="2" s="1"/>
  <c r="R1833" i="2"/>
  <c r="V1833" i="2"/>
  <c r="N1834" i="2"/>
  <c r="O1834" i="2"/>
  <c r="R1834" i="2"/>
  <c r="V1834" i="2"/>
  <c r="N1835" i="2"/>
  <c r="O1835" i="2"/>
  <c r="R1835" i="2"/>
  <c r="V1835" i="2"/>
  <c r="N1836" i="2"/>
  <c r="O1836" i="2"/>
  <c r="R1836" i="2"/>
  <c r="V1836" i="2"/>
  <c r="N1837" i="2"/>
  <c r="O1837" i="2"/>
  <c r="R1837" i="2"/>
  <c r="V1837" i="2"/>
  <c r="N1838" i="2"/>
  <c r="O1838" i="2"/>
  <c r="P1838" i="2" s="1"/>
  <c r="Y1838" i="2" s="1"/>
  <c r="R1838" i="2"/>
  <c r="V1838" i="2"/>
  <c r="N1839" i="2"/>
  <c r="O1839" i="2"/>
  <c r="R1839" i="2"/>
  <c r="V1839" i="2"/>
  <c r="N1840" i="2"/>
  <c r="O1840" i="2"/>
  <c r="R1840" i="2"/>
  <c r="V1840" i="2"/>
  <c r="N1841" i="2"/>
  <c r="O1841" i="2"/>
  <c r="R1841" i="2"/>
  <c r="V1841" i="2"/>
  <c r="N1842" i="2"/>
  <c r="O1842" i="2"/>
  <c r="P1842" i="2" s="1"/>
  <c r="R1842" i="2"/>
  <c r="V1842" i="2"/>
  <c r="N1843" i="2"/>
  <c r="O1843" i="2"/>
  <c r="R1843" i="2"/>
  <c r="V1843" i="2"/>
  <c r="N1844" i="2"/>
  <c r="O1844" i="2"/>
  <c r="R1844" i="2"/>
  <c r="V1844" i="2"/>
  <c r="N1845" i="2"/>
  <c r="O1845" i="2"/>
  <c r="P1845" i="2" s="1"/>
  <c r="R1845" i="2"/>
  <c r="V1845" i="2"/>
  <c r="N1846" i="2"/>
  <c r="O1846" i="2"/>
  <c r="S1846" i="2" s="1"/>
  <c r="R1846" i="2"/>
  <c r="V1846" i="2"/>
  <c r="N1847" i="2"/>
  <c r="O1847" i="2"/>
  <c r="S1847" i="2" s="1"/>
  <c r="Z1847" i="2" s="1"/>
  <c r="R1847" i="2"/>
  <c r="V1847" i="2"/>
  <c r="N1848" i="2"/>
  <c r="O1848" i="2"/>
  <c r="P1848" i="2" s="1"/>
  <c r="Y1848" i="2" s="1"/>
  <c r="R1848" i="2"/>
  <c r="V1848" i="2"/>
  <c r="N1849" i="2"/>
  <c r="O1849" i="2"/>
  <c r="S1849" i="2" s="1"/>
  <c r="R1849" i="2"/>
  <c r="V1849" i="2"/>
  <c r="N1850" i="2"/>
  <c r="O1850" i="2"/>
  <c r="R1850" i="2"/>
  <c r="V1850" i="2"/>
  <c r="N1851" i="2"/>
  <c r="O1851" i="2"/>
  <c r="P1851" i="2" s="1"/>
  <c r="Y1851" i="2" s="1"/>
  <c r="R1851" i="2"/>
  <c r="V1851" i="2"/>
  <c r="N1852" i="2"/>
  <c r="O1852" i="2"/>
  <c r="S1852" i="2" s="1"/>
  <c r="T1852" i="2" s="1"/>
  <c r="R1852" i="2"/>
  <c r="V1852" i="2"/>
  <c r="N1853" i="2"/>
  <c r="O1853" i="2"/>
  <c r="P1853" i="2" s="1"/>
  <c r="Y1853" i="2" s="1"/>
  <c r="R1853" i="2"/>
  <c r="V1853" i="2"/>
  <c r="N1854" i="2"/>
  <c r="O1854" i="2"/>
  <c r="R1854" i="2"/>
  <c r="V1854" i="2"/>
  <c r="N1855" i="2"/>
  <c r="O1855" i="2"/>
  <c r="S1855" i="2" s="1"/>
  <c r="R1855" i="2"/>
  <c r="V1855" i="2"/>
  <c r="N1856" i="2"/>
  <c r="O1856" i="2"/>
  <c r="R1856" i="2"/>
  <c r="V1856" i="2"/>
  <c r="N1857" i="2"/>
  <c r="O1857" i="2"/>
  <c r="S1857" i="2" s="1"/>
  <c r="Z1857" i="2" s="1"/>
  <c r="R1857" i="2"/>
  <c r="V1857" i="2"/>
  <c r="N1858" i="2"/>
  <c r="O1858" i="2"/>
  <c r="P1858" i="2" s="1"/>
  <c r="Y1858" i="2" s="1"/>
  <c r="R1858" i="2"/>
  <c r="V1858" i="2"/>
  <c r="N1859" i="2"/>
  <c r="O1859" i="2"/>
  <c r="R1859" i="2"/>
  <c r="V1859" i="2"/>
  <c r="N1860" i="2"/>
  <c r="O1860" i="2"/>
  <c r="R1860" i="2"/>
  <c r="V1860" i="2"/>
  <c r="N1861" i="2"/>
  <c r="O1861" i="2"/>
  <c r="R1861" i="2"/>
  <c r="V1861" i="2"/>
  <c r="N1862" i="2"/>
  <c r="O1862" i="2"/>
  <c r="R1862" i="2"/>
  <c r="V1862" i="2"/>
  <c r="N1863" i="2"/>
  <c r="O1863" i="2"/>
  <c r="S1863" i="2" s="1"/>
  <c r="R1863" i="2"/>
  <c r="V1863" i="2"/>
  <c r="N1864" i="2"/>
  <c r="O1864" i="2"/>
  <c r="R1864" i="2"/>
  <c r="V1864" i="2"/>
  <c r="N1865" i="2"/>
  <c r="O1865" i="2"/>
  <c r="S1865" i="2" s="1"/>
  <c r="R1865" i="2"/>
  <c r="V1865" i="2"/>
  <c r="N1866" i="2"/>
  <c r="O1866" i="2"/>
  <c r="R1866" i="2"/>
  <c r="V1866" i="2"/>
  <c r="N1867" i="2"/>
  <c r="O1867" i="2"/>
  <c r="R1867" i="2"/>
  <c r="V1867" i="2"/>
  <c r="N1868" i="2"/>
  <c r="O1868" i="2"/>
  <c r="S1868" i="2" s="1"/>
  <c r="T1868" i="2" s="1"/>
  <c r="R1868" i="2"/>
  <c r="V1868" i="2"/>
  <c r="N1869" i="2"/>
  <c r="O1869" i="2"/>
  <c r="P1869" i="2" s="1"/>
  <c r="Y1869" i="2" s="1"/>
  <c r="R1869" i="2"/>
  <c r="V1869" i="2"/>
  <c r="N1870" i="2"/>
  <c r="O1870" i="2"/>
  <c r="P1870" i="2" s="1"/>
  <c r="Y1870" i="2" s="1"/>
  <c r="R1870" i="2"/>
  <c r="V1870" i="2"/>
  <c r="N1871" i="2"/>
  <c r="O1871" i="2"/>
  <c r="R1871" i="2"/>
  <c r="V1871" i="2"/>
  <c r="N1872" i="2"/>
  <c r="O1872" i="2"/>
  <c r="R1872" i="2"/>
  <c r="V1872" i="2"/>
  <c r="N1873" i="2"/>
  <c r="O1873" i="2"/>
  <c r="P1873" i="2" s="1"/>
  <c r="Y1873" i="2" s="1"/>
  <c r="R1873" i="2"/>
  <c r="V1873" i="2"/>
  <c r="N1874" i="2"/>
  <c r="O1874" i="2"/>
  <c r="R1874" i="2"/>
  <c r="V1874" i="2"/>
  <c r="N1875" i="2"/>
  <c r="O1875" i="2"/>
  <c r="S1875" i="2" s="1"/>
  <c r="R1875" i="2"/>
  <c r="V1875" i="2"/>
  <c r="N1876" i="2"/>
  <c r="O1876" i="2"/>
  <c r="R1876" i="2"/>
  <c r="V1876" i="2"/>
  <c r="N1877" i="2"/>
  <c r="O1877" i="2"/>
  <c r="S1877" i="2" s="1"/>
  <c r="R1877" i="2"/>
  <c r="V1877" i="2"/>
  <c r="N1878" i="2"/>
  <c r="O1878" i="2"/>
  <c r="P1878" i="2" s="1"/>
  <c r="Y1878" i="2" s="1"/>
  <c r="R1878" i="2"/>
  <c r="V1878" i="2"/>
  <c r="N1879" i="2"/>
  <c r="O1879" i="2"/>
  <c r="S1879" i="2" s="1"/>
  <c r="T1879" i="2" s="1"/>
  <c r="R1879" i="2"/>
  <c r="V1879" i="2"/>
  <c r="N1880" i="2"/>
  <c r="O1880" i="2"/>
  <c r="P1880" i="2" s="1"/>
  <c r="R1880" i="2"/>
  <c r="V1880" i="2"/>
  <c r="N1881" i="2"/>
  <c r="O1881" i="2"/>
  <c r="R1881" i="2"/>
  <c r="V1881" i="2"/>
  <c r="N1882" i="2"/>
  <c r="O1882" i="2"/>
  <c r="R1882" i="2"/>
  <c r="V1882" i="2"/>
  <c r="N1883" i="2"/>
  <c r="O1883" i="2"/>
  <c r="R1883" i="2"/>
  <c r="V1883" i="2"/>
  <c r="N1884" i="2"/>
  <c r="O1884" i="2"/>
  <c r="R1884" i="2"/>
  <c r="V1884" i="2"/>
  <c r="N1885" i="2"/>
  <c r="O1885" i="2"/>
  <c r="P1885" i="2" s="1"/>
  <c r="Y1885" i="2" s="1"/>
  <c r="R1885" i="2"/>
  <c r="V1885" i="2"/>
  <c r="N1886" i="2"/>
  <c r="O1886" i="2"/>
  <c r="R1886" i="2"/>
  <c r="V1886" i="2"/>
  <c r="N1887" i="2"/>
  <c r="O1887" i="2"/>
  <c r="S1887" i="2" s="1"/>
  <c r="R1887" i="2"/>
  <c r="V1887" i="2"/>
  <c r="N1888" i="2"/>
  <c r="O1888" i="2"/>
  <c r="S1888" i="2" s="1"/>
  <c r="T1888" i="2" s="1"/>
  <c r="R1888" i="2"/>
  <c r="V1888" i="2"/>
  <c r="N1889" i="2"/>
  <c r="O1889" i="2"/>
  <c r="S1889" i="2" s="1"/>
  <c r="Z1889" i="2" s="1"/>
  <c r="R1889" i="2"/>
  <c r="V1889" i="2"/>
  <c r="N1890" i="2"/>
  <c r="O1890" i="2"/>
  <c r="R1890" i="2"/>
  <c r="V1890" i="2"/>
  <c r="N1891" i="2"/>
  <c r="O1891" i="2"/>
  <c r="R1891" i="2"/>
  <c r="V1891" i="2"/>
  <c r="N1892" i="2"/>
  <c r="O1892" i="2"/>
  <c r="P1892" i="2" s="1"/>
  <c r="Y1892" i="2" s="1"/>
  <c r="R1892" i="2"/>
  <c r="V1892" i="2"/>
  <c r="N1893" i="2"/>
  <c r="O1893" i="2"/>
  <c r="P1893" i="2" s="1"/>
  <c r="Y1893" i="2" s="1"/>
  <c r="R1893" i="2"/>
  <c r="V1893" i="2"/>
  <c r="N1894" i="2"/>
  <c r="O1894" i="2"/>
  <c r="P1894" i="2" s="1"/>
  <c r="Y1894" i="2" s="1"/>
  <c r="R1894" i="2"/>
  <c r="V1894" i="2"/>
  <c r="N1895" i="2"/>
  <c r="O1895" i="2"/>
  <c r="R1895" i="2"/>
  <c r="V1895" i="2"/>
  <c r="N1896" i="2"/>
  <c r="O1896" i="2"/>
  <c r="S1896" i="2" s="1"/>
  <c r="T1896" i="2" s="1"/>
  <c r="R1896" i="2"/>
  <c r="V1896" i="2"/>
  <c r="N1897" i="2"/>
  <c r="O1897" i="2"/>
  <c r="R1897" i="2"/>
  <c r="V1897" i="2"/>
  <c r="N1898" i="2"/>
  <c r="O1898" i="2"/>
  <c r="P1898" i="2" s="1"/>
  <c r="R1898" i="2"/>
  <c r="V1898" i="2"/>
  <c r="N1899" i="2"/>
  <c r="O1899" i="2"/>
  <c r="P1899" i="2" s="1"/>
  <c r="Y1899" i="2" s="1"/>
  <c r="R1899" i="2"/>
  <c r="V1899" i="2"/>
  <c r="N1900" i="2"/>
  <c r="O1900" i="2"/>
  <c r="R1900" i="2"/>
  <c r="V1900" i="2"/>
  <c r="N1901" i="2"/>
  <c r="O1901" i="2"/>
  <c r="R1901" i="2"/>
  <c r="V1901" i="2"/>
  <c r="N1902" i="2"/>
  <c r="O1902" i="2"/>
  <c r="R1902" i="2"/>
  <c r="V1902" i="2"/>
  <c r="N1903" i="2"/>
  <c r="O1903" i="2"/>
  <c r="R1903" i="2"/>
  <c r="V1903" i="2"/>
  <c r="N1904" i="2"/>
  <c r="O1904" i="2"/>
  <c r="S1904" i="2" s="1"/>
  <c r="T1904" i="2" s="1"/>
  <c r="R1904" i="2"/>
  <c r="V1904" i="2"/>
  <c r="N1905" i="2"/>
  <c r="O1905" i="2"/>
  <c r="S1905" i="2" s="1"/>
  <c r="R1905" i="2"/>
  <c r="V1905" i="2"/>
  <c r="N1906" i="2"/>
  <c r="O1906" i="2"/>
  <c r="R1906" i="2"/>
  <c r="V1906" i="2"/>
  <c r="N1907" i="2"/>
  <c r="O1907" i="2"/>
  <c r="R1907" i="2"/>
  <c r="V1907" i="2"/>
  <c r="N1908" i="2"/>
  <c r="O1908" i="2"/>
  <c r="R1908" i="2"/>
  <c r="V1908" i="2"/>
  <c r="N1909" i="2"/>
  <c r="O1909" i="2"/>
  <c r="R1909" i="2"/>
  <c r="V1909" i="2"/>
  <c r="N1910" i="2"/>
  <c r="O1910" i="2"/>
  <c r="R1910" i="2"/>
  <c r="V1910" i="2"/>
  <c r="N1911" i="2"/>
  <c r="O1911" i="2"/>
  <c r="R1911" i="2"/>
  <c r="V1911" i="2"/>
  <c r="N1912" i="2"/>
  <c r="O1912" i="2"/>
  <c r="S1912" i="2" s="1"/>
  <c r="R1912" i="2"/>
  <c r="V1912" i="2"/>
  <c r="N1913" i="2"/>
  <c r="O1913" i="2"/>
  <c r="R1913" i="2"/>
  <c r="V1913" i="2"/>
  <c r="N1914" i="2"/>
  <c r="O1914" i="2"/>
  <c r="R1914" i="2"/>
  <c r="V1914" i="2"/>
  <c r="N1915" i="2"/>
  <c r="O1915" i="2"/>
  <c r="R1915" i="2"/>
  <c r="V1915" i="2"/>
  <c r="N1916" i="2"/>
  <c r="O1916" i="2"/>
  <c r="R1916" i="2"/>
  <c r="V1916" i="2"/>
  <c r="N1917" i="2"/>
  <c r="O1917" i="2"/>
  <c r="S1917" i="2" s="1"/>
  <c r="T1917" i="2" s="1"/>
  <c r="R1917" i="2"/>
  <c r="V1917" i="2"/>
  <c r="N1918" i="2"/>
  <c r="O1918" i="2"/>
  <c r="R1918" i="2"/>
  <c r="V1918" i="2"/>
  <c r="N1919" i="2"/>
  <c r="O1919" i="2"/>
  <c r="R1919" i="2"/>
  <c r="V1919" i="2"/>
  <c r="N1920" i="2"/>
  <c r="O1920" i="2"/>
  <c r="R1920" i="2"/>
  <c r="V1920" i="2"/>
  <c r="N1921" i="2"/>
  <c r="O1921" i="2"/>
  <c r="R1921" i="2"/>
  <c r="V1921" i="2"/>
  <c r="N1922" i="2"/>
  <c r="O1922" i="2"/>
  <c r="R1922" i="2"/>
  <c r="V1922" i="2"/>
  <c r="N1923" i="2"/>
  <c r="O1923" i="2"/>
  <c r="R1923" i="2"/>
  <c r="V1923" i="2"/>
  <c r="N1924" i="2"/>
  <c r="O1924" i="2"/>
  <c r="R1924" i="2"/>
  <c r="V1924" i="2"/>
  <c r="N1925" i="2"/>
  <c r="O1925" i="2"/>
  <c r="R1925" i="2"/>
  <c r="V1925" i="2"/>
  <c r="N1926" i="2"/>
  <c r="O1926" i="2"/>
  <c r="P1926" i="2" s="1"/>
  <c r="Y1926" i="2" s="1"/>
  <c r="R1926" i="2"/>
  <c r="V1926" i="2"/>
  <c r="N1927" i="2"/>
  <c r="O1927" i="2"/>
  <c r="R1927" i="2"/>
  <c r="V1927" i="2"/>
  <c r="N1928" i="2"/>
  <c r="O1928" i="2"/>
  <c r="R1928" i="2"/>
  <c r="V1928" i="2"/>
  <c r="N1929" i="2"/>
  <c r="O1929" i="2"/>
  <c r="R1929" i="2"/>
  <c r="V1929" i="2"/>
  <c r="N1930" i="2"/>
  <c r="O1930" i="2"/>
  <c r="R1930" i="2"/>
  <c r="V1930" i="2"/>
  <c r="N1931" i="2"/>
  <c r="O1931" i="2"/>
  <c r="R1931" i="2"/>
  <c r="V1931" i="2"/>
  <c r="N1932" i="2"/>
  <c r="O1932" i="2"/>
  <c r="R1932" i="2"/>
  <c r="V1932" i="2"/>
  <c r="N1933" i="2"/>
  <c r="O1933" i="2"/>
  <c r="S1933" i="2" s="1"/>
  <c r="Z1933" i="2" s="1"/>
  <c r="R1933" i="2"/>
  <c r="V1933" i="2"/>
  <c r="N1934" i="2"/>
  <c r="O1934" i="2"/>
  <c r="R1934" i="2"/>
  <c r="V1934" i="2"/>
  <c r="N1935" i="2"/>
  <c r="O1935" i="2"/>
  <c r="S1935" i="2" s="1"/>
  <c r="R1935" i="2"/>
  <c r="V1935" i="2"/>
  <c r="N1936" i="2"/>
  <c r="O1936" i="2"/>
  <c r="P1936" i="2" s="1"/>
  <c r="Y1936" i="2" s="1"/>
  <c r="R1936" i="2"/>
  <c r="V1936" i="2"/>
  <c r="N1937" i="2"/>
  <c r="O1937" i="2"/>
  <c r="S1937" i="2" s="1"/>
  <c r="R1937" i="2"/>
  <c r="V1937" i="2"/>
  <c r="N1938" i="2"/>
  <c r="O1938" i="2"/>
  <c r="R1938" i="2"/>
  <c r="V1938" i="2"/>
  <c r="N1939" i="2"/>
  <c r="O1939" i="2"/>
  <c r="R1939" i="2"/>
  <c r="V1939" i="2"/>
  <c r="N1940" i="2"/>
  <c r="O1940" i="2"/>
  <c r="R1940" i="2"/>
  <c r="V1940" i="2"/>
  <c r="N1941" i="2"/>
  <c r="O1941" i="2"/>
  <c r="R1941" i="2"/>
  <c r="V1941" i="2"/>
  <c r="N1942" i="2"/>
  <c r="O1942" i="2"/>
  <c r="R1942" i="2"/>
  <c r="V1942" i="2"/>
  <c r="N1943" i="2"/>
  <c r="O1943" i="2"/>
  <c r="R1943" i="2"/>
  <c r="V1943" i="2"/>
  <c r="N1944" i="2"/>
  <c r="O1944" i="2"/>
  <c r="R1944" i="2"/>
  <c r="V1944" i="2"/>
  <c r="N1945" i="2"/>
  <c r="O1945" i="2"/>
  <c r="R1945" i="2"/>
  <c r="V1945" i="2"/>
  <c r="N1946" i="2"/>
  <c r="O1946" i="2"/>
  <c r="P1946" i="2" s="1"/>
  <c r="Y1946" i="2" s="1"/>
  <c r="R1946" i="2"/>
  <c r="V1946" i="2"/>
  <c r="N1947" i="2"/>
  <c r="O1947" i="2"/>
  <c r="P1947" i="2" s="1"/>
  <c r="Y1947" i="2" s="1"/>
  <c r="R1947" i="2"/>
  <c r="V1947" i="2"/>
  <c r="N1948" i="2"/>
  <c r="O1948" i="2"/>
  <c r="R1948" i="2"/>
  <c r="V1948" i="2"/>
  <c r="N1949" i="2"/>
  <c r="O1949" i="2"/>
  <c r="P1949" i="2" s="1"/>
  <c r="Y1949" i="2" s="1"/>
  <c r="R1949" i="2"/>
  <c r="V1949" i="2"/>
  <c r="N1950" i="2"/>
  <c r="O1950" i="2"/>
  <c r="R1950" i="2"/>
  <c r="V1950" i="2"/>
  <c r="N1951" i="2"/>
  <c r="O1951" i="2"/>
  <c r="R1951" i="2"/>
  <c r="V1951" i="2"/>
  <c r="N1952" i="2"/>
  <c r="O1952" i="2"/>
  <c r="P1952" i="2" s="1"/>
  <c r="Y1952" i="2" s="1"/>
  <c r="R1952" i="2"/>
  <c r="V1952" i="2"/>
  <c r="N1953" i="2"/>
  <c r="O1953" i="2"/>
  <c r="R1953" i="2"/>
  <c r="V1953" i="2"/>
  <c r="N1954" i="2"/>
  <c r="O1954" i="2"/>
  <c r="R1954" i="2"/>
  <c r="V1954" i="2"/>
  <c r="N1955" i="2"/>
  <c r="O1955" i="2"/>
  <c r="R1955" i="2"/>
  <c r="V1955" i="2"/>
  <c r="N1956" i="2"/>
  <c r="O1956" i="2"/>
  <c r="R1956" i="2"/>
  <c r="V1956" i="2"/>
  <c r="N1957" i="2"/>
  <c r="O1957" i="2"/>
  <c r="P1957" i="2" s="1"/>
  <c r="Y1957" i="2" s="1"/>
  <c r="R1957" i="2"/>
  <c r="V1957" i="2"/>
  <c r="N1958" i="2"/>
  <c r="O1958" i="2"/>
  <c r="P1958" i="2" s="1"/>
  <c r="R1958" i="2"/>
  <c r="V1958" i="2"/>
  <c r="N1959" i="2"/>
  <c r="O1959" i="2"/>
  <c r="P1959" i="2" s="1"/>
  <c r="Y1959" i="2" s="1"/>
  <c r="R1959" i="2"/>
  <c r="V1959" i="2"/>
  <c r="N1960" i="2"/>
  <c r="O1960" i="2"/>
  <c r="R1960" i="2"/>
  <c r="V1960" i="2"/>
  <c r="N1961" i="2"/>
  <c r="O1961" i="2"/>
  <c r="S1961" i="2" s="1"/>
  <c r="R1961" i="2"/>
  <c r="V1961" i="2"/>
  <c r="N1962" i="2"/>
  <c r="O1962" i="2"/>
  <c r="S1962" i="2" s="1"/>
  <c r="R1962" i="2"/>
  <c r="V1962" i="2"/>
  <c r="N1963" i="2"/>
  <c r="O1963" i="2"/>
  <c r="R1963" i="2"/>
  <c r="V1963" i="2"/>
  <c r="N1964" i="2"/>
  <c r="O1964" i="2"/>
  <c r="P1964" i="2" s="1"/>
  <c r="Y1964" i="2" s="1"/>
  <c r="R1964" i="2"/>
  <c r="V1964" i="2"/>
  <c r="N1965" i="2"/>
  <c r="O1965" i="2"/>
  <c r="S1965" i="2" s="1"/>
  <c r="R1965" i="2"/>
  <c r="V1965" i="2"/>
  <c r="N1966" i="2"/>
  <c r="O1966" i="2"/>
  <c r="R1966" i="2"/>
  <c r="V1966" i="2"/>
  <c r="N1967" i="2"/>
  <c r="O1967" i="2"/>
  <c r="P1967" i="2" s="1"/>
  <c r="Y1967" i="2" s="1"/>
  <c r="R1967" i="2"/>
  <c r="V1967" i="2"/>
  <c r="N1968" i="2"/>
  <c r="O1968" i="2"/>
  <c r="R1968" i="2"/>
  <c r="V1968" i="2"/>
  <c r="N1969" i="2"/>
  <c r="O1969" i="2"/>
  <c r="R1969" i="2"/>
  <c r="V1969" i="2"/>
  <c r="N1970" i="2"/>
  <c r="O1970" i="2"/>
  <c r="R1970" i="2"/>
  <c r="V1970" i="2"/>
  <c r="N1971" i="2"/>
  <c r="O1971" i="2"/>
  <c r="P1971" i="2" s="1"/>
  <c r="Y1971" i="2" s="1"/>
  <c r="R1971" i="2"/>
  <c r="V1971" i="2"/>
  <c r="N1972" i="2"/>
  <c r="O1972" i="2"/>
  <c r="R1972" i="2"/>
  <c r="V1972" i="2"/>
  <c r="N1973" i="2"/>
  <c r="O1973" i="2"/>
  <c r="R1973" i="2"/>
  <c r="V1973" i="2"/>
  <c r="N1974" i="2"/>
  <c r="O1974" i="2"/>
  <c r="S1974" i="2" s="1"/>
  <c r="Z1974" i="2" s="1"/>
  <c r="R1974" i="2"/>
  <c r="V1974" i="2"/>
  <c r="N1975" i="2"/>
  <c r="O1975" i="2"/>
  <c r="S1975" i="2" s="1"/>
  <c r="R1975" i="2"/>
  <c r="V1975" i="2"/>
  <c r="N1976" i="2"/>
  <c r="O1976" i="2"/>
  <c r="P1976" i="2" s="1"/>
  <c r="R1976" i="2"/>
  <c r="V1976" i="2"/>
  <c r="N1977" i="2"/>
  <c r="O1977" i="2"/>
  <c r="R1977" i="2"/>
  <c r="V1977" i="2"/>
  <c r="N1978" i="2"/>
  <c r="O1978" i="2"/>
  <c r="R1978" i="2"/>
  <c r="V1978" i="2"/>
  <c r="N1979" i="2"/>
  <c r="O1979" i="2"/>
  <c r="P1979" i="2" s="1"/>
  <c r="R1979" i="2"/>
  <c r="V1979" i="2"/>
  <c r="N1980" i="2"/>
  <c r="O1980" i="2"/>
  <c r="P1980" i="2" s="1"/>
  <c r="Y1980" i="2" s="1"/>
  <c r="R1980" i="2"/>
  <c r="V1980" i="2"/>
  <c r="N1981" i="2"/>
  <c r="O1981" i="2"/>
  <c r="S1981" i="2" s="1"/>
  <c r="R1981" i="2"/>
  <c r="V1981" i="2"/>
  <c r="N1982" i="2"/>
  <c r="O1982" i="2"/>
  <c r="R1982" i="2"/>
  <c r="V1982" i="2"/>
  <c r="N1983" i="2"/>
  <c r="O1983" i="2"/>
  <c r="R1983" i="2"/>
  <c r="V1983" i="2"/>
  <c r="N1984" i="2"/>
  <c r="O1984" i="2"/>
  <c r="S1984" i="2" s="1"/>
  <c r="T1984" i="2" s="1"/>
  <c r="R1984" i="2"/>
  <c r="V1984" i="2"/>
  <c r="N1985" i="2"/>
  <c r="O1985" i="2"/>
  <c r="S1985" i="2" s="1"/>
  <c r="R1985" i="2"/>
  <c r="V1985" i="2"/>
  <c r="N1986" i="2"/>
  <c r="O1986" i="2"/>
  <c r="S1986" i="2" s="1"/>
  <c r="Z1986" i="2" s="1"/>
  <c r="R1986" i="2"/>
  <c r="V1986" i="2"/>
  <c r="N1987" i="2"/>
  <c r="O1987" i="2"/>
  <c r="S1987" i="2" s="1"/>
  <c r="T1987" i="2" s="1"/>
  <c r="R1987" i="2"/>
  <c r="V1987" i="2"/>
  <c r="N1988" i="2"/>
  <c r="O1988" i="2"/>
  <c r="S1988" i="2" s="1"/>
  <c r="T1988" i="2" s="1"/>
  <c r="R1988" i="2"/>
  <c r="V1988" i="2"/>
  <c r="N1989" i="2"/>
  <c r="O1989" i="2"/>
  <c r="R1989" i="2"/>
  <c r="V1989" i="2"/>
  <c r="N1990" i="2"/>
  <c r="O1990" i="2"/>
  <c r="R1990" i="2"/>
  <c r="V1990" i="2"/>
  <c r="N1991" i="2"/>
  <c r="O1991" i="2"/>
  <c r="R1991" i="2"/>
  <c r="V1991" i="2"/>
  <c r="N1992" i="2"/>
  <c r="O1992" i="2"/>
  <c r="R1992" i="2"/>
  <c r="V1992" i="2"/>
  <c r="N1993" i="2"/>
  <c r="O1993" i="2"/>
  <c r="R1993" i="2"/>
  <c r="V1993" i="2"/>
  <c r="N1994" i="2"/>
  <c r="O1994" i="2"/>
  <c r="P1994" i="2" s="1"/>
  <c r="R1994" i="2"/>
  <c r="V1994" i="2"/>
  <c r="N1995" i="2"/>
  <c r="O1995" i="2"/>
  <c r="S1995" i="2" s="1"/>
  <c r="Z1995" i="2" s="1"/>
  <c r="R1995" i="2"/>
  <c r="V1995" i="2"/>
  <c r="N1996" i="2"/>
  <c r="O1996" i="2"/>
  <c r="P1996" i="2" s="1"/>
  <c r="R1996" i="2"/>
  <c r="V1996" i="2"/>
  <c r="N1997" i="2"/>
  <c r="O1997" i="2"/>
  <c r="P1997" i="2" s="1"/>
  <c r="R1997" i="2"/>
  <c r="V1997" i="2"/>
  <c r="N1998" i="2"/>
  <c r="O1998" i="2"/>
  <c r="S1998" i="2" s="1"/>
  <c r="Z1998" i="2" s="1"/>
  <c r="R1998" i="2"/>
  <c r="V1998" i="2"/>
  <c r="N1999" i="2"/>
  <c r="O1999" i="2"/>
  <c r="S1999" i="2" s="1"/>
  <c r="R1999" i="2"/>
  <c r="V1999" i="2"/>
  <c r="N2000" i="2"/>
  <c r="O2000" i="2"/>
  <c r="R2000" i="2"/>
  <c r="V2000" i="2"/>
  <c r="N2001" i="2"/>
  <c r="O2001" i="2"/>
  <c r="R2001" i="2"/>
  <c r="V2001" i="2"/>
  <c r="N2002" i="2"/>
  <c r="O2002" i="2"/>
  <c r="S2002" i="2" s="1"/>
  <c r="R2002" i="2"/>
  <c r="V2002" i="2"/>
  <c r="N2003" i="2"/>
  <c r="O2003" i="2"/>
  <c r="S2003" i="2" s="1"/>
  <c r="R2003" i="2"/>
  <c r="V2003" i="2"/>
  <c r="N2004" i="2"/>
  <c r="O2004" i="2"/>
  <c r="R2004" i="2"/>
  <c r="V2004" i="2"/>
  <c r="N2005" i="2"/>
  <c r="O2005" i="2"/>
  <c r="S2005" i="2" s="1"/>
  <c r="R2005" i="2"/>
  <c r="V2005" i="2"/>
  <c r="N2006" i="2"/>
  <c r="O2006" i="2"/>
  <c r="S2006" i="2" s="1"/>
  <c r="T2006" i="2" s="1"/>
  <c r="R2006" i="2"/>
  <c r="V2006" i="2"/>
  <c r="N2007" i="2"/>
  <c r="O2007" i="2"/>
  <c r="S2007" i="2" s="1"/>
  <c r="R2007" i="2"/>
  <c r="V2007" i="2"/>
  <c r="N2008" i="2"/>
  <c r="O2008" i="2"/>
  <c r="R2008" i="2"/>
  <c r="V2008" i="2"/>
  <c r="N2009" i="2"/>
  <c r="O2009" i="2"/>
  <c r="R2009" i="2"/>
  <c r="V2009" i="2"/>
  <c r="N2010" i="2"/>
  <c r="O2010" i="2"/>
  <c r="S2010" i="2" s="1"/>
  <c r="R2010" i="2"/>
  <c r="V2010" i="2"/>
  <c r="N2011" i="2"/>
  <c r="O2011" i="2"/>
  <c r="P2011" i="2" s="1"/>
  <c r="R2011" i="2"/>
  <c r="V2011" i="2"/>
  <c r="N2012" i="2"/>
  <c r="O2012" i="2"/>
  <c r="P2012" i="2" s="1"/>
  <c r="R2012" i="2"/>
  <c r="V2012" i="2"/>
  <c r="N2013" i="2"/>
  <c r="O2013" i="2"/>
  <c r="R2013" i="2"/>
  <c r="V2013" i="2"/>
  <c r="N2014" i="2"/>
  <c r="O2014" i="2"/>
  <c r="R2014" i="2"/>
  <c r="V2014" i="2"/>
  <c r="N2015" i="2"/>
  <c r="O2015" i="2"/>
  <c r="R2015" i="2"/>
  <c r="V2015" i="2"/>
  <c r="N2016" i="2"/>
  <c r="O2016" i="2"/>
  <c r="R2016" i="2"/>
  <c r="V2016" i="2"/>
  <c r="N2017" i="2"/>
  <c r="O2017" i="2"/>
  <c r="P2017" i="2" s="1"/>
  <c r="Y2017" i="2" s="1"/>
  <c r="R2017" i="2"/>
  <c r="V2017" i="2"/>
  <c r="N2018" i="2"/>
  <c r="O2018" i="2"/>
  <c r="R2018" i="2"/>
  <c r="V2018" i="2"/>
  <c r="N2019" i="2"/>
  <c r="O2019" i="2"/>
  <c r="P2019" i="2" s="1"/>
  <c r="R2019" i="2"/>
  <c r="V2019" i="2"/>
  <c r="N2020" i="2"/>
  <c r="O2020" i="2"/>
  <c r="S2020" i="2" s="1"/>
  <c r="R2020" i="2"/>
  <c r="V2020" i="2"/>
  <c r="N2021" i="2"/>
  <c r="O2021" i="2"/>
  <c r="R2021" i="2"/>
  <c r="V2021" i="2"/>
  <c r="N2022" i="2"/>
  <c r="R2022" i="2"/>
  <c r="V2022" i="2"/>
  <c r="N2023" i="2"/>
  <c r="O2023" i="2"/>
  <c r="R2023" i="2"/>
  <c r="V2023" i="2"/>
  <c r="N2024" i="2"/>
  <c r="O2024" i="2"/>
  <c r="S2024" i="2" s="1"/>
  <c r="Z2024" i="2" s="1"/>
  <c r="R2024" i="2"/>
  <c r="V2024" i="2"/>
  <c r="N2025" i="2"/>
  <c r="O2025" i="2"/>
  <c r="R2025" i="2"/>
  <c r="V2025" i="2"/>
  <c r="N2026" i="2"/>
  <c r="O2026" i="2"/>
  <c r="P2026" i="2" s="1"/>
  <c r="Y2026" i="2" s="1"/>
  <c r="R2026" i="2"/>
  <c r="V2026" i="2"/>
  <c r="N2027" i="2"/>
  <c r="O2027" i="2"/>
  <c r="R2027" i="2"/>
  <c r="V2027" i="2"/>
  <c r="N2028" i="2"/>
  <c r="O2028" i="2"/>
  <c r="S2028" i="2" s="1"/>
  <c r="R2028" i="2"/>
  <c r="V2028" i="2"/>
  <c r="N2029" i="2"/>
  <c r="O2029" i="2"/>
  <c r="R2029" i="2"/>
  <c r="V2029" i="2"/>
  <c r="N2030" i="2"/>
  <c r="O2030" i="2"/>
  <c r="P2030" i="2" s="1"/>
  <c r="R2030" i="2"/>
  <c r="V2030" i="2"/>
  <c r="N2031" i="2"/>
  <c r="O2031" i="2"/>
  <c r="P2031" i="2" s="1"/>
  <c r="R2031" i="2"/>
  <c r="V2031" i="2"/>
  <c r="N2032" i="2"/>
  <c r="O2032" i="2"/>
  <c r="P2032" i="2" s="1"/>
  <c r="R2032" i="2"/>
  <c r="V2032" i="2"/>
  <c r="N2033" i="2"/>
  <c r="O2033" i="2"/>
  <c r="R2033" i="2"/>
  <c r="V2033" i="2"/>
  <c r="N2034" i="2"/>
  <c r="O2034" i="2"/>
  <c r="P2034" i="2" s="1"/>
  <c r="Y2034" i="2" s="1"/>
  <c r="R2034" i="2"/>
  <c r="V2034" i="2"/>
  <c r="N2035" i="2"/>
  <c r="O2035" i="2"/>
  <c r="R2035" i="2"/>
  <c r="V2035" i="2"/>
  <c r="N2036" i="2"/>
  <c r="O2036" i="2"/>
  <c r="P2036" i="2" s="1"/>
  <c r="Y2036" i="2" s="1"/>
  <c r="R2036" i="2"/>
  <c r="V2036" i="2"/>
  <c r="N2037" i="2"/>
  <c r="O2037" i="2"/>
  <c r="R2037" i="2"/>
  <c r="V2037" i="2"/>
  <c r="N2038" i="2"/>
  <c r="O2038" i="2"/>
  <c r="S2038" i="2" s="1"/>
  <c r="T2038" i="2" s="1"/>
  <c r="R2038" i="2"/>
  <c r="V2038" i="2"/>
  <c r="N2039" i="2"/>
  <c r="O2039" i="2"/>
  <c r="R2039" i="2"/>
  <c r="V2039" i="2"/>
  <c r="N2040" i="2"/>
  <c r="O2040" i="2"/>
  <c r="S2040" i="2" s="1"/>
  <c r="T2040" i="2" s="1"/>
  <c r="R2040" i="2"/>
  <c r="V2040" i="2"/>
  <c r="N2041" i="2"/>
  <c r="O2041" i="2"/>
  <c r="R2041" i="2"/>
  <c r="V2041" i="2"/>
  <c r="N2042" i="2"/>
  <c r="O2042" i="2"/>
  <c r="S2042" i="2" s="1"/>
  <c r="R2042" i="2"/>
  <c r="V2042" i="2"/>
  <c r="N2043" i="2"/>
  <c r="O2043" i="2"/>
  <c r="R2043" i="2"/>
  <c r="V2043" i="2"/>
  <c r="N2044" i="2"/>
  <c r="O2044" i="2"/>
  <c r="R2044" i="2"/>
  <c r="V2044" i="2"/>
  <c r="N2045" i="2"/>
  <c r="O2045" i="2"/>
  <c r="R2045" i="2"/>
  <c r="V2045" i="2"/>
  <c r="N2046" i="2"/>
  <c r="O2046" i="2"/>
  <c r="R2046" i="2"/>
  <c r="V2046" i="2"/>
  <c r="N2047" i="2"/>
  <c r="O2047" i="2"/>
  <c r="R2047" i="2"/>
  <c r="V2047" i="2"/>
  <c r="N2048" i="2"/>
  <c r="O2048" i="2"/>
  <c r="P2048" i="2" s="1"/>
  <c r="Y2048" i="2" s="1"/>
  <c r="R2048" i="2"/>
  <c r="V2048" i="2"/>
  <c r="N2049" i="2"/>
  <c r="O2049" i="2"/>
  <c r="R2049" i="2"/>
  <c r="V2049" i="2"/>
  <c r="N2050" i="2"/>
  <c r="O2050" i="2"/>
  <c r="P2050" i="2" s="1"/>
  <c r="Y2050" i="2" s="1"/>
  <c r="R2050" i="2"/>
  <c r="V2050" i="2"/>
  <c r="N2051" i="2"/>
  <c r="O2051" i="2"/>
  <c r="R2051" i="2"/>
  <c r="V2051" i="2"/>
  <c r="N2052" i="2"/>
  <c r="R2052" i="2"/>
  <c r="V2052" i="2"/>
  <c r="N2053" i="2"/>
  <c r="O2053" i="2"/>
  <c r="R2053" i="2"/>
  <c r="V2053" i="2"/>
  <c r="N2054" i="2"/>
  <c r="O2054" i="2"/>
  <c r="P2054" i="2" s="1"/>
  <c r="R2054" i="2"/>
  <c r="V2054" i="2"/>
  <c r="N2055" i="2"/>
  <c r="O2055" i="2"/>
  <c r="S2055" i="2" s="1"/>
  <c r="R2055" i="2"/>
  <c r="V2055" i="2"/>
  <c r="N2056" i="2"/>
  <c r="O2056" i="2"/>
  <c r="S2056" i="2" s="1"/>
  <c r="T2056" i="2" s="1"/>
  <c r="R2056" i="2"/>
  <c r="V2056" i="2"/>
  <c r="N2057" i="2"/>
  <c r="O2057" i="2"/>
  <c r="S2057" i="2" s="1"/>
  <c r="T2057" i="2" s="1"/>
  <c r="R2057" i="2"/>
  <c r="V2057" i="2"/>
  <c r="N2058" i="2"/>
  <c r="O2058" i="2"/>
  <c r="S2058" i="2" s="1"/>
  <c r="R2058" i="2"/>
  <c r="V2058" i="2"/>
  <c r="N2059" i="2"/>
  <c r="O2059" i="2"/>
  <c r="P2059" i="2" s="1"/>
  <c r="R2059" i="2"/>
  <c r="V2059" i="2"/>
  <c r="N2060" i="2"/>
  <c r="O2060" i="2"/>
  <c r="P2060" i="2" s="1"/>
  <c r="Y2060" i="2" s="1"/>
  <c r="R2060" i="2"/>
  <c r="V2060" i="2"/>
  <c r="N2061" i="2"/>
  <c r="O2061" i="2"/>
  <c r="R2061" i="2"/>
  <c r="V2061" i="2"/>
  <c r="N2062" i="2"/>
  <c r="O2062" i="2"/>
  <c r="R2062" i="2"/>
  <c r="V2062" i="2"/>
  <c r="N2063" i="2"/>
  <c r="O2063" i="2"/>
  <c r="R2063" i="2"/>
  <c r="V2063" i="2"/>
  <c r="N2064" i="2"/>
  <c r="O2064" i="2"/>
  <c r="S2064" i="2" s="1"/>
  <c r="Z2064" i="2" s="1"/>
  <c r="R2064" i="2"/>
  <c r="V2064" i="2"/>
  <c r="N2065" i="2"/>
  <c r="O2065" i="2"/>
  <c r="R2065" i="2"/>
  <c r="V2065" i="2"/>
  <c r="N2066" i="2"/>
  <c r="O2066" i="2"/>
  <c r="S2066" i="2" s="1"/>
  <c r="T2066" i="2" s="1"/>
  <c r="R2066" i="2"/>
  <c r="V2066" i="2"/>
  <c r="N2067" i="2"/>
  <c r="O2067" i="2"/>
  <c r="S2067" i="2" s="1"/>
  <c r="T2067" i="2" s="1"/>
  <c r="R2067" i="2"/>
  <c r="V2067" i="2"/>
  <c r="N2068" i="2"/>
  <c r="O2068" i="2"/>
  <c r="S2068" i="2" s="1"/>
  <c r="T2068" i="2" s="1"/>
  <c r="R2068" i="2"/>
  <c r="V2068" i="2"/>
  <c r="N2069" i="2"/>
  <c r="O2069" i="2"/>
  <c r="R2069" i="2"/>
  <c r="V2069" i="2"/>
  <c r="N2070" i="2"/>
  <c r="O2070" i="2"/>
  <c r="P2070" i="2" s="1"/>
  <c r="Y2070" i="2" s="1"/>
  <c r="R2070" i="2"/>
  <c r="V2070" i="2"/>
  <c r="N2071" i="2"/>
  <c r="O2071" i="2"/>
  <c r="R2071" i="2"/>
  <c r="V2071" i="2"/>
  <c r="N2072" i="2"/>
  <c r="O2072" i="2"/>
  <c r="S2072" i="2" s="1"/>
  <c r="T2072" i="2" s="1"/>
  <c r="R2072" i="2"/>
  <c r="V2072" i="2"/>
  <c r="N2073" i="2"/>
  <c r="O2073" i="2"/>
  <c r="R2073" i="2"/>
  <c r="V2073" i="2"/>
  <c r="N2074" i="2"/>
  <c r="O2074" i="2"/>
  <c r="S2074" i="2" s="1"/>
  <c r="R2074" i="2"/>
  <c r="V2074" i="2"/>
  <c r="N2075" i="2"/>
  <c r="O2075" i="2"/>
  <c r="P2075" i="2" s="1"/>
  <c r="R2075" i="2"/>
  <c r="V2075" i="2"/>
  <c r="N2076" i="2"/>
  <c r="O2076" i="2"/>
  <c r="P2076" i="2" s="1"/>
  <c r="Y2076" i="2" s="1"/>
  <c r="R2076" i="2"/>
  <c r="V2076" i="2"/>
  <c r="N2077" i="2"/>
  <c r="O2077" i="2"/>
  <c r="R2077" i="2"/>
  <c r="V2077" i="2"/>
  <c r="N2078" i="2"/>
  <c r="O2078" i="2"/>
  <c r="S2078" i="2" s="1"/>
  <c r="T2078" i="2" s="1"/>
  <c r="R2078" i="2"/>
  <c r="V2078" i="2"/>
  <c r="N2079" i="2"/>
  <c r="O2079" i="2"/>
  <c r="R2079" i="2"/>
  <c r="V2079" i="2"/>
  <c r="N2080" i="2"/>
  <c r="O2080" i="2"/>
  <c r="P2080" i="2" s="1"/>
  <c r="Y2080" i="2" s="1"/>
  <c r="R2080" i="2"/>
  <c r="V2080" i="2"/>
  <c r="N2081" i="2"/>
  <c r="O2081" i="2"/>
  <c r="R2081" i="2"/>
  <c r="V2081" i="2"/>
  <c r="N2082" i="2"/>
  <c r="O2082" i="2"/>
  <c r="S2082" i="2" s="1"/>
  <c r="T2082" i="2" s="1"/>
  <c r="R2082" i="2"/>
  <c r="V2082" i="2"/>
  <c r="N2083" i="2"/>
  <c r="O2083" i="2"/>
  <c r="R2083" i="2"/>
  <c r="V2083" i="2"/>
  <c r="N2084" i="2"/>
  <c r="O2084" i="2"/>
  <c r="S2084" i="2" s="1"/>
  <c r="Z2084" i="2" s="1"/>
  <c r="R2084" i="2"/>
  <c r="V2084" i="2"/>
  <c r="N2085" i="2"/>
  <c r="O2085" i="2"/>
  <c r="R2085" i="2"/>
  <c r="V2085" i="2"/>
  <c r="N2086" i="2"/>
  <c r="O2086" i="2"/>
  <c r="S2086" i="2" s="1"/>
  <c r="R2086" i="2"/>
  <c r="V2086" i="2"/>
  <c r="N2087" i="2"/>
  <c r="O2087" i="2"/>
  <c r="P2087" i="2" s="1"/>
  <c r="R2087" i="2"/>
  <c r="V2087" i="2"/>
  <c r="N2088" i="2"/>
  <c r="O2088" i="2"/>
  <c r="S2088" i="2" s="1"/>
  <c r="R2088" i="2"/>
  <c r="V2088" i="2"/>
  <c r="N2089" i="2"/>
  <c r="O2089" i="2"/>
  <c r="R2089" i="2"/>
  <c r="V2089" i="2"/>
  <c r="N2090" i="2"/>
  <c r="O2090" i="2"/>
  <c r="S2090" i="2" s="1"/>
  <c r="Z2090" i="2" s="1"/>
  <c r="R2090" i="2"/>
  <c r="V2090" i="2"/>
  <c r="N2091" i="2"/>
  <c r="O2091" i="2"/>
  <c r="R2091" i="2"/>
  <c r="V2091" i="2"/>
  <c r="N2092" i="2"/>
  <c r="O2092" i="2"/>
  <c r="S2092" i="2" s="1"/>
  <c r="T2092" i="2" s="1"/>
  <c r="R2092" i="2"/>
  <c r="V2092" i="2"/>
  <c r="N2093" i="2"/>
  <c r="O2093" i="2"/>
  <c r="R2093" i="2"/>
  <c r="V2093" i="2"/>
  <c r="N2094" i="2"/>
  <c r="O2094" i="2"/>
  <c r="S2094" i="2" s="1"/>
  <c r="Z2094" i="2" s="1"/>
  <c r="R2094" i="2"/>
  <c r="V2094" i="2"/>
  <c r="N2095" i="2"/>
  <c r="O2095" i="2"/>
  <c r="S2095" i="2" s="1"/>
  <c r="Z2095" i="2" s="1"/>
  <c r="R2095" i="2"/>
  <c r="V2095" i="2"/>
  <c r="N2096" i="2"/>
  <c r="O2096" i="2"/>
  <c r="P2096" i="2" s="1"/>
  <c r="R2096" i="2"/>
  <c r="V2096" i="2"/>
  <c r="N2097" i="2"/>
  <c r="O2097" i="2"/>
  <c r="R2097" i="2"/>
  <c r="V2097" i="2"/>
  <c r="N2098" i="2"/>
  <c r="O2098" i="2"/>
  <c r="S2098" i="2" s="1"/>
  <c r="T2098" i="2" s="1"/>
  <c r="R2098" i="2"/>
  <c r="V2098" i="2"/>
  <c r="N2099" i="2"/>
  <c r="O2099" i="2"/>
  <c r="R2099" i="2"/>
  <c r="V2099" i="2"/>
  <c r="N2100" i="2"/>
  <c r="O2100" i="2"/>
  <c r="S2100" i="2" s="1"/>
  <c r="T2100" i="2" s="1"/>
  <c r="R2100" i="2"/>
  <c r="V2100" i="2"/>
  <c r="N2101" i="2"/>
  <c r="O2101" i="2"/>
  <c r="R2101" i="2"/>
  <c r="V2101" i="2"/>
  <c r="N2102" i="2"/>
  <c r="O2102" i="2"/>
  <c r="S2102" i="2" s="1"/>
  <c r="T2102" i="2" s="1"/>
  <c r="R2102" i="2"/>
  <c r="V2102" i="2"/>
  <c r="N2103" i="2"/>
  <c r="O2103" i="2"/>
  <c r="R2103" i="2"/>
  <c r="V2103" i="2"/>
  <c r="N2104" i="2"/>
  <c r="O2104" i="2"/>
  <c r="P2104" i="2" s="1"/>
  <c r="R2104" i="2"/>
  <c r="V2104" i="2"/>
  <c r="N2105" i="2"/>
  <c r="O2105" i="2"/>
  <c r="R2105" i="2"/>
  <c r="V2105" i="2"/>
  <c r="N2106" i="2"/>
  <c r="R2106" i="2"/>
  <c r="Q2106" i="2" s="1"/>
  <c r="V2106" i="2"/>
  <c r="N2107" i="2"/>
  <c r="R2107" i="2"/>
  <c r="V2107" i="2"/>
  <c r="N2108" i="2"/>
  <c r="O2108" i="2"/>
  <c r="R2108" i="2"/>
  <c r="V2108" i="2"/>
  <c r="N2109" i="2"/>
  <c r="O2109" i="2"/>
  <c r="R2109" i="2"/>
  <c r="V2109" i="2"/>
  <c r="N2110" i="2"/>
  <c r="O2110" i="2"/>
  <c r="S2110" i="2" s="1"/>
  <c r="T2110" i="2" s="1"/>
  <c r="R2110" i="2"/>
  <c r="V2110" i="2"/>
  <c r="N2111" i="2"/>
  <c r="O2111" i="2"/>
  <c r="R2111" i="2"/>
  <c r="V2111" i="2"/>
  <c r="N2112" i="2"/>
  <c r="O2112" i="2"/>
  <c r="S2112" i="2" s="1"/>
  <c r="R2112" i="2"/>
  <c r="V2112" i="2"/>
  <c r="N2113" i="2"/>
  <c r="O2113" i="2"/>
  <c r="R2113" i="2"/>
  <c r="V2113" i="2"/>
  <c r="N2114" i="2"/>
  <c r="O2114" i="2"/>
  <c r="R2114" i="2"/>
  <c r="V2114" i="2"/>
  <c r="N2115" i="2"/>
  <c r="O2115" i="2"/>
  <c r="R2115" i="2"/>
  <c r="V2115" i="2"/>
  <c r="N2116" i="2"/>
  <c r="O2116" i="2"/>
  <c r="R2116" i="2"/>
  <c r="V2116" i="2"/>
  <c r="N2117" i="2"/>
  <c r="O2117" i="2"/>
  <c r="R2117" i="2"/>
  <c r="V2117" i="2"/>
  <c r="N2118" i="2"/>
  <c r="O2118" i="2"/>
  <c r="R2118" i="2"/>
  <c r="V2118" i="2"/>
  <c r="N2119" i="2"/>
  <c r="O2119" i="2"/>
  <c r="R2119" i="2"/>
  <c r="V2119" i="2"/>
  <c r="N2120" i="2"/>
  <c r="O2120" i="2"/>
  <c r="P2120" i="2" s="1"/>
  <c r="Y2120" i="2" s="1"/>
  <c r="R2120" i="2"/>
  <c r="V2120" i="2"/>
  <c r="N2121" i="2"/>
  <c r="O2121" i="2"/>
  <c r="R2121" i="2"/>
  <c r="V2121" i="2"/>
  <c r="N2122" i="2"/>
  <c r="O2122" i="2"/>
  <c r="P2122" i="2" s="1"/>
  <c r="R2122" i="2"/>
  <c r="V2122" i="2"/>
  <c r="N2123" i="2"/>
  <c r="O2123" i="2"/>
  <c r="R2123" i="2"/>
  <c r="V2123" i="2"/>
  <c r="N2124" i="2"/>
  <c r="O2124" i="2"/>
  <c r="R2124" i="2"/>
  <c r="V2124" i="2"/>
  <c r="N2125" i="2"/>
  <c r="O2125" i="2"/>
  <c r="S2125" i="2" s="1"/>
  <c r="R2125" i="2"/>
  <c r="V2125" i="2"/>
  <c r="N2126" i="2"/>
  <c r="O2126" i="2"/>
  <c r="R2126" i="2"/>
  <c r="V2126" i="2"/>
  <c r="N2127" i="2"/>
  <c r="O2127" i="2"/>
  <c r="S2127" i="2" s="1"/>
  <c r="Z2127" i="2" s="1"/>
  <c r="R2127" i="2"/>
  <c r="V2127" i="2"/>
  <c r="N2128" i="2"/>
  <c r="O2128" i="2"/>
  <c r="R2128" i="2"/>
  <c r="V2128" i="2"/>
  <c r="N2129" i="2"/>
  <c r="O2129" i="2"/>
  <c r="S2129" i="2" s="1"/>
  <c r="T2129" i="2" s="1"/>
  <c r="R2129" i="2"/>
  <c r="V2129" i="2"/>
  <c r="N2130" i="2"/>
  <c r="O2130" i="2"/>
  <c r="R2130" i="2"/>
  <c r="V2130" i="2"/>
  <c r="N2131" i="2"/>
  <c r="O2131" i="2"/>
  <c r="R2131" i="2"/>
  <c r="V2131" i="2"/>
  <c r="N2132" i="2"/>
  <c r="O2132" i="2"/>
  <c r="R2132" i="2"/>
  <c r="V2132" i="2"/>
  <c r="N2133" i="2"/>
  <c r="O2133" i="2"/>
  <c r="P2133" i="2" s="1"/>
  <c r="Y2133" i="2" s="1"/>
  <c r="R2133" i="2"/>
  <c r="V2133" i="2"/>
  <c r="N2134" i="2"/>
  <c r="O2134" i="2"/>
  <c r="R2134" i="2"/>
  <c r="V2134" i="2"/>
  <c r="N2135" i="2"/>
  <c r="O2135" i="2"/>
  <c r="S2135" i="2" s="1"/>
  <c r="T2135" i="2" s="1"/>
  <c r="R2135" i="2"/>
  <c r="V2135" i="2"/>
  <c r="N2136" i="2"/>
  <c r="O2136" i="2"/>
  <c r="R2136" i="2"/>
  <c r="V2136" i="2"/>
  <c r="N2137" i="2"/>
  <c r="O2137" i="2"/>
  <c r="P2137" i="2" s="1"/>
  <c r="R2137" i="2"/>
  <c r="V2137" i="2"/>
  <c r="N2138" i="2"/>
  <c r="O2138" i="2"/>
  <c r="R2138" i="2"/>
  <c r="V2138" i="2"/>
  <c r="N2139" i="2"/>
  <c r="O2139" i="2"/>
  <c r="R2139" i="2"/>
  <c r="V2139" i="2"/>
  <c r="N2140" i="2"/>
  <c r="O2140" i="2"/>
  <c r="R2140" i="2"/>
  <c r="V2140" i="2"/>
  <c r="N2141" i="2"/>
  <c r="O2141" i="2"/>
  <c r="P2141" i="2" s="1"/>
  <c r="Y2141" i="2" s="1"/>
  <c r="R2141" i="2"/>
  <c r="V2141" i="2"/>
  <c r="N2142" i="2"/>
  <c r="O2142" i="2"/>
  <c r="R2142" i="2"/>
  <c r="V2142" i="2"/>
  <c r="N2143" i="2"/>
  <c r="O2143" i="2"/>
  <c r="R2143" i="2"/>
  <c r="V2143" i="2"/>
  <c r="N2144" i="2"/>
  <c r="O2144" i="2"/>
  <c r="R2144" i="2"/>
  <c r="V2144" i="2"/>
  <c r="N2145" i="2"/>
  <c r="O2145" i="2"/>
  <c r="R2145" i="2"/>
  <c r="V2145" i="2"/>
  <c r="N2146" i="2"/>
  <c r="O2146" i="2"/>
  <c r="R2146" i="2"/>
  <c r="V2146" i="2"/>
  <c r="N2147" i="2"/>
  <c r="O2147" i="2"/>
  <c r="R2147" i="2"/>
  <c r="V2147" i="2"/>
  <c r="N2148" i="2"/>
  <c r="O2148" i="2"/>
  <c r="R2148" i="2"/>
  <c r="V2148" i="2"/>
  <c r="N2149" i="2"/>
  <c r="O2149" i="2"/>
  <c r="P2149" i="2" s="1"/>
  <c r="R2149" i="2"/>
  <c r="V2149" i="2"/>
  <c r="N2150" i="2"/>
  <c r="O2150" i="2"/>
  <c r="R2150" i="2"/>
  <c r="V2150" i="2"/>
  <c r="N2151" i="2"/>
  <c r="O2151" i="2"/>
  <c r="P2151" i="2" s="1"/>
  <c r="R2151" i="2"/>
  <c r="V2151" i="2"/>
  <c r="N2152" i="2"/>
  <c r="O2152" i="2"/>
  <c r="R2152" i="2"/>
  <c r="V2152" i="2"/>
  <c r="N2153" i="2"/>
  <c r="O2153" i="2"/>
  <c r="P2153" i="2" s="1"/>
  <c r="Y2153" i="2" s="1"/>
  <c r="R2153" i="2"/>
  <c r="V2153" i="2"/>
  <c r="N2154" i="2"/>
  <c r="O2154" i="2"/>
  <c r="R2154" i="2"/>
  <c r="V2154" i="2"/>
  <c r="N2155" i="2"/>
  <c r="O2155" i="2"/>
  <c r="R2155" i="2"/>
  <c r="V2155" i="2"/>
  <c r="N2156" i="2"/>
  <c r="O2156" i="2"/>
  <c r="P2156" i="2" s="1"/>
  <c r="Y2156" i="2" s="1"/>
  <c r="R2156" i="2"/>
  <c r="V2156" i="2"/>
  <c r="N2157" i="2"/>
  <c r="O2157" i="2"/>
  <c r="P2157" i="2" s="1"/>
  <c r="Y2157" i="2" s="1"/>
  <c r="R2157" i="2"/>
  <c r="V2157" i="2"/>
  <c r="N2158" i="2"/>
  <c r="O2158" i="2"/>
  <c r="R2158" i="2"/>
  <c r="V2158" i="2"/>
  <c r="N2159" i="2"/>
  <c r="O2159" i="2"/>
  <c r="S2159" i="2" s="1"/>
  <c r="T2159" i="2" s="1"/>
  <c r="R2159" i="2"/>
  <c r="V2159" i="2"/>
  <c r="N2160" i="2"/>
  <c r="O2160" i="2"/>
  <c r="S2160" i="2" s="1"/>
  <c r="R2160" i="2"/>
  <c r="V2160" i="2"/>
  <c r="N2161" i="2"/>
  <c r="O2161" i="2"/>
  <c r="S2161" i="2" s="1"/>
  <c r="Z2161" i="2" s="1"/>
  <c r="R2161" i="2"/>
  <c r="V2161" i="2"/>
  <c r="N2162" i="2"/>
  <c r="O2162" i="2"/>
  <c r="R2162" i="2"/>
  <c r="V2162" i="2"/>
  <c r="N2163" i="2"/>
  <c r="O2163" i="2"/>
  <c r="P2163" i="2" s="1"/>
  <c r="Y2163" i="2" s="1"/>
  <c r="R2163" i="2"/>
  <c r="V2163" i="2"/>
  <c r="N2164" i="2"/>
  <c r="O2164" i="2"/>
  <c r="R2164" i="2"/>
  <c r="V2164" i="2"/>
  <c r="N2165" i="2"/>
  <c r="O2165" i="2"/>
  <c r="S2165" i="2" s="1"/>
  <c r="Z2165" i="2" s="1"/>
  <c r="R2165" i="2"/>
  <c r="V2165" i="2"/>
  <c r="N2166" i="2"/>
  <c r="O2166" i="2"/>
  <c r="R2166" i="2"/>
  <c r="V2166" i="2"/>
  <c r="N2167" i="2"/>
  <c r="O2167" i="2"/>
  <c r="S2167" i="2" s="1"/>
  <c r="R2167" i="2"/>
  <c r="V2167" i="2"/>
  <c r="N2168" i="2"/>
  <c r="O2168" i="2"/>
  <c r="R2168" i="2"/>
  <c r="V2168" i="2"/>
  <c r="N2169" i="2"/>
  <c r="O2169" i="2"/>
  <c r="P2169" i="2" s="1"/>
  <c r="Y2169" i="2" s="1"/>
  <c r="R2169" i="2"/>
  <c r="V2169" i="2"/>
  <c r="N2170" i="2"/>
  <c r="O2170" i="2"/>
  <c r="P2170" i="2" s="1"/>
  <c r="R2170" i="2"/>
  <c r="V2170" i="2"/>
  <c r="N2171" i="2"/>
  <c r="O2171" i="2"/>
  <c r="S2171" i="2" s="1"/>
  <c r="Z2171" i="2" s="1"/>
  <c r="R2171" i="2"/>
  <c r="V2171" i="2"/>
  <c r="N2172" i="2"/>
  <c r="O2172" i="2"/>
  <c r="R2172" i="2"/>
  <c r="V2172" i="2"/>
  <c r="N2173" i="2"/>
  <c r="O2173" i="2"/>
  <c r="P2173" i="2" s="1"/>
  <c r="Y2173" i="2" s="1"/>
  <c r="R2173" i="2"/>
  <c r="V2173" i="2"/>
  <c r="N2174" i="2"/>
  <c r="O2174" i="2"/>
  <c r="R2174" i="2"/>
  <c r="V2174" i="2"/>
  <c r="N2175" i="2"/>
  <c r="O2175" i="2"/>
  <c r="S2175" i="2" s="1"/>
  <c r="Z2175" i="2" s="1"/>
  <c r="R2175" i="2"/>
  <c r="V2175" i="2"/>
  <c r="N2176" i="2"/>
  <c r="O2176" i="2"/>
  <c r="R2176" i="2"/>
  <c r="V2176" i="2"/>
  <c r="N2177" i="2"/>
  <c r="O2177" i="2"/>
  <c r="S2177" i="2" s="1"/>
  <c r="T2177" i="2" s="1"/>
  <c r="R2177" i="2"/>
  <c r="V2177" i="2"/>
  <c r="N2178" i="2"/>
  <c r="O2178" i="2"/>
  <c r="R2178" i="2"/>
  <c r="V2178" i="2"/>
  <c r="N2179" i="2"/>
  <c r="O2179" i="2"/>
  <c r="S2179" i="2" s="1"/>
  <c r="Z2179" i="2" s="1"/>
  <c r="R2179" i="2"/>
  <c r="V2179" i="2"/>
  <c r="N2180" i="2"/>
  <c r="O2180" i="2"/>
  <c r="R2180" i="2"/>
  <c r="V2180" i="2"/>
  <c r="N2181" i="2"/>
  <c r="O2181" i="2"/>
  <c r="P2181" i="2" s="1"/>
  <c r="R2181" i="2"/>
  <c r="V2181" i="2"/>
  <c r="N2182" i="2"/>
  <c r="O2182" i="2"/>
  <c r="R2182" i="2"/>
  <c r="V2182" i="2"/>
  <c r="N2183" i="2"/>
  <c r="O2183" i="2"/>
  <c r="R2183" i="2"/>
  <c r="V2183" i="2"/>
  <c r="N2184" i="2"/>
  <c r="O2184" i="2"/>
  <c r="S2184" i="2" s="1"/>
  <c r="R2184" i="2"/>
  <c r="V2184" i="2"/>
  <c r="N2185" i="2"/>
  <c r="O2185" i="2"/>
  <c r="P2185" i="2" s="1"/>
  <c r="Y2185" i="2" s="1"/>
  <c r="R2185" i="2"/>
  <c r="V2185" i="2"/>
  <c r="N2186" i="2"/>
  <c r="O2186" i="2"/>
  <c r="R2186" i="2"/>
  <c r="V2186" i="2"/>
  <c r="N2187" i="2"/>
  <c r="O2187" i="2"/>
  <c r="R2187" i="2"/>
  <c r="V2187" i="2"/>
  <c r="N2188" i="2"/>
  <c r="O2188" i="2"/>
  <c r="R2188" i="2"/>
  <c r="V2188" i="2"/>
  <c r="N2189" i="2"/>
  <c r="O2189" i="2"/>
  <c r="P2189" i="2" s="1"/>
  <c r="Y2189" i="2" s="1"/>
  <c r="R2189" i="2"/>
  <c r="V2189" i="2"/>
  <c r="N2190" i="2"/>
  <c r="O2190" i="2"/>
  <c r="R2190" i="2"/>
  <c r="V2190" i="2"/>
  <c r="N2191" i="2"/>
  <c r="O2191" i="2"/>
  <c r="R2191" i="2"/>
  <c r="V2191" i="2"/>
  <c r="N2192" i="2"/>
  <c r="O2192" i="2"/>
  <c r="R2192" i="2"/>
  <c r="V2192" i="2"/>
  <c r="N2193" i="2"/>
  <c r="O2193" i="2"/>
  <c r="S2193" i="2" s="1"/>
  <c r="Z2193" i="2" s="1"/>
  <c r="R2193" i="2"/>
  <c r="V2193" i="2"/>
  <c r="N2194" i="2"/>
  <c r="O2194" i="2"/>
  <c r="R2194" i="2"/>
  <c r="V2194" i="2"/>
  <c r="N2195" i="2"/>
  <c r="O2195" i="2"/>
  <c r="R2195" i="2"/>
  <c r="V2195" i="2"/>
  <c r="N2196" i="2"/>
  <c r="O2196" i="2"/>
  <c r="R2196" i="2"/>
  <c r="V2196" i="2"/>
  <c r="N2197" i="2"/>
  <c r="O2197" i="2"/>
  <c r="R2197" i="2"/>
  <c r="V2197" i="2"/>
  <c r="N2198" i="2"/>
  <c r="O2198" i="2"/>
  <c r="S2198" i="2" s="1"/>
  <c r="R2198" i="2"/>
  <c r="V2198" i="2"/>
  <c r="N2199" i="2"/>
  <c r="O2199" i="2"/>
  <c r="S2199" i="2" s="1"/>
  <c r="T2199" i="2" s="1"/>
  <c r="R2199" i="2"/>
  <c r="V2199" i="2"/>
  <c r="N2200" i="2"/>
  <c r="O2200" i="2"/>
  <c r="R2200" i="2"/>
  <c r="V2200" i="2"/>
  <c r="N2201" i="2"/>
  <c r="O2201" i="2"/>
  <c r="R2201" i="2"/>
  <c r="V2201" i="2"/>
  <c r="N2202" i="2"/>
  <c r="O2202" i="2"/>
  <c r="R2202" i="2"/>
  <c r="V2202" i="2"/>
  <c r="N2203" i="2"/>
  <c r="O2203" i="2"/>
  <c r="P2203" i="2" s="1"/>
  <c r="Y2203" i="2" s="1"/>
  <c r="R2203" i="2"/>
  <c r="V2203" i="2"/>
  <c r="N2204" i="2"/>
  <c r="O2204" i="2"/>
  <c r="P2204" i="2" s="1"/>
  <c r="R2204" i="2"/>
  <c r="V2204" i="2"/>
  <c r="N2205" i="2"/>
  <c r="O2205" i="2"/>
  <c r="R2205" i="2"/>
  <c r="V2205" i="2"/>
  <c r="N2206" i="2"/>
  <c r="O2206" i="2"/>
  <c r="R2206" i="2"/>
  <c r="V2206" i="2"/>
  <c r="N2207" i="2"/>
  <c r="O2207" i="2"/>
  <c r="S2207" i="2" s="1"/>
  <c r="Z2207" i="2" s="1"/>
  <c r="R2207" i="2"/>
  <c r="V2207" i="2"/>
  <c r="N2208" i="2"/>
  <c r="O2208" i="2"/>
  <c r="R2208" i="2"/>
  <c r="V2208" i="2"/>
  <c r="N2209" i="2"/>
  <c r="O2209" i="2"/>
  <c r="S2209" i="2" s="1"/>
  <c r="Z2209" i="2" s="1"/>
  <c r="R2209" i="2"/>
  <c r="V2209" i="2"/>
  <c r="N2210" i="2"/>
  <c r="O2210" i="2"/>
  <c r="R2210" i="2"/>
  <c r="V2210" i="2"/>
  <c r="N2211" i="2"/>
  <c r="O2211" i="2"/>
  <c r="R2211" i="2"/>
  <c r="V2211" i="2"/>
  <c r="N2212" i="2"/>
  <c r="O2212" i="2"/>
  <c r="R2212" i="2"/>
  <c r="V2212" i="2"/>
  <c r="N2213" i="2"/>
  <c r="O2213" i="2"/>
  <c r="P2213" i="2" s="1"/>
  <c r="R2213" i="2"/>
  <c r="V2213" i="2"/>
  <c r="N2214" i="2"/>
  <c r="O2214" i="2"/>
  <c r="P2214" i="2" s="1"/>
  <c r="R2214" i="2"/>
  <c r="V2214" i="2"/>
  <c r="N2215" i="2"/>
  <c r="O2215" i="2"/>
  <c r="R2215" i="2"/>
  <c r="V2215" i="2"/>
  <c r="N2216" i="2"/>
  <c r="O2216" i="2"/>
  <c r="R2216" i="2"/>
  <c r="V2216" i="2"/>
  <c r="N2217" i="2"/>
  <c r="O2217" i="2"/>
  <c r="R2217" i="2"/>
  <c r="V2217" i="2"/>
  <c r="N2218" i="2"/>
  <c r="O2218" i="2"/>
  <c r="R2218" i="2"/>
  <c r="V2218" i="2"/>
  <c r="N2219" i="2"/>
  <c r="O2219" i="2"/>
  <c r="R2219" i="2"/>
  <c r="V2219" i="2"/>
  <c r="N2220" i="2"/>
  <c r="O2220" i="2"/>
  <c r="S2220" i="2" s="1"/>
  <c r="R2220" i="2"/>
  <c r="V2220" i="2"/>
  <c r="N2221" i="2"/>
  <c r="O2221" i="2"/>
  <c r="S2221" i="2" s="1"/>
  <c r="T2221" i="2" s="1"/>
  <c r="R2221" i="2"/>
  <c r="V2221" i="2"/>
  <c r="N2222" i="2"/>
  <c r="O2222" i="2"/>
  <c r="R2222" i="2"/>
  <c r="V2222" i="2"/>
  <c r="N2223" i="2"/>
  <c r="O2223" i="2"/>
  <c r="S2223" i="2" s="1"/>
  <c r="R2223" i="2"/>
  <c r="V2223" i="2"/>
  <c r="N2224" i="2"/>
  <c r="O2224" i="2"/>
  <c r="R2224" i="2"/>
  <c r="V2224" i="2"/>
  <c r="N2225" i="2"/>
  <c r="O2225" i="2"/>
  <c r="P2225" i="2" s="1"/>
  <c r="Y2225" i="2" s="1"/>
  <c r="R2225" i="2"/>
  <c r="V2225" i="2"/>
  <c r="N2226" i="2"/>
  <c r="O2226" i="2"/>
  <c r="R2226" i="2"/>
  <c r="V2226" i="2"/>
  <c r="N2227" i="2"/>
  <c r="O2227" i="2"/>
  <c r="R2227" i="2"/>
  <c r="V2227" i="2"/>
  <c r="N2228" i="2"/>
  <c r="O2228" i="2"/>
  <c r="R2228" i="2"/>
  <c r="V2228" i="2"/>
  <c r="N2229" i="2"/>
  <c r="O2229" i="2"/>
  <c r="R2229" i="2"/>
  <c r="V2229" i="2"/>
  <c r="N2230" i="2"/>
  <c r="O2230" i="2"/>
  <c r="S2230" i="2" s="1"/>
  <c r="R2230" i="2"/>
  <c r="V2230" i="2"/>
  <c r="N2231" i="2"/>
  <c r="O2231" i="2"/>
  <c r="S2231" i="2" s="1"/>
  <c r="R2231" i="2"/>
  <c r="V2231" i="2"/>
  <c r="N2232" i="2"/>
  <c r="O2232" i="2"/>
  <c r="S2232" i="2" s="1"/>
  <c r="R2232" i="2"/>
  <c r="V2232" i="2"/>
  <c r="N2233" i="2"/>
  <c r="O2233" i="2"/>
  <c r="S2233" i="2" s="1"/>
  <c r="Z2233" i="2" s="1"/>
  <c r="R2233" i="2"/>
  <c r="V2233" i="2"/>
  <c r="N2234" i="2"/>
  <c r="O2234" i="2"/>
  <c r="S2234" i="2" s="1"/>
  <c r="R2234" i="2"/>
  <c r="V2234" i="2"/>
  <c r="N2235" i="2"/>
  <c r="O2235" i="2"/>
  <c r="S2235" i="2" s="1"/>
  <c r="R2235" i="2"/>
  <c r="V2235" i="2"/>
  <c r="N2236" i="2"/>
  <c r="O2236" i="2"/>
  <c r="R2236" i="2"/>
  <c r="V2236" i="2"/>
  <c r="N2237" i="2"/>
  <c r="O2237" i="2"/>
  <c r="S2237" i="2" s="1"/>
  <c r="Z2237" i="2" s="1"/>
  <c r="R2237" i="2"/>
  <c r="V2237" i="2"/>
  <c r="N2238" i="2"/>
  <c r="O2238" i="2"/>
  <c r="R2238" i="2"/>
  <c r="V2238" i="2"/>
  <c r="N2239" i="2"/>
  <c r="O2239" i="2"/>
  <c r="R2239" i="2"/>
  <c r="V2239" i="2"/>
  <c r="N2240" i="2"/>
  <c r="O2240" i="2"/>
  <c r="P2240" i="2" s="1"/>
  <c r="Y2240" i="2" s="1"/>
  <c r="R2240" i="2"/>
  <c r="V2240" i="2"/>
  <c r="N2241" i="2"/>
  <c r="O2241" i="2"/>
  <c r="R2241" i="2"/>
  <c r="V2241" i="2"/>
  <c r="N2242" i="2"/>
  <c r="O2242" i="2"/>
  <c r="P2242" i="2" s="1"/>
  <c r="Y2242" i="2" s="1"/>
  <c r="R2242" i="2"/>
  <c r="V2242" i="2"/>
  <c r="N2243" i="2"/>
  <c r="O2243" i="2"/>
  <c r="R2243" i="2"/>
  <c r="V2243" i="2"/>
  <c r="N2244" i="2"/>
  <c r="O2244" i="2"/>
  <c r="R2244" i="2"/>
  <c r="V2244" i="2"/>
  <c r="N2245" i="2"/>
  <c r="O2245" i="2"/>
  <c r="R2245" i="2"/>
  <c r="V2245" i="2"/>
  <c r="N2246" i="2"/>
  <c r="O2246" i="2"/>
  <c r="P2246" i="2" s="1"/>
  <c r="Y2246" i="2" s="1"/>
  <c r="R2246" i="2"/>
  <c r="V2246" i="2"/>
  <c r="N2247" i="2"/>
  <c r="O2247" i="2"/>
  <c r="P2247" i="2" s="1"/>
  <c r="R2247" i="2"/>
  <c r="V2247" i="2"/>
  <c r="N2248" i="2"/>
  <c r="O2248" i="2"/>
  <c r="R2248" i="2"/>
  <c r="V2248" i="2"/>
  <c r="N2249" i="2"/>
  <c r="O2249" i="2"/>
  <c r="R2249" i="2"/>
  <c r="V2249" i="2"/>
  <c r="N2250" i="2"/>
  <c r="O2250" i="2"/>
  <c r="S2250" i="2" s="1"/>
  <c r="R2250" i="2"/>
  <c r="V2250" i="2"/>
  <c r="N2251" i="2"/>
  <c r="O2251" i="2"/>
  <c r="R2251" i="2"/>
  <c r="V2251" i="2"/>
  <c r="N2252" i="2"/>
  <c r="O2252" i="2"/>
  <c r="R2252" i="2"/>
  <c r="V2252" i="2"/>
  <c r="N2253" i="2"/>
  <c r="O2253" i="2"/>
  <c r="R2253" i="2"/>
  <c r="V2253" i="2"/>
  <c r="N2254" i="2"/>
  <c r="O2254" i="2"/>
  <c r="R2254" i="2"/>
  <c r="V2254" i="2"/>
  <c r="N2255" i="2"/>
  <c r="O2255" i="2"/>
  <c r="P2255" i="2" s="1"/>
  <c r="Y2255" i="2" s="1"/>
  <c r="R2255" i="2"/>
  <c r="V2255" i="2"/>
  <c r="N2256" i="2"/>
  <c r="O2256" i="2"/>
  <c r="R2256" i="2"/>
  <c r="V2256" i="2"/>
  <c r="N2257" i="2"/>
  <c r="O2257" i="2"/>
  <c r="P2257" i="2" s="1"/>
  <c r="Y2257" i="2" s="1"/>
  <c r="R2257" i="2"/>
  <c r="V2257" i="2"/>
  <c r="N2258" i="2"/>
  <c r="O2258" i="2"/>
  <c r="R2258" i="2"/>
  <c r="V2258" i="2"/>
  <c r="N2259" i="2"/>
  <c r="O2259" i="2"/>
  <c r="S2259" i="2" s="1"/>
  <c r="Z2259" i="2" s="1"/>
  <c r="R2259" i="2"/>
  <c r="V2259" i="2"/>
  <c r="N2260" i="2"/>
  <c r="O2260" i="2"/>
  <c r="R2260" i="2"/>
  <c r="V2260" i="2"/>
  <c r="N2261" i="2"/>
  <c r="O2261" i="2"/>
  <c r="R2261" i="2"/>
  <c r="V2261" i="2"/>
  <c r="N2262" i="2"/>
  <c r="O2262" i="2"/>
  <c r="P2262" i="2" s="1"/>
  <c r="Y2262" i="2" s="1"/>
  <c r="R2262" i="2"/>
  <c r="V2262" i="2"/>
  <c r="N2263" i="2"/>
  <c r="O2263" i="2"/>
  <c r="R2263" i="2"/>
  <c r="V2263" i="2"/>
  <c r="N2264" i="2"/>
  <c r="O2264" i="2"/>
  <c r="R2264" i="2"/>
  <c r="V2264" i="2"/>
  <c r="N2265" i="2"/>
  <c r="O2265" i="2"/>
  <c r="P2265" i="2" s="1"/>
  <c r="R2265" i="2"/>
  <c r="V2265" i="2"/>
  <c r="N2266" i="2"/>
  <c r="O2266" i="2"/>
  <c r="P2266" i="2" s="1"/>
  <c r="Y2266" i="2" s="1"/>
  <c r="R2266" i="2"/>
  <c r="V2266" i="2"/>
  <c r="N2267" i="2"/>
  <c r="O2267" i="2"/>
  <c r="P2267" i="2" s="1"/>
  <c r="R2267" i="2"/>
  <c r="V2267" i="2"/>
  <c r="N2268" i="2"/>
  <c r="O2268" i="2"/>
  <c r="P2268" i="2" s="1"/>
  <c r="Y2268" i="2" s="1"/>
  <c r="R2268" i="2"/>
  <c r="V2268" i="2"/>
  <c r="N2269" i="2"/>
  <c r="O2269" i="2"/>
  <c r="R2269" i="2"/>
  <c r="V2269" i="2"/>
  <c r="N2270" i="2"/>
  <c r="O2270" i="2"/>
  <c r="S2270" i="2" s="1"/>
  <c r="R2270" i="2"/>
  <c r="V2270" i="2"/>
  <c r="N2271" i="2"/>
  <c r="O2271" i="2"/>
  <c r="R2271" i="2"/>
  <c r="V2271" i="2"/>
  <c r="N2272" i="2"/>
  <c r="O2272" i="2"/>
  <c r="P2272" i="2" s="1"/>
  <c r="Y2272" i="2" s="1"/>
  <c r="R2272" i="2"/>
  <c r="V2272" i="2"/>
  <c r="N2273" i="2"/>
  <c r="O2273" i="2"/>
  <c r="S2273" i="2" s="1"/>
  <c r="Z2273" i="2" s="1"/>
  <c r="R2273" i="2"/>
  <c r="V2273" i="2"/>
  <c r="N2274" i="2"/>
  <c r="O2274" i="2"/>
  <c r="P2274" i="2" s="1"/>
  <c r="Y2274" i="2" s="1"/>
  <c r="R2274" i="2"/>
  <c r="V2274" i="2"/>
  <c r="N2275" i="2"/>
  <c r="O2275" i="2"/>
  <c r="R2275" i="2"/>
  <c r="V2275" i="2"/>
  <c r="N2276" i="2"/>
  <c r="O2276" i="2"/>
  <c r="R2276" i="2"/>
  <c r="V2276" i="2"/>
  <c r="N2277" i="2"/>
  <c r="O2277" i="2"/>
  <c r="P2277" i="2" s="1"/>
  <c r="R2277" i="2"/>
  <c r="V2277" i="2"/>
  <c r="N2278" i="2"/>
  <c r="O2278" i="2"/>
  <c r="R2278" i="2"/>
  <c r="V2278" i="2"/>
  <c r="N2279" i="2"/>
  <c r="O2279" i="2"/>
  <c r="R2279" i="2"/>
  <c r="V2279" i="2"/>
  <c r="N2280" i="2"/>
  <c r="O2280" i="2"/>
  <c r="R2280" i="2"/>
  <c r="V2280" i="2"/>
  <c r="N2281" i="2"/>
  <c r="O2281" i="2"/>
  <c r="R2281" i="2"/>
  <c r="V2281" i="2"/>
  <c r="N2282" i="2"/>
  <c r="O2282" i="2"/>
  <c r="R2282" i="2"/>
  <c r="V2282" i="2"/>
  <c r="N2283" i="2"/>
  <c r="O2283" i="2"/>
  <c r="P2283" i="2" s="1"/>
  <c r="Y2283" i="2" s="1"/>
  <c r="R2283" i="2"/>
  <c r="V2283" i="2"/>
  <c r="N2284" i="2"/>
  <c r="O2284" i="2"/>
  <c r="R2284" i="2"/>
  <c r="V2284" i="2"/>
  <c r="N2285" i="2"/>
  <c r="O2285" i="2"/>
  <c r="R2285" i="2"/>
  <c r="V2285" i="2"/>
  <c r="N2286" i="2"/>
  <c r="O2286" i="2"/>
  <c r="R2286" i="2"/>
  <c r="V2286" i="2"/>
  <c r="N2287" i="2"/>
  <c r="O2287" i="2"/>
  <c r="R2287" i="2"/>
  <c r="V2287" i="2"/>
  <c r="N2288" i="2"/>
  <c r="O2288" i="2"/>
  <c r="R2288" i="2"/>
  <c r="V2288" i="2"/>
  <c r="N2289" i="2"/>
  <c r="O2289" i="2"/>
  <c r="R2289" i="2"/>
  <c r="V2289" i="2"/>
  <c r="N2290" i="2"/>
  <c r="O2290" i="2"/>
  <c r="R2290" i="2"/>
  <c r="V2290" i="2"/>
  <c r="N2291" i="2"/>
  <c r="O2291" i="2"/>
  <c r="R2291" i="2"/>
  <c r="V2291" i="2"/>
  <c r="N2292" i="2"/>
  <c r="O2292" i="2"/>
  <c r="R2292" i="2"/>
  <c r="V2292" i="2"/>
  <c r="N2293" i="2"/>
  <c r="O2293" i="2"/>
  <c r="R2293" i="2"/>
  <c r="V2293" i="2"/>
  <c r="N2294" i="2"/>
  <c r="O2294" i="2"/>
  <c r="P2294" i="2" s="1"/>
  <c r="Y2294" i="2" s="1"/>
  <c r="R2294" i="2"/>
  <c r="V2294" i="2"/>
  <c r="N2295" i="2"/>
  <c r="O2295" i="2"/>
  <c r="P2295" i="2" s="1"/>
  <c r="Y2295" i="2" s="1"/>
  <c r="R2295" i="2"/>
  <c r="V2295" i="2"/>
  <c r="N2296" i="2"/>
  <c r="O2296" i="2"/>
  <c r="R2296" i="2"/>
  <c r="V2296" i="2"/>
  <c r="N2297" i="2"/>
  <c r="O2297" i="2"/>
  <c r="R2297" i="2"/>
  <c r="V2297" i="2"/>
  <c r="N2298" i="2"/>
  <c r="O2298" i="2"/>
  <c r="R2298" i="2"/>
  <c r="V2298" i="2"/>
  <c r="N2299" i="2"/>
  <c r="O2299" i="2"/>
  <c r="P2299" i="2" s="1"/>
  <c r="R2299" i="2"/>
  <c r="V2299" i="2"/>
  <c r="N2300" i="2"/>
  <c r="O2300" i="2"/>
  <c r="R2300" i="2"/>
  <c r="V2300" i="2"/>
  <c r="N2301" i="2"/>
  <c r="O2301" i="2"/>
  <c r="R2301" i="2"/>
  <c r="V2301" i="2"/>
  <c r="N2302" i="2"/>
  <c r="O2302" i="2"/>
  <c r="P2302" i="2" s="1"/>
  <c r="Y2302" i="2" s="1"/>
  <c r="R2302" i="2"/>
  <c r="V2302" i="2"/>
  <c r="N2303" i="2"/>
  <c r="O2303" i="2"/>
  <c r="P2303" i="2" s="1"/>
  <c r="R2303" i="2"/>
  <c r="V2303" i="2"/>
  <c r="N2304" i="2"/>
  <c r="O2304" i="2"/>
  <c r="R2304" i="2"/>
  <c r="V2304" i="2"/>
  <c r="N2305" i="2"/>
  <c r="O2305" i="2"/>
  <c r="P2305" i="2" s="1"/>
  <c r="Y2305" i="2" s="1"/>
  <c r="R2305" i="2"/>
  <c r="V2305" i="2"/>
  <c r="R813" i="2"/>
  <c r="V813" i="2"/>
  <c r="V812" i="2"/>
  <c r="R812" i="2"/>
  <c r="R4" i="2"/>
  <c r="L29" i="157"/>
  <c r="L28" i="157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R3" i="2"/>
  <c r="R5" i="2"/>
  <c r="Q5" i="2" s="1"/>
  <c r="R6" i="2"/>
  <c r="R7" i="2"/>
  <c r="Q7" i="2" s="1"/>
  <c r="R8" i="2"/>
  <c r="R9" i="2"/>
  <c r="R10" i="2"/>
  <c r="R11" i="2"/>
  <c r="R12" i="2"/>
  <c r="Q12" i="2" s="1"/>
  <c r="R13" i="2"/>
  <c r="R14" i="2"/>
  <c r="R15" i="2"/>
  <c r="R16" i="2"/>
  <c r="R17" i="2"/>
  <c r="R18" i="2"/>
  <c r="R19" i="2"/>
  <c r="R20" i="2"/>
  <c r="Q20" i="2" s="1"/>
  <c r="R21" i="2"/>
  <c r="R22" i="2"/>
  <c r="R23" i="2"/>
  <c r="R24" i="2"/>
  <c r="Q24" i="2" s="1"/>
  <c r="R25" i="2"/>
  <c r="R26" i="2"/>
  <c r="R27" i="2"/>
  <c r="R28" i="2"/>
  <c r="R29" i="2"/>
  <c r="R30" i="2"/>
  <c r="R31" i="2"/>
  <c r="Q31" i="2" s="1"/>
  <c r="R32" i="2"/>
  <c r="Q32" i="2" s="1"/>
  <c r="R33" i="2"/>
  <c r="R34" i="2"/>
  <c r="R35" i="2"/>
  <c r="R36" i="2"/>
  <c r="Q36" i="2" s="1"/>
  <c r="R37" i="2"/>
  <c r="R38" i="2"/>
  <c r="R39" i="2"/>
  <c r="R40" i="2"/>
  <c r="R41" i="2"/>
  <c r="R42" i="2"/>
  <c r="R43" i="2"/>
  <c r="R44" i="2"/>
  <c r="Q44" i="2" s="1"/>
  <c r="R45" i="2"/>
  <c r="R46" i="2"/>
  <c r="R47" i="2"/>
  <c r="R48" i="2"/>
  <c r="Q48" i="2" s="1"/>
  <c r="R49" i="2"/>
  <c r="R50" i="2"/>
  <c r="R51" i="2"/>
  <c r="R52" i="2"/>
  <c r="R53" i="2"/>
  <c r="R54" i="2"/>
  <c r="R55" i="2"/>
  <c r="Q55" i="2" s="1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Q79" i="2" s="1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Q119" i="2" s="1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Q143" i="2" s="1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Q175" i="2" s="1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Q199" i="2" s="1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Q215" i="2" s="1"/>
  <c r="R216" i="2"/>
  <c r="R217" i="2"/>
  <c r="R218" i="2"/>
  <c r="R219" i="2"/>
  <c r="R220" i="2"/>
  <c r="R221" i="2"/>
  <c r="R222" i="2"/>
  <c r="R223" i="2"/>
  <c r="Q223" i="2" s="1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Q239" i="2" s="1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Q263" i="2" s="1"/>
  <c r="R264" i="2"/>
  <c r="R265" i="2"/>
  <c r="R266" i="2"/>
  <c r="R267" i="2"/>
  <c r="R268" i="2"/>
  <c r="R269" i="2"/>
  <c r="R270" i="2"/>
  <c r="R271" i="2"/>
  <c r="Q271" i="2" s="1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Q287" i="2" s="1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Q311" i="2" s="1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Q367" i="2" s="1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Q383" i="2" s="1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Q415" i="2" s="1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Q439" i="2" s="1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Q455" i="2" s="1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98" i="2"/>
  <c r="R499" i="2"/>
  <c r="R500" i="2"/>
  <c r="Q500" i="2" s="1"/>
  <c r="R501" i="2"/>
  <c r="R502" i="2"/>
  <c r="R503" i="2"/>
  <c r="R504" i="2"/>
  <c r="R505" i="2"/>
  <c r="R506" i="2"/>
  <c r="R507" i="2"/>
  <c r="R508" i="2"/>
  <c r="R509" i="2"/>
  <c r="Q509" i="2" s="1"/>
  <c r="R510" i="2"/>
  <c r="R511" i="2"/>
  <c r="R512" i="2"/>
  <c r="R513" i="2"/>
  <c r="R514" i="2"/>
  <c r="R515" i="2"/>
  <c r="R516" i="2"/>
  <c r="Q516" i="2" s="1"/>
  <c r="R517" i="2"/>
  <c r="R518" i="2"/>
  <c r="R519" i="2"/>
  <c r="R520" i="2"/>
  <c r="R521" i="2"/>
  <c r="R522" i="2"/>
  <c r="R523" i="2"/>
  <c r="R524" i="2"/>
  <c r="Q524" i="2" s="1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Q540" i="2" s="1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Q557" i="2" s="1"/>
  <c r="R558" i="2"/>
  <c r="R559" i="2"/>
  <c r="R560" i="2"/>
  <c r="R561" i="2"/>
  <c r="R562" i="2"/>
  <c r="R563" i="2"/>
  <c r="R564" i="2"/>
  <c r="Q564" i="2" s="1"/>
  <c r="R565" i="2"/>
  <c r="R566" i="2"/>
  <c r="R567" i="2"/>
  <c r="R568" i="2"/>
  <c r="R569" i="2"/>
  <c r="R570" i="2"/>
  <c r="R571" i="2"/>
  <c r="R572" i="2"/>
  <c r="Q572" i="2" s="1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Q588" i="2" s="1"/>
  <c r="R589" i="2"/>
  <c r="R590" i="2"/>
  <c r="R591" i="2"/>
  <c r="R592" i="2"/>
  <c r="R593" i="2"/>
  <c r="R594" i="2"/>
  <c r="R595" i="2"/>
  <c r="R596" i="2"/>
  <c r="Q596" i="2" s="1"/>
  <c r="R597" i="2"/>
  <c r="R598" i="2"/>
  <c r="R599" i="2"/>
  <c r="R600" i="2"/>
  <c r="R615" i="2"/>
  <c r="R616" i="2"/>
  <c r="R617" i="2"/>
  <c r="R618" i="2"/>
  <c r="R619" i="2"/>
  <c r="R620" i="2"/>
  <c r="R621" i="2"/>
  <c r="R622" i="2"/>
  <c r="R623" i="2"/>
  <c r="Q623" i="2" s="1"/>
  <c r="R624" i="2"/>
  <c r="R625" i="2"/>
  <c r="R626" i="2"/>
  <c r="R627" i="2"/>
  <c r="R628" i="2"/>
  <c r="R629" i="2"/>
  <c r="R630" i="2"/>
  <c r="R631" i="2"/>
  <c r="Q631" i="2" s="1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Q647" i="2" s="1"/>
  <c r="R648" i="2"/>
  <c r="R649" i="2"/>
  <c r="R650" i="2"/>
  <c r="R651" i="2"/>
  <c r="R652" i="2"/>
  <c r="R653" i="2"/>
  <c r="R654" i="2"/>
  <c r="R655" i="2"/>
  <c r="Q655" i="2" s="1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Q671" i="2" s="1"/>
  <c r="R672" i="2"/>
  <c r="R673" i="2"/>
  <c r="R674" i="2"/>
  <c r="R675" i="2"/>
  <c r="R676" i="2"/>
  <c r="R677" i="2"/>
  <c r="R678" i="2"/>
  <c r="R679" i="2"/>
  <c r="Q679" i="2" s="1"/>
  <c r="R680" i="2"/>
  <c r="R681" i="2"/>
  <c r="R682" i="2"/>
  <c r="R683" i="2"/>
  <c r="R684" i="2"/>
  <c r="R685" i="2"/>
  <c r="R686" i="2"/>
  <c r="R687" i="2"/>
  <c r="R688" i="2"/>
  <c r="R689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Q719" i="2" s="1"/>
  <c r="R720" i="2"/>
  <c r="R721" i="2"/>
  <c r="R722" i="2"/>
  <c r="R723" i="2"/>
  <c r="R724" i="2"/>
  <c r="R725" i="2"/>
  <c r="R726" i="2"/>
  <c r="R727" i="2"/>
  <c r="Q727" i="2" s="1"/>
  <c r="R728" i="2"/>
  <c r="R729" i="2"/>
  <c r="R730" i="2"/>
  <c r="R731" i="2"/>
  <c r="R732" i="2"/>
  <c r="R733" i="2"/>
  <c r="R734" i="2"/>
  <c r="R735" i="2"/>
  <c r="Q735" i="2" s="1"/>
  <c r="R736" i="2"/>
  <c r="R737" i="2"/>
  <c r="R738" i="2"/>
  <c r="R739" i="2"/>
  <c r="R740" i="2"/>
  <c r="R741" i="2"/>
  <c r="R742" i="2"/>
  <c r="R743" i="2"/>
  <c r="Q743" i="2" s="1"/>
  <c r="R744" i="2"/>
  <c r="R745" i="2"/>
  <c r="R746" i="2"/>
  <c r="R747" i="2"/>
  <c r="R748" i="2"/>
  <c r="R749" i="2"/>
  <c r="R750" i="2"/>
  <c r="R751" i="2"/>
  <c r="Q751" i="2" s="1"/>
  <c r="R752" i="2"/>
  <c r="R753" i="2"/>
  <c r="R754" i="2"/>
  <c r="R755" i="2"/>
  <c r="R756" i="2"/>
  <c r="R757" i="2"/>
  <c r="R758" i="2"/>
  <c r="R759" i="2"/>
  <c r="Q759" i="2" s="1"/>
  <c r="R760" i="2"/>
  <c r="R761" i="2"/>
  <c r="R762" i="2"/>
  <c r="R763" i="2"/>
  <c r="R764" i="2"/>
  <c r="R765" i="2"/>
  <c r="R766" i="2"/>
  <c r="R767" i="2"/>
  <c r="Q767" i="2" s="1"/>
  <c r="R768" i="2"/>
  <c r="R769" i="2"/>
  <c r="R770" i="2"/>
  <c r="R771" i="2"/>
  <c r="R772" i="2"/>
  <c r="R773" i="2"/>
  <c r="R774" i="2"/>
  <c r="R775" i="2"/>
  <c r="Q775" i="2" s="1"/>
  <c r="R776" i="2"/>
  <c r="R777" i="2"/>
  <c r="R778" i="2"/>
  <c r="R779" i="2"/>
  <c r="R780" i="2"/>
  <c r="R781" i="2"/>
  <c r="R782" i="2"/>
  <c r="R783" i="2"/>
  <c r="Q783" i="2" s="1"/>
  <c r="R784" i="2"/>
  <c r="R785" i="2"/>
  <c r="R786" i="2"/>
  <c r="R787" i="2"/>
  <c r="R788" i="2"/>
  <c r="R789" i="2"/>
  <c r="R790" i="2"/>
  <c r="R791" i="2"/>
  <c r="Q791" i="2" s="1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Q807" i="2" s="1"/>
  <c r="R808" i="2"/>
  <c r="R809" i="2"/>
  <c r="R810" i="2"/>
  <c r="R811" i="2"/>
  <c r="S192" i="2"/>
  <c r="D29" i="148"/>
  <c r="D22" i="148"/>
  <c r="D16" i="148"/>
  <c r="D9" i="148"/>
  <c r="J553" i="156"/>
  <c r="J553" i="155"/>
  <c r="J553" i="154"/>
  <c r="J553" i="153"/>
  <c r="J555" i="155"/>
  <c r="J555" i="153"/>
  <c r="J555" i="154"/>
  <c r="J555" i="156"/>
  <c r="S92" i="2"/>
  <c r="S180" i="2"/>
  <c r="Z180" i="2" s="1"/>
  <c r="S200" i="2"/>
  <c r="S536" i="2"/>
  <c r="S684" i="2"/>
  <c r="S408" i="2"/>
  <c r="S368" i="2"/>
  <c r="S440" i="2"/>
  <c r="T440" i="2" s="1"/>
  <c r="S264" i="2"/>
  <c r="T264" i="2" s="1"/>
  <c r="S168" i="2"/>
  <c r="T168" i="2" s="1"/>
  <c r="S152" i="2"/>
  <c r="S72" i="2"/>
  <c r="Z72" i="2" s="1"/>
  <c r="S156" i="2"/>
  <c r="S144" i="2"/>
  <c r="T144" i="2" s="1"/>
  <c r="S204" i="2"/>
  <c r="S420" i="2"/>
  <c r="S140" i="2"/>
  <c r="S44" i="2"/>
  <c r="S56" i="2"/>
  <c r="S36" i="2"/>
  <c r="S96" i="2"/>
  <c r="S16" i="2"/>
  <c r="S464" i="2"/>
  <c r="S68" i="2"/>
  <c r="S48" i="2"/>
  <c r="S128" i="2"/>
  <c r="Z128" i="2" s="1"/>
  <c r="S12" i="2"/>
  <c r="T12" i="2" s="1"/>
  <c r="S60" i="2"/>
  <c r="S84" i="2"/>
  <c r="S116" i="2"/>
  <c r="S32" i="2"/>
  <c r="S5" i="2"/>
  <c r="S24" i="2"/>
  <c r="S132" i="2"/>
  <c r="T132" i="2" s="1"/>
  <c r="S80" i="2"/>
  <c r="S20" i="2"/>
  <c r="T20" i="2" s="1"/>
  <c r="S173" i="2"/>
  <c r="Z173" i="2" s="1"/>
  <c r="S692" i="2"/>
  <c r="S512" i="2"/>
  <c r="T512" i="2" s="1"/>
  <c r="S236" i="2"/>
  <c r="T236" i="2" s="1"/>
  <c r="S428" i="2"/>
  <c r="S296" i="2"/>
  <c r="S456" i="2"/>
  <c r="Z456" i="2" s="1"/>
  <c r="S336" i="2"/>
  <c r="S680" i="2"/>
  <c r="T680" i="2" s="1"/>
  <c r="S560" i="2"/>
  <c r="S416" i="2"/>
  <c r="S260" i="2"/>
  <c r="S672" i="2"/>
  <c r="S468" i="2"/>
  <c r="S476" i="2"/>
  <c r="S600" i="2"/>
  <c r="S308" i="2"/>
  <c r="S228" i="2"/>
  <c r="T228" i="2" s="1"/>
  <c r="S344" i="2"/>
  <c r="S708" i="2"/>
  <c r="S216" i="2"/>
  <c r="S312" i="2"/>
  <c r="Z312" i="2" s="1"/>
  <c r="S324" i="2"/>
  <c r="S480" i="2"/>
  <c r="S492" i="2"/>
  <c r="S432" i="2"/>
  <c r="Z432" i="2" s="1"/>
  <c r="S284" i="2"/>
  <c r="S224" i="2"/>
  <c r="S384" i="2"/>
  <c r="S212" i="2"/>
  <c r="Z212" i="2" s="1"/>
  <c r="S608" i="2"/>
  <c r="S348" i="2"/>
  <c r="S444" i="2"/>
  <c r="S392" i="2"/>
  <c r="S300" i="2"/>
  <c r="T300" i="2" s="1"/>
  <c r="S488" i="2"/>
  <c r="S252" i="2"/>
  <c r="S320" i="2"/>
  <c r="Z320" i="2" s="1"/>
  <c r="S288" i="2"/>
  <c r="S276" i="2"/>
  <c r="S584" i="2"/>
  <c r="S452" i="2"/>
  <c r="T452" i="2" s="1"/>
  <c r="S332" i="2"/>
  <c r="Z332" i="2" s="1"/>
  <c r="S404" i="2"/>
  <c r="S8" i="2"/>
  <c r="S104" i="2"/>
  <c r="S176" i="2"/>
  <c r="S240" i="2"/>
  <c r="S944" i="2"/>
  <c r="S632" i="2"/>
  <c r="Z632" i="2" s="1"/>
  <c r="S612" i="2"/>
  <c r="P2511" i="2"/>
  <c r="S2511" i="2"/>
  <c r="P2487" i="2"/>
  <c r="S2487" i="2"/>
  <c r="P2479" i="2"/>
  <c r="S2479" i="2"/>
  <c r="S552" i="2"/>
  <c r="T552" i="2" s="1"/>
  <c r="S1124" i="2"/>
  <c r="Z1124" i="2" s="1"/>
  <c r="S1140" i="2"/>
  <c r="T1140" i="2" s="1"/>
  <c r="S564" i="2"/>
  <c r="S716" i="2"/>
  <c r="S620" i="2"/>
  <c r="T620" i="2" s="1"/>
  <c r="Y620" i="2"/>
  <c r="S572" i="2"/>
  <c r="S1160" i="2"/>
  <c r="S1128" i="2"/>
  <c r="Z1128" i="2" s="1"/>
  <c r="S2463" i="2"/>
  <c r="Z2463" i="2" s="1"/>
  <c r="S696" i="2"/>
  <c r="S656" i="2"/>
  <c r="T656" i="2" s="1"/>
  <c r="P3185" i="2"/>
  <c r="S2503" i="2"/>
  <c r="T2503" i="2" s="1"/>
  <c r="Y608" i="2"/>
  <c r="S2791" i="2"/>
  <c r="S624" i="2"/>
  <c r="Z624" i="2" s="1"/>
  <c r="Y560" i="2"/>
  <c r="S636" i="2"/>
  <c r="S720" i="2"/>
  <c r="T720" i="2" s="1"/>
  <c r="S728" i="2"/>
  <c r="Z728" i="2" s="1"/>
  <c r="S704" i="2"/>
  <c r="T704" i="2" s="1"/>
  <c r="Y656" i="2"/>
  <c r="S660" i="2"/>
  <c r="Z660" i="2" s="1"/>
  <c r="S3089" i="2"/>
  <c r="Z3089" i="2" s="1"/>
  <c r="S644" i="2"/>
  <c r="Z644" i="2" s="1"/>
  <c r="S668" i="2"/>
  <c r="S2455" i="2"/>
  <c r="Z2455" i="2" s="1"/>
  <c r="S648" i="2"/>
  <c r="Z648" i="2" s="1"/>
  <c r="S2454" i="2"/>
  <c r="T2454" i="2" s="1"/>
  <c r="P3031" i="2"/>
  <c r="S3169" i="2"/>
  <c r="Z3169" i="2" s="1"/>
  <c r="S548" i="2"/>
  <c r="Z548" i="2" s="1"/>
  <c r="S540" i="2"/>
  <c r="T540" i="2" s="1"/>
  <c r="S528" i="2"/>
  <c r="S524" i="2"/>
  <c r="Z524" i="2" s="1"/>
  <c r="S516" i="2"/>
  <c r="T516" i="2" s="1"/>
  <c r="S504" i="2"/>
  <c r="S500" i="2"/>
  <c r="Z500" i="2" s="1"/>
  <c r="S768" i="2"/>
  <c r="Z768" i="2" s="1"/>
  <c r="S596" i="2"/>
  <c r="T596" i="2" s="1"/>
  <c r="Y588" i="2"/>
  <c r="S588" i="2"/>
  <c r="S3193" i="2"/>
  <c r="Z3193" i="2" s="1"/>
  <c r="P2408" i="2"/>
  <c r="Y2408" i="2" s="1"/>
  <c r="S372" i="2"/>
  <c r="T372" i="2" s="1"/>
  <c r="S120" i="2"/>
  <c r="S108" i="2"/>
  <c r="Z108" i="2" s="1"/>
  <c r="S248" i="2"/>
  <c r="Z248" i="2" s="1"/>
  <c r="S272" i="2"/>
  <c r="Z272" i="2" s="1"/>
  <c r="S576" i="2"/>
  <c r="Y720" i="2"/>
  <c r="Y704" i="2"/>
  <c r="Y500" i="2"/>
  <c r="Y540" i="2"/>
  <c r="Y684" i="2"/>
  <c r="Y108" i="2"/>
  <c r="Q898" i="2" l="1"/>
  <c r="Q891" i="2"/>
  <c r="S4" i="2"/>
  <c r="Q493" i="2"/>
  <c r="Q481" i="2"/>
  <c r="S9" i="2"/>
  <c r="T9" i="2" s="1"/>
  <c r="U9" i="2" s="1"/>
  <c r="S2471" i="2"/>
  <c r="S628" i="2"/>
  <c r="Z628" i="2" s="1"/>
  <c r="S328" i="2"/>
  <c r="Z328" i="2" s="1"/>
  <c r="Q4" i="2"/>
  <c r="S37" i="2"/>
  <c r="T37" i="2" s="1"/>
  <c r="U37" i="2" s="1"/>
  <c r="S316" i="2"/>
  <c r="Z316" i="2" s="1"/>
  <c r="S448" i="2"/>
  <c r="Z448" i="2" s="1"/>
  <c r="S100" i="2"/>
  <c r="Z100" i="2" s="1"/>
  <c r="Q687" i="2"/>
  <c r="Q663" i="2"/>
  <c r="Q639" i="2"/>
  <c r="Q489" i="2"/>
  <c r="Q483" i="2"/>
  <c r="Q615" i="2"/>
  <c r="S484" i="2"/>
  <c r="T484" i="2" s="1"/>
  <c r="U484" i="2" s="1"/>
  <c r="S580" i="2"/>
  <c r="T580" i="2" s="1"/>
  <c r="U580" i="2" s="1"/>
  <c r="S556" i="2"/>
  <c r="Z556" i="2" s="1"/>
  <c r="Q573" i="2"/>
  <c r="Q549" i="2"/>
  <c r="Q447" i="2"/>
  <c r="Q423" i="2"/>
  <c r="Q399" i="2"/>
  <c r="Q375" i="2"/>
  <c r="Q327" i="2"/>
  <c r="Q303" i="2"/>
  <c r="Q279" i="2"/>
  <c r="Q231" i="2"/>
  <c r="Q207" i="2"/>
  <c r="Q183" i="2"/>
  <c r="Q159" i="2"/>
  <c r="Q87" i="2"/>
  <c r="Q15" i="2"/>
  <c r="S640" i="2"/>
  <c r="T640" i="2" s="1"/>
  <c r="U640" i="2" s="1"/>
  <c r="S2567" i="2"/>
  <c r="T2567" i="2" s="1"/>
  <c r="U2567" i="2" s="1"/>
  <c r="S520" i="2"/>
  <c r="Z520" i="2" s="1"/>
  <c r="S232" i="2"/>
  <c r="Z232" i="2" s="1"/>
  <c r="S496" i="2"/>
  <c r="T496" i="2" s="1"/>
  <c r="U496" i="2" s="1"/>
  <c r="S604" i="2"/>
  <c r="Z604" i="2" s="1"/>
  <c r="S40" i="2"/>
  <c r="T40" i="2" s="1"/>
  <c r="U40" i="2" s="1"/>
  <c r="S196" i="2"/>
  <c r="Z196" i="2" s="1"/>
  <c r="Q496" i="2"/>
  <c r="Q490" i="2"/>
  <c r="Q484" i="2"/>
  <c r="S712" i="2"/>
  <c r="T712" i="2" s="1"/>
  <c r="U712" i="2" s="1"/>
  <c r="S688" i="2"/>
  <c r="Z688" i="2" s="1"/>
  <c r="S424" i="2"/>
  <c r="T424" i="2" s="1"/>
  <c r="U424" i="2" s="1"/>
  <c r="Q508" i="2"/>
  <c r="S88" i="2"/>
  <c r="Z88" i="2" s="1"/>
  <c r="S3167" i="2"/>
  <c r="T3167" i="2" s="1"/>
  <c r="U3167" i="2" s="1"/>
  <c r="S2410" i="2"/>
  <c r="T2410" i="2" s="1"/>
  <c r="U2410" i="2" s="1"/>
  <c r="S2376" i="2"/>
  <c r="T2376" i="2" s="1"/>
  <c r="U2376" i="2" s="1"/>
  <c r="S2495" i="2"/>
  <c r="T2495" i="2" s="1"/>
  <c r="U2495" i="2" s="1"/>
  <c r="S184" i="2"/>
  <c r="T184" i="2" s="1"/>
  <c r="U184" i="2" s="1"/>
  <c r="S388" i="2"/>
  <c r="Z388" i="2" s="1"/>
  <c r="S136" i="2"/>
  <c r="T136" i="2" s="1"/>
  <c r="U136" i="2" s="1"/>
  <c r="S532" i="2"/>
  <c r="Z532" i="2" s="1"/>
  <c r="Q532" i="2"/>
  <c r="S616" i="2"/>
  <c r="Z616" i="2" s="1"/>
  <c r="S148" i="2"/>
  <c r="T148" i="2" s="1"/>
  <c r="U148" i="2" s="1"/>
  <c r="P2374" i="2"/>
  <c r="Y2374" i="2" s="1"/>
  <c r="S700" i="2"/>
  <c r="Z700" i="2" s="1"/>
  <c r="S2543" i="2"/>
  <c r="T2543" i="2" s="1"/>
  <c r="U2543" i="2" s="1"/>
  <c r="S400" i="2"/>
  <c r="Z400" i="2" s="1"/>
  <c r="S256" i="2"/>
  <c r="Z256" i="2" s="1"/>
  <c r="S28" i="2"/>
  <c r="T28" i="2" s="1"/>
  <c r="U28" i="2" s="1"/>
  <c r="S124" i="2"/>
  <c r="T124" i="2" s="1"/>
  <c r="U124" i="2" s="1"/>
  <c r="S172" i="2"/>
  <c r="T172" i="2" s="1"/>
  <c r="U172" i="2" s="1"/>
  <c r="S568" i="2"/>
  <c r="Z568" i="2" s="1"/>
  <c r="Q556" i="2"/>
  <c r="S652" i="2"/>
  <c r="T652" i="2" s="1"/>
  <c r="U652" i="2" s="1"/>
  <c r="S292" i="2"/>
  <c r="Z292" i="2" s="1"/>
  <c r="S160" i="2"/>
  <c r="Z160" i="2" s="1"/>
  <c r="S208" i="2"/>
  <c r="T208" i="2" s="1"/>
  <c r="U208" i="2" s="1"/>
  <c r="P2446" i="2"/>
  <c r="Y2446" i="2" s="1"/>
  <c r="S664" i="2"/>
  <c r="T664" i="2" s="1"/>
  <c r="U664" i="2" s="1"/>
  <c r="S76" i="2"/>
  <c r="T76" i="2" s="1"/>
  <c r="U76" i="2" s="1"/>
  <c r="S2422" i="2"/>
  <c r="Z2422" i="2" s="1"/>
  <c r="S508" i="2"/>
  <c r="T508" i="2" s="1"/>
  <c r="U508" i="2" s="1"/>
  <c r="S472" i="2"/>
  <c r="T472" i="2" s="1"/>
  <c r="U472" i="2" s="1"/>
  <c r="S592" i="2"/>
  <c r="T592" i="2" s="1"/>
  <c r="U592" i="2" s="1"/>
  <c r="S304" i="2"/>
  <c r="T304" i="2" s="1"/>
  <c r="U304" i="2" s="1"/>
  <c r="S412" i="2"/>
  <c r="T412" i="2" s="1"/>
  <c r="U412" i="2" s="1"/>
  <c r="Q40" i="2"/>
  <c r="Q28" i="2"/>
  <c r="Q16" i="2"/>
  <c r="S376" i="2"/>
  <c r="T376" i="2" s="1"/>
  <c r="U376" i="2" s="1"/>
  <c r="S112" i="2"/>
  <c r="T112" i="2" s="1"/>
  <c r="U112" i="2" s="1"/>
  <c r="S724" i="2"/>
  <c r="Z724" i="2" s="1"/>
  <c r="S436" i="2"/>
  <c r="Z436" i="2" s="1"/>
  <c r="Q580" i="2"/>
  <c r="P2879" i="2"/>
  <c r="Y2879" i="2" s="1"/>
  <c r="S352" i="2"/>
  <c r="Z352" i="2" s="1"/>
  <c r="S268" i="2"/>
  <c r="Z268" i="2" s="1"/>
  <c r="S544" i="2"/>
  <c r="Z544" i="2" s="1"/>
  <c r="S52" i="2"/>
  <c r="Z52" i="2" s="1"/>
  <c r="S244" i="2"/>
  <c r="T244" i="2" s="1"/>
  <c r="U244" i="2" s="1"/>
  <c r="S676" i="2"/>
  <c r="T676" i="2" s="1"/>
  <c r="U676" i="2" s="1"/>
  <c r="P2807" i="2"/>
  <c r="Q2807" i="2" s="1"/>
  <c r="S280" i="2"/>
  <c r="T280" i="2" s="1"/>
  <c r="U280" i="2" s="1"/>
  <c r="S220" i="2"/>
  <c r="T220" i="2" s="1"/>
  <c r="U220" i="2" s="1"/>
  <c r="S340" i="2"/>
  <c r="T340" i="2" s="1"/>
  <c r="U340" i="2" s="1"/>
  <c r="S64" i="2"/>
  <c r="Z64" i="2" s="1"/>
  <c r="P2509" i="2"/>
  <c r="Q2509" i="2" s="1"/>
  <c r="P2565" i="2"/>
  <c r="Q2565" i="2" s="1"/>
  <c r="P2741" i="2"/>
  <c r="Y2741" i="2" s="1"/>
  <c r="S2797" i="2"/>
  <c r="T2797" i="2" s="1"/>
  <c r="U2797" i="2" s="1"/>
  <c r="S177" i="2"/>
  <c r="T177" i="2" s="1"/>
  <c r="U177" i="2" s="1"/>
  <c r="Q846" i="2"/>
  <c r="S22" i="2"/>
  <c r="T22" i="2" s="1"/>
  <c r="U22" i="2" s="1"/>
  <c r="S414" i="2"/>
  <c r="T414" i="2" s="1"/>
  <c r="U414" i="2" s="1"/>
  <c r="S746" i="2"/>
  <c r="Z746" i="2" s="1"/>
  <c r="S818" i="2"/>
  <c r="T818" i="2" s="1"/>
  <c r="U818" i="2" s="1"/>
  <c r="S102" i="2"/>
  <c r="Z102" i="2" s="1"/>
  <c r="S50" i="2"/>
  <c r="T50" i="2" s="1"/>
  <c r="U50" i="2" s="1"/>
  <c r="S78" i="2"/>
  <c r="Z78" i="2" s="1"/>
  <c r="S270" i="2"/>
  <c r="T270" i="2" s="1"/>
  <c r="U270" i="2" s="1"/>
  <c r="S6" i="2"/>
  <c r="T6" i="2" s="1"/>
  <c r="U6" i="2" s="1"/>
  <c r="S34" i="2"/>
  <c r="T34" i="2" s="1"/>
  <c r="U34" i="2" s="1"/>
  <c r="S10" i="2"/>
  <c r="T10" i="2" s="1"/>
  <c r="U10" i="2" s="1"/>
  <c r="S62" i="2"/>
  <c r="T62" i="2" s="1"/>
  <c r="U62" i="2" s="1"/>
  <c r="S98" i="2"/>
  <c r="Z98" i="2" s="1"/>
  <c r="S466" i="2"/>
  <c r="T466" i="2" s="1"/>
  <c r="U466" i="2" s="1"/>
  <c r="S506" i="2"/>
  <c r="Z506" i="2" s="1"/>
  <c r="S454" i="2"/>
  <c r="Z454" i="2" s="1"/>
  <c r="S474" i="2"/>
  <c r="Z474" i="2" s="1"/>
  <c r="S658" i="2"/>
  <c r="T658" i="2" s="1"/>
  <c r="U658" i="2" s="1"/>
  <c r="S486" i="2"/>
  <c r="T486" i="2" s="1"/>
  <c r="U486" i="2" s="1"/>
  <c r="S482" i="2"/>
  <c r="Z482" i="2" s="1"/>
  <c r="S1034" i="2"/>
  <c r="T1034" i="2" s="1"/>
  <c r="U1034" i="2" s="1"/>
  <c r="S606" i="2"/>
  <c r="Z606" i="2" s="1"/>
  <c r="S258" i="2"/>
  <c r="Z258" i="2" s="1"/>
  <c r="S470" i="2"/>
  <c r="T470" i="2" s="1"/>
  <c r="U470" i="2" s="1"/>
  <c r="S314" i="2"/>
  <c r="T314" i="2" s="1"/>
  <c r="U314" i="2" s="1"/>
  <c r="S594" i="2"/>
  <c r="T594" i="2" s="1"/>
  <c r="U594" i="2" s="1"/>
  <c r="S778" i="2"/>
  <c r="T778" i="2" s="1"/>
  <c r="U778" i="2" s="1"/>
  <c r="S418" i="2"/>
  <c r="Z418" i="2" s="1"/>
  <c r="S562" i="2"/>
  <c r="Z562" i="2" s="1"/>
  <c r="S550" i="2"/>
  <c r="Z550" i="2" s="1"/>
  <c r="S502" i="2"/>
  <c r="T502" i="2" s="1"/>
  <c r="U502" i="2" s="1"/>
  <c r="S582" i="2"/>
  <c r="Z582" i="2" s="1"/>
  <c r="S494" i="2"/>
  <c r="T494" i="2" s="1"/>
  <c r="U494" i="2" s="1"/>
  <c r="S618" i="2"/>
  <c r="Z618" i="2" s="1"/>
  <c r="S850" i="2"/>
  <c r="Z850" i="2" s="1"/>
  <c r="S626" i="2"/>
  <c r="T626" i="2" s="1"/>
  <c r="U626" i="2" s="1"/>
  <c r="S442" i="2"/>
  <c r="T442" i="2" s="1"/>
  <c r="U442" i="2" s="1"/>
  <c r="S918" i="2"/>
  <c r="T918" i="2" s="1"/>
  <c r="U918" i="2" s="1"/>
  <c r="S590" i="2"/>
  <c r="T590" i="2" s="1"/>
  <c r="U590" i="2" s="1"/>
  <c r="Q446" i="2"/>
  <c r="S250" i="2"/>
  <c r="T250" i="2" s="1"/>
  <c r="U250" i="2" s="1"/>
  <c r="S662" i="2"/>
  <c r="T662" i="2" s="1"/>
  <c r="U662" i="2" s="1"/>
  <c r="S446" i="2"/>
  <c r="T446" i="2" s="1"/>
  <c r="U446" i="2" s="1"/>
  <c r="S170" i="2"/>
  <c r="T170" i="2" s="1"/>
  <c r="U170" i="2" s="1"/>
  <c r="S366" i="2"/>
  <c r="T366" i="2" s="1"/>
  <c r="U366" i="2" s="1"/>
  <c r="S1050" i="2"/>
  <c r="T1050" i="2" s="1"/>
  <c r="U1050" i="2" s="1"/>
  <c r="S766" i="2"/>
  <c r="Z766" i="2" s="1"/>
  <c r="S906" i="2"/>
  <c r="Z906" i="2" s="1"/>
  <c r="S1146" i="2"/>
  <c r="Z1146" i="2" s="1"/>
  <c r="S478" i="2"/>
  <c r="T478" i="2" s="1"/>
  <c r="U478" i="2" s="1"/>
  <c r="S510" i="2"/>
  <c r="T510" i="2" s="1"/>
  <c r="U510" i="2" s="1"/>
  <c r="S438" i="2"/>
  <c r="T438" i="2" s="1"/>
  <c r="U438" i="2" s="1"/>
  <c r="S930" i="2"/>
  <c r="Z930" i="2" s="1"/>
  <c r="S790" i="2"/>
  <c r="T790" i="2" s="1"/>
  <c r="U790" i="2" s="1"/>
  <c r="S1086" i="2"/>
  <c r="Z1086" i="2" s="1"/>
  <c r="S814" i="2"/>
  <c r="T814" i="2" s="1"/>
  <c r="U814" i="2" s="1"/>
  <c r="S598" i="2"/>
  <c r="T598" i="2" s="1"/>
  <c r="U598" i="2" s="1"/>
  <c r="S986" i="2"/>
  <c r="Z986" i="2" s="1"/>
  <c r="S734" i="2"/>
  <c r="T734" i="2" s="1"/>
  <c r="U734" i="2" s="1"/>
  <c r="S1202" i="2"/>
  <c r="T1202" i="2" s="1"/>
  <c r="U1202" i="2" s="1"/>
  <c r="S1210" i="2"/>
  <c r="Z1210" i="2" s="1"/>
  <c r="S1186" i="2"/>
  <c r="Z1186" i="2" s="1"/>
  <c r="T2631" i="2"/>
  <c r="U2631" i="2" s="1"/>
  <c r="P2943" i="2"/>
  <c r="Y2943" i="2" s="1"/>
  <c r="P2315" i="2"/>
  <c r="Y2315" i="2" s="1"/>
  <c r="S3071" i="2"/>
  <c r="Z3071" i="2" s="1"/>
  <c r="P2412" i="2"/>
  <c r="Y2412" i="2" s="1"/>
  <c r="Q692" i="2"/>
  <c r="Q696" i="2"/>
  <c r="Q724" i="2"/>
  <c r="Q716" i="2"/>
  <c r="Q708" i="2"/>
  <c r="Q700" i="2"/>
  <c r="Q684" i="2"/>
  <c r="Q676" i="2"/>
  <c r="Q668" i="2"/>
  <c r="Q660" i="2"/>
  <c r="Q652" i="2"/>
  <c r="Q644" i="2"/>
  <c r="Q636" i="2"/>
  <c r="Q628" i="2"/>
  <c r="Q620" i="2"/>
  <c r="Q476" i="2"/>
  <c r="Q468" i="2"/>
  <c r="Q452" i="2"/>
  <c r="Q444" i="2"/>
  <c r="Q436" i="2"/>
  <c r="Q428" i="2"/>
  <c r="Q420" i="2"/>
  <c r="Q412" i="2"/>
  <c r="Q404" i="2"/>
  <c r="Q348" i="2"/>
  <c r="Q340" i="2"/>
  <c r="Q332" i="2"/>
  <c r="Q324" i="2"/>
  <c r="Q316" i="2"/>
  <c r="Q308" i="2"/>
  <c r="Q300" i="2"/>
  <c r="Q292" i="2"/>
  <c r="Q284" i="2"/>
  <c r="Q268" i="2"/>
  <c r="Q260" i="2"/>
  <c r="Q252" i="2"/>
  <c r="Q244" i="2"/>
  <c r="Q236" i="2"/>
  <c r="Q220" i="2"/>
  <c r="Q212" i="2"/>
  <c r="Q204" i="2"/>
  <c r="Q196" i="2"/>
  <c r="Q180" i="2"/>
  <c r="Q172" i="2"/>
  <c r="Q156" i="2"/>
  <c r="Q148" i="2"/>
  <c r="Q140" i="2"/>
  <c r="Q132" i="2"/>
  <c r="Q124" i="2"/>
  <c r="Q108" i="2"/>
  <c r="Q100" i="2"/>
  <c r="Q92" i="2"/>
  <c r="Q76" i="2"/>
  <c r="Q68" i="2"/>
  <c r="Q60" i="2"/>
  <c r="Q728" i="2"/>
  <c r="Q680" i="2"/>
  <c r="Q656" i="2"/>
  <c r="Q624" i="2"/>
  <c r="Q464" i="2"/>
  <c r="Q408" i="2"/>
  <c r="Q344" i="2"/>
  <c r="Q328" i="2"/>
  <c r="Q312" i="2"/>
  <c r="Q280" i="2"/>
  <c r="Q248" i="2"/>
  <c r="Q224" i="2"/>
  <c r="Q208" i="2"/>
  <c r="Q192" i="2"/>
  <c r="Q168" i="2"/>
  <c r="Q136" i="2"/>
  <c r="Q64" i="2"/>
  <c r="Q720" i="2"/>
  <c r="Q712" i="2"/>
  <c r="Q672" i="2"/>
  <c r="Q664" i="2"/>
  <c r="Q648" i="2"/>
  <c r="Q640" i="2"/>
  <c r="Q632" i="2"/>
  <c r="Q616" i="2"/>
  <c r="Q472" i="2"/>
  <c r="Q456" i="2"/>
  <c r="Q432" i="2"/>
  <c r="Q400" i="2"/>
  <c r="Q376" i="2"/>
  <c r="Q352" i="2"/>
  <c r="Q336" i="2"/>
  <c r="Q320" i="2"/>
  <c r="Q304" i="2"/>
  <c r="Q288" i="2"/>
  <c r="Q272" i="2"/>
  <c r="Q256" i="2"/>
  <c r="Q240" i="2"/>
  <c r="Q232" i="2"/>
  <c r="Q216" i="2"/>
  <c r="Q200" i="2"/>
  <c r="Q184" i="2"/>
  <c r="Q176" i="2"/>
  <c r="Q160" i="2"/>
  <c r="Q152" i="2"/>
  <c r="Q128" i="2"/>
  <c r="Q104" i="2"/>
  <c r="Q88" i="2"/>
  <c r="Q80" i="2"/>
  <c r="Q72" i="2"/>
  <c r="Q592" i="2"/>
  <c r="Q584" i="2"/>
  <c r="Q576" i="2"/>
  <c r="Q568" i="2"/>
  <c r="Q560" i="2"/>
  <c r="Q544" i="2"/>
  <c r="Q536" i="2"/>
  <c r="Q504" i="2"/>
  <c r="S2845" i="2"/>
  <c r="Z2845" i="2" s="1"/>
  <c r="S2837" i="2"/>
  <c r="Z2837" i="2" s="1"/>
  <c r="P2909" i="2"/>
  <c r="Q2909" i="2" s="1"/>
  <c r="P2661" i="2"/>
  <c r="Y2661" i="2" s="1"/>
  <c r="P3037" i="2"/>
  <c r="Y3037" i="2" s="1"/>
  <c r="Q612" i="2"/>
  <c r="Q608" i="2"/>
  <c r="P3201" i="2"/>
  <c r="Y3201" i="2" s="1"/>
  <c r="S189" i="2"/>
  <c r="Z189" i="2" s="1"/>
  <c r="S125" i="2"/>
  <c r="Z125" i="2" s="1"/>
  <c r="S41" i="2"/>
  <c r="Z41" i="2" s="1"/>
  <c r="S49" i="2"/>
  <c r="Z49" i="2" s="1"/>
  <c r="Q145" i="2"/>
  <c r="Q129" i="2"/>
  <c r="Q113" i="2"/>
  <c r="Q97" i="2"/>
  <c r="Q81" i="2"/>
  <c r="Q49" i="2"/>
  <c r="Q33" i="2"/>
  <c r="S185" i="2"/>
  <c r="Z185" i="2" s="1"/>
  <c r="S229" i="2"/>
  <c r="T229" i="2" s="1"/>
  <c r="U229" i="2" s="1"/>
  <c r="S1181" i="2"/>
  <c r="Z1181" i="2" s="1"/>
  <c r="S61" i="2"/>
  <c r="T61" i="2" s="1"/>
  <c r="U61" i="2" s="1"/>
  <c r="Q153" i="2"/>
  <c r="Q137" i="2"/>
  <c r="Q121" i="2"/>
  <c r="Q105" i="2"/>
  <c r="Q89" i="2"/>
  <c r="Q73" i="2"/>
  <c r="Q57" i="2"/>
  <c r="Q41" i="2"/>
  <c r="Q25" i="2"/>
  <c r="Q17" i="2"/>
  <c r="Q9" i="2"/>
  <c r="S17" i="2"/>
  <c r="Z17" i="2" s="1"/>
  <c r="S85" i="2"/>
  <c r="Z85" i="2" s="1"/>
  <c r="S129" i="2"/>
  <c r="T129" i="2" s="1"/>
  <c r="U129" i="2" s="1"/>
  <c r="S269" i="2"/>
  <c r="Z269" i="2" s="1"/>
  <c r="S73" i="2"/>
  <c r="T73" i="2" s="1"/>
  <c r="U73" i="2" s="1"/>
  <c r="S57" i="2"/>
  <c r="Z57" i="2" s="1"/>
  <c r="S33" i="2"/>
  <c r="Z33" i="2" s="1"/>
  <c r="S13" i="2"/>
  <c r="T13" i="2" s="1"/>
  <c r="U13" i="2" s="1"/>
  <c r="S141" i="2"/>
  <c r="Z141" i="2" s="1"/>
  <c r="S77" i="2"/>
  <c r="Z77" i="2" s="1"/>
  <c r="S25" i="2"/>
  <c r="Z25" i="2" s="1"/>
  <c r="S181" i="2"/>
  <c r="Z181" i="2" s="1"/>
  <c r="S45" i="2"/>
  <c r="T45" i="2" s="1"/>
  <c r="U45" i="2" s="1"/>
  <c r="S161" i="2"/>
  <c r="T161" i="2" s="1"/>
  <c r="U161" i="2" s="1"/>
  <c r="S65" i="2"/>
  <c r="Z65" i="2" s="1"/>
  <c r="S69" i="2"/>
  <c r="T69" i="2" s="1"/>
  <c r="U69" i="2" s="1"/>
  <c r="S165" i="2"/>
  <c r="Z165" i="2" s="1"/>
  <c r="S21" i="2"/>
  <c r="Z21" i="2" s="1"/>
  <c r="S53" i="2"/>
  <c r="T53" i="2" s="1"/>
  <c r="U53" i="2" s="1"/>
  <c r="Q181" i="2"/>
  <c r="Q173" i="2"/>
  <c r="Q165" i="2"/>
  <c r="Q53" i="2"/>
  <c r="Q45" i="2"/>
  <c r="Q29" i="2"/>
  <c r="Q21" i="2"/>
  <c r="Q13" i="2"/>
  <c r="S113" i="2"/>
  <c r="T113" i="2" s="1"/>
  <c r="U113" i="2" s="1"/>
  <c r="S101" i="2"/>
  <c r="T101" i="2" s="1"/>
  <c r="U101" i="2" s="1"/>
  <c r="S157" i="2"/>
  <c r="Z157" i="2" s="1"/>
  <c r="S29" i="2"/>
  <c r="Z29" i="2" s="1"/>
  <c r="S169" i="2"/>
  <c r="Z169" i="2" s="1"/>
  <c r="S81" i="2"/>
  <c r="Z81" i="2" s="1"/>
  <c r="S289" i="2"/>
  <c r="T289" i="2" s="1"/>
  <c r="U289" i="2" s="1"/>
  <c r="S333" i="2"/>
  <c r="T333" i="2" s="1"/>
  <c r="U333" i="2" s="1"/>
  <c r="S397" i="2"/>
  <c r="T397" i="2" s="1"/>
  <c r="U397" i="2" s="1"/>
  <c r="S481" i="2"/>
  <c r="Z481" i="2" s="1"/>
  <c r="S365" i="2"/>
  <c r="T365" i="2" s="1"/>
  <c r="U365" i="2" s="1"/>
  <c r="S729" i="2"/>
  <c r="Z729" i="2" s="1"/>
  <c r="S477" i="2"/>
  <c r="Z477" i="2" s="1"/>
  <c r="S433" i="2"/>
  <c r="T433" i="2" s="1"/>
  <c r="U433" i="2" s="1"/>
  <c r="S497" i="2"/>
  <c r="T497" i="2" s="1"/>
  <c r="U497" i="2" s="1"/>
  <c r="S517" i="2"/>
  <c r="T517" i="2" s="1"/>
  <c r="U517" i="2" s="1"/>
  <c r="S345" i="2"/>
  <c r="Z345" i="2" s="1"/>
  <c r="S1037" i="2"/>
  <c r="T1037" i="2" s="1"/>
  <c r="U1037" i="2" s="1"/>
  <c r="S469" i="2"/>
  <c r="T469" i="2" s="1"/>
  <c r="U469" i="2" s="1"/>
  <c r="S265" i="2"/>
  <c r="T265" i="2" s="1"/>
  <c r="U265" i="2" s="1"/>
  <c r="S525" i="2"/>
  <c r="T525" i="2" s="1"/>
  <c r="U525" i="2" s="1"/>
  <c r="S217" i="2"/>
  <c r="Z217" i="2" s="1"/>
  <c r="S501" i="2"/>
  <c r="Z501" i="2" s="1"/>
  <c r="P3145" i="2"/>
  <c r="Y3145" i="2" s="1"/>
  <c r="S237" i="2"/>
  <c r="T237" i="2" s="1"/>
  <c r="U237" i="2" s="1"/>
  <c r="S413" i="2"/>
  <c r="Z413" i="2" s="1"/>
  <c r="S821" i="2"/>
  <c r="Z821" i="2" s="1"/>
  <c r="S233" i="2"/>
  <c r="Z233" i="2" s="1"/>
  <c r="S401" i="2"/>
  <c r="Z401" i="2" s="1"/>
  <c r="S405" i="2"/>
  <c r="T405" i="2" s="1"/>
  <c r="U405" i="2" s="1"/>
  <c r="S253" i="2"/>
  <c r="T253" i="2" s="1"/>
  <c r="U253" i="2" s="1"/>
  <c r="S429" i="2"/>
  <c r="T429" i="2" s="1"/>
  <c r="U429" i="2" s="1"/>
  <c r="S529" i="2"/>
  <c r="T529" i="2" s="1"/>
  <c r="U529" i="2" s="1"/>
  <c r="S1077" i="2"/>
  <c r="T1077" i="2" s="1"/>
  <c r="U1077" i="2" s="1"/>
  <c r="S3113" i="2"/>
  <c r="T3113" i="2" s="1"/>
  <c r="U3113" i="2" s="1"/>
  <c r="S197" i="2"/>
  <c r="Z197" i="2" s="1"/>
  <c r="S201" i="2"/>
  <c r="Z201" i="2" s="1"/>
  <c r="S277" i="2"/>
  <c r="T277" i="2" s="1"/>
  <c r="U277" i="2" s="1"/>
  <c r="S301" i="2"/>
  <c r="T301" i="2" s="1"/>
  <c r="U301" i="2" s="1"/>
  <c r="S361" i="2"/>
  <c r="T361" i="2" s="1"/>
  <c r="U361" i="2" s="1"/>
  <c r="S437" i="2"/>
  <c r="T437" i="2" s="1"/>
  <c r="U437" i="2" s="1"/>
  <c r="S461" i="2"/>
  <c r="Z461" i="2" s="1"/>
  <c r="S533" i="2"/>
  <c r="Z533" i="2" s="1"/>
  <c r="S765" i="2"/>
  <c r="Z765" i="2" s="1"/>
  <c r="S421" i="2"/>
  <c r="Z421" i="2" s="1"/>
  <c r="S537" i="2"/>
  <c r="T537" i="2" s="1"/>
  <c r="U537" i="2" s="1"/>
  <c r="S445" i="2"/>
  <c r="T445" i="2" s="1"/>
  <c r="U445" i="2" s="1"/>
  <c r="S737" i="2"/>
  <c r="T737" i="2" s="1"/>
  <c r="U737" i="2" s="1"/>
  <c r="S273" i="2"/>
  <c r="Z273" i="2" s="1"/>
  <c r="S545" i="2"/>
  <c r="Z545" i="2" s="1"/>
  <c r="S465" i="2"/>
  <c r="Z465" i="2" s="1"/>
  <c r="S901" i="2"/>
  <c r="T901" i="2" s="1"/>
  <c r="U901" i="2" s="1"/>
  <c r="S337" i="2"/>
  <c r="Z337" i="2" s="1"/>
  <c r="Q521" i="2"/>
  <c r="S293" i="2"/>
  <c r="T293" i="2" s="1"/>
  <c r="U293" i="2" s="1"/>
  <c r="S193" i="2"/>
  <c r="T193" i="2" s="1"/>
  <c r="U193" i="2" s="1"/>
  <c r="S353" i="2"/>
  <c r="T353" i="2" s="1"/>
  <c r="U353" i="2" s="1"/>
  <c r="S309" i="2"/>
  <c r="T309" i="2" s="1"/>
  <c r="U309" i="2" s="1"/>
  <c r="S689" i="2"/>
  <c r="T689" i="2" s="1"/>
  <c r="U689" i="2" s="1"/>
  <c r="S833" i="2"/>
  <c r="T833" i="2" s="1"/>
  <c r="U833" i="2" s="1"/>
  <c r="S409" i="2"/>
  <c r="T409" i="2" s="1"/>
  <c r="U409" i="2" s="1"/>
  <c r="S241" i="2"/>
  <c r="Z241" i="2" s="1"/>
  <c r="S305" i="2"/>
  <c r="Z305" i="2" s="1"/>
  <c r="S377" i="2"/>
  <c r="T377" i="2" s="1"/>
  <c r="U377" i="2" s="1"/>
  <c r="S1193" i="2"/>
  <c r="T1193" i="2" s="1"/>
  <c r="U1193" i="2" s="1"/>
  <c r="Q537" i="2"/>
  <c r="Q513" i="2"/>
  <c r="S209" i="2"/>
  <c r="T209" i="2" s="1"/>
  <c r="U209" i="2" s="1"/>
  <c r="S245" i="2"/>
  <c r="Z245" i="2" s="1"/>
  <c r="S281" i="2"/>
  <c r="T281" i="2" s="1"/>
  <c r="U281" i="2" s="1"/>
  <c r="S313" i="2"/>
  <c r="Z313" i="2" s="1"/>
  <c r="S381" i="2"/>
  <c r="Z381" i="2" s="1"/>
  <c r="S441" i="2"/>
  <c r="T441" i="2" s="1"/>
  <c r="U441" i="2" s="1"/>
  <c r="S485" i="2"/>
  <c r="T485" i="2" s="1"/>
  <c r="U485" i="2" s="1"/>
  <c r="S3177" i="2"/>
  <c r="Z3177" i="2" s="1"/>
  <c r="S505" i="2"/>
  <c r="T505" i="2" s="1"/>
  <c r="U505" i="2" s="1"/>
  <c r="S925" i="2"/>
  <c r="Z925" i="2" s="1"/>
  <c r="S213" i="2"/>
  <c r="Z213" i="2" s="1"/>
  <c r="S521" i="2"/>
  <c r="Z521" i="2" s="1"/>
  <c r="S373" i="2"/>
  <c r="Z373" i="2" s="1"/>
  <c r="S205" i="2"/>
  <c r="Z205" i="2" s="1"/>
  <c r="S325" i="2"/>
  <c r="T325" i="2" s="1"/>
  <c r="U325" i="2" s="1"/>
  <c r="S541" i="2"/>
  <c r="T541" i="2" s="1"/>
  <c r="U541" i="2" s="1"/>
  <c r="Q529" i="2"/>
  <c r="Q505" i="2"/>
  <c r="S457" i="2"/>
  <c r="T457" i="2" s="1"/>
  <c r="U457" i="2" s="1"/>
  <c r="S321" i="2"/>
  <c r="T321" i="2" s="1"/>
  <c r="U321" i="2" s="1"/>
  <c r="S549" i="2"/>
  <c r="Z549" i="2" s="1"/>
  <c r="S773" i="2"/>
  <c r="Z773" i="2" s="1"/>
  <c r="S2705" i="2"/>
  <c r="Z2705" i="2" s="1"/>
  <c r="S417" i="2"/>
  <c r="T417" i="2" s="1"/>
  <c r="U417" i="2" s="1"/>
  <c r="P2953" i="2"/>
  <c r="Y2953" i="2" s="1"/>
  <c r="S221" i="2"/>
  <c r="T221" i="2" s="1"/>
  <c r="U221" i="2" s="1"/>
  <c r="S329" i="2"/>
  <c r="T329" i="2" s="1"/>
  <c r="U329" i="2" s="1"/>
  <c r="S385" i="2"/>
  <c r="T385" i="2" s="1"/>
  <c r="U385" i="2" s="1"/>
  <c r="S449" i="2"/>
  <c r="Z449" i="2" s="1"/>
  <c r="S489" i="2"/>
  <c r="Z489" i="2" s="1"/>
  <c r="S3105" i="2"/>
  <c r="Z3105" i="2" s="1"/>
  <c r="S357" i="2"/>
  <c r="Z357" i="2" s="1"/>
  <c r="S509" i="2"/>
  <c r="T509" i="2" s="1"/>
  <c r="U509" i="2" s="1"/>
  <c r="P3097" i="2"/>
  <c r="Y3097" i="2" s="1"/>
  <c r="S393" i="2"/>
  <c r="T393" i="2" s="1"/>
  <c r="U393" i="2" s="1"/>
  <c r="S369" i="2"/>
  <c r="Z369" i="2" s="1"/>
  <c r="S553" i="2"/>
  <c r="Z553" i="2" s="1"/>
  <c r="Q477" i="2"/>
  <c r="Q461" i="2"/>
  <c r="Q453" i="2"/>
  <c r="Q445" i="2"/>
  <c r="Q437" i="2"/>
  <c r="Q429" i="2"/>
  <c r="Q421" i="2"/>
  <c r="Q413" i="2"/>
  <c r="Q405" i="2"/>
  <c r="Q397" i="2"/>
  <c r="Q389" i="2"/>
  <c r="Q381" i="2"/>
  <c r="Q373" i="2"/>
  <c r="Q365" i="2"/>
  <c r="Q357" i="2"/>
  <c r="Q333" i="2"/>
  <c r="Q325" i="2"/>
  <c r="Q317" i="2"/>
  <c r="Q309" i="2"/>
  <c r="Q293" i="2"/>
  <c r="Q285" i="2"/>
  <c r="Q269" i="2"/>
  <c r="Q253" i="2"/>
  <c r="Q245" i="2"/>
  <c r="Q237" i="2"/>
  <c r="Q229" i="2"/>
  <c r="Q213" i="2"/>
  <c r="Q205" i="2"/>
  <c r="Q197" i="2"/>
  <c r="Q189" i="2"/>
  <c r="S977" i="2"/>
  <c r="Z977" i="2" s="1"/>
  <c r="S317" i="2"/>
  <c r="Z317" i="2" s="1"/>
  <c r="S425" i="2"/>
  <c r="T425" i="2" s="1"/>
  <c r="U425" i="2" s="1"/>
  <c r="S225" i="2"/>
  <c r="Z225" i="2" s="1"/>
  <c r="S249" i="2"/>
  <c r="Z249" i="2" s="1"/>
  <c r="S285" i="2"/>
  <c r="Z285" i="2" s="1"/>
  <c r="S389" i="2"/>
  <c r="T389" i="2" s="1"/>
  <c r="U389" i="2" s="1"/>
  <c r="S453" i="2"/>
  <c r="T453" i="2" s="1"/>
  <c r="U453" i="2" s="1"/>
  <c r="S493" i="2"/>
  <c r="Z493" i="2" s="1"/>
  <c r="S3161" i="2"/>
  <c r="T3161" i="2" s="1"/>
  <c r="U3161" i="2" s="1"/>
  <c r="S473" i="2"/>
  <c r="T473" i="2" s="1"/>
  <c r="U473" i="2" s="1"/>
  <c r="S257" i="2"/>
  <c r="T257" i="2" s="1"/>
  <c r="U257" i="2" s="1"/>
  <c r="S513" i="2"/>
  <c r="Z513" i="2" s="1"/>
  <c r="S1137" i="2"/>
  <c r="Z1137" i="2" s="1"/>
  <c r="S297" i="2"/>
  <c r="Z297" i="2" s="1"/>
  <c r="S769" i="2"/>
  <c r="T769" i="2" s="1"/>
  <c r="U769" i="2" s="1"/>
  <c r="S785" i="2"/>
  <c r="T785" i="2" s="1"/>
  <c r="U785" i="2" s="1"/>
  <c r="S577" i="2"/>
  <c r="Z577" i="2" s="1"/>
  <c r="S1073" i="2"/>
  <c r="T1073" i="2" s="1"/>
  <c r="U1073" i="2" s="1"/>
  <c r="S573" i="2"/>
  <c r="Z573" i="2" s="1"/>
  <c r="S753" i="2"/>
  <c r="T753" i="2" s="1"/>
  <c r="U753" i="2" s="1"/>
  <c r="S1133" i="2"/>
  <c r="Z1133" i="2" s="1"/>
  <c r="S733" i="2"/>
  <c r="T733" i="2" s="1"/>
  <c r="U733" i="2" s="1"/>
  <c r="S653" i="2"/>
  <c r="T653" i="2" s="1"/>
  <c r="U653" i="2" s="1"/>
  <c r="S581" i="2"/>
  <c r="T581" i="2" s="1"/>
  <c r="U581" i="2" s="1"/>
  <c r="S633" i="2"/>
  <c r="T633" i="2" s="1"/>
  <c r="U633" i="2" s="1"/>
  <c r="S921" i="2"/>
  <c r="T921" i="2" s="1"/>
  <c r="U921" i="2" s="1"/>
  <c r="S641" i="2"/>
  <c r="T641" i="2" s="1"/>
  <c r="U641" i="2" s="1"/>
  <c r="S1041" i="2"/>
  <c r="Z1041" i="2" s="1"/>
  <c r="S681" i="2"/>
  <c r="T681" i="2" s="1"/>
  <c r="U681" i="2" s="1"/>
  <c r="S1161" i="2"/>
  <c r="Z1161" i="2" s="1"/>
  <c r="S1005" i="2"/>
  <c r="T1005" i="2" s="1"/>
  <c r="U1005" i="2" s="1"/>
  <c r="S1081" i="2"/>
  <c r="Z1081" i="2" s="1"/>
  <c r="S1097" i="2"/>
  <c r="T1097" i="2" s="1"/>
  <c r="U1097" i="2" s="1"/>
  <c r="S797" i="2"/>
  <c r="Z797" i="2" s="1"/>
  <c r="S1101" i="2"/>
  <c r="Z1101" i="2" s="1"/>
  <c r="S837" i="2"/>
  <c r="Z837" i="2" s="1"/>
  <c r="S949" i="2"/>
  <c r="Z949" i="2" s="1"/>
  <c r="S609" i="2"/>
  <c r="Z609" i="2" s="1"/>
  <c r="S1117" i="2"/>
  <c r="T1117" i="2" s="1"/>
  <c r="U1117" i="2" s="1"/>
  <c r="S1033" i="2"/>
  <c r="Z1033" i="2" s="1"/>
  <c r="S1013" i="2"/>
  <c r="Z1013" i="2" s="1"/>
  <c r="S717" i="2"/>
  <c r="T717" i="2" s="1"/>
  <c r="U717" i="2" s="1"/>
  <c r="S669" i="2"/>
  <c r="Z669" i="2" s="1"/>
  <c r="S585" i="2"/>
  <c r="Z585" i="2" s="1"/>
  <c r="S677" i="2"/>
  <c r="Z677" i="2" s="1"/>
  <c r="S697" i="2"/>
  <c r="T697" i="2" s="1"/>
  <c r="U697" i="2" s="1"/>
  <c r="S865" i="2"/>
  <c r="T865" i="2" s="1"/>
  <c r="U865" i="2" s="1"/>
  <c r="S1189" i="2"/>
  <c r="Z1189" i="2" s="1"/>
  <c r="S741" i="2"/>
  <c r="T741" i="2" s="1"/>
  <c r="U741" i="2" s="1"/>
  <c r="S597" i="2"/>
  <c r="T597" i="2" s="1"/>
  <c r="U597" i="2" s="1"/>
  <c r="S849" i="2"/>
  <c r="T849" i="2" s="1"/>
  <c r="U849" i="2" s="1"/>
  <c r="S929" i="2"/>
  <c r="Z929" i="2" s="1"/>
  <c r="S657" i="2"/>
  <c r="T657" i="2" s="1"/>
  <c r="U657" i="2" s="1"/>
  <c r="S1001" i="2"/>
  <c r="Z1001" i="2" s="1"/>
  <c r="S1049" i="2"/>
  <c r="Z1049" i="2" s="1"/>
  <c r="S1169" i="2"/>
  <c r="T1169" i="2" s="1"/>
  <c r="U1169" i="2" s="1"/>
  <c r="S1021" i="2"/>
  <c r="Z1021" i="2" s="1"/>
  <c r="S1045" i="2"/>
  <c r="Z1045" i="2" s="1"/>
  <c r="S957" i="2"/>
  <c r="T957" i="2" s="1"/>
  <c r="U957" i="2" s="1"/>
  <c r="S1149" i="2"/>
  <c r="T1149" i="2" s="1"/>
  <c r="U1149" i="2" s="1"/>
  <c r="S913" i="2"/>
  <c r="Z913" i="2" s="1"/>
  <c r="S989" i="2"/>
  <c r="T989" i="2" s="1"/>
  <c r="U989" i="2" s="1"/>
  <c r="S725" i="2"/>
  <c r="T725" i="2" s="1"/>
  <c r="U725" i="2" s="1"/>
  <c r="S1009" i="2"/>
  <c r="Z1009" i="2" s="1"/>
  <c r="S937" i="2"/>
  <c r="Z937" i="2" s="1"/>
  <c r="S877" i="2"/>
  <c r="T877" i="2" s="1"/>
  <c r="U877" i="2" s="1"/>
  <c r="S945" i="2"/>
  <c r="T945" i="2" s="1"/>
  <c r="U945" i="2" s="1"/>
  <c r="S829" i="2"/>
  <c r="Z829" i="2" s="1"/>
  <c r="Q569" i="2"/>
  <c r="Q697" i="2"/>
  <c r="Q693" i="2"/>
  <c r="Q1049" i="2"/>
  <c r="Q1041" i="2"/>
  <c r="Q1033" i="2"/>
  <c r="Q1029" i="2"/>
  <c r="Q1025" i="2"/>
  <c r="Q1021" i="2"/>
  <c r="Q1017" i="2"/>
  <c r="Q965" i="2"/>
  <c r="Q937" i="2"/>
  <c r="Q921" i="2"/>
  <c r="S745" i="2"/>
  <c r="Z745" i="2" s="1"/>
  <c r="S601" i="2"/>
  <c r="Z601" i="2" s="1"/>
  <c r="S1089" i="2"/>
  <c r="Z1089" i="2" s="1"/>
  <c r="S805" i="2"/>
  <c r="Z805" i="2" s="1"/>
  <c r="S701" i="2"/>
  <c r="Z701" i="2" s="1"/>
  <c r="S721" i="2"/>
  <c r="Z721" i="2" s="1"/>
  <c r="S1113" i="2"/>
  <c r="Z1113" i="2" s="1"/>
  <c r="Q593" i="2"/>
  <c r="Q561" i="2"/>
  <c r="S637" i="2"/>
  <c r="T637" i="2" s="1"/>
  <c r="U637" i="2" s="1"/>
  <c r="S685" i="2"/>
  <c r="T685" i="2" s="1"/>
  <c r="U685" i="2" s="1"/>
  <c r="S629" i="2"/>
  <c r="Z629" i="2" s="1"/>
  <c r="S953" i="2"/>
  <c r="Z953" i="2" s="1"/>
  <c r="S933" i="2"/>
  <c r="T933" i="2" s="1"/>
  <c r="U933" i="2" s="1"/>
  <c r="S981" i="2"/>
  <c r="Z981" i="2" s="1"/>
  <c r="S693" i="2"/>
  <c r="T693" i="2" s="1"/>
  <c r="U693" i="2" s="1"/>
  <c r="S1065" i="2"/>
  <c r="T1065" i="2" s="1"/>
  <c r="U1065" i="2" s="1"/>
  <c r="S557" i="2"/>
  <c r="Z557" i="2" s="1"/>
  <c r="S993" i="2"/>
  <c r="Z993" i="2" s="1"/>
  <c r="S561" i="2"/>
  <c r="T561" i="2" s="1"/>
  <c r="U561" i="2" s="1"/>
  <c r="S973" i="2"/>
  <c r="Z973" i="2" s="1"/>
  <c r="Q577" i="2"/>
  <c r="S569" i="2"/>
  <c r="Z569" i="2" s="1"/>
  <c r="S673" i="2"/>
  <c r="T673" i="2" s="1"/>
  <c r="U673" i="2" s="1"/>
  <c r="S1093" i="2"/>
  <c r="T1093" i="2" s="1"/>
  <c r="U1093" i="2" s="1"/>
  <c r="S617" i="2"/>
  <c r="T617" i="2" s="1"/>
  <c r="U617" i="2" s="1"/>
  <c r="S1085" i="2"/>
  <c r="T1085" i="2" s="1"/>
  <c r="U1085" i="2" s="1"/>
  <c r="S1121" i="2"/>
  <c r="Z1121" i="2" s="1"/>
  <c r="S985" i="2"/>
  <c r="Z985" i="2" s="1"/>
  <c r="S709" i="2"/>
  <c r="Z709" i="2" s="1"/>
  <c r="S593" i="2"/>
  <c r="Z593" i="2" s="1"/>
  <c r="S665" i="2"/>
  <c r="Z665" i="2" s="1"/>
  <c r="S713" i="2"/>
  <c r="T713" i="2" s="1"/>
  <c r="U713" i="2" s="1"/>
  <c r="S909" i="2"/>
  <c r="T909" i="2" s="1"/>
  <c r="U909" i="2" s="1"/>
  <c r="S645" i="2"/>
  <c r="Z645" i="2" s="1"/>
  <c r="S757" i="2"/>
  <c r="Z757" i="2" s="1"/>
  <c r="S705" i="2"/>
  <c r="Z705" i="2" s="1"/>
  <c r="S1069" i="2"/>
  <c r="Z1069" i="2" s="1"/>
  <c r="S1109" i="2"/>
  <c r="T1109" i="2" s="1"/>
  <c r="U1109" i="2" s="1"/>
  <c r="S961" i="2"/>
  <c r="Z961" i="2" s="1"/>
  <c r="S1017" i="2"/>
  <c r="Z1017" i="2" s="1"/>
  <c r="S1129" i="2"/>
  <c r="Z1129" i="2" s="1"/>
  <c r="S853" i="2"/>
  <c r="Z853" i="2" s="1"/>
  <c r="S893" i="2"/>
  <c r="Z893" i="2" s="1"/>
  <c r="S905" i="2"/>
  <c r="Z905" i="2" s="1"/>
  <c r="S1165" i="2"/>
  <c r="T1165" i="2" s="1"/>
  <c r="U1165" i="2" s="1"/>
  <c r="S1141" i="2"/>
  <c r="Z1141" i="2" s="1"/>
  <c r="S965" i="2"/>
  <c r="Z965" i="2" s="1"/>
  <c r="S625" i="2"/>
  <c r="T625" i="2" s="1"/>
  <c r="U625" i="2" s="1"/>
  <c r="S1157" i="2"/>
  <c r="Z1157" i="2" s="1"/>
  <c r="Q773" i="2"/>
  <c r="Q765" i="2"/>
  <c r="Q757" i="2"/>
  <c r="Q749" i="2"/>
  <c r="Q741" i="2"/>
  <c r="Q733" i="2"/>
  <c r="Q725" i="2"/>
  <c r="Q701" i="2"/>
  <c r="Q685" i="2"/>
  <c r="Q677" i="2"/>
  <c r="Q669" i="2"/>
  <c r="Q661" i="2"/>
  <c r="Q653" i="2"/>
  <c r="Q645" i="2"/>
  <c r="Q629" i="2"/>
  <c r="Q621" i="2"/>
  <c r="S565" i="2"/>
  <c r="T565" i="2" s="1"/>
  <c r="U565" i="2" s="1"/>
  <c r="S825" i="2"/>
  <c r="T825" i="2" s="1"/>
  <c r="U825" i="2" s="1"/>
  <c r="S1153" i="2"/>
  <c r="T1153" i="2" s="1"/>
  <c r="U1153" i="2" s="1"/>
  <c r="S817" i="2"/>
  <c r="Z817" i="2" s="1"/>
  <c r="S881" i="2"/>
  <c r="T881" i="2" s="1"/>
  <c r="U881" i="2" s="1"/>
  <c r="S1057" i="2"/>
  <c r="T1057" i="2" s="1"/>
  <c r="U1057" i="2" s="1"/>
  <c r="S889" i="2"/>
  <c r="T889" i="2" s="1"/>
  <c r="U889" i="2" s="1"/>
  <c r="S621" i="2"/>
  <c r="T621" i="2" s="1"/>
  <c r="U621" i="2" s="1"/>
  <c r="S1185" i="2"/>
  <c r="T1185" i="2" s="1"/>
  <c r="U1185" i="2" s="1"/>
  <c r="Q585" i="2"/>
  <c r="Q553" i="2"/>
  <c r="S749" i="2"/>
  <c r="Z749" i="2" s="1"/>
  <c r="S613" i="2"/>
  <c r="T613" i="2" s="1"/>
  <c r="U613" i="2" s="1"/>
  <c r="S777" i="2"/>
  <c r="T777" i="2" s="1"/>
  <c r="U777" i="2" s="1"/>
  <c r="S897" i="2"/>
  <c r="T897" i="2" s="1"/>
  <c r="U897" i="2" s="1"/>
  <c r="S845" i="2"/>
  <c r="Z845" i="2" s="1"/>
  <c r="S997" i="2"/>
  <c r="T997" i="2" s="1"/>
  <c r="U997" i="2" s="1"/>
  <c r="S661" i="2"/>
  <c r="Z661" i="2" s="1"/>
  <c r="S781" i="2"/>
  <c r="T781" i="2" s="1"/>
  <c r="U781" i="2" s="1"/>
  <c r="S761" i="2"/>
  <c r="T761" i="2" s="1"/>
  <c r="U761" i="2" s="1"/>
  <c r="S857" i="2"/>
  <c r="Z857" i="2" s="1"/>
  <c r="S1125" i="2"/>
  <c r="Z1125" i="2" s="1"/>
  <c r="S969" i="2"/>
  <c r="T969" i="2" s="1"/>
  <c r="U969" i="2" s="1"/>
  <c r="S649" i="2"/>
  <c r="T649" i="2" s="1"/>
  <c r="U649" i="2" s="1"/>
  <c r="S1025" i="2"/>
  <c r="T1025" i="2" s="1"/>
  <c r="U1025" i="2" s="1"/>
  <c r="S1029" i="2"/>
  <c r="Z1029" i="2" s="1"/>
  <c r="S1177" i="2"/>
  <c r="Z1177" i="2" s="1"/>
  <c r="S1105" i="2"/>
  <c r="Z1105" i="2" s="1"/>
  <c r="S1061" i="2"/>
  <c r="Z1061" i="2" s="1"/>
  <c r="S1173" i="2"/>
  <c r="Z1173" i="2" s="1"/>
  <c r="S589" i="2"/>
  <c r="T589" i="2" s="1"/>
  <c r="U589" i="2" s="1"/>
  <c r="S605" i="2"/>
  <c r="T605" i="2" s="1"/>
  <c r="U605" i="2" s="1"/>
  <c r="S1053" i="2"/>
  <c r="Z1053" i="2" s="1"/>
  <c r="S706" i="2"/>
  <c r="Z706" i="2" s="1"/>
  <c r="S1134" i="2"/>
  <c r="Z1134" i="2" s="1"/>
  <c r="S794" i="2"/>
  <c r="T794" i="2" s="1"/>
  <c r="U794" i="2" s="1"/>
  <c r="S898" i="2"/>
  <c r="Z898" i="2" s="1"/>
  <c r="S650" i="2"/>
  <c r="T650" i="2" s="1"/>
  <c r="U650" i="2" s="1"/>
  <c r="S974" i="2"/>
  <c r="T974" i="2" s="1"/>
  <c r="U974" i="2" s="1"/>
  <c r="S566" i="2"/>
  <c r="Z566" i="2" s="1"/>
  <c r="S610" i="2"/>
  <c r="T610" i="2" s="1"/>
  <c r="U610" i="2" s="1"/>
  <c r="S1142" i="2"/>
  <c r="T1142" i="2" s="1"/>
  <c r="U1142" i="2" s="1"/>
  <c r="S714" i="2"/>
  <c r="T714" i="2" s="1"/>
  <c r="U714" i="2" s="1"/>
  <c r="S462" i="2"/>
  <c r="Z462" i="2" s="1"/>
  <c r="S514" i="2"/>
  <c r="T514" i="2" s="1"/>
  <c r="U514" i="2" s="1"/>
  <c r="S526" i="2"/>
  <c r="T526" i="2" s="1"/>
  <c r="U526" i="2" s="1"/>
  <c r="S490" i="2"/>
  <c r="Z490" i="2" s="1"/>
  <c r="S458" i="2"/>
  <c r="T458" i="2" s="1"/>
  <c r="U458" i="2" s="1"/>
  <c r="S602" i="2"/>
  <c r="Z602" i="2" s="1"/>
  <c r="S678" i="2"/>
  <c r="Z678" i="2" s="1"/>
  <c r="S1070" i="2"/>
  <c r="Z1070" i="2" s="1"/>
  <c r="S978" i="2"/>
  <c r="Z978" i="2" s="1"/>
  <c r="S774" i="2"/>
  <c r="Z774" i="2" s="1"/>
  <c r="S842" i="2"/>
  <c r="Z842" i="2" s="1"/>
  <c r="S1066" i="2"/>
  <c r="Z1066" i="2" s="1"/>
  <c r="S938" i="2"/>
  <c r="Z938" i="2" s="1"/>
  <c r="S1006" i="2"/>
  <c r="Z1006" i="2" s="1"/>
  <c r="S654" i="2"/>
  <c r="T654" i="2" s="1"/>
  <c r="U654" i="2" s="1"/>
  <c r="S810" i="2"/>
  <c r="Z810" i="2" s="1"/>
  <c r="S934" i="2"/>
  <c r="T934" i="2" s="1"/>
  <c r="U934" i="2" s="1"/>
  <c r="S1182" i="2"/>
  <c r="T1182" i="2" s="1"/>
  <c r="U1182" i="2" s="1"/>
  <c r="S802" i="2"/>
  <c r="Z802" i="2" s="1"/>
  <c r="S522" i="2"/>
  <c r="Z522" i="2" s="1"/>
  <c r="S1002" i="2"/>
  <c r="T1002" i="2" s="1"/>
  <c r="U1002" i="2" s="1"/>
  <c r="S718" i="2"/>
  <c r="T718" i="2" s="1"/>
  <c r="U718" i="2" s="1"/>
  <c r="S806" i="2"/>
  <c r="Z806" i="2" s="1"/>
  <c r="S782" i="2"/>
  <c r="Z782" i="2" s="1"/>
  <c r="S578" i="2"/>
  <c r="Z578" i="2" s="1"/>
  <c r="S1214" i="2"/>
  <c r="Z1214" i="2" s="1"/>
  <c r="S754" i="2"/>
  <c r="Z754" i="2" s="1"/>
  <c r="S534" i="2"/>
  <c r="Z534" i="2" s="1"/>
  <c r="S450" i="2"/>
  <c r="T450" i="2" s="1"/>
  <c r="U450" i="2" s="1"/>
  <c r="S390" i="2"/>
  <c r="Z390" i="2" s="1"/>
  <c r="S538" i="2"/>
  <c r="T538" i="2" s="1"/>
  <c r="U538" i="2" s="1"/>
  <c r="S962" i="2"/>
  <c r="T962" i="2" s="1"/>
  <c r="U962" i="2" s="1"/>
  <c r="S554" i="2"/>
  <c r="T554" i="2" s="1"/>
  <c r="U554" i="2" s="1"/>
  <c r="S558" i="2"/>
  <c r="T558" i="2" s="1"/>
  <c r="U558" i="2" s="1"/>
  <c r="S1114" i="2"/>
  <c r="T1114" i="2" s="1"/>
  <c r="U1114" i="2" s="1"/>
  <c r="S642" i="2"/>
  <c r="Z642" i="2" s="1"/>
  <c r="S638" i="2"/>
  <c r="T638" i="2" s="1"/>
  <c r="U638" i="2" s="1"/>
  <c r="S574" i="2"/>
  <c r="T574" i="2" s="1"/>
  <c r="U574" i="2" s="1"/>
  <c r="S762" i="2"/>
  <c r="Z762" i="2" s="1"/>
  <c r="S958" i="2"/>
  <c r="T958" i="2" s="1"/>
  <c r="U958" i="2" s="1"/>
  <c r="S798" i="2"/>
  <c r="T798" i="2" s="1"/>
  <c r="U798" i="2" s="1"/>
  <c r="S742" i="2"/>
  <c r="T742" i="2" s="1"/>
  <c r="U742" i="2" s="1"/>
  <c r="S546" i="2"/>
  <c r="Z546" i="2" s="1"/>
  <c r="S750" i="2"/>
  <c r="T750" i="2" s="1"/>
  <c r="U750" i="2" s="1"/>
  <c r="S886" i="2"/>
  <c r="T886" i="2" s="1"/>
  <c r="U886" i="2" s="1"/>
  <c r="S634" i="2"/>
  <c r="Z634" i="2" s="1"/>
  <c r="S666" i="2"/>
  <c r="T666" i="2" s="1"/>
  <c r="U666" i="2" s="1"/>
  <c r="S622" i="2"/>
  <c r="T622" i="2" s="1"/>
  <c r="U622" i="2" s="1"/>
  <c r="S910" i="2"/>
  <c r="T910" i="2" s="1"/>
  <c r="U910" i="2" s="1"/>
  <c r="S322" i="2"/>
  <c r="Z322" i="2" s="1"/>
  <c r="S498" i="2"/>
  <c r="Z498" i="2" s="1"/>
  <c r="S434" i="2"/>
  <c r="Z434" i="2" s="1"/>
  <c r="S518" i="2"/>
  <c r="Z518" i="2" s="1"/>
  <c r="S902" i="2"/>
  <c r="T902" i="2" s="1"/>
  <c r="U902" i="2" s="1"/>
  <c r="S1090" i="2"/>
  <c r="T1090" i="2" s="1"/>
  <c r="U1090" i="2" s="1"/>
  <c r="S834" i="2"/>
  <c r="T834" i="2" s="1"/>
  <c r="U834" i="2" s="1"/>
  <c r="S726" i="2"/>
  <c r="Z726" i="2" s="1"/>
  <c r="S710" i="2"/>
  <c r="T710" i="2" s="1"/>
  <c r="U710" i="2" s="1"/>
  <c r="S2493" i="2"/>
  <c r="Z2493" i="2" s="1"/>
  <c r="S2517" i="2"/>
  <c r="Z2517" i="2" s="1"/>
  <c r="S2106" i="2"/>
  <c r="Z2106" i="2" s="1"/>
  <c r="P3077" i="2"/>
  <c r="Y3077" i="2" s="1"/>
  <c r="S2549" i="2"/>
  <c r="T2549" i="2" s="1"/>
  <c r="U2549" i="2" s="1"/>
  <c r="P2653" i="2"/>
  <c r="Y2653" i="2" s="1"/>
  <c r="S3021" i="2"/>
  <c r="T3021" i="2" s="1"/>
  <c r="U3021" i="2" s="1"/>
  <c r="S2693" i="2"/>
  <c r="Z2693" i="2" s="1"/>
  <c r="P2485" i="2"/>
  <c r="Y2485" i="2" s="1"/>
  <c r="P2701" i="2"/>
  <c r="Y2701" i="2" s="1"/>
  <c r="S2461" i="2"/>
  <c r="T2461" i="2" s="1"/>
  <c r="U2461" i="2" s="1"/>
  <c r="P2581" i="2"/>
  <c r="Y2581" i="2" s="1"/>
  <c r="S2573" i="2"/>
  <c r="T2573" i="2" s="1"/>
  <c r="U2573" i="2" s="1"/>
  <c r="P2869" i="2"/>
  <c r="Y2869" i="2" s="1"/>
  <c r="S2749" i="2"/>
  <c r="Z2749" i="2" s="1"/>
  <c r="P2589" i="2"/>
  <c r="Y2589" i="2" s="1"/>
  <c r="S2709" i="2"/>
  <c r="Z2709" i="2" s="1"/>
  <c r="P2813" i="2"/>
  <c r="Y2813" i="2" s="1"/>
  <c r="S2469" i="2"/>
  <c r="T2469" i="2" s="1"/>
  <c r="U2469" i="2" s="1"/>
  <c r="P2525" i="2"/>
  <c r="Y2525" i="2" s="1"/>
  <c r="P2629" i="2"/>
  <c r="Y2629" i="2" s="1"/>
  <c r="P2669" i="2"/>
  <c r="Y2669" i="2" s="1"/>
  <c r="S2757" i="2"/>
  <c r="T2757" i="2" s="1"/>
  <c r="U2757" i="2" s="1"/>
  <c r="S2477" i="2"/>
  <c r="T2477" i="2" s="1"/>
  <c r="U2477" i="2" s="1"/>
  <c r="S3189" i="2"/>
  <c r="Z3189" i="2" s="1"/>
  <c r="S2805" i="2"/>
  <c r="T2805" i="2" s="1"/>
  <c r="U2805" i="2" s="1"/>
  <c r="P2941" i="2"/>
  <c r="Q2941" i="2" s="1"/>
  <c r="S2885" i="2"/>
  <c r="T2885" i="2" s="1"/>
  <c r="U2885" i="2" s="1"/>
  <c r="S2621" i="2"/>
  <c r="Z2621" i="2" s="1"/>
  <c r="P2637" i="2"/>
  <c r="Y2637" i="2" s="1"/>
  <c r="S2677" i="2"/>
  <c r="Z2677" i="2" s="1"/>
  <c r="P2725" i="2"/>
  <c r="Q2725" i="2" s="1"/>
  <c r="S2765" i="2"/>
  <c r="Z2765" i="2" s="1"/>
  <c r="P2965" i="2"/>
  <c r="Y2965" i="2" s="1"/>
  <c r="S3013" i="2"/>
  <c r="Z3013" i="2" s="1"/>
  <c r="S2605" i="2"/>
  <c r="Z2605" i="2" s="1"/>
  <c r="P2717" i="2"/>
  <c r="Y2717" i="2" s="1"/>
  <c r="S2853" i="2"/>
  <c r="T2853" i="2" s="1"/>
  <c r="U2853" i="2" s="1"/>
  <c r="S2773" i="2"/>
  <c r="Z2773" i="2" s="1"/>
  <c r="S2821" i="2"/>
  <c r="Z2821" i="2" s="1"/>
  <c r="P2557" i="2"/>
  <c r="Q2557" i="2" s="1"/>
  <c r="P2645" i="2"/>
  <c r="Q2645" i="2" s="1"/>
  <c r="P2685" i="2"/>
  <c r="Q2685" i="2" s="1"/>
  <c r="P2781" i="2"/>
  <c r="Q2781" i="2" s="1"/>
  <c r="P2829" i="2"/>
  <c r="Y2829" i="2" s="1"/>
  <c r="P3045" i="2"/>
  <c r="Y3045" i="2" s="1"/>
  <c r="P2973" i="2"/>
  <c r="Y2973" i="2" s="1"/>
  <c r="P2733" i="2"/>
  <c r="Y2733" i="2" s="1"/>
  <c r="S2789" i="2"/>
  <c r="Z2789" i="2" s="1"/>
  <c r="P3069" i="2"/>
  <c r="Y3069" i="2" s="1"/>
  <c r="Q827" i="2"/>
  <c r="S804" i="2"/>
  <c r="Z804" i="2" s="1"/>
  <c r="S1144" i="2"/>
  <c r="T1144" i="2" s="1"/>
  <c r="U1144" i="2" s="1"/>
  <c r="S1032" i="2"/>
  <c r="Z1032" i="2" s="1"/>
  <c r="Q808" i="2"/>
  <c r="Q768" i="2"/>
  <c r="Q736" i="2"/>
  <c r="S764" i="2"/>
  <c r="T764" i="2" s="1"/>
  <c r="U764" i="2" s="1"/>
  <c r="S868" i="2"/>
  <c r="Z868" i="2" s="1"/>
  <c r="S1216" i="2"/>
  <c r="Z1216" i="2" s="1"/>
  <c r="S1196" i="2"/>
  <c r="T1196" i="2" s="1"/>
  <c r="U1196" i="2" s="1"/>
  <c r="S936" i="2"/>
  <c r="Z936" i="2" s="1"/>
  <c r="S740" i="2"/>
  <c r="Z740" i="2" s="1"/>
  <c r="S964" i="2"/>
  <c r="Z964" i="2" s="1"/>
  <c r="S1096" i="2"/>
  <c r="Z1096" i="2" s="1"/>
  <c r="S1048" i="2"/>
  <c r="Z1048" i="2" s="1"/>
  <c r="S1132" i="2"/>
  <c r="Z1132" i="2" s="1"/>
  <c r="S872" i="2"/>
  <c r="Z872" i="2" s="1"/>
  <c r="S1116" i="2"/>
  <c r="Z1116" i="2" s="1"/>
  <c r="S808" i="2"/>
  <c r="Z808" i="2" s="1"/>
  <c r="S852" i="2"/>
  <c r="T852" i="2" s="1"/>
  <c r="U852" i="2" s="1"/>
  <c r="S816" i="2"/>
  <c r="Z816" i="2" s="1"/>
  <c r="S1248" i="2"/>
  <c r="Z1248" i="2" s="1"/>
  <c r="S928" i="2"/>
  <c r="Z928" i="2" s="1"/>
  <c r="S980" i="2"/>
  <c r="Z980" i="2" s="1"/>
  <c r="S1076" i="2"/>
  <c r="T1076" i="2" s="1"/>
  <c r="U1076" i="2" s="1"/>
  <c r="S732" i="2"/>
  <c r="Z732" i="2" s="1"/>
  <c r="S1004" i="2"/>
  <c r="T1004" i="2" s="1"/>
  <c r="U1004" i="2" s="1"/>
  <c r="P1252" i="2"/>
  <c r="Y1252" i="2" s="1"/>
  <c r="S1252" i="2"/>
  <c r="Z1252" i="2" s="1"/>
  <c r="P1244" i="2"/>
  <c r="Y1244" i="2" s="1"/>
  <c r="S1244" i="2"/>
  <c r="T1244" i="2" s="1"/>
  <c r="U1244" i="2" s="1"/>
  <c r="P1240" i="2"/>
  <c r="Y1240" i="2" s="1"/>
  <c r="S1240" i="2"/>
  <c r="Z1240" i="2" s="1"/>
  <c r="P1236" i="2"/>
  <c r="Y1236" i="2" s="1"/>
  <c r="S1236" i="2"/>
  <c r="T1236" i="2" s="1"/>
  <c r="U1236" i="2" s="1"/>
  <c r="P1232" i="2"/>
  <c r="Y1232" i="2" s="1"/>
  <c r="S1232" i="2"/>
  <c r="T1232" i="2" s="1"/>
  <c r="U1232" i="2" s="1"/>
  <c r="P1228" i="2"/>
  <c r="Y1228" i="2" s="1"/>
  <c r="S1228" i="2"/>
  <c r="Z1228" i="2" s="1"/>
  <c r="P1224" i="2"/>
  <c r="Y1224" i="2" s="1"/>
  <c r="S1224" i="2"/>
  <c r="T1224" i="2" s="1"/>
  <c r="U1224" i="2" s="1"/>
  <c r="P1220" i="2"/>
  <c r="Y1220" i="2" s="1"/>
  <c r="S1220" i="2"/>
  <c r="Z1220" i="2" s="1"/>
  <c r="P1212" i="2"/>
  <c r="Y1212" i="2" s="1"/>
  <c r="S1212" i="2"/>
  <c r="T1212" i="2" s="1"/>
  <c r="U1212" i="2" s="1"/>
  <c r="P1208" i="2"/>
  <c r="Y1208" i="2" s="1"/>
  <c r="S1208" i="2"/>
  <c r="T1208" i="2" s="1"/>
  <c r="U1208" i="2" s="1"/>
  <c r="P1204" i="2"/>
  <c r="Y1204" i="2" s="1"/>
  <c r="S1204" i="2"/>
  <c r="T1204" i="2" s="1"/>
  <c r="U1204" i="2" s="1"/>
  <c r="P1200" i="2"/>
  <c r="Y1200" i="2" s="1"/>
  <c r="S1200" i="2"/>
  <c r="Z1200" i="2" s="1"/>
  <c r="P1192" i="2"/>
  <c r="Y1192" i="2" s="1"/>
  <c r="S1192" i="2"/>
  <c r="Z1192" i="2" s="1"/>
  <c r="P1188" i="2"/>
  <c r="Y1188" i="2" s="1"/>
  <c r="S1188" i="2"/>
  <c r="Z1188" i="2" s="1"/>
  <c r="P1184" i="2"/>
  <c r="Y1184" i="2" s="1"/>
  <c r="S1184" i="2"/>
  <c r="Z1184" i="2" s="1"/>
  <c r="P1180" i="2"/>
  <c r="Y1180" i="2" s="1"/>
  <c r="S1180" i="2"/>
  <c r="Z1180" i="2" s="1"/>
  <c r="P1176" i="2"/>
  <c r="Y1176" i="2" s="1"/>
  <c r="S1176" i="2"/>
  <c r="Z1176" i="2" s="1"/>
  <c r="P1172" i="2"/>
  <c r="Y1172" i="2" s="1"/>
  <c r="S1172" i="2"/>
  <c r="T1172" i="2" s="1"/>
  <c r="U1172" i="2" s="1"/>
  <c r="P1168" i="2"/>
  <c r="Y1168" i="2" s="1"/>
  <c r="S1168" i="2"/>
  <c r="Z1168" i="2" s="1"/>
  <c r="P1164" i="2"/>
  <c r="Y1164" i="2" s="1"/>
  <c r="S1164" i="2"/>
  <c r="Z1164" i="2" s="1"/>
  <c r="P1156" i="2"/>
  <c r="Y1156" i="2" s="1"/>
  <c r="S1156" i="2"/>
  <c r="Z1156" i="2" s="1"/>
  <c r="P1136" i="2"/>
  <c r="Y1136" i="2" s="1"/>
  <c r="S1136" i="2"/>
  <c r="T1136" i="2" s="1"/>
  <c r="U1136" i="2" s="1"/>
  <c r="P1120" i="2"/>
  <c r="Y1120" i="2" s="1"/>
  <c r="S1120" i="2"/>
  <c r="Z1120" i="2" s="1"/>
  <c r="P1112" i="2"/>
  <c r="Y1112" i="2" s="1"/>
  <c r="S1112" i="2"/>
  <c r="T1112" i="2" s="1"/>
  <c r="U1112" i="2" s="1"/>
  <c r="P1108" i="2"/>
  <c r="Y1108" i="2" s="1"/>
  <c r="S1108" i="2"/>
  <c r="Z1108" i="2" s="1"/>
  <c r="P1104" i="2"/>
  <c r="Y1104" i="2" s="1"/>
  <c r="S1104" i="2"/>
  <c r="Z1104" i="2" s="1"/>
  <c r="P1100" i="2"/>
  <c r="Y1100" i="2" s="1"/>
  <c r="S1100" i="2"/>
  <c r="Z1100" i="2" s="1"/>
  <c r="P1092" i="2"/>
  <c r="Y1092" i="2" s="1"/>
  <c r="S1092" i="2"/>
  <c r="T1092" i="2" s="1"/>
  <c r="U1092" i="2" s="1"/>
  <c r="P1088" i="2"/>
  <c r="Y1088" i="2" s="1"/>
  <c r="S1088" i="2"/>
  <c r="T1088" i="2" s="1"/>
  <c r="U1088" i="2" s="1"/>
  <c r="P1084" i="2"/>
  <c r="Y1084" i="2" s="1"/>
  <c r="S1084" i="2"/>
  <c r="T1084" i="2" s="1"/>
  <c r="U1084" i="2" s="1"/>
  <c r="P1080" i="2"/>
  <c r="Y1080" i="2" s="1"/>
  <c r="S1080" i="2"/>
  <c r="T1080" i="2" s="1"/>
  <c r="U1080" i="2" s="1"/>
  <c r="P1072" i="2"/>
  <c r="Y1072" i="2" s="1"/>
  <c r="S1072" i="2"/>
  <c r="Z1072" i="2" s="1"/>
  <c r="P1068" i="2"/>
  <c r="Y1068" i="2" s="1"/>
  <c r="S1068" i="2"/>
  <c r="Z1068" i="2" s="1"/>
  <c r="P1064" i="2"/>
  <c r="Y1064" i="2" s="1"/>
  <c r="S1064" i="2"/>
  <c r="Z1064" i="2" s="1"/>
  <c r="P1060" i="2"/>
  <c r="Y1060" i="2" s="1"/>
  <c r="S1060" i="2"/>
  <c r="Z1060" i="2" s="1"/>
  <c r="P1056" i="2"/>
  <c r="Y1056" i="2" s="1"/>
  <c r="S1056" i="2"/>
  <c r="Z1056" i="2" s="1"/>
  <c r="P1052" i="2"/>
  <c r="Y1052" i="2" s="1"/>
  <c r="S1052" i="2"/>
  <c r="T1052" i="2" s="1"/>
  <c r="U1052" i="2" s="1"/>
  <c r="P1044" i="2"/>
  <c r="Y1044" i="2" s="1"/>
  <c r="S1044" i="2"/>
  <c r="Z1044" i="2" s="1"/>
  <c r="P1040" i="2"/>
  <c r="Y1040" i="2" s="1"/>
  <c r="S1040" i="2"/>
  <c r="T1040" i="2" s="1"/>
  <c r="U1040" i="2" s="1"/>
  <c r="P1036" i="2"/>
  <c r="Y1036" i="2" s="1"/>
  <c r="S1036" i="2"/>
  <c r="T1036" i="2" s="1"/>
  <c r="U1036" i="2" s="1"/>
  <c r="P1028" i="2"/>
  <c r="Y1028" i="2" s="1"/>
  <c r="S1028" i="2"/>
  <c r="T1028" i="2" s="1"/>
  <c r="U1028" i="2" s="1"/>
  <c r="P1024" i="2"/>
  <c r="Y1024" i="2" s="1"/>
  <c r="S1024" i="2"/>
  <c r="Z1024" i="2" s="1"/>
  <c r="P1020" i="2"/>
  <c r="Y1020" i="2" s="1"/>
  <c r="S1020" i="2"/>
  <c r="Z1020" i="2" s="1"/>
  <c r="P1016" i="2"/>
  <c r="Y1016" i="2" s="1"/>
  <c r="S1016" i="2"/>
  <c r="Z1016" i="2" s="1"/>
  <c r="P1012" i="2"/>
  <c r="Y1012" i="2" s="1"/>
  <c r="S1012" i="2"/>
  <c r="T1012" i="2" s="1"/>
  <c r="U1012" i="2" s="1"/>
  <c r="P1008" i="2"/>
  <c r="Y1008" i="2" s="1"/>
  <c r="S1008" i="2"/>
  <c r="T1008" i="2" s="1"/>
  <c r="U1008" i="2" s="1"/>
  <c r="P1000" i="2"/>
  <c r="Y1000" i="2" s="1"/>
  <c r="S1000" i="2"/>
  <c r="T1000" i="2" s="1"/>
  <c r="U1000" i="2" s="1"/>
  <c r="P996" i="2"/>
  <c r="Y996" i="2" s="1"/>
  <c r="S996" i="2"/>
  <c r="Z996" i="2" s="1"/>
  <c r="P992" i="2"/>
  <c r="Y992" i="2" s="1"/>
  <c r="S992" i="2"/>
  <c r="T992" i="2" s="1"/>
  <c r="U992" i="2" s="1"/>
  <c r="P988" i="2"/>
  <c r="Y988" i="2" s="1"/>
  <c r="S988" i="2"/>
  <c r="Z988" i="2" s="1"/>
  <c r="P984" i="2"/>
  <c r="Y984" i="2" s="1"/>
  <c r="S984" i="2"/>
  <c r="T984" i="2" s="1"/>
  <c r="U984" i="2" s="1"/>
  <c r="P976" i="2"/>
  <c r="Y976" i="2" s="1"/>
  <c r="S976" i="2"/>
  <c r="T976" i="2" s="1"/>
  <c r="U976" i="2" s="1"/>
  <c r="S972" i="2"/>
  <c r="P972" i="2"/>
  <c r="Y972" i="2" s="1"/>
  <c r="P968" i="2"/>
  <c r="Y968" i="2" s="1"/>
  <c r="S968" i="2"/>
  <c r="T968" i="2" s="1"/>
  <c r="U968" i="2" s="1"/>
  <c r="P960" i="2"/>
  <c r="Y960" i="2" s="1"/>
  <c r="S960" i="2"/>
  <c r="T960" i="2" s="1"/>
  <c r="U960" i="2" s="1"/>
  <c r="P952" i="2"/>
  <c r="Y952" i="2" s="1"/>
  <c r="S952" i="2"/>
  <c r="Z952" i="2" s="1"/>
  <c r="P948" i="2"/>
  <c r="Y948" i="2" s="1"/>
  <c r="S948" i="2"/>
  <c r="T948" i="2" s="1"/>
  <c r="U948" i="2" s="1"/>
  <c r="P940" i="2"/>
  <c r="Y940" i="2" s="1"/>
  <c r="S940" i="2"/>
  <c r="T940" i="2" s="1"/>
  <c r="U940" i="2" s="1"/>
  <c r="P932" i="2"/>
  <c r="Y932" i="2" s="1"/>
  <c r="S932" i="2"/>
  <c r="Z932" i="2" s="1"/>
  <c r="P924" i="2"/>
  <c r="Y924" i="2" s="1"/>
  <c r="S924" i="2"/>
  <c r="Z924" i="2" s="1"/>
  <c r="P920" i="2"/>
  <c r="Y920" i="2" s="1"/>
  <c r="S920" i="2"/>
  <c r="Z920" i="2" s="1"/>
  <c r="P916" i="2"/>
  <c r="Y916" i="2" s="1"/>
  <c r="S916" i="2"/>
  <c r="Z916" i="2" s="1"/>
  <c r="P908" i="2"/>
  <c r="Y908" i="2" s="1"/>
  <c r="S908" i="2"/>
  <c r="T908" i="2" s="1"/>
  <c r="U908" i="2" s="1"/>
  <c r="P904" i="2"/>
  <c r="Y904" i="2" s="1"/>
  <c r="S904" i="2"/>
  <c r="T904" i="2" s="1"/>
  <c r="U904" i="2" s="1"/>
  <c r="P900" i="2"/>
  <c r="Y900" i="2" s="1"/>
  <c r="S900" i="2"/>
  <c r="T900" i="2" s="1"/>
  <c r="U900" i="2" s="1"/>
  <c r="P896" i="2"/>
  <c r="Y896" i="2" s="1"/>
  <c r="S896" i="2"/>
  <c r="T896" i="2" s="1"/>
  <c r="U896" i="2" s="1"/>
  <c r="P892" i="2"/>
  <c r="Y892" i="2" s="1"/>
  <c r="S892" i="2"/>
  <c r="T892" i="2" s="1"/>
  <c r="U892" i="2" s="1"/>
  <c r="P888" i="2"/>
  <c r="Y888" i="2" s="1"/>
  <c r="S888" i="2"/>
  <c r="Z888" i="2" s="1"/>
  <c r="P884" i="2"/>
  <c r="Y884" i="2" s="1"/>
  <c r="S884" i="2"/>
  <c r="T884" i="2" s="1"/>
  <c r="U884" i="2" s="1"/>
  <c r="P880" i="2"/>
  <c r="Y880" i="2" s="1"/>
  <c r="S880" i="2"/>
  <c r="T880" i="2" s="1"/>
  <c r="U880" i="2" s="1"/>
  <c r="P876" i="2"/>
  <c r="Y876" i="2" s="1"/>
  <c r="S876" i="2"/>
  <c r="Z876" i="2" s="1"/>
  <c r="P864" i="2"/>
  <c r="Y864" i="2" s="1"/>
  <c r="S864" i="2"/>
  <c r="T864" i="2" s="1"/>
  <c r="U864" i="2" s="1"/>
  <c r="P860" i="2"/>
  <c r="Y860" i="2" s="1"/>
  <c r="S860" i="2"/>
  <c r="T860" i="2" s="1"/>
  <c r="U860" i="2" s="1"/>
  <c r="P856" i="2"/>
  <c r="Y856" i="2" s="1"/>
  <c r="S856" i="2"/>
  <c r="Z856" i="2" s="1"/>
  <c r="P848" i="2"/>
  <c r="Y848" i="2" s="1"/>
  <c r="S848" i="2"/>
  <c r="Z848" i="2" s="1"/>
  <c r="P844" i="2"/>
  <c r="Y844" i="2" s="1"/>
  <c r="S844" i="2"/>
  <c r="T844" i="2" s="1"/>
  <c r="U844" i="2" s="1"/>
  <c r="P840" i="2"/>
  <c r="Y840" i="2" s="1"/>
  <c r="S840" i="2"/>
  <c r="T840" i="2" s="1"/>
  <c r="U840" i="2" s="1"/>
  <c r="P836" i="2"/>
  <c r="Y836" i="2" s="1"/>
  <c r="S836" i="2"/>
  <c r="T836" i="2" s="1"/>
  <c r="U836" i="2" s="1"/>
  <c r="P832" i="2"/>
  <c r="Y832" i="2" s="1"/>
  <c r="S832" i="2"/>
  <c r="Z832" i="2" s="1"/>
  <c r="P828" i="2"/>
  <c r="Y828" i="2" s="1"/>
  <c r="S828" i="2"/>
  <c r="T828" i="2" s="1"/>
  <c r="U828" i="2" s="1"/>
  <c r="P824" i="2"/>
  <c r="Y824" i="2" s="1"/>
  <c r="S824" i="2"/>
  <c r="T824" i="2" s="1"/>
  <c r="U824" i="2" s="1"/>
  <c r="P820" i="2"/>
  <c r="Y820" i="2" s="1"/>
  <c r="S820" i="2"/>
  <c r="T820" i="2" s="1"/>
  <c r="U820" i="2" s="1"/>
  <c r="P812" i="2"/>
  <c r="Y812" i="2" s="1"/>
  <c r="S812" i="2"/>
  <c r="Z812" i="2" s="1"/>
  <c r="P800" i="2"/>
  <c r="Y800" i="2" s="1"/>
  <c r="S800" i="2"/>
  <c r="Z800" i="2" s="1"/>
  <c r="P796" i="2"/>
  <c r="Y796" i="2" s="1"/>
  <c r="S796" i="2"/>
  <c r="Z796" i="2" s="1"/>
  <c r="P788" i="2"/>
  <c r="Y788" i="2" s="1"/>
  <c r="S788" i="2"/>
  <c r="Z788" i="2" s="1"/>
  <c r="P784" i="2"/>
  <c r="Y784" i="2" s="1"/>
  <c r="S784" i="2"/>
  <c r="T784" i="2" s="1"/>
  <c r="U784" i="2" s="1"/>
  <c r="P780" i="2"/>
  <c r="Y780" i="2" s="1"/>
  <c r="S780" i="2"/>
  <c r="Z780" i="2" s="1"/>
  <c r="P776" i="2"/>
  <c r="Y776" i="2" s="1"/>
  <c r="S776" i="2"/>
  <c r="Z776" i="2" s="1"/>
  <c r="P772" i="2"/>
  <c r="Y772" i="2" s="1"/>
  <c r="S772" i="2"/>
  <c r="Z772" i="2" s="1"/>
  <c r="P760" i="2"/>
  <c r="Y760" i="2" s="1"/>
  <c r="S760" i="2"/>
  <c r="T760" i="2" s="1"/>
  <c r="U760" i="2" s="1"/>
  <c r="P756" i="2"/>
  <c r="Y756" i="2" s="1"/>
  <c r="S756" i="2"/>
  <c r="T756" i="2" s="1"/>
  <c r="U756" i="2" s="1"/>
  <c r="P752" i="2"/>
  <c r="Y752" i="2" s="1"/>
  <c r="S752" i="2"/>
  <c r="T752" i="2" s="1"/>
  <c r="U752" i="2" s="1"/>
  <c r="P748" i="2"/>
  <c r="Y748" i="2" s="1"/>
  <c r="S748" i="2"/>
  <c r="T748" i="2" s="1"/>
  <c r="U748" i="2" s="1"/>
  <c r="P744" i="2"/>
  <c r="Y744" i="2" s="1"/>
  <c r="S744" i="2"/>
  <c r="Z744" i="2" s="1"/>
  <c r="S2540" i="2"/>
  <c r="Z2540" i="2" s="1"/>
  <c r="P2540" i="2"/>
  <c r="Y2540" i="2" s="1"/>
  <c r="S2468" i="2"/>
  <c r="Z2468" i="2" s="1"/>
  <c r="P2660" i="2"/>
  <c r="Y2660" i="2" s="1"/>
  <c r="S2660" i="2"/>
  <c r="T2660" i="2" s="1"/>
  <c r="U2660" i="2" s="1"/>
  <c r="Q1216" i="2"/>
  <c r="Q1196" i="2"/>
  <c r="Q1160" i="2"/>
  <c r="Q1144" i="2"/>
  <c r="Q1124" i="2"/>
  <c r="P2919" i="2"/>
  <c r="Y2919" i="2" s="1"/>
  <c r="P2320" i="2"/>
  <c r="Y2320" i="2" s="1"/>
  <c r="S2639" i="2"/>
  <c r="Z2639" i="2" s="1"/>
  <c r="S3047" i="2"/>
  <c r="Z3047" i="2" s="1"/>
  <c r="P2392" i="2"/>
  <c r="Q2392" i="2" s="1"/>
  <c r="P2342" i="2"/>
  <c r="Q2342" i="2" s="1"/>
  <c r="P3023" i="2"/>
  <c r="Y3023" i="2" s="1"/>
  <c r="P2442" i="2"/>
  <c r="Y2442" i="2" s="1"/>
  <c r="P2591" i="2"/>
  <c r="Q2591" i="2" s="1"/>
  <c r="Q1152" i="2"/>
  <c r="Q1116" i="2"/>
  <c r="Q1096" i="2"/>
  <c r="P3103" i="2"/>
  <c r="Y3103" i="2" s="1"/>
  <c r="P2324" i="2"/>
  <c r="Y2324" i="2" s="1"/>
  <c r="P3135" i="2"/>
  <c r="Y3135" i="2" s="1"/>
  <c r="S2430" i="2"/>
  <c r="T2430" i="2" s="1"/>
  <c r="U2430" i="2" s="1"/>
  <c r="P3079" i="2"/>
  <c r="Y3079" i="2" s="1"/>
  <c r="Q1128" i="2"/>
  <c r="Q1048" i="2"/>
  <c r="Q1004" i="2"/>
  <c r="Q980" i="2"/>
  <c r="Q944" i="2"/>
  <c r="Q936" i="2"/>
  <c r="Q928" i="2"/>
  <c r="P2871" i="2"/>
  <c r="Q2871" i="2" s="1"/>
  <c r="P2388" i="2"/>
  <c r="Y2388" i="2" s="1"/>
  <c r="P2959" i="2"/>
  <c r="Q2959" i="2" s="1"/>
  <c r="P3007" i="2"/>
  <c r="Y3007" i="2" s="1"/>
  <c r="P2416" i="2"/>
  <c r="Q2416" i="2" s="1"/>
  <c r="P2687" i="2"/>
  <c r="Y2687" i="2" s="1"/>
  <c r="S3175" i="2"/>
  <c r="Z3175" i="2" s="1"/>
  <c r="P2338" i="2"/>
  <c r="Q2338" i="2" s="1"/>
  <c r="S2382" i="2"/>
  <c r="T2382" i="2" s="1"/>
  <c r="U2382" i="2" s="1"/>
  <c r="S2309" i="2"/>
  <c r="Z2309" i="2" s="1"/>
  <c r="P2615" i="2"/>
  <c r="Y2615" i="2" s="1"/>
  <c r="Q804" i="2"/>
  <c r="Q764" i="2"/>
  <c r="Q740" i="2"/>
  <c r="Q732" i="2"/>
  <c r="Q1132" i="2"/>
  <c r="Q1032" i="2"/>
  <c r="Q964" i="2"/>
  <c r="S3159" i="2"/>
  <c r="Z3159" i="2" s="1"/>
  <c r="S736" i="2"/>
  <c r="Z736" i="2" s="1"/>
  <c r="S2402" i="2"/>
  <c r="T2402" i="2" s="1"/>
  <c r="U2402" i="2" s="1"/>
  <c r="P2390" i="2"/>
  <c r="Q2390" i="2" s="1"/>
  <c r="P2623" i="2"/>
  <c r="Y2623" i="2" s="1"/>
  <c r="S2346" i="2"/>
  <c r="Z2346" i="2" s="1"/>
  <c r="S2418" i="2"/>
  <c r="T2418" i="2" s="1"/>
  <c r="U2418" i="2" s="1"/>
  <c r="Q1248" i="2"/>
  <c r="Q1140" i="2"/>
  <c r="Q1076" i="2"/>
  <c r="P2855" i="2"/>
  <c r="Y2855" i="2" s="1"/>
  <c r="S2679" i="2"/>
  <c r="Z2679" i="2" s="1"/>
  <c r="P3063" i="2"/>
  <c r="Y3063" i="2" s="1"/>
  <c r="S2703" i="2"/>
  <c r="T2703" i="2" s="1"/>
  <c r="U2703" i="2" s="1"/>
  <c r="S2406" i="2"/>
  <c r="Z2406" i="2" s="1"/>
  <c r="P2358" i="2"/>
  <c r="Y2358" i="2" s="1"/>
  <c r="P2935" i="2"/>
  <c r="Y2935" i="2" s="1"/>
  <c r="P2927" i="2"/>
  <c r="Y2927" i="2" s="1"/>
  <c r="P2438" i="2"/>
  <c r="Q2438" i="2" s="1"/>
  <c r="S2607" i="2"/>
  <c r="Z2607" i="2" s="1"/>
  <c r="P2839" i="2"/>
  <c r="Q2839" i="2" s="1"/>
  <c r="S763" i="2"/>
  <c r="T763" i="2" s="1"/>
  <c r="U763" i="2" s="1"/>
  <c r="P3197" i="2"/>
  <c r="Q3197" i="2" s="1"/>
  <c r="S579" i="2"/>
  <c r="T579" i="2" s="1"/>
  <c r="U579" i="2" s="1"/>
  <c r="S483" i="2"/>
  <c r="T483" i="2" s="1"/>
  <c r="U483" i="2" s="1"/>
  <c r="S523" i="2"/>
  <c r="T523" i="2" s="1"/>
  <c r="U523" i="2" s="1"/>
  <c r="S631" i="2"/>
  <c r="T631" i="2" s="1"/>
  <c r="U631" i="2" s="1"/>
  <c r="S551" i="2"/>
  <c r="T551" i="2" s="1"/>
  <c r="U551" i="2" s="1"/>
  <c r="S615" i="2"/>
  <c r="Z615" i="2" s="1"/>
  <c r="S559" i="2"/>
  <c r="Z559" i="2" s="1"/>
  <c r="S459" i="2"/>
  <c r="T459" i="2" s="1"/>
  <c r="U459" i="2" s="1"/>
  <c r="S535" i="2"/>
  <c r="T535" i="2" s="1"/>
  <c r="U535" i="2" s="1"/>
  <c r="S339" i="2"/>
  <c r="Z339" i="2" s="1"/>
  <c r="S567" i="2"/>
  <c r="T567" i="2" s="1"/>
  <c r="U567" i="2" s="1"/>
  <c r="S443" i="2"/>
  <c r="T443" i="2" s="1"/>
  <c r="U443" i="2" s="1"/>
  <c r="S607" i="2"/>
  <c r="T607" i="2" s="1"/>
  <c r="U607" i="2" s="1"/>
  <c r="S243" i="2"/>
  <c r="T243" i="2" s="1"/>
  <c r="U243" i="2" s="1"/>
  <c r="S447" i="2"/>
  <c r="T447" i="2" s="1"/>
  <c r="U447" i="2" s="1"/>
  <c r="S351" i="2"/>
  <c r="T351" i="2" s="1"/>
  <c r="U351" i="2" s="1"/>
  <c r="S186" i="2"/>
  <c r="Z186" i="2" s="1"/>
  <c r="S178" i="2"/>
  <c r="Z178" i="2" s="1"/>
  <c r="S174" i="2"/>
  <c r="T174" i="2" s="1"/>
  <c r="U174" i="2" s="1"/>
  <c r="S402" i="2"/>
  <c r="T402" i="2" s="1"/>
  <c r="U402" i="2" s="1"/>
  <c r="S358" i="2"/>
  <c r="T358" i="2" s="1"/>
  <c r="U358" i="2" s="1"/>
  <c r="S422" i="2"/>
  <c r="Z422" i="2" s="1"/>
  <c r="S302" i="2"/>
  <c r="Z302" i="2" s="1"/>
  <c r="S2" i="2"/>
  <c r="T2" i="2" s="1"/>
  <c r="U2" i="2" s="1"/>
  <c r="S14" i="2"/>
  <c r="Z14" i="2" s="1"/>
  <c r="S42" i="2"/>
  <c r="Z42" i="2" s="1"/>
  <c r="S106" i="2"/>
  <c r="T106" i="2" s="1"/>
  <c r="U106" i="2" s="1"/>
  <c r="S158" i="2"/>
  <c r="T158" i="2" s="1"/>
  <c r="U158" i="2" s="1"/>
  <c r="S206" i="2"/>
  <c r="T206" i="2" s="1"/>
  <c r="U206" i="2" s="1"/>
  <c r="S398" i="2"/>
  <c r="Z398" i="2" s="1"/>
  <c r="S370" i="2"/>
  <c r="Z370" i="2" s="1"/>
  <c r="S254" i="2"/>
  <c r="Z254" i="2" s="1"/>
  <c r="S394" i="2"/>
  <c r="T394" i="2" s="1"/>
  <c r="U394" i="2" s="1"/>
  <c r="S362" i="2"/>
  <c r="Z362" i="2" s="1"/>
  <c r="S386" i="2"/>
  <c r="T386" i="2" s="1"/>
  <c r="U386" i="2" s="1"/>
  <c r="S82" i="2"/>
  <c r="T82" i="2" s="1"/>
  <c r="U82" i="2" s="1"/>
  <c r="S18" i="2"/>
  <c r="T18" i="2" s="1"/>
  <c r="U18" i="2" s="1"/>
  <c r="S58" i="2"/>
  <c r="Z58" i="2" s="1"/>
  <c r="S54" i="2"/>
  <c r="T54" i="2" s="1"/>
  <c r="U54" i="2" s="1"/>
  <c r="S142" i="2"/>
  <c r="Z142" i="2" s="1"/>
  <c r="S262" i="2"/>
  <c r="Z262" i="2" s="1"/>
  <c r="S294" i="2"/>
  <c r="Z294" i="2" s="1"/>
  <c r="S310" i="2"/>
  <c r="T310" i="2" s="1"/>
  <c r="U310" i="2" s="1"/>
  <c r="S110" i="2"/>
  <c r="Z110" i="2" s="1"/>
  <c r="S406" i="2"/>
  <c r="T406" i="2" s="1"/>
  <c r="U406" i="2" s="1"/>
  <c r="S346" i="2"/>
  <c r="T346" i="2" s="1"/>
  <c r="U346" i="2" s="1"/>
  <c r="S266" i="2"/>
  <c r="T266" i="2" s="1"/>
  <c r="U266" i="2" s="1"/>
  <c r="S382" i="2"/>
  <c r="T382" i="2" s="1"/>
  <c r="U382" i="2" s="1"/>
  <c r="S286" i="2"/>
  <c r="T286" i="2" s="1"/>
  <c r="U286" i="2" s="1"/>
  <c r="S74" i="2"/>
  <c r="T74" i="2" s="1"/>
  <c r="U74" i="2" s="1"/>
  <c r="S290" i="2"/>
  <c r="T290" i="2" s="1"/>
  <c r="U290" i="2" s="1"/>
  <c r="S146" i="2"/>
  <c r="T146" i="2" s="1"/>
  <c r="U146" i="2" s="1"/>
  <c r="S138" i="2"/>
  <c r="Z138" i="2" s="1"/>
  <c r="S350" i="2"/>
  <c r="T350" i="2" s="1"/>
  <c r="U350" i="2" s="1"/>
  <c r="S282" i="2"/>
  <c r="T282" i="2" s="1"/>
  <c r="U282" i="2" s="1"/>
  <c r="S30" i="2"/>
  <c r="T30" i="2" s="1"/>
  <c r="U30" i="2" s="1"/>
  <c r="S130" i="2"/>
  <c r="Z130" i="2" s="1"/>
  <c r="S126" i="2"/>
  <c r="T126" i="2" s="1"/>
  <c r="U126" i="2" s="1"/>
  <c r="S426" i="2"/>
  <c r="Z426" i="2" s="1"/>
  <c r="S278" i="2"/>
  <c r="Z278" i="2" s="1"/>
  <c r="S326" i="2"/>
  <c r="T326" i="2" s="1"/>
  <c r="U326" i="2" s="1"/>
  <c r="S318" i="2"/>
  <c r="T318" i="2" s="1"/>
  <c r="U318" i="2" s="1"/>
  <c r="S86" i="2"/>
  <c r="T86" i="2" s="1"/>
  <c r="U86" i="2" s="1"/>
  <c r="S38" i="2"/>
  <c r="Z38" i="2" s="1"/>
  <c r="S66" i="2"/>
  <c r="Z66" i="2" s="1"/>
  <c r="S114" i="2"/>
  <c r="Z114" i="2" s="1"/>
  <c r="S334" i="2"/>
  <c r="T334" i="2" s="1"/>
  <c r="U334" i="2" s="1"/>
  <c r="S118" i="2"/>
  <c r="Z118" i="2" s="1"/>
  <c r="S338" i="2"/>
  <c r="T338" i="2" s="1"/>
  <c r="U338" i="2" s="1"/>
  <c r="S182" i="2"/>
  <c r="Z182" i="2" s="1"/>
  <c r="S218" i="2"/>
  <c r="Z218" i="2" s="1"/>
  <c r="S154" i="2"/>
  <c r="Z154" i="2" s="1"/>
  <c r="S122" i="2"/>
  <c r="T122" i="2" s="1"/>
  <c r="U122" i="2" s="1"/>
  <c r="S274" i="2"/>
  <c r="T274" i="2" s="1"/>
  <c r="U274" i="2" s="1"/>
  <c r="S70" i="2"/>
  <c r="Z70" i="2" s="1"/>
  <c r="S150" i="2"/>
  <c r="Z150" i="2" s="1"/>
  <c r="S354" i="2"/>
  <c r="T354" i="2" s="1"/>
  <c r="U354" i="2" s="1"/>
  <c r="S230" i="2"/>
  <c r="Z230" i="2" s="1"/>
  <c r="S410" i="2"/>
  <c r="Z410" i="2" s="1"/>
  <c r="S46" i="2"/>
  <c r="Z46" i="2" s="1"/>
  <c r="S26" i="2"/>
  <c r="Z26" i="2" s="1"/>
  <c r="S94" i="2"/>
  <c r="Z94" i="2" s="1"/>
  <c r="S342" i="2"/>
  <c r="T342" i="2" s="1"/>
  <c r="U342" i="2" s="1"/>
  <c r="S194" i="2"/>
  <c r="Z194" i="2" s="1"/>
  <c r="S378" i="2"/>
  <c r="Z378" i="2" s="1"/>
  <c r="S306" i="2"/>
  <c r="Z306" i="2" s="1"/>
  <c r="S162" i="2"/>
  <c r="T162" i="2" s="1"/>
  <c r="U162" i="2" s="1"/>
  <c r="S298" i="2"/>
  <c r="Z298" i="2" s="1"/>
  <c r="S166" i="2"/>
  <c r="T166" i="2" s="1"/>
  <c r="U166" i="2" s="1"/>
  <c r="S330" i="2"/>
  <c r="Z330" i="2" s="1"/>
  <c r="S90" i="2"/>
  <c r="Z90" i="2" s="1"/>
  <c r="S430" i="2"/>
  <c r="Z430" i="2" s="1"/>
  <c r="S246" i="2"/>
  <c r="Z246" i="2" s="1"/>
  <c r="S374" i="2"/>
  <c r="Z374" i="2" s="1"/>
  <c r="S3181" i="2"/>
  <c r="Z3181" i="2" s="1"/>
  <c r="P3157" i="2"/>
  <c r="Y3157" i="2" s="1"/>
  <c r="S2877" i="2"/>
  <c r="T2877" i="2" s="1"/>
  <c r="U2877" i="2" s="1"/>
  <c r="P2861" i="2"/>
  <c r="Y2861" i="2" s="1"/>
  <c r="P2901" i="2"/>
  <c r="Y2901" i="2" s="1"/>
  <c r="P2933" i="2"/>
  <c r="Y2933" i="2" s="1"/>
  <c r="P3085" i="2"/>
  <c r="Y3085" i="2" s="1"/>
  <c r="S2925" i="2"/>
  <c r="T2925" i="2" s="1"/>
  <c r="U2925" i="2" s="1"/>
  <c r="P2997" i="2"/>
  <c r="Y2997" i="2" s="1"/>
  <c r="P2597" i="2"/>
  <c r="Q2597" i="2" s="1"/>
  <c r="S3053" i="2"/>
  <c r="T3053" i="2" s="1"/>
  <c r="U3053" i="2" s="1"/>
  <c r="S3205" i="2"/>
  <c r="Z3205" i="2" s="1"/>
  <c r="P3005" i="2"/>
  <c r="Y3005" i="2" s="1"/>
  <c r="P2917" i="2"/>
  <c r="Y2917" i="2" s="1"/>
  <c r="P2957" i="2"/>
  <c r="Y2957" i="2" s="1"/>
  <c r="S2989" i="2"/>
  <c r="T2989" i="2" s="1"/>
  <c r="U2989" i="2" s="1"/>
  <c r="P3165" i="2"/>
  <c r="Y3165" i="2" s="1"/>
  <c r="P2893" i="2"/>
  <c r="Q2893" i="2" s="1"/>
  <c r="P3029" i="2"/>
  <c r="Y3029" i="2" s="1"/>
  <c r="P2981" i="2"/>
  <c r="Y2981" i="2" s="1"/>
  <c r="P3173" i="2"/>
  <c r="Y3173" i="2" s="1"/>
  <c r="P3061" i="2"/>
  <c r="Q3061" i="2" s="1"/>
  <c r="P2796" i="2"/>
  <c r="Y2796" i="2" s="1"/>
  <c r="U2454" i="2"/>
  <c r="P2588" i="2"/>
  <c r="Y2588" i="2" s="1"/>
  <c r="S3196" i="2"/>
  <c r="Z3196" i="2" s="1"/>
  <c r="P3172" i="2"/>
  <c r="Q3172" i="2" s="1"/>
  <c r="S226" i="2"/>
  <c r="T226" i="2" s="1"/>
  <c r="U226" i="2" s="1"/>
  <c r="S234" i="2"/>
  <c r="T234" i="2" s="1"/>
  <c r="U234" i="2" s="1"/>
  <c r="S190" i="2"/>
  <c r="T190" i="2" s="1"/>
  <c r="U190" i="2" s="1"/>
  <c r="S242" i="2"/>
  <c r="Z242" i="2" s="1"/>
  <c r="S222" i="2"/>
  <c r="T222" i="2" s="1"/>
  <c r="U222" i="2" s="1"/>
  <c r="S199" i="2"/>
  <c r="T199" i="2" s="1"/>
  <c r="U199" i="2" s="1"/>
  <c r="S214" i="2"/>
  <c r="T214" i="2" s="1"/>
  <c r="U214" i="2" s="1"/>
  <c r="S239" i="2"/>
  <c r="Z239" i="2" s="1"/>
  <c r="S198" i="2"/>
  <c r="Z198" i="2" s="1"/>
  <c r="S210" i="2"/>
  <c r="Z210" i="2" s="1"/>
  <c r="S2628" i="2"/>
  <c r="Z2628" i="2" s="1"/>
  <c r="P2740" i="2"/>
  <c r="Q2740" i="2" s="1"/>
  <c r="S2940" i="2"/>
  <c r="T2940" i="2" s="1"/>
  <c r="U2940" i="2" s="1"/>
  <c r="P3116" i="2"/>
  <c r="Q3116" i="2" s="1"/>
  <c r="P2836" i="2"/>
  <c r="Y2836" i="2" s="1"/>
  <c r="P2804" i="2"/>
  <c r="Y2804" i="2" s="1"/>
  <c r="S2460" i="2"/>
  <c r="Z2460" i="2" s="1"/>
  <c r="S2852" i="2"/>
  <c r="T2852" i="2" s="1"/>
  <c r="U2852" i="2" s="1"/>
  <c r="S147" i="2"/>
  <c r="T147" i="2" s="1"/>
  <c r="U147" i="2" s="1"/>
  <c r="S39" i="2"/>
  <c r="T39" i="2" s="1"/>
  <c r="U39" i="2" s="1"/>
  <c r="S7" i="2"/>
  <c r="T7" i="2" s="1"/>
  <c r="U7" i="2" s="1"/>
  <c r="S115" i="2"/>
  <c r="T115" i="2" s="1"/>
  <c r="U115" i="2" s="1"/>
  <c r="S3" i="2"/>
  <c r="T3" i="2" s="1"/>
  <c r="U3" i="2" s="1"/>
  <c r="S79" i="2"/>
  <c r="T79" i="2" s="1"/>
  <c r="U79" i="2" s="1"/>
  <c r="S135" i="2"/>
  <c r="T135" i="2" s="1"/>
  <c r="U135" i="2" s="1"/>
  <c r="S119" i="2"/>
  <c r="Z119" i="2" s="1"/>
  <c r="Q3196" i="2"/>
  <c r="Q3164" i="2"/>
  <c r="Q3132" i="2"/>
  <c r="S2680" i="2"/>
  <c r="T2680" i="2" s="1"/>
  <c r="U2680" i="2" s="1"/>
  <c r="Q785" i="2"/>
  <c r="Q777" i="2"/>
  <c r="Q769" i="2"/>
  <c r="Q753" i="2"/>
  <c r="Q745" i="2"/>
  <c r="Q737" i="2"/>
  <c r="Q729" i="2"/>
  <c r="Q721" i="2"/>
  <c r="Q713" i="2"/>
  <c r="Q705" i="2"/>
  <c r="Q689" i="2"/>
  <c r="Q681" i="2"/>
  <c r="Q673" i="2"/>
  <c r="Q665" i="2"/>
  <c r="Q657" i="2"/>
  <c r="Q649" i="2"/>
  <c r="Q641" i="2"/>
  <c r="Q633" i="2"/>
  <c r="Q625" i="2"/>
  <c r="Q617" i="2"/>
  <c r="Q473" i="2"/>
  <c r="Q465" i="2"/>
  <c r="Q457" i="2"/>
  <c r="Q449" i="2"/>
  <c r="Q441" i="2"/>
  <c r="Q433" i="2"/>
  <c r="Q425" i="2"/>
  <c r="Q417" i="2"/>
  <c r="Q409" i="2"/>
  <c r="Q401" i="2"/>
  <c r="Q385" i="2"/>
  <c r="Q377" i="2"/>
  <c r="Q369" i="2"/>
  <c r="Q361" i="2"/>
  <c r="Q353" i="2"/>
  <c r="Q345" i="2"/>
  <c r="Q329" i="2"/>
  <c r="Q321" i="2"/>
  <c r="Q305" i="2"/>
  <c r="Q297" i="2"/>
  <c r="Q289" i="2"/>
  <c r="Q281" i="2"/>
  <c r="Q273" i="2"/>
  <c r="Q265" i="2"/>
  <c r="Q257" i="2"/>
  <c r="Q249" i="2"/>
  <c r="Q241" i="2"/>
  <c r="Q233" i="2"/>
  <c r="Q225" i="2"/>
  <c r="Q217" i="2"/>
  <c r="Q209" i="2"/>
  <c r="Q201" i="2"/>
  <c r="Q193" i="2"/>
  <c r="Q177" i="2"/>
  <c r="Q169" i="2"/>
  <c r="Q161" i="2"/>
  <c r="Z2328" i="2"/>
  <c r="Q2853" i="2"/>
  <c r="T2591" i="2"/>
  <c r="U2591" i="2" s="1"/>
  <c r="T2354" i="2"/>
  <c r="U2354" i="2" s="1"/>
  <c r="Z2615" i="2"/>
  <c r="T2655" i="2"/>
  <c r="U2655" i="2" s="1"/>
  <c r="Q2455" i="2"/>
  <c r="Q1073" i="2"/>
  <c r="Q1069" i="2"/>
  <c r="Q1065" i="2"/>
  <c r="Q1061" i="2"/>
  <c r="Q1057" i="2"/>
  <c r="Q1053" i="2"/>
  <c r="Q613" i="2"/>
  <c r="Q609" i="2"/>
  <c r="Q605" i="2"/>
  <c r="Q1189" i="2"/>
  <c r="Q1185" i="2"/>
  <c r="Q1181" i="2"/>
  <c r="Q1173" i="2"/>
  <c r="Q1165" i="2"/>
  <c r="Q1153" i="2"/>
  <c r="Q1149" i="2"/>
  <c r="Q1141" i="2"/>
  <c r="Q1137" i="2"/>
  <c r="Q1133" i="2"/>
  <c r="Q1129" i="2"/>
  <c r="Q1125" i="2"/>
  <c r="Q1117" i="2"/>
  <c r="Q1113" i="2"/>
  <c r="Q1109" i="2"/>
  <c r="Q1105" i="2"/>
  <c r="Q1101" i="2"/>
  <c r="Q1097" i="2"/>
  <c r="Q1093" i="2"/>
  <c r="Q1089" i="2"/>
  <c r="Q1077" i="2"/>
  <c r="Z2813" i="2"/>
  <c r="Q2463" i="2"/>
  <c r="Q2313" i="2"/>
  <c r="U2360" i="2"/>
  <c r="Q2340" i="2"/>
  <c r="Q3199" i="2"/>
  <c r="Q2751" i="2"/>
  <c r="U2615" i="2"/>
  <c r="Q2543" i="2"/>
  <c r="Q2503" i="2"/>
  <c r="Q2471" i="2"/>
  <c r="P2608" i="2"/>
  <c r="Y2608" i="2" s="1"/>
  <c r="S149" i="2"/>
  <c r="T149" i="2" s="1"/>
  <c r="U149" i="2" s="1"/>
  <c r="S109" i="2"/>
  <c r="T109" i="2" s="1"/>
  <c r="U109" i="2" s="1"/>
  <c r="S133" i="2"/>
  <c r="Z133" i="2" s="1"/>
  <c r="S89" i="2"/>
  <c r="Z89" i="2" s="1"/>
  <c r="S137" i="2"/>
  <c r="Z137" i="2" s="1"/>
  <c r="Q149" i="2"/>
  <c r="Q141" i="2"/>
  <c r="Q133" i="2"/>
  <c r="Q125" i="2"/>
  <c r="Q117" i="2"/>
  <c r="Q109" i="2"/>
  <c r="Q101" i="2"/>
  <c r="Q93" i="2"/>
  <c r="Q85" i="2"/>
  <c r="Q77" i="2"/>
  <c r="Q69" i="2"/>
  <c r="S97" i="2"/>
  <c r="T97" i="2" s="1"/>
  <c r="U97" i="2" s="1"/>
  <c r="S121" i="2"/>
  <c r="Z121" i="2" s="1"/>
  <c r="S93" i="2"/>
  <c r="T93" i="2" s="1"/>
  <c r="U93" i="2" s="1"/>
  <c r="S105" i="2"/>
  <c r="T105" i="2" s="1"/>
  <c r="U105" i="2" s="1"/>
  <c r="S117" i="2"/>
  <c r="Z117" i="2" s="1"/>
  <c r="S153" i="2"/>
  <c r="Z153" i="2" s="1"/>
  <c r="Q65" i="2"/>
  <c r="S145" i="2"/>
  <c r="Z145" i="2" s="1"/>
  <c r="S1682" i="2"/>
  <c r="T1682" i="2" s="1"/>
  <c r="U1682" i="2" s="1"/>
  <c r="P3036" i="2"/>
  <c r="Y3036" i="2" s="1"/>
  <c r="Z3172" i="2"/>
  <c r="S1658" i="2"/>
  <c r="T1658" i="2" s="1"/>
  <c r="U1658" i="2" s="1"/>
  <c r="S3012" i="2"/>
  <c r="T3012" i="2" s="1"/>
  <c r="U3012" i="2" s="1"/>
  <c r="U3178" i="2"/>
  <c r="U2578" i="2"/>
  <c r="U2546" i="2"/>
  <c r="Q2482" i="2"/>
  <c r="P1698" i="2"/>
  <c r="Q1698" i="2" s="1"/>
  <c r="S2732" i="2"/>
  <c r="Z2732" i="2" s="1"/>
  <c r="P2684" i="2"/>
  <c r="Y2684" i="2" s="1"/>
  <c r="P3108" i="2"/>
  <c r="Y3108" i="2" s="1"/>
  <c r="S2956" i="2"/>
  <c r="Z2956" i="2" s="1"/>
  <c r="S2636" i="2"/>
  <c r="Z2636" i="2" s="1"/>
  <c r="S1397" i="2"/>
  <c r="T1397" i="2" s="1"/>
  <c r="U1397" i="2" s="1"/>
  <c r="P2948" i="2"/>
  <c r="Y2948" i="2" s="1"/>
  <c r="P2844" i="2"/>
  <c r="Y2844" i="2" s="1"/>
  <c r="P2564" i="2"/>
  <c r="Q2564" i="2" s="1"/>
  <c r="P2612" i="2"/>
  <c r="Y2612" i="2" s="1"/>
  <c r="S2644" i="2"/>
  <c r="T2644" i="2" s="1"/>
  <c r="U2644" i="2" s="1"/>
  <c r="P2916" i="2"/>
  <c r="Y2916" i="2" s="1"/>
  <c r="S3068" i="2"/>
  <c r="Z3068" i="2" s="1"/>
  <c r="S1498" i="2"/>
  <c r="Z1498" i="2" s="1"/>
  <c r="Q2374" i="2"/>
  <c r="S1822" i="2"/>
  <c r="T1822" i="2" s="1"/>
  <c r="U1822" i="2" s="1"/>
  <c r="S2748" i="2"/>
  <c r="T2748" i="2" s="1"/>
  <c r="U2748" i="2" s="1"/>
  <c r="S3028" i="2"/>
  <c r="T3028" i="2" s="1"/>
  <c r="U3028" i="2" s="1"/>
  <c r="S3148" i="2"/>
  <c r="T3148" i="2" s="1"/>
  <c r="U3148" i="2" s="1"/>
  <c r="P3084" i="2"/>
  <c r="Y3084" i="2" s="1"/>
  <c r="S2708" i="2"/>
  <c r="Z2708" i="2" s="1"/>
  <c r="S1830" i="2"/>
  <c r="T1830" i="2" s="1"/>
  <c r="U1830" i="2" s="1"/>
  <c r="P2692" i="2"/>
  <c r="Y2692" i="2" s="1"/>
  <c r="P2876" i="2"/>
  <c r="Y2876" i="2" s="1"/>
  <c r="S2484" i="2"/>
  <c r="T2484" i="2" s="1"/>
  <c r="U2484" i="2" s="1"/>
  <c r="P2175" i="2"/>
  <c r="Y2175" i="2" s="1"/>
  <c r="S2716" i="2"/>
  <c r="Z2716" i="2" s="1"/>
  <c r="P2500" i="2"/>
  <c r="Y2500" i="2" s="1"/>
  <c r="S1894" i="2"/>
  <c r="T1894" i="2" s="1"/>
  <c r="U1894" i="2" s="1"/>
  <c r="P3140" i="2"/>
  <c r="Y3140" i="2" s="1"/>
  <c r="S3076" i="2"/>
  <c r="Z3076" i="2" s="1"/>
  <c r="P2780" i="2"/>
  <c r="Y2780" i="2" s="1"/>
  <c r="S2972" i="2"/>
  <c r="Z2972" i="2" s="1"/>
  <c r="S2868" i="2"/>
  <c r="Z2868" i="2" s="1"/>
  <c r="S3124" i="2"/>
  <c r="Z3124" i="2" s="1"/>
  <c r="P2756" i="2"/>
  <c r="Y2756" i="2" s="1"/>
  <c r="P2524" i="2"/>
  <c r="Q2524" i="2" s="1"/>
  <c r="P2532" i="2"/>
  <c r="Y2532" i="2" s="1"/>
  <c r="P2572" i="2"/>
  <c r="Y2572" i="2" s="1"/>
  <c r="S2492" i="2"/>
  <c r="T2492" i="2" s="1"/>
  <c r="U2492" i="2" s="1"/>
  <c r="S3092" i="2"/>
  <c r="T3092" i="2" s="1"/>
  <c r="U3092" i="2" s="1"/>
  <c r="S2508" i="2"/>
  <c r="Z2508" i="2" s="1"/>
  <c r="S2516" i="2"/>
  <c r="T2516" i="2" s="1"/>
  <c r="U2516" i="2" s="1"/>
  <c r="S2820" i="2"/>
  <c r="T2820" i="2" s="1"/>
  <c r="U2820" i="2" s="1"/>
  <c r="Z3108" i="2"/>
  <c r="S3132" i="2"/>
  <c r="Z3132" i="2" s="1"/>
  <c r="P3204" i="2"/>
  <c r="Q3204" i="2" s="1"/>
  <c r="S1842" i="2"/>
  <c r="T1842" i="2" s="1"/>
  <c r="U1842" i="2" s="1"/>
  <c r="S2556" i="2"/>
  <c r="T2556" i="2" s="1"/>
  <c r="U2556" i="2" s="1"/>
  <c r="S2676" i="2"/>
  <c r="T2676" i="2" s="1"/>
  <c r="U2676" i="2" s="1"/>
  <c r="U2503" i="2"/>
  <c r="P2604" i="2"/>
  <c r="Y2604" i="2" s="1"/>
  <c r="T2948" i="2"/>
  <c r="U2948" i="2" s="1"/>
  <c r="Z2177" i="2"/>
  <c r="P3180" i="2"/>
  <c r="Y3180" i="2" s="1"/>
  <c r="P2772" i="2"/>
  <c r="Y2772" i="2" s="1"/>
  <c r="S3164" i="2"/>
  <c r="Z3164" i="2" s="1"/>
  <c r="S2932" i="2"/>
  <c r="T2932" i="2" s="1"/>
  <c r="U2932" i="2" s="1"/>
  <c r="S2724" i="2"/>
  <c r="T2724" i="2" s="1"/>
  <c r="U2724" i="2" s="1"/>
  <c r="P2788" i="2"/>
  <c r="Y2788" i="2" s="1"/>
  <c r="P2812" i="2"/>
  <c r="Y2812" i="2" s="1"/>
  <c r="S2700" i="2"/>
  <c r="T2700" i="2" s="1"/>
  <c r="U2700" i="2" s="1"/>
  <c r="S2668" i="2"/>
  <c r="Z2668" i="2" s="1"/>
  <c r="S2996" i="2"/>
  <c r="Z2996" i="2" s="1"/>
  <c r="S2620" i="2"/>
  <c r="Z2620" i="2" s="1"/>
  <c r="P2652" i="2"/>
  <c r="Q2652" i="2" s="1"/>
  <c r="P2476" i="2"/>
  <c r="Y2476" i="2" s="1"/>
  <c r="S2988" i="2"/>
  <c r="T2988" i="2" s="1"/>
  <c r="U2988" i="2" s="1"/>
  <c r="S2596" i="2"/>
  <c r="Z2596" i="2" s="1"/>
  <c r="P2580" i="2"/>
  <c r="Y2580" i="2" s="1"/>
  <c r="Z2135" i="2"/>
  <c r="S3100" i="2"/>
  <c r="Z3100" i="2" s="1"/>
  <c r="S2548" i="2"/>
  <c r="Z2548" i="2" s="1"/>
  <c r="S2980" i="2"/>
  <c r="T2980" i="2" s="1"/>
  <c r="U2980" i="2" s="1"/>
  <c r="S1754" i="2"/>
  <c r="T1754" i="2" s="1"/>
  <c r="U1754" i="2" s="1"/>
  <c r="S1650" i="2"/>
  <c r="T1650" i="2" s="1"/>
  <c r="U1650" i="2" s="1"/>
  <c r="S807" i="2"/>
  <c r="Z807" i="2" s="1"/>
  <c r="S643" i="2"/>
  <c r="Z643" i="2" s="1"/>
  <c r="S323" i="2"/>
  <c r="T323" i="2" s="1"/>
  <c r="U323" i="2" s="1"/>
  <c r="S723" i="2"/>
  <c r="T723" i="2" s="1"/>
  <c r="U723" i="2" s="1"/>
  <c r="S391" i="2"/>
  <c r="Z391" i="2" s="1"/>
  <c r="U2456" i="2"/>
  <c r="S271" i="2"/>
  <c r="T271" i="2" s="1"/>
  <c r="U271" i="2" s="1"/>
  <c r="S127" i="2"/>
  <c r="T127" i="2" s="1"/>
  <c r="U127" i="2" s="1"/>
  <c r="S503" i="2"/>
  <c r="Z503" i="2" s="1"/>
  <c r="S159" i="2"/>
  <c r="Z159" i="2" s="1"/>
  <c r="S1601" i="2"/>
  <c r="T1601" i="2" s="1"/>
  <c r="U1601" i="2" s="1"/>
  <c r="S379" i="2"/>
  <c r="Z379" i="2" s="1"/>
  <c r="S35" i="2"/>
  <c r="T35" i="2" s="1"/>
  <c r="U35" i="2" s="1"/>
  <c r="S267" i="2"/>
  <c r="T267" i="2" s="1"/>
  <c r="U267" i="2" s="1"/>
  <c r="S175" i="2"/>
  <c r="Z175" i="2" s="1"/>
  <c r="S215" i="2"/>
  <c r="T215" i="2" s="1"/>
  <c r="U215" i="2" s="1"/>
  <c r="S383" i="2"/>
  <c r="T383" i="2" s="1"/>
  <c r="U383" i="2" s="1"/>
  <c r="S619" i="2"/>
  <c r="Z619" i="2" s="1"/>
  <c r="S419" i="2"/>
  <c r="Z419" i="2" s="1"/>
  <c r="S67" i="2"/>
  <c r="Z67" i="2" s="1"/>
  <c r="S83" i="2"/>
  <c r="T83" i="2" s="1"/>
  <c r="U83" i="2" s="1"/>
  <c r="S819" i="2"/>
  <c r="T819" i="2" s="1"/>
  <c r="U819" i="2" s="1"/>
  <c r="S395" i="2"/>
  <c r="Z395" i="2" s="1"/>
  <c r="S487" i="2"/>
  <c r="T487" i="2" s="1"/>
  <c r="U487" i="2" s="1"/>
  <c r="S471" i="2"/>
  <c r="T471" i="2" s="1"/>
  <c r="U471" i="2" s="1"/>
  <c r="S167" i="2"/>
  <c r="T167" i="2" s="1"/>
  <c r="U167" i="2" s="1"/>
  <c r="S347" i="2"/>
  <c r="T347" i="2" s="1"/>
  <c r="U347" i="2" s="1"/>
  <c r="S259" i="2"/>
  <c r="T259" i="2" s="1"/>
  <c r="U259" i="2" s="1"/>
  <c r="S367" i="2"/>
  <c r="Z367" i="2" s="1"/>
  <c r="S307" i="2"/>
  <c r="Z307" i="2" s="1"/>
  <c r="S47" i="2"/>
  <c r="T47" i="2" s="1"/>
  <c r="U47" i="2" s="1"/>
  <c r="Q391" i="2"/>
  <c r="S639" i="2"/>
  <c r="T639" i="2" s="1"/>
  <c r="U639" i="2" s="1"/>
  <c r="S587" i="2"/>
  <c r="Z587" i="2" s="1"/>
  <c r="S107" i="2"/>
  <c r="Z107" i="2" s="1"/>
  <c r="S355" i="2"/>
  <c r="T355" i="2" s="1"/>
  <c r="U355" i="2" s="1"/>
  <c r="S275" i="2"/>
  <c r="Z275" i="2" s="1"/>
  <c r="S779" i="2"/>
  <c r="Z779" i="2" s="1"/>
  <c r="S303" i="2"/>
  <c r="Z303" i="2" s="1"/>
  <c r="S183" i="2"/>
  <c r="T183" i="2" s="1"/>
  <c r="U183" i="2" s="1"/>
  <c r="S627" i="2"/>
  <c r="T627" i="2" s="1"/>
  <c r="U627" i="2" s="1"/>
  <c r="S823" i="2"/>
  <c r="Z823" i="2" s="1"/>
  <c r="S451" i="2"/>
  <c r="Z451" i="2" s="1"/>
  <c r="S311" i="2"/>
  <c r="T311" i="2" s="1"/>
  <c r="U311" i="2" s="1"/>
  <c r="S283" i="2"/>
  <c r="Z283" i="2" s="1"/>
  <c r="S151" i="2"/>
  <c r="Z151" i="2" s="1"/>
  <c r="S695" i="2"/>
  <c r="Z695" i="2" s="1"/>
  <c r="S247" i="2"/>
  <c r="Z247" i="2" s="1"/>
  <c r="S647" i="2"/>
  <c r="T647" i="2" s="1"/>
  <c r="U647" i="2" s="1"/>
  <c r="S827" i="2"/>
  <c r="T827" i="2" s="1"/>
  <c r="U827" i="2" s="1"/>
  <c r="S203" i="2"/>
  <c r="T203" i="2" s="1"/>
  <c r="U203" i="2" s="1"/>
  <c r="S51" i="2"/>
  <c r="Z51" i="2" s="1"/>
  <c r="S815" i="2"/>
  <c r="T815" i="2" s="1"/>
  <c r="U815" i="2" s="1"/>
  <c r="S679" i="2"/>
  <c r="Z679" i="2" s="1"/>
  <c r="S947" i="2"/>
  <c r="T947" i="2" s="1"/>
  <c r="U947" i="2" s="1"/>
  <c r="S539" i="2"/>
  <c r="Z539" i="2" s="1"/>
  <c r="S371" i="2"/>
  <c r="T371" i="2" s="1"/>
  <c r="U371" i="2" s="1"/>
  <c r="S327" i="2"/>
  <c r="Z327" i="2" s="1"/>
  <c r="S103" i="2"/>
  <c r="T103" i="2" s="1"/>
  <c r="U103" i="2" s="1"/>
  <c r="S187" i="2"/>
  <c r="T187" i="2" s="1"/>
  <c r="U187" i="2" s="1"/>
  <c r="S715" i="2"/>
  <c r="Z715" i="2" s="1"/>
  <c r="S635" i="2"/>
  <c r="T635" i="2" s="1"/>
  <c r="U635" i="2" s="1"/>
  <c r="S583" i="2"/>
  <c r="Z583" i="2" s="1"/>
  <c r="S831" i="2"/>
  <c r="Z831" i="2" s="1"/>
  <c r="S767" i="2"/>
  <c r="Z767" i="2" s="1"/>
  <c r="S479" i="2"/>
  <c r="Z479" i="2" s="1"/>
  <c r="S475" i="2"/>
  <c r="T475" i="2" s="1"/>
  <c r="U475" i="2" s="1"/>
  <c r="S55" i="2"/>
  <c r="Z55" i="2" s="1"/>
  <c r="S23" i="2"/>
  <c r="T23" i="2" s="1"/>
  <c r="U23" i="2" s="1"/>
  <c r="S519" i="2"/>
  <c r="T519" i="2" s="1"/>
  <c r="U519" i="2" s="1"/>
  <c r="S387" i="2"/>
  <c r="Z387" i="2" s="1"/>
  <c r="S491" i="2"/>
  <c r="T491" i="2" s="1"/>
  <c r="U491" i="2" s="1"/>
  <c r="S411" i="2"/>
  <c r="T411" i="2" s="1"/>
  <c r="U411" i="2" s="1"/>
  <c r="S171" i="2"/>
  <c r="T171" i="2" s="1"/>
  <c r="U171" i="2" s="1"/>
  <c r="S263" i="2"/>
  <c r="Z263" i="2" s="1"/>
  <c r="S295" i="2"/>
  <c r="T295" i="2" s="1"/>
  <c r="U295" i="2" s="1"/>
  <c r="S291" i="2"/>
  <c r="T291" i="2" s="1"/>
  <c r="U291" i="2" s="1"/>
  <c r="S71" i="2"/>
  <c r="T71" i="2" s="1"/>
  <c r="U71" i="2" s="1"/>
  <c r="S11" i="2"/>
  <c r="T11" i="2" s="1"/>
  <c r="U11" i="2" s="1"/>
  <c r="S63" i="2"/>
  <c r="Z63" i="2" s="1"/>
  <c r="S139" i="2"/>
  <c r="T139" i="2" s="1"/>
  <c r="U139" i="2" s="1"/>
  <c r="S207" i="2"/>
  <c r="T207" i="2" s="1"/>
  <c r="U207" i="2" s="1"/>
  <c r="S507" i="2"/>
  <c r="T507" i="2" s="1"/>
  <c r="U507" i="2" s="1"/>
  <c r="S43" i="2"/>
  <c r="Z43" i="2" s="1"/>
  <c r="S87" i="2"/>
  <c r="T87" i="2" s="1"/>
  <c r="U87" i="2" s="1"/>
  <c r="S211" i="2"/>
  <c r="T211" i="2" s="1"/>
  <c r="U211" i="2" s="1"/>
  <c r="S415" i="2"/>
  <c r="Z415" i="2" s="1"/>
  <c r="S667" i="2"/>
  <c r="T667" i="2" s="1"/>
  <c r="U667" i="2" s="1"/>
  <c r="S155" i="2"/>
  <c r="T155" i="2" s="1"/>
  <c r="U155" i="2" s="1"/>
  <c r="S219" i="2"/>
  <c r="Z219" i="2" s="1"/>
  <c r="S547" i="2"/>
  <c r="T547" i="2" s="1"/>
  <c r="U547" i="2" s="1"/>
  <c r="S571" i="2"/>
  <c r="Z571" i="2" s="1"/>
  <c r="P1561" i="2"/>
  <c r="Y1561" i="2" s="1"/>
  <c r="S75" i="2"/>
  <c r="T75" i="2" s="1"/>
  <c r="U75" i="2" s="1"/>
  <c r="S799" i="2"/>
  <c r="Z799" i="2" s="1"/>
  <c r="S315" i="2"/>
  <c r="Z315" i="2" s="1"/>
  <c r="S15" i="2"/>
  <c r="T15" i="2" s="1"/>
  <c r="U15" i="2" s="1"/>
  <c r="S251" i="2"/>
  <c r="T251" i="2" s="1"/>
  <c r="U251" i="2" s="1"/>
  <c r="S223" i="2"/>
  <c r="T223" i="2" s="1"/>
  <c r="U223" i="2" s="1"/>
  <c r="S839" i="2"/>
  <c r="T839" i="2" s="1"/>
  <c r="U839" i="2" s="1"/>
  <c r="S191" i="2"/>
  <c r="Z191" i="2" s="1"/>
  <c r="S231" i="2"/>
  <c r="T231" i="2" s="1"/>
  <c r="U231" i="2" s="1"/>
  <c r="S599" i="2"/>
  <c r="Z599" i="2" s="1"/>
  <c r="S555" i="2"/>
  <c r="T555" i="2" s="1"/>
  <c r="U555" i="2" s="1"/>
  <c r="S879" i="2"/>
  <c r="T879" i="2" s="1"/>
  <c r="U879" i="2" s="1"/>
  <c r="S735" i="2"/>
  <c r="Z735" i="2" s="1"/>
  <c r="S771" i="2"/>
  <c r="T771" i="2" s="1"/>
  <c r="U771" i="2" s="1"/>
  <c r="S575" i="2"/>
  <c r="Z575" i="2" s="1"/>
  <c r="S179" i="2"/>
  <c r="Z179" i="2" s="1"/>
  <c r="S343" i="2"/>
  <c r="T343" i="2" s="1"/>
  <c r="U343" i="2" s="1"/>
  <c r="S99" i="2"/>
  <c r="T99" i="2" s="1"/>
  <c r="U99" i="2" s="1"/>
  <c r="S531" i="2"/>
  <c r="Z531" i="2" s="1"/>
  <c r="S403" i="2"/>
  <c r="T403" i="2" s="1"/>
  <c r="U403" i="2" s="1"/>
  <c r="S427" i="2"/>
  <c r="T427" i="2" s="1"/>
  <c r="U427" i="2" s="1"/>
  <c r="S467" i="2"/>
  <c r="Z467" i="2" s="1"/>
  <c r="S515" i="2"/>
  <c r="Z515" i="2" s="1"/>
  <c r="S543" i="2"/>
  <c r="T543" i="2" s="1"/>
  <c r="U543" i="2" s="1"/>
  <c r="S299" i="2"/>
  <c r="T299" i="2" s="1"/>
  <c r="U299" i="2" s="1"/>
  <c r="S359" i="2"/>
  <c r="T359" i="2" s="1"/>
  <c r="U359" i="2" s="1"/>
  <c r="S95" i="2"/>
  <c r="T95" i="2" s="1"/>
  <c r="U95" i="2" s="1"/>
  <c r="S27" i="2"/>
  <c r="T27" i="2" s="1"/>
  <c r="U27" i="2" s="1"/>
  <c r="S123" i="2"/>
  <c r="Z123" i="2" s="1"/>
  <c r="S111" i="2"/>
  <c r="T111" i="2" s="1"/>
  <c r="U111" i="2" s="1"/>
  <c r="S163" i="2"/>
  <c r="Z163" i="2" s="1"/>
  <c r="S563" i="2"/>
  <c r="Z563" i="2" s="1"/>
  <c r="S407" i="2"/>
  <c r="T407" i="2" s="1"/>
  <c r="U407" i="2" s="1"/>
  <c r="S363" i="2"/>
  <c r="T363" i="2" s="1"/>
  <c r="U363" i="2" s="1"/>
  <c r="S595" i="2"/>
  <c r="T595" i="2" s="1"/>
  <c r="U595" i="2" s="1"/>
  <c r="S495" i="2"/>
  <c r="T495" i="2" s="1"/>
  <c r="U495" i="2" s="1"/>
  <c r="S375" i="2"/>
  <c r="T375" i="2" s="1"/>
  <c r="U375" i="2" s="1"/>
  <c r="S659" i="2"/>
  <c r="T659" i="2" s="1"/>
  <c r="U659" i="2" s="1"/>
  <c r="S279" i="2"/>
  <c r="Z279" i="2" s="1"/>
  <c r="S31" i="2"/>
  <c r="T31" i="2" s="1"/>
  <c r="U31" i="2" s="1"/>
  <c r="S227" i="2"/>
  <c r="Z227" i="2" s="1"/>
  <c r="S195" i="2"/>
  <c r="T195" i="2" s="1"/>
  <c r="U195" i="2" s="1"/>
  <c r="S235" i="2"/>
  <c r="Z235" i="2" s="1"/>
  <c r="S591" i="2"/>
  <c r="T591" i="2" s="1"/>
  <c r="U591" i="2" s="1"/>
  <c r="S623" i="2"/>
  <c r="T623" i="2" s="1"/>
  <c r="U623" i="2" s="1"/>
  <c r="S791" i="2"/>
  <c r="Z791" i="2" s="1"/>
  <c r="S787" i="2"/>
  <c r="Z787" i="2" s="1"/>
  <c r="S675" i="2"/>
  <c r="T675" i="2" s="1"/>
  <c r="U675" i="2" s="1"/>
  <c r="S603" i="2"/>
  <c r="Z603" i="2" s="1"/>
  <c r="S611" i="2"/>
  <c r="Z611" i="2" s="1"/>
  <c r="S435" i="2"/>
  <c r="Z435" i="2" s="1"/>
  <c r="S743" i="2"/>
  <c r="T743" i="2" s="1"/>
  <c r="U743" i="2" s="1"/>
  <c r="S439" i="2"/>
  <c r="Z439" i="2" s="1"/>
  <c r="S91" i="2"/>
  <c r="Z91" i="2" s="1"/>
  <c r="S527" i="2"/>
  <c r="Z527" i="2" s="1"/>
  <c r="S423" i="2"/>
  <c r="Z423" i="2" s="1"/>
  <c r="S399" i="2"/>
  <c r="Z399" i="2" s="1"/>
  <c r="S455" i="2"/>
  <c r="T455" i="2" s="1"/>
  <c r="U455" i="2" s="1"/>
  <c r="S335" i="2"/>
  <c r="T335" i="2" s="1"/>
  <c r="U335" i="2" s="1"/>
  <c r="S331" i="2"/>
  <c r="Z331" i="2" s="1"/>
  <c r="S287" i="2"/>
  <c r="T287" i="2" s="1"/>
  <c r="U287" i="2" s="1"/>
  <c r="S143" i="2"/>
  <c r="T143" i="2" s="1"/>
  <c r="U143" i="2" s="1"/>
  <c r="S319" i="2"/>
  <c r="T319" i="2" s="1"/>
  <c r="U319" i="2" s="1"/>
  <c r="S19" i="2"/>
  <c r="Z19" i="2" s="1"/>
  <c r="S59" i="2"/>
  <c r="Z59" i="2" s="1"/>
  <c r="P1436" i="2"/>
  <c r="Y1436" i="2" s="1"/>
  <c r="S1420" i="2"/>
  <c r="T1420" i="2" s="1"/>
  <c r="U1420" i="2" s="1"/>
  <c r="P2840" i="2"/>
  <c r="Q2840" i="2" s="1"/>
  <c r="S1633" i="2"/>
  <c r="T1633" i="2" s="1"/>
  <c r="U1633" i="2" s="1"/>
  <c r="P1657" i="2"/>
  <c r="Y1657" i="2" s="1"/>
  <c r="Q599" i="2"/>
  <c r="Q583" i="2"/>
  <c r="Q575" i="2"/>
  <c r="Q567" i="2"/>
  <c r="Q551" i="2"/>
  <c r="Q543" i="2"/>
  <c r="Q535" i="2"/>
  <c r="Q527" i="2"/>
  <c r="Q3" i="2"/>
  <c r="Q395" i="2"/>
  <c r="Q283" i="2"/>
  <c r="Q251" i="2"/>
  <c r="Q171" i="2"/>
  <c r="Q643" i="2"/>
  <c r="Q331" i="2"/>
  <c r="Q1783" i="2"/>
  <c r="Z2949" i="2"/>
  <c r="Z2221" i="2"/>
  <c r="Q675" i="2"/>
  <c r="Q635" i="2"/>
  <c r="Q307" i="2"/>
  <c r="Q267" i="2"/>
  <c r="Q211" i="2"/>
  <c r="Q195" i="2"/>
  <c r="Q595" i="2"/>
  <c r="Q587" i="2"/>
  <c r="Q579" i="2"/>
  <c r="Q571" i="2"/>
  <c r="Q563" i="2"/>
  <c r="Q555" i="2"/>
  <c r="Q547" i="2"/>
  <c r="Q523" i="2"/>
  <c r="Q515" i="2"/>
  <c r="Q507" i="2"/>
  <c r="Q499" i="2"/>
  <c r="Q607" i="2"/>
  <c r="Q603" i="2"/>
  <c r="U3184" i="2"/>
  <c r="Q2896" i="2"/>
  <c r="U2848" i="2"/>
  <c r="Q2776" i="2"/>
  <c r="U2720" i="2"/>
  <c r="Q2688" i="2"/>
  <c r="U2608" i="2"/>
  <c r="Q2568" i="2"/>
  <c r="U2560" i="2"/>
  <c r="U2464" i="2"/>
  <c r="Q2163" i="2"/>
  <c r="S1115" i="2"/>
  <c r="T1115" i="2" s="1"/>
  <c r="U1115" i="2" s="1"/>
  <c r="S967" i="2"/>
  <c r="T967" i="2" s="1"/>
  <c r="U967" i="2" s="1"/>
  <c r="S1063" i="2"/>
  <c r="T1063" i="2" s="1"/>
  <c r="U1063" i="2" s="1"/>
  <c r="S1031" i="2"/>
  <c r="T1031" i="2" s="1"/>
  <c r="U1031" i="2" s="1"/>
  <c r="S1159" i="2"/>
  <c r="T1159" i="2" s="1"/>
  <c r="U1159" i="2" s="1"/>
  <c r="S1251" i="2"/>
  <c r="Z1251" i="2" s="1"/>
  <c r="S1171" i="2"/>
  <c r="Z1171" i="2" s="1"/>
  <c r="S1163" i="2"/>
  <c r="Z1163" i="2" s="1"/>
  <c r="Q3000" i="2"/>
  <c r="Q2992" i="2"/>
  <c r="S2076" i="2"/>
  <c r="Z2076" i="2" s="1"/>
  <c r="P2078" i="2"/>
  <c r="Y2078" i="2" s="1"/>
  <c r="S2070" i="2"/>
  <c r="Z2070" i="2" s="1"/>
  <c r="P2102" i="2"/>
  <c r="Y2102" i="2" s="1"/>
  <c r="S2104" i="2"/>
  <c r="T2104" i="2" s="1"/>
  <c r="U2104" i="2" s="1"/>
  <c r="P2090" i="2"/>
  <c r="Y2090" i="2" s="1"/>
  <c r="S646" i="2"/>
  <c r="Z646" i="2" s="1"/>
  <c r="S786" i="2"/>
  <c r="T786" i="2" s="1"/>
  <c r="U786" i="2" s="1"/>
  <c r="S722" i="2"/>
  <c r="Z722" i="2" s="1"/>
  <c r="S882" i="2"/>
  <c r="T882" i="2" s="1"/>
  <c r="U882" i="2" s="1"/>
  <c r="S1078" i="2"/>
  <c r="T1078" i="2" s="1"/>
  <c r="U1078" i="2" s="1"/>
  <c r="S674" i="2"/>
  <c r="Z674" i="2" s="1"/>
  <c r="S682" i="2"/>
  <c r="Z682" i="2" s="1"/>
  <c r="S758" i="2"/>
  <c r="T758" i="2" s="1"/>
  <c r="U758" i="2" s="1"/>
  <c r="S846" i="2"/>
  <c r="T846" i="2" s="1"/>
  <c r="U846" i="2" s="1"/>
  <c r="S878" i="2"/>
  <c r="T878" i="2" s="1"/>
  <c r="U878" i="2" s="1"/>
  <c r="S838" i="2"/>
  <c r="T838" i="2" s="1"/>
  <c r="U838" i="2" s="1"/>
  <c r="S1010" i="2"/>
  <c r="T1010" i="2" s="1"/>
  <c r="U1010" i="2" s="1"/>
  <c r="S966" i="2"/>
  <c r="Z966" i="2" s="1"/>
  <c r="S890" i="2"/>
  <c r="T890" i="2" s="1"/>
  <c r="U890" i="2" s="1"/>
  <c r="S1170" i="2"/>
  <c r="Z1170" i="2" s="1"/>
  <c r="S998" i="2"/>
  <c r="T998" i="2" s="1"/>
  <c r="U998" i="2" s="1"/>
  <c r="S926" i="2"/>
  <c r="Z926" i="2" s="1"/>
  <c r="S702" i="2"/>
  <c r="T702" i="2" s="1"/>
  <c r="U702" i="2" s="1"/>
  <c r="S738" i="2"/>
  <c r="T738" i="2" s="1"/>
  <c r="U738" i="2" s="1"/>
  <c r="S698" i="2"/>
  <c r="T698" i="2" s="1"/>
  <c r="U698" i="2" s="1"/>
  <c r="S914" i="2"/>
  <c r="T914" i="2" s="1"/>
  <c r="U914" i="2" s="1"/>
  <c r="S862" i="2"/>
  <c r="T862" i="2" s="1"/>
  <c r="U862" i="2" s="1"/>
  <c r="S922" i="2"/>
  <c r="T922" i="2" s="1"/>
  <c r="U922" i="2" s="1"/>
  <c r="S954" i="2"/>
  <c r="Z954" i="2" s="1"/>
  <c r="S1026" i="2"/>
  <c r="Z1026" i="2" s="1"/>
  <c r="S870" i="2"/>
  <c r="Z870" i="2" s="1"/>
  <c r="S854" i="2"/>
  <c r="Z854" i="2" s="1"/>
  <c r="S1014" i="2"/>
  <c r="T1014" i="2" s="1"/>
  <c r="U1014" i="2" s="1"/>
  <c r="S826" i="2"/>
  <c r="T826" i="2" s="1"/>
  <c r="U826" i="2" s="1"/>
  <c r="S858" i="2"/>
  <c r="Z858" i="2" s="1"/>
  <c r="S1226" i="2"/>
  <c r="Z1226" i="2" s="1"/>
  <c r="S1150" i="2"/>
  <c r="Z1150" i="2" s="1"/>
  <c r="S874" i="2"/>
  <c r="Z874" i="2" s="1"/>
  <c r="S1074" i="2"/>
  <c r="Z1074" i="2" s="1"/>
  <c r="S1190" i="2"/>
  <c r="T1190" i="2" s="1"/>
  <c r="U1190" i="2" s="1"/>
  <c r="S1194" i="2"/>
  <c r="Z1194" i="2" s="1"/>
  <c r="S990" i="2"/>
  <c r="T990" i="2" s="1"/>
  <c r="U990" i="2" s="1"/>
  <c r="S950" i="2"/>
  <c r="Z950" i="2" s="1"/>
  <c r="S686" i="2"/>
  <c r="Z686" i="2" s="1"/>
  <c r="S894" i="2"/>
  <c r="T894" i="2" s="1"/>
  <c r="U894" i="2" s="1"/>
  <c r="S942" i="2"/>
  <c r="Z942" i="2" s="1"/>
  <c r="S730" i="2"/>
  <c r="T730" i="2" s="1"/>
  <c r="U730" i="2" s="1"/>
  <c r="S770" i="2"/>
  <c r="Z770" i="2" s="1"/>
  <c r="S1110" i="2"/>
  <c r="Z1110" i="2" s="1"/>
  <c r="S690" i="2"/>
  <c r="Z690" i="2" s="1"/>
  <c r="S1042" i="2"/>
  <c r="T1042" i="2" s="1"/>
  <c r="U1042" i="2" s="1"/>
  <c r="S1178" i="2"/>
  <c r="Z1178" i="2" s="1"/>
  <c r="S970" i="2"/>
  <c r="T970" i="2" s="1"/>
  <c r="U970" i="2" s="1"/>
  <c r="S1062" i="2"/>
  <c r="Z1062" i="2" s="1"/>
  <c r="S946" i="2"/>
  <c r="Z946" i="2" s="1"/>
  <c r="S1154" i="2"/>
  <c r="T1154" i="2" s="1"/>
  <c r="U1154" i="2" s="1"/>
  <c r="S1022" i="2"/>
  <c r="Z1022" i="2" s="1"/>
  <c r="S866" i="2"/>
  <c r="T866" i="2" s="1"/>
  <c r="U866" i="2" s="1"/>
  <c r="S694" i="2"/>
  <c r="Z694" i="2" s="1"/>
  <c r="S1058" i="2"/>
  <c r="Z1058" i="2" s="1"/>
  <c r="S1030" i="2"/>
  <c r="Z1030" i="2" s="1"/>
  <c r="S1082" i="2"/>
  <c r="T1082" i="2" s="1"/>
  <c r="U1082" i="2" s="1"/>
  <c r="S1046" i="2"/>
  <c r="T1046" i="2" s="1"/>
  <c r="U1046" i="2" s="1"/>
  <c r="S1206" i="2"/>
  <c r="Z1206" i="2" s="1"/>
  <c r="S1098" i="2"/>
  <c r="Z1098" i="2" s="1"/>
  <c r="S1126" i="2"/>
  <c r="T1126" i="2" s="1"/>
  <c r="U1126" i="2" s="1"/>
  <c r="S830" i="2"/>
  <c r="Z830" i="2" s="1"/>
  <c r="S1135" i="2"/>
  <c r="Z1135" i="2" s="1"/>
  <c r="S1075" i="2"/>
  <c r="Z1075" i="2" s="1"/>
  <c r="S931" i="2"/>
  <c r="Z931" i="2" s="1"/>
  <c r="S1187" i="2"/>
  <c r="T1187" i="2" s="1"/>
  <c r="U1187" i="2" s="1"/>
  <c r="S1103" i="2"/>
  <c r="Z1103" i="2" s="1"/>
  <c r="S871" i="2"/>
  <c r="T871" i="2" s="1"/>
  <c r="U871" i="2" s="1"/>
  <c r="P2626" i="2"/>
  <c r="Y2626" i="2" s="1"/>
  <c r="S1179" i="2"/>
  <c r="T1179" i="2" s="1"/>
  <c r="U1179" i="2" s="1"/>
  <c r="S935" i="2"/>
  <c r="T935" i="2" s="1"/>
  <c r="U935" i="2" s="1"/>
  <c r="S955" i="2"/>
  <c r="T955" i="2" s="1"/>
  <c r="U955" i="2" s="1"/>
  <c r="S1223" i="2"/>
  <c r="T1223" i="2" s="1"/>
  <c r="U1223" i="2" s="1"/>
  <c r="S963" i="2"/>
  <c r="T963" i="2" s="1"/>
  <c r="U963" i="2" s="1"/>
  <c r="S959" i="2"/>
  <c r="T959" i="2" s="1"/>
  <c r="U959" i="2" s="1"/>
  <c r="S1055" i="2"/>
  <c r="Z1055" i="2" s="1"/>
  <c r="S1203" i="2"/>
  <c r="Z1203" i="2" s="1"/>
  <c r="S903" i="2"/>
  <c r="Z903" i="2" s="1"/>
  <c r="S1155" i="2"/>
  <c r="Z1155" i="2" s="1"/>
  <c r="S1239" i="2"/>
  <c r="Z1239" i="2" s="1"/>
  <c r="S1027" i="2"/>
  <c r="Z1027" i="2" s="1"/>
  <c r="P2618" i="2"/>
  <c r="Q2618" i="2" s="1"/>
  <c r="T2754" i="2"/>
  <c r="U2754" i="2" s="1"/>
  <c r="Z2546" i="2"/>
  <c r="T3082" i="2"/>
  <c r="U3082" i="2" s="1"/>
  <c r="S2530" i="2"/>
  <c r="Z2530" i="2" s="1"/>
  <c r="S2882" i="2"/>
  <c r="Z2882" i="2" s="1"/>
  <c r="P2586" i="2"/>
  <c r="Y2586" i="2" s="1"/>
  <c r="P2546" i="2"/>
  <c r="Q2546" i="2" s="1"/>
  <c r="P2762" i="2"/>
  <c r="Q2762" i="2" s="1"/>
  <c r="P2866" i="2"/>
  <c r="Q2866" i="2" s="1"/>
  <c r="Q2837" i="2"/>
  <c r="S3098" i="2"/>
  <c r="Z3098" i="2" s="1"/>
  <c r="S2698" i="2"/>
  <c r="T2698" i="2" s="1"/>
  <c r="U2698" i="2" s="1"/>
  <c r="P2642" i="2"/>
  <c r="Y2642" i="2" s="1"/>
  <c r="U2177" i="2"/>
  <c r="P1505" i="2"/>
  <c r="Y1505" i="2" s="1"/>
  <c r="S1167" i="2"/>
  <c r="T1167" i="2" s="1"/>
  <c r="U1167" i="2" s="1"/>
  <c r="P2100" i="2"/>
  <c r="Q2100" i="2" s="1"/>
  <c r="S1219" i="2"/>
  <c r="Z1219" i="2" s="1"/>
  <c r="S663" i="2"/>
  <c r="Z663" i="2" s="1"/>
  <c r="S1047" i="2"/>
  <c r="Z1047" i="2" s="1"/>
  <c r="S739" i="2"/>
  <c r="T739" i="2" s="1"/>
  <c r="U739" i="2" s="1"/>
  <c r="S731" i="2"/>
  <c r="Z731" i="2" s="1"/>
  <c r="P2058" i="2"/>
  <c r="Y2058" i="2" s="1"/>
  <c r="P2082" i="2"/>
  <c r="Y2082" i="2" s="1"/>
  <c r="P1380" i="2"/>
  <c r="Q1380" i="2" s="1"/>
  <c r="S1737" i="2"/>
  <c r="T1737" i="2" s="1"/>
  <c r="U1737" i="2" s="1"/>
  <c r="S751" i="2"/>
  <c r="T751" i="2" s="1"/>
  <c r="U751" i="2" s="1"/>
  <c r="P2092" i="2"/>
  <c r="Y2092" i="2" s="1"/>
  <c r="P1641" i="2"/>
  <c r="Y1641" i="2" s="1"/>
  <c r="S1003" i="2"/>
  <c r="T1003" i="2" s="1"/>
  <c r="U1003" i="2" s="1"/>
  <c r="S939" i="2"/>
  <c r="T939" i="2" s="1"/>
  <c r="U939" i="2" s="1"/>
  <c r="S867" i="2"/>
  <c r="T867" i="2" s="1"/>
  <c r="U867" i="2" s="1"/>
  <c r="S1043" i="2"/>
  <c r="Z1043" i="2" s="1"/>
  <c r="S1199" i="2"/>
  <c r="Z1199" i="2" s="1"/>
  <c r="S1131" i="2"/>
  <c r="Z1131" i="2" s="1"/>
  <c r="S1151" i="2"/>
  <c r="Z1151" i="2" s="1"/>
  <c r="S883" i="2"/>
  <c r="Z883" i="2" s="1"/>
  <c r="S851" i="2"/>
  <c r="Z851" i="2" s="1"/>
  <c r="S719" i="2"/>
  <c r="Z719" i="2" s="1"/>
  <c r="S1059" i="2"/>
  <c r="T1059" i="2" s="1"/>
  <c r="U1059" i="2" s="1"/>
  <c r="Q1614" i="2"/>
  <c r="U1574" i="2"/>
  <c r="U1550" i="2"/>
  <c r="Q1313" i="2"/>
  <c r="Q1251" i="2"/>
  <c r="Q1239" i="2"/>
  <c r="Q1235" i="2"/>
  <c r="Q1231" i="2"/>
  <c r="Q1227" i="2"/>
  <c r="Q1223" i="2"/>
  <c r="Q1219" i="2"/>
  <c r="Q1215" i="2"/>
  <c r="Q1211" i="2"/>
  <c r="Q1207" i="2"/>
  <c r="Q1203" i="2"/>
  <c r="Q1199" i="2"/>
  <c r="Q1191" i="2"/>
  <c r="Q1187" i="2"/>
  <c r="Q1183" i="2"/>
  <c r="Q1179" i="2"/>
  <c r="Q1175" i="2"/>
  <c r="Q1167" i="2"/>
  <c r="Q1163" i="2"/>
  <c r="Q1159" i="2"/>
  <c r="Q1155" i="2"/>
  <c r="Q1151" i="2"/>
  <c r="Q1147" i="2"/>
  <c r="Q1143" i="2"/>
  <c r="Q1139" i="2"/>
  <c r="Q1135" i="2"/>
  <c r="Q1131" i="2"/>
  <c r="Q1127" i="2"/>
  <c r="Q1123" i="2"/>
  <c r="Q1119" i="2"/>
  <c r="Q1115" i="2"/>
  <c r="Q1111" i="2"/>
  <c r="Q1107" i="2"/>
  <c r="Q1103" i="2"/>
  <c r="Q1099" i="2"/>
  <c r="Q1095" i="2"/>
  <c r="Q1091" i="2"/>
  <c r="Q1087" i="2"/>
  <c r="Q1083" i="2"/>
  <c r="Q1079" i="2"/>
  <c r="S1215" i="2"/>
  <c r="Z1215" i="2" s="1"/>
  <c r="S863" i="2"/>
  <c r="Z863" i="2" s="1"/>
  <c r="S671" i="2"/>
  <c r="Z671" i="2" s="1"/>
  <c r="S755" i="2"/>
  <c r="Z755" i="2" s="1"/>
  <c r="S747" i="2"/>
  <c r="T747" i="2" s="1"/>
  <c r="U747" i="2" s="1"/>
  <c r="P1404" i="2"/>
  <c r="Y1404" i="2" s="1"/>
  <c r="S687" i="2"/>
  <c r="T687" i="2" s="1"/>
  <c r="U687" i="2" s="1"/>
  <c r="S727" i="2"/>
  <c r="T727" i="2" s="1"/>
  <c r="U727" i="2" s="1"/>
  <c r="P1260" i="2"/>
  <c r="Q1260" i="2" s="1"/>
  <c r="S1284" i="2"/>
  <c r="Z1284" i="2" s="1"/>
  <c r="S979" i="2"/>
  <c r="Z979" i="2" s="1"/>
  <c r="S987" i="2"/>
  <c r="T987" i="2" s="1"/>
  <c r="U987" i="2" s="1"/>
  <c r="S1019" i="2"/>
  <c r="T1019" i="2" s="1"/>
  <c r="U1019" i="2" s="1"/>
  <c r="S1147" i="2"/>
  <c r="T1147" i="2" s="1"/>
  <c r="U1147" i="2" s="1"/>
  <c r="S1247" i="2"/>
  <c r="T1247" i="2" s="1"/>
  <c r="U1247" i="2" s="1"/>
  <c r="S999" i="2"/>
  <c r="T999" i="2" s="1"/>
  <c r="U999" i="2" s="1"/>
  <c r="S855" i="2"/>
  <c r="T855" i="2" s="1"/>
  <c r="U855" i="2" s="1"/>
  <c r="S991" i="2"/>
  <c r="Z991" i="2" s="1"/>
  <c r="S783" i="2"/>
  <c r="T783" i="2" s="1"/>
  <c r="U783" i="2" s="1"/>
  <c r="S1095" i="2"/>
  <c r="Z1095" i="2" s="1"/>
  <c r="P2088" i="2"/>
  <c r="Y2088" i="2" s="1"/>
  <c r="S1227" i="2"/>
  <c r="T1227" i="2" s="1"/>
  <c r="U1227" i="2" s="1"/>
  <c r="S1023" i="2"/>
  <c r="T1023" i="2" s="1"/>
  <c r="U1023" i="2" s="1"/>
  <c r="S1083" i="2"/>
  <c r="Z1083" i="2" s="1"/>
  <c r="S927" i="2"/>
  <c r="Z927" i="2" s="1"/>
  <c r="S1079" i="2"/>
  <c r="T1079" i="2" s="1"/>
  <c r="U1079" i="2" s="1"/>
  <c r="S891" i="2"/>
  <c r="T891" i="2" s="1"/>
  <c r="U891" i="2" s="1"/>
  <c r="S1071" i="2"/>
  <c r="Z1071" i="2" s="1"/>
  <c r="S859" i="2"/>
  <c r="T859" i="2" s="1"/>
  <c r="U859" i="2" s="1"/>
  <c r="Q811" i="2"/>
  <c r="Q803" i="2"/>
  <c r="Q771" i="2"/>
  <c r="Q763" i="2"/>
  <c r="Q731" i="2"/>
  <c r="Q715" i="2"/>
  <c r="Q707" i="2"/>
  <c r="Q695" i="2"/>
  <c r="Q691" i="2"/>
  <c r="Q1051" i="2"/>
  <c r="Q1047" i="2"/>
  <c r="Q1043" i="2"/>
  <c r="Q1039" i="2"/>
  <c r="Q1035" i="2"/>
  <c r="Q1031" i="2"/>
  <c r="Q1027" i="2"/>
  <c r="Q1023" i="2"/>
  <c r="Q1019" i="2"/>
  <c r="Q1015" i="2"/>
  <c r="Q1011" i="2"/>
  <c r="Q1007" i="2"/>
  <c r="Q1003" i="2"/>
  <c r="Q999" i="2"/>
  <c r="Q995" i="2"/>
  <c r="Q991" i="2"/>
  <c r="Q983" i="2"/>
  <c r="Q979" i="2"/>
  <c r="Q975" i="2"/>
  <c r="Q971" i="2"/>
  <c r="Q967" i="2"/>
  <c r="Q963" i="2"/>
  <c r="Q959" i="2"/>
  <c r="Q955" i="2"/>
  <c r="Q951" i="2"/>
  <c r="Q947" i="2"/>
  <c r="Q943" i="2"/>
  <c r="Q939" i="2"/>
  <c r="Q935" i="2"/>
  <c r="Q931" i="2"/>
  <c r="Q927" i="2"/>
  <c r="Q923" i="2"/>
  <c r="Q919" i="2"/>
  <c r="Q915" i="2"/>
  <c r="Q911" i="2"/>
  <c r="S1243" i="2"/>
  <c r="Z1243" i="2" s="1"/>
  <c r="S1211" i="2"/>
  <c r="T1211" i="2" s="1"/>
  <c r="U1211" i="2" s="1"/>
  <c r="S1235" i="2"/>
  <c r="Z1235" i="2" s="1"/>
  <c r="P1537" i="2"/>
  <c r="Q1537" i="2" s="1"/>
  <c r="S919" i="2"/>
  <c r="Z919" i="2" s="1"/>
  <c r="S835" i="2"/>
  <c r="Z835" i="2" s="1"/>
  <c r="S915" i="2"/>
  <c r="Z915" i="2" s="1"/>
  <c r="S923" i="2"/>
  <c r="Z923" i="2" s="1"/>
  <c r="S1007" i="2"/>
  <c r="Z1007" i="2" s="1"/>
  <c r="S1099" i="2"/>
  <c r="Z1099" i="2" s="1"/>
  <c r="S1051" i="2"/>
  <c r="T1051" i="2" s="1"/>
  <c r="U1051" i="2" s="1"/>
  <c r="S1011" i="2"/>
  <c r="Z1011" i="2" s="1"/>
  <c r="S1111" i="2"/>
  <c r="T1111" i="2" s="1"/>
  <c r="U1111" i="2" s="1"/>
  <c r="S943" i="2"/>
  <c r="Z943" i="2" s="1"/>
  <c r="S951" i="2"/>
  <c r="T951" i="2" s="1"/>
  <c r="U951" i="2" s="1"/>
  <c r="S1087" i="2"/>
  <c r="T1087" i="2" s="1"/>
  <c r="U1087" i="2" s="1"/>
  <c r="S1119" i="2"/>
  <c r="Z1119" i="2" s="1"/>
  <c r="S1091" i="2"/>
  <c r="T1091" i="2" s="1"/>
  <c r="U1091" i="2" s="1"/>
  <c r="S1139" i="2"/>
  <c r="T1139" i="2" s="1"/>
  <c r="U1139" i="2" s="1"/>
  <c r="S975" i="2"/>
  <c r="T975" i="2" s="1"/>
  <c r="U975" i="2" s="1"/>
  <c r="S811" i="2"/>
  <c r="Z811" i="2" s="1"/>
  <c r="S803" i="2"/>
  <c r="Z803" i="2" s="1"/>
  <c r="S847" i="2"/>
  <c r="Z847" i="2" s="1"/>
  <c r="S899" i="2"/>
  <c r="T899" i="2" s="1"/>
  <c r="U899" i="2" s="1"/>
  <c r="S775" i="2"/>
  <c r="T775" i="2" s="1"/>
  <c r="U775" i="2" s="1"/>
  <c r="S1143" i="2"/>
  <c r="T1143" i="2" s="1"/>
  <c r="U1143" i="2" s="1"/>
  <c r="S1191" i="2"/>
  <c r="Z1191" i="2" s="1"/>
  <c r="S887" i="2"/>
  <c r="Z887" i="2" s="1"/>
  <c r="S1039" i="2"/>
  <c r="T1039" i="2" s="1"/>
  <c r="U1039" i="2" s="1"/>
  <c r="S1175" i="2"/>
  <c r="T1175" i="2" s="1"/>
  <c r="U1175" i="2" s="1"/>
  <c r="S1123" i="2"/>
  <c r="T1123" i="2" s="1"/>
  <c r="U1123" i="2" s="1"/>
  <c r="S1107" i="2"/>
  <c r="T1107" i="2" s="1"/>
  <c r="U1107" i="2" s="1"/>
  <c r="S875" i="2"/>
  <c r="T875" i="2" s="1"/>
  <c r="U875" i="2" s="1"/>
  <c r="S971" i="2"/>
  <c r="T971" i="2" s="1"/>
  <c r="U971" i="2" s="1"/>
  <c r="S995" i="2"/>
  <c r="Z995" i="2" s="1"/>
  <c r="S683" i="2"/>
  <c r="Z683" i="2" s="1"/>
  <c r="Q1075" i="2"/>
  <c r="Q1071" i="2"/>
  <c r="Q1067" i="2"/>
  <c r="Q1063" i="2"/>
  <c r="Q1059" i="2"/>
  <c r="Q1055" i="2"/>
  <c r="Q907" i="2"/>
  <c r="S1195" i="2"/>
  <c r="Z1195" i="2" s="1"/>
  <c r="S1127" i="2"/>
  <c r="T1127" i="2" s="1"/>
  <c r="U1127" i="2" s="1"/>
  <c r="S655" i="2"/>
  <c r="Z655" i="2" s="1"/>
  <c r="S895" i="2"/>
  <c r="Z895" i="2" s="1"/>
  <c r="S1015" i="2"/>
  <c r="Z1015" i="2" s="1"/>
  <c r="S699" i="2"/>
  <c r="Z699" i="2" s="1"/>
  <c r="S691" i="2"/>
  <c r="T691" i="2" s="1"/>
  <c r="U691" i="2" s="1"/>
  <c r="S707" i="2"/>
  <c r="T707" i="2" s="1"/>
  <c r="U707" i="2" s="1"/>
  <c r="S911" i="2"/>
  <c r="T911" i="2" s="1"/>
  <c r="U911" i="2" s="1"/>
  <c r="S907" i="2"/>
  <c r="T907" i="2" s="1"/>
  <c r="U907" i="2" s="1"/>
  <c r="P1569" i="2"/>
  <c r="Q1569" i="2" s="1"/>
  <c r="S759" i="2"/>
  <c r="T759" i="2" s="1"/>
  <c r="U759" i="2" s="1"/>
  <c r="S1067" i="2"/>
  <c r="Z1067" i="2" s="1"/>
  <c r="S1207" i="2"/>
  <c r="T1207" i="2" s="1"/>
  <c r="U1207" i="2" s="1"/>
  <c r="S1231" i="2"/>
  <c r="T1231" i="2" s="1"/>
  <c r="U1231" i="2" s="1"/>
  <c r="S1183" i="2"/>
  <c r="Z1183" i="2" s="1"/>
  <c r="S843" i="2"/>
  <c r="Z843" i="2" s="1"/>
  <c r="S983" i="2"/>
  <c r="Z983" i="2" s="1"/>
  <c r="S1035" i="2"/>
  <c r="T1035" i="2" s="1"/>
  <c r="U1035" i="2" s="1"/>
  <c r="S795" i="2"/>
  <c r="Z795" i="2" s="1"/>
  <c r="Q1822" i="2"/>
  <c r="Z3146" i="2"/>
  <c r="S3202" i="2"/>
  <c r="Z3202" i="2" s="1"/>
  <c r="P2778" i="2"/>
  <c r="Y2778" i="2" s="1"/>
  <c r="S2714" i="2"/>
  <c r="Z2714" i="2" s="1"/>
  <c r="S2466" i="2"/>
  <c r="Z2466" i="2" s="1"/>
  <c r="T2914" i="2"/>
  <c r="U2914" i="2" s="1"/>
  <c r="S2690" i="2"/>
  <c r="Z2690" i="2" s="1"/>
  <c r="Q3181" i="2"/>
  <c r="P2538" i="2"/>
  <c r="Y2538" i="2" s="1"/>
  <c r="P2706" i="2"/>
  <c r="Y2706" i="2" s="1"/>
  <c r="P2722" i="2"/>
  <c r="Y2722" i="2" s="1"/>
  <c r="P2794" i="2"/>
  <c r="Y2794" i="2" s="1"/>
  <c r="S2842" i="2"/>
  <c r="T2842" i="2" s="1"/>
  <c r="U2842" i="2" s="1"/>
  <c r="P2610" i="2"/>
  <c r="Y2610" i="2" s="1"/>
  <c r="S2658" i="2"/>
  <c r="Z2658" i="2" s="1"/>
  <c r="S2554" i="2"/>
  <c r="Z2554" i="2" s="1"/>
  <c r="P2666" i="2"/>
  <c r="Y2666" i="2" s="1"/>
  <c r="P2056" i="2"/>
  <c r="Q2056" i="2" s="1"/>
  <c r="P2474" i="2"/>
  <c r="Y2474" i="2" s="1"/>
  <c r="S2482" i="2"/>
  <c r="Z2482" i="2" s="1"/>
  <c r="P2754" i="2"/>
  <c r="Q2754" i="2" s="1"/>
  <c r="S2730" i="2"/>
  <c r="T2730" i="2" s="1"/>
  <c r="U2730" i="2" s="1"/>
  <c r="P2514" i="2"/>
  <c r="Q2514" i="2" s="1"/>
  <c r="S2054" i="2"/>
  <c r="Z2054" i="2" s="1"/>
  <c r="P2086" i="2"/>
  <c r="Q2086" i="2" s="1"/>
  <c r="P1428" i="2"/>
  <c r="Y1428" i="2" s="1"/>
  <c r="P1577" i="2"/>
  <c r="Q1577" i="2" s="1"/>
  <c r="P2098" i="2"/>
  <c r="Q2098" i="2" s="1"/>
  <c r="S2634" i="2"/>
  <c r="T2634" i="2" s="1"/>
  <c r="U2634" i="2" s="1"/>
  <c r="P1316" i="2"/>
  <c r="Q1316" i="2" s="1"/>
  <c r="P2562" i="2"/>
  <c r="Y2562" i="2" s="1"/>
  <c r="P2068" i="2"/>
  <c r="Y2068" i="2" s="1"/>
  <c r="S2850" i="2"/>
  <c r="T2850" i="2" s="1"/>
  <c r="U2850" i="2" s="1"/>
  <c r="P2898" i="2"/>
  <c r="Q2898" i="2" s="1"/>
  <c r="S2874" i="2"/>
  <c r="T2874" i="2" s="1"/>
  <c r="U2874" i="2" s="1"/>
  <c r="S2060" i="2"/>
  <c r="T2060" i="2" s="1"/>
  <c r="U2060" i="2" s="1"/>
  <c r="P1444" i="2"/>
  <c r="Y1444" i="2" s="1"/>
  <c r="S1412" i="2"/>
  <c r="Z1412" i="2" s="1"/>
  <c r="S1268" i="2"/>
  <c r="Z1268" i="2" s="1"/>
  <c r="S2826" i="2"/>
  <c r="T2826" i="2" s="1"/>
  <c r="U2826" i="2" s="1"/>
  <c r="Q2845" i="2"/>
  <c r="U2893" i="2"/>
  <c r="T2650" i="2"/>
  <c r="U2650" i="2" s="1"/>
  <c r="S2602" i="2"/>
  <c r="Z2602" i="2" s="1"/>
  <c r="P2506" i="2"/>
  <c r="Y2506" i="2" s="1"/>
  <c r="P2490" i="2"/>
  <c r="Y2490" i="2" s="1"/>
  <c r="P2738" i="2"/>
  <c r="Q2738" i="2" s="1"/>
  <c r="S2802" i="2"/>
  <c r="T2802" i="2" s="1"/>
  <c r="U2802" i="2" s="1"/>
  <c r="S2858" i="2"/>
  <c r="Z2858" i="2" s="1"/>
  <c r="Z2570" i="2"/>
  <c r="S2682" i="2"/>
  <c r="Z2682" i="2" s="1"/>
  <c r="P2498" i="2"/>
  <c r="Q2498" i="2" s="1"/>
  <c r="S2458" i="2"/>
  <c r="T2458" i="2" s="1"/>
  <c r="U2458" i="2" s="1"/>
  <c r="P2074" i="2"/>
  <c r="Q2074" i="2" s="1"/>
  <c r="P2064" i="2"/>
  <c r="Y2064" i="2" s="1"/>
  <c r="P2094" i="2"/>
  <c r="Y2094" i="2" s="1"/>
  <c r="P1481" i="2"/>
  <c r="Q1481" i="2" s="1"/>
  <c r="S1617" i="2"/>
  <c r="Z1617" i="2" s="1"/>
  <c r="P1356" i="2"/>
  <c r="Y1356" i="2" s="1"/>
  <c r="S1609" i="2"/>
  <c r="T1609" i="2" s="1"/>
  <c r="U1609" i="2" s="1"/>
  <c r="S3130" i="2"/>
  <c r="T3130" i="2" s="1"/>
  <c r="U3130" i="2" s="1"/>
  <c r="P2650" i="2"/>
  <c r="Y2650" i="2" s="1"/>
  <c r="T2898" i="2"/>
  <c r="U2898" i="2" s="1"/>
  <c r="P3122" i="2"/>
  <c r="Y3122" i="2" s="1"/>
  <c r="Z2078" i="2"/>
  <c r="Q1255" i="2"/>
  <c r="Z2762" i="2"/>
  <c r="T2786" i="2"/>
  <c r="U2786" i="2" s="1"/>
  <c r="P2770" i="2"/>
  <c r="Y2770" i="2" s="1"/>
  <c r="P2570" i="2"/>
  <c r="Y2570" i="2" s="1"/>
  <c r="S3162" i="2"/>
  <c r="T3162" i="2" s="1"/>
  <c r="U3162" i="2" s="1"/>
  <c r="T2810" i="2"/>
  <c r="U2810" i="2" s="1"/>
  <c r="Y2482" i="2"/>
  <c r="S2746" i="2"/>
  <c r="Z2746" i="2" s="1"/>
  <c r="P2594" i="2"/>
  <c r="Y2594" i="2" s="1"/>
  <c r="S2674" i="2"/>
  <c r="T2674" i="2" s="1"/>
  <c r="U2674" i="2" s="1"/>
  <c r="P2578" i="2"/>
  <c r="Y2578" i="2" s="1"/>
  <c r="U2589" i="2"/>
  <c r="U2965" i="2"/>
  <c r="P2922" i="2"/>
  <c r="Y2922" i="2" s="1"/>
  <c r="P2072" i="2"/>
  <c r="Y2072" i="2" s="1"/>
  <c r="P1489" i="2"/>
  <c r="Q1489" i="2" s="1"/>
  <c r="S1529" i="2"/>
  <c r="Z1529" i="2" s="1"/>
  <c r="P1649" i="2"/>
  <c r="Y1649" i="2" s="1"/>
  <c r="P1585" i="2"/>
  <c r="Y1585" i="2" s="1"/>
  <c r="T2642" i="2"/>
  <c r="U2642" i="2" s="1"/>
  <c r="P3066" i="2"/>
  <c r="Y3066" i="2" s="1"/>
  <c r="Z2514" i="2"/>
  <c r="S2522" i="2"/>
  <c r="T2522" i="2" s="1"/>
  <c r="U2522" i="2" s="1"/>
  <c r="U2645" i="2"/>
  <c r="S2834" i="2"/>
  <c r="T2834" i="2" s="1"/>
  <c r="U2834" i="2" s="1"/>
  <c r="T2906" i="2"/>
  <c r="U2906" i="2" s="1"/>
  <c r="S2096" i="2"/>
  <c r="T2096" i="2" s="1"/>
  <c r="U2096" i="2" s="1"/>
  <c r="S2818" i="2"/>
  <c r="T2818" i="2" s="1"/>
  <c r="U2818" i="2" s="1"/>
  <c r="P1497" i="2"/>
  <c r="Y1497" i="2" s="1"/>
  <c r="S1292" i="2"/>
  <c r="Z1292" i="2" s="1"/>
  <c r="P1311" i="2"/>
  <c r="Y1311" i="2" s="1"/>
  <c r="U1140" i="2"/>
  <c r="P1620" i="2"/>
  <c r="Y1620" i="2" s="1"/>
  <c r="S1604" i="2"/>
  <c r="T1604" i="2" s="1"/>
  <c r="U1604" i="2" s="1"/>
  <c r="T1311" i="2"/>
  <c r="U1311" i="2" s="1"/>
  <c r="Z1399" i="2"/>
  <c r="T1391" i="2"/>
  <c r="U1391" i="2" s="1"/>
  <c r="P3154" i="2"/>
  <c r="Y3154" i="2" s="1"/>
  <c r="S1255" i="2"/>
  <c r="Z1255" i="2" s="1"/>
  <c r="P1383" i="2"/>
  <c r="Y1383" i="2" s="1"/>
  <c r="Q3189" i="2"/>
  <c r="Z3138" i="2"/>
  <c r="P1484" i="2"/>
  <c r="Y1484" i="2" s="1"/>
  <c r="T2024" i="2"/>
  <c r="U2024" i="2" s="1"/>
  <c r="S2036" i="2"/>
  <c r="T2036" i="2" s="1"/>
  <c r="U2036" i="2" s="1"/>
  <c r="P3178" i="2"/>
  <c r="Q3178" i="2" s="1"/>
  <c r="P1516" i="2"/>
  <c r="Y1516" i="2" s="1"/>
  <c r="S3170" i="2"/>
  <c r="Z3170" i="2" s="1"/>
  <c r="P3106" i="2"/>
  <c r="Y3106" i="2" s="1"/>
  <c r="P2810" i="2"/>
  <c r="Q2810" i="2" s="1"/>
  <c r="S2034" i="2"/>
  <c r="T2034" i="2" s="1"/>
  <c r="U2034" i="2" s="1"/>
  <c r="S2048" i="2"/>
  <c r="T2048" i="2" s="1"/>
  <c r="U2048" i="2" s="1"/>
  <c r="Z1764" i="2"/>
  <c r="P3114" i="2"/>
  <c r="Q3114" i="2" s="1"/>
  <c r="Z3154" i="2"/>
  <c r="P3194" i="2"/>
  <c r="Y3194" i="2" s="1"/>
  <c r="Q3205" i="2"/>
  <c r="Q3090" i="2"/>
  <c r="P2914" i="2"/>
  <c r="Y2914" i="2" s="1"/>
  <c r="P3146" i="2"/>
  <c r="Y3146" i="2" s="1"/>
  <c r="Z3122" i="2"/>
  <c r="P2890" i="2"/>
  <c r="Y2890" i="2" s="1"/>
  <c r="P2906" i="2"/>
  <c r="Y2906" i="2" s="1"/>
  <c r="P3138" i="2"/>
  <c r="Y3138" i="2" s="1"/>
  <c r="S3090" i="2"/>
  <c r="T3090" i="2" s="1"/>
  <c r="U3090" i="2" s="1"/>
  <c r="Q2036" i="2"/>
  <c r="Q2034" i="2"/>
  <c r="Q1740" i="2"/>
  <c r="Q1295" i="2"/>
  <c r="Q2450" i="2"/>
  <c r="U2448" i="2"/>
  <c r="U2446" i="2"/>
  <c r="U2442" i="2"/>
  <c r="U2440" i="2"/>
  <c r="U2438" i="2"/>
  <c r="U2436" i="2"/>
  <c r="U2428" i="2"/>
  <c r="U2412" i="2"/>
  <c r="Q2406" i="2"/>
  <c r="U2388" i="2"/>
  <c r="U2374" i="2"/>
  <c r="U2372" i="2"/>
  <c r="U2366" i="2"/>
  <c r="U2362" i="2"/>
  <c r="U2326" i="2"/>
  <c r="Q2322" i="2"/>
  <c r="U2318" i="2"/>
  <c r="Q3191" i="2"/>
  <c r="Q3167" i="2"/>
  <c r="U3154" i="2"/>
  <c r="Q3119" i="2"/>
  <c r="Q3098" i="2"/>
  <c r="U3095" i="2"/>
  <c r="Q3055" i="2"/>
  <c r="U3007" i="2"/>
  <c r="Q2975" i="2"/>
  <c r="U2879" i="2"/>
  <c r="Q2863" i="2"/>
  <c r="U2855" i="2"/>
  <c r="U2815" i="2"/>
  <c r="Q2735" i="2"/>
  <c r="Q2690" i="2"/>
  <c r="Q2674" i="2"/>
  <c r="U2671" i="2"/>
  <c r="U2663" i="2"/>
  <c r="S2584" i="2"/>
  <c r="Z2584" i="2" s="1"/>
  <c r="P2832" i="2"/>
  <c r="Q2832" i="2" s="1"/>
  <c r="S1361" i="2"/>
  <c r="Z1361" i="2" s="1"/>
  <c r="P1574" i="2"/>
  <c r="Y1574" i="2" s="1"/>
  <c r="U2570" i="2"/>
  <c r="S2776" i="2"/>
  <c r="T2776" i="2" s="1"/>
  <c r="U2776" i="2" s="1"/>
  <c r="S3008" i="2"/>
  <c r="Z3008" i="2" s="1"/>
  <c r="S1526" i="2"/>
  <c r="Z1526" i="2" s="1"/>
  <c r="P1518" i="2"/>
  <c r="Y1518" i="2" s="1"/>
  <c r="P2672" i="2"/>
  <c r="Q2672" i="2" s="1"/>
  <c r="S2568" i="2"/>
  <c r="Z2568" i="2" s="1"/>
  <c r="S3112" i="2"/>
  <c r="Z3112" i="2" s="1"/>
  <c r="S2936" i="2"/>
  <c r="T2936" i="2" s="1"/>
  <c r="U2936" i="2" s="1"/>
  <c r="P3128" i="2"/>
  <c r="Y3128" i="2" s="1"/>
  <c r="Q1054" i="2"/>
  <c r="S2640" i="2"/>
  <c r="T2640" i="2" s="1"/>
  <c r="U2640" i="2" s="1"/>
  <c r="S1598" i="2"/>
  <c r="T1598" i="2" s="1"/>
  <c r="U1598" i="2" s="1"/>
  <c r="P2888" i="2"/>
  <c r="Q2888" i="2" s="1"/>
  <c r="S1646" i="2"/>
  <c r="T1646" i="2" s="1"/>
  <c r="U1646" i="2" s="1"/>
  <c r="S2904" i="2"/>
  <c r="Z2904" i="2" s="1"/>
  <c r="S2592" i="2"/>
  <c r="Z2592" i="2" s="1"/>
  <c r="S3000" i="2"/>
  <c r="Z3000" i="2" s="1"/>
  <c r="S2616" i="2"/>
  <c r="T2616" i="2" s="1"/>
  <c r="U2616" i="2" s="1"/>
  <c r="P2504" i="2"/>
  <c r="Q2504" i="2" s="1"/>
  <c r="P2520" i="2"/>
  <c r="Y2520" i="2" s="1"/>
  <c r="P2480" i="2"/>
  <c r="Q2480" i="2" s="1"/>
  <c r="S2952" i="2"/>
  <c r="T2952" i="2" s="1"/>
  <c r="U2952" i="2" s="1"/>
  <c r="P2848" i="2"/>
  <c r="Q2848" i="2" s="1"/>
  <c r="S2688" i="2"/>
  <c r="Z2688" i="2" s="1"/>
  <c r="S2512" i="2"/>
  <c r="T2512" i="2" s="1"/>
  <c r="U2512" i="2" s="1"/>
  <c r="S2912" i="2"/>
  <c r="T2912" i="2" s="1"/>
  <c r="U2912" i="2" s="1"/>
  <c r="S1694" i="2"/>
  <c r="T1694" i="2" s="1"/>
  <c r="U1694" i="2" s="1"/>
  <c r="S1218" i="2"/>
  <c r="T1218" i="2" s="1"/>
  <c r="U1218" i="2" s="1"/>
  <c r="P2528" i="2"/>
  <c r="S1250" i="2"/>
  <c r="T1250" i="2" s="1"/>
  <c r="U1250" i="2" s="1"/>
  <c r="P2648" i="2"/>
  <c r="Y2648" i="2" s="1"/>
  <c r="P2664" i="2"/>
  <c r="Q2664" i="2" s="1"/>
  <c r="S2896" i="2"/>
  <c r="Z2896" i="2" s="1"/>
  <c r="P1482" i="2"/>
  <c r="Y1482" i="2" s="1"/>
  <c r="S2080" i="2"/>
  <c r="Z2080" i="2" s="1"/>
  <c r="P2066" i="2"/>
  <c r="Y2066" i="2" s="1"/>
  <c r="P2736" i="2"/>
  <c r="Q2736" i="2" s="1"/>
  <c r="S2030" i="2"/>
  <c r="T2030" i="2" s="1"/>
  <c r="U2030" i="2" s="1"/>
  <c r="S1158" i="2"/>
  <c r="Z1158" i="2" s="1"/>
  <c r="S1118" i="2"/>
  <c r="Z1118" i="2" s="1"/>
  <c r="S2632" i="2"/>
  <c r="T2632" i="2" s="1"/>
  <c r="U2632" i="2" s="1"/>
  <c r="P2084" i="2"/>
  <c r="Q2084" i="2" s="1"/>
  <c r="P1750" i="2"/>
  <c r="Y1750" i="2" s="1"/>
  <c r="S1319" i="2"/>
  <c r="Z1319" i="2" s="1"/>
  <c r="P1276" i="2"/>
  <c r="Y1276" i="2" s="1"/>
  <c r="S1593" i="2"/>
  <c r="Z1593" i="2" s="1"/>
  <c r="S982" i="2"/>
  <c r="T982" i="2" s="1"/>
  <c r="U982" i="2" s="1"/>
  <c r="S1038" i="2"/>
  <c r="T1038" i="2" s="1"/>
  <c r="U1038" i="2" s="1"/>
  <c r="S1054" i="2"/>
  <c r="T1054" i="2" s="1"/>
  <c r="U1054" i="2" s="1"/>
  <c r="S1166" i="2"/>
  <c r="T1166" i="2" s="1"/>
  <c r="U1166" i="2" s="1"/>
  <c r="P2872" i="2"/>
  <c r="Q2872" i="2" s="1"/>
  <c r="P1630" i="2"/>
  <c r="Q1630" i="2" s="1"/>
  <c r="P1329" i="2"/>
  <c r="Y1329" i="2" s="1"/>
  <c r="S1198" i="2"/>
  <c r="T1198" i="2" s="1"/>
  <c r="U1198" i="2" s="1"/>
  <c r="P1425" i="2"/>
  <c r="Y1425" i="2" s="1"/>
  <c r="P2744" i="2"/>
  <c r="Y2744" i="2" s="1"/>
  <c r="S1377" i="2"/>
  <c r="T1377" i="2" s="1"/>
  <c r="U1377" i="2" s="1"/>
  <c r="Q2639" i="2"/>
  <c r="Q2567" i="2"/>
  <c r="S2920" i="2"/>
  <c r="Z2920" i="2" s="1"/>
  <c r="S2792" i="2"/>
  <c r="Z2792" i="2" s="1"/>
  <c r="P2760" i="2"/>
  <c r="Y2760" i="2" s="1"/>
  <c r="S2880" i="2"/>
  <c r="Z2880" i="2" s="1"/>
  <c r="S1702" i="2"/>
  <c r="T1702" i="2" s="1"/>
  <c r="U1702" i="2" s="1"/>
  <c r="P2656" i="2"/>
  <c r="Y2656" i="2" s="1"/>
  <c r="P2560" i="2"/>
  <c r="Q2560" i="2" s="1"/>
  <c r="S1238" i="2"/>
  <c r="T1238" i="2" s="1"/>
  <c r="U1238" i="2" s="1"/>
  <c r="P2488" i="2"/>
  <c r="Y2488" i="2" s="1"/>
  <c r="S1246" i="2"/>
  <c r="Z1246" i="2" s="1"/>
  <c r="T2576" i="2"/>
  <c r="U2576" i="2" s="1"/>
  <c r="S1222" i="2"/>
  <c r="Z1222" i="2" s="1"/>
  <c r="S1094" i="2"/>
  <c r="T1094" i="2" s="1"/>
  <c r="U1094" i="2" s="1"/>
  <c r="S1230" i="2"/>
  <c r="T1230" i="2" s="1"/>
  <c r="U1230" i="2" s="1"/>
  <c r="S1174" i="2"/>
  <c r="T1174" i="2" s="1"/>
  <c r="U1174" i="2" s="1"/>
  <c r="S1106" i="2"/>
  <c r="T1106" i="2" s="1"/>
  <c r="U1106" i="2" s="1"/>
  <c r="Q2458" i="2"/>
  <c r="S2968" i="2"/>
  <c r="T2968" i="2" s="1"/>
  <c r="U2968" i="2" s="1"/>
  <c r="P2496" i="2"/>
  <c r="Q2496" i="2" s="1"/>
  <c r="T2816" i="2"/>
  <c r="U2816" i="2" s="1"/>
  <c r="Z2456" i="2"/>
  <c r="P1566" i="2"/>
  <c r="Q1566" i="2" s="1"/>
  <c r="S3136" i="2"/>
  <c r="Z3136" i="2" s="1"/>
  <c r="P2456" i="2"/>
  <c r="Q2456" i="2" s="1"/>
  <c r="S3120" i="2"/>
  <c r="T3120" i="2" s="1"/>
  <c r="U3120" i="2" s="1"/>
  <c r="S1102" i="2"/>
  <c r="Z1102" i="2" s="1"/>
  <c r="P1433" i="2"/>
  <c r="Y1433" i="2" s="1"/>
  <c r="S1138" i="2"/>
  <c r="T1138" i="2" s="1"/>
  <c r="U1138" i="2" s="1"/>
  <c r="S1122" i="2"/>
  <c r="T1122" i="2" s="1"/>
  <c r="U1122" i="2" s="1"/>
  <c r="S1130" i="2"/>
  <c r="T1130" i="2" s="1"/>
  <c r="U1130" i="2" s="1"/>
  <c r="S1242" i="2"/>
  <c r="Z1242" i="2" s="1"/>
  <c r="S1162" i="2"/>
  <c r="Z1162" i="2" s="1"/>
  <c r="P2536" i="2"/>
  <c r="Y2536" i="2" s="1"/>
  <c r="S1234" i="2"/>
  <c r="T1234" i="2" s="1"/>
  <c r="U1234" i="2" s="1"/>
  <c r="Q286" i="2"/>
  <c r="Y286" i="2"/>
  <c r="Y2" i="2"/>
  <c r="Q2" i="2"/>
  <c r="Z1401" i="2"/>
  <c r="T1401" i="2"/>
  <c r="U1401" i="2" s="1"/>
  <c r="Y2960" i="2"/>
  <c r="Q2960" i="2"/>
  <c r="T2888" i="2"/>
  <c r="U2888" i="2" s="1"/>
  <c r="Z2888" i="2"/>
  <c r="Z3184" i="2"/>
  <c r="Q2592" i="2"/>
  <c r="Y1313" i="2"/>
  <c r="T2872" i="2"/>
  <c r="U2872" i="2" s="1"/>
  <c r="T2704" i="2"/>
  <c r="U2704" i="2" s="1"/>
  <c r="Z2704" i="2"/>
  <c r="Z2536" i="2"/>
  <c r="T2536" i="2"/>
  <c r="U2536" i="2" s="1"/>
  <c r="Z2504" i="2"/>
  <c r="Q690" i="2"/>
  <c r="T1674" i="2"/>
  <c r="U1674" i="2" s="1"/>
  <c r="Z1674" i="2"/>
  <c r="Z1610" i="2"/>
  <c r="T1610" i="2"/>
  <c r="U1610" i="2" s="1"/>
  <c r="T1437" i="2"/>
  <c r="U1437" i="2" s="1"/>
  <c r="Z1437" i="2"/>
  <c r="Q1050" i="2"/>
  <c r="Q1046" i="2"/>
  <c r="Q1042" i="2"/>
  <c r="Q1038" i="2"/>
  <c r="Q1034" i="2"/>
  <c r="Q1030" i="2"/>
  <c r="Q1026" i="2"/>
  <c r="Q1022" i="2"/>
  <c r="Q1014" i="2"/>
  <c r="Q1010" i="2"/>
  <c r="Q1006" i="2"/>
  <c r="Q998" i="2"/>
  <c r="Q990" i="2"/>
  <c r="Q986" i="2"/>
  <c r="Q982" i="2"/>
  <c r="Q978" i="2"/>
  <c r="Q974" i="2"/>
  <c r="Q966" i="2"/>
  <c r="Q962" i="2"/>
  <c r="Q958" i="2"/>
  <c r="Q950" i="2"/>
  <c r="Q946" i="2"/>
  <c r="Q938" i="2"/>
  <c r="Q934" i="2"/>
  <c r="Q930" i="2"/>
  <c r="Q922" i="2"/>
  <c r="Q914" i="2"/>
  <c r="Q910" i="2"/>
  <c r="T2756" i="2"/>
  <c r="U2756" i="2" s="1"/>
  <c r="Z2756" i="2"/>
  <c r="T2524" i="2"/>
  <c r="U2524" i="2" s="1"/>
  <c r="Z2524" i="2"/>
  <c r="Q694" i="2"/>
  <c r="Q2680" i="2"/>
  <c r="Y1054" i="2"/>
  <c r="T2496" i="2"/>
  <c r="U2496" i="2" s="1"/>
  <c r="Q598" i="2"/>
  <c r="Q590" i="2"/>
  <c r="Q582" i="2"/>
  <c r="Q574" i="2"/>
  <c r="Q566" i="2"/>
  <c r="Q558" i="2"/>
  <c r="Q550" i="2"/>
  <c r="Q534" i="2"/>
  <c r="Q526" i="2"/>
  <c r="Q518" i="2"/>
  <c r="Q510" i="2"/>
  <c r="Q502" i="2"/>
  <c r="Q1250" i="2"/>
  <c r="Q1246" i="2"/>
  <c r="Q1242" i="2"/>
  <c r="Q1238" i="2"/>
  <c r="Q1234" i="2"/>
  <c r="Q1230" i="2"/>
  <c r="Q1226" i="2"/>
  <c r="Q1222" i="2"/>
  <c r="Q1218" i="2"/>
  <c r="Q1214" i="2"/>
  <c r="Q1210" i="2"/>
  <c r="Q1202" i="2"/>
  <c r="Q1198" i="2"/>
  <c r="Q1194" i="2"/>
  <c r="Q1190" i="2"/>
  <c r="Q1186" i="2"/>
  <c r="Q1182" i="2"/>
  <c r="Q1178" i="2"/>
  <c r="Q1174" i="2"/>
  <c r="Q1170" i="2"/>
  <c r="Q1166" i="2"/>
  <c r="Q1162" i="2"/>
  <c r="Q1158" i="2"/>
  <c r="Q1154" i="2"/>
  <c r="Q1150" i="2"/>
  <c r="Q1146" i="2"/>
  <c r="Q1142" i="2"/>
  <c r="Q1138" i="2"/>
  <c r="Q1134" i="2"/>
  <c r="Q1130" i="2"/>
  <c r="Q1126" i="2"/>
  <c r="Q1122" i="2"/>
  <c r="Q1118" i="2"/>
  <c r="Q1114" i="2"/>
  <c r="Q1110" i="2"/>
  <c r="Q1106" i="2"/>
  <c r="Q1102" i="2"/>
  <c r="Q1098" i="2"/>
  <c r="Q1094" i="2"/>
  <c r="Q1090" i="2"/>
  <c r="Q1086" i="2"/>
  <c r="Q1082" i="2"/>
  <c r="Q1078" i="2"/>
  <c r="Q810" i="2"/>
  <c r="Q802" i="2"/>
  <c r="Q794" i="2"/>
  <c r="Q786" i="2"/>
  <c r="Q778" i="2"/>
  <c r="Q770" i="2"/>
  <c r="Q762" i="2"/>
  <c r="Q754" i="2"/>
  <c r="Q746" i="2"/>
  <c r="Q738" i="2"/>
  <c r="Q730" i="2"/>
  <c r="Q722" i="2"/>
  <c r="Q714" i="2"/>
  <c r="Q698" i="2"/>
  <c r="Q682" i="2"/>
  <c r="Q674" i="2"/>
  <c r="Q650" i="2"/>
  <c r="Q642" i="2"/>
  <c r="Q634" i="2"/>
  <c r="Q626" i="2"/>
  <c r="Q618" i="2"/>
  <c r="Q474" i="2"/>
  <c r="Q466" i="2"/>
  <c r="Q458" i="2"/>
  <c r="Q450" i="2"/>
  <c r="Q442" i="2"/>
  <c r="Q434" i="2"/>
  <c r="Q426" i="2"/>
  <c r="Q410" i="2"/>
  <c r="Q402" i="2"/>
  <c r="Q394" i="2"/>
  <c r="Q386" i="2"/>
  <c r="Q378" i="2"/>
  <c r="Q362" i="2"/>
  <c r="Q354" i="2"/>
  <c r="Q338" i="2"/>
  <c r="Q330" i="2"/>
  <c r="Q314" i="2"/>
  <c r="Q306" i="2"/>
  <c r="Q298" i="2"/>
  <c r="Q290" i="2"/>
  <c r="Q282" i="2"/>
  <c r="Q266" i="2"/>
  <c r="Q258" i="2"/>
  <c r="Q250" i="2"/>
  <c r="Q242" i="2"/>
  <c r="Q234" i="2"/>
  <c r="Q226" i="2"/>
  <c r="Q218" i="2"/>
  <c r="Q194" i="2"/>
  <c r="Q186" i="2"/>
  <c r="Q178" i="2"/>
  <c r="Q170" i="2"/>
  <c r="Q162" i="2"/>
  <c r="Q154" i="2"/>
  <c r="Q146" i="2"/>
  <c r="Q138" i="2"/>
  <c r="Q122" i="2"/>
  <c r="Q114" i="2"/>
  <c r="Q98" i="2"/>
  <c r="Q90" i="2"/>
  <c r="Q82" i="2"/>
  <c r="Q74" i="2"/>
  <c r="Q66" i="2"/>
  <c r="Q58" i="2"/>
  <c r="Q50" i="2"/>
  <c r="Q34" i="2"/>
  <c r="Q26" i="2"/>
  <c r="Q18" i="2"/>
  <c r="Q10" i="2"/>
  <c r="Q594" i="2"/>
  <c r="Q578" i="2"/>
  <c r="Q562" i="2"/>
  <c r="Q554" i="2"/>
  <c r="Q546" i="2"/>
  <c r="Q538" i="2"/>
  <c r="Q522" i="2"/>
  <c r="Q514" i="2"/>
  <c r="Q506" i="2"/>
  <c r="Q498" i="2"/>
  <c r="Q1074" i="2"/>
  <c r="Q1070" i="2"/>
  <c r="Q1066" i="2"/>
  <c r="Q1062" i="2"/>
  <c r="Q610" i="2"/>
  <c r="Q606" i="2"/>
  <c r="Q602" i="2"/>
  <c r="Q806" i="2"/>
  <c r="Q782" i="2"/>
  <c r="Q758" i="2"/>
  <c r="Q742" i="2"/>
  <c r="Q734" i="2"/>
  <c r="Q726" i="2"/>
  <c r="Q710" i="2"/>
  <c r="Q686" i="2"/>
  <c r="Q670" i="2"/>
  <c r="Q662" i="2"/>
  <c r="Q654" i="2"/>
  <c r="Q638" i="2"/>
  <c r="Q478" i="2"/>
  <c r="Q470" i="2"/>
  <c r="Q454" i="2"/>
  <c r="Q438" i="2"/>
  <c r="Q422" i="2"/>
  <c r="Q414" i="2"/>
  <c r="Q406" i="2"/>
  <c r="Q398" i="2"/>
  <c r="Q390" i="2"/>
  <c r="Q382" i="2"/>
  <c r="Q374" i="2"/>
  <c r="Q366" i="2"/>
  <c r="Q358" i="2"/>
  <c r="Q350" i="2"/>
  <c r="Q334" i="2"/>
  <c r="Q326" i="2"/>
  <c r="Q318" i="2"/>
  <c r="Q310" i="2"/>
  <c r="Q294" i="2"/>
  <c r="Q270" i="2"/>
  <c r="Q262" i="2"/>
  <c r="Q246" i="2"/>
  <c r="Q230" i="2"/>
  <c r="Q222" i="2"/>
  <c r="Q214" i="2"/>
  <c r="Q206" i="2"/>
  <c r="Q190" i="2"/>
  <c r="Q182" i="2"/>
  <c r="Q174" i="2"/>
  <c r="Q166" i="2"/>
  <c r="Q158" i="2"/>
  <c r="Q150" i="2"/>
  <c r="Q142" i="2"/>
  <c r="Q126" i="2"/>
  <c r="Q118" i="2"/>
  <c r="Q110" i="2"/>
  <c r="Q102" i="2"/>
  <c r="Q94" i="2"/>
  <c r="Q86" i="2"/>
  <c r="Q70" i="2"/>
  <c r="Q46" i="2"/>
  <c r="Q22" i="2"/>
  <c r="Q14" i="2"/>
  <c r="Q6" i="2"/>
  <c r="Q1838" i="2"/>
  <c r="Z1473" i="2"/>
  <c r="Q2967" i="2"/>
  <c r="P2444" i="2"/>
  <c r="Y2444" i="2" s="1"/>
  <c r="Q3160" i="2"/>
  <c r="S2396" i="2"/>
  <c r="Z2396" i="2" s="1"/>
  <c r="P3111" i="2"/>
  <c r="Y3111" i="2" s="1"/>
  <c r="P2424" i="2"/>
  <c r="Q2424" i="2" s="1"/>
  <c r="Z2663" i="2"/>
  <c r="S1614" i="2"/>
  <c r="Z1614" i="2" s="1"/>
  <c r="S2847" i="2"/>
  <c r="T2847" i="2" s="1"/>
  <c r="U2847" i="2" s="1"/>
  <c r="P2348" i="2"/>
  <c r="Q2348" i="2" s="1"/>
  <c r="Y3191" i="2"/>
  <c r="P2372" i="2"/>
  <c r="Y2372" i="2" s="1"/>
  <c r="S2378" i="2"/>
  <c r="T2378" i="2" s="1"/>
  <c r="U2378" i="2" s="1"/>
  <c r="P2356" i="2"/>
  <c r="Y2356" i="2" s="1"/>
  <c r="S2394" i="2"/>
  <c r="T2394" i="2" s="1"/>
  <c r="U2394" i="2" s="1"/>
  <c r="S3055" i="2"/>
  <c r="T3055" i="2" s="1"/>
  <c r="U3055" i="2" s="1"/>
  <c r="P2414" i="2"/>
  <c r="Q2414" i="2" s="1"/>
  <c r="Q2418" i="2"/>
  <c r="U2738" i="2"/>
  <c r="S2307" i="2"/>
  <c r="T2307" i="2" s="1"/>
  <c r="U2307" i="2" s="1"/>
  <c r="P2436" i="2"/>
  <c r="Q2436" i="2" s="1"/>
  <c r="P2448" i="2"/>
  <c r="Q2448" i="2" s="1"/>
  <c r="S3016" i="2"/>
  <c r="T3016" i="2" s="1"/>
  <c r="U3016" i="2" s="1"/>
  <c r="S2960" i="2"/>
  <c r="Z2960" i="2" s="1"/>
  <c r="S2976" i="2"/>
  <c r="T2976" i="2" s="1"/>
  <c r="U2976" i="2" s="1"/>
  <c r="S3040" i="2"/>
  <c r="T3040" i="2" s="1"/>
  <c r="U3040" i="2" s="1"/>
  <c r="T1534" i="2"/>
  <c r="U1534" i="2" s="1"/>
  <c r="P2599" i="2"/>
  <c r="Y2599" i="2" s="1"/>
  <c r="Q2527" i="2"/>
  <c r="S3144" i="2"/>
  <c r="T3144" i="2" s="1"/>
  <c r="U3144" i="2" s="1"/>
  <c r="S2743" i="2"/>
  <c r="Z2743" i="2" s="1"/>
  <c r="S3151" i="2"/>
  <c r="T3151" i="2" s="1"/>
  <c r="U3151" i="2" s="1"/>
  <c r="S3039" i="2"/>
  <c r="Z3039" i="2" s="1"/>
  <c r="S2895" i="2"/>
  <c r="Z2895" i="2" s="1"/>
  <c r="P1984" i="2"/>
  <c r="Y1984" i="2" s="1"/>
  <c r="P1345" i="2"/>
  <c r="Y1345" i="2" s="1"/>
  <c r="S1542" i="2"/>
  <c r="T1542" i="2" s="1"/>
  <c r="U1542" i="2" s="1"/>
  <c r="S1686" i="2"/>
  <c r="P1558" i="2"/>
  <c r="Y1558" i="2" s="1"/>
  <c r="U2110" i="2"/>
  <c r="Q2011" i="2"/>
  <c r="Q1531" i="2"/>
  <c r="Q1414" i="2"/>
  <c r="U1350" i="2"/>
  <c r="U2391" i="2"/>
  <c r="U2389" i="2"/>
  <c r="U2385" i="2"/>
  <c r="U2379" i="2"/>
  <c r="U2367" i="2"/>
  <c r="U2341" i="2"/>
  <c r="Q2835" i="2"/>
  <c r="T1814" i="2"/>
  <c r="U1814" i="2" s="1"/>
  <c r="Q2169" i="2"/>
  <c r="P2428" i="2"/>
  <c r="Q2428" i="2" s="1"/>
  <c r="S2983" i="2"/>
  <c r="Z2983" i="2" s="1"/>
  <c r="P2767" i="2"/>
  <c r="Y2767" i="2" s="1"/>
  <c r="Z2129" i="2"/>
  <c r="S3119" i="2"/>
  <c r="Z3119" i="2" s="1"/>
  <c r="Z2807" i="2"/>
  <c r="P2559" i="2"/>
  <c r="Q2559" i="2" s="1"/>
  <c r="P2328" i="2"/>
  <c r="Y2328" i="2" s="1"/>
  <c r="S2322" i="2"/>
  <c r="Z2322" i="2" s="1"/>
  <c r="S2426" i="2"/>
  <c r="T2426" i="2" s="1"/>
  <c r="U2426" i="2" s="1"/>
  <c r="S2783" i="2"/>
  <c r="Z2783" i="2" s="1"/>
  <c r="S3015" i="2"/>
  <c r="Z3015" i="2" s="1"/>
  <c r="U3146" i="2"/>
  <c r="Y3167" i="2"/>
  <c r="S3191" i="2"/>
  <c r="T3191" i="2" s="1"/>
  <c r="U3191" i="2" s="1"/>
  <c r="P2398" i="2"/>
  <c r="Y2398" i="2" s="1"/>
  <c r="S2450" i="2"/>
  <c r="T2450" i="2" s="1"/>
  <c r="U2450" i="2" s="1"/>
  <c r="S2984" i="2"/>
  <c r="T2984" i="2" s="1"/>
  <c r="U2984" i="2" s="1"/>
  <c r="Q2422" i="2"/>
  <c r="S2368" i="2"/>
  <c r="T2368" i="2" s="1"/>
  <c r="U2368" i="2" s="1"/>
  <c r="S2277" i="2"/>
  <c r="Z2277" i="2" s="1"/>
  <c r="P1639" i="2"/>
  <c r="Y1639" i="2" s="1"/>
  <c r="S1297" i="2"/>
  <c r="Z1297" i="2" s="1"/>
  <c r="P3056" i="2"/>
  <c r="Y3056" i="2" s="1"/>
  <c r="Q2911" i="2"/>
  <c r="Q3039" i="2"/>
  <c r="S3160" i="2"/>
  <c r="T3160" i="2" s="1"/>
  <c r="U3160" i="2" s="1"/>
  <c r="U2666" i="2"/>
  <c r="S2727" i="2"/>
  <c r="T2727" i="2" s="1"/>
  <c r="U2727" i="2" s="1"/>
  <c r="S2340" i="2"/>
  <c r="T2340" i="2" s="1"/>
  <c r="U2340" i="2" s="1"/>
  <c r="P2362" i="2"/>
  <c r="Q2362" i="2" s="1"/>
  <c r="S2799" i="2"/>
  <c r="Z2799" i="2" s="1"/>
  <c r="Q2519" i="2"/>
  <c r="S2519" i="2"/>
  <c r="T2519" i="2" s="1"/>
  <c r="U2519" i="2" s="1"/>
  <c r="S3087" i="2"/>
  <c r="T3087" i="2" s="1"/>
  <c r="U3087" i="2" s="1"/>
  <c r="Q2695" i="2"/>
  <c r="S2384" i="2"/>
  <c r="Z2384" i="2" s="1"/>
  <c r="P1622" i="2"/>
  <c r="Q1622" i="2" s="1"/>
  <c r="P1393" i="2"/>
  <c r="Q1393" i="2" s="1"/>
  <c r="P1726" i="2"/>
  <c r="Y1726" i="2" s="1"/>
  <c r="Z2338" i="2"/>
  <c r="P1337" i="2"/>
  <c r="Y1337" i="2" s="1"/>
  <c r="S1710" i="2"/>
  <c r="T1710" i="2" s="1"/>
  <c r="U1710" i="2" s="1"/>
  <c r="P1486" i="2"/>
  <c r="Y1486" i="2" s="1"/>
  <c r="P2704" i="2"/>
  <c r="Y2704" i="2" s="1"/>
  <c r="P2712" i="2"/>
  <c r="Y2712" i="2" s="1"/>
  <c r="S2552" i="2"/>
  <c r="Z2552" i="2" s="1"/>
  <c r="S1880" i="2"/>
  <c r="Z1880" i="2" s="1"/>
  <c r="S2735" i="2"/>
  <c r="Z2735" i="2" s="1"/>
  <c r="T2259" i="2"/>
  <c r="U2259" i="2" s="1"/>
  <c r="T1824" i="2"/>
  <c r="U1824" i="2" s="1"/>
  <c r="Q2368" i="2"/>
  <c r="S3072" i="2"/>
  <c r="Z3072" i="2" s="1"/>
  <c r="S2823" i="2"/>
  <c r="T2823" i="2" s="1"/>
  <c r="U2823" i="2" s="1"/>
  <c r="S2759" i="2"/>
  <c r="Z2759" i="2" s="1"/>
  <c r="S2420" i="2"/>
  <c r="T2420" i="2" s="1"/>
  <c r="U2420" i="2" s="1"/>
  <c r="P2999" i="2"/>
  <c r="Q2999" i="2" s="1"/>
  <c r="Q2400" i="2"/>
  <c r="P2655" i="2"/>
  <c r="Y2655" i="2" s="1"/>
  <c r="P2671" i="2"/>
  <c r="Q2671" i="2" s="1"/>
  <c r="P1820" i="2"/>
  <c r="Q1820" i="2" s="1"/>
  <c r="S2350" i="2"/>
  <c r="T2350" i="2" s="1"/>
  <c r="U2350" i="2" s="1"/>
  <c r="P2344" i="2"/>
  <c r="Q2344" i="2" s="1"/>
  <c r="S2992" i="2"/>
  <c r="T2992" i="2" s="1"/>
  <c r="U2992" i="2" s="1"/>
  <c r="P2434" i="2"/>
  <c r="Y2434" i="2" s="1"/>
  <c r="P2404" i="2"/>
  <c r="Q2404" i="2" s="1"/>
  <c r="Q2352" i="2"/>
  <c r="S2157" i="2"/>
  <c r="T2157" i="2" s="1"/>
  <c r="U2157" i="2" s="1"/>
  <c r="Q2430" i="2"/>
  <c r="S2452" i="2"/>
  <c r="Z2452" i="2" s="1"/>
  <c r="S3080" i="2"/>
  <c r="Z3080" i="2" s="1"/>
  <c r="Q1936" i="2"/>
  <c r="P3088" i="2"/>
  <c r="Y3088" i="2" s="1"/>
  <c r="P3200" i="2"/>
  <c r="Y3200" i="2" s="1"/>
  <c r="T2599" i="2"/>
  <c r="U2599" i="2" s="1"/>
  <c r="T2551" i="2"/>
  <c r="U2551" i="2" s="1"/>
  <c r="S2711" i="2"/>
  <c r="T2711" i="2" s="1"/>
  <c r="U2711" i="2" s="1"/>
  <c r="P3143" i="2"/>
  <c r="Y3143" i="2" s="1"/>
  <c r="Z2944" i="2"/>
  <c r="Z2832" i="2"/>
  <c r="Q2799" i="2"/>
  <c r="P2316" i="2"/>
  <c r="Q2316" i="2" s="1"/>
  <c r="P3192" i="2"/>
  <c r="Y3192" i="2" s="1"/>
  <c r="S2831" i="2"/>
  <c r="Z2831" i="2" s="1"/>
  <c r="P2951" i="2"/>
  <c r="Y2951" i="2" s="1"/>
  <c r="T2398" i="2"/>
  <c r="U2398" i="2" s="1"/>
  <c r="S1742" i="2"/>
  <c r="T1742" i="2" s="1"/>
  <c r="U1742" i="2" s="1"/>
  <c r="S1638" i="2"/>
  <c r="Z1638" i="2" s="1"/>
  <c r="Z2436" i="2"/>
  <c r="Z2356" i="2"/>
  <c r="P1401" i="2"/>
  <c r="Y1401" i="2" s="1"/>
  <c r="P1550" i="2"/>
  <c r="Y1550" i="2" s="1"/>
  <c r="P1321" i="2"/>
  <c r="Y1321" i="2" s="1"/>
  <c r="S2784" i="2"/>
  <c r="T2784" i="2" s="1"/>
  <c r="U2784" i="2" s="1"/>
  <c r="S2600" i="2"/>
  <c r="Z2600" i="2" s="1"/>
  <c r="T2179" i="2"/>
  <c r="U2179" i="2" s="1"/>
  <c r="T1590" i="2"/>
  <c r="U1590" i="2" s="1"/>
  <c r="Z1337" i="2"/>
  <c r="Q2452" i="2"/>
  <c r="Q2386" i="2"/>
  <c r="Q2370" i="2"/>
  <c r="Q2402" i="2"/>
  <c r="U3114" i="2"/>
  <c r="S3199" i="2"/>
  <c r="Z3199" i="2" s="1"/>
  <c r="S2967" i="2"/>
  <c r="T2967" i="2" s="1"/>
  <c r="U2967" i="2" s="1"/>
  <c r="S2400" i="2"/>
  <c r="T2400" i="2" s="1"/>
  <c r="U2400" i="2" s="1"/>
  <c r="S2364" i="2"/>
  <c r="T2364" i="2" s="1"/>
  <c r="U2364" i="2" s="1"/>
  <c r="P3127" i="2"/>
  <c r="Y3127" i="2" s="1"/>
  <c r="S2169" i="2"/>
  <c r="Z2169" i="2" s="1"/>
  <c r="S2386" i="2"/>
  <c r="T2386" i="2" s="1"/>
  <c r="U2386" i="2" s="1"/>
  <c r="Q2746" i="2"/>
  <c r="S2313" i="2"/>
  <c r="T2313" i="2" s="1"/>
  <c r="U2313" i="2" s="1"/>
  <c r="P1353" i="2"/>
  <c r="Y1353" i="2" s="1"/>
  <c r="P3184" i="2"/>
  <c r="Q3184" i="2" s="1"/>
  <c r="Q2454" i="2"/>
  <c r="S3024" i="2"/>
  <c r="Z3024" i="2" s="1"/>
  <c r="P2631" i="2"/>
  <c r="Y2631" i="2" s="1"/>
  <c r="T2767" i="2"/>
  <c r="U2767" i="2" s="1"/>
  <c r="S2695" i="2"/>
  <c r="T2695" i="2" s="1"/>
  <c r="U2695" i="2" s="1"/>
  <c r="S2751" i="2"/>
  <c r="T2751" i="2" s="1"/>
  <c r="U2751" i="2" s="1"/>
  <c r="S2535" i="2"/>
  <c r="Z2535" i="2" s="1"/>
  <c r="Q2783" i="2"/>
  <c r="P1806" i="2"/>
  <c r="Y1806" i="2" s="1"/>
  <c r="P2551" i="2"/>
  <c r="Y2551" i="2" s="1"/>
  <c r="P2440" i="2"/>
  <c r="Y2440" i="2" s="1"/>
  <c r="S1662" i="2"/>
  <c r="T1662" i="2" s="1"/>
  <c r="U1662" i="2" s="1"/>
  <c r="P1494" i="2"/>
  <c r="Y1494" i="2" s="1"/>
  <c r="P1534" i="2"/>
  <c r="Q1534" i="2" s="1"/>
  <c r="S1441" i="2"/>
  <c r="Z1441" i="2" s="1"/>
  <c r="P1758" i="2"/>
  <c r="Y1758" i="2" s="1"/>
  <c r="P1290" i="2"/>
  <c r="Y1290" i="2" s="1"/>
  <c r="S2696" i="2"/>
  <c r="Z2696" i="2" s="1"/>
  <c r="Z2006" i="2"/>
  <c r="Q1964" i="2"/>
  <c r="Z2440" i="2"/>
  <c r="Q2583" i="2"/>
  <c r="P3095" i="2"/>
  <c r="Q3095" i="2" s="1"/>
  <c r="P2129" i="2"/>
  <c r="Q2129" i="2" s="1"/>
  <c r="Q2714" i="2"/>
  <c r="P2432" i="2"/>
  <c r="Q2432" i="2" s="1"/>
  <c r="T3127" i="2"/>
  <c r="U3127" i="2" s="1"/>
  <c r="P2815" i="2"/>
  <c r="Y2815" i="2" s="1"/>
  <c r="P2318" i="2"/>
  <c r="Y2318" i="2" s="1"/>
  <c r="P2326" i="2"/>
  <c r="Y2326" i="2" s="1"/>
  <c r="P2663" i="2"/>
  <c r="Q2663" i="2" s="1"/>
  <c r="P2647" i="2"/>
  <c r="Q2647" i="2" s="1"/>
  <c r="T3135" i="2"/>
  <c r="U3135" i="2" s="1"/>
  <c r="P2366" i="2"/>
  <c r="Q2366" i="2" s="1"/>
  <c r="P2354" i="2"/>
  <c r="Q2354" i="2" s="1"/>
  <c r="S1802" i="2"/>
  <c r="T1802" i="2" s="1"/>
  <c r="U1802" i="2" s="1"/>
  <c r="P2223" i="2"/>
  <c r="Q2223" i="2" s="1"/>
  <c r="S2151" i="2"/>
  <c r="T2151" i="2" s="1"/>
  <c r="U2151" i="2" s="1"/>
  <c r="S3104" i="2"/>
  <c r="T3104" i="2" s="1"/>
  <c r="U3104" i="2" s="1"/>
  <c r="S2975" i="2"/>
  <c r="Z2975" i="2" s="1"/>
  <c r="P2311" i="2"/>
  <c r="Q2311" i="2" s="1"/>
  <c r="Q2991" i="2"/>
  <c r="S1409" i="2"/>
  <c r="T1409" i="2" s="1"/>
  <c r="U1409" i="2" s="1"/>
  <c r="S3048" i="2"/>
  <c r="T3048" i="2" s="1"/>
  <c r="U3048" i="2" s="1"/>
  <c r="S3176" i="2"/>
  <c r="T3176" i="2" s="1"/>
  <c r="U3176" i="2" s="1"/>
  <c r="S2527" i="2"/>
  <c r="T2527" i="2" s="1"/>
  <c r="U2527" i="2" s="1"/>
  <c r="P2575" i="2"/>
  <c r="Q2575" i="2" s="1"/>
  <c r="S1870" i="2"/>
  <c r="Z1870" i="2" s="1"/>
  <c r="S1848" i="2"/>
  <c r="Z1848" i="2" s="1"/>
  <c r="S1782" i="2"/>
  <c r="Z1782" i="2" s="1"/>
  <c r="P1510" i="2"/>
  <c r="Y1510" i="2" s="1"/>
  <c r="S2887" i="2"/>
  <c r="Z2887" i="2" s="1"/>
  <c r="S2863" i="2"/>
  <c r="T2863" i="2" s="1"/>
  <c r="U2863" i="2" s="1"/>
  <c r="Z2366" i="2"/>
  <c r="S1305" i="2"/>
  <c r="Z1305" i="2" s="1"/>
  <c r="S1766" i="2"/>
  <c r="T1766" i="2" s="1"/>
  <c r="U1766" i="2" s="1"/>
  <c r="S1281" i="2"/>
  <c r="Z1281" i="2" s="1"/>
  <c r="P3096" i="2"/>
  <c r="Y3096" i="2" s="1"/>
  <c r="Q2384" i="2"/>
  <c r="Z1566" i="2"/>
  <c r="Q3130" i="2"/>
  <c r="S2991" i="2"/>
  <c r="Z2991" i="2" s="1"/>
  <c r="P2719" i="2"/>
  <c r="Y2719" i="2" s="1"/>
  <c r="Q2847" i="2"/>
  <c r="S2370" i="2"/>
  <c r="T2370" i="2" s="1"/>
  <c r="U2370" i="2" s="1"/>
  <c r="S2352" i="2"/>
  <c r="T2352" i="2" s="1"/>
  <c r="U2352" i="2" s="1"/>
  <c r="S1786" i="2"/>
  <c r="T1786" i="2" s="1"/>
  <c r="U1786" i="2" s="1"/>
  <c r="Q3087" i="2"/>
  <c r="S1313" i="2"/>
  <c r="T1313" i="2" s="1"/>
  <c r="U1313" i="2" s="1"/>
  <c r="Q2607" i="2"/>
  <c r="Q3015" i="2"/>
  <c r="P2380" i="2"/>
  <c r="Y2380" i="2" s="1"/>
  <c r="S3032" i="2"/>
  <c r="T3032" i="2" s="1"/>
  <c r="U3032" i="2" s="1"/>
  <c r="P2360" i="2"/>
  <c r="Q2360" i="2" s="1"/>
  <c r="P2856" i="2"/>
  <c r="Y2856" i="2" s="1"/>
  <c r="S2928" i="2"/>
  <c r="T2928" i="2" s="1"/>
  <c r="U2928" i="2" s="1"/>
  <c r="T2719" i="2"/>
  <c r="U2719" i="2" s="1"/>
  <c r="S2583" i="2"/>
  <c r="Z2583" i="2" s="1"/>
  <c r="S2775" i="2"/>
  <c r="T2775" i="2" s="1"/>
  <c r="U2775" i="2" s="1"/>
  <c r="T2623" i="2"/>
  <c r="U2623" i="2" s="1"/>
  <c r="P2944" i="2"/>
  <c r="Q2944" i="2" s="1"/>
  <c r="S2911" i="2"/>
  <c r="Z2911" i="2" s="1"/>
  <c r="P2903" i="2"/>
  <c r="Q2903" i="2" s="1"/>
  <c r="T3079" i="2"/>
  <c r="U3079" i="2" s="1"/>
  <c r="P1852" i="2"/>
  <c r="Y1852" i="2" s="1"/>
  <c r="S1273" i="2"/>
  <c r="T1273" i="2" s="1"/>
  <c r="U1273" i="2" s="1"/>
  <c r="P1654" i="2"/>
  <c r="Y1654" i="2" s="1"/>
  <c r="P2728" i="2"/>
  <c r="Y2728" i="2" s="1"/>
  <c r="P2720" i="2"/>
  <c r="Y2720" i="2" s="1"/>
  <c r="P2624" i="2"/>
  <c r="Q2624" i="2" s="1"/>
  <c r="P2576" i="2"/>
  <c r="Y2576" i="2" s="1"/>
  <c r="Q3100" i="2"/>
  <c r="U2514" i="2"/>
  <c r="S3121" i="2"/>
  <c r="Z3121" i="2" s="1"/>
  <c r="S3137" i="2"/>
  <c r="Z3137" i="2" s="1"/>
  <c r="S3129" i="2"/>
  <c r="Z3129" i="2" s="1"/>
  <c r="U1345" i="2"/>
  <c r="T1654" i="2"/>
  <c r="U1654" i="2" s="1"/>
  <c r="Z1654" i="2"/>
  <c r="T2999" i="2"/>
  <c r="U2999" i="2" s="1"/>
  <c r="Z2199" i="2"/>
  <c r="Z2038" i="2"/>
  <c r="T2171" i="2"/>
  <c r="U2171" i="2" s="1"/>
  <c r="P1471" i="2"/>
  <c r="Y1471" i="2" s="1"/>
  <c r="P1506" i="2"/>
  <c r="Y1506" i="2" s="1"/>
  <c r="S1586" i="2"/>
  <c r="Z1586" i="2" s="1"/>
  <c r="P1478" i="2"/>
  <c r="Q1478" i="2" s="1"/>
  <c r="S1369" i="2"/>
  <c r="Z1369" i="2" s="1"/>
  <c r="P1606" i="2"/>
  <c r="Q1606" i="2" s="1"/>
  <c r="U3173" i="2"/>
  <c r="U2901" i="2"/>
  <c r="U2829" i="2"/>
  <c r="U2813" i="2"/>
  <c r="P1563" i="2"/>
  <c r="Q1563" i="2" s="1"/>
  <c r="S2814" i="2"/>
  <c r="Z2814" i="2" s="1"/>
  <c r="U1620" i="2"/>
  <c r="Q3170" i="2"/>
  <c r="U3138" i="2"/>
  <c r="U3122" i="2"/>
  <c r="Q2882" i="2"/>
  <c r="Q2874" i="2"/>
  <c r="U2762" i="2"/>
  <c r="U1558" i="2"/>
  <c r="Q1441" i="2"/>
  <c r="Q1273" i="2"/>
  <c r="U3200" i="2"/>
  <c r="Q3032" i="2"/>
  <c r="U2944" i="2"/>
  <c r="U2712" i="2"/>
  <c r="U2504" i="2"/>
  <c r="Q3147" i="2"/>
  <c r="Q3139" i="2"/>
  <c r="Q3059" i="2"/>
  <c r="U2811" i="2"/>
  <c r="U2699" i="2"/>
  <c r="S1947" i="2"/>
  <c r="Z1947" i="2" s="1"/>
  <c r="P1779" i="2"/>
  <c r="Y1779" i="2" s="1"/>
  <c r="S1817" i="2"/>
  <c r="T1817" i="2" s="1"/>
  <c r="U1817" i="2" s="1"/>
  <c r="P1995" i="2"/>
  <c r="Q1995" i="2" s="1"/>
  <c r="U3204" i="2"/>
  <c r="U3172" i="2"/>
  <c r="U3108" i="2"/>
  <c r="Y3164" i="2"/>
  <c r="P2003" i="2"/>
  <c r="Y2003" i="2" s="1"/>
  <c r="U1904" i="2"/>
  <c r="U2392" i="2"/>
  <c r="U2380" i="2"/>
  <c r="U2316" i="2"/>
  <c r="U2807" i="2"/>
  <c r="Q2791" i="2"/>
  <c r="P2232" i="2"/>
  <c r="Y2232" i="2" s="1"/>
  <c r="Y3000" i="2"/>
  <c r="Q2054" i="2"/>
  <c r="U1497" i="2"/>
  <c r="U1489" i="2"/>
  <c r="U2485" i="2"/>
  <c r="Q3024" i="2"/>
  <c r="Q2741" i="2"/>
  <c r="Q2469" i="2"/>
  <c r="Z3097" i="2"/>
  <c r="Q2461" i="2"/>
  <c r="T2474" i="2"/>
  <c r="U2474" i="2" s="1"/>
  <c r="Z1558" i="2"/>
  <c r="Z3005" i="2"/>
  <c r="Y1273" i="2"/>
  <c r="T1444" i="2"/>
  <c r="U1444" i="2" s="1"/>
  <c r="Y2568" i="2"/>
  <c r="Z2645" i="2"/>
  <c r="T2957" i="2"/>
  <c r="U2957" i="2" s="1"/>
  <c r="Q2709" i="2"/>
  <c r="Z1714" i="2"/>
  <c r="Z1550" i="2"/>
  <c r="Q1593" i="2"/>
  <c r="Z2712" i="2"/>
  <c r="Q2696" i="2"/>
  <c r="Q2632" i="2"/>
  <c r="Z3084" i="2"/>
  <c r="T2520" i="2"/>
  <c r="U2520" i="2" s="1"/>
  <c r="T2864" i="2"/>
  <c r="U2864" i="2" s="1"/>
  <c r="Q1526" i="2"/>
  <c r="Z1574" i="2"/>
  <c r="T2084" i="2"/>
  <c r="U2084" i="2" s="1"/>
  <c r="T2064" i="2"/>
  <c r="U2064" i="2" s="1"/>
  <c r="Z2498" i="2"/>
  <c r="T2498" i="2"/>
  <c r="U2498" i="2" s="1"/>
  <c r="T1750" i="2"/>
  <c r="U1750" i="2" s="1"/>
  <c r="Z1750" i="2"/>
  <c r="Z1985" i="2"/>
  <c r="T1985" i="2"/>
  <c r="U1985" i="2" s="1"/>
  <c r="Z2159" i="2"/>
  <c r="Z1828" i="2"/>
  <c r="T1494" i="2"/>
  <c r="U1494" i="2" s="1"/>
  <c r="Q1926" i="2"/>
  <c r="T2760" i="2"/>
  <c r="U2760" i="2" s="1"/>
  <c r="Z2528" i="2"/>
  <c r="Y3032" i="2"/>
  <c r="Z3200" i="2"/>
  <c r="T2856" i="2"/>
  <c r="U2856" i="2" s="1"/>
  <c r="T3192" i="2"/>
  <c r="U3192" i="2" s="1"/>
  <c r="Z2720" i="2"/>
  <c r="Z1290" i="2"/>
  <c r="Z2360" i="2"/>
  <c r="T1518" i="2"/>
  <c r="U1518" i="2" s="1"/>
  <c r="T2506" i="2"/>
  <c r="U2506" i="2" s="1"/>
  <c r="T2207" i="2"/>
  <c r="U2207" i="2" s="1"/>
  <c r="T1998" i="2"/>
  <c r="U1998" i="2" s="1"/>
  <c r="Q1892" i="2"/>
  <c r="Z1988" i="2"/>
  <c r="T1758" i="2"/>
  <c r="U1758" i="2" s="1"/>
  <c r="T2664" i="2"/>
  <c r="U2664" i="2" s="1"/>
  <c r="Z3096" i="2"/>
  <c r="T2193" i="2"/>
  <c r="U2193" i="2" s="1"/>
  <c r="Q2584" i="2"/>
  <c r="Y3024" i="2"/>
  <c r="T1486" i="2"/>
  <c r="U1486" i="2" s="1"/>
  <c r="Z2442" i="2"/>
  <c r="Y1441" i="2"/>
  <c r="Z1630" i="2"/>
  <c r="Z1904" i="2"/>
  <c r="Q1377" i="2"/>
  <c r="T1606" i="2"/>
  <c r="U1606" i="2" s="1"/>
  <c r="T1478" i="2"/>
  <c r="U1478" i="2" s="1"/>
  <c r="Q2727" i="2"/>
  <c r="Q2350" i="2"/>
  <c r="Q2394" i="2"/>
  <c r="Z2316" i="2"/>
  <c r="Q3176" i="2"/>
  <c r="Q2307" i="2"/>
  <c r="Z2392" i="2"/>
  <c r="Q2920" i="2"/>
  <c r="T2903" i="2"/>
  <c r="U2903" i="2" s="1"/>
  <c r="Q2784" i="2"/>
  <c r="Q2552" i="2"/>
  <c r="Q3040" i="2"/>
  <c r="Q2535" i="2"/>
  <c r="Q3048" i="2"/>
  <c r="T2575" i="2"/>
  <c r="U2575" i="2" s="1"/>
  <c r="T2476" i="2"/>
  <c r="U2476" i="2" s="1"/>
  <c r="Z2380" i="2"/>
  <c r="Q2141" i="2"/>
  <c r="Z3066" i="2"/>
  <c r="Z1888" i="2"/>
  <c r="Z1852" i="2"/>
  <c r="Z1484" i="2"/>
  <c r="Q3151" i="2"/>
  <c r="T2580" i="2"/>
  <c r="U2580" i="2" s="1"/>
  <c r="Z1522" i="2"/>
  <c r="Q2309" i="2"/>
  <c r="T2943" i="2"/>
  <c r="U2943" i="2" s="1"/>
  <c r="Q2743" i="2"/>
  <c r="Q2976" i="2"/>
  <c r="T3056" i="2"/>
  <c r="U3056" i="2" s="1"/>
  <c r="Q2775" i="2"/>
  <c r="Q2928" i="2"/>
  <c r="T1622" i="2"/>
  <c r="U1622" i="2" s="1"/>
  <c r="Q2818" i="2"/>
  <c r="Q3177" i="2"/>
  <c r="Q3161" i="2"/>
  <c r="Q3121" i="2"/>
  <c r="Q3105" i="2"/>
  <c r="Q3089" i="2"/>
  <c r="Z1497" i="2"/>
  <c r="Q2493" i="2"/>
  <c r="Q3148" i="2"/>
  <c r="T2997" i="2"/>
  <c r="U2997" i="2" s="1"/>
  <c r="Z2056" i="2"/>
  <c r="Z2100" i="2"/>
  <c r="Q2789" i="2"/>
  <c r="Q1609" i="2"/>
  <c r="T2917" i="2"/>
  <c r="U2917" i="2" s="1"/>
  <c r="Z3173" i="2"/>
  <c r="Q2426" i="2"/>
  <c r="T2090" i="2"/>
  <c r="U2090" i="2" s="1"/>
  <c r="Z1404" i="2"/>
  <c r="Z3133" i="2"/>
  <c r="Z1489" i="2"/>
  <c r="Z2092" i="2"/>
  <c r="Z2829" i="2"/>
  <c r="T3037" i="2"/>
  <c r="U3037" i="2" s="1"/>
  <c r="Z2072" i="2"/>
  <c r="Q2877" i="2"/>
  <c r="Z2082" i="2"/>
  <c r="Z1380" i="2"/>
  <c r="Z1987" i="2"/>
  <c r="Z2485" i="2"/>
  <c r="Z2901" i="2"/>
  <c r="Z1276" i="2"/>
  <c r="Z2532" i="2"/>
  <c r="Q2925" i="2"/>
  <c r="T3101" i="2"/>
  <c r="U3101" i="2" s="1"/>
  <c r="T2490" i="2"/>
  <c r="U2490" i="2" s="1"/>
  <c r="T524" i="2"/>
  <c r="U524" i="2" s="1"/>
  <c r="Y2054" i="2"/>
  <c r="Q1396" i="2"/>
  <c r="Z2098" i="2"/>
  <c r="Q1420" i="2"/>
  <c r="Q3202" i="2"/>
  <c r="Q3124" i="2"/>
  <c r="Z3204" i="2"/>
  <c r="Q2834" i="2"/>
  <c r="Q2658" i="2"/>
  <c r="T3061" i="2"/>
  <c r="U3061" i="2" s="1"/>
  <c r="Q3016" i="2"/>
  <c r="T2890" i="2"/>
  <c r="U2890" i="2" s="1"/>
  <c r="Z2068" i="2"/>
  <c r="Z1561" i="2"/>
  <c r="Z1260" i="2"/>
  <c r="Z2464" i="2"/>
  <c r="T1641" i="2"/>
  <c r="U1641" i="2" s="1"/>
  <c r="Q1412" i="2"/>
  <c r="Q2773" i="2"/>
  <c r="T1356" i="2"/>
  <c r="U1356" i="2" s="1"/>
  <c r="T1436" i="2"/>
  <c r="U1436" i="2" s="1"/>
  <c r="Q2477" i="2"/>
  <c r="Z2066" i="2"/>
  <c r="U1825" i="2"/>
  <c r="U1739" i="2"/>
  <c r="U2611" i="2"/>
  <c r="U2595" i="2"/>
  <c r="Q2555" i="2"/>
  <c r="Y2837" i="2"/>
  <c r="Z2855" i="2"/>
  <c r="Z2608" i="2"/>
  <c r="T3193" i="2"/>
  <c r="U3193" i="2" s="1"/>
  <c r="Z2848" i="2"/>
  <c r="T3089" i="2"/>
  <c r="U3089" i="2" s="1"/>
  <c r="Y3189" i="2"/>
  <c r="T3197" i="2"/>
  <c r="U3197" i="2" s="1"/>
  <c r="Y2746" i="2"/>
  <c r="Z3201" i="2"/>
  <c r="Q2185" i="2"/>
  <c r="Q2137" i="2"/>
  <c r="U1806" i="2"/>
  <c r="Y2567" i="2"/>
  <c r="Y2688" i="2"/>
  <c r="Q2952" i="2"/>
  <c r="U2056" i="2"/>
  <c r="Q1691" i="2"/>
  <c r="Y1691" i="2"/>
  <c r="S2467" i="2"/>
  <c r="T2467" i="2" s="1"/>
  <c r="U2467" i="2" s="1"/>
  <c r="P2467" i="2"/>
  <c r="Y2467" i="2" s="1"/>
  <c r="S2459" i="2"/>
  <c r="Z2459" i="2" s="1"/>
  <c r="P2459" i="2"/>
  <c r="Q2459" i="2" s="1"/>
  <c r="S2256" i="2"/>
  <c r="P2256" i="2"/>
  <c r="Y2256" i="2" s="1"/>
  <c r="P2180" i="2"/>
  <c r="S2180" i="2"/>
  <c r="T2180" i="2" s="1"/>
  <c r="U2180" i="2" s="1"/>
  <c r="P2013" i="2"/>
  <c r="S2013" i="2"/>
  <c r="T2013" i="2" s="1"/>
  <c r="U2013" i="2" s="1"/>
  <c r="P1973" i="2"/>
  <c r="Q1973" i="2" s="1"/>
  <c r="S1973" i="2"/>
  <c r="T1973" i="2" s="1"/>
  <c r="U1973" i="2" s="1"/>
  <c r="S1963" i="2"/>
  <c r="Z1963" i="2" s="1"/>
  <c r="P1963" i="2"/>
  <c r="Y1963" i="2" s="1"/>
  <c r="P1953" i="2"/>
  <c r="Q1953" i="2" s="1"/>
  <c r="S1953" i="2"/>
  <c r="Z1953" i="2" s="1"/>
  <c r="S1943" i="2"/>
  <c r="T1943" i="2" s="1"/>
  <c r="U1943" i="2" s="1"/>
  <c r="P1943" i="2"/>
  <c r="Y1943" i="2" s="1"/>
  <c r="Z1815" i="2"/>
  <c r="T1815" i="2"/>
  <c r="U1815" i="2" s="1"/>
  <c r="S1474" i="2"/>
  <c r="T1474" i="2" s="1"/>
  <c r="U1474" i="2" s="1"/>
  <c r="P1474" i="2"/>
  <c r="Q1474" i="2" s="1"/>
  <c r="P1448" i="2"/>
  <c r="S1448" i="2"/>
  <c r="P1723" i="2"/>
  <c r="Q1723" i="2" s="1"/>
  <c r="S1723" i="2"/>
  <c r="Z1723" i="2" s="1"/>
  <c r="T1627" i="2"/>
  <c r="U1627" i="2" s="1"/>
  <c r="Z1627" i="2"/>
  <c r="S1515" i="2"/>
  <c r="T1515" i="2" s="1"/>
  <c r="U1515" i="2" s="1"/>
  <c r="P1515" i="2"/>
  <c r="Q1515" i="2" s="1"/>
  <c r="P1483" i="2"/>
  <c r="Q1483" i="2" s="1"/>
  <c r="S1483" i="2"/>
  <c r="T1483" i="2" s="1"/>
  <c r="U1483" i="2" s="1"/>
  <c r="S1949" i="2"/>
  <c r="T1949" i="2" s="1"/>
  <c r="U1949" i="2" s="1"/>
  <c r="T1857" i="2"/>
  <c r="U1857" i="2" s="1"/>
  <c r="P1831" i="2"/>
  <c r="Y1831" i="2" s="1"/>
  <c r="P1326" i="2"/>
  <c r="Y1326" i="2" s="1"/>
  <c r="T2416" i="2"/>
  <c r="U2416" i="2" s="1"/>
  <c r="Z2416" i="2"/>
  <c r="P2296" i="2"/>
  <c r="Y2296" i="2" s="1"/>
  <c r="S2296" i="2"/>
  <c r="T2296" i="2" s="1"/>
  <c r="U2296" i="2" s="1"/>
  <c r="P2260" i="2"/>
  <c r="Y2260" i="2" s="1"/>
  <c r="S2260" i="2"/>
  <c r="S2021" i="2"/>
  <c r="P2021" i="2"/>
  <c r="Y2021" i="2" s="1"/>
  <c r="Z2007" i="2"/>
  <c r="T2007" i="2"/>
  <c r="U2007" i="2" s="1"/>
  <c r="P2001" i="2"/>
  <c r="Q2001" i="2" s="1"/>
  <c r="S2001" i="2"/>
  <c r="Z2001" i="2" s="1"/>
  <c r="S1983" i="2"/>
  <c r="P1983" i="2"/>
  <c r="Y1983" i="2" s="1"/>
  <c r="S1941" i="2"/>
  <c r="P1941" i="2"/>
  <c r="Y1941" i="2" s="1"/>
  <c r="S1929" i="2"/>
  <c r="T1929" i="2" s="1"/>
  <c r="U1929" i="2" s="1"/>
  <c r="P1929" i="2"/>
  <c r="Y1929" i="2" s="1"/>
  <c r="Z1855" i="2"/>
  <c r="T1855" i="2"/>
  <c r="U1855" i="2" s="1"/>
  <c r="P1843" i="2"/>
  <c r="Y1843" i="2" s="1"/>
  <c r="S1843" i="2"/>
  <c r="T1843" i="2" s="1"/>
  <c r="U1843" i="2" s="1"/>
  <c r="P1827" i="2"/>
  <c r="Y1827" i="2" s="1"/>
  <c r="S1827" i="2"/>
  <c r="T1827" i="2" s="1"/>
  <c r="U1827" i="2" s="1"/>
  <c r="P1819" i="2"/>
  <c r="Q1819" i="2" s="1"/>
  <c r="S1819" i="2"/>
  <c r="Z1819" i="2" s="1"/>
  <c r="T1458" i="2"/>
  <c r="U1458" i="2" s="1"/>
  <c r="Z1458" i="2"/>
  <c r="Q1675" i="2"/>
  <c r="Y1675" i="2"/>
  <c r="S1659" i="2"/>
  <c r="Z1659" i="2" s="1"/>
  <c r="P1659" i="2"/>
  <c r="Y1659" i="2" s="1"/>
  <c r="S1587" i="2"/>
  <c r="Z1587" i="2" s="1"/>
  <c r="P1587" i="2"/>
  <c r="Y1587" i="2" s="1"/>
  <c r="P1539" i="2"/>
  <c r="Q1539" i="2" s="1"/>
  <c r="S1539" i="2"/>
  <c r="Z1539" i="2" s="1"/>
  <c r="S1507" i="2"/>
  <c r="P1507" i="2"/>
  <c r="Y1507" i="2" s="1"/>
  <c r="P1491" i="2"/>
  <c r="Q1491" i="2" s="1"/>
  <c r="S1491" i="2"/>
  <c r="Z1491" i="2" s="1"/>
  <c r="S1366" i="2"/>
  <c r="T1366" i="2" s="1"/>
  <c r="U1366" i="2" s="1"/>
  <c r="P1366" i="2"/>
  <c r="Y1366" i="2" s="1"/>
  <c r="Y2355" i="2"/>
  <c r="Q2355" i="2"/>
  <c r="Z1825" i="2"/>
  <c r="P1961" i="2"/>
  <c r="Y1961" i="2" s="1"/>
  <c r="P1847" i="2"/>
  <c r="Q1847" i="2" s="1"/>
  <c r="Z1425" i="2"/>
  <c r="T1425" i="2"/>
  <c r="U1425" i="2" s="1"/>
  <c r="P1374" i="2"/>
  <c r="Q1374" i="2" s="1"/>
  <c r="T2653" i="2"/>
  <c r="U2653" i="2" s="1"/>
  <c r="Z2653" i="2"/>
  <c r="Z2685" i="2"/>
  <c r="T2685" i="2"/>
  <c r="U2685" i="2" s="1"/>
  <c r="T2717" i="2"/>
  <c r="U2717" i="2" s="1"/>
  <c r="Z2717" i="2"/>
  <c r="Z3063" i="2"/>
  <c r="T3063" i="2"/>
  <c r="U3063" i="2" s="1"/>
  <c r="P1438" i="2"/>
  <c r="Q1438" i="2" s="1"/>
  <c r="P1406" i="2"/>
  <c r="Q1406" i="2" s="1"/>
  <c r="P1611" i="2"/>
  <c r="P1821" i="2"/>
  <c r="S2300" i="2"/>
  <c r="P2300" i="2"/>
  <c r="Y2300" i="2" s="1"/>
  <c r="S2288" i="2"/>
  <c r="T2288" i="2" s="1"/>
  <c r="U2288" i="2" s="1"/>
  <c r="P2288" i="2"/>
  <c r="Y2288" i="2" s="1"/>
  <c r="P2238" i="2"/>
  <c r="Y2238" i="2" s="1"/>
  <c r="S2238" i="2"/>
  <c r="T2238" i="2" s="1"/>
  <c r="U2238" i="2" s="1"/>
  <c r="P2228" i="2"/>
  <c r="Y2228" i="2" s="1"/>
  <c r="S2228" i="2"/>
  <c r="Z2228" i="2" s="1"/>
  <c r="T2198" i="2"/>
  <c r="U2198" i="2" s="1"/>
  <c r="Z2198" i="2"/>
  <c r="S2176" i="2"/>
  <c r="Z2176" i="2" s="1"/>
  <c r="P2176" i="2"/>
  <c r="Y2176" i="2" s="1"/>
  <c r="T2160" i="2"/>
  <c r="U2160" i="2" s="1"/>
  <c r="Z2160" i="2"/>
  <c r="S2148" i="2"/>
  <c r="P2148" i="2"/>
  <c r="Q2148" i="2" s="1"/>
  <c r="S2108" i="2"/>
  <c r="Z2108" i="2" s="1"/>
  <c r="P2108" i="2"/>
  <c r="Y2108" i="2" s="1"/>
  <c r="P2015" i="2"/>
  <c r="S2015" i="2"/>
  <c r="Z2015" i="2" s="1"/>
  <c r="T2003" i="2"/>
  <c r="U2003" i="2" s="1"/>
  <c r="Z2003" i="2"/>
  <c r="Q1979" i="2"/>
  <c r="Y1979" i="2"/>
  <c r="Z1965" i="2"/>
  <c r="T1965" i="2"/>
  <c r="U1965" i="2" s="1"/>
  <c r="S1939" i="2"/>
  <c r="T1939" i="2" s="1"/>
  <c r="U1939" i="2" s="1"/>
  <c r="P1939" i="2"/>
  <c r="Y1939" i="2" s="1"/>
  <c r="S1925" i="2"/>
  <c r="Z1925" i="2" s="1"/>
  <c r="P1925" i="2"/>
  <c r="Q1925" i="2" s="1"/>
  <c r="P1891" i="2"/>
  <c r="Y1891" i="2" s="1"/>
  <c r="S1891" i="2"/>
  <c r="T1891" i="2" s="1"/>
  <c r="U1891" i="2" s="1"/>
  <c r="T1877" i="2"/>
  <c r="U1877" i="2" s="1"/>
  <c r="Z1877" i="2"/>
  <c r="P1871" i="2"/>
  <c r="S1871" i="2"/>
  <c r="Z1871" i="2" s="1"/>
  <c r="S1861" i="2"/>
  <c r="P1861" i="2"/>
  <c r="Y1861" i="2" s="1"/>
  <c r="Z1849" i="2"/>
  <c r="T1849" i="2"/>
  <c r="U1849" i="2" s="1"/>
  <c r="P1841" i="2"/>
  <c r="Y1841" i="2" s="1"/>
  <c r="S1841" i="2"/>
  <c r="P1805" i="2"/>
  <c r="Q1805" i="2" s="1"/>
  <c r="S1805" i="2"/>
  <c r="T1805" i="2" s="1"/>
  <c r="U1805" i="2" s="1"/>
  <c r="P1799" i="2"/>
  <c r="Q1799" i="2" s="1"/>
  <c r="S1799" i="2"/>
  <c r="T1799" i="2" s="1"/>
  <c r="U1799" i="2" s="1"/>
  <c r="P1468" i="2"/>
  <c r="Y1468" i="2" s="1"/>
  <c r="S1468" i="2"/>
  <c r="T1468" i="2" s="1"/>
  <c r="U1468" i="2" s="1"/>
  <c r="S1456" i="2"/>
  <c r="P1456" i="2"/>
  <c r="Y1456" i="2" s="1"/>
  <c r="S1699" i="2"/>
  <c r="T1699" i="2" s="1"/>
  <c r="U1699" i="2" s="1"/>
  <c r="P1699" i="2"/>
  <c r="Y1699" i="2" s="1"/>
  <c r="S1667" i="2"/>
  <c r="T1667" i="2" s="1"/>
  <c r="U1667" i="2" s="1"/>
  <c r="P1667" i="2"/>
  <c r="Y1667" i="2" s="1"/>
  <c r="S1651" i="2"/>
  <c r="Z1651" i="2" s="1"/>
  <c r="P1651" i="2"/>
  <c r="S1523" i="2"/>
  <c r="P1523" i="2"/>
  <c r="Y1523" i="2" s="1"/>
  <c r="P1499" i="2"/>
  <c r="Y1499" i="2" s="1"/>
  <c r="S1499" i="2"/>
  <c r="T1499" i="2" s="1"/>
  <c r="U1499" i="2" s="1"/>
  <c r="P1430" i="2"/>
  <c r="Q1430" i="2" s="1"/>
  <c r="S1430" i="2"/>
  <c r="Z1430" i="2" s="1"/>
  <c r="S1358" i="2"/>
  <c r="P1358" i="2"/>
  <c r="Q1358" i="2" s="1"/>
  <c r="P1342" i="2"/>
  <c r="Y1342" i="2" s="1"/>
  <c r="S1342" i="2"/>
  <c r="Z1342" i="2" s="1"/>
  <c r="T2320" i="2"/>
  <c r="U2320" i="2" s="1"/>
  <c r="Z1917" i="2"/>
  <c r="S2122" i="2"/>
  <c r="Z2122" i="2" s="1"/>
  <c r="S2120" i="2"/>
  <c r="T2120" i="2" s="1"/>
  <c r="U2120" i="2" s="1"/>
  <c r="P2110" i="2"/>
  <c r="Y2110" i="2" s="1"/>
  <c r="P1865" i="2"/>
  <c r="Y1865" i="2" s="1"/>
  <c r="S1414" i="2"/>
  <c r="T1414" i="2" s="1"/>
  <c r="U1414" i="2" s="1"/>
  <c r="S1475" i="2"/>
  <c r="Z1475" i="2" s="1"/>
  <c r="S1691" i="2"/>
  <c r="Z1691" i="2" s="1"/>
  <c r="T1516" i="2"/>
  <c r="U1516" i="2" s="1"/>
  <c r="Z1516" i="2"/>
  <c r="P1825" i="2"/>
  <c r="Y1825" i="2" s="1"/>
  <c r="S1893" i="2"/>
  <c r="S2200" i="2"/>
  <c r="P2200" i="2"/>
  <c r="Y2200" i="2" s="1"/>
  <c r="T2184" i="2"/>
  <c r="U2184" i="2" s="1"/>
  <c r="Z2184" i="2"/>
  <c r="T1999" i="2"/>
  <c r="U1999" i="2" s="1"/>
  <c r="Z1999" i="2"/>
  <c r="S1955" i="2"/>
  <c r="T1955" i="2" s="1"/>
  <c r="U1955" i="2" s="1"/>
  <c r="P1955" i="2"/>
  <c r="Y1955" i="2" s="1"/>
  <c r="P1945" i="2"/>
  <c r="Y1945" i="2" s="1"/>
  <c r="S1945" i="2"/>
  <c r="T1945" i="2" s="1"/>
  <c r="U1945" i="2" s="1"/>
  <c r="Z1887" i="2"/>
  <c r="T1887" i="2"/>
  <c r="U1887" i="2" s="1"/>
  <c r="P1883" i="2"/>
  <c r="Y1883" i="2" s="1"/>
  <c r="S1883" i="2"/>
  <c r="Z1883" i="2" s="1"/>
  <c r="S1803" i="2"/>
  <c r="Z1803" i="2" s="1"/>
  <c r="P1803" i="2"/>
  <c r="Y1803" i="2" s="1"/>
  <c r="S1793" i="2"/>
  <c r="P1793" i="2"/>
  <c r="S1771" i="2"/>
  <c r="T1771" i="2" s="1"/>
  <c r="U1771" i="2" s="1"/>
  <c r="P1771" i="2"/>
  <c r="Y1771" i="2" s="1"/>
  <c r="P1731" i="2"/>
  <c r="Q1731" i="2" s="1"/>
  <c r="S1731" i="2"/>
  <c r="T1731" i="2" s="1"/>
  <c r="U1731" i="2" s="1"/>
  <c r="Z1643" i="2"/>
  <c r="T1643" i="2"/>
  <c r="U1643" i="2" s="1"/>
  <c r="S1595" i="2"/>
  <c r="T1595" i="2" s="1"/>
  <c r="U1595" i="2" s="1"/>
  <c r="P1595" i="2"/>
  <c r="Y1595" i="2" s="1"/>
  <c r="S1571" i="2"/>
  <c r="T1571" i="2" s="1"/>
  <c r="U1571" i="2" s="1"/>
  <c r="P1571" i="2"/>
  <c r="Y1571" i="2" s="1"/>
  <c r="P1555" i="2"/>
  <c r="Y1555" i="2" s="1"/>
  <c r="S1555" i="2"/>
  <c r="Z1555" i="2" s="1"/>
  <c r="P1390" i="2"/>
  <c r="Y1390" i="2" s="1"/>
  <c r="S1390" i="2"/>
  <c r="Z1390" i="2" s="1"/>
  <c r="S2361" i="2"/>
  <c r="Z2361" i="2" s="1"/>
  <c r="P2361" i="2"/>
  <c r="Q2361" i="2" s="1"/>
  <c r="P2230" i="2"/>
  <c r="Y2230" i="2" s="1"/>
  <c r="T2455" i="2"/>
  <c r="U2455" i="2" s="1"/>
  <c r="S1845" i="2"/>
  <c r="Z1845" i="2" s="1"/>
  <c r="S2246" i="2"/>
  <c r="P1627" i="2"/>
  <c r="Y1627" i="2" s="1"/>
  <c r="P2112" i="2"/>
  <c r="Q2112" i="2" s="1"/>
  <c r="S1853" i="2"/>
  <c r="T1853" i="2" s="1"/>
  <c r="U1853" i="2" s="1"/>
  <c r="P2234" i="2"/>
  <c r="Q2234" i="2" s="1"/>
  <c r="S1422" i="2"/>
  <c r="T1422" i="2" s="1"/>
  <c r="U1422" i="2" s="1"/>
  <c r="P1739" i="2"/>
  <c r="Q1739" i="2" s="1"/>
  <c r="P1877" i="2"/>
  <c r="Q1877" i="2" s="1"/>
  <c r="Q2017" i="2"/>
  <c r="S1869" i="2"/>
  <c r="T1869" i="2" s="1"/>
  <c r="U1869" i="2" s="1"/>
  <c r="S2292" i="2"/>
  <c r="T2292" i="2" s="1"/>
  <c r="U2292" i="2" s="1"/>
  <c r="P2292" i="2"/>
  <c r="Y2292" i="2" s="1"/>
  <c r="Z2232" i="2"/>
  <c r="T2232" i="2"/>
  <c r="U2232" i="2" s="1"/>
  <c r="S2206" i="2"/>
  <c r="T2206" i="2" s="1"/>
  <c r="U2206" i="2" s="1"/>
  <c r="P2206" i="2"/>
  <c r="Q2206" i="2" s="1"/>
  <c r="P2164" i="2"/>
  <c r="S2164" i="2"/>
  <c r="Z2164" i="2" s="1"/>
  <c r="S2140" i="2"/>
  <c r="T2140" i="2" s="1"/>
  <c r="U2140" i="2" s="1"/>
  <c r="P2140" i="2"/>
  <c r="Q2140" i="2" s="1"/>
  <c r="Y1997" i="2"/>
  <c r="Q1997" i="2"/>
  <c r="T1905" i="2"/>
  <c r="U1905" i="2" s="1"/>
  <c r="Z1905" i="2"/>
  <c r="P1859" i="2"/>
  <c r="Y1859" i="2" s="1"/>
  <c r="S1859" i="2"/>
  <c r="Z1859" i="2" s="1"/>
  <c r="P1837" i="2"/>
  <c r="Y1837" i="2" s="1"/>
  <c r="S1837" i="2"/>
  <c r="Z1837" i="2" s="1"/>
  <c r="T1821" i="2"/>
  <c r="U1821" i="2" s="1"/>
  <c r="Z1821" i="2"/>
  <c r="T1470" i="2"/>
  <c r="U1470" i="2" s="1"/>
  <c r="Z1470" i="2"/>
  <c r="Y1454" i="2"/>
  <c r="Q1454" i="2"/>
  <c r="P1763" i="2"/>
  <c r="Y1763" i="2" s="1"/>
  <c r="S1763" i="2"/>
  <c r="Z1763" i="2" s="1"/>
  <c r="P1635" i="2"/>
  <c r="Y1635" i="2" s="1"/>
  <c r="S1635" i="2"/>
  <c r="P1619" i="2"/>
  <c r="Q1619" i="2" s="1"/>
  <c r="S1619" i="2"/>
  <c r="T1619" i="2" s="1"/>
  <c r="U1619" i="2" s="1"/>
  <c r="S1398" i="2"/>
  <c r="Z1398" i="2" s="1"/>
  <c r="P1398" i="2"/>
  <c r="Q1398" i="2" s="1"/>
  <c r="P1382" i="2"/>
  <c r="Y1382" i="2" s="1"/>
  <c r="S1382" i="2"/>
  <c r="Z1382" i="2" s="1"/>
  <c r="S1334" i="2"/>
  <c r="Z1334" i="2" s="1"/>
  <c r="P1334" i="2"/>
  <c r="Q1334" i="2" s="1"/>
  <c r="P2715" i="2"/>
  <c r="Q2715" i="2" s="1"/>
  <c r="S2715" i="2"/>
  <c r="T2715" i="2" s="1"/>
  <c r="U2715" i="2" s="1"/>
  <c r="P1579" i="2"/>
  <c r="S2302" i="2"/>
  <c r="P1855" i="2"/>
  <c r="Y1855" i="2" s="1"/>
  <c r="Y2735" i="2"/>
  <c r="Q1899" i="2"/>
  <c r="P1933" i="2"/>
  <c r="Y1933" i="2" s="1"/>
  <c r="Z588" i="2"/>
  <c r="T588" i="2"/>
  <c r="U588" i="2" s="1"/>
  <c r="P1797" i="2"/>
  <c r="Y1797" i="2" s="1"/>
  <c r="S1531" i="2"/>
  <c r="Z1531" i="2" s="1"/>
  <c r="P1747" i="2"/>
  <c r="P2250" i="2"/>
  <c r="Q2250" i="2" s="1"/>
  <c r="P1875" i="2"/>
  <c r="S2242" i="2"/>
  <c r="S2186" i="2"/>
  <c r="T2186" i="2" s="1"/>
  <c r="U2186" i="2" s="1"/>
  <c r="P2186" i="2"/>
  <c r="Y2186" i="2" s="1"/>
  <c r="P2150" i="2"/>
  <c r="Q2150" i="2" s="1"/>
  <c r="S2150" i="2"/>
  <c r="Z2150" i="2" s="1"/>
  <c r="P2138" i="2"/>
  <c r="Y2138" i="2" s="1"/>
  <c r="S2138" i="2"/>
  <c r="Z2138" i="2" s="1"/>
  <c r="S2128" i="2"/>
  <c r="T2128" i="2" s="1"/>
  <c r="U2128" i="2" s="1"/>
  <c r="P2128" i="2"/>
  <c r="Y2128" i="2" s="1"/>
  <c r="P2118" i="2"/>
  <c r="S2118" i="2"/>
  <c r="Z2118" i="2" s="1"/>
  <c r="Z2005" i="2"/>
  <c r="T2005" i="2"/>
  <c r="U2005" i="2" s="1"/>
  <c r="S1907" i="2"/>
  <c r="T1907" i="2" s="1"/>
  <c r="U1907" i="2" s="1"/>
  <c r="P1907" i="2"/>
  <c r="Y1907" i="2" s="1"/>
  <c r="P1867" i="2"/>
  <c r="Y1867" i="2" s="1"/>
  <c r="S1867" i="2"/>
  <c r="P1811" i="2"/>
  <c r="Y1811" i="2" s="1"/>
  <c r="S1811" i="2"/>
  <c r="S1789" i="2"/>
  <c r="T1789" i="2" s="1"/>
  <c r="U1789" i="2" s="1"/>
  <c r="P1789" i="2"/>
  <c r="Y1789" i="2" s="1"/>
  <c r="S1755" i="2"/>
  <c r="T1755" i="2" s="1"/>
  <c r="U1755" i="2" s="1"/>
  <c r="P1755" i="2"/>
  <c r="Q1755" i="2" s="1"/>
  <c r="S1683" i="2"/>
  <c r="P1683" i="2"/>
  <c r="Y1683" i="2" s="1"/>
  <c r="S1547" i="2"/>
  <c r="T1547" i="2" s="1"/>
  <c r="U1547" i="2" s="1"/>
  <c r="P1547" i="2"/>
  <c r="Q1547" i="2" s="1"/>
  <c r="S2017" i="2"/>
  <c r="T2017" i="2" s="1"/>
  <c r="U2017" i="2" s="1"/>
  <c r="S1959" i="2"/>
  <c r="Z1959" i="2" s="1"/>
  <c r="S1603" i="2"/>
  <c r="T1603" i="2" s="1"/>
  <c r="U1603" i="2" s="1"/>
  <c r="Q2156" i="2"/>
  <c r="S2272" i="2"/>
  <c r="T2272" i="2" s="1"/>
  <c r="U2272" i="2" s="1"/>
  <c r="P1937" i="2"/>
  <c r="Y1937" i="2" s="1"/>
  <c r="P1801" i="2"/>
  <c r="Y1801" i="2" s="1"/>
  <c r="P1350" i="2"/>
  <c r="Q1350" i="2" s="1"/>
  <c r="P2220" i="2"/>
  <c r="Y2220" i="2" s="1"/>
  <c r="P1999" i="2"/>
  <c r="Y1999" i="2" s="1"/>
  <c r="P1889" i="2"/>
  <c r="Y1889" i="2" s="1"/>
  <c r="Z2040" i="2"/>
  <c r="P2038" i="2"/>
  <c r="Q2038" i="2" s="1"/>
  <c r="S1588" i="2"/>
  <c r="S1732" i="2"/>
  <c r="Z1732" i="2" s="1"/>
  <c r="Z1748" i="2"/>
  <c r="P2042" i="2"/>
  <c r="Q2042" i="2" s="1"/>
  <c r="S1295" i="2"/>
  <c r="Z1295" i="2" s="1"/>
  <c r="P1399" i="2"/>
  <c r="Y1399" i="2" s="1"/>
  <c r="Q2225" i="2"/>
  <c r="Q2157" i="2"/>
  <c r="Q2153" i="2"/>
  <c r="Q1858" i="2"/>
  <c r="Q1848" i="2"/>
  <c r="Q1830" i="2"/>
  <c r="Q1767" i="2"/>
  <c r="Q1322" i="2"/>
  <c r="U2078" i="2"/>
  <c r="P2024" i="2"/>
  <c r="Y2024" i="2" s="1"/>
  <c r="P2040" i="2"/>
  <c r="Y2040" i="2" s="1"/>
  <c r="U1561" i="2"/>
  <c r="S1740" i="2"/>
  <c r="Z1740" i="2" s="1"/>
  <c r="P1748" i="2"/>
  <c r="Y1748" i="2" s="1"/>
  <c r="S1628" i="2"/>
  <c r="Z1628" i="2" s="1"/>
  <c r="Q2026" i="2"/>
  <c r="Q1628" i="2"/>
  <c r="Q1572" i="2"/>
  <c r="Z3178" i="2"/>
  <c r="Z2879" i="2"/>
  <c r="S2032" i="2"/>
  <c r="S2050" i="2"/>
  <c r="Z2050" i="2" s="1"/>
  <c r="S2026" i="2"/>
  <c r="T2026" i="2" s="1"/>
  <c r="U2026" i="2" s="1"/>
  <c r="P1391" i="2"/>
  <c r="Y1391" i="2" s="1"/>
  <c r="Q1284" i="2"/>
  <c r="P1524" i="2"/>
  <c r="Y1524" i="2" s="1"/>
  <c r="Q2640" i="2"/>
  <c r="Z2933" i="2"/>
  <c r="P2028" i="2"/>
  <c r="Y2028" i="2" s="1"/>
  <c r="S1454" i="2"/>
  <c r="T1454" i="2" s="1"/>
  <c r="U1454" i="2" s="1"/>
  <c r="P1349" i="2"/>
  <c r="Q1349" i="2" s="1"/>
  <c r="S1322" i="2"/>
  <c r="T1322" i="2" s="1"/>
  <c r="U1322" i="2" s="1"/>
  <c r="S1357" i="2"/>
  <c r="Z1357" i="2" s="1"/>
  <c r="U372" i="2"/>
  <c r="Z1312" i="2"/>
  <c r="T1304" i="2"/>
  <c r="U1304" i="2" s="1"/>
  <c r="S1288" i="2"/>
  <c r="T1288" i="2" s="1"/>
  <c r="U1288" i="2" s="1"/>
  <c r="S1296" i="2"/>
  <c r="T1296" i="2" s="1"/>
  <c r="U1296" i="2" s="1"/>
  <c r="Z1345" i="2"/>
  <c r="T1406" i="2"/>
  <c r="U1406" i="2" s="1"/>
  <c r="Q2942" i="2"/>
  <c r="Q1946" i="2"/>
  <c r="Q1598" i="2"/>
  <c r="T2237" i="2"/>
  <c r="U2237" i="2" s="1"/>
  <c r="Z2503" i="2"/>
  <c r="Q2076" i="2"/>
  <c r="Z1868" i="2"/>
  <c r="Y1284" i="2"/>
  <c r="T456" i="2"/>
  <c r="U456" i="2" s="1"/>
  <c r="P2135" i="2"/>
  <c r="Y2135" i="2" s="1"/>
  <c r="Z1810" i="2"/>
  <c r="P1810" i="2"/>
  <c r="Y1810" i="2" s="1"/>
  <c r="P2177" i="2"/>
  <c r="Q2177" i="2" s="1"/>
  <c r="S2295" i="2"/>
  <c r="T2295" i="2" s="1"/>
  <c r="U2295" i="2" s="1"/>
  <c r="S1429" i="2"/>
  <c r="Z1429" i="2" s="1"/>
  <c r="S1730" i="2"/>
  <c r="T1730" i="2" s="1"/>
  <c r="U1730" i="2" s="1"/>
  <c r="S1952" i="2"/>
  <c r="T1952" i="2" s="1"/>
  <c r="U1952" i="2" s="1"/>
  <c r="Q1894" i="2"/>
  <c r="T1847" i="2"/>
  <c r="U1847" i="2" s="1"/>
  <c r="Y2776" i="2"/>
  <c r="Q2936" i="2"/>
  <c r="Z2110" i="2"/>
  <c r="Q2679" i="2"/>
  <c r="Z2671" i="2"/>
  <c r="T2175" i="2"/>
  <c r="U2175" i="2" s="1"/>
  <c r="T2209" i="2"/>
  <c r="U2209" i="2" s="1"/>
  <c r="T2404" i="2"/>
  <c r="U2404" i="2" s="1"/>
  <c r="Y2137" i="2"/>
  <c r="Z2446" i="2"/>
  <c r="Z1896" i="2"/>
  <c r="T2094" i="2"/>
  <c r="U2094" i="2" s="1"/>
  <c r="T1726" i="2"/>
  <c r="U1726" i="2" s="1"/>
  <c r="Y2807" i="2"/>
  <c r="T2876" i="2"/>
  <c r="U2876" i="2" s="1"/>
  <c r="Q1786" i="2"/>
  <c r="P2127" i="2"/>
  <c r="S1812" i="2"/>
  <c r="P1788" i="2"/>
  <c r="S2189" i="2"/>
  <c r="Z2189" i="2" s="1"/>
  <c r="S1445" i="2"/>
  <c r="T1445" i="2" s="1"/>
  <c r="U1445" i="2" s="1"/>
  <c r="P1325" i="2"/>
  <c r="Y1325" i="2" s="1"/>
  <c r="Q1727" i="2"/>
  <c r="S1980" i="2"/>
  <c r="T1980" i="2" s="1"/>
  <c r="U1980" i="2" s="1"/>
  <c r="P1437" i="2"/>
  <c r="Y1437" i="2" s="1"/>
  <c r="S1690" i="2"/>
  <c r="T1690" i="2" s="1"/>
  <c r="U1690" i="2" s="1"/>
  <c r="Z3007" i="2"/>
  <c r="Y2450" i="2"/>
  <c r="Y2896" i="2"/>
  <c r="Y3055" i="2"/>
  <c r="T3088" i="2"/>
  <c r="U3088" i="2" s="1"/>
  <c r="Z1806" i="2"/>
  <c r="Z1739" i="2"/>
  <c r="Q1655" i="2"/>
  <c r="P2233" i="2"/>
  <c r="Y2233" i="2" s="1"/>
  <c r="S1463" i="2"/>
  <c r="T1463" i="2" s="1"/>
  <c r="U1463" i="2" s="1"/>
  <c r="P1490" i="2"/>
  <c r="Y1490" i="2" s="1"/>
  <c r="S1457" i="2"/>
  <c r="S1994" i="2"/>
  <c r="T1994" i="2" s="1"/>
  <c r="U1994" i="2" s="1"/>
  <c r="S1280" i="2"/>
  <c r="Z1280" i="2" s="1"/>
  <c r="P1663" i="2"/>
  <c r="Y1663" i="2" s="1"/>
  <c r="P1333" i="2"/>
  <c r="Q1333" i="2" s="1"/>
  <c r="Z2965" i="2"/>
  <c r="T3180" i="2"/>
  <c r="U3180" i="2" s="1"/>
  <c r="Z1820" i="2"/>
  <c r="Z3167" i="2"/>
  <c r="Q2698" i="2"/>
  <c r="P1814" i="2"/>
  <c r="Q1814" i="2" s="1"/>
  <c r="P2193" i="2"/>
  <c r="Y2193" i="2" s="1"/>
  <c r="P2161" i="2"/>
  <c r="Y2161" i="2" s="1"/>
  <c r="T1666" i="2"/>
  <c r="U1666" i="2" s="1"/>
  <c r="S1800" i="2"/>
  <c r="T1800" i="2" s="1"/>
  <c r="U1800" i="2" s="1"/>
  <c r="S1562" i="2"/>
  <c r="Z1562" i="2" s="1"/>
  <c r="P1824" i="2"/>
  <c r="Y1824" i="2" s="1"/>
  <c r="S1767" i="2"/>
  <c r="T1767" i="2" s="1"/>
  <c r="U1767" i="2" s="1"/>
  <c r="Q1460" i="2"/>
  <c r="Z1349" i="2"/>
  <c r="T1349" i="2"/>
  <c r="U1349" i="2" s="1"/>
  <c r="U2135" i="2"/>
  <c r="U2129" i="2"/>
  <c r="U2159" i="2"/>
  <c r="U2199" i="2"/>
  <c r="T2488" i="2"/>
  <c r="U2488" i="2" s="1"/>
  <c r="U1473" i="2"/>
  <c r="Q1646" i="2"/>
  <c r="U1820" i="2"/>
  <c r="S2515" i="2"/>
  <c r="Z2515" i="2" s="1"/>
  <c r="S1373" i="2"/>
  <c r="Z1373" i="2" s="1"/>
  <c r="Q1770" i="2"/>
  <c r="Q1754" i="2"/>
  <c r="Q1690" i="2"/>
  <c r="Z2388" i="2"/>
  <c r="S2891" i="2"/>
  <c r="T2891" i="2" s="1"/>
  <c r="U2891" i="2" s="1"/>
  <c r="S2859" i="2"/>
  <c r="T2859" i="2" s="1"/>
  <c r="U2859" i="2" s="1"/>
  <c r="T3043" i="2"/>
  <c r="U3043" i="2" s="1"/>
  <c r="Z2500" i="2"/>
  <c r="T3103" i="2"/>
  <c r="U3103" i="2" s="1"/>
  <c r="Z2796" i="2"/>
  <c r="Q2682" i="2"/>
  <c r="S3059" i="2"/>
  <c r="Z3059" i="2" s="1"/>
  <c r="S2441" i="2"/>
  <c r="T2441" i="2" s="1"/>
  <c r="U2441" i="2" s="1"/>
  <c r="U2221" i="2"/>
  <c r="Q2173" i="2"/>
  <c r="Q2133" i="2"/>
  <c r="Q2823" i="2"/>
  <c r="Q1870" i="2"/>
  <c r="S2399" i="2"/>
  <c r="T2871" i="2"/>
  <c r="U2871" i="2" s="1"/>
  <c r="Q3072" i="2"/>
  <c r="Y1822" i="2"/>
  <c r="T2840" i="2"/>
  <c r="U2840" i="2" s="1"/>
  <c r="Z1620" i="2"/>
  <c r="Q2716" i="2"/>
  <c r="T548" i="2"/>
  <c r="U548" i="2" s="1"/>
  <c r="Z2589" i="2"/>
  <c r="U2006" i="2"/>
  <c r="T3123" i="2"/>
  <c r="U3123" i="2" s="1"/>
  <c r="P2351" i="2"/>
  <c r="Q2351" i="2" s="1"/>
  <c r="P2683" i="2"/>
  <c r="Y2683" i="2" s="1"/>
  <c r="S1405" i="2"/>
  <c r="Z1405" i="2" s="1"/>
  <c r="S1381" i="2"/>
  <c r="T1381" i="2" s="1"/>
  <c r="U1381" i="2" s="1"/>
  <c r="P1610" i="2"/>
  <c r="Y1610" i="2" s="1"/>
  <c r="S1256" i="2"/>
  <c r="T1256" i="2" s="1"/>
  <c r="U1256" i="2" s="1"/>
  <c r="P1304" i="2"/>
  <c r="Y1304" i="2" s="1"/>
  <c r="S1626" i="2"/>
  <c r="Z1626" i="2" s="1"/>
  <c r="Q2080" i="2"/>
  <c r="Q2070" i="2"/>
  <c r="U2066" i="2"/>
  <c r="Y3196" i="2"/>
  <c r="T2778" i="2"/>
  <c r="U2778" i="2" s="1"/>
  <c r="S2547" i="2"/>
  <c r="T2547" i="2" s="1"/>
  <c r="U2547" i="2" s="1"/>
  <c r="Z2428" i="2"/>
  <c r="Z2374" i="2"/>
  <c r="Y2322" i="2"/>
  <c r="T1995" i="2"/>
  <c r="U1995" i="2" s="1"/>
  <c r="Z2893" i="2"/>
  <c r="Z2973" i="2"/>
  <c r="Q1869" i="2"/>
  <c r="Q2571" i="2"/>
  <c r="Y3139" i="2"/>
  <c r="P1618" i="2"/>
  <c r="Y1618" i="2" s="1"/>
  <c r="P1312" i="2"/>
  <c r="Y1312" i="2" s="1"/>
  <c r="P1570" i="2"/>
  <c r="Y1570" i="2" s="1"/>
  <c r="P2915" i="2"/>
  <c r="Q2915" i="2" s="1"/>
  <c r="Z3095" i="2"/>
  <c r="Y2406" i="2"/>
  <c r="P2391" i="2"/>
  <c r="Y2391" i="2" s="1"/>
  <c r="P1738" i="2"/>
  <c r="Y1738" i="2" s="1"/>
  <c r="Y3181" i="2"/>
  <c r="Y2845" i="2"/>
  <c r="T2869" i="2"/>
  <c r="U2869" i="2" s="1"/>
  <c r="P2587" i="2"/>
  <c r="Q2587" i="2" s="1"/>
  <c r="S3099" i="2"/>
  <c r="T3099" i="2" s="1"/>
  <c r="U3099" i="2" s="1"/>
  <c r="T1329" i="2"/>
  <c r="U1329" i="2" s="1"/>
  <c r="T1128" i="2"/>
  <c r="U1128" i="2" s="1"/>
  <c r="T1428" i="2"/>
  <c r="U1428" i="2" s="1"/>
  <c r="T632" i="2"/>
  <c r="U632" i="2" s="1"/>
  <c r="Z680" i="2"/>
  <c r="T2447" i="2"/>
  <c r="U2447" i="2" s="1"/>
  <c r="Z2447" i="2"/>
  <c r="Q2381" i="2"/>
  <c r="Y2381" i="2"/>
  <c r="Y2357" i="2"/>
  <c r="Q2357" i="2"/>
  <c r="Y3099" i="2"/>
  <c r="Q3099" i="2"/>
  <c r="T2587" i="2"/>
  <c r="U2587" i="2" s="1"/>
  <c r="Z2587" i="2"/>
  <c r="Q2693" i="2"/>
  <c r="Y2693" i="2"/>
  <c r="T692" i="2"/>
  <c r="U692" i="2" s="1"/>
  <c r="Z692" i="2"/>
  <c r="P1552" i="2"/>
  <c r="S1552" i="2"/>
  <c r="T1254" i="2"/>
  <c r="U1254" i="2" s="1"/>
  <c r="Z1254" i="2"/>
  <c r="Z2349" i="2"/>
  <c r="T2349" i="2"/>
  <c r="U2349" i="2" s="1"/>
  <c r="P2523" i="2"/>
  <c r="Y2523" i="2" s="1"/>
  <c r="S2523" i="2"/>
  <c r="Z2379" i="2"/>
  <c r="T2306" i="2"/>
  <c r="U2306" i="2" s="1"/>
  <c r="Z2306" i="2"/>
  <c r="T2369" i="2"/>
  <c r="U2369" i="2" s="1"/>
  <c r="Z2369" i="2"/>
  <c r="T2417" i="2"/>
  <c r="U2417" i="2" s="1"/>
  <c r="Z3111" i="2"/>
  <c r="T3111" i="2"/>
  <c r="U3111" i="2" s="1"/>
  <c r="S1680" i="2"/>
  <c r="T1680" i="2" s="1"/>
  <c r="U1680" i="2" s="1"/>
  <c r="P1680" i="2"/>
  <c r="Y1680" i="2" s="1"/>
  <c r="T1616" i="2"/>
  <c r="U1616" i="2" s="1"/>
  <c r="Z1616" i="2"/>
  <c r="T2433" i="2"/>
  <c r="U2433" i="2" s="1"/>
  <c r="Z2433" i="2"/>
  <c r="T2339" i="2"/>
  <c r="U2339" i="2" s="1"/>
  <c r="Z2339" i="2"/>
  <c r="Z2683" i="2"/>
  <c r="T2683" i="2"/>
  <c r="U2683" i="2" s="1"/>
  <c r="P2027" i="2"/>
  <c r="Y2027" i="2" s="1"/>
  <c r="S2027" i="2"/>
  <c r="Z2027" i="2" s="1"/>
  <c r="P1688" i="2"/>
  <c r="Y1688" i="2" s="1"/>
  <c r="S1688" i="2"/>
  <c r="Z1688" i="2" s="1"/>
  <c r="P1736" i="2"/>
  <c r="Y1736" i="2" s="1"/>
  <c r="S1736" i="2"/>
  <c r="T1736" i="2" s="1"/>
  <c r="U1736" i="2" s="1"/>
  <c r="P1536" i="2"/>
  <c r="Y1536" i="2" s="1"/>
  <c r="S1536" i="2"/>
  <c r="T1536" i="2" s="1"/>
  <c r="U1536" i="2" s="1"/>
  <c r="Y1339" i="2"/>
  <c r="Q1339" i="2"/>
  <c r="Z2684" i="2"/>
  <c r="T2684" i="2"/>
  <c r="U2684" i="2" s="1"/>
  <c r="T2344" i="2"/>
  <c r="U2344" i="2" s="1"/>
  <c r="Z2344" i="2"/>
  <c r="Z1438" i="2"/>
  <c r="T1438" i="2"/>
  <c r="U1438" i="2" s="1"/>
  <c r="Y1712" i="2"/>
  <c r="Q1712" i="2"/>
  <c r="S1488" i="2"/>
  <c r="P1488" i="2"/>
  <c r="Q1776" i="2"/>
  <c r="P2507" i="2"/>
  <c r="S2507" i="2"/>
  <c r="P2483" i="2"/>
  <c r="S2483" i="2"/>
  <c r="T2483" i="2" s="1"/>
  <c r="U2483" i="2" s="1"/>
  <c r="S2475" i="2"/>
  <c r="P2475" i="2"/>
  <c r="Q2475" i="2" s="1"/>
  <c r="S2453" i="2"/>
  <c r="P2453" i="2"/>
  <c r="Y2453" i="2" s="1"/>
  <c r="P2445" i="2"/>
  <c r="Y2445" i="2" s="1"/>
  <c r="S2445" i="2"/>
  <c r="T2445" i="2" s="1"/>
  <c r="U2445" i="2" s="1"/>
  <c r="P2435" i="2"/>
  <c r="Y2435" i="2" s="1"/>
  <c r="S2435" i="2"/>
  <c r="T2435" i="2" s="1"/>
  <c r="U2435" i="2" s="1"/>
  <c r="P2431" i="2"/>
  <c r="Y2431" i="2" s="1"/>
  <c r="S2431" i="2"/>
  <c r="Z2431" i="2" s="1"/>
  <c r="P2375" i="2"/>
  <c r="Y2375" i="2" s="1"/>
  <c r="S2375" i="2"/>
  <c r="P2363" i="2"/>
  <c r="Q2363" i="2" s="1"/>
  <c r="S2363" i="2"/>
  <c r="T2363" i="2" s="1"/>
  <c r="U2363" i="2" s="1"/>
  <c r="S2343" i="2"/>
  <c r="P2343" i="2"/>
  <c r="Q2343" i="2" s="1"/>
  <c r="Y3027" i="2"/>
  <c r="Q3027" i="2"/>
  <c r="P2971" i="2"/>
  <c r="S2971" i="2"/>
  <c r="Z2971" i="2" s="1"/>
  <c r="Y2907" i="2"/>
  <c r="Q2907" i="2"/>
  <c r="P2337" i="2"/>
  <c r="Q2337" i="2" s="1"/>
  <c r="Q1361" i="2"/>
  <c r="Y1361" i="2"/>
  <c r="S2771" i="2"/>
  <c r="T2771" i="2" s="1"/>
  <c r="U2771" i="2" s="1"/>
  <c r="S3027" i="2"/>
  <c r="Z3027" i="2" s="1"/>
  <c r="P2667" i="2"/>
  <c r="Y2667" i="2" s="1"/>
  <c r="Z2341" i="2"/>
  <c r="T2867" i="2"/>
  <c r="U2867" i="2" s="1"/>
  <c r="Z2086" i="2"/>
  <c r="T2086" i="2"/>
  <c r="U2086" i="2" s="1"/>
  <c r="S2979" i="2"/>
  <c r="T2979" i="2" s="1"/>
  <c r="U2979" i="2" s="1"/>
  <c r="Z2611" i="2"/>
  <c r="T1738" i="2"/>
  <c r="U1738" i="2" s="1"/>
  <c r="Z1738" i="2"/>
  <c r="P2369" i="2"/>
  <c r="Q2420" i="2"/>
  <c r="P2341" i="2"/>
  <c r="P2339" i="2"/>
  <c r="Y2339" i="2" s="1"/>
  <c r="P2308" i="2"/>
  <c r="Y2308" i="2" s="1"/>
  <c r="S2947" i="2"/>
  <c r="T2947" i="2" s="1"/>
  <c r="U2947" i="2" s="1"/>
  <c r="T2667" i="2"/>
  <c r="U2667" i="2" s="1"/>
  <c r="S2659" i="2"/>
  <c r="Z2659" i="2" s="1"/>
  <c r="S2310" i="2"/>
  <c r="T2310" i="2" s="1"/>
  <c r="U2310" i="2" s="1"/>
  <c r="P2310" i="2"/>
  <c r="Y2310" i="2" s="1"/>
  <c r="P2449" i="2"/>
  <c r="Y2449" i="2" s="1"/>
  <c r="S2449" i="2"/>
  <c r="Z2449" i="2" s="1"/>
  <c r="P2443" i="2"/>
  <c r="Y2443" i="2" s="1"/>
  <c r="S2443" i="2"/>
  <c r="S2427" i="2"/>
  <c r="P2427" i="2"/>
  <c r="Y2427" i="2" s="1"/>
  <c r="P2963" i="2"/>
  <c r="S2963" i="2"/>
  <c r="Z2963" i="2" s="1"/>
  <c r="P2803" i="2"/>
  <c r="Y2803" i="2" s="1"/>
  <c r="S2803" i="2"/>
  <c r="T2803" i="2" s="1"/>
  <c r="U2803" i="2" s="1"/>
  <c r="P2747" i="2"/>
  <c r="S2747" i="2"/>
  <c r="T2747" i="2" s="1"/>
  <c r="U2747" i="2" s="1"/>
  <c r="P2723" i="2"/>
  <c r="S2723" i="2"/>
  <c r="Z2723" i="2" s="1"/>
  <c r="P2707" i="2"/>
  <c r="S2707" i="2"/>
  <c r="T2707" i="2" s="1"/>
  <c r="U2707" i="2" s="1"/>
  <c r="S2643" i="2"/>
  <c r="P2643" i="2"/>
  <c r="Y2643" i="2" s="1"/>
  <c r="P2563" i="2"/>
  <c r="S2563" i="2"/>
  <c r="S2331" i="2"/>
  <c r="P2595" i="2"/>
  <c r="Q2595" i="2" s="1"/>
  <c r="P2447" i="2"/>
  <c r="Y2447" i="2" s="1"/>
  <c r="S2381" i="2"/>
  <c r="T2381" i="2" s="1"/>
  <c r="U2381" i="2" s="1"/>
  <c r="P2413" i="2"/>
  <c r="Y2413" i="2" s="1"/>
  <c r="P2539" i="2"/>
  <c r="T1639" i="2"/>
  <c r="U1639" i="2" s="1"/>
  <c r="Z1639" i="2"/>
  <c r="Y3130" i="2"/>
  <c r="T2919" i="2"/>
  <c r="U2919" i="2" s="1"/>
  <c r="S2357" i="2"/>
  <c r="P2699" i="2"/>
  <c r="Q2699" i="2" s="1"/>
  <c r="P2373" i="2"/>
  <c r="Y2373" i="2" s="1"/>
  <c r="S2429" i="2"/>
  <c r="Q3162" i="2"/>
  <c r="T2995" i="2"/>
  <c r="U2995" i="2" s="1"/>
  <c r="T3157" i="2"/>
  <c r="U3157" i="2" s="1"/>
  <c r="P2755" i="2"/>
  <c r="S3131" i="2"/>
  <c r="S2411" i="2"/>
  <c r="T2411" i="2" s="1"/>
  <c r="U2411" i="2" s="1"/>
  <c r="P2417" i="2"/>
  <c r="Q2417" i="2" s="1"/>
  <c r="P2379" i="2"/>
  <c r="Y2379" i="2" s="1"/>
  <c r="P2349" i="2"/>
  <c r="P2433" i="2"/>
  <c r="Y2433" i="2" s="1"/>
  <c r="S2359" i="2"/>
  <c r="Z2359" i="2" s="1"/>
  <c r="Q2955" i="2"/>
  <c r="T3035" i="2"/>
  <c r="U3035" i="2" s="1"/>
  <c r="P2779" i="2"/>
  <c r="Q2779" i="2" s="1"/>
  <c r="T2779" i="2"/>
  <c r="U2779" i="2" s="1"/>
  <c r="S2314" i="2"/>
  <c r="T2314" i="2" s="1"/>
  <c r="U2314" i="2" s="1"/>
  <c r="P2314" i="2"/>
  <c r="Y2314" i="2" s="1"/>
  <c r="P2451" i="2"/>
  <c r="Y2451" i="2" s="1"/>
  <c r="S2451" i="2"/>
  <c r="T2437" i="2"/>
  <c r="U2437" i="2" s="1"/>
  <c r="Z2437" i="2"/>
  <c r="Y2423" i="2"/>
  <c r="Q2423" i="2"/>
  <c r="P2415" i="2"/>
  <c r="S2415" i="2"/>
  <c r="S2383" i="2"/>
  <c r="T2383" i="2" s="1"/>
  <c r="U2383" i="2" s="1"/>
  <c r="P2383" i="2"/>
  <c r="Q2383" i="2" s="1"/>
  <c r="P2377" i="2"/>
  <c r="S2377" i="2"/>
  <c r="P3003" i="2"/>
  <c r="S3003" i="2"/>
  <c r="Z2883" i="2"/>
  <c r="T2883" i="2"/>
  <c r="U2883" i="2" s="1"/>
  <c r="S2827" i="2"/>
  <c r="Z2827" i="2" s="1"/>
  <c r="P2827" i="2"/>
  <c r="P2795" i="2"/>
  <c r="Y2795" i="2" s="1"/>
  <c r="S2795" i="2"/>
  <c r="T2795" i="2" s="1"/>
  <c r="U2795" i="2" s="1"/>
  <c r="S2731" i="2"/>
  <c r="P2731" i="2"/>
  <c r="P2691" i="2"/>
  <c r="S2691" i="2"/>
  <c r="Z2691" i="2" s="1"/>
  <c r="Y2659" i="2"/>
  <c r="Q2659" i="2"/>
  <c r="Y2835" i="2"/>
  <c r="P2306" i="2"/>
  <c r="Y2306" i="2" s="1"/>
  <c r="Z2699" i="2"/>
  <c r="S2355" i="2"/>
  <c r="P2995" i="2"/>
  <c r="Q2995" i="2" s="1"/>
  <c r="Z3114" i="2"/>
  <c r="Q2579" i="2"/>
  <c r="T2861" i="2"/>
  <c r="U2861" i="2" s="1"/>
  <c r="S2365" i="2"/>
  <c r="P2811" i="2"/>
  <c r="Q2811" i="2" s="1"/>
  <c r="S2499" i="2"/>
  <c r="Z2499" i="2" s="1"/>
  <c r="S2395" i="2"/>
  <c r="T2395" i="2" s="1"/>
  <c r="U2395" i="2" s="1"/>
  <c r="S3139" i="2"/>
  <c r="Y3059" i="2"/>
  <c r="P2385" i="2"/>
  <c r="S2425" i="2"/>
  <c r="T2425" i="2" s="1"/>
  <c r="U2425" i="2" s="1"/>
  <c r="Y1542" i="2"/>
  <c r="Q1542" i="2"/>
  <c r="Z2479" i="2"/>
  <c r="T2479" i="2"/>
  <c r="U2479" i="2" s="1"/>
  <c r="P3043" i="2"/>
  <c r="P2387" i="2"/>
  <c r="S2387" i="2"/>
  <c r="T2387" i="2" s="1"/>
  <c r="U2387" i="2" s="1"/>
  <c r="S2347" i="2"/>
  <c r="Z2347" i="2" s="1"/>
  <c r="P2347" i="2"/>
  <c r="Q2347" i="2" s="1"/>
  <c r="S2333" i="2"/>
  <c r="P2333" i="2"/>
  <c r="Y2333" i="2" s="1"/>
  <c r="P3115" i="2"/>
  <c r="Y3115" i="2" s="1"/>
  <c r="S3115" i="2"/>
  <c r="Z3115" i="2" s="1"/>
  <c r="P3107" i="2"/>
  <c r="S3107" i="2"/>
  <c r="T3107" i="2" s="1"/>
  <c r="U3107" i="2" s="1"/>
  <c r="P2987" i="2"/>
  <c r="S2987" i="2"/>
  <c r="Z2987" i="2" s="1"/>
  <c r="Y2947" i="2"/>
  <c r="Q2947" i="2"/>
  <c r="P2939" i="2"/>
  <c r="Y2939" i="2" s="1"/>
  <c r="S2939" i="2"/>
  <c r="Z2939" i="2" s="1"/>
  <c r="S2931" i="2"/>
  <c r="P2931" i="2"/>
  <c r="Y2931" i="2" s="1"/>
  <c r="P2675" i="2"/>
  <c r="S2675" i="2"/>
  <c r="S2651" i="2"/>
  <c r="P2651" i="2"/>
  <c r="Y2651" i="2" s="1"/>
  <c r="S2603" i="2"/>
  <c r="P2603" i="2"/>
  <c r="Z2389" i="2"/>
  <c r="S2345" i="2"/>
  <c r="T2345" i="2" s="1"/>
  <c r="U2345" i="2" s="1"/>
  <c r="S3147" i="2"/>
  <c r="Z3147" i="2" s="1"/>
  <c r="P2367" i="2"/>
  <c r="P3035" i="2"/>
  <c r="Y3035" i="2" s="1"/>
  <c r="Y3119" i="2"/>
  <c r="Y2714" i="2"/>
  <c r="T3194" i="2"/>
  <c r="U3194" i="2" s="1"/>
  <c r="Z3085" i="2"/>
  <c r="T2509" i="2"/>
  <c r="U2509" i="2" s="1"/>
  <c r="S2579" i="2"/>
  <c r="T2647" i="2"/>
  <c r="U2647" i="2" s="1"/>
  <c r="Z2647" i="2"/>
  <c r="P2867" i="2"/>
  <c r="Q2867" i="2" s="1"/>
  <c r="Y2555" i="2"/>
  <c r="P2899" i="2"/>
  <c r="Y2899" i="2" s="1"/>
  <c r="P2353" i="2"/>
  <c r="Y2353" i="2" s="1"/>
  <c r="S2439" i="2"/>
  <c r="T2439" i="2" s="1"/>
  <c r="U2439" i="2" s="1"/>
  <c r="S2907" i="2"/>
  <c r="Z2907" i="2" s="1"/>
  <c r="Y2887" i="2"/>
  <c r="Q2887" i="2"/>
  <c r="S2955" i="2"/>
  <c r="Z2955" i="2" s="1"/>
  <c r="S2419" i="2"/>
  <c r="P2419" i="2"/>
  <c r="Y2371" i="2"/>
  <c r="Q2371" i="2"/>
  <c r="Y2359" i="2"/>
  <c r="Q2359" i="2"/>
  <c r="P3091" i="2"/>
  <c r="Q3091" i="2" s="1"/>
  <c r="S3091" i="2"/>
  <c r="Z3091" i="2" s="1"/>
  <c r="P3083" i="2"/>
  <c r="Q3083" i="2" s="1"/>
  <c r="S3083" i="2"/>
  <c r="Z3083" i="2" s="1"/>
  <c r="P3075" i="2"/>
  <c r="S3075" i="2"/>
  <c r="P3051" i="2"/>
  <c r="S3051" i="2"/>
  <c r="Y2979" i="2"/>
  <c r="Q2979" i="2"/>
  <c r="S2923" i="2"/>
  <c r="P2923" i="2"/>
  <c r="T2875" i="2"/>
  <c r="U2875" i="2" s="1"/>
  <c r="Z2875" i="2"/>
  <c r="S2819" i="2"/>
  <c r="P2819" i="2"/>
  <c r="Y2819" i="2" s="1"/>
  <c r="S2787" i="2"/>
  <c r="P2787" i="2"/>
  <c r="P2763" i="2"/>
  <c r="S2763" i="2"/>
  <c r="Z2763" i="2" s="1"/>
  <c r="P2739" i="2"/>
  <c r="S2739" i="2"/>
  <c r="P2531" i="2"/>
  <c r="S2531" i="2"/>
  <c r="T2531" i="2" s="1"/>
  <c r="U2531" i="2" s="1"/>
  <c r="P2335" i="2"/>
  <c r="Y2335" i="2" s="1"/>
  <c r="P3123" i="2"/>
  <c r="Y3123" i="2" s="1"/>
  <c r="P2389" i="2"/>
  <c r="Q2389" i="2" s="1"/>
  <c r="S2393" i="2"/>
  <c r="Z2393" i="2" s="1"/>
  <c r="S2409" i="2"/>
  <c r="T2409" i="2" s="1"/>
  <c r="U2409" i="2" s="1"/>
  <c r="S2371" i="2"/>
  <c r="Y2826" i="2"/>
  <c r="Q2826" i="2"/>
  <c r="S2555" i="2"/>
  <c r="Z2555" i="2" s="1"/>
  <c r="P2611" i="2"/>
  <c r="Q2611" i="2" s="1"/>
  <c r="S2571" i="2"/>
  <c r="Q1730" i="2"/>
  <c r="Q1658" i="2"/>
  <c r="Q1634" i="2"/>
  <c r="Q1602" i="2"/>
  <c r="Q1586" i="2"/>
  <c r="Q1429" i="2"/>
  <c r="Q1413" i="2"/>
  <c r="Q1389" i="2"/>
  <c r="Q1381" i="2"/>
  <c r="Q1357" i="2"/>
  <c r="Q1320" i="2"/>
  <c r="Q1272" i="2"/>
  <c r="Q1256" i="2"/>
  <c r="U2886" i="2"/>
  <c r="U2806" i="2"/>
  <c r="U2686" i="2"/>
  <c r="Q3076" i="2"/>
  <c r="Q3068" i="2"/>
  <c r="Q2996" i="2"/>
  <c r="Q2980" i="2"/>
  <c r="Q2940" i="2"/>
  <c r="Q2932" i="2"/>
  <c r="Q2820" i="2"/>
  <c r="Q2700" i="2"/>
  <c r="Q2676" i="2"/>
  <c r="Q2668" i="2"/>
  <c r="Q2596" i="2"/>
  <c r="Q2548" i="2"/>
  <c r="Q2492" i="2"/>
  <c r="Q2460" i="2"/>
  <c r="U1988" i="2"/>
  <c r="U1984" i="2"/>
  <c r="U1896" i="2"/>
  <c r="U1888" i="2"/>
  <c r="U1852" i="2"/>
  <c r="U1828" i="2"/>
  <c r="U1810" i="2"/>
  <c r="U1788" i="2"/>
  <c r="Q1719" i="2"/>
  <c r="S2137" i="2"/>
  <c r="T2137" i="2" s="1"/>
  <c r="U2137" i="2" s="1"/>
  <c r="P2199" i="2"/>
  <c r="S1976" i="2"/>
  <c r="Z1788" i="2"/>
  <c r="P1714" i="2"/>
  <c r="Y1714" i="2" s="1"/>
  <c r="P1706" i="2"/>
  <c r="Y1706" i="2" s="1"/>
  <c r="S2203" i="2"/>
  <c r="T2203" i="2" s="1"/>
  <c r="U2203" i="2" s="1"/>
  <c r="S2141" i="2"/>
  <c r="P2207" i="2"/>
  <c r="P1674" i="2"/>
  <c r="Y1674" i="2" s="1"/>
  <c r="P1792" i="2"/>
  <c r="Y1792" i="2" s="1"/>
  <c r="P1888" i="2"/>
  <c r="S1634" i="2"/>
  <c r="T1634" i="2" s="1"/>
  <c r="U1634" i="2" s="1"/>
  <c r="S1341" i="2"/>
  <c r="Z1341" i="2" s="1"/>
  <c r="U1630" i="2"/>
  <c r="S2153" i="2"/>
  <c r="T1986" i="2"/>
  <c r="U1986" i="2" s="1"/>
  <c r="S1796" i="2"/>
  <c r="P1746" i="2"/>
  <c r="Y1746" i="2" s="1"/>
  <c r="S1926" i="2"/>
  <c r="P1666" i="2"/>
  <c r="Y1666" i="2" s="1"/>
  <c r="T3185" i="2"/>
  <c r="U3185" i="2" s="1"/>
  <c r="Z3185" i="2"/>
  <c r="Z1649" i="2"/>
  <c r="T1649" i="2"/>
  <c r="U1649" i="2" s="1"/>
  <c r="T2941" i="2"/>
  <c r="U2941" i="2" s="1"/>
  <c r="Z2941" i="2"/>
  <c r="S3030" i="2"/>
  <c r="P3030" i="2"/>
  <c r="S2966" i="2"/>
  <c r="Z2966" i="2" s="1"/>
  <c r="P2966" i="2"/>
  <c r="Q2966" i="2" s="1"/>
  <c r="S2950" i="2"/>
  <c r="Z2950" i="2" s="1"/>
  <c r="P2950" i="2"/>
  <c r="Q2950" i="2" s="1"/>
  <c r="S2902" i="2"/>
  <c r="T2902" i="2" s="1"/>
  <c r="U2902" i="2" s="1"/>
  <c r="P2902" i="2"/>
  <c r="T2822" i="2"/>
  <c r="U2822" i="2" s="1"/>
  <c r="Z2822" i="2"/>
  <c r="P2798" i="2"/>
  <c r="Q2798" i="2" s="1"/>
  <c r="S2798" i="2"/>
  <c r="T2798" i="2" s="1"/>
  <c r="U2798" i="2" s="1"/>
  <c r="P2790" i="2"/>
  <c r="Y2790" i="2" s="1"/>
  <c r="S2790" i="2"/>
  <c r="T2790" i="2" s="1"/>
  <c r="U2790" i="2" s="1"/>
  <c r="S2774" i="2"/>
  <c r="P2774" i="2"/>
  <c r="Q2774" i="2" s="1"/>
  <c r="P2734" i="2"/>
  <c r="Q2734" i="2" s="1"/>
  <c r="S2734" i="2"/>
  <c r="Z104" i="2"/>
  <c r="T104" i="2"/>
  <c r="U104" i="2" s="1"/>
  <c r="Q2515" i="2"/>
  <c r="Y2515" i="2"/>
  <c r="Q1845" i="2"/>
  <c r="Y1845" i="2"/>
  <c r="Y2511" i="2"/>
  <c r="Q2511" i="2"/>
  <c r="Q1281" i="2"/>
  <c r="Y1281" i="2"/>
  <c r="T1865" i="2"/>
  <c r="U1865" i="2" s="1"/>
  <c r="Z1865" i="2"/>
  <c r="Z3128" i="2"/>
  <c r="T3128" i="2"/>
  <c r="U3128" i="2" s="1"/>
  <c r="Z2353" i="2"/>
  <c r="T2353" i="2"/>
  <c r="U2353" i="2" s="1"/>
  <c r="Q2466" i="2"/>
  <c r="Y2466" i="2"/>
  <c r="Y2517" i="2"/>
  <c r="Q2517" i="2"/>
  <c r="T2565" i="2"/>
  <c r="U2565" i="2" s="1"/>
  <c r="Z2565" i="2"/>
  <c r="Q1409" i="2"/>
  <c r="Y1409" i="2"/>
  <c r="Z1325" i="2"/>
  <c r="T1325" i="2"/>
  <c r="U1325" i="2" s="1"/>
  <c r="Q2495" i="2"/>
  <c r="Y2495" i="2"/>
  <c r="Y2880" i="2"/>
  <c r="Q2880" i="2"/>
  <c r="Q2104" i="2"/>
  <c r="Y2104" i="2"/>
  <c r="Z2652" i="2"/>
  <c r="Q2122" i="2"/>
  <c r="Y2122" i="2"/>
  <c r="Y3147" i="2"/>
  <c r="Q2365" i="2"/>
  <c r="Y2365" i="2"/>
  <c r="Z120" i="2"/>
  <c r="T120" i="2"/>
  <c r="U120" i="2" s="1"/>
  <c r="Z2959" i="2"/>
  <c r="T2959" i="2"/>
  <c r="U2959" i="2" s="1"/>
  <c r="T2511" i="2"/>
  <c r="U2511" i="2" s="1"/>
  <c r="Z2511" i="2"/>
  <c r="T2042" i="2"/>
  <c r="U2042" i="2" s="1"/>
  <c r="Z2042" i="2"/>
  <c r="T2315" i="2"/>
  <c r="U2315" i="2" s="1"/>
  <c r="Z2915" i="2"/>
  <c r="T2915" i="2"/>
  <c r="U2915" i="2" s="1"/>
  <c r="Z2836" i="2"/>
  <c r="T2836" i="2"/>
  <c r="U2836" i="2" s="1"/>
  <c r="T2687" i="2"/>
  <c r="U2687" i="2" s="1"/>
  <c r="Z2687" i="2"/>
  <c r="Z2935" i="2"/>
  <c r="T2935" i="2"/>
  <c r="U2935" i="2" s="1"/>
  <c r="Z2308" i="2"/>
  <c r="T2308" i="2"/>
  <c r="U2308" i="2" s="1"/>
  <c r="Q2885" i="2"/>
  <c r="T2770" i="2"/>
  <c r="U2770" i="2" s="1"/>
  <c r="Z2770" i="2"/>
  <c r="Z2626" i="2"/>
  <c r="T2626" i="2"/>
  <c r="U2626" i="2" s="1"/>
  <c r="Z1657" i="2"/>
  <c r="T1657" i="2"/>
  <c r="U1657" i="2" s="1"/>
  <c r="T2373" i="2"/>
  <c r="U2373" i="2" s="1"/>
  <c r="Z2373" i="2"/>
  <c r="Q2821" i="2"/>
  <c r="Y2821" i="2"/>
  <c r="Z1350" i="2"/>
  <c r="T2629" i="2"/>
  <c r="U2629" i="2" s="1"/>
  <c r="Z2629" i="2"/>
  <c r="T2791" i="2"/>
  <c r="U2791" i="2" s="1"/>
  <c r="Z2791" i="2"/>
  <c r="T1569" i="2"/>
  <c r="U1569" i="2" s="1"/>
  <c r="Y2983" i="2"/>
  <c r="Q2983" i="2"/>
  <c r="T2794" i="2"/>
  <c r="U2794" i="2" s="1"/>
  <c r="Y2858" i="2"/>
  <c r="Q2858" i="2"/>
  <c r="Z32" i="2"/>
  <c r="T32" i="2"/>
  <c r="U32" i="2" s="1"/>
  <c r="Z2595" i="2"/>
  <c r="Y2992" i="2"/>
  <c r="Z2448" i="2"/>
  <c r="T1961" i="2"/>
  <c r="U1961" i="2" s="1"/>
  <c r="Z1961" i="2"/>
  <c r="Z1831" i="2"/>
  <c r="T1831" i="2"/>
  <c r="U1831" i="2" s="1"/>
  <c r="T2637" i="2"/>
  <c r="U2637" i="2" s="1"/>
  <c r="Z2637" i="2"/>
  <c r="Z2560" i="2"/>
  <c r="T1563" i="2"/>
  <c r="U1563" i="2" s="1"/>
  <c r="Z1563" i="2"/>
  <c r="T2812" i="2"/>
  <c r="U2812" i="2" s="1"/>
  <c r="Z2812" i="2"/>
  <c r="Z2844" i="2"/>
  <c r="Q3008" i="2"/>
  <c r="Z2372" i="2"/>
  <c r="Y1414" i="2"/>
  <c r="T2463" i="2"/>
  <c r="U2463" i="2" s="1"/>
  <c r="Z2815" i="2"/>
  <c r="T16" i="2"/>
  <c r="U16" i="2" s="1"/>
  <c r="Z16" i="2"/>
  <c r="P2275" i="2"/>
  <c r="Y2275" i="2" s="1"/>
  <c r="S2275" i="2"/>
  <c r="P2253" i="2"/>
  <c r="Y2253" i="2" s="1"/>
  <c r="S2253" i="2"/>
  <c r="P2113" i="2"/>
  <c r="Y2113" i="2" s="1"/>
  <c r="S2113" i="2"/>
  <c r="T2113" i="2" s="1"/>
  <c r="U2113" i="2" s="1"/>
  <c r="Z2020" i="2"/>
  <c r="T2020" i="2"/>
  <c r="U2020" i="2" s="1"/>
  <c r="S1992" i="2"/>
  <c r="P1992" i="2"/>
  <c r="Y1992" i="2" s="1"/>
  <c r="T1962" i="2"/>
  <c r="U1962" i="2" s="1"/>
  <c r="Z1962" i="2"/>
  <c r="S1956" i="2"/>
  <c r="T1956" i="2" s="1"/>
  <c r="U1956" i="2" s="1"/>
  <c r="P1956" i="2"/>
  <c r="S1928" i="2"/>
  <c r="P1928" i="2"/>
  <c r="Y1928" i="2" s="1"/>
  <c r="S1872" i="2"/>
  <c r="P1872" i="2"/>
  <c r="Y1872" i="2" s="1"/>
  <c r="T1846" i="2"/>
  <c r="U1846" i="2" s="1"/>
  <c r="Z1846" i="2"/>
  <c r="P1826" i="2"/>
  <c r="Y1826" i="2" s="1"/>
  <c r="S1826" i="2"/>
  <c r="Y1800" i="2"/>
  <c r="Q1800" i="2"/>
  <c r="P1798" i="2"/>
  <c r="S1798" i="2"/>
  <c r="T1798" i="2" s="1"/>
  <c r="U1798" i="2" s="1"/>
  <c r="P2235" i="2"/>
  <c r="Y2235" i="2" s="1"/>
  <c r="U3201" i="2"/>
  <c r="Z192" i="2"/>
  <c r="T192" i="2"/>
  <c r="U192" i="2" s="1"/>
  <c r="P2192" i="2"/>
  <c r="Q2192" i="2" s="1"/>
  <c r="S2192" i="2"/>
  <c r="P2178" i="2"/>
  <c r="S2178" i="2"/>
  <c r="Z2178" i="2" s="1"/>
  <c r="P2174" i="2"/>
  <c r="Y2174" i="2" s="1"/>
  <c r="S2174" i="2"/>
  <c r="Q2170" i="2"/>
  <c r="Y2170" i="2"/>
  <c r="S2154" i="2"/>
  <c r="P2154" i="2"/>
  <c r="Y2154" i="2" s="1"/>
  <c r="P2132" i="2"/>
  <c r="S2132" i="2"/>
  <c r="Z2132" i="2" s="1"/>
  <c r="S2124" i="2"/>
  <c r="Z2124" i="2" s="1"/>
  <c r="P2124" i="2"/>
  <c r="Q2124" i="2" s="1"/>
  <c r="Q2032" i="2"/>
  <c r="Q2050" i="2"/>
  <c r="T1746" i="2"/>
  <c r="U1746" i="2" s="1"/>
  <c r="S1997" i="2"/>
  <c r="Z1997" i="2" s="1"/>
  <c r="S1770" i="2"/>
  <c r="S1453" i="2"/>
  <c r="T1889" i="2"/>
  <c r="U1889" i="2" s="1"/>
  <c r="T1482" i="2"/>
  <c r="U1482" i="2" s="1"/>
  <c r="S1899" i="2"/>
  <c r="T1899" i="2" s="1"/>
  <c r="U1899" i="2" s="1"/>
  <c r="S1851" i="2"/>
  <c r="Z1851" i="2" s="1"/>
  <c r="S2011" i="2"/>
  <c r="Z2011" i="2" s="1"/>
  <c r="S1719" i="2"/>
  <c r="T1719" i="2" s="1"/>
  <c r="U1719" i="2" s="1"/>
  <c r="Z1506" i="2"/>
  <c r="S1452" i="2"/>
  <c r="U1347" i="2"/>
  <c r="T648" i="2"/>
  <c r="U648" i="2" s="1"/>
  <c r="T1264" i="2"/>
  <c r="U1264" i="2" s="1"/>
  <c r="Z300" i="2"/>
  <c r="P1264" i="2"/>
  <c r="Y1264" i="2" s="1"/>
  <c r="Z596" i="2"/>
  <c r="Z656" i="2"/>
  <c r="Z452" i="2"/>
  <c r="T500" i="2"/>
  <c r="U500" i="2" s="1"/>
  <c r="Z540" i="2"/>
  <c r="Z12" i="2"/>
  <c r="Z132" i="2"/>
  <c r="Y2059" i="2"/>
  <c r="Q2059" i="2"/>
  <c r="S1701" i="2"/>
  <c r="P1701" i="2"/>
  <c r="Y1701" i="2" s="1"/>
  <c r="P1685" i="2"/>
  <c r="Q1685" i="2" s="1"/>
  <c r="S1685" i="2"/>
  <c r="T1685" i="2" s="1"/>
  <c r="U1685" i="2" s="1"/>
  <c r="P1669" i="2"/>
  <c r="S1669" i="2"/>
  <c r="S1613" i="2"/>
  <c r="Z1613" i="2" s="1"/>
  <c r="P1613" i="2"/>
  <c r="P1597" i="2"/>
  <c r="Y1597" i="2" s="1"/>
  <c r="S1597" i="2"/>
  <c r="P1565" i="2"/>
  <c r="Y1565" i="2" s="1"/>
  <c r="S1565" i="2"/>
  <c r="T1501" i="2"/>
  <c r="U1501" i="2" s="1"/>
  <c r="Z1501" i="2"/>
  <c r="Y1477" i="2"/>
  <c r="Q1477" i="2"/>
  <c r="P1307" i="2"/>
  <c r="Y1307" i="2" s="1"/>
  <c r="S1307" i="2"/>
  <c r="P1291" i="2"/>
  <c r="Y1291" i="2" s="1"/>
  <c r="S1291" i="2"/>
  <c r="Z1291" i="2" s="1"/>
  <c r="Z2413" i="2"/>
  <c r="T2413" i="2"/>
  <c r="U2413" i="2" s="1"/>
  <c r="S1725" i="2"/>
  <c r="P1725" i="2"/>
  <c r="Y1725" i="2" s="1"/>
  <c r="P1637" i="2"/>
  <c r="S1637" i="2"/>
  <c r="Z1637" i="2" s="1"/>
  <c r="S1432" i="2"/>
  <c r="P1432" i="2"/>
  <c r="S1416" i="2"/>
  <c r="Z1416" i="2" s="1"/>
  <c r="P1416" i="2"/>
  <c r="Y1416" i="2" s="1"/>
  <c r="P1336" i="2"/>
  <c r="Y1336" i="2" s="1"/>
  <c r="S1336" i="2"/>
  <c r="S1299" i="2"/>
  <c r="P1299" i="2"/>
  <c r="Y1299" i="2" s="1"/>
  <c r="P1259" i="2"/>
  <c r="Y1259" i="2" s="1"/>
  <c r="S1259" i="2"/>
  <c r="T1259" i="2" s="1"/>
  <c r="U1259" i="2" s="1"/>
  <c r="Y2345" i="2"/>
  <c r="Q2345" i="2"/>
  <c r="Z2557" i="2"/>
  <c r="T2557" i="2"/>
  <c r="U2557" i="2" s="1"/>
  <c r="T152" i="2"/>
  <c r="U152" i="2" s="1"/>
  <c r="Z152" i="2"/>
  <c r="S1717" i="2"/>
  <c r="P1717" i="2"/>
  <c r="P1485" i="2"/>
  <c r="S1485" i="2"/>
  <c r="T1485" i="2" s="1"/>
  <c r="U1485" i="2" s="1"/>
  <c r="S1392" i="2"/>
  <c r="T1392" i="2" s="1"/>
  <c r="U1392" i="2" s="1"/>
  <c r="P1392" i="2"/>
  <c r="Y1392" i="2" s="1"/>
  <c r="S1283" i="2"/>
  <c r="P1283" i="2"/>
  <c r="Y1283" i="2" s="1"/>
  <c r="Z576" i="2"/>
  <c r="T576" i="2"/>
  <c r="U576" i="2" s="1"/>
  <c r="P2093" i="2"/>
  <c r="Y2093" i="2" s="1"/>
  <c r="S2093" i="2"/>
  <c r="T2093" i="2" s="1"/>
  <c r="U2093" i="2" s="1"/>
  <c r="P1765" i="2"/>
  <c r="Y1765" i="2" s="1"/>
  <c r="S1765" i="2"/>
  <c r="S1749" i="2"/>
  <c r="P1749" i="2"/>
  <c r="P1733" i="2"/>
  <c r="S1733" i="2"/>
  <c r="Z1733" i="2" s="1"/>
  <c r="P1677" i="2"/>
  <c r="S1677" i="2"/>
  <c r="P1629" i="2"/>
  <c r="S1629" i="2"/>
  <c r="P1573" i="2"/>
  <c r="S1573" i="2"/>
  <c r="S1557" i="2"/>
  <c r="P1557" i="2"/>
  <c r="S1400" i="2"/>
  <c r="P1400" i="2"/>
  <c r="Y1400" i="2" s="1"/>
  <c r="P1368" i="2"/>
  <c r="Y1368" i="2" s="1"/>
  <c r="S1368" i="2"/>
  <c r="Z1368" i="2" s="1"/>
  <c r="P1352" i="2"/>
  <c r="Y1352" i="2" s="1"/>
  <c r="S1352" i="2"/>
  <c r="T1352" i="2" s="1"/>
  <c r="U1352" i="2" s="1"/>
  <c r="P1315" i="2"/>
  <c r="Y1315" i="2" s="1"/>
  <c r="S1315" i="2"/>
  <c r="S1267" i="2"/>
  <c r="P1267" i="2"/>
  <c r="Q1267" i="2" s="1"/>
  <c r="Y2759" i="2"/>
  <c r="Q2759" i="2"/>
  <c r="S1477" i="2"/>
  <c r="Z1477" i="2" s="1"/>
  <c r="Z140" i="2"/>
  <c r="T140" i="2"/>
  <c r="U140" i="2" s="1"/>
  <c r="S1781" i="2"/>
  <c r="T1781" i="2" s="1"/>
  <c r="U1781" i="2" s="1"/>
  <c r="P1781" i="2"/>
  <c r="P1709" i="2"/>
  <c r="Q1709" i="2" s="1"/>
  <c r="S1709" i="2"/>
  <c r="T1709" i="2" s="1"/>
  <c r="U1709" i="2" s="1"/>
  <c r="S1661" i="2"/>
  <c r="P1661" i="2"/>
  <c r="Y1661" i="2" s="1"/>
  <c r="P1645" i="2"/>
  <c r="S1645" i="2"/>
  <c r="P1517" i="2"/>
  <c r="S1517" i="2"/>
  <c r="Y1493" i="2"/>
  <c r="Q1493" i="2"/>
  <c r="P1424" i="2"/>
  <c r="Y1424" i="2" s="1"/>
  <c r="S1424" i="2"/>
  <c r="S1344" i="2"/>
  <c r="P1344" i="2"/>
  <c r="Y1344" i="2" s="1"/>
  <c r="S1328" i="2"/>
  <c r="Z1328" i="2" s="1"/>
  <c r="P1328" i="2"/>
  <c r="Y1328" i="2" s="1"/>
  <c r="Q2346" i="2"/>
  <c r="Y2346" i="2"/>
  <c r="T3029" i="2"/>
  <c r="U3029" i="2" s="1"/>
  <c r="Z3029" i="2"/>
  <c r="S1275" i="2"/>
  <c r="P1757" i="2"/>
  <c r="S1757" i="2"/>
  <c r="S1653" i="2"/>
  <c r="P1653" i="2"/>
  <c r="Y1653" i="2" s="1"/>
  <c r="S1621" i="2"/>
  <c r="P1621" i="2"/>
  <c r="T1533" i="2"/>
  <c r="U1533" i="2" s="1"/>
  <c r="Z1533" i="2"/>
  <c r="P1440" i="2"/>
  <c r="S1440" i="2"/>
  <c r="S1408" i="2"/>
  <c r="P1408" i="2"/>
  <c r="Y1408" i="2" s="1"/>
  <c r="T2559" i="2"/>
  <c r="U2559" i="2" s="1"/>
  <c r="Q2968" i="2"/>
  <c r="T2656" i="2"/>
  <c r="U2656" i="2" s="1"/>
  <c r="Z2656" i="2"/>
  <c r="S1693" i="2"/>
  <c r="P1693" i="2"/>
  <c r="P1605" i="2"/>
  <c r="S1605" i="2"/>
  <c r="S1541" i="2"/>
  <c r="P1541" i="2"/>
  <c r="P1509" i="2"/>
  <c r="S1509" i="2"/>
  <c r="P1384" i="2"/>
  <c r="Q1384" i="2" s="1"/>
  <c r="S1384" i="2"/>
  <c r="T1384" i="2" s="1"/>
  <c r="U1384" i="2" s="1"/>
  <c r="S1360" i="2"/>
  <c r="P1360" i="2"/>
  <c r="Y1360" i="2" s="1"/>
  <c r="Z2324" i="2"/>
  <c r="T2324" i="2"/>
  <c r="U2324" i="2" s="1"/>
  <c r="Y2677" i="2"/>
  <c r="Q2677" i="2"/>
  <c r="T2741" i="2"/>
  <c r="U2741" i="2" s="1"/>
  <c r="Z2741" i="2"/>
  <c r="P1533" i="2"/>
  <c r="T2052" i="2"/>
  <c r="U2052" i="2" s="1"/>
  <c r="Z2052" i="2"/>
  <c r="S3206" i="2"/>
  <c r="P3206" i="2"/>
  <c r="Y3206" i="2" s="1"/>
  <c r="P3198" i="2"/>
  <c r="Y3198" i="2" s="1"/>
  <c r="S3198" i="2"/>
  <c r="P3190" i="2"/>
  <c r="Y3190" i="2" s="1"/>
  <c r="S3190" i="2"/>
  <c r="T3190" i="2" s="1"/>
  <c r="U3190" i="2" s="1"/>
  <c r="S3182" i="2"/>
  <c r="P3182" i="2"/>
  <c r="Y3182" i="2" s="1"/>
  <c r="P3174" i="2"/>
  <c r="Y3174" i="2" s="1"/>
  <c r="S3174" i="2"/>
  <c r="T3174" i="2" s="1"/>
  <c r="U3174" i="2" s="1"/>
  <c r="P3158" i="2"/>
  <c r="Y3158" i="2" s="1"/>
  <c r="S3158" i="2"/>
  <c r="S3126" i="2"/>
  <c r="P3126" i="2"/>
  <c r="Y3118" i="2"/>
  <c r="Q3118" i="2"/>
  <c r="S3102" i="2"/>
  <c r="P3102" i="2"/>
  <c r="Y3102" i="2" s="1"/>
  <c r="S3094" i="2"/>
  <c r="Z3094" i="2" s="1"/>
  <c r="P3094" i="2"/>
  <c r="P3086" i="2"/>
  <c r="S3086" i="2"/>
  <c r="T3086" i="2" s="1"/>
  <c r="U3086" i="2" s="1"/>
  <c r="P3078" i="2"/>
  <c r="S3078" i="2"/>
  <c r="T3078" i="2" s="1"/>
  <c r="U3078" i="2" s="1"/>
  <c r="S3070" i="2"/>
  <c r="P3070" i="2"/>
  <c r="S3062" i="2"/>
  <c r="P3062" i="2"/>
  <c r="Y3062" i="2" s="1"/>
  <c r="P3054" i="2"/>
  <c r="S3054" i="2"/>
  <c r="P3014" i="2"/>
  <c r="Y3014" i="2" s="1"/>
  <c r="S3014" i="2"/>
  <c r="Z3014" i="2" s="1"/>
  <c r="S3006" i="2"/>
  <c r="Z3006" i="2" s="1"/>
  <c r="P3006" i="2"/>
  <c r="Y3006" i="2" s="1"/>
  <c r="Z2998" i="2"/>
  <c r="T2998" i="2"/>
  <c r="U2998" i="2" s="1"/>
  <c r="S2990" i="2"/>
  <c r="P2990" i="2"/>
  <c r="Q2990" i="2" s="1"/>
  <c r="P2982" i="2"/>
  <c r="S2982" i="2"/>
  <c r="P2974" i="2"/>
  <c r="S2974" i="2"/>
  <c r="Z2974" i="2" s="1"/>
  <c r="P2958" i="2"/>
  <c r="S2958" i="2"/>
  <c r="Z2926" i="2"/>
  <c r="T2926" i="2"/>
  <c r="U2926" i="2" s="1"/>
  <c r="P2918" i="2"/>
  <c r="S2918" i="2"/>
  <c r="P2894" i="2"/>
  <c r="S2894" i="2"/>
  <c r="P2878" i="2"/>
  <c r="Y2878" i="2" s="1"/>
  <c r="S2878" i="2"/>
  <c r="S2870" i="2"/>
  <c r="P2870" i="2"/>
  <c r="S2862" i="2"/>
  <c r="P2862" i="2"/>
  <c r="Y2862" i="2" s="1"/>
  <c r="S2854" i="2"/>
  <c r="P2854" i="2"/>
  <c r="S2846" i="2"/>
  <c r="P2846" i="2"/>
  <c r="Y2846" i="2" s="1"/>
  <c r="P2838" i="2"/>
  <c r="Y2838" i="2" s="1"/>
  <c r="S2838" i="2"/>
  <c r="P2830" i="2"/>
  <c r="Y2830" i="2" s="1"/>
  <c r="S2830" i="2"/>
  <c r="T2830" i="2" s="1"/>
  <c r="U2830" i="2" s="1"/>
  <c r="S2782" i="2"/>
  <c r="P2782" i="2"/>
  <c r="P2766" i="2"/>
  <c r="S2766" i="2"/>
  <c r="P2758" i="2"/>
  <c r="Q2758" i="2" s="1"/>
  <c r="S2758" i="2"/>
  <c r="S2750" i="2"/>
  <c r="P2750" i="2"/>
  <c r="Q2750" i="2" s="1"/>
  <c r="S2742" i="2"/>
  <c r="P2742" i="2"/>
  <c r="Y2742" i="2" s="1"/>
  <c r="S2726" i="2"/>
  <c r="T2726" i="2" s="1"/>
  <c r="U2726" i="2" s="1"/>
  <c r="P2726" i="2"/>
  <c r="P2806" i="2"/>
  <c r="S3110" i="2"/>
  <c r="P3038" i="2"/>
  <c r="Z3023" i="2"/>
  <c r="T3023" i="2"/>
  <c r="U3023" i="2" s="1"/>
  <c r="Y3185" i="2"/>
  <c r="Q3185" i="2"/>
  <c r="P2052" i="2"/>
  <c r="Y2396" i="2"/>
  <c r="Q2396" i="2"/>
  <c r="Z2806" i="2"/>
  <c r="T1933" i="2"/>
  <c r="U1933" i="2" s="1"/>
  <c r="Z2326" i="2"/>
  <c r="S1704" i="2"/>
  <c r="Y2749" i="2"/>
  <c r="Q2749" i="2"/>
  <c r="S3118" i="2"/>
  <c r="Z3118" i="2" s="1"/>
  <c r="P2926" i="2"/>
  <c r="Q2926" i="2" s="1"/>
  <c r="S2031" i="2"/>
  <c r="S2934" i="2"/>
  <c r="Q1445" i="2"/>
  <c r="S1512" i="2"/>
  <c r="Z1512" i="2" s="1"/>
  <c r="S1712" i="2"/>
  <c r="P1504" i="2"/>
  <c r="P2822" i="2"/>
  <c r="Q3110" i="2"/>
  <c r="Z2318" i="2"/>
  <c r="Z2886" i="2"/>
  <c r="T3169" i="2"/>
  <c r="U3169" i="2" s="1"/>
  <c r="Z2112" i="2"/>
  <c r="T2112" i="2"/>
  <c r="U2112" i="2" s="1"/>
  <c r="P2910" i="2"/>
  <c r="Y2910" i="2" s="1"/>
  <c r="Q2512" i="2"/>
  <c r="Y2512" i="2"/>
  <c r="T2471" i="2"/>
  <c r="U2471" i="2" s="1"/>
  <c r="Z2471" i="2"/>
  <c r="T2612" i="2"/>
  <c r="U2612" i="2" s="1"/>
  <c r="Z2612" i="2"/>
  <c r="S3166" i="2"/>
  <c r="Z1585" i="2"/>
  <c r="T1585" i="2"/>
  <c r="U1585" i="2" s="1"/>
  <c r="Z2454" i="2"/>
  <c r="P2886" i="2"/>
  <c r="Y2886" i="2" s="1"/>
  <c r="T3069" i="2"/>
  <c r="U3069" i="2" s="1"/>
  <c r="Z3069" i="2"/>
  <c r="Y2831" i="2"/>
  <c r="Q2831" i="2"/>
  <c r="T2572" i="2"/>
  <c r="U2572" i="2" s="1"/>
  <c r="Z2572" i="2"/>
  <c r="Z1433" i="2"/>
  <c r="T1433" i="2"/>
  <c r="U1433" i="2" s="1"/>
  <c r="P2051" i="2"/>
  <c r="S2051" i="2"/>
  <c r="S2047" i="2"/>
  <c r="P2047" i="2"/>
  <c r="S2045" i="2"/>
  <c r="P2045" i="2"/>
  <c r="Y2045" i="2" s="1"/>
  <c r="S2037" i="2"/>
  <c r="Z2037" i="2" s="1"/>
  <c r="P2037" i="2"/>
  <c r="S2033" i="2"/>
  <c r="P2033" i="2"/>
  <c r="S2029" i="2"/>
  <c r="P2029" i="2"/>
  <c r="S1760" i="2"/>
  <c r="P1760" i="2"/>
  <c r="Y1760" i="2" s="1"/>
  <c r="P1744" i="2"/>
  <c r="Y1744" i="2" s="1"/>
  <c r="S1744" i="2"/>
  <c r="P1720" i="2"/>
  <c r="Y1720" i="2" s="1"/>
  <c r="S1720" i="2"/>
  <c r="T1720" i="2" s="1"/>
  <c r="U1720" i="2" s="1"/>
  <c r="P1672" i="2"/>
  <c r="S1672" i="2"/>
  <c r="T1664" i="2"/>
  <c r="U1664" i="2" s="1"/>
  <c r="Z1664" i="2"/>
  <c r="P1632" i="2"/>
  <c r="S1632" i="2"/>
  <c r="Z1632" i="2" s="1"/>
  <c r="P1568" i="2"/>
  <c r="S1568" i="2"/>
  <c r="S1544" i="2"/>
  <c r="P1544" i="2"/>
  <c r="S1528" i="2"/>
  <c r="T1528" i="2" s="1"/>
  <c r="U1528" i="2" s="1"/>
  <c r="P1528" i="2"/>
  <c r="P1520" i="2"/>
  <c r="Y1520" i="2" s="1"/>
  <c r="S1520" i="2"/>
  <c r="Z1520" i="2" s="1"/>
  <c r="P1496" i="2"/>
  <c r="S1496" i="2"/>
  <c r="S1480" i="2"/>
  <c r="P1480" i="2"/>
  <c r="S1435" i="2"/>
  <c r="P1435" i="2"/>
  <c r="S1363" i="2"/>
  <c r="P1363" i="2"/>
  <c r="Y1363" i="2" s="1"/>
  <c r="U1714" i="2"/>
  <c r="Y1617" i="2"/>
  <c r="Q1617" i="2"/>
  <c r="Q3193" i="2"/>
  <c r="U596" i="2"/>
  <c r="U1312" i="2"/>
  <c r="Q3113" i="2"/>
  <c r="U540" i="2"/>
  <c r="Q1546" i="2"/>
  <c r="U1506" i="2"/>
  <c r="Q1397" i="2"/>
  <c r="Q3012" i="2"/>
  <c r="Q2988" i="2"/>
  <c r="Q2897" i="2"/>
  <c r="Q2852" i="2"/>
  <c r="Q2748" i="2"/>
  <c r="Q2508" i="2"/>
  <c r="Q2484" i="2"/>
  <c r="S2255" i="2"/>
  <c r="Z2255" i="2" s="1"/>
  <c r="U516" i="2"/>
  <c r="S2312" i="2"/>
  <c r="Z2312" i="2" s="1"/>
  <c r="Q1650" i="2"/>
  <c r="S1996" i="2"/>
  <c r="S2423" i="2"/>
  <c r="Q1742" i="2"/>
  <c r="P2259" i="2"/>
  <c r="Y2259" i="2" s="1"/>
  <c r="U3097" i="2"/>
  <c r="P1998" i="2"/>
  <c r="Q1998" i="2" s="1"/>
  <c r="S3011" i="2"/>
  <c r="P2437" i="2"/>
  <c r="Y2437" i="2" s="1"/>
  <c r="P2002" i="2"/>
  <c r="Y2002" i="2" s="1"/>
  <c r="Z2367" i="2"/>
  <c r="Y2582" i="2"/>
  <c r="Q2582" i="2"/>
  <c r="T2444" i="2"/>
  <c r="U2444" i="2" s="1"/>
  <c r="Z2444" i="2"/>
  <c r="P2702" i="2"/>
  <c r="Y2702" i="2" s="1"/>
  <c r="S2702" i="2"/>
  <c r="P2662" i="2"/>
  <c r="S2662" i="2"/>
  <c r="P2638" i="2"/>
  <c r="S2638" i="2"/>
  <c r="P2550" i="2"/>
  <c r="S2550" i="2"/>
  <c r="Z2550" i="2" s="1"/>
  <c r="S2510" i="2"/>
  <c r="P2510" i="2"/>
  <c r="P2710" i="2"/>
  <c r="S2710" i="2"/>
  <c r="P2630" i="2"/>
  <c r="S2630" i="2"/>
  <c r="T2630" i="2" s="1"/>
  <c r="U2630" i="2" s="1"/>
  <c r="S2614" i="2"/>
  <c r="P2614" i="2"/>
  <c r="S2478" i="2"/>
  <c r="P2478" i="2"/>
  <c r="Y2478" i="2" s="1"/>
  <c r="P1209" i="2"/>
  <c r="Y1209" i="2" s="1"/>
  <c r="S1209" i="2"/>
  <c r="P3057" i="2"/>
  <c r="S3057" i="2"/>
  <c r="S3049" i="2"/>
  <c r="P3049" i="2"/>
  <c r="Y3049" i="2" s="1"/>
  <c r="P3017" i="2"/>
  <c r="S3017" i="2"/>
  <c r="P2993" i="2"/>
  <c r="S2993" i="2"/>
  <c r="P2977" i="2"/>
  <c r="Y2977" i="2" s="1"/>
  <c r="S2977" i="2"/>
  <c r="P2961" i="2"/>
  <c r="Y2961" i="2" s="1"/>
  <c r="S2961" i="2"/>
  <c r="Z2953" i="2"/>
  <c r="T2953" i="2"/>
  <c r="U2953" i="2" s="1"/>
  <c r="S2945" i="2"/>
  <c r="P2945" i="2"/>
  <c r="S2937" i="2"/>
  <c r="P2937" i="2"/>
  <c r="S2905" i="2"/>
  <c r="P2905" i="2"/>
  <c r="P2881" i="2"/>
  <c r="Q2881" i="2" s="1"/>
  <c r="S2881" i="2"/>
  <c r="S2865" i="2"/>
  <c r="P2865" i="2"/>
  <c r="P2841" i="2"/>
  <c r="S2841" i="2"/>
  <c r="P2817" i="2"/>
  <c r="S2817" i="2"/>
  <c r="Z2817" i="2" s="1"/>
  <c r="P2801" i="2"/>
  <c r="Y2801" i="2" s="1"/>
  <c r="S2801" i="2"/>
  <c r="S2793" i="2"/>
  <c r="P2793" i="2"/>
  <c r="S2785" i="2"/>
  <c r="P2785" i="2"/>
  <c r="S2769" i="2"/>
  <c r="P2769" i="2"/>
  <c r="P2737" i="2"/>
  <c r="S2737" i="2"/>
  <c r="P2721" i="2"/>
  <c r="Q2721" i="2" s="1"/>
  <c r="S2721" i="2"/>
  <c r="Q2697" i="2"/>
  <c r="Y2697" i="2"/>
  <c r="S2665" i="2"/>
  <c r="P2665" i="2"/>
  <c r="P2649" i="2"/>
  <c r="S2649" i="2"/>
  <c r="Z2649" i="2" s="1"/>
  <c r="P2633" i="2"/>
  <c r="S2633" i="2"/>
  <c r="Z2633" i="2" s="1"/>
  <c r="S2617" i="2"/>
  <c r="P2617" i="2"/>
  <c r="Y2617" i="2" s="1"/>
  <c r="P2609" i="2"/>
  <c r="S2609" i="2"/>
  <c r="P2569" i="2"/>
  <c r="S2569" i="2"/>
  <c r="P2521" i="2"/>
  <c r="S2521" i="2"/>
  <c r="P2513" i="2"/>
  <c r="S2513" i="2"/>
  <c r="Z2513" i="2" s="1"/>
  <c r="S2489" i="2"/>
  <c r="P2489" i="2"/>
  <c r="S2481" i="2"/>
  <c r="T2481" i="2" s="1"/>
  <c r="U2481" i="2" s="1"/>
  <c r="P2481" i="2"/>
  <c r="T2465" i="2"/>
  <c r="U2465" i="2" s="1"/>
  <c r="Z2465" i="2"/>
  <c r="T2780" i="2"/>
  <c r="U2780" i="2" s="1"/>
  <c r="Z2780" i="2"/>
  <c r="Q2530" i="2"/>
  <c r="Y2530" i="2"/>
  <c r="Y2859" i="2"/>
  <c r="Q2859" i="2"/>
  <c r="P2654" i="2"/>
  <c r="S2654" i="2"/>
  <c r="S2622" i="2"/>
  <c r="P2622" i="2"/>
  <c r="S2566" i="2"/>
  <c r="P2566" i="2"/>
  <c r="S2526" i="2"/>
  <c r="T2526" i="2" s="1"/>
  <c r="U2526" i="2" s="1"/>
  <c r="P2526" i="2"/>
  <c r="S2494" i="2"/>
  <c r="T2494" i="2" s="1"/>
  <c r="U2494" i="2" s="1"/>
  <c r="P2494" i="2"/>
  <c r="S2486" i="2"/>
  <c r="T2486" i="2" s="1"/>
  <c r="U2486" i="2" s="1"/>
  <c r="P2486" i="2"/>
  <c r="Y2486" i="2" s="1"/>
  <c r="U3084" i="2"/>
  <c r="S3081" i="2"/>
  <c r="P3081" i="2"/>
  <c r="Q3081" i="2" s="1"/>
  <c r="P3073" i="2"/>
  <c r="S3073" i="2"/>
  <c r="Z3073" i="2" s="1"/>
  <c r="P3065" i="2"/>
  <c r="S3065" i="2"/>
  <c r="Z3065" i="2" s="1"/>
  <c r="S3041" i="2"/>
  <c r="P3041" i="2"/>
  <c r="Q3041" i="2" s="1"/>
  <c r="P3025" i="2"/>
  <c r="S3025" i="2"/>
  <c r="P3009" i="2"/>
  <c r="S3009" i="2"/>
  <c r="S3001" i="2"/>
  <c r="Z3001" i="2" s="1"/>
  <c r="P3001" i="2"/>
  <c r="P2985" i="2"/>
  <c r="Q2985" i="2" s="1"/>
  <c r="S2985" i="2"/>
  <c r="P2969" i="2"/>
  <c r="S2969" i="2"/>
  <c r="S2929" i="2"/>
  <c r="P2929" i="2"/>
  <c r="S2913" i="2"/>
  <c r="Z2913" i="2" s="1"/>
  <c r="P2913" i="2"/>
  <c r="Y2913" i="2" s="1"/>
  <c r="T2889" i="2"/>
  <c r="U2889" i="2" s="1"/>
  <c r="Z2889" i="2"/>
  <c r="P2849" i="2"/>
  <c r="S2849" i="2"/>
  <c r="P2833" i="2"/>
  <c r="Y2833" i="2" s="1"/>
  <c r="S2833" i="2"/>
  <c r="Z2833" i="2" s="1"/>
  <c r="T2825" i="2"/>
  <c r="U2825" i="2" s="1"/>
  <c r="Z2825" i="2"/>
  <c r="S2809" i="2"/>
  <c r="Z2809" i="2" s="1"/>
  <c r="P2809" i="2"/>
  <c r="Q2809" i="2" s="1"/>
  <c r="S2777" i="2"/>
  <c r="T2777" i="2" s="1"/>
  <c r="U2777" i="2" s="1"/>
  <c r="P2777" i="2"/>
  <c r="S2761" i="2"/>
  <c r="P2761" i="2"/>
  <c r="P2753" i="2"/>
  <c r="Y2753" i="2" s="1"/>
  <c r="S2753" i="2"/>
  <c r="T2753" i="2" s="1"/>
  <c r="U2753" i="2" s="1"/>
  <c r="S2745" i="2"/>
  <c r="P2745" i="2"/>
  <c r="S2729" i="2"/>
  <c r="P2729" i="2"/>
  <c r="Y2729" i="2" s="1"/>
  <c r="S2713" i="2"/>
  <c r="Z2713" i="2" s="1"/>
  <c r="P2713" i="2"/>
  <c r="S2689" i="2"/>
  <c r="P2689" i="2"/>
  <c r="Y2681" i="2"/>
  <c r="Q2681" i="2"/>
  <c r="T2673" i="2"/>
  <c r="U2673" i="2" s="1"/>
  <c r="Z2673" i="2"/>
  <c r="Q2657" i="2"/>
  <c r="S2641" i="2"/>
  <c r="T2641" i="2" s="1"/>
  <c r="U2641" i="2" s="1"/>
  <c r="P2641" i="2"/>
  <c r="Q2641" i="2" s="1"/>
  <c r="S2625" i="2"/>
  <c r="P2625" i="2"/>
  <c r="P2601" i="2"/>
  <c r="S2601" i="2"/>
  <c r="Z2601" i="2" s="1"/>
  <c r="P2593" i="2"/>
  <c r="S2593" i="2"/>
  <c r="S2577" i="2"/>
  <c r="P2577" i="2"/>
  <c r="Q2577" i="2" s="1"/>
  <c r="S2553" i="2"/>
  <c r="P2553" i="2"/>
  <c r="Y2553" i="2" s="1"/>
  <c r="P2529" i="2"/>
  <c r="Y2529" i="2" s="1"/>
  <c r="S2529" i="2"/>
  <c r="P2505" i="2"/>
  <c r="S2505" i="2"/>
  <c r="S2473" i="2"/>
  <c r="P2473" i="2"/>
  <c r="S2457" i="2"/>
  <c r="T2457" i="2" s="1"/>
  <c r="U2457" i="2" s="1"/>
  <c r="P2457" i="2"/>
  <c r="Q2457" i="2" s="1"/>
  <c r="Z2686" i="2"/>
  <c r="P2673" i="2"/>
  <c r="S2582" i="2"/>
  <c r="Y2724" i="2"/>
  <c r="Q2724" i="2"/>
  <c r="Q2842" i="2"/>
  <c r="Y2842" i="2"/>
  <c r="T2909" i="2"/>
  <c r="U2909" i="2" s="1"/>
  <c r="Z2909" i="2"/>
  <c r="P2465" i="2"/>
  <c r="Y2465" i="2" s="1"/>
  <c r="Y2718" i="2"/>
  <c r="Q2718" i="2"/>
  <c r="P2598" i="2"/>
  <c r="Y2598" i="2" s="1"/>
  <c r="S2598" i="2"/>
  <c r="P2574" i="2"/>
  <c r="Y2574" i="2" s="1"/>
  <c r="S2574" i="2"/>
  <c r="Z2574" i="2" s="1"/>
  <c r="P2518" i="2"/>
  <c r="S2518" i="2"/>
  <c r="S2462" i="2"/>
  <c r="P2462" i="2"/>
  <c r="Z2725" i="2"/>
  <c r="T2725" i="2"/>
  <c r="U2725" i="2" s="1"/>
  <c r="S2678" i="2"/>
  <c r="P2678" i="2"/>
  <c r="S2502" i="2"/>
  <c r="P2502" i="2"/>
  <c r="P1245" i="2"/>
  <c r="Y1245" i="2" s="1"/>
  <c r="S1245" i="2"/>
  <c r="P1237" i="2"/>
  <c r="Y1237" i="2" s="1"/>
  <c r="S1237" i="2"/>
  <c r="P1229" i="2"/>
  <c r="Y1229" i="2" s="1"/>
  <c r="S1229" i="2"/>
  <c r="Z1229" i="2" s="1"/>
  <c r="P1217" i="2"/>
  <c r="Y1217" i="2" s="1"/>
  <c r="S1217" i="2"/>
  <c r="P1197" i="2"/>
  <c r="Y1197" i="2" s="1"/>
  <c r="S1197" i="2"/>
  <c r="S2657" i="2"/>
  <c r="Z1579" i="2"/>
  <c r="T1579" i="2"/>
  <c r="U1579" i="2" s="1"/>
  <c r="Q2634" i="2"/>
  <c r="Y2634" i="2"/>
  <c r="Y2657" i="2"/>
  <c r="Z2438" i="2"/>
  <c r="S2681" i="2"/>
  <c r="S2718" i="2"/>
  <c r="Z2718" i="2" s="1"/>
  <c r="S2590" i="2"/>
  <c r="P2590" i="2"/>
  <c r="Y2590" i="2" s="1"/>
  <c r="P2558" i="2"/>
  <c r="S2558" i="2"/>
  <c r="P1205" i="2"/>
  <c r="Y1205" i="2" s="1"/>
  <c r="S1205" i="2"/>
  <c r="Z2672" i="2"/>
  <c r="T2672" i="2"/>
  <c r="U2672" i="2" s="1"/>
  <c r="S1213" i="2"/>
  <c r="P2686" i="2"/>
  <c r="P2889" i="2"/>
  <c r="Y2889" i="2" s="1"/>
  <c r="P2825" i="2"/>
  <c r="T3045" i="2"/>
  <c r="U3045" i="2" s="1"/>
  <c r="Z3045" i="2"/>
  <c r="Y2376" i="2"/>
  <c r="Q2376" i="2"/>
  <c r="U2532" i="2"/>
  <c r="Z2586" i="2"/>
  <c r="T2586" i="2"/>
  <c r="U2586" i="2" s="1"/>
  <c r="Y1422" i="2"/>
  <c r="Q1422" i="2"/>
  <c r="S2694" i="2"/>
  <c r="P2694" i="2"/>
  <c r="P2670" i="2"/>
  <c r="Y2670" i="2" s="1"/>
  <c r="S2670" i="2"/>
  <c r="S2606" i="2"/>
  <c r="P2606" i="2"/>
  <c r="Q2606" i="2" s="1"/>
  <c r="S2542" i="2"/>
  <c r="T2542" i="2" s="1"/>
  <c r="U2542" i="2" s="1"/>
  <c r="P2542" i="2"/>
  <c r="S2534" i="2"/>
  <c r="P2534" i="2"/>
  <c r="S2470" i="2"/>
  <c r="P2470" i="2"/>
  <c r="P1249" i="2"/>
  <c r="Y1249" i="2" s="1"/>
  <c r="S1249" i="2"/>
  <c r="P1241" i="2"/>
  <c r="Y1241" i="2" s="1"/>
  <c r="S1241" i="2"/>
  <c r="P1233" i="2"/>
  <c r="S1233" i="2"/>
  <c r="P1225" i="2"/>
  <c r="Y1225" i="2" s="1"/>
  <c r="S1225" i="2"/>
  <c r="P1221" i="2"/>
  <c r="Y1221" i="2" s="1"/>
  <c r="S1221" i="2"/>
  <c r="Z1221" i="2" s="1"/>
  <c r="P1201" i="2"/>
  <c r="Y1201" i="2" s="1"/>
  <c r="S1201" i="2"/>
  <c r="S2697" i="2"/>
  <c r="S2646" i="2"/>
  <c r="Z2646" i="2" s="1"/>
  <c r="S2897" i="2"/>
  <c r="Y2410" i="2"/>
  <c r="Q2410" i="2"/>
  <c r="P2297" i="2"/>
  <c r="Y2297" i="2" s="1"/>
  <c r="S2297" i="2"/>
  <c r="P2293" i="2"/>
  <c r="Y2293" i="2" s="1"/>
  <c r="S2293" i="2"/>
  <c r="T2293" i="2" s="1"/>
  <c r="U2293" i="2" s="1"/>
  <c r="S2289" i="2"/>
  <c r="P2289" i="2"/>
  <c r="S2287" i="2"/>
  <c r="P2287" i="2"/>
  <c r="S2285" i="2"/>
  <c r="P2285" i="2"/>
  <c r="P2281" i="2"/>
  <c r="Y2281" i="2" s="1"/>
  <c r="S2281" i="2"/>
  <c r="T2281" i="2" s="1"/>
  <c r="U2281" i="2" s="1"/>
  <c r="U2788" i="2"/>
  <c r="U2500" i="2"/>
  <c r="Y1531" i="2"/>
  <c r="T1374" i="2"/>
  <c r="U1374" i="2" s="1"/>
  <c r="Y2032" i="2"/>
  <c r="T2390" i="2"/>
  <c r="U2390" i="2" s="1"/>
  <c r="Z2412" i="2"/>
  <c r="Y2771" i="2"/>
  <c r="Q2771" i="2"/>
  <c r="P2227" i="2"/>
  <c r="S2227" i="2"/>
  <c r="S2217" i="2"/>
  <c r="Z2217" i="2" s="1"/>
  <c r="P2217" i="2"/>
  <c r="S2211" i="2"/>
  <c r="Z2211" i="2" s="1"/>
  <c r="P2211" i="2"/>
  <c r="Y2211" i="2" s="1"/>
  <c r="P2201" i="2"/>
  <c r="S2201" i="2"/>
  <c r="S2197" i="2"/>
  <c r="Z2197" i="2" s="1"/>
  <c r="P2197" i="2"/>
  <c r="Z2167" i="2"/>
  <c r="T2167" i="2"/>
  <c r="U2167" i="2" s="1"/>
  <c r="S2145" i="2"/>
  <c r="P2145" i="2"/>
  <c r="S2117" i="2"/>
  <c r="P2117" i="2"/>
  <c r="Y2117" i="2" s="1"/>
  <c r="P2115" i="2"/>
  <c r="S2115" i="2"/>
  <c r="P2111" i="2"/>
  <c r="Y2111" i="2" s="1"/>
  <c r="S2111" i="2"/>
  <c r="S2109" i="2"/>
  <c r="P2109" i="2"/>
  <c r="P2008" i="2"/>
  <c r="S2008" i="2"/>
  <c r="T2008" i="2" s="1"/>
  <c r="U2008" i="2" s="1"/>
  <c r="S2004" i="2"/>
  <c r="T2004" i="2" s="1"/>
  <c r="U2004" i="2" s="1"/>
  <c r="P2004" i="2"/>
  <c r="Z2002" i="2"/>
  <c r="T2002" i="2"/>
  <c r="U2002" i="2" s="1"/>
  <c r="S1990" i="2"/>
  <c r="P1990" i="2"/>
  <c r="S1982" i="2"/>
  <c r="P1982" i="2"/>
  <c r="P1978" i="2"/>
  <c r="S1978" i="2"/>
  <c r="Y1976" i="2"/>
  <c r="Q1976" i="2"/>
  <c r="S1970" i="2"/>
  <c r="T1970" i="2" s="1"/>
  <c r="U1970" i="2" s="1"/>
  <c r="P1970" i="2"/>
  <c r="P1966" i="2"/>
  <c r="Y1966" i="2" s="1"/>
  <c r="S1966" i="2"/>
  <c r="Z1966" i="2" s="1"/>
  <c r="S1960" i="2"/>
  <c r="P1960" i="2"/>
  <c r="Y1958" i="2"/>
  <c r="Q1958" i="2"/>
  <c r="P1954" i="2"/>
  <c r="S1954" i="2"/>
  <c r="S1944" i="2"/>
  <c r="P1944" i="2"/>
  <c r="P1932" i="2"/>
  <c r="S1932" i="2"/>
  <c r="S1924" i="2"/>
  <c r="P1924" i="2"/>
  <c r="P1922" i="2"/>
  <c r="S1922" i="2"/>
  <c r="P1900" i="2"/>
  <c r="S1900" i="2"/>
  <c r="S1890" i="2"/>
  <c r="P1890" i="2"/>
  <c r="Q1890" i="2" s="1"/>
  <c r="S1886" i="2"/>
  <c r="P1886" i="2"/>
  <c r="Q1886" i="2" s="1"/>
  <c r="P1884" i="2"/>
  <c r="S1884" i="2"/>
  <c r="S1882" i="2"/>
  <c r="P1882" i="2"/>
  <c r="Y1882" i="2" s="1"/>
  <c r="S1864" i="2"/>
  <c r="P1864" i="2"/>
  <c r="Y1864" i="2" s="1"/>
  <c r="S1862" i="2"/>
  <c r="T1862" i="2" s="1"/>
  <c r="U1862" i="2" s="1"/>
  <c r="P1862" i="2"/>
  <c r="Y1862" i="2" s="1"/>
  <c r="S1856" i="2"/>
  <c r="Z1856" i="2" s="1"/>
  <c r="P1856" i="2"/>
  <c r="S1840" i="2"/>
  <c r="P1840" i="2"/>
  <c r="P1836" i="2"/>
  <c r="S1836" i="2"/>
  <c r="Z1836" i="2" s="1"/>
  <c r="S1818" i="2"/>
  <c r="P1818" i="2"/>
  <c r="Y1818" i="2" s="1"/>
  <c r="P1816" i="2"/>
  <c r="Y1816" i="2" s="1"/>
  <c r="S1816" i="2"/>
  <c r="P1808" i="2"/>
  <c r="Q1808" i="2" s="1"/>
  <c r="S1808" i="2"/>
  <c r="Z1808" i="2" s="1"/>
  <c r="P1794" i="2"/>
  <c r="S1794" i="2"/>
  <c r="P1790" i="2"/>
  <c r="S1790" i="2"/>
  <c r="P1759" i="2"/>
  <c r="S1759" i="2"/>
  <c r="S1735" i="2"/>
  <c r="P1735" i="2"/>
  <c r="P1711" i="2"/>
  <c r="S1711" i="2"/>
  <c r="S1703" i="2"/>
  <c r="P1703" i="2"/>
  <c r="Y1703" i="2" s="1"/>
  <c r="S1695" i="2"/>
  <c r="P1695" i="2"/>
  <c r="Y1695" i="2" s="1"/>
  <c r="S1687" i="2"/>
  <c r="P1687" i="2"/>
  <c r="P1671" i="2"/>
  <c r="S1671" i="2"/>
  <c r="T1663" i="2"/>
  <c r="U1663" i="2" s="1"/>
  <c r="Z1663" i="2"/>
  <c r="P1631" i="2"/>
  <c r="S1631" i="2"/>
  <c r="Q1213" i="2"/>
  <c r="Q1193" i="2"/>
  <c r="U2038" i="2"/>
  <c r="Q2030" i="2"/>
  <c r="Y2030" i="2"/>
  <c r="T2273" i="2"/>
  <c r="U2273" i="2" s="1"/>
  <c r="P2231" i="2"/>
  <c r="S2213" i="2"/>
  <c r="P2179" i="2"/>
  <c r="P2209" i="2"/>
  <c r="P2125" i="2"/>
  <c r="P1986" i="2"/>
  <c r="S1946" i="2"/>
  <c r="P1828" i="2"/>
  <c r="S1892" i="2"/>
  <c r="S1958" i="2"/>
  <c r="P2006" i="2"/>
  <c r="P2159" i="2"/>
  <c r="S2181" i="2"/>
  <c r="S2149" i="2"/>
  <c r="Z2149" i="2" s="1"/>
  <c r="U3036" i="2"/>
  <c r="Q1980" i="2"/>
  <c r="Q1878" i="2"/>
  <c r="P1912" i="2"/>
  <c r="S2012" i="2"/>
  <c r="P1832" i="2"/>
  <c r="S1858" i="2"/>
  <c r="T1858" i="2" s="1"/>
  <c r="U1858" i="2" s="1"/>
  <c r="P1896" i="2"/>
  <c r="Y1896" i="2" s="1"/>
  <c r="P1962" i="2"/>
  <c r="Y1962" i="2" s="1"/>
  <c r="P2010" i="2"/>
  <c r="S1878" i="2"/>
  <c r="U2844" i="2"/>
  <c r="Q2468" i="2"/>
  <c r="S2163" i="2"/>
  <c r="P2221" i="2"/>
  <c r="S2173" i="2"/>
  <c r="T2173" i="2" s="1"/>
  <c r="U2173" i="2" s="1"/>
  <c r="Q2203" i="2"/>
  <c r="P1974" i="2"/>
  <c r="Y1974" i="2" s="1"/>
  <c r="P2171" i="2"/>
  <c r="P1868" i="2"/>
  <c r="S1898" i="2"/>
  <c r="Z1898" i="2" s="1"/>
  <c r="S1964" i="2"/>
  <c r="P2020" i="2"/>
  <c r="Y2020" i="2" s="1"/>
  <c r="Y1280" i="2"/>
  <c r="Q1280" i="2"/>
  <c r="P2165" i="2"/>
  <c r="S2133" i="2"/>
  <c r="T2165" i="2"/>
  <c r="U2165" i="2" s="1"/>
  <c r="S2185" i="2"/>
  <c r="S2225" i="2"/>
  <c r="P2237" i="2"/>
  <c r="Z1984" i="2"/>
  <c r="S1936" i="2"/>
  <c r="P2167" i="2"/>
  <c r="S1838" i="2"/>
  <c r="P1904" i="2"/>
  <c r="P1988" i="2"/>
  <c r="Q1988" i="2" s="1"/>
  <c r="Z2230" i="2"/>
  <c r="T2230" i="2"/>
  <c r="U2230" i="2" s="1"/>
  <c r="T1316" i="2"/>
  <c r="U1316" i="2" s="1"/>
  <c r="Z1316" i="2"/>
  <c r="T2161" i="2"/>
  <c r="U2161" i="2" s="1"/>
  <c r="Q2048" i="2"/>
  <c r="S2046" i="2"/>
  <c r="T2046" i="2" s="1"/>
  <c r="U2046" i="2" s="1"/>
  <c r="P2046" i="2"/>
  <c r="Q2046" i="2" s="1"/>
  <c r="S2044" i="2"/>
  <c r="Z2044" i="2" s="1"/>
  <c r="P2044" i="2"/>
  <c r="U2040" i="2"/>
  <c r="P1772" i="2"/>
  <c r="S1772" i="2"/>
  <c r="U1764" i="2"/>
  <c r="S1756" i="2"/>
  <c r="P1756" i="2"/>
  <c r="Y1732" i="2"/>
  <c r="Q1732" i="2"/>
  <c r="P1724" i="2"/>
  <c r="S1724" i="2"/>
  <c r="S1716" i="2"/>
  <c r="T1716" i="2" s="1"/>
  <c r="U1716" i="2" s="1"/>
  <c r="P1716" i="2"/>
  <c r="Y1716" i="2" s="1"/>
  <c r="S1692" i="2"/>
  <c r="P1692" i="2"/>
  <c r="S1684" i="2"/>
  <c r="P1684" i="2"/>
  <c r="Y1684" i="2" s="1"/>
  <c r="P1676" i="2"/>
  <c r="S1676" i="2"/>
  <c r="P1580" i="2"/>
  <c r="Y1580" i="2" s="1"/>
  <c r="S1580" i="2"/>
  <c r="Z1580" i="2" s="1"/>
  <c r="S1564" i="2"/>
  <c r="P1564" i="2"/>
  <c r="Y1564" i="2" s="1"/>
  <c r="S1548" i="2"/>
  <c r="P1548" i="2"/>
  <c r="Y1548" i="2" s="1"/>
  <c r="P1540" i="2"/>
  <c r="Y1540" i="2" s="1"/>
  <c r="S1540" i="2"/>
  <c r="S1508" i="2"/>
  <c r="P1508" i="2"/>
  <c r="Y1508" i="2" s="1"/>
  <c r="S1500" i="2"/>
  <c r="P1500" i="2"/>
  <c r="Y1500" i="2" s="1"/>
  <c r="P1492" i="2"/>
  <c r="Y1492" i="2" s="1"/>
  <c r="S1492" i="2"/>
  <c r="S1439" i="2"/>
  <c r="Z1439" i="2" s="1"/>
  <c r="P1439" i="2"/>
  <c r="Y1439" i="2" s="1"/>
  <c r="P1423" i="2"/>
  <c r="Y1423" i="2" s="1"/>
  <c r="S1423" i="2"/>
  <c r="P1415" i="2"/>
  <c r="Y1415" i="2" s="1"/>
  <c r="S1415" i="2"/>
  <c r="Z1415" i="2" s="1"/>
  <c r="P1407" i="2"/>
  <c r="Y1407" i="2" s="1"/>
  <c r="S1407" i="2"/>
  <c r="S1375" i="2"/>
  <c r="P1375" i="2"/>
  <c r="Y1375" i="2" s="1"/>
  <c r="P1367" i="2"/>
  <c r="Y1367" i="2" s="1"/>
  <c r="S1367" i="2"/>
  <c r="T1367" i="2" s="1"/>
  <c r="U1367" i="2" s="1"/>
  <c r="S1359" i="2"/>
  <c r="P1359" i="2"/>
  <c r="Y1359" i="2" s="1"/>
  <c r="S1343" i="2"/>
  <c r="P1343" i="2"/>
  <c r="Y1343" i="2" s="1"/>
  <c r="P1327" i="2"/>
  <c r="Y1327" i="2" s="1"/>
  <c r="S1327" i="2"/>
  <c r="S1306" i="2"/>
  <c r="T1306" i="2" s="1"/>
  <c r="U1306" i="2" s="1"/>
  <c r="P1306" i="2"/>
  <c r="Y1306" i="2" s="1"/>
  <c r="P1298" i="2"/>
  <c r="Y1298" i="2" s="1"/>
  <c r="S1298" i="2"/>
  <c r="Z1298" i="2" s="1"/>
  <c r="S1266" i="2"/>
  <c r="P1266" i="2"/>
  <c r="Y1266" i="2" s="1"/>
  <c r="Q2620" i="2"/>
  <c r="S1572" i="2"/>
  <c r="S1780" i="2"/>
  <c r="T1780" i="2" s="1"/>
  <c r="U1780" i="2" s="1"/>
  <c r="S1612" i="2"/>
  <c r="Z1612" i="2" s="1"/>
  <c r="Q1780" i="2"/>
  <c r="P1764" i="2"/>
  <c r="Z96" i="2"/>
  <c r="T96" i="2"/>
  <c r="U96" i="2" s="1"/>
  <c r="P3052" i="2"/>
  <c r="S3052" i="2"/>
  <c r="T3052" i="2" s="1"/>
  <c r="U3052" i="2" s="1"/>
  <c r="P3044" i="2"/>
  <c r="S3044" i="2"/>
  <c r="T3044" i="2" s="1"/>
  <c r="U3044" i="2" s="1"/>
  <c r="P3020" i="2"/>
  <c r="Y3020" i="2" s="1"/>
  <c r="S3020" i="2"/>
  <c r="S3004" i="2"/>
  <c r="Z3004" i="2" s="1"/>
  <c r="P3004" i="2"/>
  <c r="Q3004" i="2" s="1"/>
  <c r="P2964" i="2"/>
  <c r="S2964" i="2"/>
  <c r="S2924" i="2"/>
  <c r="T2924" i="2" s="1"/>
  <c r="U2924" i="2" s="1"/>
  <c r="P2924" i="2"/>
  <c r="Y2924" i="2" s="1"/>
  <c r="P2908" i="2"/>
  <c r="S2908" i="2"/>
  <c r="S2900" i="2"/>
  <c r="T2900" i="2" s="1"/>
  <c r="U2900" i="2" s="1"/>
  <c r="P2900" i="2"/>
  <c r="P2892" i="2"/>
  <c r="S2892" i="2"/>
  <c r="S2884" i="2"/>
  <c r="P2884" i="2"/>
  <c r="S2860" i="2"/>
  <c r="P2860" i="2"/>
  <c r="Y2860" i="2" s="1"/>
  <c r="P2828" i="2"/>
  <c r="S2828" i="2"/>
  <c r="T2772" i="2"/>
  <c r="U2772" i="2" s="1"/>
  <c r="Z2772" i="2"/>
  <c r="P2764" i="2"/>
  <c r="S2764" i="2"/>
  <c r="T2311" i="2"/>
  <c r="U2311" i="2" s="1"/>
  <c r="Z2311" i="2"/>
  <c r="T2434" i="2"/>
  <c r="U2434" i="2" s="1"/>
  <c r="Z2434" i="2"/>
  <c r="T2432" i="2"/>
  <c r="U2432" i="2" s="1"/>
  <c r="Z2432" i="2"/>
  <c r="T2424" i="2"/>
  <c r="U2424" i="2" s="1"/>
  <c r="Z2424" i="2"/>
  <c r="T2408" i="2"/>
  <c r="U2408" i="2" s="1"/>
  <c r="Z2408" i="2"/>
  <c r="U2356" i="2"/>
  <c r="T2348" i="2"/>
  <c r="U2348" i="2" s="1"/>
  <c r="Z2348" i="2"/>
  <c r="T2342" i="2"/>
  <c r="U2342" i="2" s="1"/>
  <c r="Z2342" i="2"/>
  <c r="U2796" i="2"/>
  <c r="U2652" i="2"/>
  <c r="S2262" i="2"/>
  <c r="S2204" i="2"/>
  <c r="S2304" i="2"/>
  <c r="T2304" i="2" s="1"/>
  <c r="U2304" i="2" s="1"/>
  <c r="P2304" i="2"/>
  <c r="Y2304" i="2" s="1"/>
  <c r="S2298" i="2"/>
  <c r="P2298" i="2"/>
  <c r="Y2298" i="2" s="1"/>
  <c r="P2290" i="2"/>
  <c r="Y2290" i="2" s="1"/>
  <c r="S2290" i="2"/>
  <c r="S2284" i="2"/>
  <c r="P2284" i="2"/>
  <c r="Y2284" i="2" s="1"/>
  <c r="P2276" i="2"/>
  <c r="Y2276" i="2" s="1"/>
  <c r="S2276" i="2"/>
  <c r="T2270" i="2"/>
  <c r="U2270" i="2" s="1"/>
  <c r="Z2270" i="2"/>
  <c r="S2264" i="2"/>
  <c r="T2264" i="2" s="1"/>
  <c r="U2264" i="2" s="1"/>
  <c r="P2264" i="2"/>
  <c r="Y2264" i="2" s="1"/>
  <c r="S2258" i="2"/>
  <c r="P2258" i="2"/>
  <c r="Y2258" i="2" s="1"/>
  <c r="S2254" i="2"/>
  <c r="P2254" i="2"/>
  <c r="Y2254" i="2" s="1"/>
  <c r="S2252" i="2"/>
  <c r="P2252" i="2"/>
  <c r="Y2252" i="2" s="1"/>
  <c r="S2248" i="2"/>
  <c r="P2248" i="2"/>
  <c r="Y2248" i="2" s="1"/>
  <c r="P2244" i="2"/>
  <c r="Y2244" i="2" s="1"/>
  <c r="S2244" i="2"/>
  <c r="Z2244" i="2" s="1"/>
  <c r="P2236" i="2"/>
  <c r="Y2236" i="2" s="1"/>
  <c r="S2236" i="2"/>
  <c r="S2226" i="2"/>
  <c r="P2226" i="2"/>
  <c r="Y2226" i="2" s="1"/>
  <c r="P2224" i="2"/>
  <c r="Y2224" i="2" s="1"/>
  <c r="S2224" i="2"/>
  <c r="S2216" i="2"/>
  <c r="P2216" i="2"/>
  <c r="Y2216" i="2" s="1"/>
  <c r="P2208" i="2"/>
  <c r="Y2208" i="2" s="1"/>
  <c r="S2208" i="2"/>
  <c r="P2202" i="2"/>
  <c r="Y2202" i="2" s="1"/>
  <c r="S2202" i="2"/>
  <c r="Z2202" i="2" s="1"/>
  <c r="P2196" i="2"/>
  <c r="Y2196" i="2" s="1"/>
  <c r="S2196" i="2"/>
  <c r="P2188" i="2"/>
  <c r="Y2188" i="2" s="1"/>
  <c r="S2188" i="2"/>
  <c r="P2182" i="2"/>
  <c r="Y2182" i="2" s="1"/>
  <c r="S2182" i="2"/>
  <c r="P2146" i="2"/>
  <c r="S2146" i="2"/>
  <c r="Z2146" i="2" s="1"/>
  <c r="P2144" i="2"/>
  <c r="S2144" i="2"/>
  <c r="S2136" i="2"/>
  <c r="T2136" i="2" s="1"/>
  <c r="U2136" i="2" s="1"/>
  <c r="P2136" i="2"/>
  <c r="P2130" i="2"/>
  <c r="S2130" i="2"/>
  <c r="S2126" i="2"/>
  <c r="P2126" i="2"/>
  <c r="Y2126" i="2" s="1"/>
  <c r="P2114" i="2"/>
  <c r="S2114" i="2"/>
  <c r="S2049" i="2"/>
  <c r="P2049" i="2"/>
  <c r="S2041" i="2"/>
  <c r="P2041" i="2"/>
  <c r="P2039" i="2"/>
  <c r="S2039" i="2"/>
  <c r="S2025" i="2"/>
  <c r="P2025" i="2"/>
  <c r="P2023" i="2"/>
  <c r="S2023" i="2"/>
  <c r="T2023" i="2" s="1"/>
  <c r="U2023" i="2" s="1"/>
  <c r="P1784" i="2"/>
  <c r="S1784" i="2"/>
  <c r="Y2011" i="2"/>
  <c r="P1981" i="2"/>
  <c r="Y1981" i="2" s="1"/>
  <c r="P1815" i="2"/>
  <c r="Q1815" i="2" s="1"/>
  <c r="P1863" i="2"/>
  <c r="Q1863" i="2" s="1"/>
  <c r="S1885" i="2"/>
  <c r="P1917" i="2"/>
  <c r="Y1917" i="2" s="1"/>
  <c r="S2019" i="2"/>
  <c r="P1833" i="2"/>
  <c r="P1975" i="2"/>
  <c r="Y1975" i="2" s="1"/>
  <c r="U2102" i="2"/>
  <c r="U2100" i="2"/>
  <c r="U2098" i="2"/>
  <c r="U2092" i="2"/>
  <c r="U2082" i="2"/>
  <c r="U2072" i="2"/>
  <c r="U2068" i="2"/>
  <c r="Q1782" i="2"/>
  <c r="U1404" i="2"/>
  <c r="U1380" i="2"/>
  <c r="P1887" i="2"/>
  <c r="Y1887" i="2" s="1"/>
  <c r="P2005" i="2"/>
  <c r="Y2005" i="2" s="1"/>
  <c r="P1985" i="2"/>
  <c r="P1857" i="2"/>
  <c r="Y1857" i="2" s="1"/>
  <c r="P2007" i="2"/>
  <c r="S1971" i="2"/>
  <c r="P1935" i="2"/>
  <c r="Y1935" i="2" s="1"/>
  <c r="Q3129" i="2"/>
  <c r="P1905" i="2"/>
  <c r="Y1905" i="2" s="1"/>
  <c r="S1979" i="2"/>
  <c r="Z1979" i="2" s="1"/>
  <c r="P1849" i="2"/>
  <c r="P1664" i="2"/>
  <c r="Q1058" i="2"/>
  <c r="T584" i="2"/>
  <c r="U584" i="2" s="1"/>
  <c r="Z584" i="2"/>
  <c r="Z156" i="2"/>
  <c r="T156" i="2"/>
  <c r="U156" i="2" s="1"/>
  <c r="T660" i="2"/>
  <c r="U660" i="2" s="1"/>
  <c r="T212" i="2"/>
  <c r="U212" i="2" s="1"/>
  <c r="Z372" i="2"/>
  <c r="T320" i="2"/>
  <c r="U320" i="2" s="1"/>
  <c r="Z9" i="2"/>
  <c r="Z944" i="2"/>
  <c r="T944" i="2"/>
  <c r="U944" i="2" s="1"/>
  <c r="Q1045" i="2"/>
  <c r="Q1037" i="2"/>
  <c r="Q1013" i="2"/>
  <c r="Q1009" i="2"/>
  <c r="Q1005" i="2"/>
  <c r="Q1001" i="2"/>
  <c r="Q997" i="2"/>
  <c r="Q993" i="2"/>
  <c r="Q989" i="2"/>
  <c r="Q985" i="2"/>
  <c r="Q981" i="2"/>
  <c r="Q977" i="2"/>
  <c r="Q973" i="2"/>
  <c r="Q969" i="2"/>
  <c r="Q961" i="2"/>
  <c r="Q957" i="2"/>
  <c r="Q953" i="2"/>
  <c r="Q949" i="2"/>
  <c r="Q945" i="2"/>
  <c r="Q941" i="2"/>
  <c r="Q933" i="2"/>
  <c r="Q929" i="2"/>
  <c r="Q925" i="2"/>
  <c r="Q917" i="2"/>
  <c r="Q909" i="2"/>
  <c r="T644" i="2"/>
  <c r="U644" i="2" s="1"/>
  <c r="T72" i="2"/>
  <c r="U72" i="2" s="1"/>
  <c r="S1583" i="2"/>
  <c r="T1583" i="2" s="1"/>
  <c r="U1583" i="2" s="1"/>
  <c r="P1583" i="2"/>
  <c r="Y1583" i="2" s="1"/>
  <c r="P1511" i="2"/>
  <c r="S1511" i="2"/>
  <c r="S1503" i="2"/>
  <c r="P1503" i="2"/>
  <c r="P1495" i="2"/>
  <c r="S1495" i="2"/>
  <c r="P1487" i="2"/>
  <c r="S1487" i="2"/>
  <c r="Y1410" i="2"/>
  <c r="Q1410" i="2"/>
  <c r="Y1394" i="2"/>
  <c r="Q1394" i="2"/>
  <c r="P1386" i="2"/>
  <c r="S1386" i="2"/>
  <c r="P1378" i="2"/>
  <c r="S1378" i="2"/>
  <c r="P1370" i="2"/>
  <c r="Y1370" i="2" s="1"/>
  <c r="S1370" i="2"/>
  <c r="P1293" i="2"/>
  <c r="S1293" i="2"/>
  <c r="T2525" i="2"/>
  <c r="U2525" i="2" s="1"/>
  <c r="Q2408" i="2"/>
  <c r="Y2891" i="2"/>
  <c r="Q2891" i="2"/>
  <c r="Z3106" i="2"/>
  <c r="T3106" i="2"/>
  <c r="U3106" i="2" s="1"/>
  <c r="Y2181" i="2"/>
  <c r="Q2181" i="2"/>
  <c r="T2358" i="2"/>
  <c r="U2358" i="2" s="1"/>
  <c r="Q3175" i="2"/>
  <c r="Z2666" i="2"/>
  <c r="Q2411" i="2"/>
  <c r="Y2411" i="2"/>
  <c r="Z2648" i="2"/>
  <c r="T2648" i="2"/>
  <c r="U2648" i="2" s="1"/>
  <c r="T1937" i="2"/>
  <c r="U1937" i="2" s="1"/>
  <c r="Z1937" i="2"/>
  <c r="Q2602" i="2"/>
  <c r="Y2602" i="2"/>
  <c r="Z1140" i="2"/>
  <c r="T2706" i="2"/>
  <c r="U2706" i="2" s="1"/>
  <c r="Z2706" i="2"/>
  <c r="T1490" i="2"/>
  <c r="U1490" i="2" s="1"/>
  <c r="Z1490" i="2"/>
  <c r="T2010" i="2"/>
  <c r="U2010" i="2" s="1"/>
  <c r="Z2010" i="2"/>
  <c r="T2562" i="2"/>
  <c r="U2562" i="2" s="1"/>
  <c r="Z2562" i="2"/>
  <c r="S1615" i="2"/>
  <c r="P1615" i="2"/>
  <c r="S1607" i="2"/>
  <c r="P1607" i="2"/>
  <c r="P1599" i="2"/>
  <c r="Y1599" i="2" s="1"/>
  <c r="S1599" i="2"/>
  <c r="T1599" i="2" s="1"/>
  <c r="U1599" i="2" s="1"/>
  <c r="S1575" i="2"/>
  <c r="P1575" i="2"/>
  <c r="P1567" i="2"/>
  <c r="Y1567" i="2" s="1"/>
  <c r="S1567" i="2"/>
  <c r="P1559" i="2"/>
  <c r="S1559" i="2"/>
  <c r="S1551" i="2"/>
  <c r="P1551" i="2"/>
  <c r="Y1551" i="2" s="1"/>
  <c r="P1519" i="2"/>
  <c r="S1519" i="2"/>
  <c r="T1519" i="2" s="1"/>
  <c r="U1519" i="2" s="1"/>
  <c r="Z1354" i="2"/>
  <c r="T1354" i="2"/>
  <c r="U1354" i="2" s="1"/>
  <c r="Y2468" i="2"/>
  <c r="T2866" i="2"/>
  <c r="U2866" i="2" s="1"/>
  <c r="Z3036" i="2"/>
  <c r="Y2868" i="2"/>
  <c r="Q2868" i="2"/>
  <c r="P1277" i="2"/>
  <c r="T504" i="2"/>
  <c r="U504" i="2" s="1"/>
  <c r="Z504" i="2"/>
  <c r="T2581" i="2"/>
  <c r="U2581" i="2" s="1"/>
  <c r="Z2581" i="2"/>
  <c r="Y2628" i="2"/>
  <c r="Q2628" i="2"/>
  <c r="U704" i="2"/>
  <c r="Q704" i="2"/>
  <c r="S1535" i="2"/>
  <c r="P1535" i="2"/>
  <c r="P1479" i="2"/>
  <c r="S1479" i="2"/>
  <c r="S1442" i="2"/>
  <c r="P1442" i="2"/>
  <c r="P1418" i="2"/>
  <c r="Y1418" i="2" s="1"/>
  <c r="S1418" i="2"/>
  <c r="S1402" i="2"/>
  <c r="P1402" i="2"/>
  <c r="S1362" i="2"/>
  <c r="P1362" i="2"/>
  <c r="Y1362" i="2" s="1"/>
  <c r="S1301" i="2"/>
  <c r="P1301" i="2"/>
  <c r="Y1301" i="2" s="1"/>
  <c r="S1261" i="2"/>
  <c r="P1261" i="2"/>
  <c r="T1124" i="2"/>
  <c r="U1124" i="2" s="1"/>
  <c r="Q1317" i="2"/>
  <c r="T1797" i="2"/>
  <c r="U1797" i="2" s="1"/>
  <c r="Z1797" i="2"/>
  <c r="T528" i="2"/>
  <c r="U528" i="2" s="1"/>
  <c r="Z528" i="2"/>
  <c r="T2736" i="2"/>
  <c r="U2736" i="2" s="1"/>
  <c r="Z2736" i="2"/>
  <c r="Z1611" i="2"/>
  <c r="T1611" i="2"/>
  <c r="U1611" i="2" s="1"/>
  <c r="T2981" i="2"/>
  <c r="U2981" i="2" s="1"/>
  <c r="Z2981" i="2"/>
  <c r="P1354" i="2"/>
  <c r="Y1354" i="2" s="1"/>
  <c r="Q2378" i="2"/>
  <c r="Y2378" i="2"/>
  <c r="Y2984" i="2"/>
  <c r="Q2984" i="2"/>
  <c r="T2604" i="2"/>
  <c r="U2604" i="2" s="1"/>
  <c r="Z2604" i="2"/>
  <c r="T1863" i="2"/>
  <c r="U1863" i="2" s="1"/>
  <c r="Z1863" i="2"/>
  <c r="Q1612" i="2"/>
  <c r="T2701" i="2"/>
  <c r="U2701" i="2" s="1"/>
  <c r="U1399" i="2"/>
  <c r="Z284" i="2"/>
  <c r="T284" i="2"/>
  <c r="U284" i="2" s="1"/>
  <c r="Q2805" i="2"/>
  <c r="Q2060" i="2"/>
  <c r="Z2578" i="2"/>
  <c r="T1393" i="2"/>
  <c r="U1393" i="2" s="1"/>
  <c r="Z1393" i="2"/>
  <c r="S2294" i="2"/>
  <c r="S2240" i="2"/>
  <c r="T2240" i="2" s="1"/>
  <c r="U2240" i="2" s="1"/>
  <c r="S2214" i="2"/>
  <c r="S2268" i="2"/>
  <c r="T2268" i="2" s="1"/>
  <c r="U2268" i="2" s="1"/>
  <c r="P1879" i="2"/>
  <c r="Y1879" i="2" s="1"/>
  <c r="P1522" i="2"/>
  <c r="Q1522" i="2" s="1"/>
  <c r="S1514" i="2"/>
  <c r="Z1514" i="2" s="1"/>
  <c r="Q1588" i="2"/>
  <c r="Q2302" i="2"/>
  <c r="Q2294" i="2"/>
  <c r="Q2272" i="2"/>
  <c r="Q2268" i="2"/>
  <c r="Q2266" i="2"/>
  <c r="Q2262" i="2"/>
  <c r="S2303" i="2"/>
  <c r="S1546" i="2"/>
  <c r="T1546" i="2" s="1"/>
  <c r="U1546" i="2" s="1"/>
  <c r="S1320" i="2"/>
  <c r="U452" i="2"/>
  <c r="P2270" i="2"/>
  <c r="Y2270" i="2" s="1"/>
  <c r="Q1604" i="2"/>
  <c r="S2265" i="2"/>
  <c r="Z2265" i="2" s="1"/>
  <c r="P2273" i="2"/>
  <c r="Y2273" i="2" s="1"/>
  <c r="Y1397" i="2"/>
  <c r="S1272" i="2"/>
  <c r="P2198" i="2"/>
  <c r="Y2198" i="2" s="1"/>
  <c r="P2184" i="2"/>
  <c r="Y2184" i="2" s="1"/>
  <c r="S2274" i="2"/>
  <c r="T2274" i="2" s="1"/>
  <c r="U2274" i="2" s="1"/>
  <c r="S1389" i="2"/>
  <c r="S1530" i="2"/>
  <c r="Z1530" i="2" s="1"/>
  <c r="S1413" i="2"/>
  <c r="S1873" i="2"/>
  <c r="S2266" i="2"/>
  <c r="Z2266" i="2" s="1"/>
  <c r="Q2246" i="2"/>
  <c r="Q2240" i="2"/>
  <c r="Q1971" i="2"/>
  <c r="Q1959" i="2"/>
  <c r="Q1957" i="2"/>
  <c r="Q1949" i="2"/>
  <c r="Q1947" i="2"/>
  <c r="Q1633" i="2"/>
  <c r="Q1275" i="2"/>
  <c r="U2327" i="2"/>
  <c r="Q2323" i="2"/>
  <c r="U3203" i="2"/>
  <c r="Q3195" i="2"/>
  <c r="Q3166" i="2"/>
  <c r="Q3144" i="2"/>
  <c r="U3141" i="2"/>
  <c r="U3133" i="2"/>
  <c r="Q3120" i="2"/>
  <c r="U3109" i="2"/>
  <c r="Q3104" i="2"/>
  <c r="U3096" i="2"/>
  <c r="U3066" i="2"/>
  <c r="Q3053" i="2"/>
  <c r="Q3021" i="2"/>
  <c r="Q3013" i="2"/>
  <c r="U2994" i="2"/>
  <c r="Q2989" i="2"/>
  <c r="U2933" i="2"/>
  <c r="Q1873" i="2"/>
  <c r="Q1662" i="2"/>
  <c r="Q1530" i="2"/>
  <c r="U1522" i="2"/>
  <c r="Q1498" i="2"/>
  <c r="Q1601" i="2"/>
  <c r="U1484" i="2"/>
  <c r="U1276" i="2"/>
  <c r="U1260" i="2"/>
  <c r="S2930" i="2"/>
  <c r="P2930" i="2"/>
  <c r="P1745" i="2"/>
  <c r="Y1745" i="2" s="1"/>
  <c r="S1745" i="2"/>
  <c r="P1689" i="2"/>
  <c r="S1689" i="2"/>
  <c r="P1668" i="2"/>
  <c r="Y1668" i="2" s="1"/>
  <c r="S1668" i="2"/>
  <c r="S1427" i="2"/>
  <c r="T1427" i="2" s="1"/>
  <c r="U1427" i="2" s="1"/>
  <c r="P1427" i="2"/>
  <c r="S1395" i="2"/>
  <c r="P1395" i="2"/>
  <c r="S1379" i="2"/>
  <c r="P1379" i="2"/>
  <c r="P1310" i="2"/>
  <c r="S1310" i="2"/>
  <c r="Y2409" i="2"/>
  <c r="Q2409" i="2"/>
  <c r="S2329" i="2"/>
  <c r="P2329" i="2"/>
  <c r="P2325" i="2"/>
  <c r="S2325" i="2"/>
  <c r="S2321" i="2"/>
  <c r="T2321" i="2" s="1"/>
  <c r="U2321" i="2" s="1"/>
  <c r="P2321" i="2"/>
  <c r="S2319" i="2"/>
  <c r="P2319" i="2"/>
  <c r="P2317" i="2"/>
  <c r="S2317" i="2"/>
  <c r="S3187" i="2"/>
  <c r="P3187" i="2"/>
  <c r="Y3187" i="2" s="1"/>
  <c r="P3179" i="2"/>
  <c r="S3179" i="2"/>
  <c r="S3171" i="2"/>
  <c r="P3171" i="2"/>
  <c r="S3163" i="2"/>
  <c r="P3163" i="2"/>
  <c r="S3155" i="2"/>
  <c r="P3155" i="2"/>
  <c r="P3152" i="2"/>
  <c r="S3152" i="2"/>
  <c r="S3125" i="2"/>
  <c r="P3125" i="2"/>
  <c r="P3117" i="2"/>
  <c r="S3117" i="2"/>
  <c r="S3093" i="2"/>
  <c r="P3093" i="2"/>
  <c r="P3074" i="2"/>
  <c r="S3074" i="2"/>
  <c r="S3050" i="2"/>
  <c r="P3050" i="2"/>
  <c r="S3042" i="2"/>
  <c r="P3042" i="2"/>
  <c r="P3034" i="2"/>
  <c r="S3034" i="2"/>
  <c r="Z3034" i="2" s="1"/>
  <c r="S3026" i="2"/>
  <c r="P3026" i="2"/>
  <c r="Z3018" i="2"/>
  <c r="T3018" i="2"/>
  <c r="U3018" i="2" s="1"/>
  <c r="S3010" i="2"/>
  <c r="P3010" i="2"/>
  <c r="S3002" i="2"/>
  <c r="T3002" i="2" s="1"/>
  <c r="U3002" i="2" s="1"/>
  <c r="P3002" i="2"/>
  <c r="Q3002" i="2" s="1"/>
  <c r="S2986" i="2"/>
  <c r="P2986" i="2"/>
  <c r="S2978" i="2"/>
  <c r="P2978" i="2"/>
  <c r="S2970" i="2"/>
  <c r="P2970" i="2"/>
  <c r="Z2962" i="2"/>
  <c r="T2962" i="2"/>
  <c r="U2962" i="2" s="1"/>
  <c r="S2954" i="2"/>
  <c r="P2954" i="2"/>
  <c r="S2946" i="2"/>
  <c r="P2946" i="2"/>
  <c r="S2938" i="2"/>
  <c r="P2938" i="2"/>
  <c r="Z2335" i="2"/>
  <c r="T1294" i="2"/>
  <c r="U1294" i="2" s="1"/>
  <c r="Z3141" i="2"/>
  <c r="Q3080" i="2"/>
  <c r="Z3109" i="2"/>
  <c r="Q1737" i="2"/>
  <c r="P3203" i="2"/>
  <c r="P2962" i="2"/>
  <c r="P1347" i="2"/>
  <c r="Q1638" i="2"/>
  <c r="Y1638" i="2"/>
  <c r="S1660" i="2"/>
  <c r="P1660" i="2"/>
  <c r="Y1403" i="2"/>
  <c r="Q1403" i="2"/>
  <c r="S1371" i="2"/>
  <c r="P1371" i="2"/>
  <c r="S1355" i="2"/>
  <c r="P1355" i="2"/>
  <c r="S1286" i="2"/>
  <c r="P1286" i="2"/>
  <c r="Y1445" i="2"/>
  <c r="Q3112" i="2"/>
  <c r="S2323" i="2"/>
  <c r="S3149" i="2"/>
  <c r="T3149" i="2" s="1"/>
  <c r="U3149" i="2" s="1"/>
  <c r="Y2399" i="2"/>
  <c r="Q2399" i="2"/>
  <c r="P3018" i="2"/>
  <c r="P2994" i="2"/>
  <c r="S1777" i="2"/>
  <c r="T1321" i="2"/>
  <c r="U1321" i="2" s="1"/>
  <c r="Z1321" i="2"/>
  <c r="T428" i="2"/>
  <c r="U428" i="2" s="1"/>
  <c r="Z428" i="2"/>
  <c r="P1729" i="2"/>
  <c r="Q1729" i="2" s="1"/>
  <c r="S1729" i="2"/>
  <c r="Z1729" i="2" s="1"/>
  <c r="S1673" i="2"/>
  <c r="T1673" i="2" s="1"/>
  <c r="U1673" i="2" s="1"/>
  <c r="P1673" i="2"/>
  <c r="U2973" i="2"/>
  <c r="P2327" i="2"/>
  <c r="Y2327" i="2" s="1"/>
  <c r="S3195" i="2"/>
  <c r="S3058" i="2"/>
  <c r="P1753" i="2"/>
  <c r="S1753" i="2"/>
  <c r="S1644" i="2"/>
  <c r="P1644" i="2"/>
  <c r="S1419" i="2"/>
  <c r="P1419" i="2"/>
  <c r="P1331" i="2"/>
  <c r="S1331" i="2"/>
  <c r="T1331" i="2" s="1"/>
  <c r="U1331" i="2" s="1"/>
  <c r="S1270" i="2"/>
  <c r="P1270" i="2"/>
  <c r="Y1270" i="2" s="1"/>
  <c r="T108" i="2"/>
  <c r="U108" i="2" s="1"/>
  <c r="Y3193" i="2"/>
  <c r="Q2189" i="2"/>
  <c r="Q3058" i="2"/>
  <c r="P3133" i="2"/>
  <c r="P3101" i="2"/>
  <c r="Q1777" i="2"/>
  <c r="Z2804" i="2"/>
  <c r="T2804" i="2"/>
  <c r="U2804" i="2" s="1"/>
  <c r="Y2730" i="2"/>
  <c r="Q2730" i="2"/>
  <c r="T2487" i="2"/>
  <c r="U2487" i="2" s="1"/>
  <c r="Z2487" i="2"/>
  <c r="P1721" i="2"/>
  <c r="Y1721" i="2" s="1"/>
  <c r="S1721" i="2"/>
  <c r="Z1721" i="2" s="1"/>
  <c r="S1636" i="2"/>
  <c r="P1636" i="2"/>
  <c r="Y1636" i="2" s="1"/>
  <c r="S1302" i="2"/>
  <c r="Z1302" i="2" s="1"/>
  <c r="P1302" i="2"/>
  <c r="Z2385" i="2"/>
  <c r="Z1347" i="2"/>
  <c r="Q2802" i="2"/>
  <c r="P1254" i="2"/>
  <c r="Y1254" i="2" s="1"/>
  <c r="P3082" i="2"/>
  <c r="Q3082" i="2" s="1"/>
  <c r="P1262" i="2"/>
  <c r="Z1652" i="2"/>
  <c r="T1652" i="2"/>
  <c r="U1652" i="2" s="1"/>
  <c r="P1323" i="2"/>
  <c r="S1323" i="2"/>
  <c r="S1278" i="2"/>
  <c r="P1278" i="2"/>
  <c r="Y1278" i="2" s="1"/>
  <c r="Z2811" i="2"/>
  <c r="Q3149" i="2"/>
  <c r="Z2327" i="2"/>
  <c r="Z2391" i="2"/>
  <c r="T3077" i="2"/>
  <c r="U3077" i="2" s="1"/>
  <c r="P3141" i="2"/>
  <c r="S1403" i="2"/>
  <c r="P3109" i="2"/>
  <c r="Q3109" i="2" s="1"/>
  <c r="T1832" i="2"/>
  <c r="U1832" i="2" s="1"/>
  <c r="Z1832" i="2"/>
  <c r="P1652" i="2"/>
  <c r="S1769" i="2"/>
  <c r="P1769" i="2"/>
  <c r="P1681" i="2"/>
  <c r="S1681" i="2"/>
  <c r="P1387" i="2"/>
  <c r="S1387" i="2"/>
  <c r="P1318" i="2"/>
  <c r="Q1318" i="2" s="1"/>
  <c r="S1318" i="2"/>
  <c r="U3085" i="2"/>
  <c r="P1411" i="2"/>
  <c r="S1339" i="2"/>
  <c r="P1294" i="2"/>
  <c r="Y1294" i="2" s="1"/>
  <c r="Z2994" i="2"/>
  <c r="Z1160" i="2"/>
  <c r="T1160" i="2"/>
  <c r="U1160" i="2" s="1"/>
  <c r="S2267" i="2"/>
  <c r="Q3136" i="2"/>
  <c r="T1974" i="2"/>
  <c r="U1974" i="2" s="1"/>
  <c r="Y2732" i="2"/>
  <c r="Q2732" i="2"/>
  <c r="S1396" i="2"/>
  <c r="Y1996" i="2"/>
  <c r="Q1996" i="2"/>
  <c r="Y2277" i="2"/>
  <c r="Q2277" i="2"/>
  <c r="S2247" i="2"/>
  <c r="S2283" i="2"/>
  <c r="P2301" i="2"/>
  <c r="Y2301" i="2" s="1"/>
  <c r="S2301" i="2"/>
  <c r="S2291" i="2"/>
  <c r="T2291" i="2" s="1"/>
  <c r="U2291" i="2" s="1"/>
  <c r="P2291" i="2"/>
  <c r="Y2291" i="2" s="1"/>
  <c r="S2279" i="2"/>
  <c r="P2279" i="2"/>
  <c r="Y2279" i="2" s="1"/>
  <c r="S2271" i="2"/>
  <c r="P2271" i="2"/>
  <c r="Q2271" i="2" s="1"/>
  <c r="S2269" i="2"/>
  <c r="P2269" i="2"/>
  <c r="Y2269" i="2" s="1"/>
  <c r="S2263" i="2"/>
  <c r="P2263" i="2"/>
  <c r="Y2263" i="2" s="1"/>
  <c r="P2251" i="2"/>
  <c r="Y2251" i="2" s="1"/>
  <c r="S2251" i="2"/>
  <c r="P2249" i="2"/>
  <c r="S2249" i="2"/>
  <c r="P2245" i="2"/>
  <c r="Y2245" i="2" s="1"/>
  <c r="S2245" i="2"/>
  <c r="S2243" i="2"/>
  <c r="Z2243" i="2" s="1"/>
  <c r="P2243" i="2"/>
  <c r="P2241" i="2"/>
  <c r="S2241" i="2"/>
  <c r="P2229" i="2"/>
  <c r="Q2229" i="2" s="1"/>
  <c r="S2229" i="2"/>
  <c r="Z2223" i="2"/>
  <c r="T2223" i="2"/>
  <c r="U2223" i="2" s="1"/>
  <c r="S2219" i="2"/>
  <c r="P2219" i="2"/>
  <c r="P2215" i="2"/>
  <c r="S2215" i="2"/>
  <c r="Y2213" i="2"/>
  <c r="Q2213" i="2"/>
  <c r="P2205" i="2"/>
  <c r="S2205" i="2"/>
  <c r="P2195" i="2"/>
  <c r="S2195" i="2"/>
  <c r="P2191" i="2"/>
  <c r="Y2191" i="2" s="1"/>
  <c r="S2191" i="2"/>
  <c r="S2187" i="2"/>
  <c r="P2187" i="2"/>
  <c r="P2183" i="2"/>
  <c r="S2183" i="2"/>
  <c r="P1624" i="2"/>
  <c r="S1624" i="2"/>
  <c r="S1388" i="2"/>
  <c r="P1388" i="2"/>
  <c r="Q1388" i="2" s="1"/>
  <c r="P1372" i="2"/>
  <c r="S1372" i="2"/>
  <c r="S1364" i="2"/>
  <c r="P1364" i="2"/>
  <c r="P1303" i="2"/>
  <c r="S1303" i="2"/>
  <c r="S1287" i="2"/>
  <c r="P1287" i="2"/>
  <c r="S1279" i="2"/>
  <c r="P1279" i="2"/>
  <c r="U2949" i="2"/>
  <c r="S2257" i="2"/>
  <c r="S2299" i="2"/>
  <c r="S2305" i="2"/>
  <c r="Z2305" i="2" s="1"/>
  <c r="T1326" i="2"/>
  <c r="U1326" i="2" s="1"/>
  <c r="Z1326" i="2"/>
  <c r="S2172" i="2"/>
  <c r="P2172" i="2"/>
  <c r="S2134" i="2"/>
  <c r="P2134" i="2"/>
  <c r="Y2019" i="2"/>
  <c r="Q2019" i="2"/>
  <c r="S2009" i="2"/>
  <c r="P2009" i="2"/>
  <c r="S1993" i="2"/>
  <c r="P1993" i="2"/>
  <c r="S1977" i="2"/>
  <c r="P1977" i="2"/>
  <c r="S1923" i="2"/>
  <c r="P1923" i="2"/>
  <c r="U1917" i="2"/>
  <c r="P1913" i="2"/>
  <c r="Y1913" i="2" s="1"/>
  <c r="S1913" i="2"/>
  <c r="P1909" i="2"/>
  <c r="S1909" i="2"/>
  <c r="S1897" i="2"/>
  <c r="P1897" i="2"/>
  <c r="Y1897" i="2" s="1"/>
  <c r="Y1686" i="2"/>
  <c r="Q1686" i="2"/>
  <c r="U3005" i="2"/>
  <c r="S2043" i="2"/>
  <c r="P2043" i="2"/>
  <c r="Y1752" i="2"/>
  <c r="Q1752" i="2"/>
  <c r="S1696" i="2"/>
  <c r="P1696" i="2"/>
  <c r="P1346" i="2"/>
  <c r="S1346" i="2"/>
  <c r="S1309" i="2"/>
  <c r="Z1309" i="2" s="1"/>
  <c r="P1309" i="2"/>
  <c r="S1768" i="2"/>
  <c r="P1643" i="2"/>
  <c r="P2160" i="2"/>
  <c r="U300" i="2"/>
  <c r="P2464" i="2"/>
  <c r="P1553" i="2"/>
  <c r="Y1553" i="2" s="1"/>
  <c r="S1553" i="2"/>
  <c r="Z2414" i="2"/>
  <c r="T2414" i="2"/>
  <c r="U2414" i="2" s="1"/>
  <c r="S1338" i="2"/>
  <c r="P1866" i="2"/>
  <c r="S1866" i="2"/>
  <c r="P1844" i="2"/>
  <c r="S1844" i="2"/>
  <c r="S1834" i="2"/>
  <c r="P1834" i="2"/>
  <c r="Y1834" i="2" s="1"/>
  <c r="P1804" i="2"/>
  <c r="S1804" i="2"/>
  <c r="S1751" i="2"/>
  <c r="Z1751" i="2" s="1"/>
  <c r="P1751" i="2"/>
  <c r="Q1751" i="2" s="1"/>
  <c r="S1743" i="2"/>
  <c r="P1743" i="2"/>
  <c r="S1679" i="2"/>
  <c r="P1679" i="2"/>
  <c r="P1502" i="2"/>
  <c r="S1502" i="2"/>
  <c r="T1502" i="2" s="1"/>
  <c r="U1502" i="2" s="1"/>
  <c r="P2491" i="2"/>
  <c r="S2491" i="2"/>
  <c r="U720" i="2"/>
  <c r="S1410" i="2"/>
  <c r="T1410" i="2" s="1"/>
  <c r="U1410" i="2" s="1"/>
  <c r="S1426" i="2"/>
  <c r="Z1426" i="2" s="1"/>
  <c r="S1394" i="2"/>
  <c r="U228" i="2"/>
  <c r="S1752" i="2"/>
  <c r="T2058" i="2"/>
  <c r="U2058" i="2" s="1"/>
  <c r="Z2058" i="2"/>
  <c r="T1618" i="2"/>
  <c r="U1618" i="2" s="1"/>
  <c r="Z1618" i="2"/>
  <c r="Q2120" i="2"/>
  <c r="Q1626" i="2"/>
  <c r="U1566" i="2"/>
  <c r="Q1529" i="2"/>
  <c r="U1290" i="2"/>
  <c r="Q1369" i="2"/>
  <c r="U2338" i="2"/>
  <c r="U144" i="2"/>
  <c r="Q2305" i="2"/>
  <c r="Q2295" i="2"/>
  <c r="Q2283" i="2"/>
  <c r="Q2257" i="2"/>
  <c r="Q2255" i="2"/>
  <c r="U2067" i="2"/>
  <c r="U2057" i="2"/>
  <c r="Q1247" i="2"/>
  <c r="Q2312" i="2"/>
  <c r="Q2425" i="2"/>
  <c r="U2832" i="2"/>
  <c r="Q2711" i="2"/>
  <c r="Q1341" i="2"/>
  <c r="T272" i="2"/>
  <c r="U272" i="2" s="1"/>
  <c r="Z392" i="2"/>
  <c r="T392" i="2"/>
  <c r="U392" i="2" s="1"/>
  <c r="Q913" i="2"/>
  <c r="P912" i="2"/>
  <c r="Y912" i="2" s="1"/>
  <c r="S912" i="2"/>
  <c r="T728" i="2"/>
  <c r="U728" i="2" s="1"/>
  <c r="T173" i="2"/>
  <c r="U173" i="2" s="1"/>
  <c r="T216" i="2"/>
  <c r="U216" i="2" s="1"/>
  <c r="Z216" i="2"/>
  <c r="Z20" i="2"/>
  <c r="Z620" i="2"/>
  <c r="T248" i="2"/>
  <c r="U248" i="2" s="1"/>
  <c r="Z368" i="2"/>
  <c r="T368" i="2"/>
  <c r="U368" i="2" s="1"/>
  <c r="S873" i="2"/>
  <c r="S917" i="2"/>
  <c r="S869" i="2"/>
  <c r="T869" i="2" s="1"/>
  <c r="U869" i="2" s="1"/>
  <c r="Q942" i="2"/>
  <c r="Z440" i="2"/>
  <c r="S861" i="2"/>
  <c r="S941" i="2"/>
  <c r="S789" i="2"/>
  <c r="Z789" i="2" s="1"/>
  <c r="S841" i="2"/>
  <c r="T2095" i="2"/>
  <c r="U2095" i="2" s="1"/>
  <c r="Q3071" i="2"/>
  <c r="Y2708" i="2"/>
  <c r="Q2708" i="2"/>
  <c r="Q2549" i="2"/>
  <c r="Y2549" i="2"/>
  <c r="P2095" i="2"/>
  <c r="P2105" i="2"/>
  <c r="S2105" i="2"/>
  <c r="P2103" i="2"/>
  <c r="S2103" i="2"/>
  <c r="P2101" i="2"/>
  <c r="S2101" i="2"/>
  <c r="P2099" i="2"/>
  <c r="Y2099" i="2" s="1"/>
  <c r="S2099" i="2"/>
  <c r="P2097" i="2"/>
  <c r="S2097" i="2"/>
  <c r="P2091" i="2"/>
  <c r="Y2091" i="2" s="1"/>
  <c r="S2091" i="2"/>
  <c r="P2089" i="2"/>
  <c r="S2089" i="2"/>
  <c r="P2085" i="2"/>
  <c r="S2085" i="2"/>
  <c r="P2083" i="2"/>
  <c r="S2083" i="2"/>
  <c r="Z2083" i="2" s="1"/>
  <c r="P2081" i="2"/>
  <c r="S2081" i="2"/>
  <c r="S2079" i="2"/>
  <c r="Z2079" i="2" s="1"/>
  <c r="P2079" i="2"/>
  <c r="S2077" i="2"/>
  <c r="P2077" i="2"/>
  <c r="Y2075" i="2"/>
  <c r="Q2075" i="2"/>
  <c r="P2073" i="2"/>
  <c r="Y2073" i="2" s="1"/>
  <c r="S2073" i="2"/>
  <c r="S2069" i="2"/>
  <c r="P2069" i="2"/>
  <c r="S2065" i="2"/>
  <c r="P2065" i="2"/>
  <c r="P2063" i="2"/>
  <c r="S2063" i="2"/>
  <c r="S2061" i="2"/>
  <c r="P2061" i="2"/>
  <c r="P2053" i="2"/>
  <c r="S2053" i="2"/>
  <c r="S1443" i="2"/>
  <c r="P1443" i="2"/>
  <c r="Z2781" i="2"/>
  <c r="T2781" i="2"/>
  <c r="U2781" i="2" s="1"/>
  <c r="Y1614" i="2"/>
  <c r="Q2636" i="2"/>
  <c r="P2055" i="2"/>
  <c r="T1792" i="2"/>
  <c r="U1792" i="2" s="1"/>
  <c r="Z1792" i="2"/>
  <c r="Y1842" i="2"/>
  <c r="Q1842" i="2"/>
  <c r="T2755" i="2"/>
  <c r="U2755" i="2" s="1"/>
  <c r="Y3132" i="2"/>
  <c r="Q2934" i="2"/>
  <c r="P2057" i="2"/>
  <c r="Z1577" i="2"/>
  <c r="T1577" i="2"/>
  <c r="U1577" i="2" s="1"/>
  <c r="S2059" i="2"/>
  <c r="Z3203" i="2"/>
  <c r="T2127" i="2"/>
  <c r="U2127" i="2" s="1"/>
  <c r="Z3145" i="2"/>
  <c r="Q2516" i="2"/>
  <c r="Z2738" i="2"/>
  <c r="Q1243" i="2"/>
  <c r="Q2573" i="2"/>
  <c r="Y2975" i="2"/>
  <c r="Z144" i="2"/>
  <c r="Y2382" i="2"/>
  <c r="Q2382" i="2"/>
  <c r="S2087" i="2"/>
  <c r="P2067" i="2"/>
  <c r="T2744" i="2"/>
  <c r="U2744" i="2" s="1"/>
  <c r="Z2744" i="2"/>
  <c r="T2922" i="2"/>
  <c r="U2922" i="2" s="1"/>
  <c r="Z2922" i="2"/>
  <c r="Y2267" i="2"/>
  <c r="Q2267" i="2"/>
  <c r="S2075" i="2"/>
  <c r="P2883" i="2"/>
  <c r="S1348" i="2"/>
  <c r="P1348" i="2"/>
  <c r="S1340" i="2"/>
  <c r="P1340" i="2"/>
  <c r="P2864" i="2"/>
  <c r="P2875" i="2"/>
  <c r="Q2875" i="2" s="1"/>
  <c r="P3022" i="2"/>
  <c r="S1969" i="2"/>
  <c r="P1969" i="2"/>
  <c r="Y1969" i="2" s="1"/>
  <c r="P1951" i="2"/>
  <c r="S1951" i="2"/>
  <c r="Z1935" i="2"/>
  <c r="T1935" i="2"/>
  <c r="U1935" i="2" s="1"/>
  <c r="S1931" i="2"/>
  <c r="P1931" i="2"/>
  <c r="S1927" i="2"/>
  <c r="P1927" i="2"/>
  <c r="S1921" i="2"/>
  <c r="P1921" i="2"/>
  <c r="S1919" i="2"/>
  <c r="P1919" i="2"/>
  <c r="P1915" i="2"/>
  <c r="S1915" i="2"/>
  <c r="S1903" i="2"/>
  <c r="P1903" i="2"/>
  <c r="P1901" i="2"/>
  <c r="S1901" i="2"/>
  <c r="P1895" i="2"/>
  <c r="Y1895" i="2" s="1"/>
  <c r="S1895" i="2"/>
  <c r="S1417" i="2"/>
  <c r="P1417" i="2"/>
  <c r="P1385" i="2"/>
  <c r="S1385" i="2"/>
  <c r="P3188" i="2"/>
  <c r="S3188" i="2"/>
  <c r="T3188" i="2" s="1"/>
  <c r="U3188" i="2" s="1"/>
  <c r="Q3159" i="2"/>
  <c r="Q3137" i="2"/>
  <c r="P3046" i="2"/>
  <c r="S3046" i="2"/>
  <c r="Z3022" i="2"/>
  <c r="T3022" i="2"/>
  <c r="U3022" i="2" s="1"/>
  <c r="T2231" i="2"/>
  <c r="U2231" i="2" s="1"/>
  <c r="Z2231" i="2"/>
  <c r="S1578" i="2"/>
  <c r="Z1578" i="2" s="1"/>
  <c r="P1578" i="2"/>
  <c r="Y1578" i="2" s="1"/>
  <c r="T1570" i="2"/>
  <c r="U1570" i="2" s="1"/>
  <c r="Z1570" i="2"/>
  <c r="S2942" i="2"/>
  <c r="Q2703" i="2"/>
  <c r="S1773" i="2"/>
  <c r="P1773" i="2"/>
  <c r="S1741" i="2"/>
  <c r="T1741" i="2" s="1"/>
  <c r="U1741" i="2" s="1"/>
  <c r="P1741" i="2"/>
  <c r="S3060" i="2"/>
  <c r="P3060" i="2"/>
  <c r="P2998" i="2"/>
  <c r="P1972" i="2"/>
  <c r="S1972" i="2"/>
  <c r="S1968" i="2"/>
  <c r="P1968" i="2"/>
  <c r="Q1968" i="2" s="1"/>
  <c r="S1930" i="2"/>
  <c r="Z1930" i="2" s="1"/>
  <c r="P1930" i="2"/>
  <c r="P1920" i="2"/>
  <c r="S1920" i="2"/>
  <c r="P1916" i="2"/>
  <c r="S1916" i="2"/>
  <c r="Z1916" i="2" s="1"/>
  <c r="P1914" i="2"/>
  <c r="S1914" i="2"/>
  <c r="P1902" i="2"/>
  <c r="Y1902" i="2" s="1"/>
  <c r="S1902" i="2"/>
  <c r="S1434" i="2"/>
  <c r="P1434" i="2"/>
  <c r="Y1434" i="2" s="1"/>
  <c r="Y1365" i="2"/>
  <c r="Q1365" i="2"/>
  <c r="T2088" i="2"/>
  <c r="U2088" i="2" s="1"/>
  <c r="Z2088" i="2"/>
  <c r="P2062" i="2"/>
  <c r="Y2062" i="2" s="1"/>
  <c r="S2062" i="2"/>
  <c r="P1476" i="2"/>
  <c r="S1476" i="2"/>
  <c r="S2808" i="2"/>
  <c r="T180" i="2"/>
  <c r="U180" i="2" s="1"/>
  <c r="S2190" i="2"/>
  <c r="P2190" i="2"/>
  <c r="Y2190" i="2" s="1"/>
  <c r="S1708" i="2"/>
  <c r="P1708" i="2"/>
  <c r="S1700" i="2"/>
  <c r="P1700" i="2"/>
  <c r="S1582" i="2"/>
  <c r="P1582" i="2"/>
  <c r="P1545" i="2"/>
  <c r="S1545" i="2"/>
  <c r="S1282" i="2"/>
  <c r="P1282" i="2"/>
  <c r="Y1282" i="2" s="1"/>
  <c r="Q987" i="2"/>
  <c r="U656" i="2"/>
  <c r="U1868" i="2"/>
  <c r="Q2242" i="2"/>
  <c r="U1337" i="2"/>
  <c r="U1987" i="2"/>
  <c r="Q1893" i="2"/>
  <c r="Q1405" i="2"/>
  <c r="Y2487" i="2"/>
  <c r="Q2487" i="2"/>
  <c r="P1421" i="2"/>
  <c r="S1421" i="2"/>
  <c r="Q1195" i="2"/>
  <c r="S2107" i="2"/>
  <c r="P2107" i="2"/>
  <c r="T1505" i="2"/>
  <c r="U1505" i="2" s="1"/>
  <c r="Z2788" i="2"/>
  <c r="T1747" i="2"/>
  <c r="U1747" i="2" s="1"/>
  <c r="Z1747" i="2"/>
  <c r="T1779" i="2"/>
  <c r="U1779" i="2" s="1"/>
  <c r="Z1779" i="2"/>
  <c r="Q1171" i="2"/>
  <c r="T2588" i="2"/>
  <c r="U2588" i="2" s="1"/>
  <c r="Z2588" i="2"/>
  <c r="P1521" i="2"/>
  <c r="S1785" i="2"/>
  <c r="T432" i="2"/>
  <c r="U432" i="2" s="1"/>
  <c r="Z2538" i="2"/>
  <c r="T2538" i="2"/>
  <c r="U2538" i="2" s="1"/>
  <c r="Z3140" i="2"/>
  <c r="T3140" i="2"/>
  <c r="U3140" i="2" s="1"/>
  <c r="T1504" i="2"/>
  <c r="U1504" i="2" s="1"/>
  <c r="Z1504" i="2"/>
  <c r="Z2910" i="2"/>
  <c r="T2910" i="2"/>
  <c r="U2910" i="2" s="1"/>
  <c r="Y2031" i="2"/>
  <c r="Q2031" i="2"/>
  <c r="P3150" i="2"/>
  <c r="S3150" i="2"/>
  <c r="T1411" i="2"/>
  <c r="U1411" i="2" s="1"/>
  <c r="T2927" i="2"/>
  <c r="U2927" i="2" s="1"/>
  <c r="Z2927" i="2"/>
  <c r="T2661" i="2"/>
  <c r="U2661" i="2" s="1"/>
  <c r="Z2661" i="2"/>
  <c r="Y2757" i="2"/>
  <c r="Q2757" i="2"/>
  <c r="Y2797" i="2"/>
  <c r="Q2797" i="2"/>
  <c r="Y2556" i="2"/>
  <c r="Q2556" i="2"/>
  <c r="Z2692" i="2"/>
  <c r="T2692" i="2"/>
  <c r="U2692" i="2" s="1"/>
  <c r="T1510" i="2"/>
  <c r="U1510" i="2" s="1"/>
  <c r="Z1510" i="2"/>
  <c r="T1481" i="2"/>
  <c r="U1481" i="2" s="1"/>
  <c r="Z1481" i="2"/>
  <c r="T1537" i="2"/>
  <c r="U1537" i="2" s="1"/>
  <c r="Z1537" i="2"/>
  <c r="Z1521" i="2"/>
  <c r="T1521" i="2"/>
  <c r="U1521" i="2" s="1"/>
  <c r="Z1257" i="2"/>
  <c r="T1257" i="2"/>
  <c r="U1257" i="2" s="1"/>
  <c r="S3156" i="2"/>
  <c r="P3156" i="2"/>
  <c r="P3142" i="2"/>
  <c r="S3142" i="2"/>
  <c r="U3145" i="2"/>
  <c r="Z2057" i="2"/>
  <c r="Y3205" i="2"/>
  <c r="Z3038" i="2"/>
  <c r="T3038" i="2"/>
  <c r="U3038" i="2" s="1"/>
  <c r="Y2303" i="2"/>
  <c r="Q2303" i="2"/>
  <c r="Q2895" i="2"/>
  <c r="Y2895" i="2"/>
  <c r="Y1562" i="2"/>
  <c r="Q1562" i="2"/>
  <c r="Z2235" i="2"/>
  <c r="T2235" i="2"/>
  <c r="U2235" i="2" s="1"/>
  <c r="T1875" i="2"/>
  <c r="U1875" i="2" s="1"/>
  <c r="Z1875" i="2"/>
  <c r="Y2204" i="2"/>
  <c r="Q2204" i="2"/>
  <c r="Y1785" i="2"/>
  <c r="Q1785" i="2"/>
  <c r="S3153" i="2"/>
  <c r="P3153" i="2"/>
  <c r="T2740" i="2"/>
  <c r="U2740" i="2" s="1"/>
  <c r="Z2740" i="2"/>
  <c r="T708" i="2"/>
  <c r="U708" i="2" s="1"/>
  <c r="Z708" i="2"/>
  <c r="P3134" i="2"/>
  <c r="S3134" i="2"/>
  <c r="Y2605" i="2"/>
  <c r="Q2605" i="2"/>
  <c r="P1257" i="2"/>
  <c r="Y1796" i="2"/>
  <c r="Q1796" i="2"/>
  <c r="Y2012" i="2"/>
  <c r="Q2012" i="2"/>
  <c r="Y2299" i="2"/>
  <c r="Q2299" i="2"/>
  <c r="Q2479" i="2"/>
  <c r="Y2479" i="2"/>
  <c r="Y2441" i="2"/>
  <c r="Q2441" i="2"/>
  <c r="P1513" i="2"/>
  <c r="S1513" i="2"/>
  <c r="Q830" i="2"/>
  <c r="Z2067" i="2"/>
  <c r="T2539" i="2"/>
  <c r="U2539" i="2" s="1"/>
  <c r="Z2539" i="2"/>
  <c r="Z2125" i="2"/>
  <c r="T2125" i="2"/>
  <c r="U2125" i="2" s="1"/>
  <c r="T1801" i="2"/>
  <c r="U1801" i="2" s="1"/>
  <c r="Z1801" i="2"/>
  <c r="Y1512" i="2"/>
  <c r="Q1512" i="2"/>
  <c r="T1262" i="2"/>
  <c r="U1262" i="2" s="1"/>
  <c r="Z1262" i="2"/>
  <c r="Y1603" i="2"/>
  <c r="Q1603" i="2"/>
  <c r="Y2644" i="2"/>
  <c r="Q2644" i="2"/>
  <c r="T492" i="2"/>
  <c r="U492" i="2" s="1"/>
  <c r="Z492" i="2"/>
  <c r="T2250" i="2"/>
  <c r="U2250" i="2" s="1"/>
  <c r="Z2250" i="2"/>
  <c r="S2155" i="2"/>
  <c r="P2155" i="2"/>
  <c r="Y2155" i="2" s="1"/>
  <c r="P2139" i="2"/>
  <c r="S2139" i="2"/>
  <c r="P2131" i="2"/>
  <c r="S2131" i="2"/>
  <c r="P2119" i="2"/>
  <c r="S2119" i="2"/>
  <c r="Z2916" i="2"/>
  <c r="T2916" i="2"/>
  <c r="U2916" i="2" s="1"/>
  <c r="Y1704" i="2"/>
  <c r="Q1704" i="2"/>
  <c r="Q3031" i="2"/>
  <c r="Y3031" i="2"/>
  <c r="P1839" i="2"/>
  <c r="S1839" i="2"/>
  <c r="S1835" i="2"/>
  <c r="P1835" i="2"/>
  <c r="T1833" i="2"/>
  <c r="U1833" i="2" s="1"/>
  <c r="Z1833" i="2"/>
  <c r="P1829" i="2"/>
  <c r="S1829" i="2"/>
  <c r="Q1426" i="2"/>
  <c r="Y1426" i="2"/>
  <c r="S2585" i="2"/>
  <c r="P2585" i="2"/>
  <c r="P2545" i="2"/>
  <c r="S2545" i="2"/>
  <c r="S2537" i="2"/>
  <c r="P2537" i="2"/>
  <c r="Z2220" i="2"/>
  <c r="T2220" i="2"/>
  <c r="U2220" i="2" s="1"/>
  <c r="P1791" i="2"/>
  <c r="S1791" i="2"/>
  <c r="P1464" i="2"/>
  <c r="S1464" i="2"/>
  <c r="S1450" i="2"/>
  <c r="P1450" i="2"/>
  <c r="S1446" i="2"/>
  <c r="P1446" i="2"/>
  <c r="P1623" i="2"/>
  <c r="S1623" i="2"/>
  <c r="P1600" i="2"/>
  <c r="Y1600" i="2" s="1"/>
  <c r="S1600" i="2"/>
  <c r="Z1600" i="2" s="1"/>
  <c r="S1560" i="2"/>
  <c r="Z1560" i="2" s="1"/>
  <c r="P1560" i="2"/>
  <c r="P1330" i="2"/>
  <c r="S1330" i="2"/>
  <c r="S2752" i="2"/>
  <c r="P2752" i="2"/>
  <c r="T2728" i="2"/>
  <c r="U2728" i="2" s="1"/>
  <c r="Z2728" i="2"/>
  <c r="P1462" i="2"/>
  <c r="S1460" i="2"/>
  <c r="S1795" i="2"/>
  <c r="Q1795" i="2"/>
  <c r="P2261" i="2"/>
  <c r="S2261" i="2"/>
  <c r="S1942" i="2"/>
  <c r="T1942" i="2" s="1"/>
  <c r="U1942" i="2" s="1"/>
  <c r="P1942" i="2"/>
  <c r="P1335" i="2"/>
  <c r="S1335" i="2"/>
  <c r="S1285" i="2"/>
  <c r="P1285" i="2"/>
  <c r="T1277" i="2"/>
  <c r="U1277" i="2" s="1"/>
  <c r="Z1277" i="2"/>
  <c r="S2152" i="2"/>
  <c r="P2152" i="2"/>
  <c r="S2142" i="2"/>
  <c r="P2142" i="2"/>
  <c r="P2116" i="2"/>
  <c r="S2116" i="2"/>
  <c r="P1918" i="2"/>
  <c r="S1918" i="2"/>
  <c r="S1906" i="2"/>
  <c r="P1906" i="2"/>
  <c r="P1554" i="2"/>
  <c r="S1554" i="2"/>
  <c r="S1332" i="2"/>
  <c r="P1332" i="2"/>
  <c r="S1314" i="2"/>
  <c r="P1314" i="2"/>
  <c r="P2239" i="2"/>
  <c r="S2239" i="2"/>
  <c r="S1991" i="2"/>
  <c r="T1991" i="2" s="1"/>
  <c r="U1991" i="2" s="1"/>
  <c r="P1991" i="2"/>
  <c r="Z1975" i="2"/>
  <c r="T1975" i="2"/>
  <c r="U1975" i="2" s="1"/>
  <c r="P2035" i="2"/>
  <c r="S2035" i="2"/>
  <c r="S1775" i="2"/>
  <c r="P1775" i="2"/>
  <c r="Y1682" i="2"/>
  <c r="Q1682" i="2"/>
  <c r="Q1952" i="2"/>
  <c r="P1458" i="2"/>
  <c r="P1470" i="2"/>
  <c r="P2071" i="2"/>
  <c r="S2071" i="2"/>
  <c r="T2071" i="2" s="1"/>
  <c r="U2071" i="2" s="1"/>
  <c r="Q2274" i="2"/>
  <c r="S2156" i="2"/>
  <c r="T2156" i="2" s="1"/>
  <c r="U2156" i="2" s="1"/>
  <c r="Q1774" i="2"/>
  <c r="Q1766" i="2"/>
  <c r="Q1373" i="2"/>
  <c r="S1967" i="2"/>
  <c r="T1967" i="2" s="1"/>
  <c r="U1967" i="2" s="1"/>
  <c r="S1776" i="2"/>
  <c r="T1776" i="2" s="1"/>
  <c r="U1776" i="2" s="1"/>
  <c r="Q1710" i="2"/>
  <c r="Q1702" i="2"/>
  <c r="Q1694" i="2"/>
  <c r="Q1305" i="2"/>
  <c r="Q1297" i="2"/>
  <c r="Q1177" i="2"/>
  <c r="Q1169" i="2"/>
  <c r="Q1121" i="2"/>
  <c r="Q1085" i="2"/>
  <c r="Q918" i="2"/>
  <c r="Q2393" i="2"/>
  <c r="U2328" i="2"/>
  <c r="U2843" i="2"/>
  <c r="Q2792" i="2"/>
  <c r="Q2522" i="2"/>
  <c r="Q881" i="2"/>
  <c r="U1459" i="2"/>
  <c r="T768" i="2"/>
  <c r="U768" i="2" s="1"/>
  <c r="T252" i="2"/>
  <c r="U252" i="2" s="1"/>
  <c r="Z252" i="2"/>
  <c r="Z704" i="2"/>
  <c r="T624" i="2"/>
  <c r="U624" i="2" s="1"/>
  <c r="Z236" i="2"/>
  <c r="T332" i="2"/>
  <c r="U332" i="2" s="1"/>
  <c r="T696" i="2"/>
  <c r="U696" i="2" s="1"/>
  <c r="Z696" i="2"/>
  <c r="Z404" i="2"/>
  <c r="T404" i="2"/>
  <c r="U404" i="2" s="1"/>
  <c r="T92" i="2"/>
  <c r="U92" i="2" s="1"/>
  <c r="Z92" i="2"/>
  <c r="P396" i="2"/>
  <c r="S396" i="2"/>
  <c r="Z396" i="2" s="1"/>
  <c r="Y388" i="2"/>
  <c r="Q388" i="2"/>
  <c r="P380" i="2"/>
  <c r="Y380" i="2" s="1"/>
  <c r="S380" i="2"/>
  <c r="P364" i="2"/>
  <c r="Y364" i="2" s="1"/>
  <c r="S364" i="2"/>
  <c r="T364" i="2" s="1"/>
  <c r="U364" i="2" s="1"/>
  <c r="P360" i="2"/>
  <c r="Y360" i="2" s="1"/>
  <c r="S360" i="2"/>
  <c r="Z360" i="2" s="1"/>
  <c r="P356" i="2"/>
  <c r="S356" i="2"/>
  <c r="Z416" i="2"/>
  <c r="T416" i="2"/>
  <c r="U416" i="2" s="1"/>
  <c r="T5" i="2"/>
  <c r="U5" i="2" s="1"/>
  <c r="Z5" i="2"/>
  <c r="T408" i="2"/>
  <c r="U408" i="2" s="1"/>
  <c r="Z408" i="2"/>
  <c r="T564" i="2"/>
  <c r="U564" i="2" s="1"/>
  <c r="Z564" i="2"/>
  <c r="P511" i="2"/>
  <c r="Y511" i="2" s="1"/>
  <c r="S511" i="2"/>
  <c r="Q552" i="2"/>
  <c r="Z552" i="2"/>
  <c r="Z240" i="2"/>
  <c r="T240" i="2"/>
  <c r="U240" i="2" s="1"/>
  <c r="U20" i="2"/>
  <c r="P630" i="2"/>
  <c r="Y630" i="2" s="1"/>
  <c r="S630" i="2"/>
  <c r="Z630" i="2" s="1"/>
  <c r="P614" i="2"/>
  <c r="S614" i="2"/>
  <c r="T614" i="2" s="1"/>
  <c r="U614" i="2" s="1"/>
  <c r="P586" i="2"/>
  <c r="S586" i="2"/>
  <c r="P570" i="2"/>
  <c r="S570" i="2"/>
  <c r="Z570" i="2" s="1"/>
  <c r="P164" i="2"/>
  <c r="S164" i="2"/>
  <c r="P202" i="2"/>
  <c r="S202" i="2"/>
  <c r="Z202" i="2" s="1"/>
  <c r="P885" i="2"/>
  <c r="S885" i="2"/>
  <c r="P813" i="2"/>
  <c r="Y813" i="2" s="1"/>
  <c r="S813" i="2"/>
  <c r="P809" i="2"/>
  <c r="S809" i="2"/>
  <c r="Z809" i="2" s="1"/>
  <c r="P801" i="2"/>
  <c r="S801" i="2"/>
  <c r="P793" i="2"/>
  <c r="S793" i="2"/>
  <c r="Q488" i="2"/>
  <c r="P349" i="2"/>
  <c r="Y349" i="2" s="1"/>
  <c r="S349" i="2"/>
  <c r="P341" i="2"/>
  <c r="Y341" i="2" s="1"/>
  <c r="S341" i="2"/>
  <c r="Z341" i="2" s="1"/>
  <c r="T308" i="2"/>
  <c r="U308" i="2" s="1"/>
  <c r="Z308" i="2"/>
  <c r="S499" i="2"/>
  <c r="Z499" i="2" s="1"/>
  <c r="Q384" i="2"/>
  <c r="U620" i="2"/>
  <c r="U132" i="2"/>
  <c r="Q805" i="2"/>
  <c r="Q797" i="2"/>
  <c r="Q789" i="2"/>
  <c r="Q503" i="2"/>
  <c r="Q873" i="2"/>
  <c r="Q869" i="2"/>
  <c r="Q837" i="2"/>
  <c r="Q833" i="2"/>
  <c r="Q829" i="2"/>
  <c r="Q817" i="2"/>
  <c r="P1697" i="2"/>
  <c r="S1697" i="2"/>
  <c r="S1308" i="2"/>
  <c r="P1308" i="2"/>
  <c r="Q1157" i="2"/>
  <c r="Q1081" i="2"/>
  <c r="Q926" i="2"/>
  <c r="P2405" i="2"/>
  <c r="S2405" i="2"/>
  <c r="P2401" i="2"/>
  <c r="S2401" i="2"/>
  <c r="S2336" i="2"/>
  <c r="P2336" i="2"/>
  <c r="P2334" i="2"/>
  <c r="S2334" i="2"/>
  <c r="S2332" i="2"/>
  <c r="P2332" i="2"/>
  <c r="S2330" i="2"/>
  <c r="P2330" i="2"/>
  <c r="S3019" i="2"/>
  <c r="P3019" i="2"/>
  <c r="P1718" i="2"/>
  <c r="S1718" i="2"/>
  <c r="S1713" i="2"/>
  <c r="P1713" i="2"/>
  <c r="P1300" i="2"/>
  <c r="S1300" i="2"/>
  <c r="P1253" i="2"/>
  <c r="S1253" i="2"/>
  <c r="Q954" i="2"/>
  <c r="P2407" i="2"/>
  <c r="S2407" i="2"/>
  <c r="P2403" i="2"/>
  <c r="S2403" i="2"/>
  <c r="P2397" i="2"/>
  <c r="S2397" i="2"/>
  <c r="Y2395" i="2"/>
  <c r="Q2395" i="2"/>
  <c r="Y3011" i="2"/>
  <c r="Q3011" i="2"/>
  <c r="Y2808" i="2"/>
  <c r="Q2808" i="2"/>
  <c r="Z2362" i="2"/>
  <c r="Q1817" i="2"/>
  <c r="Q1161" i="2"/>
  <c r="Z2669" i="2"/>
  <c r="T2669" i="2"/>
  <c r="U2669" i="2" s="1"/>
  <c r="T2733" i="2"/>
  <c r="U2733" i="2" s="1"/>
  <c r="Z2733" i="2"/>
  <c r="Y2765" i="2"/>
  <c r="Q2765" i="2"/>
  <c r="Y1469" i="2"/>
  <c r="Q1469" i="2"/>
  <c r="Y1467" i="2"/>
  <c r="Q1467" i="2"/>
  <c r="Q1463" i="2"/>
  <c r="Y1463" i="2"/>
  <c r="Y1453" i="2"/>
  <c r="Q1453" i="2"/>
  <c r="T1707" i="2"/>
  <c r="U1707" i="2" s="1"/>
  <c r="Z1707" i="2"/>
  <c r="Q1292" i="2"/>
  <c r="Y1457" i="2"/>
  <c r="Q1457" i="2"/>
  <c r="Q1880" i="2"/>
  <c r="Y1880" i="2"/>
  <c r="Y1994" i="2"/>
  <c r="Q1994" i="2"/>
  <c r="Q2096" i="2"/>
  <c r="Y2096" i="2"/>
  <c r="Z2028" i="2"/>
  <c r="T2028" i="2"/>
  <c r="U2028" i="2" s="1"/>
  <c r="Y1296" i="2"/>
  <c r="Q1296" i="2"/>
  <c r="Z2722" i="2"/>
  <c r="T2722" i="2"/>
  <c r="U2722" i="2" s="1"/>
  <c r="P1705" i="2"/>
  <c r="S1705" i="2"/>
  <c r="Z1705" i="2" s="1"/>
  <c r="S1271" i="2"/>
  <c r="P1271" i="2"/>
  <c r="Z2234" i="2"/>
  <c r="T2234" i="2"/>
  <c r="U2234" i="2" s="1"/>
  <c r="Z2839" i="2"/>
  <c r="T2839" i="2"/>
  <c r="U2839" i="2" s="1"/>
  <c r="Y3131" i="2"/>
  <c r="Q3131" i="2"/>
  <c r="Y2149" i="2"/>
  <c r="Q2149" i="2"/>
  <c r="Z2055" i="2"/>
  <c r="T2055" i="2"/>
  <c r="U2055" i="2" s="1"/>
  <c r="Q2087" i="2"/>
  <c r="Y2087" i="2"/>
  <c r="Z1698" i="2"/>
  <c r="T1698" i="2"/>
  <c r="U1698" i="2" s="1"/>
  <c r="T1981" i="2"/>
  <c r="U1981" i="2" s="1"/>
  <c r="Z1981" i="2"/>
  <c r="Z668" i="2"/>
  <c r="T668" i="2"/>
  <c r="U668" i="2" s="1"/>
  <c r="Z3031" i="2"/>
  <c r="T3031" i="2"/>
  <c r="U3031" i="2" s="1"/>
  <c r="Q2956" i="2"/>
  <c r="Y2956" i="2"/>
  <c r="Q2554" i="2"/>
  <c r="Y2554" i="2"/>
  <c r="Y2247" i="2"/>
  <c r="Q2247" i="2"/>
  <c r="S1556" i="2"/>
  <c r="P1556" i="2"/>
  <c r="P1263" i="2"/>
  <c r="S1263" i="2"/>
  <c r="Q2912" i="2"/>
  <c r="Y2912" i="2"/>
  <c r="Z2843" i="2"/>
  <c r="Y1475" i="2"/>
  <c r="Q1475" i="2"/>
  <c r="P2921" i="2"/>
  <c r="S2921" i="2"/>
  <c r="S2851" i="2"/>
  <c r="P2851" i="2"/>
  <c r="S2824" i="2"/>
  <c r="P2824" i="2"/>
  <c r="P2800" i="2"/>
  <c r="S2800" i="2"/>
  <c r="Y2705" i="2"/>
  <c r="Q2705" i="2"/>
  <c r="P2613" i="2"/>
  <c r="Y2613" i="2" s="1"/>
  <c r="S2613" i="2"/>
  <c r="S2533" i="2"/>
  <c r="P2533" i="2"/>
  <c r="Q1002" i="2"/>
  <c r="Y1002" i="2"/>
  <c r="P2786" i="2"/>
  <c r="P2541" i="2"/>
  <c r="Q2541" i="2" s="1"/>
  <c r="P2816" i="2"/>
  <c r="Q2850" i="2"/>
  <c r="Y2850" i="2"/>
  <c r="Y2972" i="2"/>
  <c r="Q2972" i="2"/>
  <c r="S2835" i="2"/>
  <c r="P2843" i="2"/>
  <c r="Y2814" i="2"/>
  <c r="Q2814" i="2"/>
  <c r="Y2214" i="2"/>
  <c r="Q2214" i="2"/>
  <c r="T2541" i="2"/>
  <c r="U2541" i="2" s="1"/>
  <c r="Q1288" i="2"/>
  <c r="Y1288" i="2"/>
  <c r="Z2951" i="2"/>
  <c r="T2951" i="2"/>
  <c r="U2951" i="2" s="1"/>
  <c r="Y2863" i="2"/>
  <c r="Q346" i="2"/>
  <c r="S1881" i="2"/>
  <c r="P1881" i="2"/>
  <c r="Z1471" i="2"/>
  <c r="T1471" i="2"/>
  <c r="U1471" i="2" s="1"/>
  <c r="S1465" i="2"/>
  <c r="P1465" i="2"/>
  <c r="P1461" i="2"/>
  <c r="S1461" i="2"/>
  <c r="P1455" i="2"/>
  <c r="S1455" i="2"/>
  <c r="S1778" i="2"/>
  <c r="P1778" i="2"/>
  <c r="P1728" i="2"/>
  <c r="S1728" i="2"/>
  <c r="P1715" i="2"/>
  <c r="S1715" i="2"/>
  <c r="Y1338" i="2"/>
  <c r="Q1338" i="2"/>
  <c r="Z1333" i="2"/>
  <c r="T1333" i="2"/>
  <c r="U1333" i="2" s="1"/>
  <c r="Z3033" i="2"/>
  <c r="T3033" i="2"/>
  <c r="U3033" i="2" s="1"/>
  <c r="S2873" i="2"/>
  <c r="P2873" i="2"/>
  <c r="P2857" i="2"/>
  <c r="S2857" i="2"/>
  <c r="S2635" i="2"/>
  <c r="P2635" i="2"/>
  <c r="S2627" i="2"/>
  <c r="P2627" i="2"/>
  <c r="Y2547" i="2"/>
  <c r="Q2547" i="2"/>
  <c r="P1707" i="2"/>
  <c r="P3033" i="2"/>
  <c r="P1459" i="2"/>
  <c r="P1590" i="2"/>
  <c r="P1447" i="2"/>
  <c r="S1783" i="2"/>
  <c r="S1467" i="2"/>
  <c r="P1809" i="2"/>
  <c r="S1809" i="2"/>
  <c r="S1807" i="2"/>
  <c r="P1807" i="2"/>
  <c r="S1469" i="2"/>
  <c r="P2949" i="2"/>
  <c r="P2212" i="2"/>
  <c r="S2212" i="2"/>
  <c r="S2210" i="2"/>
  <c r="P2210" i="2"/>
  <c r="P2147" i="2"/>
  <c r="S2147" i="2"/>
  <c r="S2123" i="2"/>
  <c r="P2123" i="2"/>
  <c r="S2121" i="2"/>
  <c r="P2121" i="2"/>
  <c r="P1950" i="2"/>
  <c r="S1950" i="2"/>
  <c r="P1948" i="2"/>
  <c r="S1948" i="2"/>
  <c r="P1940" i="2"/>
  <c r="S1940" i="2"/>
  <c r="P1938" i="2"/>
  <c r="S1938" i="2"/>
  <c r="P1934" i="2"/>
  <c r="S1934" i="2"/>
  <c r="Z1879" i="2"/>
  <c r="U2528" i="2"/>
  <c r="P1473" i="2"/>
  <c r="Q3028" i="2"/>
  <c r="S2280" i="2"/>
  <c r="T2280" i="2" s="1"/>
  <c r="U2280" i="2" s="1"/>
  <c r="P2280" i="2"/>
  <c r="P2278" i="2"/>
  <c r="S2278" i="2"/>
  <c r="P2166" i="2"/>
  <c r="S2166" i="2"/>
  <c r="T2624" i="2"/>
  <c r="U2624" i="2" s="1"/>
  <c r="Z2624" i="2"/>
  <c r="P2544" i="2"/>
  <c r="S2544" i="2"/>
  <c r="Q1885" i="2"/>
  <c r="Q2265" i="2"/>
  <c r="Y2265" i="2"/>
  <c r="S1351" i="2"/>
  <c r="P1351" i="2"/>
  <c r="T2480" i="2"/>
  <c r="U2480" i="2" s="1"/>
  <c r="Z2480" i="2"/>
  <c r="S2472" i="2"/>
  <c r="P2472" i="2"/>
  <c r="S2170" i="2"/>
  <c r="Q1268" i="2"/>
  <c r="S2000" i="2"/>
  <c r="P2000" i="2"/>
  <c r="S1608" i="2"/>
  <c r="P1608" i="2"/>
  <c r="P1592" i="2"/>
  <c r="S1592" i="2"/>
  <c r="S2561" i="2"/>
  <c r="P2561" i="2"/>
  <c r="S1774" i="2"/>
  <c r="Q157" i="2"/>
  <c r="P1876" i="2"/>
  <c r="S1876" i="2"/>
  <c r="S1874" i="2"/>
  <c r="T1874" i="2" s="1"/>
  <c r="U1874" i="2" s="1"/>
  <c r="P1874" i="2"/>
  <c r="S1860" i="2"/>
  <c r="T1860" i="2" s="1"/>
  <c r="U1860" i="2" s="1"/>
  <c r="P1860" i="2"/>
  <c r="P1854" i="2"/>
  <c r="S1854" i="2"/>
  <c r="P1850" i="2"/>
  <c r="S1850" i="2"/>
  <c r="T1706" i="2"/>
  <c r="U1706" i="2" s="1"/>
  <c r="Z1706" i="2"/>
  <c r="P2022" i="2"/>
  <c r="S2022" i="2"/>
  <c r="S1761" i="2"/>
  <c r="P1761" i="2"/>
  <c r="S1431" i="2"/>
  <c r="P1431" i="2"/>
  <c r="P1269" i="2"/>
  <c r="S1269" i="2"/>
  <c r="Y1206" i="2"/>
  <c r="Q1206" i="2"/>
  <c r="Q163" i="2"/>
  <c r="S1911" i="2"/>
  <c r="P1911" i="2"/>
  <c r="U1879" i="2"/>
  <c r="S1274" i="2"/>
  <c r="P1274" i="2"/>
  <c r="Q970" i="2"/>
  <c r="Q416" i="2"/>
  <c r="Q144" i="2"/>
  <c r="Q1967" i="2"/>
  <c r="Q1853" i="2"/>
  <c r="Q1851" i="2"/>
  <c r="Q1452" i="2"/>
  <c r="Q1670" i="2"/>
  <c r="Q1324" i="2"/>
  <c r="P1616" i="2"/>
  <c r="Q600" i="2"/>
  <c r="Q62" i="2"/>
  <c r="P1987" i="2"/>
  <c r="Y1987" i="2" s="1"/>
  <c r="Q874" i="2"/>
  <c r="Q818" i="2"/>
  <c r="P1648" i="2"/>
  <c r="Q2499" i="2"/>
  <c r="Y2499" i="2"/>
  <c r="Y2621" i="2"/>
  <c r="Q2621" i="2"/>
  <c r="Q3092" i="2"/>
  <c r="Y3092" i="2"/>
  <c r="Y1898" i="2"/>
  <c r="Q1898" i="2"/>
  <c r="P1722" i="2"/>
  <c r="S1722" i="2"/>
  <c r="S1678" i="2"/>
  <c r="P1678" i="2"/>
  <c r="S1589" i="2"/>
  <c r="P1589" i="2"/>
  <c r="S1581" i="2"/>
  <c r="P1581" i="2"/>
  <c r="S1543" i="2"/>
  <c r="P1543" i="2"/>
  <c r="S1376" i="2"/>
  <c r="P1376" i="2"/>
  <c r="S1289" i="2"/>
  <c r="P1289" i="2"/>
  <c r="Y2364" i="2"/>
  <c r="Q2364" i="2"/>
  <c r="T2351" i="2"/>
  <c r="U2351" i="2" s="1"/>
  <c r="Z2351" i="2"/>
  <c r="T1912" i="2"/>
  <c r="U1912" i="2" s="1"/>
  <c r="Z1912" i="2"/>
  <c r="S1910" i="2"/>
  <c r="P1910" i="2"/>
  <c r="S1908" i="2"/>
  <c r="Z1908" i="2" s="1"/>
  <c r="P1908" i="2"/>
  <c r="P1965" i="2"/>
  <c r="S1527" i="2"/>
  <c r="P1846" i="2"/>
  <c r="S1451" i="2"/>
  <c r="P1451" i="2"/>
  <c r="P1449" i="2"/>
  <c r="S1449" i="2"/>
  <c r="Z1447" i="2"/>
  <c r="T1447" i="2"/>
  <c r="U1447" i="2" s="1"/>
  <c r="S1602" i="2"/>
  <c r="S1152" i="2"/>
  <c r="P1501" i="2"/>
  <c r="S1324" i="2"/>
  <c r="S1365" i="2"/>
  <c r="P1640" i="2"/>
  <c r="S1640" i="2"/>
  <c r="S1625" i="2"/>
  <c r="P1625" i="2"/>
  <c r="P1584" i="2"/>
  <c r="S1584" i="2"/>
  <c r="S1538" i="2"/>
  <c r="P1538" i="2"/>
  <c r="S1525" i="2"/>
  <c r="P1525" i="2"/>
  <c r="T1353" i="2"/>
  <c r="U1353" i="2" s="1"/>
  <c r="Z1353" i="2"/>
  <c r="P1148" i="2"/>
  <c r="S1148" i="2"/>
  <c r="P1145" i="2"/>
  <c r="S1145" i="2"/>
  <c r="P1018" i="2"/>
  <c r="S1018" i="2"/>
  <c r="P994" i="2"/>
  <c r="S994" i="2"/>
  <c r="P956" i="2"/>
  <c r="S956" i="2"/>
  <c r="P1989" i="2"/>
  <c r="S1989" i="2"/>
  <c r="P1647" i="2"/>
  <c r="S1647" i="2"/>
  <c r="P1642" i="2"/>
  <c r="S1642" i="2"/>
  <c r="S1594" i="2"/>
  <c r="P1594" i="2"/>
  <c r="P1532" i="2"/>
  <c r="S1532" i="2"/>
  <c r="Q1527" i="2"/>
  <c r="Y1527" i="2"/>
  <c r="Y1514" i="2"/>
  <c r="Q1514" i="2"/>
  <c r="P1265" i="2"/>
  <c r="S1265" i="2"/>
  <c r="S1258" i="2"/>
  <c r="P1258" i="2"/>
  <c r="S1675" i="2"/>
  <c r="Q666" i="2"/>
  <c r="P1665" i="2"/>
  <c r="S1670" i="2"/>
  <c r="T1665" i="2"/>
  <c r="U1665" i="2" s="1"/>
  <c r="S2286" i="2"/>
  <c r="P2286" i="2"/>
  <c r="P2282" i="2"/>
  <c r="S2282" i="2"/>
  <c r="Y2151" i="2"/>
  <c r="Q2151" i="2"/>
  <c r="T2074" i="2"/>
  <c r="U2074" i="2" s="1"/>
  <c r="Z2074" i="2"/>
  <c r="P2018" i="2"/>
  <c r="S2018" i="2"/>
  <c r="S2016" i="2"/>
  <c r="P2016" i="2"/>
  <c r="P1734" i="2"/>
  <c r="S1734" i="2"/>
  <c r="S1957" i="2"/>
  <c r="P2222" i="2"/>
  <c r="S2222" i="2"/>
  <c r="S2218" i="2"/>
  <c r="P2218" i="2"/>
  <c r="S2168" i="2"/>
  <c r="P2168" i="2"/>
  <c r="P2143" i="2"/>
  <c r="S2143" i="2"/>
  <c r="P2014" i="2"/>
  <c r="S2014" i="2"/>
  <c r="Y1802" i="2"/>
  <c r="Q1802" i="2"/>
  <c r="P2162" i="2"/>
  <c r="Y2162" i="2" s="1"/>
  <c r="S2162" i="2"/>
  <c r="S2158" i="2"/>
  <c r="P2158" i="2"/>
  <c r="S1762" i="2"/>
  <c r="P1762" i="2"/>
  <c r="S1493" i="2"/>
  <c r="S1317" i="2"/>
  <c r="S1655" i="2"/>
  <c r="S1727" i="2"/>
  <c r="Q1319" i="2"/>
  <c r="U440" i="2"/>
  <c r="S1591" i="2"/>
  <c r="P1591" i="2"/>
  <c r="Z1524" i="2"/>
  <c r="T1524" i="2"/>
  <c r="U1524" i="2" s="1"/>
  <c r="S1472" i="2"/>
  <c r="P1472" i="2"/>
  <c r="S1466" i="2"/>
  <c r="P1466" i="2"/>
  <c r="T1462" i="2"/>
  <c r="U1462" i="2" s="1"/>
  <c r="Z1462" i="2"/>
  <c r="S1596" i="2"/>
  <c r="P1596" i="2"/>
  <c r="S1549" i="2"/>
  <c r="P1549" i="2"/>
  <c r="Z1383" i="2"/>
  <c r="T1383" i="2"/>
  <c r="U1383" i="2" s="1"/>
  <c r="P2501" i="2"/>
  <c r="S2501" i="2"/>
  <c r="P2194" i="2"/>
  <c r="S2194" i="2"/>
  <c r="S1823" i="2"/>
  <c r="P1823" i="2"/>
  <c r="U264" i="2"/>
  <c r="Q407" i="2"/>
  <c r="Q3169" i="2"/>
  <c r="T1576" i="2"/>
  <c r="U1576" i="2" s="1"/>
  <c r="U680" i="2"/>
  <c r="P1576" i="2"/>
  <c r="U168" i="2"/>
  <c r="Q2331" i="2"/>
  <c r="U1748" i="2"/>
  <c r="Q130" i="2"/>
  <c r="Q106" i="2"/>
  <c r="Q52" i="2"/>
  <c r="Q548" i="2"/>
  <c r="Q322" i="2"/>
  <c r="Q688" i="2"/>
  <c r="Q761" i="2"/>
  <c r="T324" i="2"/>
  <c r="U324" i="2" s="1"/>
  <c r="Z324" i="2"/>
  <c r="Q838" i="2"/>
  <c r="Y838" i="2"/>
  <c r="Y604" i="2"/>
  <c r="Q604" i="2"/>
  <c r="Y440" i="2"/>
  <c r="Q440" i="2"/>
  <c r="Z168" i="2"/>
  <c r="T488" i="2"/>
  <c r="U488" i="2" s="1"/>
  <c r="Z488" i="2"/>
  <c r="Y424" i="2"/>
  <c r="Q424" i="2"/>
  <c r="Q277" i="2"/>
  <c r="Y637" i="2"/>
  <c r="Q637" i="2"/>
  <c r="Q370" i="2"/>
  <c r="Y370" i="2"/>
  <c r="Y296" i="2"/>
  <c r="Q296" i="2"/>
  <c r="Q221" i="2"/>
  <c r="Y469" i="2"/>
  <c r="Q469" i="2"/>
  <c r="Y276" i="2"/>
  <c r="Q276" i="2"/>
  <c r="Y39" i="2"/>
  <c r="Q39" i="2"/>
  <c r="Y8" i="2"/>
  <c r="Q8" i="2"/>
  <c r="T420" i="2"/>
  <c r="U420" i="2" s="1"/>
  <c r="Z420" i="2"/>
  <c r="Q591" i="2"/>
  <c r="Q301" i="2"/>
  <c r="Y106" i="2"/>
  <c r="Z516" i="2"/>
  <c r="Z260" i="2"/>
  <c r="T260" i="2"/>
  <c r="U260" i="2" s="1"/>
  <c r="T336" i="2"/>
  <c r="U336" i="2" s="1"/>
  <c r="Z336" i="2"/>
  <c r="Y491" i="2"/>
  <c r="Q491" i="2"/>
  <c r="Y130" i="2"/>
  <c r="T176" i="2"/>
  <c r="U176" i="2" s="1"/>
  <c r="Z176" i="2"/>
  <c r="Y368" i="2"/>
  <c r="Q368" i="2"/>
  <c r="Z444" i="2"/>
  <c r="T444" i="2"/>
  <c r="U444" i="2" s="1"/>
  <c r="Y274" i="2"/>
  <c r="Q274" i="2"/>
  <c r="Y37" i="2"/>
  <c r="Q37" i="2"/>
  <c r="Q597" i="2"/>
  <c r="Q841" i="2"/>
  <c r="Q359" i="2"/>
  <c r="Q319" i="2"/>
  <c r="Q71" i="2"/>
  <c r="U236" i="2"/>
  <c r="Q678" i="2"/>
  <c r="Q520" i="2"/>
  <c r="U512" i="2"/>
  <c r="Q462" i="2"/>
  <c r="Q302" i="2"/>
  <c r="Z468" i="2"/>
  <c r="T468" i="2"/>
  <c r="U468" i="2" s="1"/>
  <c r="Z200" i="2"/>
  <c r="T200" i="2"/>
  <c r="U200" i="2" s="1"/>
  <c r="Z720" i="2"/>
  <c r="T636" i="2"/>
  <c r="U636" i="2" s="1"/>
  <c r="Z636" i="2"/>
  <c r="Z56" i="2"/>
  <c r="T56" i="2"/>
  <c r="U56" i="2" s="1"/>
  <c r="T296" i="2"/>
  <c r="U296" i="2" s="1"/>
  <c r="Z296" i="2"/>
  <c r="Z68" i="2"/>
  <c r="T68" i="2"/>
  <c r="U68" i="2" s="1"/>
  <c r="T684" i="2"/>
  <c r="U684" i="2" s="1"/>
  <c r="Z684" i="2"/>
  <c r="T572" i="2"/>
  <c r="U572" i="2" s="1"/>
  <c r="Z572" i="2"/>
  <c r="T384" i="2"/>
  <c r="U384" i="2" s="1"/>
  <c r="Z384" i="2"/>
  <c r="T24" i="2"/>
  <c r="U24" i="2" s="1"/>
  <c r="Z24" i="2"/>
  <c r="Z84" i="2"/>
  <c r="T84" i="2"/>
  <c r="U84" i="2" s="1"/>
  <c r="Q799" i="2"/>
  <c r="Z224" i="2"/>
  <c r="T224" i="2"/>
  <c r="U224" i="2" s="1"/>
  <c r="Q790" i="2"/>
  <c r="Y61" i="2"/>
  <c r="Q61" i="2"/>
  <c r="P711" i="2"/>
  <c r="S711" i="2"/>
  <c r="T128" i="2"/>
  <c r="U128" i="2" s="1"/>
  <c r="Z264" i="2"/>
  <c r="Y492" i="2"/>
  <c r="Q492" i="2"/>
  <c r="Y495" i="2"/>
  <c r="Q495" i="2"/>
  <c r="Y448" i="2"/>
  <c r="Q448" i="2"/>
  <c r="Y84" i="2"/>
  <c r="Q84" i="2"/>
  <c r="Q486" i="2"/>
  <c r="Y487" i="2"/>
  <c r="Q487" i="2"/>
  <c r="Q781" i="2"/>
  <c r="Q658" i="2"/>
  <c r="Q120" i="2"/>
  <c r="Q717" i="2"/>
  <c r="Q497" i="2"/>
  <c r="Q191" i="2"/>
  <c r="Q185" i="2"/>
  <c r="Q531" i="2"/>
  <c r="Q337" i="2"/>
  <c r="S670" i="2"/>
  <c r="U12" i="2"/>
  <c r="Q519" i="2"/>
  <c r="Q525" i="2"/>
  <c r="Q861" i="2"/>
  <c r="Q821" i="2"/>
  <c r="P463" i="2"/>
  <c r="Y463" i="2" s="1"/>
  <c r="S463" i="2"/>
  <c r="Y313" i="2"/>
  <c r="Q313" i="2"/>
  <c r="Y247" i="2"/>
  <c r="Q247" i="2"/>
  <c r="Y235" i="2"/>
  <c r="Q235" i="2"/>
  <c r="Y228" i="2"/>
  <c r="Q228" i="2"/>
  <c r="Y210" i="2"/>
  <c r="Q210" i="2"/>
  <c r="Y151" i="2"/>
  <c r="Q151" i="2"/>
  <c r="Y127" i="2"/>
  <c r="Q127" i="2"/>
  <c r="Y116" i="2"/>
  <c r="Q116" i="2"/>
  <c r="Y781" i="2"/>
  <c r="Q867" i="2"/>
  <c r="T48" i="2"/>
  <c r="U48" i="2" s="1"/>
  <c r="Z48" i="2"/>
  <c r="Q533" i="2"/>
  <c r="Q467" i="2"/>
  <c r="Q219" i="2"/>
  <c r="Q865" i="2"/>
  <c r="Q845" i="2"/>
  <c r="P651" i="2"/>
  <c r="Y651" i="2" s="1"/>
  <c r="S651" i="2"/>
  <c r="P460" i="2"/>
  <c r="S460" i="2"/>
  <c r="Y372" i="2"/>
  <c r="Q372" i="2"/>
  <c r="P134" i="2"/>
  <c r="S134" i="2"/>
  <c r="Z464" i="2"/>
  <c r="T464" i="2"/>
  <c r="U464" i="2" s="1"/>
  <c r="T8" i="2"/>
  <c r="U8" i="2" s="1"/>
  <c r="Z8" i="2"/>
  <c r="Q877" i="2"/>
  <c r="Y703" i="2"/>
  <c r="Q703" i="2"/>
  <c r="P261" i="2"/>
  <c r="S261" i="2"/>
  <c r="Y658" i="2"/>
  <c r="T288" i="2"/>
  <c r="U288" i="2" s="1"/>
  <c r="Z288" i="2"/>
  <c r="Q798" i="2"/>
  <c r="Q774" i="2"/>
  <c r="Q766" i="2"/>
  <c r="Q750" i="2"/>
  <c r="Q718" i="2"/>
  <c r="Q702" i="2"/>
  <c r="Q646" i="2"/>
  <c r="Q275" i="2"/>
  <c r="Q203" i="2"/>
  <c r="P431" i="2"/>
  <c r="Y431" i="2" s="1"/>
  <c r="S431" i="2"/>
  <c r="Y392" i="2"/>
  <c r="Q392" i="2"/>
  <c r="Y254" i="2"/>
  <c r="Q254" i="2"/>
  <c r="S703" i="2"/>
  <c r="T608" i="2"/>
  <c r="U608" i="2" s="1"/>
  <c r="Z608" i="2"/>
  <c r="Q659" i="2"/>
  <c r="Q565" i="2"/>
  <c r="Q857" i="2"/>
  <c r="Q853" i="2"/>
  <c r="Q825" i="2"/>
  <c r="P530" i="2"/>
  <c r="S530" i="2"/>
  <c r="P238" i="2"/>
  <c r="S238" i="2"/>
  <c r="Z44" i="2"/>
  <c r="T44" i="2"/>
  <c r="U44" i="2" s="1"/>
  <c r="Y120" i="2"/>
  <c r="T312" i="2"/>
  <c r="U312" i="2" s="1"/>
  <c r="Y96" i="2"/>
  <c r="Q96" i="2"/>
  <c r="Q78" i="2"/>
  <c r="T612" i="2"/>
  <c r="U612" i="2" s="1"/>
  <c r="Z612" i="2"/>
  <c r="Y706" i="2"/>
  <c r="Q706" i="2"/>
  <c r="Y188" i="2"/>
  <c r="Q188" i="2"/>
  <c r="Q528" i="2"/>
  <c r="Q709" i="2"/>
  <c r="Q278" i="2"/>
  <c r="Q42" i="2"/>
  <c r="Q512" i="2"/>
  <c r="Y717" i="2"/>
  <c r="Z228" i="2"/>
  <c r="T476" i="2"/>
  <c r="U476" i="2" s="1"/>
  <c r="Z476" i="2"/>
  <c r="Z560" i="2"/>
  <c r="T560" i="2"/>
  <c r="U560" i="2" s="1"/>
  <c r="Z512" i="2"/>
  <c r="Z4" i="2"/>
  <c r="T4" i="2"/>
  <c r="U4" i="2" s="1"/>
  <c r="Y103" i="2"/>
  <c r="Q103" i="2"/>
  <c r="Q54" i="2"/>
  <c r="P792" i="2"/>
  <c r="S792" i="2"/>
  <c r="P542" i="2"/>
  <c r="S542" i="2"/>
  <c r="Y56" i="2"/>
  <c r="Q56" i="2"/>
  <c r="Y185" i="2"/>
  <c r="Y191" i="2"/>
  <c r="Q38" i="2"/>
  <c r="U552" i="2"/>
  <c r="Q198" i="2"/>
  <c r="Z80" i="2"/>
  <c r="T80" i="2"/>
  <c r="U80" i="2" s="1"/>
  <c r="Q30" i="2"/>
  <c r="P822" i="2"/>
  <c r="S822" i="2"/>
  <c r="Y622" i="2"/>
  <c r="Q622" i="2"/>
  <c r="Y559" i="2"/>
  <c r="Q559" i="2"/>
  <c r="Y264" i="2"/>
  <c r="Q264" i="2"/>
  <c r="Y112" i="2"/>
  <c r="Q112" i="2"/>
  <c r="Q418" i="2"/>
  <c r="Q601" i="2"/>
  <c r="Q611" i="2"/>
  <c r="Z344" i="2"/>
  <c r="T344" i="2"/>
  <c r="U344" i="2" s="1"/>
  <c r="Z672" i="2"/>
  <c r="T672" i="2"/>
  <c r="U672" i="2" s="1"/>
  <c r="T116" i="2"/>
  <c r="U116" i="2" s="1"/>
  <c r="Z116" i="2"/>
  <c r="T36" i="2"/>
  <c r="U36" i="2" s="1"/>
  <c r="Z36" i="2"/>
  <c r="Z204" i="2"/>
  <c r="T204" i="2"/>
  <c r="U204" i="2" s="1"/>
  <c r="S188" i="2"/>
  <c r="Q430" i="2"/>
  <c r="T60" i="2"/>
  <c r="U60" i="2" s="1"/>
  <c r="Z60" i="2"/>
  <c r="Q342" i="2"/>
  <c r="Z276" i="2"/>
  <c r="T276" i="2"/>
  <c r="U276" i="2" s="1"/>
  <c r="Z480" i="2"/>
  <c r="T480" i="2"/>
  <c r="U480" i="2" s="1"/>
  <c r="T536" i="2"/>
  <c r="U536" i="2" s="1"/>
  <c r="Z536" i="2"/>
  <c r="S255" i="2"/>
  <c r="P255" i="2"/>
  <c r="P131" i="2"/>
  <c r="Y131" i="2" s="1"/>
  <c r="S131" i="2"/>
  <c r="Q539" i="2"/>
  <c r="Q545" i="2"/>
  <c r="Q479" i="2"/>
  <c r="Q471" i="2"/>
  <c r="Q351" i="2"/>
  <c r="Q343" i="2"/>
  <c r="Q335" i="2"/>
  <c r="Q167" i="2"/>
  <c r="Q111" i="2"/>
  <c r="Q23" i="2"/>
  <c r="Z600" i="2"/>
  <c r="T600" i="2"/>
  <c r="U600" i="2" s="1"/>
  <c r="Q501" i="2"/>
  <c r="Q427" i="2"/>
  <c r="Q371" i="2"/>
  <c r="Q155" i="2"/>
  <c r="Q83" i="2"/>
  <c r="Q27" i="2"/>
  <c r="T1648" i="2"/>
  <c r="U1648" i="2" s="1"/>
  <c r="Z1648" i="2"/>
  <c r="S2421" i="2"/>
  <c r="P2421" i="2"/>
  <c r="S3067" i="2"/>
  <c r="P3067" i="2"/>
  <c r="Q2904" i="2"/>
  <c r="Q187" i="2"/>
  <c r="Q667" i="2"/>
  <c r="Q541" i="2"/>
  <c r="Q627" i="2"/>
  <c r="Z2102" i="2"/>
  <c r="Y2429" i="2"/>
  <c r="Q2429" i="2"/>
  <c r="Q475" i="2"/>
  <c r="Q419" i="2"/>
  <c r="Q363" i="2"/>
  <c r="Q315" i="2"/>
  <c r="Q259" i="2"/>
  <c r="Q147" i="2"/>
  <c r="Q91" i="2"/>
  <c r="Q35" i="2"/>
  <c r="T3143" i="2"/>
  <c r="U3143" i="2" s="1"/>
  <c r="Z3143" i="2"/>
  <c r="T2597" i="2"/>
  <c r="U2597" i="2" s="1"/>
  <c r="Z2597" i="2"/>
  <c r="Q227" i="2"/>
  <c r="Q2616" i="2"/>
  <c r="U2335" i="2"/>
  <c r="Q2439" i="2"/>
  <c r="Q517" i="2"/>
  <c r="Q755" i="2"/>
  <c r="Q581" i="2"/>
  <c r="Q795" i="2"/>
  <c r="Q435" i="2"/>
  <c r="Q379" i="2"/>
  <c r="Q323" i="2"/>
  <c r="Q123" i="2"/>
  <c r="Q67" i="2"/>
  <c r="Q51" i="2"/>
  <c r="S3183" i="2"/>
  <c r="P3183" i="2"/>
  <c r="P3168" i="2"/>
  <c r="S3168" i="2"/>
  <c r="P3064" i="2"/>
  <c r="S3064" i="2"/>
  <c r="Q3047" i="2"/>
  <c r="Y3047" i="2"/>
  <c r="S2619" i="2"/>
  <c r="P2619" i="2"/>
  <c r="Z2610" i="2"/>
  <c r="T2610" i="2"/>
  <c r="U2610" i="2" s="1"/>
  <c r="Q699" i="2"/>
  <c r="Q683" i="2"/>
  <c r="Q747" i="2"/>
  <c r="Q723" i="2"/>
  <c r="Z1459" i="2"/>
  <c r="T2618" i="2"/>
  <c r="U2618" i="2" s="1"/>
  <c r="Z2618" i="2"/>
  <c r="Y2646" i="2"/>
  <c r="Q2646" i="2"/>
  <c r="Q451" i="2"/>
  <c r="Q403" i="2"/>
  <c r="Q339" i="2"/>
  <c r="Q291" i="2"/>
  <c r="Q179" i="2"/>
  <c r="Q107" i="2"/>
  <c r="Q59" i="2"/>
  <c r="Y1768" i="2"/>
  <c r="Q1768" i="2"/>
  <c r="S3186" i="2"/>
  <c r="P3186" i="2"/>
  <c r="Y2600" i="2"/>
  <c r="Q2600" i="2"/>
  <c r="P2497" i="2"/>
  <c r="S2497" i="2"/>
  <c r="T3116" i="2"/>
  <c r="U3116" i="2" s="1"/>
  <c r="Q1812" i="2"/>
  <c r="Q619" i="2"/>
  <c r="T2899" i="2"/>
  <c r="U2899" i="2" s="1"/>
  <c r="Z2899" i="2"/>
  <c r="Q443" i="2"/>
  <c r="Q387" i="2"/>
  <c r="Q347" i="2"/>
  <c r="Q11" i="2"/>
  <c r="T2233" i="2"/>
  <c r="U2233" i="2" s="1"/>
  <c r="Q589" i="2"/>
  <c r="Z348" i="2"/>
  <c r="T348" i="2"/>
  <c r="U348" i="2" s="1"/>
  <c r="Q459" i="2"/>
  <c r="Q411" i="2"/>
  <c r="Q355" i="2"/>
  <c r="Q139" i="2"/>
  <c r="Q99" i="2"/>
  <c r="Q19" i="2"/>
  <c r="Q787" i="2"/>
  <c r="Y2639" i="2"/>
  <c r="Q739" i="2"/>
  <c r="Q299" i="2"/>
  <c r="Q243" i="2"/>
  <c r="Q115" i="2"/>
  <c r="Q75" i="2"/>
  <c r="Q43" i="2"/>
  <c r="S1656" i="2"/>
  <c r="P1656" i="2"/>
  <c r="T2337" i="2"/>
  <c r="U2337" i="2" s="1"/>
  <c r="Z2337" i="2"/>
  <c r="T3165" i="2"/>
  <c r="U3165" i="2" s="1"/>
  <c r="Z3165" i="2"/>
  <c r="S2768" i="2"/>
  <c r="P2768" i="2"/>
  <c r="T2594" i="2"/>
  <c r="U2594" i="2" s="1"/>
  <c r="Z2594" i="2"/>
  <c r="Q779" i="2"/>
  <c r="Z716" i="2"/>
  <c r="T716" i="2"/>
  <c r="U716" i="2" s="1"/>
  <c r="Z2564" i="2"/>
  <c r="T2564" i="2"/>
  <c r="U2564" i="2" s="1"/>
  <c r="Q393" i="2"/>
  <c r="S1813" i="2"/>
  <c r="P1813" i="2"/>
  <c r="S1787" i="2"/>
  <c r="P1787" i="2"/>
  <c r="Q295" i="2"/>
  <c r="Q135" i="2"/>
  <c r="Q95" i="2"/>
  <c r="Q63" i="2"/>
  <c r="Q47" i="2"/>
  <c r="Z2543" i="2" l="1"/>
  <c r="Z2376" i="2"/>
  <c r="T746" i="2"/>
  <c r="U746" i="2" s="1"/>
  <c r="Z280" i="2"/>
  <c r="Z676" i="2"/>
  <c r="Z496" i="2"/>
  <c r="T700" i="2"/>
  <c r="U700" i="2" s="1"/>
  <c r="Z484" i="2"/>
  <c r="Z664" i="2"/>
  <c r="Z2495" i="2"/>
  <c r="T628" i="2"/>
  <c r="U628" i="2" s="1"/>
  <c r="T3177" i="2"/>
  <c r="U3177" i="2" s="1"/>
  <c r="Z580" i="2"/>
  <c r="T328" i="2"/>
  <c r="U328" i="2" s="1"/>
  <c r="T400" i="2"/>
  <c r="U400" i="2" s="1"/>
  <c r="T556" i="2"/>
  <c r="U556" i="2" s="1"/>
  <c r="Z37" i="2"/>
  <c r="T316" i="2"/>
  <c r="U316" i="2" s="1"/>
  <c r="Z508" i="2"/>
  <c r="T448" i="2"/>
  <c r="U448" i="2" s="1"/>
  <c r="Z712" i="2"/>
  <c r="T268" i="2"/>
  <c r="U268" i="2" s="1"/>
  <c r="Z424" i="2"/>
  <c r="T100" i="2"/>
  <c r="U100" i="2" s="1"/>
  <c r="Z412" i="2"/>
  <c r="T688" i="2"/>
  <c r="U688" i="2" s="1"/>
  <c r="T388" i="2"/>
  <c r="U388" i="2" s="1"/>
  <c r="T64" i="2"/>
  <c r="U64" i="2" s="1"/>
  <c r="Z2797" i="2"/>
  <c r="Z652" i="2"/>
  <c r="Z2567" i="2"/>
  <c r="T544" i="2"/>
  <c r="U544" i="2" s="1"/>
  <c r="T616" i="2"/>
  <c r="U616" i="2" s="1"/>
  <c r="Z124" i="2"/>
  <c r="Z304" i="2"/>
  <c r="T520" i="2"/>
  <c r="U520" i="2" s="1"/>
  <c r="Z148" i="2"/>
  <c r="Z640" i="2"/>
  <c r="T292" i="2"/>
  <c r="U292" i="2" s="1"/>
  <c r="Z177" i="2"/>
  <c r="Z1202" i="2"/>
  <c r="Z244" i="2"/>
  <c r="T232" i="2"/>
  <c r="U232" i="2" s="1"/>
  <c r="Z626" i="2"/>
  <c r="Z40" i="2"/>
  <c r="Z112" i="2"/>
  <c r="T88" i="2"/>
  <c r="U88" i="2" s="1"/>
  <c r="T160" i="2"/>
  <c r="U160" i="2" s="1"/>
  <c r="T52" i="2"/>
  <c r="U52" i="2" s="1"/>
  <c r="T98" i="2"/>
  <c r="U98" i="2" s="1"/>
  <c r="Z208" i="2"/>
  <c r="T2422" i="2"/>
  <c r="U2422" i="2" s="1"/>
  <c r="T256" i="2"/>
  <c r="U256" i="2" s="1"/>
  <c r="T436" i="2"/>
  <c r="U436" i="2" s="1"/>
  <c r="T418" i="2"/>
  <c r="U418" i="2" s="1"/>
  <c r="Z220" i="2"/>
  <c r="Z376" i="2"/>
  <c r="T604" i="2"/>
  <c r="U604" i="2" s="1"/>
  <c r="Z2410" i="2"/>
  <c r="Z340" i="2"/>
  <c r="Q2446" i="2"/>
  <c r="Z414" i="2"/>
  <c r="Z172" i="2"/>
  <c r="Z136" i="2"/>
  <c r="T352" i="2"/>
  <c r="U352" i="2" s="1"/>
  <c r="Z184" i="2"/>
  <c r="Q2879" i="2"/>
  <c r="T568" i="2"/>
  <c r="U568" i="2" s="1"/>
  <c r="Z818" i="2"/>
  <c r="Z76" i="2"/>
  <c r="T532" i="2"/>
  <c r="U532" i="2" s="1"/>
  <c r="Y2565" i="2"/>
  <c r="T724" i="2"/>
  <c r="U724" i="2" s="1"/>
  <c r="T196" i="2"/>
  <c r="U196" i="2" s="1"/>
  <c r="Y2509" i="2"/>
  <c r="Z472" i="2"/>
  <c r="Z592" i="2"/>
  <c r="Z28" i="2"/>
  <c r="Q3037" i="2"/>
  <c r="Z22" i="2"/>
  <c r="Z6" i="2"/>
  <c r="T1146" i="2"/>
  <c r="U1146" i="2" s="1"/>
  <c r="Q3069" i="2"/>
  <c r="Z486" i="2"/>
  <c r="Q3201" i="2"/>
  <c r="Z3113" i="2"/>
  <c r="T482" i="2"/>
  <c r="U482" i="2" s="1"/>
  <c r="T2837" i="2"/>
  <c r="U2837" i="2" s="1"/>
  <c r="Z438" i="2"/>
  <c r="Q3097" i="2"/>
  <c r="T125" i="2"/>
  <c r="U125" i="2" s="1"/>
  <c r="Z466" i="2"/>
  <c r="Q888" i="2"/>
  <c r="Z69" i="2"/>
  <c r="T421" i="2"/>
  <c r="U421" i="2" s="1"/>
  <c r="Z221" i="2"/>
  <c r="Z1034" i="2"/>
  <c r="T102" i="2"/>
  <c r="U102" i="2" s="1"/>
  <c r="T1186" i="2"/>
  <c r="U1186" i="2" s="1"/>
  <c r="T1161" i="2"/>
  <c r="U1161" i="2" s="1"/>
  <c r="T732" i="2"/>
  <c r="U732" i="2" s="1"/>
  <c r="Z681" i="2"/>
  <c r="T985" i="2"/>
  <c r="U985" i="2" s="1"/>
  <c r="Z833" i="2"/>
  <c r="Z2573" i="2"/>
  <c r="T197" i="2"/>
  <c r="U197" i="2" s="1"/>
  <c r="T1133" i="2"/>
  <c r="U1133" i="2" s="1"/>
  <c r="Y2909" i="2"/>
  <c r="Z590" i="2"/>
  <c r="Z2676" i="2"/>
  <c r="Z790" i="2"/>
  <c r="Z13" i="2"/>
  <c r="T550" i="2"/>
  <c r="U550" i="2" s="1"/>
  <c r="Z525" i="2"/>
  <c r="Z1050" i="2"/>
  <c r="T477" i="2"/>
  <c r="U477" i="2" s="1"/>
  <c r="T810" i="2"/>
  <c r="U810" i="2" s="1"/>
  <c r="Z409" i="2"/>
  <c r="Z389" i="2"/>
  <c r="Z918" i="2"/>
  <c r="Z50" i="2"/>
  <c r="T606" i="2"/>
  <c r="U606" i="2" s="1"/>
  <c r="T201" i="2"/>
  <c r="U201" i="2" s="1"/>
  <c r="T401" i="2"/>
  <c r="U401" i="2" s="1"/>
  <c r="T169" i="2"/>
  <c r="U169" i="2" s="1"/>
  <c r="T925" i="2"/>
  <c r="U925" i="2" s="1"/>
  <c r="T609" i="2"/>
  <c r="U609" i="2" s="1"/>
  <c r="T297" i="2"/>
  <c r="U297" i="2" s="1"/>
  <c r="T245" i="2"/>
  <c r="U245" i="2" s="1"/>
  <c r="T1001" i="2"/>
  <c r="U1001" i="2" s="1"/>
  <c r="Z470" i="2"/>
  <c r="Z270" i="2"/>
  <c r="Z613" i="2"/>
  <c r="T981" i="2"/>
  <c r="U981" i="2" s="1"/>
  <c r="Z502" i="2"/>
  <c r="Q2943" i="2"/>
  <c r="T1086" i="2"/>
  <c r="U1086" i="2" s="1"/>
  <c r="T898" i="2"/>
  <c r="U898" i="2" s="1"/>
  <c r="T78" i="2"/>
  <c r="U78" i="2" s="1"/>
  <c r="T454" i="2"/>
  <c r="U454" i="2" s="1"/>
  <c r="T1141" i="2"/>
  <c r="U1141" i="2" s="1"/>
  <c r="T1061" i="2"/>
  <c r="U1061" i="2" s="1"/>
  <c r="Q2661" i="2"/>
  <c r="T49" i="2"/>
  <c r="U49" i="2" s="1"/>
  <c r="T766" i="2"/>
  <c r="U766" i="2" s="1"/>
  <c r="T2693" i="2"/>
  <c r="U2693" i="2" s="1"/>
  <c r="T258" i="2"/>
  <c r="U258" i="2" s="1"/>
  <c r="T17" i="2"/>
  <c r="U17" i="2" s="1"/>
  <c r="T506" i="2"/>
  <c r="U506" i="2" s="1"/>
  <c r="T582" i="2"/>
  <c r="U582" i="2" s="1"/>
  <c r="Z293" i="2"/>
  <c r="T305" i="2"/>
  <c r="U305" i="2" s="1"/>
  <c r="Z478" i="2"/>
  <c r="Z441" i="2"/>
  <c r="Q2315" i="2"/>
  <c r="T3071" i="2"/>
  <c r="U3071" i="2" s="1"/>
  <c r="T273" i="2"/>
  <c r="U273" i="2" s="1"/>
  <c r="Z625" i="2"/>
  <c r="T618" i="2"/>
  <c r="U618" i="2" s="1"/>
  <c r="T986" i="2"/>
  <c r="U986" i="2" s="1"/>
  <c r="Q3145" i="2"/>
  <c r="T474" i="2"/>
  <c r="U474" i="2" s="1"/>
  <c r="Z1193" i="2"/>
  <c r="Z594" i="2"/>
  <c r="Y2645" i="2"/>
  <c r="Z662" i="2"/>
  <c r="Z658" i="2"/>
  <c r="Z314" i="2"/>
  <c r="Z494" i="2"/>
  <c r="Z250" i="2"/>
  <c r="Z529" i="2"/>
  <c r="T25" i="2"/>
  <c r="U25" i="2" s="1"/>
  <c r="Z598" i="2"/>
  <c r="T339" i="2"/>
  <c r="U339" i="2" s="1"/>
  <c r="Q2935" i="2"/>
  <c r="Q2861" i="2"/>
  <c r="Z10" i="2"/>
  <c r="Z62" i="2"/>
  <c r="Z34" i="2"/>
  <c r="T94" i="2"/>
  <c r="U94" i="2" s="1"/>
  <c r="T357" i="2"/>
  <c r="U357" i="2" s="1"/>
  <c r="Z170" i="2"/>
  <c r="T65" i="2"/>
  <c r="U65" i="2" s="1"/>
  <c r="T233" i="2"/>
  <c r="U233" i="2" s="1"/>
  <c r="T765" i="2"/>
  <c r="U765" i="2" s="1"/>
  <c r="Q2829" i="2"/>
  <c r="T1210" i="2"/>
  <c r="U1210" i="2" s="1"/>
  <c r="Z2549" i="2"/>
  <c r="Z1196" i="2"/>
  <c r="Z825" i="2"/>
  <c r="Z1090" i="2"/>
  <c r="T1029" i="2"/>
  <c r="U1029" i="2" s="1"/>
  <c r="T678" i="2"/>
  <c r="U678" i="2" s="1"/>
  <c r="Z446" i="2"/>
  <c r="T2621" i="2"/>
  <c r="U2621" i="2" s="1"/>
  <c r="Q2629" i="2"/>
  <c r="T949" i="2"/>
  <c r="U949" i="2" s="1"/>
  <c r="T706" i="2"/>
  <c r="U706" i="2" s="1"/>
  <c r="Z442" i="2"/>
  <c r="T285" i="2"/>
  <c r="U285" i="2" s="1"/>
  <c r="Q2796" i="2"/>
  <c r="T629" i="2"/>
  <c r="U629" i="2" s="1"/>
  <c r="T762" i="2"/>
  <c r="U762" i="2" s="1"/>
  <c r="Z1144" i="2"/>
  <c r="Y2342" i="2"/>
  <c r="Q1056" i="2"/>
  <c r="Z561" i="2"/>
  <c r="Z778" i="2"/>
  <c r="Q1016" i="2"/>
  <c r="T729" i="2"/>
  <c r="U729" i="2" s="1"/>
  <c r="T2845" i="2"/>
  <c r="U2845" i="2" s="1"/>
  <c r="Z901" i="2"/>
  <c r="Z509" i="2"/>
  <c r="T1121" i="2"/>
  <c r="U1121" i="2" s="1"/>
  <c r="T29" i="2"/>
  <c r="U29" i="2" s="1"/>
  <c r="Z366" i="2"/>
  <c r="Z510" i="2"/>
  <c r="Z209" i="2"/>
  <c r="T677" i="2"/>
  <c r="U677" i="2" s="1"/>
  <c r="T33" i="2"/>
  <c r="U33" i="2" s="1"/>
  <c r="Z1142" i="2"/>
  <c r="T805" i="2"/>
  <c r="U805" i="2" s="1"/>
  <c r="Z657" i="2"/>
  <c r="Q2717" i="2"/>
  <c r="Z734" i="2"/>
  <c r="T189" i="2"/>
  <c r="U189" i="2" s="1"/>
  <c r="Z538" i="2"/>
  <c r="T930" i="2"/>
  <c r="U930" i="2" s="1"/>
  <c r="T893" i="2"/>
  <c r="U893" i="2" s="1"/>
  <c r="T562" i="2"/>
  <c r="U562" i="2" s="1"/>
  <c r="T806" i="2"/>
  <c r="U806" i="2" s="1"/>
  <c r="T913" i="2"/>
  <c r="U913" i="2" s="1"/>
  <c r="Z666" i="2"/>
  <c r="Z654" i="2"/>
  <c r="Z265" i="2"/>
  <c r="T850" i="2"/>
  <c r="U850" i="2" s="1"/>
  <c r="T757" i="2"/>
  <c r="U757" i="2" s="1"/>
  <c r="Q2953" i="2"/>
  <c r="Z505" i="2"/>
  <c r="T1137" i="2"/>
  <c r="U1137" i="2" s="1"/>
  <c r="T501" i="2"/>
  <c r="U501" i="2" s="1"/>
  <c r="T77" i="2"/>
  <c r="U77" i="2" s="1"/>
  <c r="Z881" i="2"/>
  <c r="T977" i="2"/>
  <c r="U977" i="2" s="1"/>
  <c r="T1252" i="2"/>
  <c r="U1252" i="2" s="1"/>
  <c r="Z289" i="2"/>
  <c r="T493" i="2"/>
  <c r="U493" i="2" s="1"/>
  <c r="T1189" i="2"/>
  <c r="U1189" i="2" s="1"/>
  <c r="T1009" i="2"/>
  <c r="U1009" i="2" s="1"/>
  <c r="Z742" i="2"/>
  <c r="T569" i="2"/>
  <c r="U569" i="2" s="1"/>
  <c r="T369" i="2"/>
  <c r="U369" i="2" s="1"/>
  <c r="Z710" i="2"/>
  <c r="T906" i="2"/>
  <c r="U906" i="2" s="1"/>
  <c r="Z321" i="2"/>
  <c r="Z385" i="2"/>
  <c r="T1113" i="2"/>
  <c r="U1113" i="2" s="1"/>
  <c r="T774" i="2"/>
  <c r="U774" i="2" s="1"/>
  <c r="T1214" i="2"/>
  <c r="U1214" i="2" s="1"/>
  <c r="Z558" i="2"/>
  <c r="Z1397" i="2"/>
  <c r="T313" i="2"/>
  <c r="U313" i="2" s="1"/>
  <c r="Z253" i="2"/>
  <c r="T85" i="2"/>
  <c r="U85" i="2" s="1"/>
  <c r="T322" i="2"/>
  <c r="U322" i="2" s="1"/>
  <c r="T21" i="2"/>
  <c r="U21" i="2" s="1"/>
  <c r="T857" i="2"/>
  <c r="U857" i="2" s="1"/>
  <c r="Z514" i="2"/>
  <c r="Z1182" i="2"/>
  <c r="Z445" i="2"/>
  <c r="T1033" i="2"/>
  <c r="U1033" i="2" s="1"/>
  <c r="T521" i="2"/>
  <c r="U521" i="2" s="1"/>
  <c r="T593" i="2"/>
  <c r="U593" i="2" s="1"/>
  <c r="Z785" i="2"/>
  <c r="Z581" i="2"/>
  <c r="Z1169" i="2"/>
  <c r="T1081" i="2"/>
  <c r="U1081" i="2" s="1"/>
  <c r="T185" i="2"/>
  <c r="U185" i="2" s="1"/>
  <c r="T337" i="2"/>
  <c r="U337" i="2" s="1"/>
  <c r="Z814" i="2"/>
  <c r="T796" i="2"/>
  <c r="U796" i="2" s="1"/>
  <c r="Z301" i="2"/>
  <c r="Z497" i="2"/>
  <c r="Z1894" i="2"/>
  <c r="Q2412" i="2"/>
  <c r="Z864" i="2"/>
  <c r="Q2869" i="2"/>
  <c r="Z697" i="2"/>
  <c r="Z962" i="2"/>
  <c r="Z333" i="2"/>
  <c r="Z129" i="2"/>
  <c r="Z229" i="2"/>
  <c r="T41" i="2"/>
  <c r="U41" i="2" s="1"/>
  <c r="T141" i="2"/>
  <c r="U141" i="2" s="1"/>
  <c r="Z53" i="2"/>
  <c r="T165" i="2"/>
  <c r="U165" i="2" s="1"/>
  <c r="Z517" i="2"/>
  <c r="T81" i="2"/>
  <c r="U81" i="2" s="1"/>
  <c r="T642" i="2"/>
  <c r="U642" i="2" s="1"/>
  <c r="Z2805" i="2"/>
  <c r="T489" i="2"/>
  <c r="U489" i="2" s="1"/>
  <c r="T2460" i="2"/>
  <c r="U2460" i="2" s="1"/>
  <c r="Q2701" i="2"/>
  <c r="Z969" i="2"/>
  <c r="Q2965" i="2"/>
  <c r="T1066" i="2"/>
  <c r="U1066" i="2" s="1"/>
  <c r="Q2813" i="2"/>
  <c r="Z483" i="2"/>
  <c r="T2517" i="2"/>
  <c r="U2517" i="2" s="1"/>
  <c r="Q2981" i="2"/>
  <c r="Q3036" i="2"/>
  <c r="T3159" i="2"/>
  <c r="U3159" i="2" s="1"/>
  <c r="T3205" i="2"/>
  <c r="U3205" i="2" s="1"/>
  <c r="Z473" i="2"/>
  <c r="Z397" i="2"/>
  <c r="T345" i="2"/>
  <c r="U345" i="2" s="1"/>
  <c r="Z274" i="2"/>
  <c r="Z109" i="2"/>
  <c r="Z425" i="2"/>
  <c r="Z1093" i="2"/>
  <c r="T178" i="2"/>
  <c r="U178" i="2" s="1"/>
  <c r="T42" i="2"/>
  <c r="U42" i="2" s="1"/>
  <c r="Z897" i="2"/>
  <c r="T745" i="2"/>
  <c r="U745" i="2" s="1"/>
  <c r="T330" i="2"/>
  <c r="U330" i="2" s="1"/>
  <c r="T121" i="2"/>
  <c r="U121" i="2" s="1"/>
  <c r="T797" i="2"/>
  <c r="U797" i="2" s="1"/>
  <c r="Z877" i="2"/>
  <c r="Z750" i="2"/>
  <c r="T269" i="2"/>
  <c r="U269" i="2" s="1"/>
  <c r="Z113" i="2"/>
  <c r="T1017" i="2"/>
  <c r="U1017" i="2" s="1"/>
  <c r="Z589" i="2"/>
  <c r="T534" i="2"/>
  <c r="U534" i="2" s="1"/>
  <c r="T522" i="2"/>
  <c r="U522" i="2" s="1"/>
  <c r="Z135" i="2"/>
  <c r="Z1065" i="2"/>
  <c r="T198" i="2"/>
  <c r="U198" i="2" s="1"/>
  <c r="Z74" i="2"/>
  <c r="Z889" i="2"/>
  <c r="Z1073" i="2"/>
  <c r="Z226" i="2"/>
  <c r="T181" i="2"/>
  <c r="U181" i="2" s="1"/>
  <c r="Z597" i="2"/>
  <c r="T205" i="2"/>
  <c r="U205" i="2" s="1"/>
  <c r="T773" i="2"/>
  <c r="U773" i="2" s="1"/>
  <c r="Z921" i="2"/>
  <c r="Z713" i="2"/>
  <c r="T434" i="2"/>
  <c r="U434" i="2" s="1"/>
  <c r="T114" i="2"/>
  <c r="U114" i="2" s="1"/>
  <c r="Z437" i="2"/>
  <c r="T362" i="2"/>
  <c r="U362" i="2" s="1"/>
  <c r="Z717" i="2"/>
  <c r="Z126" i="2"/>
  <c r="T1045" i="2"/>
  <c r="U1045" i="2" s="1"/>
  <c r="T1181" i="2"/>
  <c r="U1181" i="2" s="1"/>
  <c r="Z353" i="2"/>
  <c r="Z237" i="2"/>
  <c r="T1129" i="2"/>
  <c r="U1129" i="2" s="1"/>
  <c r="T1157" i="2"/>
  <c r="U1157" i="2" s="1"/>
  <c r="T2705" i="2"/>
  <c r="U2705" i="2" s="1"/>
  <c r="Z45" i="2"/>
  <c r="Z621" i="2"/>
  <c r="T3105" i="2"/>
  <c r="U3105" i="2" s="1"/>
  <c r="T461" i="2"/>
  <c r="U461" i="2" s="1"/>
  <c r="Z73" i="2"/>
  <c r="Z2852" i="2"/>
  <c r="Y2685" i="2"/>
  <c r="Z309" i="2"/>
  <c r="Z450" i="2"/>
  <c r="Z641" i="2"/>
  <c r="T481" i="2"/>
  <c r="U481" i="2" s="1"/>
  <c r="Z458" i="2"/>
  <c r="T225" i="2"/>
  <c r="U225" i="2" s="1"/>
  <c r="T566" i="2"/>
  <c r="U566" i="2" s="1"/>
  <c r="Q3173" i="2"/>
  <c r="Z1077" i="2"/>
  <c r="T413" i="2"/>
  <c r="U413" i="2" s="1"/>
  <c r="T426" i="2"/>
  <c r="U426" i="2" s="1"/>
  <c r="Z637" i="2"/>
  <c r="Z325" i="2"/>
  <c r="Z61" i="2"/>
  <c r="Z605" i="2"/>
  <c r="Q3005" i="2"/>
  <c r="Z849" i="2"/>
  <c r="Z101" i="2"/>
  <c r="Z909" i="2"/>
  <c r="T601" i="2"/>
  <c r="U601" i="2" s="1"/>
  <c r="T557" i="2"/>
  <c r="U557" i="2" s="1"/>
  <c r="Z106" i="2"/>
  <c r="T545" i="2"/>
  <c r="U545" i="2" s="1"/>
  <c r="Z886" i="2"/>
  <c r="Z638" i="2"/>
  <c r="T669" i="2"/>
  <c r="U669" i="2" s="1"/>
  <c r="Z957" i="2"/>
  <c r="Z1037" i="2"/>
  <c r="T518" i="2"/>
  <c r="U518" i="2" s="1"/>
  <c r="Z257" i="2"/>
  <c r="T938" i="2"/>
  <c r="U938" i="2" s="1"/>
  <c r="Q2901" i="2"/>
  <c r="Z945" i="2"/>
  <c r="T573" i="2"/>
  <c r="U573" i="2" s="1"/>
  <c r="Z649" i="2"/>
  <c r="Z617" i="2"/>
  <c r="T845" i="2"/>
  <c r="U845" i="2" s="1"/>
  <c r="Z485" i="2"/>
  <c r="Y2941" i="2"/>
  <c r="T210" i="2"/>
  <c r="U210" i="2" s="1"/>
  <c r="T1101" i="2"/>
  <c r="U1101" i="2" s="1"/>
  <c r="Q2927" i="2"/>
  <c r="Y2564" i="2"/>
  <c r="Z565" i="2"/>
  <c r="Z541" i="2"/>
  <c r="Z469" i="2"/>
  <c r="Z1185" i="2"/>
  <c r="T1041" i="2"/>
  <c r="U1041" i="2" s="1"/>
  <c r="Z1085" i="2"/>
  <c r="T157" i="2"/>
  <c r="U157" i="2" s="1"/>
  <c r="Z417" i="2"/>
  <c r="T829" i="2"/>
  <c r="U829" i="2" s="1"/>
  <c r="Z753" i="2"/>
  <c r="T645" i="2"/>
  <c r="U645" i="2" s="1"/>
  <c r="T929" i="2"/>
  <c r="U929" i="2" s="1"/>
  <c r="T837" i="2"/>
  <c r="U837" i="2" s="1"/>
  <c r="T513" i="2"/>
  <c r="U513" i="2" s="1"/>
  <c r="Z685" i="2"/>
  <c r="T585" i="2"/>
  <c r="U585" i="2" s="1"/>
  <c r="T821" i="2"/>
  <c r="U821" i="2" s="1"/>
  <c r="T465" i="2"/>
  <c r="U465" i="2" s="1"/>
  <c r="Z1149" i="2"/>
  <c r="Z161" i="2"/>
  <c r="T249" i="2"/>
  <c r="U249" i="2" s="1"/>
  <c r="T533" i="2"/>
  <c r="U533" i="2" s="1"/>
  <c r="Z365" i="2"/>
  <c r="T993" i="2"/>
  <c r="U993" i="2" s="1"/>
  <c r="Z1025" i="2"/>
  <c r="T1089" i="2"/>
  <c r="U1089" i="2" s="1"/>
  <c r="Z997" i="2"/>
  <c r="T1053" i="2"/>
  <c r="U1053" i="2" s="1"/>
  <c r="Z689" i="2"/>
  <c r="T853" i="2"/>
  <c r="U853" i="2" s="1"/>
  <c r="T57" i="2"/>
  <c r="U57" i="2" s="1"/>
  <c r="Z725" i="2"/>
  <c r="T1049" i="2"/>
  <c r="U1049" i="2" s="1"/>
  <c r="T213" i="2"/>
  <c r="U213" i="2" s="1"/>
  <c r="Z277" i="2"/>
  <c r="Z653" i="2"/>
  <c r="T749" i="2"/>
  <c r="U749" i="2" s="1"/>
  <c r="Z554" i="2"/>
  <c r="Z281" i="2"/>
  <c r="Z852" i="2"/>
  <c r="Z910" i="2"/>
  <c r="T1105" i="2"/>
  <c r="U1105" i="2" s="1"/>
  <c r="T721" i="2"/>
  <c r="U721" i="2" s="1"/>
  <c r="Z329" i="2"/>
  <c r="Z3021" i="2"/>
  <c r="T978" i="2"/>
  <c r="U978" i="2" s="1"/>
  <c r="T817" i="2"/>
  <c r="U817" i="2" s="1"/>
  <c r="T709" i="2"/>
  <c r="U709" i="2" s="1"/>
  <c r="T241" i="2"/>
  <c r="U241" i="2" s="1"/>
  <c r="Q884" i="2"/>
  <c r="Z405" i="2"/>
  <c r="Z453" i="2"/>
  <c r="Z393" i="2"/>
  <c r="Q2973" i="2"/>
  <c r="Z457" i="2"/>
  <c r="Z2757" i="2"/>
  <c r="T2749" i="2"/>
  <c r="U2749" i="2" s="1"/>
  <c r="Z1117" i="2"/>
  <c r="T2773" i="2"/>
  <c r="U2773" i="2" s="1"/>
  <c r="T726" i="2"/>
  <c r="U726" i="2" s="1"/>
  <c r="Z1005" i="2"/>
  <c r="Z769" i="2"/>
  <c r="T578" i="2"/>
  <c r="U578" i="2" s="1"/>
  <c r="T217" i="2"/>
  <c r="U217" i="2" s="1"/>
  <c r="Z794" i="2"/>
  <c r="Z865" i="2"/>
  <c r="T462" i="2"/>
  <c r="U462" i="2" s="1"/>
  <c r="T1069" i="2"/>
  <c r="U1069" i="2" s="1"/>
  <c r="T740" i="2"/>
  <c r="U740" i="2" s="1"/>
  <c r="Z934" i="2"/>
  <c r="Z433" i="2"/>
  <c r="Z1165" i="2"/>
  <c r="Z798" i="2"/>
  <c r="Z537" i="2"/>
  <c r="Q1212" i="2"/>
  <c r="Z761" i="2"/>
  <c r="Q900" i="2"/>
  <c r="Z933" i="2"/>
  <c r="T2677" i="2"/>
  <c r="U2677" i="2" s="1"/>
  <c r="Q1156" i="2"/>
  <c r="T294" i="2"/>
  <c r="U294" i="2" s="1"/>
  <c r="T661" i="2"/>
  <c r="U661" i="2" s="1"/>
  <c r="T1116" i="2"/>
  <c r="U1116" i="2" s="1"/>
  <c r="Q920" i="2"/>
  <c r="T802" i="2"/>
  <c r="U802" i="2" s="1"/>
  <c r="T2468" i="2"/>
  <c r="U2468" i="2" s="1"/>
  <c r="Z3161" i="2"/>
  <c r="Y2725" i="2"/>
  <c r="Z1109" i="2"/>
  <c r="Z361" i="2"/>
  <c r="T373" i="2"/>
  <c r="U373" i="2" s="1"/>
  <c r="T449" i="2"/>
  <c r="U449" i="2" s="1"/>
  <c r="Z777" i="2"/>
  <c r="Z673" i="2"/>
  <c r="Z1057" i="2"/>
  <c r="T577" i="2"/>
  <c r="U577" i="2" s="1"/>
  <c r="Q1084" i="2"/>
  <c r="T2765" i="2"/>
  <c r="U2765" i="2" s="1"/>
  <c r="T1173" i="2"/>
  <c r="U1173" i="2" s="1"/>
  <c r="T1096" i="2"/>
  <c r="U1096" i="2" s="1"/>
  <c r="Z526" i="2"/>
  <c r="Z633" i="2"/>
  <c r="T1125" i="2"/>
  <c r="U1125" i="2" s="1"/>
  <c r="T665" i="2"/>
  <c r="U665" i="2" s="1"/>
  <c r="T381" i="2"/>
  <c r="U381" i="2" s="1"/>
  <c r="T317" i="2"/>
  <c r="U317" i="2" s="1"/>
  <c r="T965" i="2"/>
  <c r="U965" i="2" s="1"/>
  <c r="Q2485" i="2"/>
  <c r="T937" i="2"/>
  <c r="U937" i="2" s="1"/>
  <c r="T498" i="2"/>
  <c r="U498" i="2" s="1"/>
  <c r="Y2557" i="2"/>
  <c r="Z737" i="2"/>
  <c r="Z693" i="2"/>
  <c r="T2493" i="2"/>
  <c r="U2493" i="2" s="1"/>
  <c r="T546" i="2"/>
  <c r="U546" i="2" s="1"/>
  <c r="Z650" i="2"/>
  <c r="Z377" i="2"/>
  <c r="T2789" i="2"/>
  <c r="U2789" i="2" s="1"/>
  <c r="T754" i="2"/>
  <c r="U754" i="2" s="1"/>
  <c r="T1021" i="2"/>
  <c r="U1021" i="2" s="1"/>
  <c r="Z1114" i="2"/>
  <c r="T1248" i="2"/>
  <c r="U1248" i="2" s="1"/>
  <c r="T961" i="2"/>
  <c r="U961" i="2" s="1"/>
  <c r="T3189" i="2"/>
  <c r="U3189" i="2" s="1"/>
  <c r="Q1136" i="2"/>
  <c r="T842" i="2"/>
  <c r="U842" i="2" s="1"/>
  <c r="T549" i="2"/>
  <c r="U549" i="2" s="1"/>
  <c r="Z429" i="2"/>
  <c r="T1013" i="2"/>
  <c r="U1013" i="2" s="1"/>
  <c r="Z1097" i="2"/>
  <c r="Z193" i="2"/>
  <c r="T553" i="2"/>
  <c r="U553" i="2" s="1"/>
  <c r="Z741" i="2"/>
  <c r="T2709" i="2"/>
  <c r="U2709" i="2" s="1"/>
  <c r="Q1172" i="2"/>
  <c r="Q2669" i="2"/>
  <c r="Q2653" i="2"/>
  <c r="Z2853" i="2"/>
  <c r="Q3045" i="2"/>
  <c r="Q2637" i="2"/>
  <c r="Z1682" i="2"/>
  <c r="Q2804" i="2"/>
  <c r="T1134" i="2"/>
  <c r="U1134" i="2" s="1"/>
  <c r="Z622" i="2"/>
  <c r="T924" i="2"/>
  <c r="U924" i="2" s="1"/>
  <c r="T973" i="2"/>
  <c r="U973" i="2" s="1"/>
  <c r="Z149" i="2"/>
  <c r="T1177" i="2"/>
  <c r="U1177" i="2" s="1"/>
  <c r="T996" i="2"/>
  <c r="U996" i="2" s="1"/>
  <c r="Z733" i="2"/>
  <c r="T953" i="2"/>
  <c r="U953" i="2" s="1"/>
  <c r="Z781" i="2"/>
  <c r="T1072" i="2"/>
  <c r="U1072" i="2" s="1"/>
  <c r="T1032" i="2"/>
  <c r="U1032" i="2" s="1"/>
  <c r="T905" i="2"/>
  <c r="U905" i="2" s="1"/>
  <c r="Z834" i="2"/>
  <c r="Z976" i="2"/>
  <c r="Z989" i="2"/>
  <c r="T1164" i="2"/>
  <c r="U1164" i="2" s="1"/>
  <c r="Z958" i="2"/>
  <c r="T936" i="2"/>
  <c r="U936" i="2" s="1"/>
  <c r="Z1004" i="2"/>
  <c r="Z714" i="2"/>
  <c r="T808" i="2"/>
  <c r="U808" i="2" s="1"/>
  <c r="Z579" i="2"/>
  <c r="T1070" i="2"/>
  <c r="U1070" i="2" s="1"/>
  <c r="Z1153" i="2"/>
  <c r="T705" i="2"/>
  <c r="U705" i="2" s="1"/>
  <c r="T782" i="2"/>
  <c r="U782" i="2" s="1"/>
  <c r="T701" i="2"/>
  <c r="U701" i="2" s="1"/>
  <c r="Z2730" i="2"/>
  <c r="T379" i="2"/>
  <c r="U379" i="2" s="1"/>
  <c r="Q1088" i="2"/>
  <c r="Y2390" i="2"/>
  <c r="Z2492" i="2"/>
  <c r="Q3079" i="2"/>
  <c r="Z223" i="2"/>
  <c r="Q844" i="2"/>
  <c r="Z206" i="2"/>
  <c r="Q1068" i="2"/>
  <c r="Q2728" i="2"/>
  <c r="Q996" i="2"/>
  <c r="Q756" i="2"/>
  <c r="Q1052" i="2"/>
  <c r="Q864" i="2"/>
  <c r="Y2338" i="2"/>
  <c r="Q840" i="2"/>
  <c r="Q1112" i="2"/>
  <c r="Q796" i="2"/>
  <c r="Q1192" i="2"/>
  <c r="Z1601" i="2"/>
  <c r="Q1176" i="2"/>
  <c r="Q1108" i="2"/>
  <c r="Q1252" i="2"/>
  <c r="Q824" i="2"/>
  <c r="T3100" i="2"/>
  <c r="U3100" i="2" s="1"/>
  <c r="Z266" i="2"/>
  <c r="T302" i="2"/>
  <c r="U302" i="2" s="1"/>
  <c r="T370" i="2"/>
  <c r="U370" i="2" s="1"/>
  <c r="Q2594" i="2"/>
  <c r="Z1002" i="2"/>
  <c r="T410" i="2"/>
  <c r="U410" i="2" s="1"/>
  <c r="Z115" i="2"/>
  <c r="Q1228" i="2"/>
  <c r="Q1036" i="2"/>
  <c r="Q1220" i="2"/>
  <c r="Q976" i="2"/>
  <c r="Q1092" i="2"/>
  <c r="Q1180" i="2"/>
  <c r="Q904" i="2"/>
  <c r="Q1164" i="2"/>
  <c r="Q952" i="2"/>
  <c r="Q1236" i="2"/>
  <c r="Q1072" i="2"/>
  <c r="Q1200" i="2"/>
  <c r="Y2871" i="2"/>
  <c r="Q3077" i="2"/>
  <c r="Z2382" i="2"/>
  <c r="Q2476" i="2"/>
  <c r="Y2392" i="2"/>
  <c r="Z902" i="2"/>
  <c r="T2106" i="2"/>
  <c r="U2106" i="2" s="1"/>
  <c r="Q3135" i="2"/>
  <c r="Z567" i="2"/>
  <c r="Z2461" i="2"/>
  <c r="T390" i="2"/>
  <c r="U390" i="2" s="1"/>
  <c r="Q2623" i="2"/>
  <c r="T3047" i="2"/>
  <c r="U3047" i="2" s="1"/>
  <c r="Q2581" i="2"/>
  <c r="Z310" i="2"/>
  <c r="Z523" i="2"/>
  <c r="T1006" i="2"/>
  <c r="U1006" i="2" s="1"/>
  <c r="Z386" i="2"/>
  <c r="T239" i="2"/>
  <c r="U239" i="2" s="1"/>
  <c r="Z103" i="2"/>
  <c r="Z79" i="2"/>
  <c r="Z718" i="2"/>
  <c r="Z234" i="2"/>
  <c r="Z475" i="2"/>
  <c r="Z334" i="2"/>
  <c r="T119" i="2"/>
  <c r="U119" i="2" s="1"/>
  <c r="T634" i="2"/>
  <c r="U634" i="2" s="1"/>
  <c r="T90" i="2"/>
  <c r="U90" i="2" s="1"/>
  <c r="Z610" i="2"/>
  <c r="T490" i="2"/>
  <c r="U490" i="2" s="1"/>
  <c r="Z174" i="2"/>
  <c r="T70" i="2"/>
  <c r="U70" i="2" s="1"/>
  <c r="Z347" i="2"/>
  <c r="Z342" i="2"/>
  <c r="T791" i="2"/>
  <c r="U791" i="2" s="1"/>
  <c r="Z97" i="2"/>
  <c r="Z1035" i="2"/>
  <c r="T419" i="2"/>
  <c r="U419" i="2" s="1"/>
  <c r="Q924" i="2"/>
  <c r="Z974" i="2"/>
  <c r="T107" i="2"/>
  <c r="U107" i="2" s="1"/>
  <c r="Z574" i="2"/>
  <c r="Z290" i="2"/>
  <c r="Z1136" i="2"/>
  <c r="T602" i="2"/>
  <c r="U602" i="2" s="1"/>
  <c r="T91" i="2"/>
  <c r="U91" i="2" s="1"/>
  <c r="T776" i="2"/>
  <c r="U776" i="2" s="1"/>
  <c r="Q2615" i="2"/>
  <c r="T920" i="2"/>
  <c r="U920" i="2" s="1"/>
  <c r="T1156" i="2"/>
  <c r="U1156" i="2" s="1"/>
  <c r="Z519" i="2"/>
  <c r="Q828" i="2"/>
  <c r="Z343" i="2"/>
  <c r="T194" i="2"/>
  <c r="U194" i="2" s="1"/>
  <c r="Z824" i="2"/>
  <c r="Z158" i="2"/>
  <c r="Z948" i="2"/>
  <c r="T118" i="2"/>
  <c r="U118" i="2" s="1"/>
  <c r="Z2477" i="2"/>
  <c r="Q2660" i="2"/>
  <c r="Z860" i="2"/>
  <c r="Z2820" i="2"/>
  <c r="T2821" i="2"/>
  <c r="U2821" i="2" s="1"/>
  <c r="T1176" i="2"/>
  <c r="U1176" i="2" s="1"/>
  <c r="Z1232" i="2"/>
  <c r="Q972" i="2"/>
  <c r="Z635" i="2"/>
  <c r="T1108" i="2"/>
  <c r="U1108" i="2" s="1"/>
  <c r="Q3023" i="2"/>
  <c r="Z752" i="2"/>
  <c r="Q780" i="2"/>
  <c r="Q800" i="2"/>
  <c r="Z884" i="2"/>
  <c r="Z1028" i="2"/>
  <c r="Z900" i="2"/>
  <c r="T1183" i="2"/>
  <c r="U1183" i="2" s="1"/>
  <c r="Z146" i="2"/>
  <c r="Z840" i="2"/>
  <c r="Q2733" i="2"/>
  <c r="Z2151" i="2"/>
  <c r="Z1012" i="2"/>
  <c r="T1192" i="2"/>
  <c r="U1192" i="2" s="1"/>
  <c r="Q2320" i="2"/>
  <c r="Q2589" i="2"/>
  <c r="T1068" i="2"/>
  <c r="U1068" i="2" s="1"/>
  <c r="Y2959" i="2"/>
  <c r="T868" i="2"/>
  <c r="U868" i="2" s="1"/>
  <c r="T2668" i="2"/>
  <c r="U2668" i="2" s="1"/>
  <c r="Z992" i="2"/>
  <c r="T2346" i="2"/>
  <c r="U2346" i="2" s="1"/>
  <c r="T2696" i="2"/>
  <c r="U2696" i="2" s="1"/>
  <c r="Y1973" i="2"/>
  <c r="T744" i="2"/>
  <c r="U744" i="2" s="1"/>
  <c r="T816" i="2"/>
  <c r="U816" i="2" s="1"/>
  <c r="Z1212" i="2"/>
  <c r="T964" i="2"/>
  <c r="U964" i="2" s="1"/>
  <c r="Z2469" i="2"/>
  <c r="Q2687" i="2"/>
  <c r="Y2893" i="2"/>
  <c r="T2682" i="2"/>
  <c r="U2682" i="2" s="1"/>
  <c r="Q2876" i="2"/>
  <c r="Z3012" i="2"/>
  <c r="Z1088" i="2"/>
  <c r="Z1052" i="2"/>
  <c r="T2406" i="2"/>
  <c r="U2406" i="2" s="1"/>
  <c r="Y3197" i="2"/>
  <c r="Z968" i="2"/>
  <c r="Z2751" i="2"/>
  <c r="Z1204" i="2"/>
  <c r="Z1000" i="2"/>
  <c r="T1216" i="2"/>
  <c r="U1216" i="2" s="1"/>
  <c r="T2639" i="2"/>
  <c r="U2639" i="2" s="1"/>
  <c r="Z459" i="2"/>
  <c r="Y1260" i="2"/>
  <c r="T1100" i="2"/>
  <c r="U1100" i="2" s="1"/>
  <c r="Z351" i="2"/>
  <c r="T2605" i="2"/>
  <c r="U2605" i="2" s="1"/>
  <c r="T2799" i="2"/>
  <c r="U2799" i="2" s="1"/>
  <c r="T804" i="2"/>
  <c r="U804" i="2" s="1"/>
  <c r="Z1076" i="2"/>
  <c r="T3013" i="2"/>
  <c r="U3013" i="2" s="1"/>
  <c r="T2956" i="2"/>
  <c r="U2956" i="2" s="1"/>
  <c r="Z838" i="2"/>
  <c r="Z1040" i="2"/>
  <c r="Q3056" i="2"/>
  <c r="Z2885" i="2"/>
  <c r="Y2781" i="2"/>
  <c r="Z1224" i="2"/>
  <c r="Q2650" i="2"/>
  <c r="Q2324" i="2"/>
  <c r="Z960" i="2"/>
  <c r="Z2802" i="2"/>
  <c r="Z2826" i="2"/>
  <c r="T872" i="2"/>
  <c r="U872" i="2" s="1"/>
  <c r="Q2525" i="2"/>
  <c r="Q3103" i="2"/>
  <c r="Q3157" i="2"/>
  <c r="T736" i="2"/>
  <c r="U736" i="2" s="1"/>
  <c r="T1060" i="2"/>
  <c r="U1060" i="2" s="1"/>
  <c r="Z967" i="2"/>
  <c r="Y2416" i="2"/>
  <c r="T1188" i="2"/>
  <c r="U1188" i="2" s="1"/>
  <c r="Q2919" i="2"/>
  <c r="Z1046" i="2"/>
  <c r="Z1208" i="2"/>
  <c r="Q2612" i="2"/>
  <c r="T1048" i="2"/>
  <c r="U1048" i="2" s="1"/>
  <c r="Y2839" i="2"/>
  <c r="T1104" i="2"/>
  <c r="U1104" i="2" s="1"/>
  <c r="T1044" i="2"/>
  <c r="U1044" i="2" s="1"/>
  <c r="Z1244" i="2"/>
  <c r="Z1172" i="2"/>
  <c r="Y2591" i="2"/>
  <c r="Z7" i="2"/>
  <c r="Y2738" i="2"/>
  <c r="T3170" i="2"/>
  <c r="U3170" i="2" s="1"/>
  <c r="Z1084" i="2"/>
  <c r="T1228" i="2"/>
  <c r="U1228" i="2" s="1"/>
  <c r="Q3063" i="2"/>
  <c r="Q2770" i="2"/>
  <c r="Z1008" i="2"/>
  <c r="T988" i="2"/>
  <c r="U988" i="2" s="1"/>
  <c r="T772" i="2"/>
  <c r="U772" i="2" s="1"/>
  <c r="T1024" i="2"/>
  <c r="U1024" i="2" s="1"/>
  <c r="T1064" i="2"/>
  <c r="U1064" i="2" s="1"/>
  <c r="Z764" i="2"/>
  <c r="Z836" i="2"/>
  <c r="Z748" i="2"/>
  <c r="T856" i="2"/>
  <c r="U856" i="2" s="1"/>
  <c r="T916" i="2"/>
  <c r="U916" i="2" s="1"/>
  <c r="T928" i="2"/>
  <c r="U928" i="2" s="1"/>
  <c r="Z940" i="2"/>
  <c r="Z311" i="2"/>
  <c r="Z607" i="2"/>
  <c r="Z880" i="2"/>
  <c r="Z820" i="2"/>
  <c r="T788" i="2"/>
  <c r="U788" i="2" s="1"/>
  <c r="T138" i="2"/>
  <c r="U138" i="2" s="1"/>
  <c r="Z358" i="2"/>
  <c r="T378" i="2"/>
  <c r="U378" i="2" s="1"/>
  <c r="Z896" i="2"/>
  <c r="Z354" i="2"/>
  <c r="Z190" i="2"/>
  <c r="Z443" i="2"/>
  <c r="T110" i="2"/>
  <c r="U110" i="2" s="1"/>
  <c r="Z402" i="2"/>
  <c r="Y2438" i="2"/>
  <c r="T430" i="2"/>
  <c r="U430" i="2" s="1"/>
  <c r="Z105" i="2"/>
  <c r="Q2855" i="2"/>
  <c r="T278" i="2"/>
  <c r="U278" i="2" s="1"/>
  <c r="Y1491" i="2"/>
  <c r="Z2418" i="2"/>
  <c r="Q2933" i="2"/>
  <c r="Z631" i="2"/>
  <c r="Z147" i="2"/>
  <c r="T2628" i="2"/>
  <c r="U2628" i="2" s="1"/>
  <c r="Q832" i="2"/>
  <c r="Q892" i="2"/>
  <c r="T89" i="2"/>
  <c r="U89" i="2" s="1"/>
  <c r="Q2917" i="2"/>
  <c r="Z2660" i="2"/>
  <c r="Y1698" i="2"/>
  <c r="Q1060" i="2"/>
  <c r="Q856" i="2"/>
  <c r="T150" i="2"/>
  <c r="U150" i="2" s="1"/>
  <c r="Q1827" i="2"/>
  <c r="Y3061" i="2"/>
  <c r="Q776" i="2"/>
  <c r="Z82" i="2"/>
  <c r="Z326" i="2"/>
  <c r="T2868" i="2"/>
  <c r="U2868" i="2" s="1"/>
  <c r="Q1064" i="2"/>
  <c r="Q1008" i="2"/>
  <c r="Q788" i="2"/>
  <c r="Q1244" i="2"/>
  <c r="Q1104" i="2"/>
  <c r="Q836" i="2"/>
  <c r="Q2442" i="2"/>
  <c r="Q1120" i="2"/>
  <c r="Q1044" i="2"/>
  <c r="Q968" i="2"/>
  <c r="Q860" i="2"/>
  <c r="Q880" i="2"/>
  <c r="Z406" i="2"/>
  <c r="Z18" i="2"/>
  <c r="T980" i="2"/>
  <c r="U980" i="2" s="1"/>
  <c r="T2540" i="2"/>
  <c r="U2540" i="2" s="1"/>
  <c r="T2607" i="2"/>
  <c r="U2607" i="2" s="1"/>
  <c r="T3175" i="2"/>
  <c r="U3175" i="2" s="1"/>
  <c r="T1132" i="2"/>
  <c r="U1132" i="2" s="1"/>
  <c r="Q2957" i="2"/>
  <c r="Q940" i="2"/>
  <c r="Q748" i="2"/>
  <c r="Q988" i="2"/>
  <c r="Q896" i="2"/>
  <c r="Q820" i="2"/>
  <c r="Z338" i="2"/>
  <c r="Q948" i="2"/>
  <c r="Q992" i="2"/>
  <c r="Q1168" i="2"/>
  <c r="Q1000" i="2"/>
  <c r="Q1232" i="2"/>
  <c r="Z551" i="2"/>
  <c r="T246" i="2"/>
  <c r="U246" i="2" s="1"/>
  <c r="Z2556" i="2"/>
  <c r="Q1184" i="2"/>
  <c r="Q1188" i="2"/>
  <c r="Q1012" i="2"/>
  <c r="Q752" i="2"/>
  <c r="Q744" i="2"/>
  <c r="Q1040" i="2"/>
  <c r="T2679" i="2"/>
  <c r="U2679" i="2" s="1"/>
  <c r="Q3085" i="2"/>
  <c r="Z2402" i="2"/>
  <c r="Q1382" i="2"/>
  <c r="Q772" i="2"/>
  <c r="Q916" i="2"/>
  <c r="Q1024" i="2"/>
  <c r="Q1208" i="2"/>
  <c r="Q1028" i="2"/>
  <c r="T3181" i="2"/>
  <c r="U3181" i="2" s="1"/>
  <c r="T2309" i="2"/>
  <c r="U2309" i="2" s="1"/>
  <c r="Z2703" i="2"/>
  <c r="T952" i="2"/>
  <c r="U952" i="2" s="1"/>
  <c r="Q2540" i="2"/>
  <c r="T1180" i="2"/>
  <c r="U1180" i="2" s="1"/>
  <c r="Z1092" i="2"/>
  <c r="Q984" i="2"/>
  <c r="Q960" i="2"/>
  <c r="Q784" i="2"/>
  <c r="Z984" i="2"/>
  <c r="Q2588" i="2"/>
  <c r="Q2388" i="2"/>
  <c r="Z892" i="2"/>
  <c r="T1200" i="2"/>
  <c r="U1200" i="2" s="1"/>
  <c r="Z282" i="2"/>
  <c r="T876" i="2"/>
  <c r="U876" i="2" s="1"/>
  <c r="Z86" i="2"/>
  <c r="T848" i="2"/>
  <c r="U848" i="2" s="1"/>
  <c r="Y2999" i="2"/>
  <c r="Z756" i="2"/>
  <c r="Z1080" i="2"/>
  <c r="Z2940" i="2"/>
  <c r="Z222" i="2"/>
  <c r="Z2748" i="2"/>
  <c r="Z2430" i="2"/>
  <c r="T1120" i="2"/>
  <c r="U1120" i="2" s="1"/>
  <c r="Z763" i="2"/>
  <c r="Q2692" i="2"/>
  <c r="T1016" i="2"/>
  <c r="U1016" i="2" s="1"/>
  <c r="Q2358" i="2"/>
  <c r="T932" i="2"/>
  <c r="U932" i="2" s="1"/>
  <c r="Y2618" i="2"/>
  <c r="T1220" i="2"/>
  <c r="U1220" i="2" s="1"/>
  <c r="Q1204" i="2"/>
  <c r="Q932" i="2"/>
  <c r="Q1020" i="2"/>
  <c r="Q876" i="2"/>
  <c r="Z784" i="2"/>
  <c r="Z844" i="2"/>
  <c r="T153" i="2"/>
  <c r="U153" i="2" s="1"/>
  <c r="T888" i="2"/>
  <c r="U888" i="2" s="1"/>
  <c r="Z54" i="2"/>
  <c r="Z1112" i="2"/>
  <c r="Z1236" i="2"/>
  <c r="Z828" i="2"/>
  <c r="T218" i="2"/>
  <c r="U218" i="2" s="1"/>
  <c r="T1056" i="2"/>
  <c r="U1056" i="2" s="1"/>
  <c r="T2508" i="2"/>
  <c r="U2508" i="2" s="1"/>
  <c r="Q1224" i="2"/>
  <c r="Q812" i="2"/>
  <c r="Z760" i="2"/>
  <c r="T832" i="2"/>
  <c r="U832" i="2" s="1"/>
  <c r="T780" i="2"/>
  <c r="U780" i="2" s="1"/>
  <c r="Q3165" i="2"/>
  <c r="Z904" i="2"/>
  <c r="T812" i="2"/>
  <c r="U812" i="2" s="1"/>
  <c r="Q2580" i="2"/>
  <c r="Z1036" i="2"/>
  <c r="Z162" i="2"/>
  <c r="T1168" i="2"/>
  <c r="U1168" i="2" s="1"/>
  <c r="Z908" i="2"/>
  <c r="T1184" i="2"/>
  <c r="U1184" i="2" s="1"/>
  <c r="Z447" i="2"/>
  <c r="Z1650" i="2"/>
  <c r="Q1240" i="2"/>
  <c r="Q848" i="2"/>
  <c r="T800" i="2"/>
  <c r="U800" i="2" s="1"/>
  <c r="Q2997" i="2"/>
  <c r="T559" i="2"/>
  <c r="U559" i="2" s="1"/>
  <c r="Z2700" i="2"/>
  <c r="T1020" i="2"/>
  <c r="U1020" i="2" s="1"/>
  <c r="T1240" i="2"/>
  <c r="U1240" i="2" s="1"/>
  <c r="Q3007" i="2"/>
  <c r="Q1100" i="2"/>
  <c r="Q908" i="2"/>
  <c r="Q1080" i="2"/>
  <c r="Q760" i="2"/>
  <c r="T972" i="2"/>
  <c r="U972" i="2" s="1"/>
  <c r="Z972" i="2"/>
  <c r="Q2586" i="2"/>
  <c r="Q2812" i="2"/>
  <c r="T422" i="2"/>
  <c r="U422" i="2" s="1"/>
  <c r="Q2538" i="2"/>
  <c r="Y2740" i="2"/>
  <c r="Z2784" i="2"/>
  <c r="Z243" i="2"/>
  <c r="T303" i="2"/>
  <c r="U303" i="2" s="1"/>
  <c r="T599" i="2"/>
  <c r="U599" i="2" s="1"/>
  <c r="T387" i="2"/>
  <c r="U387" i="2" s="1"/>
  <c r="Z350" i="2"/>
  <c r="T615" i="2"/>
  <c r="U615" i="2" s="1"/>
  <c r="T175" i="2"/>
  <c r="U175" i="2" s="1"/>
  <c r="T395" i="2"/>
  <c r="U395" i="2" s="1"/>
  <c r="T242" i="2"/>
  <c r="U242" i="2" s="1"/>
  <c r="Q2666" i="2"/>
  <c r="T611" i="2"/>
  <c r="U611" i="2" s="1"/>
  <c r="Z363" i="2"/>
  <c r="Z359" i="2"/>
  <c r="Z346" i="2"/>
  <c r="T58" i="2"/>
  <c r="U58" i="2" s="1"/>
  <c r="Z1646" i="2"/>
  <c r="Z1207" i="2"/>
  <c r="Q2951" i="2"/>
  <c r="T2732" i="2"/>
  <c r="U2732" i="2" s="1"/>
  <c r="Z1754" i="2"/>
  <c r="Z959" i="2"/>
  <c r="T182" i="2"/>
  <c r="U182" i="2" s="1"/>
  <c r="T415" i="2"/>
  <c r="U415" i="2" s="1"/>
  <c r="T398" i="2"/>
  <c r="U398" i="2" s="1"/>
  <c r="Z947" i="2"/>
  <c r="Z1010" i="2"/>
  <c r="Z2989" i="2"/>
  <c r="T1098" i="2"/>
  <c r="U1098" i="2" s="1"/>
  <c r="T583" i="2"/>
  <c r="U583" i="2" s="1"/>
  <c r="Z2925" i="2"/>
  <c r="Z882" i="2"/>
  <c r="T699" i="2"/>
  <c r="U699" i="2" s="1"/>
  <c r="T374" i="2"/>
  <c r="U374" i="2" s="1"/>
  <c r="T306" i="2"/>
  <c r="U306" i="2" s="1"/>
  <c r="Z1830" i="2"/>
  <c r="T1361" i="2"/>
  <c r="U1361" i="2" s="1"/>
  <c r="Z1014" i="2"/>
  <c r="T2596" i="2"/>
  <c r="U2596" i="2" s="1"/>
  <c r="Z39" i="2"/>
  <c r="T1110" i="2"/>
  <c r="U1110" i="2" s="1"/>
  <c r="Z318" i="2"/>
  <c r="Z1031" i="2"/>
  <c r="Z871" i="2"/>
  <c r="T695" i="2"/>
  <c r="U695" i="2" s="1"/>
  <c r="Z455" i="2"/>
  <c r="T230" i="2"/>
  <c r="U230" i="2" s="1"/>
  <c r="Q3180" i="2"/>
  <c r="Z271" i="2"/>
  <c r="T1022" i="2"/>
  <c r="U1022" i="2" s="1"/>
  <c r="T799" i="2"/>
  <c r="U799" i="2" s="1"/>
  <c r="Z698" i="2"/>
  <c r="Q2078" i="2"/>
  <c r="Z99" i="2"/>
  <c r="Q1436" i="2"/>
  <c r="Z195" i="2"/>
  <c r="T1194" i="2"/>
  <c r="U1194" i="2" s="1"/>
  <c r="Z3053" i="2"/>
  <c r="Q3108" i="2"/>
  <c r="Z286" i="2"/>
  <c r="Z394" i="2"/>
  <c r="Z827" i="2"/>
  <c r="Y3172" i="2"/>
  <c r="Q2836" i="2"/>
  <c r="Z3148" i="2"/>
  <c r="Y2597" i="2"/>
  <c r="Z2644" i="2"/>
  <c r="Q3140" i="2"/>
  <c r="T479" i="2"/>
  <c r="U479" i="2" s="1"/>
  <c r="Q2608" i="2"/>
  <c r="Q3029" i="2"/>
  <c r="T735" i="2"/>
  <c r="U735" i="2" s="1"/>
  <c r="Q2756" i="2"/>
  <c r="Z122" i="2"/>
  <c r="Z2877" i="2"/>
  <c r="T2600" i="2"/>
  <c r="U2600" i="2" s="1"/>
  <c r="Z1633" i="2"/>
  <c r="T887" i="2"/>
  <c r="U887" i="2" s="1"/>
  <c r="T130" i="2"/>
  <c r="U130" i="2" s="1"/>
  <c r="Z375" i="2"/>
  <c r="T1170" i="2"/>
  <c r="U1170" i="2" s="1"/>
  <c r="Q2772" i="2"/>
  <c r="Z2516" i="2"/>
  <c r="T682" i="2"/>
  <c r="U682" i="2" s="1"/>
  <c r="T262" i="2"/>
  <c r="U262" i="2" s="1"/>
  <c r="Z623" i="2"/>
  <c r="Z287" i="2"/>
  <c r="T26" i="2"/>
  <c r="U26" i="2" s="1"/>
  <c r="Z167" i="2"/>
  <c r="T123" i="2"/>
  <c r="U123" i="2" s="1"/>
  <c r="T66" i="2"/>
  <c r="U66" i="2" s="1"/>
  <c r="T619" i="2"/>
  <c r="U619" i="2" s="1"/>
  <c r="Z535" i="2"/>
  <c r="T186" i="2"/>
  <c r="U186" i="2" s="1"/>
  <c r="T587" i="2"/>
  <c r="U587" i="2" s="1"/>
  <c r="Z214" i="2"/>
  <c r="T14" i="2"/>
  <c r="U14" i="2" s="1"/>
  <c r="Z427" i="2"/>
  <c r="Z3" i="2"/>
  <c r="T686" i="2"/>
  <c r="U686" i="2" s="1"/>
  <c r="T327" i="2"/>
  <c r="U327" i="2" s="1"/>
  <c r="T219" i="2"/>
  <c r="U219" i="2" s="1"/>
  <c r="Z171" i="2"/>
  <c r="Z166" i="2"/>
  <c r="T145" i="2"/>
  <c r="U145" i="2" s="1"/>
  <c r="T3196" i="2"/>
  <c r="U3196" i="2" s="1"/>
  <c r="Z2680" i="2"/>
  <c r="Z862" i="2"/>
  <c r="Z743" i="2"/>
  <c r="Z3028" i="2"/>
  <c r="Y3116" i="2"/>
  <c r="T3124" i="2"/>
  <c r="U3124" i="2" s="1"/>
  <c r="Y1820" i="2"/>
  <c r="T38" i="2"/>
  <c r="U38" i="2" s="1"/>
  <c r="T331" i="2"/>
  <c r="U331" i="2" s="1"/>
  <c r="Z30" i="2"/>
  <c r="Z382" i="2"/>
  <c r="T142" i="2"/>
  <c r="U142" i="2" s="1"/>
  <c r="T254" i="2"/>
  <c r="U254" i="2" s="1"/>
  <c r="T298" i="2"/>
  <c r="U298" i="2" s="1"/>
  <c r="T46" i="2"/>
  <c r="U46" i="2" s="1"/>
  <c r="Z199" i="2"/>
  <c r="Z139" i="2"/>
  <c r="T154" i="2"/>
  <c r="U154" i="2" s="1"/>
  <c r="Z411" i="2"/>
  <c r="Z2" i="2"/>
  <c r="T2243" i="2"/>
  <c r="U2243" i="2" s="1"/>
  <c r="T67" i="2"/>
  <c r="U67" i="2" s="1"/>
  <c r="T19" i="2"/>
  <c r="U19" i="2" s="1"/>
  <c r="T1219" i="2"/>
  <c r="U1219" i="2" s="1"/>
  <c r="Q2532" i="2"/>
  <c r="Z771" i="2"/>
  <c r="T3068" i="2"/>
  <c r="U3068" i="2" s="1"/>
  <c r="T2620" i="2"/>
  <c r="U2620" i="2" s="1"/>
  <c r="Q2175" i="2"/>
  <c r="Z143" i="2"/>
  <c r="Z547" i="2"/>
  <c r="T451" i="2"/>
  <c r="U451" i="2" s="1"/>
  <c r="Z93" i="2"/>
  <c r="Z507" i="2"/>
  <c r="Z659" i="2"/>
  <c r="T467" i="2"/>
  <c r="U467" i="2" s="1"/>
  <c r="Q1657" i="2"/>
  <c r="T263" i="2"/>
  <c r="U263" i="2" s="1"/>
  <c r="Z323" i="2"/>
  <c r="T3164" i="2"/>
  <c r="U3164" i="2" s="1"/>
  <c r="Z111" i="2"/>
  <c r="Z894" i="2"/>
  <c r="Z203" i="2"/>
  <c r="Z878" i="2"/>
  <c r="Z543" i="2"/>
  <c r="T779" i="2"/>
  <c r="U779" i="2" s="1"/>
  <c r="T151" i="2"/>
  <c r="U151" i="2" s="1"/>
  <c r="T715" i="2"/>
  <c r="U715" i="2" s="1"/>
  <c r="T191" i="2"/>
  <c r="U191" i="2" s="1"/>
  <c r="Z3151" i="2"/>
  <c r="Z291" i="2"/>
  <c r="Z31" i="2"/>
  <c r="Z675" i="2"/>
  <c r="Z1658" i="2"/>
  <c r="T423" i="2"/>
  <c r="U423" i="2" s="1"/>
  <c r="T59" i="2"/>
  <c r="U59" i="2" s="1"/>
  <c r="Z407" i="2"/>
  <c r="Z35" i="2"/>
  <c r="Z738" i="2"/>
  <c r="T307" i="2"/>
  <c r="U307" i="2" s="1"/>
  <c r="T1526" i="2"/>
  <c r="U1526" i="2" s="1"/>
  <c r="T563" i="2"/>
  <c r="U563" i="2" s="1"/>
  <c r="Z87" i="2"/>
  <c r="Q2780" i="2"/>
  <c r="T2076" i="2"/>
  <c r="U2076" i="2" s="1"/>
  <c r="Z75" i="2"/>
  <c r="T679" i="2"/>
  <c r="U679" i="2" s="1"/>
  <c r="Z1842" i="2"/>
  <c r="Z211" i="2"/>
  <c r="Z815" i="2"/>
  <c r="T275" i="2"/>
  <c r="U275" i="2" s="1"/>
  <c r="Q2914" i="2"/>
  <c r="Z267" i="2"/>
  <c r="Z71" i="2"/>
  <c r="T399" i="2"/>
  <c r="U399" i="2" s="1"/>
  <c r="Z963" i="2"/>
  <c r="Q2948" i="2"/>
  <c r="T391" i="2"/>
  <c r="U391" i="2" s="1"/>
  <c r="Q2490" i="2"/>
  <c r="Z299" i="2"/>
  <c r="T283" i="2"/>
  <c r="U283" i="2" s="1"/>
  <c r="T603" i="2"/>
  <c r="U603" i="2" s="1"/>
  <c r="Z231" i="2"/>
  <c r="T227" i="2"/>
  <c r="U227" i="2" s="1"/>
  <c r="T179" i="2"/>
  <c r="U179" i="2" s="1"/>
  <c r="Z1154" i="2"/>
  <c r="Z819" i="2"/>
  <c r="Z2724" i="2"/>
  <c r="Q2500" i="2"/>
  <c r="Y3204" i="2"/>
  <c r="Z1123" i="2"/>
  <c r="Z786" i="2"/>
  <c r="T1441" i="2"/>
  <c r="U1441" i="2" s="1"/>
  <c r="Q2684" i="2"/>
  <c r="T1074" i="2"/>
  <c r="U1074" i="2" s="1"/>
  <c r="Z2426" i="2"/>
  <c r="Q1561" i="2"/>
  <c r="Z999" i="2"/>
  <c r="Z23" i="2"/>
  <c r="T367" i="2"/>
  <c r="U367" i="2" s="1"/>
  <c r="T2548" i="2"/>
  <c r="U2548" i="2" s="1"/>
  <c r="T1047" i="2"/>
  <c r="U1047" i="2" s="1"/>
  <c r="Z2984" i="2"/>
  <c r="T795" i="2"/>
  <c r="U795" i="2" s="1"/>
  <c r="Z83" i="2"/>
  <c r="T439" i="2"/>
  <c r="U439" i="2" s="1"/>
  <c r="T643" i="2"/>
  <c r="U643" i="2" s="1"/>
  <c r="T1171" i="2"/>
  <c r="U1171" i="2" s="1"/>
  <c r="Z2363" i="2"/>
  <c r="Q2648" i="2"/>
  <c r="Y2524" i="2"/>
  <c r="Y2098" i="2"/>
  <c r="Q2604" i="2"/>
  <c r="Z2711" i="2"/>
  <c r="T1195" i="2"/>
  <c r="U1195" i="2" s="1"/>
  <c r="T2150" i="2"/>
  <c r="U2150" i="2" s="1"/>
  <c r="T3076" i="2"/>
  <c r="U3076" i="2" s="1"/>
  <c r="Q2794" i="2"/>
  <c r="T683" i="2"/>
  <c r="U683" i="2" s="1"/>
  <c r="T133" i="2"/>
  <c r="U133" i="2" s="1"/>
  <c r="T2996" i="2"/>
  <c r="U2996" i="2" s="1"/>
  <c r="T903" i="2"/>
  <c r="U903" i="2" s="1"/>
  <c r="T159" i="2"/>
  <c r="U159" i="2" s="1"/>
  <c r="Z2874" i="2"/>
  <c r="Q1321" i="2"/>
  <c r="Z207" i="2"/>
  <c r="T2636" i="2"/>
  <c r="U2636" i="2" s="1"/>
  <c r="T2396" i="2"/>
  <c r="U2396" i="2" s="1"/>
  <c r="T2482" i="2"/>
  <c r="U2482" i="2" s="1"/>
  <c r="T823" i="2"/>
  <c r="U823" i="2" s="1"/>
  <c r="Q3084" i="2"/>
  <c r="Q2916" i="2"/>
  <c r="Z2484" i="2"/>
  <c r="Z251" i="2"/>
  <c r="Y1537" i="2"/>
  <c r="Z319" i="2"/>
  <c r="T527" i="2"/>
  <c r="U527" i="2" s="1"/>
  <c r="T575" i="2"/>
  <c r="U575" i="2" s="1"/>
  <c r="T646" i="2"/>
  <c r="U646" i="2" s="1"/>
  <c r="T43" i="2"/>
  <c r="U43" i="2" s="1"/>
  <c r="T55" i="2"/>
  <c r="U55" i="2" s="1"/>
  <c r="T874" i="2"/>
  <c r="U874" i="2" s="1"/>
  <c r="Y1393" i="2"/>
  <c r="Z846" i="2"/>
  <c r="T926" i="2"/>
  <c r="U926" i="2" s="1"/>
  <c r="T137" i="2"/>
  <c r="U137" i="2" s="1"/>
  <c r="Z3048" i="2"/>
  <c r="T3132" i="2"/>
  <c r="U3132" i="2" s="1"/>
  <c r="T1498" i="2"/>
  <c r="U1498" i="2" s="1"/>
  <c r="T803" i="2"/>
  <c r="U803" i="2" s="1"/>
  <c r="Z723" i="2"/>
  <c r="T117" i="2"/>
  <c r="U117" i="2" s="1"/>
  <c r="T2552" i="2"/>
  <c r="U2552" i="2" s="1"/>
  <c r="T279" i="2"/>
  <c r="U279" i="2" s="1"/>
  <c r="Q3128" i="2"/>
  <c r="Z259" i="2"/>
  <c r="T571" i="2"/>
  <c r="U571" i="2" s="1"/>
  <c r="T163" i="2"/>
  <c r="U163" i="2" s="1"/>
  <c r="T515" i="2"/>
  <c r="U515" i="2" s="1"/>
  <c r="Z295" i="2"/>
  <c r="Z1082" i="2"/>
  <c r="Z1609" i="2"/>
  <c r="Y2652" i="2"/>
  <c r="T51" i="2"/>
  <c r="U51" i="2" s="1"/>
  <c r="T2708" i="2"/>
  <c r="U2708" i="2" s="1"/>
  <c r="Q2572" i="2"/>
  <c r="Z839" i="2"/>
  <c r="Z1742" i="2"/>
  <c r="Z187" i="2"/>
  <c r="T787" i="2"/>
  <c r="U787" i="2" s="1"/>
  <c r="T943" i="2"/>
  <c r="U943" i="2" s="1"/>
  <c r="T2759" i="2"/>
  <c r="U2759" i="2" s="1"/>
  <c r="T655" i="2"/>
  <c r="U655" i="2" s="1"/>
  <c r="T1239" i="2"/>
  <c r="U1239" i="2" s="1"/>
  <c r="T2716" i="2"/>
  <c r="U2716" i="2" s="1"/>
  <c r="Z2512" i="2"/>
  <c r="Q2318" i="2"/>
  <c r="Z3090" i="2"/>
  <c r="T835" i="2"/>
  <c r="U835" i="2" s="1"/>
  <c r="T663" i="2"/>
  <c r="U663" i="2" s="1"/>
  <c r="Z2932" i="2"/>
  <c r="Z355" i="2"/>
  <c r="Z47" i="2"/>
  <c r="Z11" i="2"/>
  <c r="Z3160" i="2"/>
  <c r="Z3092" i="2"/>
  <c r="Z471" i="2"/>
  <c r="Z1822" i="2"/>
  <c r="Z371" i="2"/>
  <c r="T674" i="2"/>
  <c r="U674" i="2" s="1"/>
  <c r="Z879" i="2"/>
  <c r="Y2888" i="2"/>
  <c r="Z867" i="2"/>
  <c r="Z15" i="2"/>
  <c r="Z155" i="2"/>
  <c r="T1251" i="2"/>
  <c r="U1251" i="2" s="1"/>
  <c r="Q2788" i="2"/>
  <c r="Z591" i="2"/>
  <c r="Z2988" i="2"/>
  <c r="Z495" i="2"/>
  <c r="Z403" i="2"/>
  <c r="T2359" i="2"/>
  <c r="U2359" i="2" s="1"/>
  <c r="T767" i="2"/>
  <c r="U767" i="2" s="1"/>
  <c r="T3121" i="2"/>
  <c r="U3121" i="2" s="1"/>
  <c r="T503" i="2"/>
  <c r="U503" i="2" s="1"/>
  <c r="Z1179" i="2"/>
  <c r="T858" i="2"/>
  <c r="U858" i="2" s="1"/>
  <c r="T807" i="2"/>
  <c r="U807" i="2" s="1"/>
  <c r="T755" i="2"/>
  <c r="U755" i="2" s="1"/>
  <c r="Y2840" i="2"/>
  <c r="Z2980" i="2"/>
  <c r="Z639" i="2"/>
  <c r="T694" i="2"/>
  <c r="U694" i="2" s="1"/>
  <c r="Z27" i="2"/>
  <c r="Z647" i="2"/>
  <c r="Z627" i="2"/>
  <c r="T2972" i="2"/>
  <c r="U2972" i="2" s="1"/>
  <c r="Q2844" i="2"/>
  <c r="Z383" i="2"/>
  <c r="Z2968" i="2"/>
  <c r="Z2776" i="2"/>
  <c r="Q2719" i="2"/>
  <c r="Z2976" i="2"/>
  <c r="Z3120" i="2"/>
  <c r="Z1078" i="2"/>
  <c r="Z2775" i="2"/>
  <c r="T63" i="2"/>
  <c r="U63" i="2" s="1"/>
  <c r="Z335" i="2"/>
  <c r="Z487" i="2"/>
  <c r="T539" i="2"/>
  <c r="U539" i="2" s="1"/>
  <c r="Z939" i="2"/>
  <c r="Q2058" i="2"/>
  <c r="Z1143" i="2"/>
  <c r="Y2404" i="2"/>
  <c r="Z667" i="2"/>
  <c r="T435" i="2"/>
  <c r="U435" i="2" s="1"/>
  <c r="Z555" i="2"/>
  <c r="T315" i="2"/>
  <c r="U315" i="2" s="1"/>
  <c r="Z215" i="2"/>
  <c r="T531" i="2"/>
  <c r="U531" i="2" s="1"/>
  <c r="Z183" i="2"/>
  <c r="Y2575" i="2"/>
  <c r="T1055" i="2"/>
  <c r="U1055" i="2" s="1"/>
  <c r="Z1420" i="2"/>
  <c r="Z491" i="2"/>
  <c r="Z595" i="2"/>
  <c r="Z127" i="2"/>
  <c r="T979" i="2"/>
  <c r="U979" i="2" s="1"/>
  <c r="T831" i="2"/>
  <c r="U831" i="2" s="1"/>
  <c r="Z95" i="2"/>
  <c r="T235" i="2"/>
  <c r="U235" i="2" s="1"/>
  <c r="Q2570" i="2"/>
  <c r="T247" i="2"/>
  <c r="U247" i="2" s="1"/>
  <c r="T3098" i="2"/>
  <c r="U3098" i="2" s="1"/>
  <c r="T927" i="2"/>
  <c r="U927" i="2" s="1"/>
  <c r="T1118" i="2"/>
  <c r="U1118" i="2" s="1"/>
  <c r="Z1190" i="2"/>
  <c r="Z2936" i="2"/>
  <c r="T1215" i="2"/>
  <c r="U1215" i="2" s="1"/>
  <c r="T854" i="2"/>
  <c r="U854" i="2" s="1"/>
  <c r="T1103" i="2"/>
  <c r="U1103" i="2" s="1"/>
  <c r="Y2995" i="2"/>
  <c r="Q2922" i="2"/>
  <c r="Z751" i="2"/>
  <c r="T1026" i="2"/>
  <c r="U1026" i="2" s="1"/>
  <c r="Q1497" i="2"/>
  <c r="Z1115" i="2"/>
  <c r="T931" i="2"/>
  <c r="U931" i="2" s="1"/>
  <c r="Y3178" i="2"/>
  <c r="T923" i="2"/>
  <c r="U923" i="2" s="1"/>
  <c r="Q2744" i="2"/>
  <c r="Z1174" i="2"/>
  <c r="Z2034" i="2"/>
  <c r="T1062" i="2"/>
  <c r="U1062" i="2" s="1"/>
  <c r="Z1038" i="2"/>
  <c r="Y1569" i="2"/>
  <c r="Z1247" i="2"/>
  <c r="Z1223" i="2"/>
  <c r="Q3138" i="2"/>
  <c r="T2743" i="2"/>
  <c r="U2743" i="2" s="1"/>
  <c r="T1206" i="2"/>
  <c r="U1206" i="2" s="1"/>
  <c r="Y2436" i="2"/>
  <c r="Z1023" i="2"/>
  <c r="Z1063" i="2"/>
  <c r="Z1107" i="2"/>
  <c r="Z1175" i="2"/>
  <c r="Y1316" i="2"/>
  <c r="Z2616" i="2"/>
  <c r="T770" i="2"/>
  <c r="U770" i="2" s="1"/>
  <c r="Y2311" i="2"/>
  <c r="T942" i="2"/>
  <c r="U942" i="2" s="1"/>
  <c r="T1131" i="2"/>
  <c r="U1131" i="2" s="1"/>
  <c r="T1870" i="2"/>
  <c r="U1870" i="2" s="1"/>
  <c r="Y2362" i="2"/>
  <c r="Q2380" i="2"/>
  <c r="Z3130" i="2"/>
  <c r="T722" i="2"/>
  <c r="U722" i="2" s="1"/>
  <c r="T1268" i="2"/>
  <c r="U1268" i="2" s="1"/>
  <c r="T2169" i="2"/>
  <c r="U2169" i="2" s="1"/>
  <c r="Z970" i="2"/>
  <c r="T1030" i="2"/>
  <c r="U1030" i="2" s="1"/>
  <c r="Z1737" i="2"/>
  <c r="Q2090" i="2"/>
  <c r="Y1723" i="2"/>
  <c r="T811" i="2"/>
  <c r="U811" i="2" s="1"/>
  <c r="T1155" i="2"/>
  <c r="U1155" i="2" s="1"/>
  <c r="Z2634" i="2"/>
  <c r="Q2326" i="2"/>
  <c r="Z2818" i="2"/>
  <c r="T2880" i="2"/>
  <c r="U2880" i="2" s="1"/>
  <c r="T2530" i="2"/>
  <c r="U2530" i="2" s="1"/>
  <c r="T1150" i="2"/>
  <c r="U1150" i="2" s="1"/>
  <c r="T1075" i="2"/>
  <c r="U1075" i="2" s="1"/>
  <c r="T954" i="2"/>
  <c r="U954" i="2" s="1"/>
  <c r="Z2842" i="2"/>
  <c r="Q2599" i="2"/>
  <c r="Z907" i="2"/>
  <c r="T2602" i="2"/>
  <c r="U2602" i="2" s="1"/>
  <c r="T2466" i="2"/>
  <c r="U2466" i="2" s="1"/>
  <c r="Z758" i="2"/>
  <c r="Y2754" i="2"/>
  <c r="Z1147" i="2"/>
  <c r="Y2848" i="2"/>
  <c r="T1163" i="2"/>
  <c r="U1163" i="2" s="1"/>
  <c r="Z998" i="2"/>
  <c r="Z3087" i="2"/>
  <c r="Z1111" i="2"/>
  <c r="Q3106" i="2"/>
  <c r="T1222" i="2"/>
  <c r="U1222" i="2" s="1"/>
  <c r="Q3066" i="2"/>
  <c r="Y2498" i="2"/>
  <c r="T690" i="2"/>
  <c r="U690" i="2" s="1"/>
  <c r="Z826" i="2"/>
  <c r="Q1383" i="2"/>
  <c r="Z914" i="2"/>
  <c r="T2070" i="2"/>
  <c r="U2070" i="2" s="1"/>
  <c r="Q2626" i="2"/>
  <c r="Q1518" i="2"/>
  <c r="T966" i="2"/>
  <c r="U966" i="2" s="1"/>
  <c r="Z1126" i="2"/>
  <c r="T671" i="2"/>
  <c r="U671" i="2" s="1"/>
  <c r="Z783" i="2"/>
  <c r="Y2546" i="2"/>
  <c r="Z2847" i="2"/>
  <c r="Z1231" i="2"/>
  <c r="Z1159" i="2"/>
  <c r="Q2706" i="2"/>
  <c r="Z866" i="2"/>
  <c r="T719" i="2"/>
  <c r="U719" i="2" s="1"/>
  <c r="Z691" i="2"/>
  <c r="Z971" i="2"/>
  <c r="Z1598" i="2"/>
  <c r="Z990" i="2"/>
  <c r="Z1091" i="2"/>
  <c r="Y2779" i="2"/>
  <c r="T1099" i="2"/>
  <c r="U1099" i="2" s="1"/>
  <c r="Z891" i="2"/>
  <c r="Z2834" i="2"/>
  <c r="T3202" i="2"/>
  <c r="U3202" i="2" s="1"/>
  <c r="Z1211" i="2"/>
  <c r="Q2536" i="2"/>
  <c r="Q1505" i="2"/>
  <c r="Q2856" i="2"/>
  <c r="Y2348" i="2"/>
  <c r="Z2310" i="2"/>
  <c r="Q3088" i="2"/>
  <c r="T1617" i="2"/>
  <c r="U1617" i="2" s="1"/>
  <c r="Y2100" i="2"/>
  <c r="Q1337" i="2"/>
  <c r="Z911" i="2"/>
  <c r="Y2223" i="2"/>
  <c r="Z859" i="2"/>
  <c r="Z935" i="2"/>
  <c r="Q1356" i="2"/>
  <c r="Z2368" i="2"/>
  <c r="Z975" i="2"/>
  <c r="Z747" i="2"/>
  <c r="Z1019" i="2"/>
  <c r="Q2434" i="2"/>
  <c r="Y1380" i="2"/>
  <c r="Z922" i="2"/>
  <c r="T1135" i="2"/>
  <c r="U1135" i="2" s="1"/>
  <c r="T2714" i="2"/>
  <c r="U2714" i="2" s="1"/>
  <c r="T1011" i="2"/>
  <c r="U1011" i="2" s="1"/>
  <c r="T843" i="2"/>
  <c r="U843" i="2" s="1"/>
  <c r="Y2866" i="2"/>
  <c r="Z2096" i="2"/>
  <c r="Q2088" i="2"/>
  <c r="Z2104" i="2"/>
  <c r="T1043" i="2"/>
  <c r="U1043" i="2" s="1"/>
  <c r="T2568" i="2"/>
  <c r="U2568" i="2" s="1"/>
  <c r="T1178" i="2"/>
  <c r="U1178" i="2" s="1"/>
  <c r="T1226" i="2"/>
  <c r="U1226" i="2" s="1"/>
  <c r="T1058" i="2"/>
  <c r="U1058" i="2" s="1"/>
  <c r="Z1766" i="2"/>
  <c r="T3137" i="2"/>
  <c r="U3137" i="2" s="1"/>
  <c r="Z2992" i="2"/>
  <c r="Q1516" i="2"/>
  <c r="Y2832" i="2"/>
  <c r="Q2722" i="2"/>
  <c r="Y2672" i="2"/>
  <c r="Z3162" i="2"/>
  <c r="Y2432" i="2"/>
  <c r="Z890" i="2"/>
  <c r="Z1059" i="2"/>
  <c r="Z1234" i="2"/>
  <c r="Y1481" i="2"/>
  <c r="T3039" i="2"/>
  <c r="U3039" i="2" s="1"/>
  <c r="Y1577" i="2"/>
  <c r="Y2366" i="2"/>
  <c r="Q2720" i="2"/>
  <c r="Y2736" i="2"/>
  <c r="T2792" i="2"/>
  <c r="U2792" i="2" s="1"/>
  <c r="T830" i="2"/>
  <c r="U830" i="2" s="1"/>
  <c r="T950" i="2"/>
  <c r="U950" i="2" s="1"/>
  <c r="T1246" i="2"/>
  <c r="U1246" i="2" s="1"/>
  <c r="T1102" i="2"/>
  <c r="U1102" i="2" s="1"/>
  <c r="T1095" i="2"/>
  <c r="U1095" i="2" s="1"/>
  <c r="Y2480" i="2"/>
  <c r="Q2102" i="2"/>
  <c r="Q2444" i="2"/>
  <c r="Z1042" i="2"/>
  <c r="Q1276" i="2"/>
  <c r="Y2762" i="2"/>
  <c r="Q1329" i="2"/>
  <c r="Z2458" i="2"/>
  <c r="T1412" i="2"/>
  <c r="U1412" i="2" s="1"/>
  <c r="Z2632" i="2"/>
  <c r="Q2356" i="2"/>
  <c r="T2896" i="2"/>
  <c r="U2896" i="2" s="1"/>
  <c r="T847" i="2"/>
  <c r="U847" i="2" s="1"/>
  <c r="Q2656" i="2"/>
  <c r="Z727" i="2"/>
  <c r="Z702" i="2"/>
  <c r="Z1710" i="2"/>
  <c r="T1027" i="2"/>
  <c r="U1027" i="2" s="1"/>
  <c r="T1292" i="2"/>
  <c r="U1292" i="2" s="1"/>
  <c r="Q2576" i="2"/>
  <c r="Q2562" i="2"/>
  <c r="Z1187" i="2"/>
  <c r="T946" i="2"/>
  <c r="U946" i="2" s="1"/>
  <c r="T915" i="2"/>
  <c r="U915" i="2" s="1"/>
  <c r="Y2559" i="2"/>
  <c r="Z2698" i="2"/>
  <c r="Z951" i="2"/>
  <c r="Y2903" i="2"/>
  <c r="T895" i="2"/>
  <c r="U895" i="2" s="1"/>
  <c r="Z759" i="2"/>
  <c r="Y2514" i="2"/>
  <c r="T2658" i="2"/>
  <c r="U2658" i="2" s="1"/>
  <c r="T1083" i="2"/>
  <c r="U1083" i="2" s="1"/>
  <c r="Q2092" i="2"/>
  <c r="T870" i="2"/>
  <c r="U870" i="2" s="1"/>
  <c r="Y2810" i="2"/>
  <c r="Z2313" i="2"/>
  <c r="Q2072" i="2"/>
  <c r="Z730" i="2"/>
  <c r="Q3192" i="2"/>
  <c r="T2882" i="2"/>
  <c r="U2882" i="2" s="1"/>
  <c r="Z1230" i="2"/>
  <c r="Z1542" i="2"/>
  <c r="T2690" i="2"/>
  <c r="U2690" i="2" s="1"/>
  <c r="Q1510" i="2"/>
  <c r="Y2424" i="2"/>
  <c r="Z1409" i="2"/>
  <c r="T1151" i="2"/>
  <c r="U1151" i="2" s="1"/>
  <c r="T3000" i="2"/>
  <c r="U3000" i="2" s="1"/>
  <c r="Z2060" i="2"/>
  <c r="Z1127" i="2"/>
  <c r="Q1725" i="2"/>
  <c r="Q1484" i="2"/>
  <c r="Z1039" i="2"/>
  <c r="T1199" i="2"/>
  <c r="U1199" i="2" s="1"/>
  <c r="Z1250" i="2"/>
  <c r="T983" i="2"/>
  <c r="U983" i="2" s="1"/>
  <c r="T919" i="2"/>
  <c r="U919" i="2" s="1"/>
  <c r="Q1726" i="2"/>
  <c r="Q1404" i="2"/>
  <c r="Z955" i="2"/>
  <c r="Z1227" i="2"/>
  <c r="Q2712" i="2"/>
  <c r="T1319" i="2"/>
  <c r="U1319" i="2" s="1"/>
  <c r="T1235" i="2"/>
  <c r="U1235" i="2" s="1"/>
  <c r="T2960" i="2"/>
  <c r="U2960" i="2" s="1"/>
  <c r="Y2414" i="2"/>
  <c r="Q2767" i="2"/>
  <c r="Y1630" i="2"/>
  <c r="T2920" i="2"/>
  <c r="U2920" i="2" s="1"/>
  <c r="Z2048" i="2"/>
  <c r="Q3143" i="2"/>
  <c r="T1203" i="2"/>
  <c r="U1203" i="2" s="1"/>
  <c r="Y2624" i="2"/>
  <c r="Y1622" i="2"/>
  <c r="Q2578" i="2"/>
  <c r="Y2898" i="2"/>
  <c r="Z707" i="2"/>
  <c r="Q2520" i="2"/>
  <c r="Z2400" i="2"/>
  <c r="Z1662" i="2"/>
  <c r="T2584" i="2"/>
  <c r="U2584" i="2" s="1"/>
  <c r="T1297" i="2"/>
  <c r="U1297" i="2" s="1"/>
  <c r="Q1353" i="2"/>
  <c r="Y2389" i="2"/>
  <c r="T995" i="2"/>
  <c r="U995" i="2" s="1"/>
  <c r="Y2354" i="2"/>
  <c r="Z1139" i="2"/>
  <c r="T1071" i="2"/>
  <c r="U1071" i="2" s="1"/>
  <c r="T2831" i="2"/>
  <c r="U2831" i="2" s="1"/>
  <c r="Q2488" i="2"/>
  <c r="T1191" i="2"/>
  <c r="U1191" i="2" s="1"/>
  <c r="Z1604" i="2"/>
  <c r="Q1585" i="2"/>
  <c r="T2950" i="2"/>
  <c r="U2950" i="2" s="1"/>
  <c r="Z1051" i="2"/>
  <c r="Q2082" i="2"/>
  <c r="Q1550" i="2"/>
  <c r="Q2778" i="2"/>
  <c r="Z1167" i="2"/>
  <c r="Y2360" i="2"/>
  <c r="Z2695" i="2"/>
  <c r="Z987" i="2"/>
  <c r="Q2066" i="2"/>
  <c r="Z2450" i="2"/>
  <c r="Z2823" i="2"/>
  <c r="Q3146" i="2"/>
  <c r="Q3122" i="2"/>
  <c r="Z2350" i="2"/>
  <c r="Q2474" i="2"/>
  <c r="T2452" i="2"/>
  <c r="U2452" i="2" s="1"/>
  <c r="Y2074" i="2"/>
  <c r="Q3127" i="2"/>
  <c r="Z2522" i="2"/>
  <c r="T2535" i="2"/>
  <c r="U2535" i="2" s="1"/>
  <c r="Z2036" i="2"/>
  <c r="Y3095" i="2"/>
  <c r="Z899" i="2"/>
  <c r="T2554" i="2"/>
  <c r="U2554" i="2" s="1"/>
  <c r="T1586" i="2"/>
  <c r="U1586" i="2" s="1"/>
  <c r="Q2931" i="2"/>
  <c r="Z2531" i="2"/>
  <c r="Q1641" i="2"/>
  <c r="Q3200" i="2"/>
  <c r="T883" i="2"/>
  <c r="U883" i="2" s="1"/>
  <c r="Z1702" i="2"/>
  <c r="Q2642" i="2"/>
  <c r="Z2387" i="2"/>
  <c r="T2887" i="2"/>
  <c r="U2887" i="2" s="1"/>
  <c r="Z739" i="2"/>
  <c r="Z1087" i="2"/>
  <c r="Q1345" i="2"/>
  <c r="T2991" i="2"/>
  <c r="U2991" i="2" s="1"/>
  <c r="Q2667" i="2"/>
  <c r="Q3111" i="2"/>
  <c r="Q2506" i="2"/>
  <c r="T2592" i="2"/>
  <c r="U2592" i="2" s="1"/>
  <c r="T2688" i="2"/>
  <c r="U2688" i="2" s="1"/>
  <c r="T2649" i="2"/>
  <c r="U2649" i="2" s="1"/>
  <c r="Q2819" i="2"/>
  <c r="Y1489" i="2"/>
  <c r="Z687" i="2"/>
  <c r="T1067" i="2"/>
  <c r="U1067" i="2" s="1"/>
  <c r="Q1311" i="2"/>
  <c r="T2746" i="2"/>
  <c r="U2746" i="2" s="1"/>
  <c r="Q2068" i="2"/>
  <c r="T2583" i="2"/>
  <c r="U2583" i="2" s="1"/>
  <c r="T1015" i="2"/>
  <c r="U1015" i="2" s="1"/>
  <c r="Q3154" i="2"/>
  <c r="Y2664" i="2"/>
  <c r="T1638" i="2"/>
  <c r="U1638" i="2" s="1"/>
  <c r="Z1273" i="2"/>
  <c r="Z1122" i="2"/>
  <c r="Z1094" i="2"/>
  <c r="Q3194" i="2"/>
  <c r="Z2386" i="2"/>
  <c r="Z3107" i="2"/>
  <c r="Y2926" i="2"/>
  <c r="Z855" i="2"/>
  <c r="Z1731" i="2"/>
  <c r="Z2307" i="2"/>
  <c r="T851" i="2"/>
  <c r="U851" i="2" s="1"/>
  <c r="Z775" i="2"/>
  <c r="T863" i="2"/>
  <c r="U863" i="2" s="1"/>
  <c r="T1959" i="2"/>
  <c r="U1959" i="2" s="1"/>
  <c r="Z1003" i="2"/>
  <c r="Y1478" i="2"/>
  <c r="Y2086" i="2"/>
  <c r="Q1610" i="2"/>
  <c r="Y1566" i="2"/>
  <c r="Z875" i="2"/>
  <c r="Y1350" i="2"/>
  <c r="T1243" i="2"/>
  <c r="U1243" i="2" s="1"/>
  <c r="T1284" i="2"/>
  <c r="U1284" i="2" s="1"/>
  <c r="T991" i="2"/>
  <c r="U991" i="2" s="1"/>
  <c r="Z1079" i="2"/>
  <c r="T1119" i="2"/>
  <c r="U1119" i="2" s="1"/>
  <c r="Z1130" i="2"/>
  <c r="Q2064" i="2"/>
  <c r="T731" i="2"/>
  <c r="U731" i="2" s="1"/>
  <c r="Z1377" i="2"/>
  <c r="T1529" i="2"/>
  <c r="U1529" i="2" s="1"/>
  <c r="Z1054" i="2"/>
  <c r="T1007" i="2"/>
  <c r="U1007" i="2" s="1"/>
  <c r="T2054" i="2"/>
  <c r="U2054" i="2" s="1"/>
  <c r="T1587" i="2"/>
  <c r="U1587" i="2" s="1"/>
  <c r="Z2483" i="2"/>
  <c r="Z2030" i="2"/>
  <c r="Q1444" i="2"/>
  <c r="Y2496" i="2"/>
  <c r="Q2890" i="2"/>
  <c r="Y2150" i="2"/>
  <c r="Q2447" i="2"/>
  <c r="T2895" i="2"/>
  <c r="U2895" i="2" s="1"/>
  <c r="T1593" i="2"/>
  <c r="U1593" i="2" s="1"/>
  <c r="Z2345" i="2"/>
  <c r="Z2352" i="2"/>
  <c r="Q2440" i="2"/>
  <c r="T2783" i="2"/>
  <c r="U2783" i="2" s="1"/>
  <c r="Y2344" i="2"/>
  <c r="T2833" i="2"/>
  <c r="U2833" i="2" s="1"/>
  <c r="T2911" i="2"/>
  <c r="U2911" i="2" s="1"/>
  <c r="Y1333" i="2"/>
  <c r="Z3040" i="2"/>
  <c r="Z2420" i="2"/>
  <c r="Y3114" i="2"/>
  <c r="Q2610" i="2"/>
  <c r="Z1198" i="2"/>
  <c r="Z2952" i="2"/>
  <c r="Q2760" i="2"/>
  <c r="Q3096" i="2"/>
  <c r="Z1352" i="2"/>
  <c r="T3129" i="2"/>
  <c r="U3129" i="2" s="1"/>
  <c r="T3080" i="2"/>
  <c r="U3080" i="2" s="1"/>
  <c r="Z2435" i="2"/>
  <c r="T1305" i="2"/>
  <c r="U1305" i="2" s="1"/>
  <c r="Q1654" i="2"/>
  <c r="Q2631" i="2"/>
  <c r="Q1197" i="2"/>
  <c r="Y3184" i="2"/>
  <c r="Z2967" i="2"/>
  <c r="Z2863" i="2"/>
  <c r="Y1953" i="2"/>
  <c r="Z2526" i="2"/>
  <c r="Q1649" i="2"/>
  <c r="T1255" i="2"/>
  <c r="U1255" i="2" s="1"/>
  <c r="Y2056" i="2"/>
  <c r="Q1506" i="2"/>
  <c r="Q1852" i="2"/>
  <c r="Q2328" i="2"/>
  <c r="Z3144" i="2"/>
  <c r="T2691" i="2"/>
  <c r="U2691" i="2" s="1"/>
  <c r="Q2314" i="2"/>
  <c r="Q2094" i="2"/>
  <c r="Z2674" i="2"/>
  <c r="Q1486" i="2"/>
  <c r="T1242" i="2"/>
  <c r="U1242" i="2" s="1"/>
  <c r="Q1428" i="2"/>
  <c r="Z1786" i="2"/>
  <c r="Z2850" i="2"/>
  <c r="Z2727" i="2"/>
  <c r="Q2296" i="2"/>
  <c r="Q1620" i="2"/>
  <c r="T2858" i="2"/>
  <c r="U2858" i="2" s="1"/>
  <c r="Z3191" i="2"/>
  <c r="Q2333" i="2"/>
  <c r="Y2129" i="2"/>
  <c r="Y2647" i="2"/>
  <c r="Y2417" i="2"/>
  <c r="Y2715" i="2"/>
  <c r="T1782" i="2"/>
  <c r="U1782" i="2" s="1"/>
  <c r="Q1433" i="2"/>
  <c r="T1659" i="2"/>
  <c r="U1659" i="2" s="1"/>
  <c r="Q1425" i="2"/>
  <c r="Y1534" i="2"/>
  <c r="T1880" i="2"/>
  <c r="U1880" i="2" s="1"/>
  <c r="Q2259" i="2"/>
  <c r="Z1730" i="2"/>
  <c r="T3112" i="2"/>
  <c r="U3112" i="2" s="1"/>
  <c r="T2904" i="2"/>
  <c r="U2904" i="2" s="1"/>
  <c r="T3119" i="2"/>
  <c r="U3119" i="2" s="1"/>
  <c r="T1848" i="2"/>
  <c r="U1848" i="2" s="1"/>
  <c r="Z2364" i="2"/>
  <c r="Z3032" i="2"/>
  <c r="Q2815" i="2"/>
  <c r="Q1574" i="2"/>
  <c r="Q1765" i="2"/>
  <c r="Q1494" i="2"/>
  <c r="T3015" i="2"/>
  <c r="U3015" i="2" s="1"/>
  <c r="T1281" i="2"/>
  <c r="U1281" i="2" s="1"/>
  <c r="T1158" i="2"/>
  <c r="U1158" i="2" s="1"/>
  <c r="Z2370" i="2"/>
  <c r="Q1984" i="2"/>
  <c r="Q1368" i="2"/>
  <c r="Q2906" i="2"/>
  <c r="Z1138" i="2"/>
  <c r="T2255" i="2"/>
  <c r="U2255" i="2" s="1"/>
  <c r="Z2519" i="2"/>
  <c r="Y2944" i="2"/>
  <c r="T2735" i="2"/>
  <c r="U2735" i="2" s="1"/>
  <c r="Z982" i="2"/>
  <c r="Z1802" i="2"/>
  <c r="Q2372" i="2"/>
  <c r="Y1483" i="2"/>
  <c r="Q2110" i="2"/>
  <c r="Q1806" i="2"/>
  <c r="T1651" i="2"/>
  <c r="U1651" i="2" s="1"/>
  <c r="Y1539" i="2"/>
  <c r="T2975" i="2"/>
  <c r="U2975" i="2" s="1"/>
  <c r="T2983" i="2"/>
  <c r="U2983" i="2" s="1"/>
  <c r="Y2671" i="2"/>
  <c r="Y1877" i="2"/>
  <c r="Q2551" i="2"/>
  <c r="Q2899" i="2"/>
  <c r="Z1694" i="2"/>
  <c r="Z2707" i="2"/>
  <c r="Y2456" i="2"/>
  <c r="Q1290" i="2"/>
  <c r="Y2504" i="2"/>
  <c r="Y1739" i="2"/>
  <c r="Q2655" i="2"/>
  <c r="T1614" i="2"/>
  <c r="U1614" i="2" s="1"/>
  <c r="Q2245" i="2"/>
  <c r="Z1955" i="2"/>
  <c r="T2217" i="2"/>
  <c r="U2217" i="2" s="1"/>
  <c r="Z3016" i="2"/>
  <c r="Q1891" i="2"/>
  <c r="T2384" i="2"/>
  <c r="U2384" i="2" s="1"/>
  <c r="Y2316" i="2"/>
  <c r="T2322" i="2"/>
  <c r="U2322" i="2" s="1"/>
  <c r="Y2872" i="2"/>
  <c r="Q1298" i="2"/>
  <c r="Z1313" i="2"/>
  <c r="Q1750" i="2"/>
  <c r="Q2228" i="2"/>
  <c r="Y2001" i="2"/>
  <c r="T3024" i="2"/>
  <c r="U3024" i="2" s="1"/>
  <c r="Y2448" i="2"/>
  <c r="Y2560" i="2"/>
  <c r="T3072" i="2"/>
  <c r="U3072" i="2" s="1"/>
  <c r="Z1468" i="2"/>
  <c r="Z3104" i="2"/>
  <c r="Q2704" i="2"/>
  <c r="Z1891" i="2"/>
  <c r="T3199" i="2"/>
  <c r="U3199" i="2" s="1"/>
  <c r="Q1551" i="2"/>
  <c r="Y2351" i="2"/>
  <c r="Z2206" i="2"/>
  <c r="T1883" i="2"/>
  <c r="U1883" i="2" s="1"/>
  <c r="Q3206" i="2"/>
  <c r="Q1758" i="2"/>
  <c r="Q1865" i="2"/>
  <c r="Z3176" i="2"/>
  <c r="T1162" i="2"/>
  <c r="U1162" i="2" s="1"/>
  <c r="Q2398" i="2"/>
  <c r="Z2640" i="2"/>
  <c r="Z1619" i="2"/>
  <c r="T2080" i="2"/>
  <c r="U2080" i="2" s="1"/>
  <c r="T1555" i="2"/>
  <c r="U1555" i="2" s="1"/>
  <c r="Z1106" i="2"/>
  <c r="Z2157" i="2"/>
  <c r="Z3055" i="2"/>
  <c r="T2001" i="2"/>
  <c r="U2001" i="2" s="1"/>
  <c r="Q1558" i="2"/>
  <c r="Z2046" i="2"/>
  <c r="Z2340" i="2"/>
  <c r="Q1468" i="2"/>
  <c r="Z1599" i="2"/>
  <c r="Q1933" i="2"/>
  <c r="Z1238" i="2"/>
  <c r="Y2084" i="2"/>
  <c r="Q1639" i="2"/>
  <c r="T3008" i="2"/>
  <c r="U3008" i="2" s="1"/>
  <c r="T2050" i="2"/>
  <c r="U2050" i="2" s="1"/>
  <c r="Z2394" i="2"/>
  <c r="T2555" i="2"/>
  <c r="U2555" i="2" s="1"/>
  <c r="T2277" i="2"/>
  <c r="U2277" i="2" s="1"/>
  <c r="Z2378" i="2"/>
  <c r="T2266" i="2"/>
  <c r="U2266" i="2" s="1"/>
  <c r="Q1482" i="2"/>
  <c r="T3136" i="2"/>
  <c r="U3136" i="2" s="1"/>
  <c r="Z2912" i="2"/>
  <c r="Z2527" i="2"/>
  <c r="Y2428" i="2"/>
  <c r="Z2542" i="2"/>
  <c r="T2601" i="2"/>
  <c r="U2601" i="2" s="1"/>
  <c r="T2027" i="2"/>
  <c r="U2027" i="2" s="1"/>
  <c r="Z1166" i="2"/>
  <c r="Q1401" i="2"/>
  <c r="Z1218" i="2"/>
  <c r="Y1886" i="2"/>
  <c r="Y2663" i="2"/>
  <c r="Y2528" i="2"/>
  <c r="Q2528" i="2"/>
  <c r="Z2928" i="2"/>
  <c r="T1686" i="2"/>
  <c r="U1686" i="2" s="1"/>
  <c r="Z1686" i="2"/>
  <c r="I17" i="166"/>
  <c r="Y2774" i="2"/>
  <c r="Q3158" i="2"/>
  <c r="Q1862" i="2"/>
  <c r="Q1818" i="2"/>
  <c r="T3094" i="2"/>
  <c r="U3094" i="2" s="1"/>
  <c r="Q2643" i="2"/>
  <c r="Q2878" i="2"/>
  <c r="Q3198" i="2"/>
  <c r="T1729" i="2"/>
  <c r="U1729" i="2" s="1"/>
  <c r="Q1703" i="2"/>
  <c r="Q2335" i="2"/>
  <c r="Q2795" i="2"/>
  <c r="Q2301" i="2"/>
  <c r="Z1973" i="2"/>
  <c r="Q3035" i="2"/>
  <c r="Q2651" i="2"/>
  <c r="Q2174" i="2"/>
  <c r="T3118" i="2"/>
  <c r="U3118" i="2" s="1"/>
  <c r="Z2771" i="2"/>
  <c r="Z2494" i="2"/>
  <c r="Q1824" i="2"/>
  <c r="Z1381" i="2"/>
  <c r="Q1636" i="2"/>
  <c r="T2449" i="2"/>
  <c r="U2449" i="2" s="1"/>
  <c r="Z2295" i="2"/>
  <c r="Q1471" i="2"/>
  <c r="Z1980" i="2"/>
  <c r="Z1720" i="2"/>
  <c r="Z2859" i="2"/>
  <c r="Z1858" i="2"/>
  <c r="Y2112" i="2"/>
  <c r="Q1326" i="2"/>
  <c r="Z1771" i="2"/>
  <c r="Q2202" i="2"/>
  <c r="Q1831" i="2"/>
  <c r="Q1966" i="2"/>
  <c r="T2633" i="2"/>
  <c r="U2633" i="2" s="1"/>
  <c r="Z1719" i="2"/>
  <c r="Y1805" i="2"/>
  <c r="Z2630" i="2"/>
  <c r="Q2002" i="2"/>
  <c r="Z1499" i="2"/>
  <c r="T1837" i="2"/>
  <c r="U1837" i="2" s="1"/>
  <c r="Q1595" i="2"/>
  <c r="T2124" i="2"/>
  <c r="U2124" i="2" s="1"/>
  <c r="Q1370" i="2"/>
  <c r="Z2547" i="2"/>
  <c r="T2176" i="2"/>
  <c r="U2176" i="2" s="1"/>
  <c r="Y1995" i="2"/>
  <c r="Z2947" i="2"/>
  <c r="T2132" i="2"/>
  <c r="U2132" i="2" s="1"/>
  <c r="Z2288" i="2"/>
  <c r="Y2361" i="2"/>
  <c r="Z1827" i="2"/>
  <c r="Q2113" i="2"/>
  <c r="Q1803" i="2"/>
  <c r="T1803" i="2"/>
  <c r="U1803" i="2" s="1"/>
  <c r="T1416" i="2"/>
  <c r="U1416" i="2" s="1"/>
  <c r="Z2383" i="2"/>
  <c r="Q1706" i="2"/>
  <c r="Y2475" i="2"/>
  <c r="Z2180" i="2"/>
  <c r="T1947" i="2"/>
  <c r="U1947" i="2" s="1"/>
  <c r="Y2148" i="2"/>
  <c r="Q1390" i="2"/>
  <c r="Q2310" i="2"/>
  <c r="Q1841" i="2"/>
  <c r="Q1859" i="2"/>
  <c r="Q3182" i="2"/>
  <c r="Q1736" i="2"/>
  <c r="T2814" i="2"/>
  <c r="U2814" i="2" s="1"/>
  <c r="Z1483" i="2"/>
  <c r="Q2028" i="2"/>
  <c r="T1369" i="2"/>
  <c r="U1369" i="2" s="1"/>
  <c r="Q1843" i="2"/>
  <c r="T2228" i="2"/>
  <c r="U2228" i="2" s="1"/>
  <c r="T2987" i="2"/>
  <c r="U2987" i="2" s="1"/>
  <c r="Q1826" i="2"/>
  <c r="Y1563" i="2"/>
  <c r="Z2296" i="2"/>
  <c r="Y1358" i="2"/>
  <c r="T3014" i="2"/>
  <c r="U3014" i="2" s="1"/>
  <c r="T2827" i="2"/>
  <c r="U2827" i="2" s="1"/>
  <c r="Z3078" i="2"/>
  <c r="Y2206" i="2"/>
  <c r="Z2715" i="2"/>
  <c r="Z1949" i="2"/>
  <c r="Q2451" i="2"/>
  <c r="Q2232" i="2"/>
  <c r="Q2260" i="2"/>
  <c r="T1398" i="2"/>
  <c r="U1398" i="2" s="1"/>
  <c r="Q1342" i="2"/>
  <c r="Y1384" i="2"/>
  <c r="Q2248" i="2"/>
  <c r="T2574" i="2"/>
  <c r="U2574" i="2" s="1"/>
  <c r="Q1627" i="2"/>
  <c r="Q1983" i="2"/>
  <c r="Y1606" i="2"/>
  <c r="Q2003" i="2"/>
  <c r="Y1968" i="2"/>
  <c r="Z1519" i="2"/>
  <c r="Z1634" i="2"/>
  <c r="T1612" i="2"/>
  <c r="U1612" i="2" s="1"/>
  <c r="Q1695" i="2"/>
  <c r="Y2611" i="2"/>
  <c r="Z2457" i="2"/>
  <c r="Q2465" i="2"/>
  <c r="Q1928" i="2"/>
  <c r="T2646" i="2"/>
  <c r="U2646" i="2" s="1"/>
  <c r="Z1817" i="2"/>
  <c r="Q2211" i="2"/>
  <c r="Q1523" i="2"/>
  <c r="Q1744" i="2"/>
  <c r="Z1956" i="2"/>
  <c r="Z2803" i="2"/>
  <c r="Z1780" i="2"/>
  <c r="T3073" i="2"/>
  <c r="U3073" i="2" s="1"/>
  <c r="Z2017" i="2"/>
  <c r="T1280" i="2"/>
  <c r="U1280" i="2" s="1"/>
  <c r="Z1528" i="2"/>
  <c r="T3034" i="2"/>
  <c r="U3034" i="2" s="1"/>
  <c r="T2659" i="2"/>
  <c r="U2659" i="2" s="1"/>
  <c r="Q3187" i="2"/>
  <c r="Z3052" i="2"/>
  <c r="T2037" i="2"/>
  <c r="U2037" i="2" s="1"/>
  <c r="Z1789" i="2"/>
  <c r="Q2024" i="2"/>
  <c r="Q2939" i="2"/>
  <c r="Z1502" i="2"/>
  <c r="Z2641" i="2"/>
  <c r="Y2811" i="2"/>
  <c r="Q1801" i="2"/>
  <c r="Q2373" i="2"/>
  <c r="Y2641" i="2"/>
  <c r="Z2203" i="2"/>
  <c r="T1357" i="2"/>
  <c r="U1357" i="2" s="1"/>
  <c r="Y1349" i="2"/>
  <c r="T1475" i="2"/>
  <c r="U1475" i="2" s="1"/>
  <c r="T2164" i="2"/>
  <c r="U2164" i="2" s="1"/>
  <c r="T3065" i="2"/>
  <c r="U3065" i="2" s="1"/>
  <c r="Q2108" i="2"/>
  <c r="Y1398" i="2"/>
  <c r="Y1755" i="2"/>
  <c r="Z2411" i="2"/>
  <c r="Y1814" i="2"/>
  <c r="Q1507" i="2"/>
  <c r="Z1595" i="2"/>
  <c r="Z1603" i="2"/>
  <c r="Q1907" i="2"/>
  <c r="Q2427" i="2"/>
  <c r="T2138" i="2"/>
  <c r="U2138" i="2" s="1"/>
  <c r="T3115" i="2"/>
  <c r="U3115" i="2" s="1"/>
  <c r="Q2339" i="2"/>
  <c r="Q1456" i="2"/>
  <c r="T1626" i="2"/>
  <c r="U1626" i="2" s="1"/>
  <c r="Z1869" i="2"/>
  <c r="Z1943" i="2"/>
  <c r="Q1945" i="2"/>
  <c r="T2723" i="2"/>
  <c r="U2723" i="2" s="1"/>
  <c r="Q1391" i="2"/>
  <c r="Q2300" i="2"/>
  <c r="Q2889" i="2"/>
  <c r="Q2790" i="2"/>
  <c r="Q2467" i="2"/>
  <c r="Z1843" i="2"/>
  <c r="T1539" i="2"/>
  <c r="U1539" i="2" s="1"/>
  <c r="T2108" i="2"/>
  <c r="U2108" i="2" s="1"/>
  <c r="Q2135" i="2"/>
  <c r="T1342" i="2"/>
  <c r="U1342" i="2" s="1"/>
  <c r="Y1815" i="2"/>
  <c r="Q2910" i="2"/>
  <c r="Y2038" i="2"/>
  <c r="Q1943" i="2"/>
  <c r="T2939" i="2"/>
  <c r="U2939" i="2" s="1"/>
  <c r="Z2013" i="2"/>
  <c r="T1723" i="2"/>
  <c r="U1723" i="2" s="1"/>
  <c r="Q1789" i="2"/>
  <c r="Z2467" i="2"/>
  <c r="Q1399" i="2"/>
  <c r="Z1296" i="2"/>
  <c r="T2189" i="2"/>
  <c r="U2189" i="2" s="1"/>
  <c r="T2361" i="2"/>
  <c r="U2361" i="2" s="1"/>
  <c r="Q1779" i="2"/>
  <c r="T1859" i="2"/>
  <c r="U1859" i="2" s="1"/>
  <c r="T1953" i="2"/>
  <c r="U1953" i="2" s="1"/>
  <c r="Y2734" i="2"/>
  <c r="T2178" i="2"/>
  <c r="U2178" i="2" s="1"/>
  <c r="T1295" i="2"/>
  <c r="U1295" i="2" s="1"/>
  <c r="Z1907" i="2"/>
  <c r="T2713" i="2"/>
  <c r="U2713" i="2" s="1"/>
  <c r="Z1755" i="2"/>
  <c r="Q3049" i="2"/>
  <c r="Q2478" i="2"/>
  <c r="Q1264" i="2"/>
  <c r="Q2833" i="2"/>
  <c r="Q1955" i="2"/>
  <c r="T2817" i="2"/>
  <c r="U2817" i="2" s="1"/>
  <c r="Z1767" i="2"/>
  <c r="Q2138" i="2"/>
  <c r="T1997" i="2"/>
  <c r="U1997" i="2" s="1"/>
  <c r="Q2027" i="2"/>
  <c r="T1390" i="2"/>
  <c r="U1390" i="2" s="1"/>
  <c r="Q2233" i="2"/>
  <c r="Z2900" i="2"/>
  <c r="Q2235" i="2"/>
  <c r="Z1414" i="2"/>
  <c r="Q2288" i="2"/>
  <c r="Q1999" i="2"/>
  <c r="Q1688" i="2"/>
  <c r="Q1857" i="2"/>
  <c r="T2763" i="2"/>
  <c r="U2763" i="2" s="1"/>
  <c r="Q2453" i="2"/>
  <c r="Z1853" i="2"/>
  <c r="Q2292" i="2"/>
  <c r="Q1683" i="2"/>
  <c r="T2393" i="2"/>
  <c r="U2393" i="2" s="1"/>
  <c r="Z2902" i="2"/>
  <c r="Q2293" i="2"/>
  <c r="Y2758" i="2"/>
  <c r="T2015" i="2"/>
  <c r="U2015" i="2" s="1"/>
  <c r="Z1571" i="2"/>
  <c r="T3083" i="2"/>
  <c r="U3083" i="2" s="1"/>
  <c r="Y1374" i="2"/>
  <c r="Z1805" i="2"/>
  <c r="T1871" i="2"/>
  <c r="U1871" i="2" s="1"/>
  <c r="Y1619" i="2"/>
  <c r="Q3014" i="2"/>
  <c r="Q1745" i="2"/>
  <c r="Q1684" i="2"/>
  <c r="T1732" i="2"/>
  <c r="U1732" i="2" s="1"/>
  <c r="Q1939" i="2"/>
  <c r="Q1961" i="2"/>
  <c r="Q1659" i="2"/>
  <c r="Y2140" i="2"/>
  <c r="Q1738" i="2"/>
  <c r="Q1748" i="2"/>
  <c r="T1530" i="2"/>
  <c r="U1530" i="2" s="1"/>
  <c r="Q1981" i="2"/>
  <c r="Q2021" i="2"/>
  <c r="T2971" i="2"/>
  <c r="U2971" i="2" s="1"/>
  <c r="Y2867" i="2"/>
  <c r="Q1699" i="2"/>
  <c r="Q1941" i="2"/>
  <c r="Q2128" i="2"/>
  <c r="T1531" i="2"/>
  <c r="U1531" i="2" s="1"/>
  <c r="Q2176" i="2"/>
  <c r="Q1565" i="2"/>
  <c r="Q3020" i="2"/>
  <c r="Q2977" i="2"/>
  <c r="Q2161" i="2"/>
  <c r="T1491" i="2"/>
  <c r="U1491" i="2" s="1"/>
  <c r="T1763" i="2"/>
  <c r="U1763" i="2" s="1"/>
  <c r="T1382" i="2"/>
  <c r="U1382" i="2" s="1"/>
  <c r="Y2459" i="2"/>
  <c r="Q2230" i="2"/>
  <c r="T1740" i="2"/>
  <c r="U1740" i="2" s="1"/>
  <c r="Z2441" i="2"/>
  <c r="Q2886" i="2"/>
  <c r="Z2486" i="2"/>
  <c r="Q2111" i="2"/>
  <c r="Z1862" i="2"/>
  <c r="Q2486" i="2"/>
  <c r="Q2838" i="2"/>
  <c r="Z1322" i="2"/>
  <c r="Q2379" i="2"/>
  <c r="Q1499" i="2"/>
  <c r="Q3190" i="2"/>
  <c r="Q2220" i="2"/>
  <c r="Z2292" i="2"/>
  <c r="Z1945" i="2"/>
  <c r="Y2915" i="2"/>
  <c r="Q1291" i="2"/>
  <c r="Q2913" i="2"/>
  <c r="Q1797" i="2"/>
  <c r="Q1837" i="2"/>
  <c r="Y1709" i="2"/>
  <c r="Y2721" i="2"/>
  <c r="Q2375" i="2"/>
  <c r="Z2140" i="2"/>
  <c r="T1691" i="2"/>
  <c r="U1691" i="2" s="1"/>
  <c r="T2459" i="2"/>
  <c r="U2459" i="2" s="1"/>
  <c r="T1637" i="2"/>
  <c r="U1637" i="2" s="1"/>
  <c r="T1688" i="2"/>
  <c r="U1688" i="2" s="1"/>
  <c r="T1916" i="2"/>
  <c r="U1916" i="2" s="1"/>
  <c r="T1979" i="2"/>
  <c r="U1979" i="2" s="1"/>
  <c r="Y1685" i="2"/>
  <c r="Z2293" i="2"/>
  <c r="Q1312" i="2"/>
  <c r="Z1699" i="2"/>
  <c r="Z3149" i="2"/>
  <c r="Z2128" i="2"/>
  <c r="T3004" i="2"/>
  <c r="U3004" i="2" s="1"/>
  <c r="Z2726" i="2"/>
  <c r="Q2437" i="2"/>
  <c r="Y1863" i="2"/>
  <c r="Q1867" i="2"/>
  <c r="Z2753" i="2"/>
  <c r="Q2846" i="2"/>
  <c r="Q2200" i="2"/>
  <c r="Z1445" i="2"/>
  <c r="Q2270" i="2"/>
  <c r="Q2327" i="2"/>
  <c r="Q1763" i="2"/>
  <c r="Z1939" i="2"/>
  <c r="Q1864" i="2"/>
  <c r="Q2830" i="2"/>
  <c r="Y3109" i="2"/>
  <c r="Z1929" i="2"/>
  <c r="Z2240" i="2"/>
  <c r="T2431" i="2"/>
  <c r="U2431" i="2" s="1"/>
  <c r="T2913" i="2"/>
  <c r="U2913" i="2" s="1"/>
  <c r="Q2216" i="2"/>
  <c r="Q1635" i="2"/>
  <c r="Q1500" i="2"/>
  <c r="Q1536" i="2"/>
  <c r="Z2314" i="2"/>
  <c r="Y2042" i="2"/>
  <c r="Z2026" i="2"/>
  <c r="Y1890" i="2"/>
  <c r="Q2742" i="2"/>
  <c r="Q2253" i="2"/>
  <c r="Z2093" i="2"/>
  <c r="T3001" i="2"/>
  <c r="U3001" i="2" s="1"/>
  <c r="Z2409" i="2"/>
  <c r="T2499" i="2"/>
  <c r="U2499" i="2" s="1"/>
  <c r="Y2595" i="2"/>
  <c r="Z2381" i="2"/>
  <c r="Y2343" i="2"/>
  <c r="Z1547" i="2"/>
  <c r="Q3115" i="2"/>
  <c r="T2146" i="2"/>
  <c r="U2146" i="2" s="1"/>
  <c r="T2265" i="2"/>
  <c r="U2265" i="2" s="1"/>
  <c r="Q2126" i="2"/>
  <c r="Q1962" i="2"/>
  <c r="Q1889" i="2"/>
  <c r="T1836" i="2"/>
  <c r="U1836" i="2" s="1"/>
  <c r="Q1245" i="2"/>
  <c r="Q1810" i="2"/>
  <c r="Q1352" i="2"/>
  <c r="Z1800" i="2"/>
  <c r="Q2040" i="2"/>
  <c r="Q1328" i="2"/>
  <c r="Q2045" i="2"/>
  <c r="Q1392" i="2"/>
  <c r="Q1917" i="2"/>
  <c r="Q2276" i="2"/>
  <c r="Q3062" i="2"/>
  <c r="Q1760" i="2"/>
  <c r="Q1680" i="2"/>
  <c r="T2011" i="2"/>
  <c r="U2011" i="2" s="1"/>
  <c r="Z2272" i="2"/>
  <c r="Q2269" i="2"/>
  <c r="Q2264" i="2"/>
  <c r="Q1400" i="2"/>
  <c r="Y1808" i="2"/>
  <c r="Y2577" i="2"/>
  <c r="Z2291" i="2"/>
  <c r="Q1418" i="2"/>
  <c r="Q2281" i="2"/>
  <c r="Q1424" i="2"/>
  <c r="T1613" i="2"/>
  <c r="U1613" i="2" s="1"/>
  <c r="Q1935" i="2"/>
  <c r="Q1508" i="2"/>
  <c r="Y1988" i="2"/>
  <c r="Q1571" i="2"/>
  <c r="T2963" i="2"/>
  <c r="U2963" i="2" s="1"/>
  <c r="Y1438" i="2"/>
  <c r="Z1994" i="2"/>
  <c r="Y2587" i="2"/>
  <c r="Q2238" i="2"/>
  <c r="Q2753" i="2"/>
  <c r="T2907" i="2"/>
  <c r="U2907" i="2" s="1"/>
  <c r="Q1963" i="2"/>
  <c r="T2256" i="2"/>
  <c r="U2256" i="2" s="1"/>
  <c r="Z2256" i="2"/>
  <c r="Z1811" i="2"/>
  <c r="T1811" i="2"/>
  <c r="U1811" i="2" s="1"/>
  <c r="Q1520" i="2"/>
  <c r="Q1883" i="2"/>
  <c r="T3059" i="2"/>
  <c r="U3059" i="2" s="1"/>
  <c r="Q1325" i="2"/>
  <c r="Q2118" i="2"/>
  <c r="Y2118" i="2"/>
  <c r="Z1861" i="2"/>
  <c r="T1861" i="2"/>
  <c r="U1861" i="2" s="1"/>
  <c r="Z2777" i="2"/>
  <c r="Y3004" i="2"/>
  <c r="T2197" i="2"/>
  <c r="U2197" i="2" s="1"/>
  <c r="Q1792" i="2"/>
  <c r="Q2236" i="2"/>
  <c r="Q1294" i="2"/>
  <c r="Q1771" i="2"/>
  <c r="Q2073" i="2"/>
  <c r="Q1975" i="2"/>
  <c r="T2202" i="2"/>
  <c r="U2202" i="2" s="1"/>
  <c r="Z2795" i="2"/>
  <c r="Y2347" i="2"/>
  <c r="Y3041" i="2"/>
  <c r="Q2862" i="2"/>
  <c r="Q1567" i="2"/>
  <c r="Q1299" i="2"/>
  <c r="Z1546" i="2"/>
  <c r="Q1746" i="2"/>
  <c r="Z2304" i="2"/>
  <c r="Q2182" i="2"/>
  <c r="Q1524" i="2"/>
  <c r="Y2177" i="2"/>
  <c r="Z2445" i="2"/>
  <c r="Z1536" i="2"/>
  <c r="Q1825" i="2"/>
  <c r="T1845" i="2"/>
  <c r="U1845" i="2" s="1"/>
  <c r="Z2186" i="2"/>
  <c r="T1430" i="2"/>
  <c r="U1430" i="2" s="1"/>
  <c r="Q1855" i="2"/>
  <c r="T1334" i="2"/>
  <c r="U1334" i="2" s="1"/>
  <c r="Q1366" i="2"/>
  <c r="Z1867" i="2"/>
  <c r="T1867" i="2"/>
  <c r="U1867" i="2" s="1"/>
  <c r="Y1334" i="2"/>
  <c r="Q1747" i="2"/>
  <c r="Y1747" i="2"/>
  <c r="Q1913" i="2"/>
  <c r="Y1819" i="2"/>
  <c r="Q1583" i="2"/>
  <c r="Z2264" i="2"/>
  <c r="Q1721" i="2"/>
  <c r="Z2747" i="2"/>
  <c r="Z1474" i="2"/>
  <c r="Q1929" i="2"/>
  <c r="Q2298" i="2"/>
  <c r="Y1430" i="2"/>
  <c r="Q1217" i="2"/>
  <c r="Q3123" i="2"/>
  <c r="T1819" i="2"/>
  <c r="U1819" i="2" s="1"/>
  <c r="Z2120" i="2"/>
  <c r="Z2238" i="2"/>
  <c r="T1562" i="2"/>
  <c r="U1562" i="2" s="1"/>
  <c r="T2515" i="2"/>
  <c r="U2515" i="2" s="1"/>
  <c r="Q1811" i="2"/>
  <c r="Z1588" i="2"/>
  <c r="T1588" i="2"/>
  <c r="U1588" i="2" s="1"/>
  <c r="Z1683" i="2"/>
  <c r="T1683" i="2"/>
  <c r="U1683" i="2" s="1"/>
  <c r="Y1793" i="2"/>
  <c r="Q1793" i="2"/>
  <c r="Y1871" i="2"/>
  <c r="Q1871" i="2"/>
  <c r="Y2015" i="2"/>
  <c r="Q2015" i="2"/>
  <c r="Z1941" i="2"/>
  <c r="T1941" i="2"/>
  <c r="U1941" i="2" s="1"/>
  <c r="T2021" i="2"/>
  <c r="U2021" i="2" s="1"/>
  <c r="Z2021" i="2"/>
  <c r="Z2439" i="2"/>
  <c r="Z3002" i="2"/>
  <c r="Z1422" i="2"/>
  <c r="Z1306" i="2"/>
  <c r="Y1847" i="2"/>
  <c r="Q1618" i="2"/>
  <c r="Z1366" i="2"/>
  <c r="Z2302" i="2"/>
  <c r="T2302" i="2"/>
  <c r="U2302" i="2" s="1"/>
  <c r="Z1793" i="2"/>
  <c r="T1793" i="2"/>
  <c r="U1793" i="2" s="1"/>
  <c r="T2200" i="2"/>
  <c r="U2200" i="2" s="1"/>
  <c r="Z2200" i="2"/>
  <c r="Z1841" i="2"/>
  <c r="T1841" i="2"/>
  <c r="U1841" i="2" s="1"/>
  <c r="Z2260" i="2"/>
  <c r="T2260" i="2"/>
  <c r="U2260" i="2" s="1"/>
  <c r="Z2032" i="2"/>
  <c r="T2032" i="2"/>
  <c r="U2032" i="2" s="1"/>
  <c r="Z1635" i="2"/>
  <c r="T1635" i="2"/>
  <c r="U1635" i="2" s="1"/>
  <c r="Z1942" i="2"/>
  <c r="Q2099" i="2"/>
  <c r="Y1515" i="2"/>
  <c r="Z2004" i="2"/>
  <c r="Y1547" i="2"/>
  <c r="Y2250" i="2"/>
  <c r="Z1673" i="2"/>
  <c r="T1373" i="2"/>
  <c r="U1373" i="2" s="1"/>
  <c r="Q1661" i="2"/>
  <c r="Y1925" i="2"/>
  <c r="Q2226" i="2"/>
  <c r="Q2256" i="2"/>
  <c r="Z2798" i="2"/>
  <c r="Z1256" i="2"/>
  <c r="T2118" i="2"/>
  <c r="U2118" i="2" s="1"/>
  <c r="Q1663" i="2"/>
  <c r="Q2391" i="2"/>
  <c r="Z2891" i="2"/>
  <c r="Z1799" i="2"/>
  <c r="Y1579" i="2"/>
  <c r="Q1579" i="2"/>
  <c r="Y2164" i="2"/>
  <c r="Q2164" i="2"/>
  <c r="T2246" i="2"/>
  <c r="U2246" i="2" s="1"/>
  <c r="Z2246" i="2"/>
  <c r="Z1523" i="2"/>
  <c r="T1523" i="2"/>
  <c r="U1523" i="2" s="1"/>
  <c r="Z1456" i="2"/>
  <c r="T1456" i="2"/>
  <c r="U1456" i="2" s="1"/>
  <c r="Z2300" i="2"/>
  <c r="T2300" i="2"/>
  <c r="U2300" i="2" s="1"/>
  <c r="Z1507" i="2"/>
  <c r="T1507" i="2"/>
  <c r="U1507" i="2" s="1"/>
  <c r="T1983" i="2"/>
  <c r="U1983" i="2" s="1"/>
  <c r="Z1983" i="2"/>
  <c r="Y2013" i="2"/>
  <c r="Q2013" i="2"/>
  <c r="Y1474" i="2"/>
  <c r="Q2252" i="2"/>
  <c r="Z1427" i="2"/>
  <c r="Q2702" i="2"/>
  <c r="Z1716" i="2"/>
  <c r="Y1731" i="2"/>
  <c r="Z2830" i="2"/>
  <c r="T3091" i="2"/>
  <c r="U3091" i="2" s="1"/>
  <c r="Q2208" i="2"/>
  <c r="Z2136" i="2"/>
  <c r="Q1861" i="2"/>
  <c r="T1963" i="2"/>
  <c r="U1963" i="2" s="1"/>
  <c r="Y1406" i="2"/>
  <c r="Q1555" i="2"/>
  <c r="Q1304" i="2"/>
  <c r="Q1587" i="2"/>
  <c r="T2122" i="2"/>
  <c r="U2122" i="2" s="1"/>
  <c r="Q1937" i="2"/>
  <c r="T1512" i="2"/>
  <c r="U1512" i="2" s="1"/>
  <c r="Y2234" i="2"/>
  <c r="T1925" i="2"/>
  <c r="U1925" i="2" s="1"/>
  <c r="Y2966" i="2"/>
  <c r="Z1515" i="2"/>
  <c r="Q1667" i="2"/>
  <c r="Z2242" i="2"/>
  <c r="T2242" i="2"/>
  <c r="U2242" i="2" s="1"/>
  <c r="Y1651" i="2"/>
  <c r="Q1651" i="2"/>
  <c r="Y1821" i="2"/>
  <c r="Q1821" i="2"/>
  <c r="Z1448" i="2"/>
  <c r="T1448" i="2"/>
  <c r="U1448" i="2" s="1"/>
  <c r="Q2186" i="2"/>
  <c r="Q2445" i="2"/>
  <c r="T2312" i="2"/>
  <c r="U2312" i="2" s="1"/>
  <c r="Q1902" i="2"/>
  <c r="Y2192" i="2"/>
  <c r="Y1522" i="2"/>
  <c r="Y2363" i="2"/>
  <c r="Z1899" i="2"/>
  <c r="T1628" i="2"/>
  <c r="U1628" i="2" s="1"/>
  <c r="Y1799" i="2"/>
  <c r="Z1667" i="2"/>
  <c r="Y1875" i="2"/>
  <c r="Q1875" i="2"/>
  <c r="Z1893" i="2"/>
  <c r="T1893" i="2"/>
  <c r="U1893" i="2" s="1"/>
  <c r="Z1358" i="2"/>
  <c r="T1358" i="2"/>
  <c r="U1358" i="2" s="1"/>
  <c r="T2148" i="2"/>
  <c r="U2148" i="2" s="1"/>
  <c r="Z2148" i="2"/>
  <c r="Q1611" i="2"/>
  <c r="Y1611" i="2"/>
  <c r="Y1448" i="2"/>
  <c r="Q1448" i="2"/>
  <c r="Q2180" i="2"/>
  <c r="Y2180" i="2"/>
  <c r="Q1362" i="2"/>
  <c r="Z1454" i="2"/>
  <c r="Q1437" i="2"/>
  <c r="Q1254" i="2"/>
  <c r="Z1384" i="2"/>
  <c r="Q1315" i="2"/>
  <c r="Q1360" i="2"/>
  <c r="Z1463" i="2"/>
  <c r="T1429" i="2"/>
  <c r="U1429" i="2" s="1"/>
  <c r="Q1416" i="2"/>
  <c r="Z1485" i="2"/>
  <c r="Z1288" i="2"/>
  <c r="T1751" i="2"/>
  <c r="U1751" i="2" s="1"/>
  <c r="Q1653" i="2"/>
  <c r="Z1680" i="2"/>
  <c r="T2718" i="2"/>
  <c r="U2718" i="2" s="1"/>
  <c r="T2149" i="2"/>
  <c r="U2149" i="2" s="1"/>
  <c r="Z1259" i="2"/>
  <c r="Q2435" i="2"/>
  <c r="Q1307" i="2"/>
  <c r="Q2224" i="2"/>
  <c r="Y2127" i="2"/>
  <c r="Q2127" i="2"/>
  <c r="Z1392" i="2"/>
  <c r="T3147" i="2"/>
  <c r="U3147" i="2" s="1"/>
  <c r="Y3081" i="2"/>
  <c r="Y1998" i="2"/>
  <c r="Q1597" i="2"/>
  <c r="Z2790" i="2"/>
  <c r="Z3099" i="2"/>
  <c r="Y2124" i="2"/>
  <c r="T1632" i="2"/>
  <c r="U1632" i="2" s="1"/>
  <c r="Q2093" i="2"/>
  <c r="Q1306" i="2"/>
  <c r="Q2443" i="2"/>
  <c r="Y2950" i="2"/>
  <c r="Q2193" i="2"/>
  <c r="Q3174" i="2"/>
  <c r="T1580" i="2"/>
  <c r="U1580" i="2" s="1"/>
  <c r="Z1367" i="2"/>
  <c r="Y2881" i="2"/>
  <c r="Q1490" i="2"/>
  <c r="T1520" i="2"/>
  <c r="U1520" i="2" s="1"/>
  <c r="Y2337" i="2"/>
  <c r="T1405" i="2"/>
  <c r="U1405" i="2" s="1"/>
  <c r="Q2590" i="2"/>
  <c r="Z1781" i="2"/>
  <c r="T1328" i="2"/>
  <c r="U1328" i="2" s="1"/>
  <c r="Q1225" i="2"/>
  <c r="Q2574" i="2"/>
  <c r="Y1318" i="2"/>
  <c r="Q1974" i="2"/>
  <c r="Q2729" i="2"/>
  <c r="Q1363" i="2"/>
  <c r="Q1408" i="2"/>
  <c r="Q2353" i="2"/>
  <c r="Q2801" i="2"/>
  <c r="Z1690" i="2"/>
  <c r="T3006" i="2"/>
  <c r="U3006" i="2" s="1"/>
  <c r="Z2395" i="2"/>
  <c r="Q1716" i="2"/>
  <c r="Q1896" i="2"/>
  <c r="Q2196" i="2"/>
  <c r="Z2113" i="2"/>
  <c r="Y3091" i="2"/>
  <c r="T2955" i="2"/>
  <c r="U2955" i="2" s="1"/>
  <c r="Z1812" i="2"/>
  <c r="T1812" i="2"/>
  <c r="U1812" i="2" s="1"/>
  <c r="Q2523" i="2"/>
  <c r="Z2481" i="2"/>
  <c r="Q2290" i="2"/>
  <c r="Q2670" i="2"/>
  <c r="T2347" i="2"/>
  <c r="U2347" i="2" s="1"/>
  <c r="Z1952" i="2"/>
  <c r="Z1457" i="2"/>
  <c r="T1457" i="2"/>
  <c r="U1457" i="2" s="1"/>
  <c r="Y1788" i="2"/>
  <c r="Q1788" i="2"/>
  <c r="Z2321" i="2"/>
  <c r="Z1709" i="2"/>
  <c r="Y2383" i="2"/>
  <c r="Z3174" i="2"/>
  <c r="Q2184" i="2"/>
  <c r="T1341" i="2"/>
  <c r="U1341" i="2" s="1"/>
  <c r="Q2413" i="2"/>
  <c r="T2305" i="2"/>
  <c r="U2305" i="2" s="1"/>
  <c r="Q2297" i="2"/>
  <c r="T1415" i="2"/>
  <c r="U1415" i="2" s="1"/>
  <c r="Q3102" i="2"/>
  <c r="Z1685" i="2"/>
  <c r="Q2188" i="2"/>
  <c r="Q1564" i="2"/>
  <c r="T2399" i="2"/>
  <c r="U2399" i="2" s="1"/>
  <c r="Z2399" i="2"/>
  <c r="Z2924" i="2"/>
  <c r="T1298" i="2"/>
  <c r="U1298" i="2" s="1"/>
  <c r="Y2046" i="2"/>
  <c r="Y2699" i="2"/>
  <c r="Q1666" i="2"/>
  <c r="Q1887" i="2"/>
  <c r="T3027" i="2"/>
  <c r="U3027" i="2" s="1"/>
  <c r="Q2449" i="2"/>
  <c r="Y2750" i="2"/>
  <c r="Q3006" i="2"/>
  <c r="Q2244" i="2"/>
  <c r="Q2683" i="2"/>
  <c r="Q1570" i="2"/>
  <c r="Q2803" i="2"/>
  <c r="Q1229" i="2"/>
  <c r="T2513" i="2"/>
  <c r="U2513" i="2" s="1"/>
  <c r="T2974" i="2"/>
  <c r="U2974" i="2" s="1"/>
  <c r="Z2425" i="2"/>
  <c r="Q1354" i="2"/>
  <c r="Z2008" i="2"/>
  <c r="Q2275" i="2"/>
  <c r="Z2268" i="2"/>
  <c r="Q1266" i="2"/>
  <c r="Q1283" i="2"/>
  <c r="Q1201" i="2"/>
  <c r="Q1336" i="2"/>
  <c r="T1368" i="2"/>
  <c r="U1368" i="2" s="1"/>
  <c r="T1291" i="2"/>
  <c r="U1291" i="2" s="1"/>
  <c r="Z1410" i="2"/>
  <c r="Q1237" i="2"/>
  <c r="Q1241" i="2"/>
  <c r="T2079" i="2"/>
  <c r="U2079" i="2" s="1"/>
  <c r="T1600" i="2"/>
  <c r="U1600" i="2" s="1"/>
  <c r="Q2091" i="2"/>
  <c r="Q2306" i="2"/>
  <c r="T1721" i="2"/>
  <c r="U1721" i="2" s="1"/>
  <c r="T1229" i="2"/>
  <c r="U1229" i="2" s="1"/>
  <c r="Y2990" i="2"/>
  <c r="Q1344" i="2"/>
  <c r="T1851" i="2"/>
  <c r="U1851" i="2" s="1"/>
  <c r="Z2979" i="2"/>
  <c r="Z2141" i="2"/>
  <c r="T2141" i="2"/>
  <c r="U2141" i="2" s="1"/>
  <c r="Y2787" i="2"/>
  <c r="Q2787" i="2"/>
  <c r="T2675" i="2"/>
  <c r="U2675" i="2" s="1"/>
  <c r="Z2675" i="2"/>
  <c r="Z3139" i="2"/>
  <c r="T3139" i="2"/>
  <c r="U3139" i="2" s="1"/>
  <c r="Z2731" i="2"/>
  <c r="T2731" i="2"/>
  <c r="U2731" i="2" s="1"/>
  <c r="Y3003" i="2"/>
  <c r="Q3003" i="2"/>
  <c r="Q2349" i="2"/>
  <c r="Y2349" i="2"/>
  <c r="Q2755" i="2"/>
  <c r="Y2755" i="2"/>
  <c r="T2563" i="2"/>
  <c r="U2563" i="2" s="1"/>
  <c r="Z2563" i="2"/>
  <c r="T2443" i="2"/>
  <c r="U2443" i="2" s="1"/>
  <c r="Z2443" i="2"/>
  <c r="Y1552" i="2"/>
  <c r="Q1552" i="2"/>
  <c r="T2153" i="2"/>
  <c r="U2153" i="2" s="1"/>
  <c r="Z2153" i="2"/>
  <c r="Y2763" i="2"/>
  <c r="Q2763" i="2"/>
  <c r="Q2367" i="2"/>
  <c r="Y2367" i="2"/>
  <c r="Q2860" i="2"/>
  <c r="Q1895" i="2"/>
  <c r="Q2433" i="2"/>
  <c r="Q2961" i="2"/>
  <c r="Q2279" i="2"/>
  <c r="Q1259" i="2"/>
  <c r="Q1992" i="2"/>
  <c r="Z2571" i="2"/>
  <c r="T2571" i="2"/>
  <c r="U2571" i="2" s="1"/>
  <c r="Z2787" i="2"/>
  <c r="T2787" i="2"/>
  <c r="U2787" i="2" s="1"/>
  <c r="Z2579" i="2"/>
  <c r="T2579" i="2"/>
  <c r="U2579" i="2" s="1"/>
  <c r="Y2675" i="2"/>
  <c r="Q2675" i="2"/>
  <c r="Y2987" i="2"/>
  <c r="Q2987" i="2"/>
  <c r="T2377" i="2"/>
  <c r="U2377" i="2" s="1"/>
  <c r="Z2377" i="2"/>
  <c r="Z2429" i="2"/>
  <c r="T2429" i="2"/>
  <c r="U2429" i="2" s="1"/>
  <c r="Q2563" i="2"/>
  <c r="Y2563" i="2"/>
  <c r="Q2747" i="2"/>
  <c r="Y2747" i="2"/>
  <c r="Y2341" i="2"/>
  <c r="Q2341" i="2"/>
  <c r="Z2343" i="2"/>
  <c r="T2343" i="2"/>
  <c r="U2343" i="2" s="1"/>
  <c r="Y2483" i="2"/>
  <c r="Q2483" i="2"/>
  <c r="Q1488" i="2"/>
  <c r="Y1488" i="2"/>
  <c r="Z2523" i="2"/>
  <c r="T2523" i="2"/>
  <c r="U2523" i="2" s="1"/>
  <c r="Y2207" i="2"/>
  <c r="Q2207" i="2"/>
  <c r="Z2333" i="2"/>
  <c r="T2333" i="2"/>
  <c r="U2333" i="2" s="1"/>
  <c r="Y2731" i="2"/>
  <c r="Q2731" i="2"/>
  <c r="T3131" i="2"/>
  <c r="U3131" i="2" s="1"/>
  <c r="Z3131" i="2"/>
  <c r="T2427" i="2"/>
  <c r="U2427" i="2" s="1"/>
  <c r="Z2427" i="2"/>
  <c r="Z2475" i="2"/>
  <c r="T2475" i="2"/>
  <c r="U2475" i="2" s="1"/>
  <c r="Q2117" i="2"/>
  <c r="Y3083" i="2"/>
  <c r="T1477" i="2"/>
  <c r="U1477" i="2" s="1"/>
  <c r="T1733" i="2"/>
  <c r="U1733" i="2" s="1"/>
  <c r="Z3086" i="2"/>
  <c r="Q2154" i="2"/>
  <c r="T3051" i="2"/>
  <c r="U3051" i="2" s="1"/>
  <c r="Z3051" i="2"/>
  <c r="Y2377" i="2"/>
  <c r="Q2377" i="2"/>
  <c r="Q2539" i="2"/>
  <c r="Y2539" i="2"/>
  <c r="Z2507" i="2"/>
  <c r="T2507" i="2"/>
  <c r="U2507" i="2" s="1"/>
  <c r="T1488" i="2"/>
  <c r="U1488" i="2" s="1"/>
  <c r="Z1488" i="2"/>
  <c r="Z2923" i="2"/>
  <c r="T2923" i="2"/>
  <c r="U2923" i="2" s="1"/>
  <c r="Z3003" i="2"/>
  <c r="T3003" i="2"/>
  <c r="U3003" i="2" s="1"/>
  <c r="Z1552" i="2"/>
  <c r="T1552" i="2"/>
  <c r="U1552" i="2" s="1"/>
  <c r="Y2809" i="2"/>
  <c r="T809" i="2"/>
  <c r="U809" i="2" s="1"/>
  <c r="Q2254" i="2"/>
  <c r="Z2071" i="2"/>
  <c r="Z2137" i="2"/>
  <c r="Y2271" i="2"/>
  <c r="T1966" i="2"/>
  <c r="U1966" i="2" s="1"/>
  <c r="Q2020" i="2"/>
  <c r="Q1872" i="2"/>
  <c r="Z1926" i="2"/>
  <c r="T1926" i="2"/>
  <c r="U1926" i="2" s="1"/>
  <c r="Y1888" i="2"/>
  <c r="Q1888" i="2"/>
  <c r="Y2531" i="2"/>
  <c r="Q2531" i="2"/>
  <c r="T2819" i="2"/>
  <c r="U2819" i="2" s="1"/>
  <c r="Z2819" i="2"/>
  <c r="Y3051" i="2"/>
  <c r="Q3051" i="2"/>
  <c r="Z2931" i="2"/>
  <c r="T2931" i="2"/>
  <c r="U2931" i="2" s="1"/>
  <c r="Q3107" i="2"/>
  <c r="Y3107" i="2"/>
  <c r="Y2387" i="2"/>
  <c r="Q2387" i="2"/>
  <c r="Y2827" i="2"/>
  <c r="Q2827" i="2"/>
  <c r="T2451" i="2"/>
  <c r="U2451" i="2" s="1"/>
  <c r="Z2451" i="2"/>
  <c r="T2643" i="2"/>
  <c r="U2643" i="2" s="1"/>
  <c r="Z2643" i="2"/>
  <c r="Q2369" i="2"/>
  <c r="Y2369" i="2"/>
  <c r="Q2507" i="2"/>
  <c r="Y2507" i="2"/>
  <c r="Q1578" i="2"/>
  <c r="Z1583" i="2"/>
  <c r="Q2304" i="2"/>
  <c r="Y2798" i="2"/>
  <c r="Z1798" i="2"/>
  <c r="Q2598" i="2"/>
  <c r="T1808" i="2"/>
  <c r="U1808" i="2" s="1"/>
  <c r="Q2308" i="2"/>
  <c r="Z2371" i="2"/>
  <c r="T2371" i="2"/>
  <c r="U2371" i="2" s="1"/>
  <c r="Z2739" i="2"/>
  <c r="T2739" i="2"/>
  <c r="U2739" i="2" s="1"/>
  <c r="Z3075" i="2"/>
  <c r="T3075" i="2"/>
  <c r="U3075" i="2" s="1"/>
  <c r="Y2603" i="2"/>
  <c r="Q2603" i="2"/>
  <c r="T2357" i="2"/>
  <c r="U2357" i="2" s="1"/>
  <c r="Z2357" i="2"/>
  <c r="T2375" i="2"/>
  <c r="U2375" i="2" s="1"/>
  <c r="Z2375" i="2"/>
  <c r="Y2723" i="2"/>
  <c r="Q2723" i="2"/>
  <c r="Q1540" i="2"/>
  <c r="T2966" i="2"/>
  <c r="U2966" i="2" s="1"/>
  <c r="Q1701" i="2"/>
  <c r="Q2005" i="2"/>
  <c r="Q1882" i="2"/>
  <c r="Z1736" i="2"/>
  <c r="T1796" i="2"/>
  <c r="U1796" i="2" s="1"/>
  <c r="Z1796" i="2"/>
  <c r="Z1976" i="2"/>
  <c r="T1976" i="2"/>
  <c r="U1976" i="2" s="1"/>
  <c r="Q1674" i="2"/>
  <c r="Y2739" i="2"/>
  <c r="Q2739" i="2"/>
  <c r="Q3075" i="2"/>
  <c r="Y3075" i="2"/>
  <c r="T2603" i="2"/>
  <c r="U2603" i="2" s="1"/>
  <c r="Z2603" i="2"/>
  <c r="Z2355" i="2"/>
  <c r="T2355" i="2"/>
  <c r="U2355" i="2" s="1"/>
  <c r="Z2415" i="2"/>
  <c r="T2415" i="2"/>
  <c r="U2415" i="2" s="1"/>
  <c r="Y2707" i="2"/>
  <c r="Q2707" i="2"/>
  <c r="Q2963" i="2"/>
  <c r="Y2963" i="2"/>
  <c r="Y2971" i="2"/>
  <c r="Q2971" i="2"/>
  <c r="T2453" i="2"/>
  <c r="U2453" i="2" s="1"/>
  <c r="Z2453" i="2"/>
  <c r="T2419" i="2"/>
  <c r="U2419" i="2" s="1"/>
  <c r="Z2419" i="2"/>
  <c r="T2651" i="2"/>
  <c r="U2651" i="2" s="1"/>
  <c r="Z2651" i="2"/>
  <c r="Z2331" i="2"/>
  <c r="T2331" i="2"/>
  <c r="U2331" i="2" s="1"/>
  <c r="T1439" i="2"/>
  <c r="U1439" i="2" s="1"/>
  <c r="Q1720" i="2"/>
  <c r="Q1553" i="2"/>
  <c r="T1930" i="2"/>
  <c r="U1930" i="2" s="1"/>
  <c r="Z2173" i="2"/>
  <c r="Q2431" i="2"/>
  <c r="Z2023" i="2"/>
  <c r="Z3190" i="2"/>
  <c r="Q2199" i="2"/>
  <c r="Y2199" i="2"/>
  <c r="Q1714" i="2"/>
  <c r="Y2923" i="2"/>
  <c r="Q2923" i="2"/>
  <c r="Q2419" i="2"/>
  <c r="Y2419" i="2"/>
  <c r="Y3043" i="2"/>
  <c r="Q3043" i="2"/>
  <c r="Q2385" i="2"/>
  <c r="Y2385" i="2"/>
  <c r="T2365" i="2"/>
  <c r="U2365" i="2" s="1"/>
  <c r="Z2365" i="2"/>
  <c r="Y2691" i="2"/>
  <c r="Q2691" i="2"/>
  <c r="Y2415" i="2"/>
  <c r="Q2415" i="2"/>
  <c r="T1908" i="2"/>
  <c r="U1908" i="2" s="1"/>
  <c r="T630" i="2"/>
  <c r="U630" i="2" s="1"/>
  <c r="Z1860" i="2"/>
  <c r="Z1928" i="2"/>
  <c r="T1928" i="2"/>
  <c r="U1928" i="2" s="1"/>
  <c r="Q2902" i="2"/>
  <c r="Y2902" i="2"/>
  <c r="T1705" i="2"/>
  <c r="U1705" i="2" s="1"/>
  <c r="Z1452" i="2"/>
  <c r="T1452" i="2"/>
  <c r="U1452" i="2" s="1"/>
  <c r="Z1453" i="2"/>
  <c r="T1453" i="2"/>
  <c r="U1453" i="2" s="1"/>
  <c r="T2174" i="2"/>
  <c r="U2174" i="2" s="1"/>
  <c r="Z2174" i="2"/>
  <c r="Z1826" i="2"/>
  <c r="T1826" i="2"/>
  <c r="U1826" i="2" s="1"/>
  <c r="Y1956" i="2"/>
  <c r="Q1956" i="2"/>
  <c r="T2774" i="2"/>
  <c r="U2774" i="2" s="1"/>
  <c r="Z2774" i="2"/>
  <c r="Q1439" i="2"/>
  <c r="T1770" i="2"/>
  <c r="U1770" i="2" s="1"/>
  <c r="Z1770" i="2"/>
  <c r="Z2253" i="2"/>
  <c r="T2253" i="2"/>
  <c r="U2253" i="2" s="1"/>
  <c r="Y2132" i="2"/>
  <c r="Q2132" i="2"/>
  <c r="Q2178" i="2"/>
  <c r="Y2178" i="2"/>
  <c r="T2192" i="2"/>
  <c r="U2192" i="2" s="1"/>
  <c r="Z2192" i="2"/>
  <c r="Z2275" i="2"/>
  <c r="T2275" i="2"/>
  <c r="U2275" i="2" s="1"/>
  <c r="Z2154" i="2"/>
  <c r="T2154" i="2"/>
  <c r="U2154" i="2" s="1"/>
  <c r="Y1798" i="2"/>
  <c r="Q1798" i="2"/>
  <c r="Z1872" i="2"/>
  <c r="T1872" i="2"/>
  <c r="U1872" i="2" s="1"/>
  <c r="T1992" i="2"/>
  <c r="U1992" i="2" s="1"/>
  <c r="Z1992" i="2"/>
  <c r="Z2734" i="2"/>
  <c r="T2734" i="2"/>
  <c r="U2734" i="2" s="1"/>
  <c r="Y3030" i="2"/>
  <c r="Q3030" i="2"/>
  <c r="Z2274" i="2"/>
  <c r="Z3030" i="2"/>
  <c r="T3030" i="2"/>
  <c r="U3030" i="2" s="1"/>
  <c r="Q1270" i="2"/>
  <c r="Y1267" i="2"/>
  <c r="T1221" i="2"/>
  <c r="U1221" i="2" s="1"/>
  <c r="Q1209" i="2"/>
  <c r="Z869" i="2"/>
  <c r="Q1221" i="2"/>
  <c r="T1435" i="2"/>
  <c r="U1435" i="2" s="1"/>
  <c r="Z1435" i="2"/>
  <c r="T2033" i="2"/>
  <c r="U2033" i="2" s="1"/>
  <c r="Z2033" i="2"/>
  <c r="Y2051" i="2"/>
  <c r="Q2051" i="2"/>
  <c r="Z1704" i="2"/>
  <c r="T1704" i="2"/>
  <c r="U1704" i="2" s="1"/>
  <c r="Q2806" i="2"/>
  <c r="Y2806" i="2"/>
  <c r="Q2782" i="2"/>
  <c r="Y2782" i="2"/>
  <c r="T2878" i="2"/>
  <c r="U2878" i="2" s="1"/>
  <c r="Z2878" i="2"/>
  <c r="Z2958" i="2"/>
  <c r="T2958" i="2"/>
  <c r="U2958" i="2" s="1"/>
  <c r="Y3094" i="2"/>
  <c r="Q3094" i="2"/>
  <c r="Z3158" i="2"/>
  <c r="T3158" i="2"/>
  <c r="U3158" i="2" s="1"/>
  <c r="Z3198" i="2"/>
  <c r="T3198" i="2"/>
  <c r="U3198" i="2" s="1"/>
  <c r="Y1533" i="2"/>
  <c r="Q1533" i="2"/>
  <c r="Y1541" i="2"/>
  <c r="Q1541" i="2"/>
  <c r="T1440" i="2"/>
  <c r="U1440" i="2" s="1"/>
  <c r="Z1440" i="2"/>
  <c r="Z1757" i="2"/>
  <c r="T1757" i="2"/>
  <c r="U1757" i="2" s="1"/>
  <c r="T1344" i="2"/>
  <c r="U1344" i="2" s="1"/>
  <c r="Z1344" i="2"/>
  <c r="Y1645" i="2"/>
  <c r="Q1645" i="2"/>
  <c r="T1557" i="2"/>
  <c r="U1557" i="2" s="1"/>
  <c r="Z1557" i="2"/>
  <c r="Y1733" i="2"/>
  <c r="Q1733" i="2"/>
  <c r="Y1485" i="2"/>
  <c r="Q1485" i="2"/>
  <c r="T1307" i="2"/>
  <c r="U1307" i="2" s="1"/>
  <c r="Z1307" i="2"/>
  <c r="Z1597" i="2"/>
  <c r="T1597" i="2"/>
  <c r="U1597" i="2" s="1"/>
  <c r="Z1991" i="2"/>
  <c r="Q2251" i="2"/>
  <c r="Q1480" i="2"/>
  <c r="Y1480" i="2"/>
  <c r="Q1544" i="2"/>
  <c r="Y1544" i="2"/>
  <c r="Z1672" i="2"/>
  <c r="T1672" i="2"/>
  <c r="U1672" i="2" s="1"/>
  <c r="Q2037" i="2"/>
  <c r="Y2037" i="2"/>
  <c r="T2934" i="2"/>
  <c r="U2934" i="2" s="1"/>
  <c r="Z2934" i="2"/>
  <c r="T2031" i="2"/>
  <c r="U2031" i="2" s="1"/>
  <c r="Z2031" i="2"/>
  <c r="T2742" i="2"/>
  <c r="U2742" i="2" s="1"/>
  <c r="Z2742" i="2"/>
  <c r="Z2782" i="2"/>
  <c r="T2782" i="2"/>
  <c r="U2782" i="2" s="1"/>
  <c r="T2846" i="2"/>
  <c r="U2846" i="2" s="1"/>
  <c r="Z2846" i="2"/>
  <c r="Y2958" i="2"/>
  <c r="Q2958" i="2"/>
  <c r="Z3062" i="2"/>
  <c r="T3062" i="2"/>
  <c r="U3062" i="2" s="1"/>
  <c r="T1541" i="2"/>
  <c r="U1541" i="2" s="1"/>
  <c r="Z1541" i="2"/>
  <c r="Y1440" i="2"/>
  <c r="Q1440" i="2"/>
  <c r="Y1757" i="2"/>
  <c r="Q1757" i="2"/>
  <c r="Z1424" i="2"/>
  <c r="T1424" i="2"/>
  <c r="U1424" i="2" s="1"/>
  <c r="Z1573" i="2"/>
  <c r="T1573" i="2"/>
  <c r="U1573" i="2" s="1"/>
  <c r="Y1749" i="2"/>
  <c r="Q1749" i="2"/>
  <c r="Y1717" i="2"/>
  <c r="Q1717" i="2"/>
  <c r="T1299" i="2"/>
  <c r="U1299" i="2" s="1"/>
  <c r="Z1299" i="2"/>
  <c r="Y1637" i="2"/>
  <c r="Q1637" i="2"/>
  <c r="T1701" i="2"/>
  <c r="U1701" i="2" s="1"/>
  <c r="Z1701" i="2"/>
  <c r="Q1359" i="2"/>
  <c r="Z1480" i="2"/>
  <c r="T1480" i="2"/>
  <c r="U1480" i="2" s="1"/>
  <c r="Z1544" i="2"/>
  <c r="T1544" i="2"/>
  <c r="U1544" i="2" s="1"/>
  <c r="Y1672" i="2"/>
  <c r="Q1672" i="2"/>
  <c r="Z3166" i="2"/>
  <c r="T3166" i="2"/>
  <c r="U3166" i="2" s="1"/>
  <c r="Q2822" i="2"/>
  <c r="Y2822" i="2"/>
  <c r="Y2854" i="2"/>
  <c r="Q2854" i="2"/>
  <c r="T2894" i="2"/>
  <c r="U2894" i="2" s="1"/>
  <c r="Z2894" i="2"/>
  <c r="Q3070" i="2"/>
  <c r="Y3070" i="2"/>
  <c r="T1605" i="2"/>
  <c r="U1605" i="2" s="1"/>
  <c r="Z1605" i="2"/>
  <c r="T1275" i="2"/>
  <c r="U1275" i="2" s="1"/>
  <c r="Z1275" i="2"/>
  <c r="T1661" i="2"/>
  <c r="U1661" i="2" s="1"/>
  <c r="Z1661" i="2"/>
  <c r="Y1573" i="2"/>
  <c r="Q1573" i="2"/>
  <c r="T1749" i="2"/>
  <c r="U1749" i="2" s="1"/>
  <c r="Z1749" i="2"/>
  <c r="T1717" i="2"/>
  <c r="U1717" i="2" s="1"/>
  <c r="Z1717" i="2"/>
  <c r="T1336" i="2"/>
  <c r="U1336" i="2" s="1"/>
  <c r="Z1336" i="2"/>
  <c r="Q1613" i="2"/>
  <c r="Y1613" i="2"/>
  <c r="T1496" i="2"/>
  <c r="U1496" i="2" s="1"/>
  <c r="Z1496" i="2"/>
  <c r="T1568" i="2"/>
  <c r="U1568" i="2" s="1"/>
  <c r="Z1568" i="2"/>
  <c r="Z1760" i="2"/>
  <c r="T1760" i="2"/>
  <c r="U1760" i="2" s="1"/>
  <c r="T2750" i="2"/>
  <c r="U2750" i="2" s="1"/>
  <c r="Z2750" i="2"/>
  <c r="T2854" i="2"/>
  <c r="U2854" i="2" s="1"/>
  <c r="Z2854" i="2"/>
  <c r="Y2894" i="2"/>
  <c r="Q2894" i="2"/>
  <c r="Y2974" i="2"/>
  <c r="Q2974" i="2"/>
  <c r="T3070" i="2"/>
  <c r="U3070" i="2" s="1"/>
  <c r="Z3070" i="2"/>
  <c r="Z3102" i="2"/>
  <c r="T3102" i="2"/>
  <c r="U3102" i="2" s="1"/>
  <c r="Z3206" i="2"/>
  <c r="T3206" i="2"/>
  <c r="U3206" i="2" s="1"/>
  <c r="Z1360" i="2"/>
  <c r="T1360" i="2"/>
  <c r="U1360" i="2" s="1"/>
  <c r="Y1605" i="2"/>
  <c r="Q1605" i="2"/>
  <c r="T1629" i="2"/>
  <c r="U1629" i="2" s="1"/>
  <c r="Z1629" i="2"/>
  <c r="Z1765" i="2"/>
  <c r="T1765" i="2"/>
  <c r="U1765" i="2" s="1"/>
  <c r="Z1725" i="2"/>
  <c r="T1725" i="2"/>
  <c r="U1725" i="2" s="1"/>
  <c r="Q360" i="2"/>
  <c r="Q2529" i="2"/>
  <c r="Q1496" i="2"/>
  <c r="Y1496" i="2"/>
  <c r="Y1568" i="2"/>
  <c r="Q1568" i="2"/>
  <c r="Z2045" i="2"/>
  <c r="T2045" i="2"/>
  <c r="U2045" i="2" s="1"/>
  <c r="Z2758" i="2"/>
  <c r="T2758" i="2"/>
  <c r="U2758" i="2" s="1"/>
  <c r="Z2918" i="2"/>
  <c r="T2918" i="2"/>
  <c r="U2918" i="2" s="1"/>
  <c r="T2982" i="2"/>
  <c r="U2982" i="2" s="1"/>
  <c r="Z2982" i="2"/>
  <c r="Y1693" i="2"/>
  <c r="Q1693" i="2"/>
  <c r="Y1621" i="2"/>
  <c r="Q1621" i="2"/>
  <c r="Y1629" i="2"/>
  <c r="Q1629" i="2"/>
  <c r="T1283" i="2"/>
  <c r="U1283" i="2" s="1"/>
  <c r="Z1283" i="2"/>
  <c r="Z1669" i="2"/>
  <c r="T1669" i="2"/>
  <c r="U1669" i="2" s="1"/>
  <c r="T499" i="2"/>
  <c r="U499" i="2" s="1"/>
  <c r="Z3011" i="2"/>
  <c r="T3011" i="2"/>
  <c r="U3011" i="2" s="1"/>
  <c r="Z2423" i="2"/>
  <c r="T2423" i="2"/>
  <c r="U2423" i="2" s="1"/>
  <c r="Y2029" i="2"/>
  <c r="Q2029" i="2"/>
  <c r="Y2047" i="2"/>
  <c r="Q2047" i="2"/>
  <c r="Y1504" i="2"/>
  <c r="Q1504" i="2"/>
  <c r="Y2052" i="2"/>
  <c r="Q2052" i="2"/>
  <c r="T2862" i="2"/>
  <c r="U2862" i="2" s="1"/>
  <c r="Z2862" i="2"/>
  <c r="Y2918" i="2"/>
  <c r="Q2918" i="2"/>
  <c r="Q2982" i="2"/>
  <c r="Y2982" i="2"/>
  <c r="Y3078" i="2"/>
  <c r="Q3078" i="2"/>
  <c r="Z3182" i="2"/>
  <c r="T3182" i="2"/>
  <c r="U3182" i="2" s="1"/>
  <c r="T1693" i="2"/>
  <c r="U1693" i="2" s="1"/>
  <c r="Z1693" i="2"/>
  <c r="T1621" i="2"/>
  <c r="U1621" i="2" s="1"/>
  <c r="Z1621" i="2"/>
  <c r="T1517" i="2"/>
  <c r="U1517" i="2" s="1"/>
  <c r="Z1517" i="2"/>
  <c r="Q1781" i="2"/>
  <c r="Y1781" i="2"/>
  <c r="Z1677" i="2"/>
  <c r="T1677" i="2"/>
  <c r="U1677" i="2" s="1"/>
  <c r="Y1669" i="2"/>
  <c r="Q1669" i="2"/>
  <c r="T1363" i="2"/>
  <c r="U1363" i="2" s="1"/>
  <c r="Z1363" i="2"/>
  <c r="Q1632" i="2"/>
  <c r="Y1632" i="2"/>
  <c r="T2029" i="2"/>
  <c r="U2029" i="2" s="1"/>
  <c r="Z2029" i="2"/>
  <c r="Z2047" i="2"/>
  <c r="T2047" i="2"/>
  <c r="U2047" i="2" s="1"/>
  <c r="Z1712" i="2"/>
  <c r="T1712" i="2"/>
  <c r="U1712" i="2" s="1"/>
  <c r="Q3038" i="2"/>
  <c r="Y3038" i="2"/>
  <c r="Y2726" i="2"/>
  <c r="Q2726" i="2"/>
  <c r="Z2766" i="2"/>
  <c r="T2766" i="2"/>
  <c r="U2766" i="2" s="1"/>
  <c r="Z2838" i="2"/>
  <c r="T2838" i="2"/>
  <c r="U2838" i="2" s="1"/>
  <c r="Y2870" i="2"/>
  <c r="Q2870" i="2"/>
  <c r="Z3054" i="2"/>
  <c r="T3054" i="2"/>
  <c r="U3054" i="2" s="1"/>
  <c r="Q3126" i="2"/>
  <c r="Y3126" i="2"/>
  <c r="Z1509" i="2"/>
  <c r="T1509" i="2"/>
  <c r="U1509" i="2" s="1"/>
  <c r="Q1517" i="2"/>
  <c r="Y1517" i="2"/>
  <c r="T1267" i="2"/>
  <c r="U1267" i="2" s="1"/>
  <c r="Z1267" i="2"/>
  <c r="Z1400" i="2"/>
  <c r="T1400" i="2"/>
  <c r="U1400" i="2" s="1"/>
  <c r="Y1677" i="2"/>
  <c r="Q1677" i="2"/>
  <c r="Y1432" i="2"/>
  <c r="Q1432" i="2"/>
  <c r="T1565" i="2"/>
  <c r="U1565" i="2" s="1"/>
  <c r="Z1565" i="2"/>
  <c r="T1996" i="2"/>
  <c r="U1996" i="2" s="1"/>
  <c r="Z1996" i="2"/>
  <c r="Y1435" i="2"/>
  <c r="Q1435" i="2"/>
  <c r="Y1528" i="2"/>
  <c r="Q1528" i="2"/>
  <c r="Z1744" i="2"/>
  <c r="T1744" i="2"/>
  <c r="U1744" i="2" s="1"/>
  <c r="Y2033" i="2"/>
  <c r="Q2033" i="2"/>
  <c r="Z2051" i="2"/>
  <c r="T2051" i="2"/>
  <c r="U2051" i="2" s="1"/>
  <c r="Z3110" i="2"/>
  <c r="T3110" i="2"/>
  <c r="U3110" i="2" s="1"/>
  <c r="Q2766" i="2"/>
  <c r="Y2766" i="2"/>
  <c r="T2870" i="2"/>
  <c r="U2870" i="2" s="1"/>
  <c r="Z2870" i="2"/>
  <c r="Z2990" i="2"/>
  <c r="T2990" i="2"/>
  <c r="U2990" i="2" s="1"/>
  <c r="Y3054" i="2"/>
  <c r="Q3054" i="2"/>
  <c r="Y3086" i="2"/>
  <c r="Q3086" i="2"/>
  <c r="Z3126" i="2"/>
  <c r="T3126" i="2"/>
  <c r="U3126" i="2" s="1"/>
  <c r="Y1509" i="2"/>
  <c r="Q1509" i="2"/>
  <c r="T1408" i="2"/>
  <c r="U1408" i="2" s="1"/>
  <c r="Z1408" i="2"/>
  <c r="T1653" i="2"/>
  <c r="U1653" i="2" s="1"/>
  <c r="Z1653" i="2"/>
  <c r="T1645" i="2"/>
  <c r="U1645" i="2" s="1"/>
  <c r="Z1645" i="2"/>
  <c r="Z1315" i="2"/>
  <c r="T1315" i="2"/>
  <c r="U1315" i="2" s="1"/>
  <c r="Y1557" i="2"/>
  <c r="Q1557" i="2"/>
  <c r="Z1432" i="2"/>
  <c r="T1432" i="2"/>
  <c r="U1432" i="2" s="1"/>
  <c r="T3041" i="2"/>
  <c r="U3041" i="2" s="1"/>
  <c r="Z3041" i="2"/>
  <c r="Q2785" i="2"/>
  <c r="Y2785" i="2"/>
  <c r="Z2841" i="2"/>
  <c r="T2841" i="2"/>
  <c r="U2841" i="2" s="1"/>
  <c r="Y2937" i="2"/>
  <c r="Q2937" i="2"/>
  <c r="Z2977" i="2"/>
  <c r="T2977" i="2"/>
  <c r="U2977" i="2" s="1"/>
  <c r="Z3057" i="2"/>
  <c r="T3057" i="2"/>
  <c r="U3057" i="2" s="1"/>
  <c r="Y2614" i="2"/>
  <c r="Q2614" i="2"/>
  <c r="T2764" i="2"/>
  <c r="U2764" i="2" s="1"/>
  <c r="Z2764" i="2"/>
  <c r="T1343" i="2"/>
  <c r="U1343" i="2" s="1"/>
  <c r="Z1343" i="2"/>
  <c r="T2163" i="2"/>
  <c r="U2163" i="2" s="1"/>
  <c r="Z2163" i="2"/>
  <c r="Q1759" i="2"/>
  <c r="Y1759" i="2"/>
  <c r="T2044" i="2"/>
  <c r="U2044" i="2" s="1"/>
  <c r="T1898" i="2"/>
  <c r="U1898" i="2" s="1"/>
  <c r="T2244" i="2"/>
  <c r="U2244" i="2" s="1"/>
  <c r="Q2617" i="2"/>
  <c r="Y2985" i="2"/>
  <c r="T1856" i="2"/>
  <c r="U1856" i="2" s="1"/>
  <c r="T2025" i="2"/>
  <c r="U2025" i="2" s="1"/>
  <c r="Z2025" i="2"/>
  <c r="Y2114" i="2"/>
  <c r="Q2114" i="2"/>
  <c r="Y2144" i="2"/>
  <c r="Q2144" i="2"/>
  <c r="Z2216" i="2"/>
  <c r="T2216" i="2"/>
  <c r="U2216" i="2" s="1"/>
  <c r="Z2258" i="2"/>
  <c r="T2258" i="2"/>
  <c r="U2258" i="2" s="1"/>
  <c r="T2284" i="2"/>
  <c r="U2284" i="2" s="1"/>
  <c r="Z2284" i="2"/>
  <c r="T2204" i="2"/>
  <c r="U2204" i="2" s="1"/>
  <c r="Z2204" i="2"/>
  <c r="Q2764" i="2"/>
  <c r="Y2764" i="2"/>
  <c r="Z2884" i="2"/>
  <c r="T2884" i="2"/>
  <c r="U2884" i="2" s="1"/>
  <c r="Y3044" i="2"/>
  <c r="Q3044" i="2"/>
  <c r="Q1692" i="2"/>
  <c r="Y1692" i="2"/>
  <c r="Y1756" i="2"/>
  <c r="Q1756" i="2"/>
  <c r="Y1904" i="2"/>
  <c r="Q1904" i="2"/>
  <c r="Y1868" i="2"/>
  <c r="Q1868" i="2"/>
  <c r="Q1367" i="2"/>
  <c r="Q1492" i="2"/>
  <c r="Z1790" i="2"/>
  <c r="T1790" i="2"/>
  <c r="U1790" i="2" s="1"/>
  <c r="Q1924" i="2"/>
  <c r="Y1924" i="2"/>
  <c r="Z2111" i="2"/>
  <c r="T2111" i="2"/>
  <c r="U2111" i="2" s="1"/>
  <c r="Q2217" i="2"/>
  <c r="Y2217" i="2"/>
  <c r="Z1225" i="2"/>
  <c r="T1225" i="2"/>
  <c r="U1225" i="2" s="1"/>
  <c r="Y2470" i="2"/>
  <c r="Q2470" i="2"/>
  <c r="Z2606" i="2"/>
  <c r="T2606" i="2"/>
  <c r="U2606" i="2" s="1"/>
  <c r="Y2825" i="2"/>
  <c r="Q2825" i="2"/>
  <c r="T2558" i="2"/>
  <c r="U2558" i="2" s="1"/>
  <c r="Z2558" i="2"/>
  <c r="Z2518" i="2"/>
  <c r="T2518" i="2"/>
  <c r="U2518" i="2" s="1"/>
  <c r="T2553" i="2"/>
  <c r="U2553" i="2" s="1"/>
  <c r="Z2553" i="2"/>
  <c r="T2625" i="2"/>
  <c r="U2625" i="2" s="1"/>
  <c r="Z2625" i="2"/>
  <c r="Q2689" i="2"/>
  <c r="Y2689" i="2"/>
  <c r="Y3001" i="2"/>
  <c r="Q3001" i="2"/>
  <c r="Q2622" i="2"/>
  <c r="Y2622" i="2"/>
  <c r="Y2513" i="2"/>
  <c r="Q2513" i="2"/>
  <c r="T2617" i="2"/>
  <c r="U2617" i="2" s="1"/>
  <c r="Z2617" i="2"/>
  <c r="T2785" i="2"/>
  <c r="U2785" i="2" s="1"/>
  <c r="Z2785" i="2"/>
  <c r="Y2841" i="2"/>
  <c r="Q2841" i="2"/>
  <c r="Z2937" i="2"/>
  <c r="T2937" i="2"/>
  <c r="U2937" i="2" s="1"/>
  <c r="Y3057" i="2"/>
  <c r="Q3057" i="2"/>
  <c r="Z2614" i="2"/>
  <c r="T2614" i="2"/>
  <c r="U2614" i="2" s="1"/>
  <c r="Q2550" i="2"/>
  <c r="Y2550" i="2"/>
  <c r="T2019" i="2"/>
  <c r="U2019" i="2" s="1"/>
  <c r="Z2019" i="2"/>
  <c r="T1548" i="2"/>
  <c r="U1548" i="2" s="1"/>
  <c r="Z1548" i="2"/>
  <c r="Z1695" i="2"/>
  <c r="T1695" i="2"/>
  <c r="U1695" i="2" s="1"/>
  <c r="Y1954" i="2"/>
  <c r="Q1954" i="2"/>
  <c r="T2809" i="2"/>
  <c r="U2809" i="2" s="1"/>
  <c r="Q2258" i="2"/>
  <c r="Q1816" i="2"/>
  <c r="Y2457" i="2"/>
  <c r="Q2284" i="2"/>
  <c r="Q1407" i="2"/>
  <c r="Z1885" i="2"/>
  <c r="T1885" i="2"/>
  <c r="U1885" i="2" s="1"/>
  <c r="Z2039" i="2"/>
  <c r="T2039" i="2"/>
  <c r="U2039" i="2" s="1"/>
  <c r="Z2196" i="2"/>
  <c r="T2196" i="2"/>
  <c r="U2196" i="2" s="1"/>
  <c r="T2224" i="2"/>
  <c r="U2224" i="2" s="1"/>
  <c r="Z2224" i="2"/>
  <c r="T2290" i="2"/>
  <c r="U2290" i="2" s="1"/>
  <c r="Z2290" i="2"/>
  <c r="T2262" i="2"/>
  <c r="U2262" i="2" s="1"/>
  <c r="Z2262" i="2"/>
  <c r="Z2892" i="2"/>
  <c r="T2892" i="2"/>
  <c r="U2892" i="2" s="1"/>
  <c r="Z2964" i="2"/>
  <c r="T2964" i="2"/>
  <c r="U2964" i="2" s="1"/>
  <c r="Z1359" i="2"/>
  <c r="T1359" i="2"/>
  <c r="U1359" i="2" s="1"/>
  <c r="T1500" i="2"/>
  <c r="U1500" i="2" s="1"/>
  <c r="Z1500" i="2"/>
  <c r="Z1564" i="2"/>
  <c r="T1564" i="2"/>
  <c r="U1564" i="2" s="1"/>
  <c r="Z1692" i="2"/>
  <c r="T1692" i="2"/>
  <c r="U1692" i="2" s="1"/>
  <c r="Z1756" i="2"/>
  <c r="T1756" i="2"/>
  <c r="U1756" i="2" s="1"/>
  <c r="Z1838" i="2"/>
  <c r="T1838" i="2"/>
  <c r="U1838" i="2" s="1"/>
  <c r="Z2225" i="2"/>
  <c r="T2225" i="2"/>
  <c r="U2225" i="2" s="1"/>
  <c r="Y2171" i="2"/>
  <c r="Q2171" i="2"/>
  <c r="Y2010" i="2"/>
  <c r="Q2010" i="2"/>
  <c r="Q1375" i="2"/>
  <c r="Z1703" i="2"/>
  <c r="T1703" i="2"/>
  <c r="U1703" i="2" s="1"/>
  <c r="Q1790" i="2"/>
  <c r="Y1790" i="2"/>
  <c r="Z1818" i="2"/>
  <c r="T1818" i="2"/>
  <c r="U1818" i="2" s="1"/>
  <c r="Z1886" i="2"/>
  <c r="T1886" i="2"/>
  <c r="U1886" i="2" s="1"/>
  <c r="Z1924" i="2"/>
  <c r="T1924" i="2"/>
  <c r="U1924" i="2" s="1"/>
  <c r="Y2285" i="2"/>
  <c r="Q2285" i="2"/>
  <c r="Z2297" i="2"/>
  <c r="T2297" i="2"/>
  <c r="U2297" i="2" s="1"/>
  <c r="T2897" i="2"/>
  <c r="U2897" i="2" s="1"/>
  <c r="Z2897" i="2"/>
  <c r="T2697" i="2"/>
  <c r="U2697" i="2" s="1"/>
  <c r="Z2697" i="2"/>
  <c r="T2470" i="2"/>
  <c r="U2470" i="2" s="1"/>
  <c r="Z2470" i="2"/>
  <c r="T2670" i="2"/>
  <c r="U2670" i="2" s="1"/>
  <c r="Z2670" i="2"/>
  <c r="Y2558" i="2"/>
  <c r="Q2558" i="2"/>
  <c r="Z1197" i="2"/>
  <c r="T1197" i="2"/>
  <c r="U1197" i="2" s="1"/>
  <c r="T1245" i="2"/>
  <c r="U1245" i="2" s="1"/>
  <c r="Z1245" i="2"/>
  <c r="Y2518" i="2"/>
  <c r="Q2518" i="2"/>
  <c r="Y2473" i="2"/>
  <c r="Q2473" i="2"/>
  <c r="T2689" i="2"/>
  <c r="U2689" i="2" s="1"/>
  <c r="Z2689" i="2"/>
  <c r="Q3065" i="2"/>
  <c r="Y3065" i="2"/>
  <c r="Z2622" i="2"/>
  <c r="T2622" i="2"/>
  <c r="U2622" i="2" s="1"/>
  <c r="T2521" i="2"/>
  <c r="U2521" i="2" s="1"/>
  <c r="Z2521" i="2"/>
  <c r="Z2721" i="2"/>
  <c r="T2721" i="2"/>
  <c r="U2721" i="2" s="1"/>
  <c r="Y2793" i="2"/>
  <c r="Q2793" i="2"/>
  <c r="Y2865" i="2"/>
  <c r="Q2865" i="2"/>
  <c r="Y2945" i="2"/>
  <c r="Q2945" i="2"/>
  <c r="Z2993" i="2"/>
  <c r="T2993" i="2"/>
  <c r="U2993" i="2" s="1"/>
  <c r="T2638" i="2"/>
  <c r="U2638" i="2" s="1"/>
  <c r="Z2638" i="2"/>
  <c r="Z2144" i="2"/>
  <c r="T2144" i="2"/>
  <c r="U2144" i="2" s="1"/>
  <c r="Y2884" i="2"/>
  <c r="Q2884" i="2"/>
  <c r="Y1912" i="2"/>
  <c r="Q1912" i="2"/>
  <c r="Y1884" i="2"/>
  <c r="Q1884" i="2"/>
  <c r="Z2678" i="2"/>
  <c r="T2678" i="2"/>
  <c r="U2678" i="2" s="1"/>
  <c r="Y1664" i="2"/>
  <c r="Q1664" i="2"/>
  <c r="T1971" i="2"/>
  <c r="U1971" i="2" s="1"/>
  <c r="Z1971" i="2"/>
  <c r="Y2039" i="2"/>
  <c r="Q2039" i="2"/>
  <c r="Z2126" i="2"/>
  <c r="T2126" i="2"/>
  <c r="U2126" i="2" s="1"/>
  <c r="Y2146" i="2"/>
  <c r="Q2146" i="2"/>
  <c r="Z2248" i="2"/>
  <c r="T2248" i="2"/>
  <c r="U2248" i="2" s="1"/>
  <c r="Y2892" i="2"/>
  <c r="Q2892" i="2"/>
  <c r="Y2964" i="2"/>
  <c r="Q2964" i="2"/>
  <c r="Y3052" i="2"/>
  <c r="Q3052" i="2"/>
  <c r="Z1572" i="2"/>
  <c r="T1572" i="2"/>
  <c r="U1572" i="2" s="1"/>
  <c r="T1423" i="2"/>
  <c r="U1423" i="2" s="1"/>
  <c r="Z1423" i="2"/>
  <c r="Y2167" i="2"/>
  <c r="Q2167" i="2"/>
  <c r="Z2185" i="2"/>
  <c r="T2185" i="2"/>
  <c r="U2185" i="2" s="1"/>
  <c r="Y2006" i="2"/>
  <c r="Q2006" i="2"/>
  <c r="Y2125" i="2"/>
  <c r="Q2125" i="2"/>
  <c r="T1671" i="2"/>
  <c r="U1671" i="2" s="1"/>
  <c r="Z1671" i="2"/>
  <c r="T1711" i="2"/>
  <c r="U1711" i="2" s="1"/>
  <c r="Z1711" i="2"/>
  <c r="Z1794" i="2"/>
  <c r="T1794" i="2"/>
  <c r="U1794" i="2" s="1"/>
  <c r="T1932" i="2"/>
  <c r="U1932" i="2" s="1"/>
  <c r="Z1932" i="2"/>
  <c r="Y1960" i="2"/>
  <c r="Q1960" i="2"/>
  <c r="T1978" i="2"/>
  <c r="U1978" i="2" s="1"/>
  <c r="Z1978" i="2"/>
  <c r="Y2004" i="2"/>
  <c r="Q2004" i="2"/>
  <c r="T2115" i="2"/>
  <c r="U2115" i="2" s="1"/>
  <c r="Z2115" i="2"/>
  <c r="Y2197" i="2"/>
  <c r="Q2197" i="2"/>
  <c r="T2227" i="2"/>
  <c r="U2227" i="2" s="1"/>
  <c r="Z2227" i="2"/>
  <c r="Z2285" i="2"/>
  <c r="T2285" i="2"/>
  <c r="U2285" i="2" s="1"/>
  <c r="T1233" i="2"/>
  <c r="U1233" i="2" s="1"/>
  <c r="Z1233" i="2"/>
  <c r="Y2534" i="2"/>
  <c r="Q2534" i="2"/>
  <c r="T2582" i="2"/>
  <c r="U2582" i="2" s="1"/>
  <c r="Z2582" i="2"/>
  <c r="T2473" i="2"/>
  <c r="U2473" i="2" s="1"/>
  <c r="Z2473" i="2"/>
  <c r="Z2577" i="2"/>
  <c r="T2577" i="2"/>
  <c r="U2577" i="2" s="1"/>
  <c r="Y2713" i="2"/>
  <c r="Q2713" i="2"/>
  <c r="Y2761" i="2"/>
  <c r="Q2761" i="2"/>
  <c r="Q2929" i="2"/>
  <c r="Y2929" i="2"/>
  <c r="Z3009" i="2"/>
  <c r="T3009" i="2"/>
  <c r="U3009" i="2" s="1"/>
  <c r="Y2494" i="2"/>
  <c r="Q2494" i="2"/>
  <c r="Z2654" i="2"/>
  <c r="T2654" i="2"/>
  <c r="U2654" i="2" s="1"/>
  <c r="Y2521" i="2"/>
  <c r="Q2521" i="2"/>
  <c r="Y2633" i="2"/>
  <c r="Q2633" i="2"/>
  <c r="T2793" i="2"/>
  <c r="U2793" i="2" s="1"/>
  <c r="Z2793" i="2"/>
  <c r="Z2865" i="2"/>
  <c r="T2865" i="2"/>
  <c r="U2865" i="2" s="1"/>
  <c r="Z2945" i="2"/>
  <c r="T2945" i="2"/>
  <c r="U2945" i="2" s="1"/>
  <c r="Q2993" i="2"/>
  <c r="Y2993" i="2"/>
  <c r="Y2630" i="2"/>
  <c r="Q2630" i="2"/>
  <c r="Q2638" i="2"/>
  <c r="Y2638" i="2"/>
  <c r="Z2188" i="2"/>
  <c r="T2188" i="2"/>
  <c r="U2188" i="2" s="1"/>
  <c r="Y2237" i="2"/>
  <c r="Q2237" i="2"/>
  <c r="T1990" i="2"/>
  <c r="U1990" i="2" s="1"/>
  <c r="Z1990" i="2"/>
  <c r="Z2462" i="2"/>
  <c r="T2462" i="2"/>
  <c r="U2462" i="2" s="1"/>
  <c r="Z2566" i="2"/>
  <c r="T2566" i="2"/>
  <c r="U2566" i="2" s="1"/>
  <c r="Q1205" i="2"/>
  <c r="Q1905" i="2"/>
  <c r="Y1849" i="2"/>
  <c r="Q1849" i="2"/>
  <c r="Y2007" i="2"/>
  <c r="Q2007" i="2"/>
  <c r="Z1784" i="2"/>
  <c r="T1784" i="2"/>
  <c r="U1784" i="2" s="1"/>
  <c r="Q2041" i="2"/>
  <c r="Y2041" i="2"/>
  <c r="Z2130" i="2"/>
  <c r="T2130" i="2"/>
  <c r="U2130" i="2" s="1"/>
  <c r="T2828" i="2"/>
  <c r="U2828" i="2" s="1"/>
  <c r="Z2828" i="2"/>
  <c r="Q2900" i="2"/>
  <c r="Y2900" i="2"/>
  <c r="T1508" i="2"/>
  <c r="U1508" i="2" s="1"/>
  <c r="Z1508" i="2"/>
  <c r="Z1772" i="2"/>
  <c r="T1772" i="2"/>
  <c r="U1772" i="2" s="1"/>
  <c r="Z1936" i="2"/>
  <c r="T1936" i="2"/>
  <c r="U1936" i="2" s="1"/>
  <c r="Z1958" i="2"/>
  <c r="T1958" i="2"/>
  <c r="U1958" i="2" s="1"/>
  <c r="Q2209" i="2"/>
  <c r="Y2209" i="2"/>
  <c r="Q1249" i="2"/>
  <c r="Y1671" i="2"/>
  <c r="Q1671" i="2"/>
  <c r="Y1711" i="2"/>
  <c r="Q1711" i="2"/>
  <c r="Y1794" i="2"/>
  <c r="Q1794" i="2"/>
  <c r="Y1836" i="2"/>
  <c r="Q1836" i="2"/>
  <c r="Z1864" i="2"/>
  <c r="T1864" i="2"/>
  <c r="U1864" i="2" s="1"/>
  <c r="T1890" i="2"/>
  <c r="U1890" i="2" s="1"/>
  <c r="Z1890" i="2"/>
  <c r="Y1932" i="2"/>
  <c r="Q1932" i="2"/>
  <c r="T1960" i="2"/>
  <c r="U1960" i="2" s="1"/>
  <c r="Z1960" i="2"/>
  <c r="Y1978" i="2"/>
  <c r="Q1978" i="2"/>
  <c r="Y2115" i="2"/>
  <c r="Q2115" i="2"/>
  <c r="Y2227" i="2"/>
  <c r="Q2227" i="2"/>
  <c r="Y2287" i="2"/>
  <c r="Q2287" i="2"/>
  <c r="Q1233" i="2"/>
  <c r="Y1233" i="2"/>
  <c r="Z2534" i="2"/>
  <c r="T2534" i="2"/>
  <c r="U2534" i="2" s="1"/>
  <c r="Y2694" i="2"/>
  <c r="Q2694" i="2"/>
  <c r="Z2590" i="2"/>
  <c r="T2590" i="2"/>
  <c r="U2590" i="2" s="1"/>
  <c r="Z2681" i="2"/>
  <c r="T2681" i="2"/>
  <c r="U2681" i="2" s="1"/>
  <c r="T1217" i="2"/>
  <c r="U1217" i="2" s="1"/>
  <c r="Z1217" i="2"/>
  <c r="Q2673" i="2"/>
  <c r="Y2673" i="2"/>
  <c r="Z2505" i="2"/>
  <c r="T2505" i="2"/>
  <c r="U2505" i="2" s="1"/>
  <c r="T2593" i="2"/>
  <c r="U2593" i="2" s="1"/>
  <c r="Z2593" i="2"/>
  <c r="Z2761" i="2"/>
  <c r="T2761" i="2"/>
  <c r="U2761" i="2" s="1"/>
  <c r="T2929" i="2"/>
  <c r="U2929" i="2" s="1"/>
  <c r="Z2929" i="2"/>
  <c r="Q3009" i="2"/>
  <c r="Y3009" i="2"/>
  <c r="Y3073" i="2"/>
  <c r="Q3073" i="2"/>
  <c r="Y2654" i="2"/>
  <c r="Q2654" i="2"/>
  <c r="Q2481" i="2"/>
  <c r="Y2481" i="2"/>
  <c r="T2569" i="2"/>
  <c r="U2569" i="2" s="1"/>
  <c r="Z2569" i="2"/>
  <c r="T2737" i="2"/>
  <c r="U2737" i="2" s="1"/>
  <c r="Z2737" i="2"/>
  <c r="Z2801" i="2"/>
  <c r="T2801" i="2"/>
  <c r="U2801" i="2" s="1"/>
  <c r="T2881" i="2"/>
  <c r="U2881" i="2" s="1"/>
  <c r="Z2881" i="2"/>
  <c r="T3017" i="2"/>
  <c r="U3017" i="2" s="1"/>
  <c r="Z3017" i="2"/>
  <c r="Z1209" i="2"/>
  <c r="T1209" i="2"/>
  <c r="U1209" i="2" s="1"/>
  <c r="Z2710" i="2"/>
  <c r="T2710" i="2"/>
  <c r="U2710" i="2" s="1"/>
  <c r="Z2662" i="2"/>
  <c r="T2662" i="2"/>
  <c r="U2662" i="2" s="1"/>
  <c r="Y2025" i="2"/>
  <c r="Q2025" i="2"/>
  <c r="T1684" i="2"/>
  <c r="U1684" i="2" s="1"/>
  <c r="Z1684" i="2"/>
  <c r="Q1631" i="2"/>
  <c r="Y1631" i="2"/>
  <c r="Y1922" i="2"/>
  <c r="Q1922" i="2"/>
  <c r="Z2145" i="2"/>
  <c r="T2145" i="2"/>
  <c r="U2145" i="2" s="1"/>
  <c r="Q2273" i="2"/>
  <c r="Z1970" i="2"/>
  <c r="T1426" i="2"/>
  <c r="U1426" i="2" s="1"/>
  <c r="Q2924" i="2"/>
  <c r="Q1301" i="2"/>
  <c r="T2550" i="2"/>
  <c r="U2550" i="2" s="1"/>
  <c r="Y1985" i="2"/>
  <c r="Q1985" i="2"/>
  <c r="Y1784" i="2"/>
  <c r="Q1784" i="2"/>
  <c r="Z2041" i="2"/>
  <c r="T2041" i="2"/>
  <c r="U2041" i="2" s="1"/>
  <c r="Y2130" i="2"/>
  <c r="Q2130" i="2"/>
  <c r="Z2226" i="2"/>
  <c r="T2226" i="2"/>
  <c r="U2226" i="2" s="1"/>
  <c r="T2252" i="2"/>
  <c r="U2252" i="2" s="1"/>
  <c r="Z2252" i="2"/>
  <c r="T2298" i="2"/>
  <c r="U2298" i="2" s="1"/>
  <c r="Z2298" i="2"/>
  <c r="Y2828" i="2"/>
  <c r="Q2828" i="2"/>
  <c r="T1327" i="2"/>
  <c r="U1327" i="2" s="1"/>
  <c r="Z1327" i="2"/>
  <c r="T1540" i="2"/>
  <c r="U1540" i="2" s="1"/>
  <c r="Z1540" i="2"/>
  <c r="T1676" i="2"/>
  <c r="U1676" i="2" s="1"/>
  <c r="Z1676" i="2"/>
  <c r="T1724" i="2"/>
  <c r="U1724" i="2" s="1"/>
  <c r="Z1724" i="2"/>
  <c r="Q1772" i="2"/>
  <c r="Y1772" i="2"/>
  <c r="T2133" i="2"/>
  <c r="U2133" i="2" s="1"/>
  <c r="Z2133" i="2"/>
  <c r="Z2181" i="2"/>
  <c r="T2181" i="2"/>
  <c r="U2181" i="2" s="1"/>
  <c r="Z1892" i="2"/>
  <c r="T1892" i="2"/>
  <c r="U1892" i="2" s="1"/>
  <c r="Q2179" i="2"/>
  <c r="Y2179" i="2"/>
  <c r="Q1415" i="2"/>
  <c r="Q1548" i="2"/>
  <c r="Y1687" i="2"/>
  <c r="Q1687" i="2"/>
  <c r="Y1735" i="2"/>
  <c r="Q1735" i="2"/>
  <c r="Y1840" i="2"/>
  <c r="Q1840" i="2"/>
  <c r="Z1900" i="2"/>
  <c r="T1900" i="2"/>
  <c r="U1900" i="2" s="1"/>
  <c r="Y1944" i="2"/>
  <c r="Q1944" i="2"/>
  <c r="Y1982" i="2"/>
  <c r="Q1982" i="2"/>
  <c r="T2201" i="2"/>
  <c r="U2201" i="2" s="1"/>
  <c r="Z2201" i="2"/>
  <c r="T2287" i="2"/>
  <c r="U2287" i="2" s="1"/>
  <c r="Z2287" i="2"/>
  <c r="T1201" i="2"/>
  <c r="U1201" i="2" s="1"/>
  <c r="Z1201" i="2"/>
  <c r="T1241" i="2"/>
  <c r="U1241" i="2" s="1"/>
  <c r="Z1241" i="2"/>
  <c r="Q2542" i="2"/>
  <c r="Y2542" i="2"/>
  <c r="Z2694" i="2"/>
  <c r="T2694" i="2"/>
  <c r="U2694" i="2" s="1"/>
  <c r="Y2686" i="2"/>
  <c r="Q2686" i="2"/>
  <c r="Y2502" i="2"/>
  <c r="Q2502" i="2"/>
  <c r="Y2505" i="2"/>
  <c r="Q2505" i="2"/>
  <c r="Y2593" i="2"/>
  <c r="Q2593" i="2"/>
  <c r="Y2777" i="2"/>
  <c r="Q2777" i="2"/>
  <c r="Z2849" i="2"/>
  <c r="T2849" i="2"/>
  <c r="U2849" i="2" s="1"/>
  <c r="Z2969" i="2"/>
  <c r="T2969" i="2"/>
  <c r="U2969" i="2" s="1"/>
  <c r="Z3025" i="2"/>
  <c r="T3025" i="2"/>
  <c r="U3025" i="2" s="1"/>
  <c r="Y2526" i="2"/>
  <c r="Q2526" i="2"/>
  <c r="Y2569" i="2"/>
  <c r="Q2569" i="2"/>
  <c r="Y2649" i="2"/>
  <c r="Q2649" i="2"/>
  <c r="Q2737" i="2"/>
  <c r="Y2737" i="2"/>
  <c r="Y3017" i="2"/>
  <c r="Q3017" i="2"/>
  <c r="Y2710" i="2"/>
  <c r="Q2710" i="2"/>
  <c r="Y2662" i="2"/>
  <c r="Q2662" i="2"/>
  <c r="Z2114" i="2"/>
  <c r="T2114" i="2"/>
  <c r="U2114" i="2" s="1"/>
  <c r="T1266" i="2"/>
  <c r="U1266" i="2" s="1"/>
  <c r="Z1266" i="2"/>
  <c r="Y1986" i="2"/>
  <c r="Q1986" i="2"/>
  <c r="Z2109" i="2"/>
  <c r="T2109" i="2"/>
  <c r="U2109" i="2" s="1"/>
  <c r="Z1237" i="2"/>
  <c r="T1237" i="2"/>
  <c r="U1237" i="2" s="1"/>
  <c r="Y2625" i="2"/>
  <c r="Q2625" i="2"/>
  <c r="T2745" i="2"/>
  <c r="U2745" i="2" s="1"/>
  <c r="Z2745" i="2"/>
  <c r="Z3044" i="2"/>
  <c r="T2211" i="2"/>
  <c r="U2211" i="2" s="1"/>
  <c r="Y2606" i="2"/>
  <c r="Q2553" i="2"/>
  <c r="Z2281" i="2"/>
  <c r="Y2049" i="2"/>
  <c r="Q2049" i="2"/>
  <c r="Y2136" i="2"/>
  <c r="Q2136" i="2"/>
  <c r="Z2182" i="2"/>
  <c r="T2182" i="2"/>
  <c r="U2182" i="2" s="1"/>
  <c r="T2208" i="2"/>
  <c r="U2208" i="2" s="1"/>
  <c r="Z2208" i="2"/>
  <c r="Z2236" i="2"/>
  <c r="T2236" i="2"/>
  <c r="U2236" i="2" s="1"/>
  <c r="Z2276" i="2"/>
  <c r="T2276" i="2"/>
  <c r="U2276" i="2" s="1"/>
  <c r="T2908" i="2"/>
  <c r="U2908" i="2" s="1"/>
  <c r="Z2908" i="2"/>
  <c r="T3020" i="2"/>
  <c r="U3020" i="2" s="1"/>
  <c r="Z3020" i="2"/>
  <c r="Q1764" i="2"/>
  <c r="Y1764" i="2"/>
  <c r="Z1375" i="2"/>
  <c r="T1375" i="2"/>
  <c r="U1375" i="2" s="1"/>
  <c r="Y1676" i="2"/>
  <c r="Q1676" i="2"/>
  <c r="Y1724" i="2"/>
  <c r="Q1724" i="2"/>
  <c r="Y2165" i="2"/>
  <c r="Q2165" i="2"/>
  <c r="Y1832" i="2"/>
  <c r="Q1832" i="2"/>
  <c r="Y2159" i="2"/>
  <c r="Q2159" i="2"/>
  <c r="Y1828" i="2"/>
  <c r="Q1828" i="2"/>
  <c r="Z2213" i="2"/>
  <c r="T2213" i="2"/>
  <c r="U2213" i="2" s="1"/>
  <c r="Q1327" i="2"/>
  <c r="Q1423" i="2"/>
  <c r="Q1580" i="2"/>
  <c r="T1687" i="2"/>
  <c r="U1687" i="2" s="1"/>
  <c r="Z1687" i="2"/>
  <c r="Z1735" i="2"/>
  <c r="T1735" i="2"/>
  <c r="U1735" i="2" s="1"/>
  <c r="Z1840" i="2"/>
  <c r="T1840" i="2"/>
  <c r="U1840" i="2" s="1"/>
  <c r="Z1882" i="2"/>
  <c r="T1882" i="2"/>
  <c r="U1882" i="2" s="1"/>
  <c r="Y1900" i="2"/>
  <c r="Q1900" i="2"/>
  <c r="Z1944" i="2"/>
  <c r="T1944" i="2"/>
  <c r="U1944" i="2" s="1"/>
  <c r="Z1982" i="2"/>
  <c r="T1982" i="2"/>
  <c r="U1982" i="2" s="1"/>
  <c r="Q2008" i="2"/>
  <c r="Y2008" i="2"/>
  <c r="Z2117" i="2"/>
  <c r="T2117" i="2"/>
  <c r="U2117" i="2" s="1"/>
  <c r="Q2201" i="2"/>
  <c r="Y2201" i="2"/>
  <c r="Q2289" i="2"/>
  <c r="Y2289" i="2"/>
  <c r="T1213" i="2"/>
  <c r="U1213" i="2" s="1"/>
  <c r="Z1213" i="2"/>
  <c r="T2502" i="2"/>
  <c r="U2502" i="2" s="1"/>
  <c r="Z2502" i="2"/>
  <c r="Z2598" i="2"/>
  <c r="T2598" i="2"/>
  <c r="U2598" i="2" s="1"/>
  <c r="Z2529" i="2"/>
  <c r="T2529" i="2"/>
  <c r="U2529" i="2" s="1"/>
  <c r="Z2729" i="2"/>
  <c r="T2729" i="2"/>
  <c r="U2729" i="2" s="1"/>
  <c r="Q2849" i="2"/>
  <c r="Y2849" i="2"/>
  <c r="Q2969" i="2"/>
  <c r="Y2969" i="2"/>
  <c r="Q3025" i="2"/>
  <c r="Y3025" i="2"/>
  <c r="T3081" i="2"/>
  <c r="U3081" i="2" s="1"/>
  <c r="Z3081" i="2"/>
  <c r="Q2489" i="2"/>
  <c r="Y2489" i="2"/>
  <c r="T2609" i="2"/>
  <c r="U2609" i="2" s="1"/>
  <c r="Z2609" i="2"/>
  <c r="Q2665" i="2"/>
  <c r="Y2665" i="2"/>
  <c r="Y2769" i="2"/>
  <c r="Q2769" i="2"/>
  <c r="Y2905" i="2"/>
  <c r="Q2905" i="2"/>
  <c r="Z2961" i="2"/>
  <c r="T2961" i="2"/>
  <c r="U2961" i="2" s="1"/>
  <c r="Q2510" i="2"/>
  <c r="Y2510" i="2"/>
  <c r="Z2702" i="2"/>
  <c r="T2702" i="2"/>
  <c r="U2702" i="2" s="1"/>
  <c r="Y1833" i="2"/>
  <c r="Q1833" i="2"/>
  <c r="Y2023" i="2"/>
  <c r="Q2023" i="2"/>
  <c r="T2049" i="2"/>
  <c r="U2049" i="2" s="1"/>
  <c r="Z2049" i="2"/>
  <c r="Z2254" i="2"/>
  <c r="T2254" i="2"/>
  <c r="U2254" i="2" s="1"/>
  <c r="T2860" i="2"/>
  <c r="U2860" i="2" s="1"/>
  <c r="Z2860" i="2"/>
  <c r="Q2908" i="2"/>
  <c r="Y2908" i="2"/>
  <c r="T1407" i="2"/>
  <c r="U1407" i="2" s="1"/>
  <c r="Z1407" i="2"/>
  <c r="T1492" i="2"/>
  <c r="U1492" i="2" s="1"/>
  <c r="Z1492" i="2"/>
  <c r="Q2044" i="2"/>
  <c r="Y2044" i="2"/>
  <c r="T1964" i="2"/>
  <c r="U1964" i="2" s="1"/>
  <c r="Z1964" i="2"/>
  <c r="Y2221" i="2"/>
  <c r="Q2221" i="2"/>
  <c r="Z1878" i="2"/>
  <c r="T1878" i="2"/>
  <c r="U1878" i="2" s="1"/>
  <c r="T2012" i="2"/>
  <c r="U2012" i="2" s="1"/>
  <c r="Z2012" i="2"/>
  <c r="Z1946" i="2"/>
  <c r="T1946" i="2"/>
  <c r="U1946" i="2" s="1"/>
  <c r="Y2231" i="2"/>
  <c r="Q2231" i="2"/>
  <c r="Q1343" i="2"/>
  <c r="Z1631" i="2"/>
  <c r="T1631" i="2"/>
  <c r="U1631" i="2" s="1"/>
  <c r="T1759" i="2"/>
  <c r="U1759" i="2" s="1"/>
  <c r="Z1759" i="2"/>
  <c r="T1816" i="2"/>
  <c r="U1816" i="2" s="1"/>
  <c r="Z1816" i="2"/>
  <c r="Y1856" i="2"/>
  <c r="Q1856" i="2"/>
  <c r="T1884" i="2"/>
  <c r="U1884" i="2" s="1"/>
  <c r="Z1884" i="2"/>
  <c r="Z1922" i="2"/>
  <c r="T1922" i="2"/>
  <c r="U1922" i="2" s="1"/>
  <c r="Z1954" i="2"/>
  <c r="T1954" i="2"/>
  <c r="U1954" i="2" s="1"/>
  <c r="Y1970" i="2"/>
  <c r="Q1970" i="2"/>
  <c r="Y1990" i="2"/>
  <c r="Q1990" i="2"/>
  <c r="Y2109" i="2"/>
  <c r="Q2109" i="2"/>
  <c r="Q2145" i="2"/>
  <c r="Y2145" i="2"/>
  <c r="Z2289" i="2"/>
  <c r="T2289" i="2"/>
  <c r="U2289" i="2" s="1"/>
  <c r="T1249" i="2"/>
  <c r="U1249" i="2" s="1"/>
  <c r="Z1249" i="2"/>
  <c r="Z1205" i="2"/>
  <c r="T1205" i="2"/>
  <c r="U1205" i="2" s="1"/>
  <c r="Z2657" i="2"/>
  <c r="T2657" i="2"/>
  <c r="U2657" i="2" s="1"/>
  <c r="Q2678" i="2"/>
  <c r="Y2678" i="2"/>
  <c r="Y2462" i="2"/>
  <c r="Q2462" i="2"/>
  <c r="Y2601" i="2"/>
  <c r="Q2601" i="2"/>
  <c r="Q2745" i="2"/>
  <c r="Y2745" i="2"/>
  <c r="Z2985" i="2"/>
  <c r="T2985" i="2"/>
  <c r="U2985" i="2" s="1"/>
  <c r="Y2566" i="2"/>
  <c r="Q2566" i="2"/>
  <c r="T2489" i="2"/>
  <c r="U2489" i="2" s="1"/>
  <c r="Z2489" i="2"/>
  <c r="Y2609" i="2"/>
  <c r="Q2609" i="2"/>
  <c r="Z2665" i="2"/>
  <c r="T2665" i="2"/>
  <c r="U2665" i="2" s="1"/>
  <c r="T2769" i="2"/>
  <c r="U2769" i="2" s="1"/>
  <c r="Z2769" i="2"/>
  <c r="Y2817" i="2"/>
  <c r="Q2817" i="2"/>
  <c r="Z2905" i="2"/>
  <c r="T2905" i="2"/>
  <c r="U2905" i="2" s="1"/>
  <c r="Z3049" i="2"/>
  <c r="T3049" i="2"/>
  <c r="U3049" i="2" s="1"/>
  <c r="T2478" i="2"/>
  <c r="U2478" i="2" s="1"/>
  <c r="Z2478" i="2"/>
  <c r="T2510" i="2"/>
  <c r="U2510" i="2" s="1"/>
  <c r="Z2510" i="2"/>
  <c r="T789" i="2"/>
  <c r="U789" i="2" s="1"/>
  <c r="Z2303" i="2"/>
  <c r="T2303" i="2"/>
  <c r="U2303" i="2" s="1"/>
  <c r="T1551" i="2"/>
  <c r="U1551" i="2" s="1"/>
  <c r="Z1551" i="2"/>
  <c r="Z2294" i="2"/>
  <c r="T2294" i="2"/>
  <c r="U2294" i="2" s="1"/>
  <c r="Z1479" i="2"/>
  <c r="T1479" i="2"/>
  <c r="U1479" i="2" s="1"/>
  <c r="Q1402" i="2"/>
  <c r="Y1402" i="2"/>
  <c r="Z3188" i="2"/>
  <c r="Q1969" i="2"/>
  <c r="Y3082" i="2"/>
  <c r="Y1729" i="2"/>
  <c r="Y2229" i="2"/>
  <c r="Z1402" i="2"/>
  <c r="T1402" i="2"/>
  <c r="U1402" i="2" s="1"/>
  <c r="T1535" i="2"/>
  <c r="U1535" i="2" s="1"/>
  <c r="Z1535" i="2"/>
  <c r="T1567" i="2"/>
  <c r="U1567" i="2" s="1"/>
  <c r="Z1567" i="2"/>
  <c r="Q1615" i="2"/>
  <c r="Y1615" i="2"/>
  <c r="Q1293" i="2"/>
  <c r="Y1293" i="2"/>
  <c r="T1503" i="2"/>
  <c r="U1503" i="2" s="1"/>
  <c r="Z1503" i="2"/>
  <c r="T1559" i="2"/>
  <c r="U1559" i="2" s="1"/>
  <c r="Z1559" i="2"/>
  <c r="Y1388" i="2"/>
  <c r="Y1535" i="2"/>
  <c r="Q1535" i="2"/>
  <c r="Q1559" i="2"/>
  <c r="Y1559" i="2"/>
  <c r="Q2162" i="2"/>
  <c r="Q1600" i="2"/>
  <c r="Q1897" i="2"/>
  <c r="Y2875" i="2"/>
  <c r="Z1272" i="2"/>
  <c r="T1272" i="2"/>
  <c r="U1272" i="2" s="1"/>
  <c r="Y1261" i="2"/>
  <c r="Q1261" i="2"/>
  <c r="T1418" i="2"/>
  <c r="U1418" i="2" s="1"/>
  <c r="Z1418" i="2"/>
  <c r="T1615" i="2"/>
  <c r="U1615" i="2" s="1"/>
  <c r="Z1615" i="2"/>
  <c r="Z1370" i="2"/>
  <c r="T1370" i="2"/>
  <c r="U1370" i="2" s="1"/>
  <c r="Z1511" i="2"/>
  <c r="T1511" i="2"/>
  <c r="U1511" i="2" s="1"/>
  <c r="Z1386" i="2"/>
  <c r="T1386" i="2"/>
  <c r="U1386" i="2" s="1"/>
  <c r="Y1479" i="2"/>
  <c r="Q1479" i="2"/>
  <c r="Y1607" i="2"/>
  <c r="Q1607" i="2"/>
  <c r="Y1495" i="2"/>
  <c r="Q1495" i="2"/>
  <c r="T1607" i="2"/>
  <c r="U1607" i="2" s="1"/>
  <c r="Z1607" i="2"/>
  <c r="Z1293" i="2"/>
  <c r="T1293" i="2"/>
  <c r="U1293" i="2" s="1"/>
  <c r="T396" i="2"/>
  <c r="U396" i="2" s="1"/>
  <c r="Q2191" i="2"/>
  <c r="Z1331" i="2"/>
  <c r="Q1599" i="2"/>
  <c r="Q2198" i="2"/>
  <c r="T1873" i="2"/>
  <c r="U1873" i="2" s="1"/>
  <c r="Z1873" i="2"/>
  <c r="Z2214" i="2"/>
  <c r="T2214" i="2"/>
  <c r="U2214" i="2" s="1"/>
  <c r="T1261" i="2"/>
  <c r="U1261" i="2" s="1"/>
  <c r="Z1261" i="2"/>
  <c r="Y1575" i="2"/>
  <c r="Q1575" i="2"/>
  <c r="Q1511" i="2"/>
  <c r="Y1511" i="2"/>
  <c r="Z1389" i="2"/>
  <c r="T1389" i="2"/>
  <c r="U1389" i="2" s="1"/>
  <c r="Z1495" i="2"/>
  <c r="T1495" i="2"/>
  <c r="U1495" i="2" s="1"/>
  <c r="T1362" i="2"/>
  <c r="U1362" i="2" s="1"/>
  <c r="Z1362" i="2"/>
  <c r="Q1277" i="2"/>
  <c r="Y1277" i="2"/>
  <c r="T570" i="2"/>
  <c r="U570" i="2" s="1"/>
  <c r="Z1776" i="2"/>
  <c r="T1302" i="2"/>
  <c r="U1302" i="2" s="1"/>
  <c r="Y3002" i="2"/>
  <c r="Q1668" i="2"/>
  <c r="T1514" i="2"/>
  <c r="U1514" i="2" s="1"/>
  <c r="Z1413" i="2"/>
  <c r="T1413" i="2"/>
  <c r="U1413" i="2" s="1"/>
  <c r="T1320" i="2"/>
  <c r="U1320" i="2" s="1"/>
  <c r="Z1320" i="2"/>
  <c r="Y1442" i="2"/>
  <c r="Q1442" i="2"/>
  <c r="Y1519" i="2"/>
  <c r="Q1519" i="2"/>
  <c r="T1575" i="2"/>
  <c r="U1575" i="2" s="1"/>
  <c r="Z1575" i="2"/>
  <c r="T1378" i="2"/>
  <c r="U1378" i="2" s="1"/>
  <c r="Z1378" i="2"/>
  <c r="T1487" i="2"/>
  <c r="U1487" i="2" s="1"/>
  <c r="Z1487" i="2"/>
  <c r="Q1386" i="2"/>
  <c r="Y1386" i="2"/>
  <c r="Q1503" i="2"/>
  <c r="Y1503" i="2"/>
  <c r="Q1834" i="2"/>
  <c r="Q1282" i="2"/>
  <c r="Q1879" i="2"/>
  <c r="Z1301" i="2"/>
  <c r="T1301" i="2"/>
  <c r="U1301" i="2" s="1"/>
  <c r="T1442" i="2"/>
  <c r="U1442" i="2" s="1"/>
  <c r="Z1442" i="2"/>
  <c r="Y1378" i="2"/>
  <c r="Q1378" i="2"/>
  <c r="Y1487" i="2"/>
  <c r="Q1487" i="2"/>
  <c r="Q2491" i="2"/>
  <c r="Y2491" i="2"/>
  <c r="Z2205" i="2"/>
  <c r="T2205" i="2"/>
  <c r="U2205" i="2" s="1"/>
  <c r="Q1652" i="2"/>
  <c r="Y1652" i="2"/>
  <c r="Y1347" i="2"/>
  <c r="Q1347" i="2"/>
  <c r="T1745" i="2"/>
  <c r="U1745" i="2" s="1"/>
  <c r="Z1745" i="2"/>
  <c r="Z1741" i="2"/>
  <c r="Y1866" i="2"/>
  <c r="Q1866" i="2"/>
  <c r="T1346" i="2"/>
  <c r="U1346" i="2" s="1"/>
  <c r="Z1346" i="2"/>
  <c r="Y2043" i="2"/>
  <c r="Q2043" i="2"/>
  <c r="Y1909" i="2"/>
  <c r="Q1909" i="2"/>
  <c r="Y1993" i="2"/>
  <c r="Q1993" i="2"/>
  <c r="Y2172" i="2"/>
  <c r="Q2172" i="2"/>
  <c r="Z1364" i="2"/>
  <c r="T1364" i="2"/>
  <c r="U1364" i="2" s="1"/>
  <c r="Y2183" i="2"/>
  <c r="Q2183" i="2"/>
  <c r="Y2205" i="2"/>
  <c r="Q2205" i="2"/>
  <c r="Z2219" i="2"/>
  <c r="T2219" i="2"/>
  <c r="U2219" i="2" s="1"/>
  <c r="T2263" i="2"/>
  <c r="U2263" i="2" s="1"/>
  <c r="Z2263" i="2"/>
  <c r="Y1387" i="2"/>
  <c r="Q1387" i="2"/>
  <c r="T1278" i="2"/>
  <c r="U1278" i="2" s="1"/>
  <c r="Z1278" i="2"/>
  <c r="Y1644" i="2"/>
  <c r="Q1644" i="2"/>
  <c r="Z3058" i="2"/>
  <c r="T3058" i="2"/>
  <c r="U3058" i="2" s="1"/>
  <c r="Q1673" i="2"/>
  <c r="Y1673" i="2"/>
  <c r="Y2994" i="2"/>
  <c r="Q2994" i="2"/>
  <c r="T1286" i="2"/>
  <c r="U1286" i="2" s="1"/>
  <c r="Z1286" i="2"/>
  <c r="T1660" i="2"/>
  <c r="U1660" i="2" s="1"/>
  <c r="Z1660" i="2"/>
  <c r="Z2938" i="2"/>
  <c r="T2938" i="2"/>
  <c r="U2938" i="2" s="1"/>
  <c r="Z2970" i="2"/>
  <c r="T2970" i="2"/>
  <c r="U2970" i="2" s="1"/>
  <c r="Z3010" i="2"/>
  <c r="T3010" i="2"/>
  <c r="U3010" i="2" s="1"/>
  <c r="T3042" i="2"/>
  <c r="U3042" i="2" s="1"/>
  <c r="Z3042" i="2"/>
  <c r="Y3117" i="2"/>
  <c r="Q3117" i="2"/>
  <c r="T3163" i="2"/>
  <c r="U3163" i="2" s="1"/>
  <c r="Z3163" i="2"/>
  <c r="Y2317" i="2"/>
  <c r="Q2317" i="2"/>
  <c r="T2329" i="2"/>
  <c r="U2329" i="2" s="1"/>
  <c r="Z2329" i="2"/>
  <c r="T1395" i="2"/>
  <c r="U1395" i="2" s="1"/>
  <c r="Z1395" i="2"/>
  <c r="Z2134" i="2"/>
  <c r="T2134" i="2"/>
  <c r="U2134" i="2" s="1"/>
  <c r="T1387" i="2"/>
  <c r="U1387" i="2" s="1"/>
  <c r="Z1387" i="2"/>
  <c r="Z1636" i="2"/>
  <c r="T1636" i="2"/>
  <c r="U1636" i="2" s="1"/>
  <c r="Y1660" i="2"/>
  <c r="Q1660" i="2"/>
  <c r="Y1395" i="2"/>
  <c r="Q1395" i="2"/>
  <c r="Z1967" i="2"/>
  <c r="Y1751" i="2"/>
  <c r="Q2263" i="2"/>
  <c r="Z1394" i="2"/>
  <c r="T1394" i="2"/>
  <c r="U1394" i="2" s="1"/>
  <c r="Q1502" i="2"/>
  <c r="Y1502" i="2"/>
  <c r="Z1804" i="2"/>
  <c r="T1804" i="2"/>
  <c r="U1804" i="2" s="1"/>
  <c r="T1553" i="2"/>
  <c r="U1553" i="2" s="1"/>
  <c r="Z1553" i="2"/>
  <c r="Y2160" i="2"/>
  <c r="Q2160" i="2"/>
  <c r="Y1346" i="2"/>
  <c r="Q1346" i="2"/>
  <c r="T2043" i="2"/>
  <c r="U2043" i="2" s="1"/>
  <c r="Z2043" i="2"/>
  <c r="T1913" i="2"/>
  <c r="U1913" i="2" s="1"/>
  <c r="Z1913" i="2"/>
  <c r="T1993" i="2"/>
  <c r="U1993" i="2" s="1"/>
  <c r="Z1993" i="2"/>
  <c r="Z2172" i="2"/>
  <c r="T2172" i="2"/>
  <c r="U2172" i="2" s="1"/>
  <c r="Z2299" i="2"/>
  <c r="T2299" i="2"/>
  <c r="U2299" i="2" s="1"/>
  <c r="Y1279" i="2"/>
  <c r="Q1279" i="2"/>
  <c r="Z1372" i="2"/>
  <c r="T1372" i="2"/>
  <c r="U1372" i="2" s="1"/>
  <c r="Y2187" i="2"/>
  <c r="Q2187" i="2"/>
  <c r="T2245" i="2"/>
  <c r="U2245" i="2" s="1"/>
  <c r="Z2245" i="2"/>
  <c r="Z2301" i="2"/>
  <c r="T2301" i="2"/>
  <c r="U2301" i="2" s="1"/>
  <c r="Z1681" i="2"/>
  <c r="T1681" i="2"/>
  <c r="U1681" i="2" s="1"/>
  <c r="Z1323" i="2"/>
  <c r="T1323" i="2"/>
  <c r="U1323" i="2" s="1"/>
  <c r="Y1262" i="2"/>
  <c r="Q1262" i="2"/>
  <c r="Q3101" i="2"/>
  <c r="Y3101" i="2"/>
  <c r="T1644" i="2"/>
  <c r="U1644" i="2" s="1"/>
  <c r="Z1644" i="2"/>
  <c r="Y1355" i="2"/>
  <c r="Q1355" i="2"/>
  <c r="Q2946" i="2"/>
  <c r="Y2946" i="2"/>
  <c r="Y2978" i="2"/>
  <c r="Q2978" i="2"/>
  <c r="Y3050" i="2"/>
  <c r="Q3050" i="2"/>
  <c r="Q3125" i="2"/>
  <c r="Y3125" i="2"/>
  <c r="Y3171" i="2"/>
  <c r="Q3171" i="2"/>
  <c r="Q2319" i="2"/>
  <c r="Y2319" i="2"/>
  <c r="Q1427" i="2"/>
  <c r="Y1427" i="2"/>
  <c r="T1866" i="2"/>
  <c r="U1866" i="2" s="1"/>
  <c r="Z1866" i="2"/>
  <c r="Z1977" i="2"/>
  <c r="T1977" i="2"/>
  <c r="U1977" i="2" s="1"/>
  <c r="Y1364" i="2"/>
  <c r="Q1364" i="2"/>
  <c r="Q1286" i="2"/>
  <c r="Y1286" i="2"/>
  <c r="Q2329" i="2"/>
  <c r="Y2329" i="2"/>
  <c r="Q2190" i="2"/>
  <c r="Y1804" i="2"/>
  <c r="Q1804" i="2"/>
  <c r="T1338" i="2"/>
  <c r="U1338" i="2" s="1"/>
  <c r="Z1338" i="2"/>
  <c r="Y1696" i="2"/>
  <c r="Q1696" i="2"/>
  <c r="Q2009" i="2"/>
  <c r="Y2009" i="2"/>
  <c r="T2257" i="2"/>
  <c r="U2257" i="2" s="1"/>
  <c r="Z2257" i="2"/>
  <c r="Z1279" i="2"/>
  <c r="T1279" i="2"/>
  <c r="U1279" i="2" s="1"/>
  <c r="Y1372" i="2"/>
  <c r="Q1372" i="2"/>
  <c r="T2187" i="2"/>
  <c r="U2187" i="2" s="1"/>
  <c r="Z2187" i="2"/>
  <c r="Z2269" i="2"/>
  <c r="T2269" i="2"/>
  <c r="U2269" i="2" s="1"/>
  <c r="Z2247" i="2"/>
  <c r="T2247" i="2"/>
  <c r="U2247" i="2" s="1"/>
  <c r="Y1681" i="2"/>
  <c r="Q1681" i="2"/>
  <c r="Y1323" i="2"/>
  <c r="Q1323" i="2"/>
  <c r="Q3133" i="2"/>
  <c r="Y3133" i="2"/>
  <c r="T1753" i="2"/>
  <c r="U1753" i="2" s="1"/>
  <c r="Z1753" i="2"/>
  <c r="T1355" i="2"/>
  <c r="U1355" i="2" s="1"/>
  <c r="Z1355" i="2"/>
  <c r="Y2962" i="2"/>
  <c r="Q2962" i="2"/>
  <c r="Z2946" i="2"/>
  <c r="T2946" i="2"/>
  <c r="U2946" i="2" s="1"/>
  <c r="T2978" i="2"/>
  <c r="U2978" i="2" s="1"/>
  <c r="Z2978" i="2"/>
  <c r="Z3050" i="2"/>
  <c r="T3050" i="2"/>
  <c r="U3050" i="2" s="1"/>
  <c r="T3125" i="2"/>
  <c r="U3125" i="2" s="1"/>
  <c r="Z3125" i="2"/>
  <c r="Z3171" i="2"/>
  <c r="T3171" i="2"/>
  <c r="U3171" i="2" s="1"/>
  <c r="T2319" i="2"/>
  <c r="U2319" i="2" s="1"/>
  <c r="Z2319" i="2"/>
  <c r="Y2243" i="2"/>
  <c r="Q2243" i="2"/>
  <c r="Q1411" i="2"/>
  <c r="Y1411" i="2"/>
  <c r="T1419" i="2"/>
  <c r="U1419" i="2" s="1"/>
  <c r="Z1419" i="2"/>
  <c r="Q3010" i="2"/>
  <c r="Y3010" i="2"/>
  <c r="T2317" i="2"/>
  <c r="U2317" i="2" s="1"/>
  <c r="Z2317" i="2"/>
  <c r="T1309" i="2"/>
  <c r="U1309" i="2" s="1"/>
  <c r="T1578" i="2"/>
  <c r="U1578" i="2" s="1"/>
  <c r="Y1679" i="2"/>
  <c r="Q1679" i="2"/>
  <c r="T1696" i="2"/>
  <c r="U1696" i="2" s="1"/>
  <c r="Z1696" i="2"/>
  <c r="T2009" i="2"/>
  <c r="U2009" i="2" s="1"/>
  <c r="Z2009" i="2"/>
  <c r="Y1287" i="2"/>
  <c r="Q1287" i="2"/>
  <c r="T2191" i="2"/>
  <c r="U2191" i="2" s="1"/>
  <c r="Z2191" i="2"/>
  <c r="T2215" i="2"/>
  <c r="U2215" i="2" s="1"/>
  <c r="Z2215" i="2"/>
  <c r="T2229" i="2"/>
  <c r="U2229" i="2" s="1"/>
  <c r="Z2229" i="2"/>
  <c r="T2249" i="2"/>
  <c r="U2249" i="2" s="1"/>
  <c r="Z2249" i="2"/>
  <c r="Y1769" i="2"/>
  <c r="Q1769" i="2"/>
  <c r="Z1403" i="2"/>
  <c r="T1403" i="2"/>
  <c r="U1403" i="2" s="1"/>
  <c r="T1270" i="2"/>
  <c r="U1270" i="2" s="1"/>
  <c r="Z1270" i="2"/>
  <c r="Q1753" i="2"/>
  <c r="Y1753" i="2"/>
  <c r="T2323" i="2"/>
  <c r="U2323" i="2" s="1"/>
  <c r="Z2323" i="2"/>
  <c r="Q1371" i="2"/>
  <c r="Y1371" i="2"/>
  <c r="Y3203" i="2"/>
  <c r="Q3203" i="2"/>
  <c r="Y2954" i="2"/>
  <c r="Q2954" i="2"/>
  <c r="Q2986" i="2"/>
  <c r="Y2986" i="2"/>
  <c r="Q3026" i="2"/>
  <c r="Y3026" i="2"/>
  <c r="Z3074" i="2"/>
  <c r="T3074" i="2"/>
  <c r="U3074" i="2" s="1"/>
  <c r="Z3152" i="2"/>
  <c r="T3152" i="2"/>
  <c r="U3152" i="2" s="1"/>
  <c r="T3179" i="2"/>
  <c r="U3179" i="2" s="1"/>
  <c r="Z3179" i="2"/>
  <c r="Q2321" i="2"/>
  <c r="Y2321" i="2"/>
  <c r="T1310" i="2"/>
  <c r="U1310" i="2" s="1"/>
  <c r="Z1310" i="2"/>
  <c r="T1668" i="2"/>
  <c r="U1668" i="2" s="1"/>
  <c r="Z1668" i="2"/>
  <c r="Z1909" i="2"/>
  <c r="T1909" i="2"/>
  <c r="U1909" i="2" s="1"/>
  <c r="Z2183" i="2"/>
  <c r="T2183" i="2"/>
  <c r="U2183" i="2" s="1"/>
  <c r="Q3163" i="2"/>
  <c r="Y3163" i="2"/>
  <c r="Q1278" i="2"/>
  <c r="T1679" i="2"/>
  <c r="U1679" i="2" s="1"/>
  <c r="Z1679" i="2"/>
  <c r="T1834" i="2"/>
  <c r="U1834" i="2" s="1"/>
  <c r="Z1834" i="2"/>
  <c r="Y2464" i="2"/>
  <c r="Q2464" i="2"/>
  <c r="Q1643" i="2"/>
  <c r="Y1643" i="2"/>
  <c r="Y1923" i="2"/>
  <c r="Q1923" i="2"/>
  <c r="Z1287" i="2"/>
  <c r="T1287" i="2"/>
  <c r="U1287" i="2" s="1"/>
  <c r="T1388" i="2"/>
  <c r="U1388" i="2" s="1"/>
  <c r="Z1388" i="2"/>
  <c r="Q2215" i="2"/>
  <c r="Y2215" i="2"/>
  <c r="Y2249" i="2"/>
  <c r="Q2249" i="2"/>
  <c r="T2271" i="2"/>
  <c r="U2271" i="2" s="1"/>
  <c r="Z2271" i="2"/>
  <c r="T2267" i="2"/>
  <c r="U2267" i="2" s="1"/>
  <c r="Z2267" i="2"/>
  <c r="Z1769" i="2"/>
  <c r="T1769" i="2"/>
  <c r="U1769" i="2" s="1"/>
  <c r="Y3141" i="2"/>
  <c r="Q3141" i="2"/>
  <c r="Q1302" i="2"/>
  <c r="Y1302" i="2"/>
  <c r="T1777" i="2"/>
  <c r="U1777" i="2" s="1"/>
  <c r="Z1777" i="2"/>
  <c r="Z1371" i="2"/>
  <c r="T1371" i="2"/>
  <c r="U1371" i="2" s="1"/>
  <c r="Z2954" i="2"/>
  <c r="T2954" i="2"/>
  <c r="U2954" i="2" s="1"/>
  <c r="Z2986" i="2"/>
  <c r="T2986" i="2"/>
  <c r="U2986" i="2" s="1"/>
  <c r="Z3026" i="2"/>
  <c r="T3026" i="2"/>
  <c r="U3026" i="2" s="1"/>
  <c r="Y3074" i="2"/>
  <c r="Q3074" i="2"/>
  <c r="Q3152" i="2"/>
  <c r="Y3152" i="2"/>
  <c r="Y3179" i="2"/>
  <c r="Q3179" i="2"/>
  <c r="Q1310" i="2"/>
  <c r="Y1310" i="2"/>
  <c r="Y2970" i="2"/>
  <c r="Q2970" i="2"/>
  <c r="Y3042" i="2"/>
  <c r="Q3042" i="2"/>
  <c r="Q2291" i="2"/>
  <c r="T2083" i="2"/>
  <c r="U2083" i="2" s="1"/>
  <c r="Y1743" i="2"/>
  <c r="Q1743" i="2"/>
  <c r="Z1844" i="2"/>
  <c r="T1844" i="2"/>
  <c r="U1844" i="2" s="1"/>
  <c r="Z1768" i="2"/>
  <c r="T1768" i="2"/>
  <c r="U1768" i="2" s="1"/>
  <c r="T1923" i="2"/>
  <c r="U1923" i="2" s="1"/>
  <c r="Z1923" i="2"/>
  <c r="Z1303" i="2"/>
  <c r="T1303" i="2"/>
  <c r="U1303" i="2" s="1"/>
  <c r="Z1624" i="2"/>
  <c r="T1624" i="2"/>
  <c r="U1624" i="2" s="1"/>
  <c r="Z2195" i="2"/>
  <c r="T2195" i="2"/>
  <c r="U2195" i="2" s="1"/>
  <c r="T2241" i="2"/>
  <c r="U2241" i="2" s="1"/>
  <c r="Z2241" i="2"/>
  <c r="Z2251" i="2"/>
  <c r="T2251" i="2"/>
  <c r="U2251" i="2" s="1"/>
  <c r="T2283" i="2"/>
  <c r="U2283" i="2" s="1"/>
  <c r="Z2283" i="2"/>
  <c r="T1318" i="2"/>
  <c r="U1318" i="2" s="1"/>
  <c r="Z1318" i="2"/>
  <c r="Q1331" i="2"/>
  <c r="Y1331" i="2"/>
  <c r="T3195" i="2"/>
  <c r="U3195" i="2" s="1"/>
  <c r="Z3195" i="2"/>
  <c r="Q3018" i="2"/>
  <c r="Y3018" i="2"/>
  <c r="Q3093" i="2"/>
  <c r="Y3093" i="2"/>
  <c r="Q3155" i="2"/>
  <c r="Y3155" i="2"/>
  <c r="T2325" i="2"/>
  <c r="U2325" i="2" s="1"/>
  <c r="Z2325" i="2"/>
  <c r="Q1379" i="2"/>
  <c r="Y1379" i="2"/>
  <c r="T1689" i="2"/>
  <c r="U1689" i="2" s="1"/>
  <c r="Z1689" i="2"/>
  <c r="Q2930" i="2"/>
  <c r="Y2930" i="2"/>
  <c r="Y2219" i="2"/>
  <c r="Q2219" i="2"/>
  <c r="Z1396" i="2"/>
  <c r="T1396" i="2"/>
  <c r="U1396" i="2" s="1"/>
  <c r="Q2938" i="2"/>
  <c r="Y2938" i="2"/>
  <c r="T3117" i="2"/>
  <c r="U3117" i="2" s="1"/>
  <c r="Z3117" i="2"/>
  <c r="Z1752" i="2"/>
  <c r="T1752" i="2"/>
  <c r="U1752" i="2" s="1"/>
  <c r="Z2491" i="2"/>
  <c r="T2491" i="2"/>
  <c r="U2491" i="2" s="1"/>
  <c r="Z1743" i="2"/>
  <c r="T1743" i="2"/>
  <c r="U1743" i="2" s="1"/>
  <c r="Y1844" i="2"/>
  <c r="Q1844" i="2"/>
  <c r="Y1309" i="2"/>
  <c r="Q1309" i="2"/>
  <c r="T1897" i="2"/>
  <c r="U1897" i="2" s="1"/>
  <c r="Z1897" i="2"/>
  <c r="Y1977" i="2"/>
  <c r="Q1977" i="2"/>
  <c r="Q2134" i="2"/>
  <c r="Y2134" i="2"/>
  <c r="Q1303" i="2"/>
  <c r="Y1303" i="2"/>
  <c r="Y1624" i="2"/>
  <c r="Q1624" i="2"/>
  <c r="Y2195" i="2"/>
  <c r="Q2195" i="2"/>
  <c r="Y2241" i="2"/>
  <c r="Q2241" i="2"/>
  <c r="T2279" i="2"/>
  <c r="U2279" i="2" s="1"/>
  <c r="Z2279" i="2"/>
  <c r="T1339" i="2"/>
  <c r="U1339" i="2" s="1"/>
  <c r="Z1339" i="2"/>
  <c r="Y1419" i="2"/>
  <c r="Q1419" i="2"/>
  <c r="Y3034" i="2"/>
  <c r="Q3034" i="2"/>
  <c r="T3093" i="2"/>
  <c r="U3093" i="2" s="1"/>
  <c r="Z3093" i="2"/>
  <c r="Z3155" i="2"/>
  <c r="T3155" i="2"/>
  <c r="U3155" i="2" s="1"/>
  <c r="Z3187" i="2"/>
  <c r="T3187" i="2"/>
  <c r="U3187" i="2" s="1"/>
  <c r="Y2325" i="2"/>
  <c r="Q2325" i="2"/>
  <c r="T1379" i="2"/>
  <c r="U1379" i="2" s="1"/>
  <c r="Z1379" i="2"/>
  <c r="Y1689" i="2"/>
  <c r="Q1689" i="2"/>
  <c r="Z2930" i="2"/>
  <c r="T2930" i="2"/>
  <c r="U2930" i="2" s="1"/>
  <c r="Z841" i="2"/>
  <c r="T841" i="2"/>
  <c r="U841" i="2" s="1"/>
  <c r="Z941" i="2"/>
  <c r="T941" i="2"/>
  <c r="U941" i="2" s="1"/>
  <c r="T861" i="2"/>
  <c r="U861" i="2" s="1"/>
  <c r="Z861" i="2"/>
  <c r="Z917" i="2"/>
  <c r="T917" i="2"/>
  <c r="U917" i="2" s="1"/>
  <c r="T360" i="2"/>
  <c r="U360" i="2" s="1"/>
  <c r="T912" i="2"/>
  <c r="U912" i="2" s="1"/>
  <c r="Z912" i="2"/>
  <c r="T873" i="2"/>
  <c r="U873" i="2" s="1"/>
  <c r="Z873" i="2"/>
  <c r="Q912" i="2"/>
  <c r="Y1545" i="2"/>
  <c r="Q1545" i="2"/>
  <c r="Q2998" i="2"/>
  <c r="Y2998" i="2"/>
  <c r="Q1582" i="2"/>
  <c r="Y1582" i="2"/>
  <c r="Z1434" i="2"/>
  <c r="T1434" i="2"/>
  <c r="U1434" i="2" s="1"/>
  <c r="Y1920" i="2"/>
  <c r="Q1920" i="2"/>
  <c r="T1773" i="2"/>
  <c r="U1773" i="2" s="1"/>
  <c r="Z1773" i="2"/>
  <c r="T1895" i="2"/>
  <c r="U1895" i="2" s="1"/>
  <c r="Z1895" i="2"/>
  <c r="Y1919" i="2"/>
  <c r="Q1919" i="2"/>
  <c r="Y1340" i="2"/>
  <c r="Q1340" i="2"/>
  <c r="Z2087" i="2"/>
  <c r="T2087" i="2"/>
  <c r="U2087" i="2" s="1"/>
  <c r="Q2057" i="2"/>
  <c r="Y2057" i="2"/>
  <c r="Y2065" i="2"/>
  <c r="Q2065" i="2"/>
  <c r="Q2077" i="2"/>
  <c r="Y2077" i="2"/>
  <c r="Z2085" i="2"/>
  <c r="T2085" i="2"/>
  <c r="U2085" i="2" s="1"/>
  <c r="Z364" i="2"/>
  <c r="T1582" i="2"/>
  <c r="U1582" i="2" s="1"/>
  <c r="Z1582" i="2"/>
  <c r="Z1902" i="2"/>
  <c r="T1902" i="2"/>
  <c r="U1902" i="2" s="1"/>
  <c r="Y1930" i="2"/>
  <c r="Q1930" i="2"/>
  <c r="Z3046" i="2"/>
  <c r="T3046" i="2"/>
  <c r="U3046" i="2" s="1"/>
  <c r="Z1919" i="2"/>
  <c r="T1919" i="2"/>
  <c r="U1919" i="2" s="1"/>
  <c r="Y3022" i="2"/>
  <c r="Q3022" i="2"/>
  <c r="T1340" i="2"/>
  <c r="U1340" i="2" s="1"/>
  <c r="Z1340" i="2"/>
  <c r="Y2883" i="2"/>
  <c r="Q2883" i="2"/>
  <c r="T2065" i="2"/>
  <c r="U2065" i="2" s="1"/>
  <c r="Z2065" i="2"/>
  <c r="T2077" i="2"/>
  <c r="U2077" i="2" s="1"/>
  <c r="Z2077" i="2"/>
  <c r="Y2085" i="2"/>
  <c r="Q2085" i="2"/>
  <c r="Z1920" i="2"/>
  <c r="T1920" i="2"/>
  <c r="U1920" i="2" s="1"/>
  <c r="T1931" i="2"/>
  <c r="U1931" i="2" s="1"/>
  <c r="Z1931" i="2"/>
  <c r="Q2063" i="2"/>
  <c r="Y2063" i="2"/>
  <c r="Q2062" i="2"/>
  <c r="Q349" i="2"/>
  <c r="T1282" i="2"/>
  <c r="U1282" i="2" s="1"/>
  <c r="Z1282" i="2"/>
  <c r="Y1700" i="2"/>
  <c r="Q1700" i="2"/>
  <c r="Z2942" i="2"/>
  <c r="T2942" i="2"/>
  <c r="U2942" i="2" s="1"/>
  <c r="Y3046" i="2"/>
  <c r="Q3046" i="2"/>
  <c r="T1901" i="2"/>
  <c r="U1901" i="2" s="1"/>
  <c r="Z1901" i="2"/>
  <c r="Y1921" i="2"/>
  <c r="Q1921" i="2"/>
  <c r="Z1951" i="2"/>
  <c r="T1951" i="2"/>
  <c r="U1951" i="2" s="1"/>
  <c r="Y1348" i="2"/>
  <c r="Q1348" i="2"/>
  <c r="T2075" i="2"/>
  <c r="U2075" i="2" s="1"/>
  <c r="Z2075" i="2"/>
  <c r="Q2055" i="2"/>
  <c r="Y2055" i="2"/>
  <c r="Z2053" i="2"/>
  <c r="T2053" i="2"/>
  <c r="U2053" i="2" s="1"/>
  <c r="Y2069" i="2"/>
  <c r="Q2069" i="2"/>
  <c r="Q2079" i="2"/>
  <c r="Y2079" i="2"/>
  <c r="T2089" i="2"/>
  <c r="U2089" i="2" s="1"/>
  <c r="Z2089" i="2"/>
  <c r="T2101" i="2"/>
  <c r="U2101" i="2" s="1"/>
  <c r="Z2101" i="2"/>
  <c r="Z2062" i="2"/>
  <c r="T2062" i="2"/>
  <c r="U2062" i="2" s="1"/>
  <c r="T1417" i="2"/>
  <c r="U1417" i="2" s="1"/>
  <c r="Z1417" i="2"/>
  <c r="Q2097" i="2"/>
  <c r="Y2097" i="2"/>
  <c r="Z1700" i="2"/>
  <c r="T1700" i="2"/>
  <c r="U1700" i="2" s="1"/>
  <c r="Z2808" i="2"/>
  <c r="T2808" i="2"/>
  <c r="U2808" i="2" s="1"/>
  <c r="T1914" i="2"/>
  <c r="U1914" i="2" s="1"/>
  <c r="Z1914" i="2"/>
  <c r="Y3060" i="2"/>
  <c r="Q3060" i="2"/>
  <c r="Y3188" i="2"/>
  <c r="Q3188" i="2"/>
  <c r="Q1901" i="2"/>
  <c r="Y1901" i="2"/>
  <c r="Z1921" i="2"/>
  <c r="T1921" i="2"/>
  <c r="U1921" i="2" s="1"/>
  <c r="Y1951" i="2"/>
  <c r="Q1951" i="2"/>
  <c r="T1348" i="2"/>
  <c r="U1348" i="2" s="1"/>
  <c r="Z1348" i="2"/>
  <c r="Y2067" i="2"/>
  <c r="Q2067" i="2"/>
  <c r="Q2053" i="2"/>
  <c r="Y2053" i="2"/>
  <c r="T2069" i="2"/>
  <c r="U2069" i="2" s="1"/>
  <c r="Z2069" i="2"/>
  <c r="Y2089" i="2"/>
  <c r="Q2089" i="2"/>
  <c r="Y2101" i="2"/>
  <c r="Q2101" i="2"/>
  <c r="T2190" i="2"/>
  <c r="U2190" i="2" s="1"/>
  <c r="Z2190" i="2"/>
  <c r="Y1915" i="2"/>
  <c r="Q1915" i="2"/>
  <c r="Y2083" i="2"/>
  <c r="Q2083" i="2"/>
  <c r="Q2095" i="2"/>
  <c r="Y2095" i="2"/>
  <c r="Z2156" i="2"/>
  <c r="Q511" i="2"/>
  <c r="Y1708" i="2"/>
  <c r="Q1708" i="2"/>
  <c r="Y1914" i="2"/>
  <c r="Q1914" i="2"/>
  <c r="T1968" i="2"/>
  <c r="U1968" i="2" s="1"/>
  <c r="Z1968" i="2"/>
  <c r="Z3060" i="2"/>
  <c r="T3060" i="2"/>
  <c r="U3060" i="2" s="1"/>
  <c r="Z1385" i="2"/>
  <c r="T1385" i="2"/>
  <c r="U1385" i="2" s="1"/>
  <c r="Q1903" i="2"/>
  <c r="Y1903" i="2"/>
  <c r="Y1927" i="2"/>
  <c r="Q1927" i="2"/>
  <c r="Y2061" i="2"/>
  <c r="Q2061" i="2"/>
  <c r="T2073" i="2"/>
  <c r="U2073" i="2" s="1"/>
  <c r="Z2073" i="2"/>
  <c r="T2081" i="2"/>
  <c r="U2081" i="2" s="1"/>
  <c r="Z2081" i="2"/>
  <c r="T2091" i="2"/>
  <c r="U2091" i="2" s="1"/>
  <c r="Z2091" i="2"/>
  <c r="T2103" i="2"/>
  <c r="U2103" i="2" s="1"/>
  <c r="Z2103" i="2"/>
  <c r="Z1443" i="2"/>
  <c r="T1443" i="2"/>
  <c r="U1443" i="2" s="1"/>
  <c r="Y2105" i="2"/>
  <c r="Q2105" i="2"/>
  <c r="Q1434" i="2"/>
  <c r="Z2099" i="2"/>
  <c r="T2099" i="2"/>
  <c r="U2099" i="2" s="1"/>
  <c r="Z614" i="2"/>
  <c r="Q364" i="2"/>
  <c r="T1708" i="2"/>
  <c r="U1708" i="2" s="1"/>
  <c r="Z1708" i="2"/>
  <c r="Z1476" i="2"/>
  <c r="T1476" i="2"/>
  <c r="U1476" i="2" s="1"/>
  <c r="Z1972" i="2"/>
  <c r="T1972" i="2"/>
  <c r="U1972" i="2" s="1"/>
  <c r="Y1741" i="2"/>
  <c r="Q1741" i="2"/>
  <c r="Y1385" i="2"/>
  <c r="Q1385" i="2"/>
  <c r="Z1903" i="2"/>
  <c r="T1903" i="2"/>
  <c r="U1903" i="2" s="1"/>
  <c r="T1927" i="2"/>
  <c r="U1927" i="2" s="1"/>
  <c r="Z1927" i="2"/>
  <c r="T1969" i="2"/>
  <c r="U1969" i="2" s="1"/>
  <c r="Z1969" i="2"/>
  <c r="Y2864" i="2"/>
  <c r="Q2864" i="2"/>
  <c r="T2059" i="2"/>
  <c r="U2059" i="2" s="1"/>
  <c r="Z2059" i="2"/>
  <c r="T2061" i="2"/>
  <c r="U2061" i="2" s="1"/>
  <c r="Z2061" i="2"/>
  <c r="Q2081" i="2"/>
  <c r="Y2081" i="2"/>
  <c r="Y2103" i="2"/>
  <c r="Q2103" i="2"/>
  <c r="Y1773" i="2"/>
  <c r="Q1773" i="2"/>
  <c r="T1545" i="2"/>
  <c r="U1545" i="2" s="1"/>
  <c r="Z1545" i="2"/>
  <c r="Y1476" i="2"/>
  <c r="Q1476" i="2"/>
  <c r="Y1916" i="2"/>
  <c r="Q1916" i="2"/>
  <c r="Y1972" i="2"/>
  <c r="Q1972" i="2"/>
  <c r="Q1417" i="2"/>
  <c r="Y1417" i="2"/>
  <c r="T1915" i="2"/>
  <c r="U1915" i="2" s="1"/>
  <c r="Z1915" i="2"/>
  <c r="Y1931" i="2"/>
  <c r="Q1931" i="2"/>
  <c r="Q1443" i="2"/>
  <c r="Y1443" i="2"/>
  <c r="Z2063" i="2"/>
  <c r="T2063" i="2"/>
  <c r="U2063" i="2" s="1"/>
  <c r="T2097" i="2"/>
  <c r="U2097" i="2" s="1"/>
  <c r="Z2097" i="2"/>
  <c r="T2105" i="2"/>
  <c r="U2105" i="2" s="1"/>
  <c r="Z2105" i="2"/>
  <c r="Z1450" i="2"/>
  <c r="T1450" i="2"/>
  <c r="U1450" i="2" s="1"/>
  <c r="Q2613" i="2"/>
  <c r="Y1458" i="2"/>
  <c r="Q1458" i="2"/>
  <c r="Y1775" i="2"/>
  <c r="Q1775" i="2"/>
  <c r="Q1332" i="2"/>
  <c r="Y1332" i="2"/>
  <c r="Z1918" i="2"/>
  <c r="T1918" i="2"/>
  <c r="U1918" i="2" s="1"/>
  <c r="Y2152" i="2"/>
  <c r="Q2152" i="2"/>
  <c r="Z1335" i="2"/>
  <c r="T1335" i="2"/>
  <c r="U1335" i="2" s="1"/>
  <c r="T2752" i="2"/>
  <c r="U2752" i="2" s="1"/>
  <c r="Z2752" i="2"/>
  <c r="T1464" i="2"/>
  <c r="U1464" i="2" s="1"/>
  <c r="Z1464" i="2"/>
  <c r="Q2537" i="2"/>
  <c r="Y2537" i="2"/>
  <c r="Z1829" i="2"/>
  <c r="T1829" i="2"/>
  <c r="U1829" i="2" s="1"/>
  <c r="Z2155" i="2"/>
  <c r="T2155" i="2"/>
  <c r="U2155" i="2" s="1"/>
  <c r="T1513" i="2"/>
  <c r="U1513" i="2" s="1"/>
  <c r="Z1513" i="2"/>
  <c r="Q3153" i="2"/>
  <c r="Y3153" i="2"/>
  <c r="Z1314" i="2"/>
  <c r="T1314" i="2"/>
  <c r="U1314" i="2" s="1"/>
  <c r="T1775" i="2"/>
  <c r="U1775" i="2" s="1"/>
  <c r="Z1775" i="2"/>
  <c r="T1332" i="2"/>
  <c r="U1332" i="2" s="1"/>
  <c r="Z1332" i="2"/>
  <c r="Y1918" i="2"/>
  <c r="Q1918" i="2"/>
  <c r="T2152" i="2"/>
  <c r="U2152" i="2" s="1"/>
  <c r="Z2152" i="2"/>
  <c r="Q1335" i="2"/>
  <c r="Y1335" i="2"/>
  <c r="Z1795" i="2"/>
  <c r="T1795" i="2"/>
  <c r="U1795" i="2" s="1"/>
  <c r="Y1464" i="2"/>
  <c r="Q1464" i="2"/>
  <c r="T2537" i="2"/>
  <c r="U2537" i="2" s="1"/>
  <c r="Z2537" i="2"/>
  <c r="Y1829" i="2"/>
  <c r="Q1829" i="2"/>
  <c r="Z2119" i="2"/>
  <c r="T2119" i="2"/>
  <c r="U2119" i="2" s="1"/>
  <c r="Q1513" i="2"/>
  <c r="Y1513" i="2"/>
  <c r="T3153" i="2"/>
  <c r="U3153" i="2" s="1"/>
  <c r="Z3153" i="2"/>
  <c r="Q1521" i="2"/>
  <c r="Y1521" i="2"/>
  <c r="T1560" i="2"/>
  <c r="U1560" i="2" s="1"/>
  <c r="Y2071" i="2"/>
  <c r="Q2071" i="2"/>
  <c r="T2035" i="2"/>
  <c r="U2035" i="2" s="1"/>
  <c r="Z2035" i="2"/>
  <c r="Y1991" i="2"/>
  <c r="Q1991" i="2"/>
  <c r="Z1554" i="2"/>
  <c r="T1554" i="2"/>
  <c r="U1554" i="2" s="1"/>
  <c r="Z2116" i="2"/>
  <c r="T2116" i="2"/>
  <c r="U2116" i="2" s="1"/>
  <c r="Y1942" i="2"/>
  <c r="Q1942" i="2"/>
  <c r="Z1460" i="2"/>
  <c r="T1460" i="2"/>
  <c r="U1460" i="2" s="1"/>
  <c r="Z1623" i="2"/>
  <c r="T1623" i="2"/>
  <c r="U1623" i="2" s="1"/>
  <c r="T1791" i="2"/>
  <c r="U1791" i="2" s="1"/>
  <c r="Z1791" i="2"/>
  <c r="T2545" i="2"/>
  <c r="U2545" i="2" s="1"/>
  <c r="Z2545" i="2"/>
  <c r="Y2119" i="2"/>
  <c r="Q2119" i="2"/>
  <c r="Z3134" i="2"/>
  <c r="T3134" i="2"/>
  <c r="U3134" i="2" s="1"/>
  <c r="Z1421" i="2"/>
  <c r="T1421" i="2"/>
  <c r="U1421" i="2" s="1"/>
  <c r="T1906" i="2"/>
  <c r="U1906" i="2" s="1"/>
  <c r="Z1906" i="2"/>
  <c r="Q2155" i="2"/>
  <c r="Y2035" i="2"/>
  <c r="Q2035" i="2"/>
  <c r="Y1554" i="2"/>
  <c r="Q1554" i="2"/>
  <c r="Y2116" i="2"/>
  <c r="Q2116" i="2"/>
  <c r="Y1623" i="2"/>
  <c r="Q1623" i="2"/>
  <c r="Y1791" i="2"/>
  <c r="Q1791" i="2"/>
  <c r="Y2545" i="2"/>
  <c r="Q2545" i="2"/>
  <c r="T2131" i="2"/>
  <c r="U2131" i="2" s="1"/>
  <c r="Z2131" i="2"/>
  <c r="Y3134" i="2"/>
  <c r="Q3134" i="2"/>
  <c r="Z3142" i="2"/>
  <c r="T3142" i="2"/>
  <c r="U3142" i="2" s="1"/>
  <c r="Z3150" i="2"/>
  <c r="T3150" i="2"/>
  <c r="U3150" i="2" s="1"/>
  <c r="Y1421" i="2"/>
  <c r="Q1421" i="2"/>
  <c r="Z1285" i="2"/>
  <c r="T1285" i="2"/>
  <c r="U1285" i="2" s="1"/>
  <c r="Z2280" i="2"/>
  <c r="T2239" i="2"/>
  <c r="U2239" i="2" s="1"/>
  <c r="Z2239" i="2"/>
  <c r="Q2142" i="2"/>
  <c r="Y2142" i="2"/>
  <c r="T2261" i="2"/>
  <c r="U2261" i="2" s="1"/>
  <c r="Z2261" i="2"/>
  <c r="Y1462" i="2"/>
  <c r="Q1462" i="2"/>
  <c r="T1330" i="2"/>
  <c r="U1330" i="2" s="1"/>
  <c r="Z1330" i="2"/>
  <c r="Y1446" i="2"/>
  <c r="Q1446" i="2"/>
  <c r="Y2585" i="2"/>
  <c r="Q2585" i="2"/>
  <c r="Q1835" i="2"/>
  <c r="Y1835" i="2"/>
  <c r="Q2131" i="2"/>
  <c r="Y2131" i="2"/>
  <c r="Y1257" i="2"/>
  <c r="Q1257" i="2"/>
  <c r="Q3142" i="2"/>
  <c r="Y3142" i="2"/>
  <c r="Y3150" i="2"/>
  <c r="Q3150" i="2"/>
  <c r="Z1785" i="2"/>
  <c r="T1785" i="2"/>
  <c r="U1785" i="2" s="1"/>
  <c r="Y1839" i="2"/>
  <c r="Q1839" i="2"/>
  <c r="Z2107" i="2"/>
  <c r="T2107" i="2"/>
  <c r="U2107" i="2" s="1"/>
  <c r="Q1987" i="2"/>
  <c r="Y1470" i="2"/>
  <c r="Q1470" i="2"/>
  <c r="Y2239" i="2"/>
  <c r="Q2239" i="2"/>
  <c r="T2142" i="2"/>
  <c r="U2142" i="2" s="1"/>
  <c r="Z2142" i="2"/>
  <c r="Q2261" i="2"/>
  <c r="Y2261" i="2"/>
  <c r="Y1330" i="2"/>
  <c r="Q1330" i="2"/>
  <c r="Z1446" i="2"/>
  <c r="T1446" i="2"/>
  <c r="U1446" i="2" s="1"/>
  <c r="Z2585" i="2"/>
  <c r="T2585" i="2"/>
  <c r="U2585" i="2" s="1"/>
  <c r="Z1835" i="2"/>
  <c r="T1835" i="2"/>
  <c r="U1835" i="2" s="1"/>
  <c r="T2139" i="2"/>
  <c r="U2139" i="2" s="1"/>
  <c r="Z2139" i="2"/>
  <c r="Y3156" i="2"/>
  <c r="Q3156" i="2"/>
  <c r="Q2752" i="2"/>
  <c r="Y2752" i="2"/>
  <c r="Q1314" i="2"/>
  <c r="Y1314" i="2"/>
  <c r="Y1906" i="2"/>
  <c r="Q1906" i="2"/>
  <c r="Q1285" i="2"/>
  <c r="Y1285" i="2"/>
  <c r="Y1560" i="2"/>
  <c r="Q1560" i="2"/>
  <c r="Y1450" i="2"/>
  <c r="Q1450" i="2"/>
  <c r="Z1839" i="2"/>
  <c r="T1839" i="2"/>
  <c r="U1839" i="2" s="1"/>
  <c r="Y2139" i="2"/>
  <c r="Q2139" i="2"/>
  <c r="T3156" i="2"/>
  <c r="U3156" i="2" s="1"/>
  <c r="Z3156" i="2"/>
  <c r="Q2107" i="2"/>
  <c r="Y2107" i="2"/>
  <c r="Y202" i="2"/>
  <c r="Q202" i="2"/>
  <c r="T356" i="2"/>
  <c r="U356" i="2" s="1"/>
  <c r="Z356" i="2"/>
  <c r="Y164" i="2"/>
  <c r="Q164" i="2"/>
  <c r="Z349" i="2"/>
  <c r="T349" i="2"/>
  <c r="U349" i="2" s="1"/>
  <c r="Q809" i="2"/>
  <c r="Y809" i="2"/>
  <c r="Q380" i="2"/>
  <c r="Y570" i="2"/>
  <c r="Q570" i="2"/>
  <c r="Y356" i="2"/>
  <c r="Q356" i="2"/>
  <c r="T813" i="2"/>
  <c r="U813" i="2" s="1"/>
  <c r="Z813" i="2"/>
  <c r="T586" i="2"/>
  <c r="U586" i="2" s="1"/>
  <c r="Z586" i="2"/>
  <c r="Y801" i="2"/>
  <c r="Q801" i="2"/>
  <c r="Y586" i="2"/>
  <c r="Q586" i="2"/>
  <c r="Z511" i="2"/>
  <c r="T511" i="2"/>
  <c r="U511" i="2" s="1"/>
  <c r="Y396" i="2"/>
  <c r="Q396" i="2"/>
  <c r="Q341" i="2"/>
  <c r="T793" i="2"/>
  <c r="U793" i="2" s="1"/>
  <c r="Z793" i="2"/>
  <c r="Z885" i="2"/>
  <c r="T885" i="2"/>
  <c r="U885" i="2" s="1"/>
  <c r="Q630" i="2"/>
  <c r="Y793" i="2"/>
  <c r="Q793" i="2"/>
  <c r="Y885" i="2"/>
  <c r="Q885" i="2"/>
  <c r="Q614" i="2"/>
  <c r="Y614" i="2"/>
  <c r="T202" i="2"/>
  <c r="U202" i="2" s="1"/>
  <c r="T341" i="2"/>
  <c r="U341" i="2" s="1"/>
  <c r="T801" i="2"/>
  <c r="U801" i="2" s="1"/>
  <c r="Z801" i="2"/>
  <c r="Q813" i="2"/>
  <c r="T164" i="2"/>
  <c r="U164" i="2" s="1"/>
  <c r="Z164" i="2"/>
  <c r="Z380" i="2"/>
  <c r="T380" i="2"/>
  <c r="U380" i="2" s="1"/>
  <c r="T2278" i="2"/>
  <c r="U2278" i="2" s="1"/>
  <c r="Z2278" i="2"/>
  <c r="Y1807" i="2"/>
  <c r="Q1807" i="2"/>
  <c r="Q2332" i="2"/>
  <c r="Y2332" i="2"/>
  <c r="Z1874" i="2"/>
  <c r="Y2541" i="2"/>
  <c r="Y1648" i="2"/>
  <c r="Q1648" i="2"/>
  <c r="Q1911" i="2"/>
  <c r="Y1911" i="2"/>
  <c r="Z1761" i="2"/>
  <c r="T1761" i="2"/>
  <c r="U1761" i="2" s="1"/>
  <c r="Z1774" i="2"/>
  <c r="T1774" i="2"/>
  <c r="U1774" i="2" s="1"/>
  <c r="Y1592" i="2"/>
  <c r="Q1592" i="2"/>
  <c r="Y1351" i="2"/>
  <c r="Q1351" i="2"/>
  <c r="Z2166" i="2"/>
  <c r="T2166" i="2"/>
  <c r="U2166" i="2" s="1"/>
  <c r="Z1940" i="2"/>
  <c r="T1940" i="2"/>
  <c r="U1940" i="2" s="1"/>
  <c r="Y2121" i="2"/>
  <c r="Q2121" i="2"/>
  <c r="Z2212" i="2"/>
  <c r="T2212" i="2"/>
  <c r="U2212" i="2" s="1"/>
  <c r="Q1459" i="2"/>
  <c r="Y1459" i="2"/>
  <c r="Z2627" i="2"/>
  <c r="T2627" i="2"/>
  <c r="U2627" i="2" s="1"/>
  <c r="Q1728" i="2"/>
  <c r="Y1728" i="2"/>
  <c r="Z1465" i="2"/>
  <c r="T1465" i="2"/>
  <c r="U1465" i="2" s="1"/>
  <c r="Q2843" i="2"/>
  <c r="Y2843" i="2"/>
  <c r="Z2800" i="2"/>
  <c r="T2800" i="2"/>
  <c r="U2800" i="2" s="1"/>
  <c r="T2397" i="2"/>
  <c r="U2397" i="2" s="1"/>
  <c r="Z2397" i="2"/>
  <c r="Y1713" i="2"/>
  <c r="Q1713" i="2"/>
  <c r="Q2330" i="2"/>
  <c r="Y2330" i="2"/>
  <c r="T2401" i="2"/>
  <c r="U2401" i="2" s="1"/>
  <c r="Z2401" i="2"/>
  <c r="Z2635" i="2"/>
  <c r="T2635" i="2"/>
  <c r="U2635" i="2" s="1"/>
  <c r="T2403" i="2"/>
  <c r="U2403" i="2" s="1"/>
  <c r="Z2403" i="2"/>
  <c r="T1911" i="2"/>
  <c r="U1911" i="2" s="1"/>
  <c r="Z1911" i="2"/>
  <c r="T1850" i="2"/>
  <c r="U1850" i="2" s="1"/>
  <c r="Z1850" i="2"/>
  <c r="Y1874" i="2"/>
  <c r="Q1874" i="2"/>
  <c r="Z1351" i="2"/>
  <c r="T1351" i="2"/>
  <c r="U1351" i="2" s="1"/>
  <c r="Y2166" i="2"/>
  <c r="Q2166" i="2"/>
  <c r="Y1940" i="2"/>
  <c r="Q1940" i="2"/>
  <c r="T2121" i="2"/>
  <c r="U2121" i="2" s="1"/>
  <c r="Z2121" i="2"/>
  <c r="Y2212" i="2"/>
  <c r="Q2212" i="2"/>
  <c r="Y3033" i="2"/>
  <c r="Q3033" i="2"/>
  <c r="Y2635" i="2"/>
  <c r="Q2635" i="2"/>
  <c r="Q1778" i="2"/>
  <c r="Y1778" i="2"/>
  <c r="T2835" i="2"/>
  <c r="U2835" i="2" s="1"/>
  <c r="Z2835" i="2"/>
  <c r="Y2816" i="2"/>
  <c r="Q2816" i="2"/>
  <c r="Y2800" i="2"/>
  <c r="Q2800" i="2"/>
  <c r="Y1705" i="2"/>
  <c r="Q1705" i="2"/>
  <c r="Q2397" i="2"/>
  <c r="Y2397" i="2"/>
  <c r="T1713" i="2"/>
  <c r="U1713" i="2" s="1"/>
  <c r="Z1713" i="2"/>
  <c r="T2330" i="2"/>
  <c r="U2330" i="2" s="1"/>
  <c r="Z2330" i="2"/>
  <c r="Y2401" i="2"/>
  <c r="Q2401" i="2"/>
  <c r="Q1707" i="2"/>
  <c r="Y1707" i="2"/>
  <c r="Y1308" i="2"/>
  <c r="Q1308" i="2"/>
  <c r="T1269" i="2"/>
  <c r="U1269" i="2" s="1"/>
  <c r="Z1269" i="2"/>
  <c r="Z2022" i="2"/>
  <c r="T2022" i="2"/>
  <c r="U2022" i="2" s="1"/>
  <c r="Z1854" i="2"/>
  <c r="T1854" i="2"/>
  <c r="U1854" i="2" s="1"/>
  <c r="Z1876" i="2"/>
  <c r="T1876" i="2"/>
  <c r="U1876" i="2" s="1"/>
  <c r="Y1608" i="2"/>
  <c r="Q1608" i="2"/>
  <c r="Q2278" i="2"/>
  <c r="Y2278" i="2"/>
  <c r="Y1948" i="2"/>
  <c r="Q1948" i="2"/>
  <c r="Z2123" i="2"/>
  <c r="T2123" i="2"/>
  <c r="U2123" i="2" s="1"/>
  <c r="Q2949" i="2"/>
  <c r="Y2949" i="2"/>
  <c r="Z1807" i="2"/>
  <c r="T1807" i="2"/>
  <c r="U1807" i="2" s="1"/>
  <c r="T1783" i="2"/>
  <c r="U1783" i="2" s="1"/>
  <c r="Z1783" i="2"/>
  <c r="Z2857" i="2"/>
  <c r="T2857" i="2"/>
  <c r="U2857" i="2" s="1"/>
  <c r="T1455" i="2"/>
  <c r="U1455" i="2" s="1"/>
  <c r="Z1455" i="2"/>
  <c r="Y1881" i="2"/>
  <c r="Q1881" i="2"/>
  <c r="Y2786" i="2"/>
  <c r="Q2786" i="2"/>
  <c r="Z2533" i="2"/>
  <c r="T2533" i="2"/>
  <c r="U2533" i="2" s="1"/>
  <c r="Z2824" i="2"/>
  <c r="T2824" i="2"/>
  <c r="U2824" i="2" s="1"/>
  <c r="T1263" i="2"/>
  <c r="U1263" i="2" s="1"/>
  <c r="Z1263" i="2"/>
  <c r="Q2403" i="2"/>
  <c r="Y2403" i="2"/>
  <c r="Q1718" i="2"/>
  <c r="Y1718" i="2"/>
  <c r="T2332" i="2"/>
  <c r="U2332" i="2" s="1"/>
  <c r="Z2332" i="2"/>
  <c r="Y2405" i="2"/>
  <c r="Q2405" i="2"/>
  <c r="T1308" i="2"/>
  <c r="U1308" i="2" s="1"/>
  <c r="Z1308" i="2"/>
  <c r="Z1948" i="2"/>
  <c r="T1948" i="2"/>
  <c r="U1948" i="2" s="1"/>
  <c r="Z1778" i="2"/>
  <c r="T1778" i="2"/>
  <c r="U1778" i="2" s="1"/>
  <c r="T2405" i="2"/>
  <c r="U2405" i="2" s="1"/>
  <c r="Z2405" i="2"/>
  <c r="Y1274" i="2"/>
  <c r="Q1274" i="2"/>
  <c r="Y1269" i="2"/>
  <c r="Q1269" i="2"/>
  <c r="Y2022" i="2"/>
  <c r="Q2022" i="2"/>
  <c r="Y1854" i="2"/>
  <c r="Q1854" i="2"/>
  <c r="Y1876" i="2"/>
  <c r="Q1876" i="2"/>
  <c r="T1608" i="2"/>
  <c r="U1608" i="2" s="1"/>
  <c r="Z1608" i="2"/>
  <c r="Y2472" i="2"/>
  <c r="Q2472" i="2"/>
  <c r="Y2280" i="2"/>
  <c r="Q2280" i="2"/>
  <c r="T1934" i="2"/>
  <c r="U1934" i="2" s="1"/>
  <c r="Z1934" i="2"/>
  <c r="T1950" i="2"/>
  <c r="U1950" i="2" s="1"/>
  <c r="Z1950" i="2"/>
  <c r="Z2147" i="2"/>
  <c r="T2147" i="2"/>
  <c r="U2147" i="2" s="1"/>
  <c r="T1809" i="2"/>
  <c r="U1809" i="2" s="1"/>
  <c r="Z1809" i="2"/>
  <c r="Y2857" i="2"/>
  <c r="Q2857" i="2"/>
  <c r="Y1455" i="2"/>
  <c r="Q1455" i="2"/>
  <c r="Z1881" i="2"/>
  <c r="T1881" i="2"/>
  <c r="U1881" i="2" s="1"/>
  <c r="T2613" i="2"/>
  <c r="U2613" i="2" s="1"/>
  <c r="Z2613" i="2"/>
  <c r="Q2851" i="2"/>
  <c r="Y2851" i="2"/>
  <c r="Q1263" i="2"/>
  <c r="Y1263" i="2"/>
  <c r="T2407" i="2"/>
  <c r="U2407" i="2" s="1"/>
  <c r="Z2407" i="2"/>
  <c r="Z1253" i="2"/>
  <c r="T1253" i="2"/>
  <c r="U1253" i="2" s="1"/>
  <c r="Z2334" i="2"/>
  <c r="T2334" i="2"/>
  <c r="U2334" i="2" s="1"/>
  <c r="Z1697" i="2"/>
  <c r="T1697" i="2"/>
  <c r="U1697" i="2" s="1"/>
  <c r="Y1850" i="2"/>
  <c r="Q1850" i="2"/>
  <c r="T1467" i="2"/>
  <c r="U1467" i="2" s="1"/>
  <c r="Z1467" i="2"/>
  <c r="T1274" i="2"/>
  <c r="U1274" i="2" s="1"/>
  <c r="Z1274" i="2"/>
  <c r="Y1431" i="2"/>
  <c r="Q1431" i="2"/>
  <c r="Y1860" i="2"/>
  <c r="Q1860" i="2"/>
  <c r="Y2561" i="2"/>
  <c r="Q2561" i="2"/>
  <c r="Y2000" i="2"/>
  <c r="Q2000" i="2"/>
  <c r="Z2472" i="2"/>
  <c r="T2472" i="2"/>
  <c r="U2472" i="2" s="1"/>
  <c r="Z2544" i="2"/>
  <c r="T2544" i="2"/>
  <c r="U2544" i="2" s="1"/>
  <c r="Y1934" i="2"/>
  <c r="Q1934" i="2"/>
  <c r="Y1950" i="2"/>
  <c r="Q1950" i="2"/>
  <c r="Y2147" i="2"/>
  <c r="Q2147" i="2"/>
  <c r="Y1809" i="2"/>
  <c r="Q1809" i="2"/>
  <c r="Y1447" i="2"/>
  <c r="Q1447" i="2"/>
  <c r="Q2873" i="2"/>
  <c r="Y2873" i="2"/>
  <c r="T1715" i="2"/>
  <c r="U1715" i="2" s="1"/>
  <c r="Z1715" i="2"/>
  <c r="Z1461" i="2"/>
  <c r="T1461" i="2"/>
  <c r="U1461" i="2" s="1"/>
  <c r="Z2851" i="2"/>
  <c r="T2851" i="2"/>
  <c r="U2851" i="2" s="1"/>
  <c r="Y1556" i="2"/>
  <c r="Q1556" i="2"/>
  <c r="Y2407" i="2"/>
  <c r="Q2407" i="2"/>
  <c r="Y1253" i="2"/>
  <c r="Q1253" i="2"/>
  <c r="Y2334" i="2"/>
  <c r="Q2334" i="2"/>
  <c r="Y1697" i="2"/>
  <c r="Q1697" i="2"/>
  <c r="Q2533" i="2"/>
  <c r="Y2533" i="2"/>
  <c r="T1718" i="2"/>
  <c r="U1718" i="2" s="1"/>
  <c r="Z1718" i="2"/>
  <c r="T1431" i="2"/>
  <c r="U1431" i="2" s="1"/>
  <c r="Z1431" i="2"/>
  <c r="T2561" i="2"/>
  <c r="U2561" i="2" s="1"/>
  <c r="Z2561" i="2"/>
  <c r="T2000" i="2"/>
  <c r="U2000" i="2" s="1"/>
  <c r="Z2000" i="2"/>
  <c r="Y2544" i="2"/>
  <c r="Q2544" i="2"/>
  <c r="T1938" i="2"/>
  <c r="U1938" i="2" s="1"/>
  <c r="Z1938" i="2"/>
  <c r="Y2210" i="2"/>
  <c r="Q2210" i="2"/>
  <c r="Z2873" i="2"/>
  <c r="T2873" i="2"/>
  <c r="U2873" i="2" s="1"/>
  <c r="Q1715" i="2"/>
  <c r="Y1715" i="2"/>
  <c r="Y1461" i="2"/>
  <c r="Q1461" i="2"/>
  <c r="Z2921" i="2"/>
  <c r="T2921" i="2"/>
  <c r="U2921" i="2" s="1"/>
  <c r="Z1556" i="2"/>
  <c r="T1556" i="2"/>
  <c r="U1556" i="2" s="1"/>
  <c r="Y1271" i="2"/>
  <c r="Q1271" i="2"/>
  <c r="T1300" i="2"/>
  <c r="U1300" i="2" s="1"/>
  <c r="Z1300" i="2"/>
  <c r="Q3019" i="2"/>
  <c r="Y3019" i="2"/>
  <c r="Q2336" i="2"/>
  <c r="Y2336" i="2"/>
  <c r="Y2123" i="2"/>
  <c r="Q2123" i="2"/>
  <c r="Y2824" i="2"/>
  <c r="Q2824" i="2"/>
  <c r="Y1616" i="2"/>
  <c r="Q1616" i="2"/>
  <c r="Q1761" i="2"/>
  <c r="Y1761" i="2"/>
  <c r="T1592" i="2"/>
  <c r="U1592" i="2" s="1"/>
  <c r="Z1592" i="2"/>
  <c r="Z2170" i="2"/>
  <c r="T2170" i="2"/>
  <c r="U2170" i="2" s="1"/>
  <c r="Y1473" i="2"/>
  <c r="Q1473" i="2"/>
  <c r="Y1938" i="2"/>
  <c r="Q1938" i="2"/>
  <c r="Z2210" i="2"/>
  <c r="T2210" i="2"/>
  <c r="U2210" i="2" s="1"/>
  <c r="Z1469" i="2"/>
  <c r="T1469" i="2"/>
  <c r="U1469" i="2" s="1"/>
  <c r="Y1590" i="2"/>
  <c r="Q1590" i="2"/>
  <c r="Y2627" i="2"/>
  <c r="Q2627" i="2"/>
  <c r="T1728" i="2"/>
  <c r="U1728" i="2" s="1"/>
  <c r="Z1728" i="2"/>
  <c r="Y1465" i="2"/>
  <c r="Q1465" i="2"/>
  <c r="Q2921" i="2"/>
  <c r="Y2921" i="2"/>
  <c r="Z1271" i="2"/>
  <c r="T1271" i="2"/>
  <c r="U1271" i="2" s="1"/>
  <c r="Q1300" i="2"/>
  <c r="Y1300" i="2"/>
  <c r="Z3019" i="2"/>
  <c r="T3019" i="2"/>
  <c r="U3019" i="2" s="1"/>
  <c r="Z2336" i="2"/>
  <c r="T2336" i="2"/>
  <c r="U2336" i="2" s="1"/>
  <c r="Z2501" i="2"/>
  <c r="T2501" i="2"/>
  <c r="U2501" i="2" s="1"/>
  <c r="Q1596" i="2"/>
  <c r="Y1596" i="2"/>
  <c r="Z1727" i="2"/>
  <c r="T1727" i="2"/>
  <c r="U1727" i="2" s="1"/>
  <c r="Z2014" i="2"/>
  <c r="T2014" i="2"/>
  <c r="U2014" i="2" s="1"/>
  <c r="T2018" i="2"/>
  <c r="U2018" i="2" s="1"/>
  <c r="Z2018" i="2"/>
  <c r="Q1665" i="2"/>
  <c r="Y1665" i="2"/>
  <c r="T1642" i="2"/>
  <c r="U1642" i="2" s="1"/>
  <c r="Z1642" i="2"/>
  <c r="T1145" i="2"/>
  <c r="U1145" i="2" s="1"/>
  <c r="Z1145" i="2"/>
  <c r="Q1538" i="2"/>
  <c r="Y1538" i="2"/>
  <c r="T1365" i="2"/>
  <c r="U1365" i="2" s="1"/>
  <c r="Z1365" i="2"/>
  <c r="T1449" i="2"/>
  <c r="U1449" i="2" s="1"/>
  <c r="Z1449" i="2"/>
  <c r="Y1289" i="2"/>
  <c r="Q1289" i="2"/>
  <c r="Z1722" i="2"/>
  <c r="T1722" i="2"/>
  <c r="U1722" i="2" s="1"/>
  <c r="Y2194" i="2"/>
  <c r="Q2194" i="2"/>
  <c r="Y2501" i="2"/>
  <c r="Q2501" i="2"/>
  <c r="T1596" i="2"/>
  <c r="U1596" i="2" s="1"/>
  <c r="Z1596" i="2"/>
  <c r="Y2014" i="2"/>
  <c r="Q2014" i="2"/>
  <c r="Q2218" i="2"/>
  <c r="Y2218" i="2"/>
  <c r="T1734" i="2"/>
  <c r="U1734" i="2" s="1"/>
  <c r="Z1734" i="2"/>
  <c r="Y2018" i="2"/>
  <c r="Q2018" i="2"/>
  <c r="Y1642" i="2"/>
  <c r="Q1642" i="2"/>
  <c r="Y1145" i="2"/>
  <c r="Q1145" i="2"/>
  <c r="Z1538" i="2"/>
  <c r="T1538" i="2"/>
  <c r="U1538" i="2" s="1"/>
  <c r="Y1449" i="2"/>
  <c r="Q1449" i="2"/>
  <c r="T1289" i="2"/>
  <c r="U1289" i="2" s="1"/>
  <c r="Z1289" i="2"/>
  <c r="Y1722" i="2"/>
  <c r="Q1722" i="2"/>
  <c r="Z2218" i="2"/>
  <c r="T2218" i="2"/>
  <c r="U2218" i="2" s="1"/>
  <c r="Z956" i="2"/>
  <c r="T956" i="2"/>
  <c r="U956" i="2" s="1"/>
  <c r="Z1324" i="2"/>
  <c r="T1324" i="2"/>
  <c r="U1324" i="2" s="1"/>
  <c r="Y1591" i="2"/>
  <c r="Q1591" i="2"/>
  <c r="Z1655" i="2"/>
  <c r="T1655" i="2"/>
  <c r="U1655" i="2" s="1"/>
  <c r="T2158" i="2"/>
  <c r="U2158" i="2" s="1"/>
  <c r="Z2158" i="2"/>
  <c r="Z2143" i="2"/>
  <c r="T2143" i="2"/>
  <c r="U2143" i="2" s="1"/>
  <c r="T2222" i="2"/>
  <c r="U2222" i="2" s="1"/>
  <c r="Z2222" i="2"/>
  <c r="Y2282" i="2"/>
  <c r="Q2282" i="2"/>
  <c r="Z1675" i="2"/>
  <c r="T1675" i="2"/>
  <c r="U1675" i="2" s="1"/>
  <c r="Y1647" i="2"/>
  <c r="Q1647" i="2"/>
  <c r="Y956" i="2"/>
  <c r="Q956" i="2"/>
  <c r="Y1148" i="2"/>
  <c r="Q1148" i="2"/>
  <c r="Y1584" i="2"/>
  <c r="Q1584" i="2"/>
  <c r="Y1501" i="2"/>
  <c r="Q1501" i="2"/>
  <c r="Z1451" i="2"/>
  <c r="T1451" i="2"/>
  <c r="U1451" i="2" s="1"/>
  <c r="T1376" i="2"/>
  <c r="U1376" i="2" s="1"/>
  <c r="Z1376" i="2"/>
  <c r="T1581" i="2"/>
  <c r="U1581" i="2" s="1"/>
  <c r="Z1581" i="2"/>
  <c r="Y1576" i="2"/>
  <c r="Q1576" i="2"/>
  <c r="Z2282" i="2"/>
  <c r="T2282" i="2"/>
  <c r="U2282" i="2" s="1"/>
  <c r="Z1148" i="2"/>
  <c r="T1148" i="2"/>
  <c r="U1148" i="2" s="1"/>
  <c r="Y1376" i="2"/>
  <c r="Q1376" i="2"/>
  <c r="Q1466" i="2"/>
  <c r="Y1466" i="2"/>
  <c r="T1591" i="2"/>
  <c r="U1591" i="2" s="1"/>
  <c r="Z1591" i="2"/>
  <c r="Z1317" i="2"/>
  <c r="T1317" i="2"/>
  <c r="U1317" i="2" s="1"/>
  <c r="T2162" i="2"/>
  <c r="U2162" i="2" s="1"/>
  <c r="Z2162" i="2"/>
  <c r="Q2143" i="2"/>
  <c r="Y2143" i="2"/>
  <c r="Y2222" i="2"/>
  <c r="Q2222" i="2"/>
  <c r="Y2286" i="2"/>
  <c r="Q2286" i="2"/>
  <c r="Q1258" i="2"/>
  <c r="Y1258" i="2"/>
  <c r="Z1532" i="2"/>
  <c r="T1532" i="2"/>
  <c r="U1532" i="2" s="1"/>
  <c r="T994" i="2"/>
  <c r="U994" i="2" s="1"/>
  <c r="Z994" i="2"/>
  <c r="Y1625" i="2"/>
  <c r="Q1625" i="2"/>
  <c r="Z1152" i="2"/>
  <c r="T1152" i="2"/>
  <c r="U1152" i="2" s="1"/>
  <c r="Y1846" i="2"/>
  <c r="Q1846" i="2"/>
  <c r="Y1908" i="2"/>
  <c r="Q1908" i="2"/>
  <c r="Y1543" i="2"/>
  <c r="Q1543" i="2"/>
  <c r="Q1589" i="2"/>
  <c r="Y1589" i="2"/>
  <c r="Y1734" i="2"/>
  <c r="Q1734" i="2"/>
  <c r="Z1584" i="2"/>
  <c r="T1584" i="2"/>
  <c r="U1584" i="2" s="1"/>
  <c r="Y1581" i="2"/>
  <c r="Q1581" i="2"/>
  <c r="Q1823" i="2"/>
  <c r="Y1823" i="2"/>
  <c r="T1466" i="2"/>
  <c r="U1466" i="2" s="1"/>
  <c r="Z1466" i="2"/>
  <c r="Z1493" i="2"/>
  <c r="T1493" i="2"/>
  <c r="U1493" i="2" s="1"/>
  <c r="Y2168" i="2"/>
  <c r="Q2168" i="2"/>
  <c r="T2286" i="2"/>
  <c r="U2286" i="2" s="1"/>
  <c r="Z2286" i="2"/>
  <c r="T1258" i="2"/>
  <c r="U1258" i="2" s="1"/>
  <c r="Z1258" i="2"/>
  <c r="Y1532" i="2"/>
  <c r="Q1532" i="2"/>
  <c r="Q994" i="2"/>
  <c r="Y994" i="2"/>
  <c r="T1625" i="2"/>
  <c r="U1625" i="2" s="1"/>
  <c r="Z1625" i="2"/>
  <c r="Z1602" i="2"/>
  <c r="T1602" i="2"/>
  <c r="U1602" i="2" s="1"/>
  <c r="Z1527" i="2"/>
  <c r="T1527" i="2"/>
  <c r="U1527" i="2" s="1"/>
  <c r="T1543" i="2"/>
  <c r="U1543" i="2" s="1"/>
  <c r="Z1543" i="2"/>
  <c r="T1589" i="2"/>
  <c r="U1589" i="2" s="1"/>
  <c r="Z1589" i="2"/>
  <c r="Y1451" i="2"/>
  <c r="Q1451" i="2"/>
  <c r="Z1823" i="2"/>
  <c r="T1823" i="2"/>
  <c r="U1823" i="2" s="1"/>
  <c r="Y1549" i="2"/>
  <c r="Q1549" i="2"/>
  <c r="Q1472" i="2"/>
  <c r="Y1472" i="2"/>
  <c r="Y1762" i="2"/>
  <c r="Q1762" i="2"/>
  <c r="T2168" i="2"/>
  <c r="U2168" i="2" s="1"/>
  <c r="Z2168" i="2"/>
  <c r="Y2016" i="2"/>
  <c r="Q2016" i="2"/>
  <c r="Z1265" i="2"/>
  <c r="T1265" i="2"/>
  <c r="U1265" i="2" s="1"/>
  <c r="Y1594" i="2"/>
  <c r="Q1594" i="2"/>
  <c r="T1989" i="2"/>
  <c r="U1989" i="2" s="1"/>
  <c r="Z1989" i="2"/>
  <c r="T1018" i="2"/>
  <c r="U1018" i="2" s="1"/>
  <c r="Z1018" i="2"/>
  <c r="Y1525" i="2"/>
  <c r="Q1525" i="2"/>
  <c r="Z1640" i="2"/>
  <c r="T1640" i="2"/>
  <c r="U1640" i="2" s="1"/>
  <c r="Y1910" i="2"/>
  <c r="Q1910" i="2"/>
  <c r="Y1678" i="2"/>
  <c r="Q1678" i="2"/>
  <c r="Z2194" i="2"/>
  <c r="T2194" i="2"/>
  <c r="U2194" i="2" s="1"/>
  <c r="Q2158" i="2"/>
  <c r="Y2158" i="2"/>
  <c r="T1647" i="2"/>
  <c r="U1647" i="2" s="1"/>
  <c r="Z1647" i="2"/>
  <c r="T1549" i="2"/>
  <c r="U1549" i="2" s="1"/>
  <c r="Z1549" i="2"/>
  <c r="Z1472" i="2"/>
  <c r="T1472" i="2"/>
  <c r="U1472" i="2" s="1"/>
  <c r="Z1762" i="2"/>
  <c r="T1762" i="2"/>
  <c r="U1762" i="2" s="1"/>
  <c r="T1957" i="2"/>
  <c r="U1957" i="2" s="1"/>
  <c r="Z1957" i="2"/>
  <c r="T2016" i="2"/>
  <c r="U2016" i="2" s="1"/>
  <c r="Z2016" i="2"/>
  <c r="T1670" i="2"/>
  <c r="U1670" i="2" s="1"/>
  <c r="Z1670" i="2"/>
  <c r="Y1265" i="2"/>
  <c r="Q1265" i="2"/>
  <c r="Z1594" i="2"/>
  <c r="T1594" i="2"/>
  <c r="U1594" i="2" s="1"/>
  <c r="Q1989" i="2"/>
  <c r="Y1989" i="2"/>
  <c r="Y1018" i="2"/>
  <c r="Q1018" i="2"/>
  <c r="T1525" i="2"/>
  <c r="U1525" i="2" s="1"/>
  <c r="Z1525" i="2"/>
  <c r="Y1640" i="2"/>
  <c r="Q1640" i="2"/>
  <c r="Y1965" i="2"/>
  <c r="Q1965" i="2"/>
  <c r="T1910" i="2"/>
  <c r="U1910" i="2" s="1"/>
  <c r="Z1910" i="2"/>
  <c r="T1678" i="2"/>
  <c r="U1678" i="2" s="1"/>
  <c r="Z1678" i="2"/>
  <c r="Q651" i="2"/>
  <c r="Z670" i="2"/>
  <c r="T670" i="2"/>
  <c r="U670" i="2" s="1"/>
  <c r="Z711" i="2"/>
  <c r="T711" i="2"/>
  <c r="U711" i="2" s="1"/>
  <c r="Y711" i="2"/>
  <c r="Q711" i="2"/>
  <c r="Q431" i="2"/>
  <c r="Q463" i="2"/>
  <c r="Z530" i="2"/>
  <c r="T530" i="2"/>
  <c r="U530" i="2" s="1"/>
  <c r="Q792" i="2"/>
  <c r="Y792" i="2"/>
  <c r="Y530" i="2"/>
  <c r="Q530" i="2"/>
  <c r="Z134" i="2"/>
  <c r="T134" i="2"/>
  <c r="U134" i="2" s="1"/>
  <c r="Y822" i="2"/>
  <c r="Q822" i="2"/>
  <c r="Q255" i="2"/>
  <c r="Y255" i="2"/>
  <c r="Z431" i="2"/>
  <c r="T431" i="2"/>
  <c r="U431" i="2" s="1"/>
  <c r="Q134" i="2"/>
  <c r="Y134" i="2"/>
  <c r="Z255" i="2"/>
  <c r="T255" i="2"/>
  <c r="U255" i="2" s="1"/>
  <c r="Q131" i="2"/>
  <c r="T188" i="2"/>
  <c r="U188" i="2" s="1"/>
  <c r="Z188" i="2"/>
  <c r="T542" i="2"/>
  <c r="U542" i="2" s="1"/>
  <c r="Z542" i="2"/>
  <c r="Z463" i="2"/>
  <c r="T463" i="2"/>
  <c r="U463" i="2" s="1"/>
  <c r="Q238" i="2"/>
  <c r="Y238" i="2"/>
  <c r="Y542" i="2"/>
  <c r="Q542" i="2"/>
  <c r="Z703" i="2"/>
  <c r="T703" i="2"/>
  <c r="U703" i="2" s="1"/>
  <c r="T261" i="2"/>
  <c r="U261" i="2" s="1"/>
  <c r="Z261" i="2"/>
  <c r="T460" i="2"/>
  <c r="U460" i="2" s="1"/>
  <c r="Z460" i="2"/>
  <c r="T651" i="2"/>
  <c r="U651" i="2" s="1"/>
  <c r="Z651" i="2"/>
  <c r="T131" i="2"/>
  <c r="U131" i="2" s="1"/>
  <c r="Z131" i="2"/>
  <c r="Z822" i="2"/>
  <c r="T822" i="2"/>
  <c r="U822" i="2" s="1"/>
  <c r="Z792" i="2"/>
  <c r="T792" i="2"/>
  <c r="U792" i="2" s="1"/>
  <c r="T238" i="2"/>
  <c r="U238" i="2" s="1"/>
  <c r="Z238" i="2"/>
  <c r="Q261" i="2"/>
  <c r="Y261" i="2"/>
  <c r="Y460" i="2"/>
  <c r="Q460" i="2"/>
  <c r="Y1656" i="2"/>
  <c r="Q1656" i="2"/>
  <c r="Z1656" i="2"/>
  <c r="T1656" i="2"/>
  <c r="U1656" i="2" s="1"/>
  <c r="Y1787" i="2"/>
  <c r="Q1787" i="2"/>
  <c r="Q3183" i="2"/>
  <c r="Y3183" i="2"/>
  <c r="Y3067" i="2"/>
  <c r="Q3067" i="2"/>
  <c r="Z3168" i="2"/>
  <c r="T3168" i="2"/>
  <c r="U3168" i="2" s="1"/>
  <c r="T2768" i="2"/>
  <c r="U2768" i="2" s="1"/>
  <c r="Z2768" i="2"/>
  <c r="Y3168" i="2"/>
  <c r="Q3168" i="2"/>
  <c r="T1787" i="2"/>
  <c r="U1787" i="2" s="1"/>
  <c r="Z1787" i="2"/>
  <c r="Z3183" i="2"/>
  <c r="T3183" i="2"/>
  <c r="U3183" i="2" s="1"/>
  <c r="T3067" i="2"/>
  <c r="U3067" i="2" s="1"/>
  <c r="Z3067" i="2"/>
  <c r="Y3064" i="2"/>
  <c r="Q3064" i="2"/>
  <c r="T2619" i="2"/>
  <c r="U2619" i="2" s="1"/>
  <c r="Z2619" i="2"/>
  <c r="Y2421" i="2"/>
  <c r="Q2421" i="2"/>
  <c r="Z3186" i="2"/>
  <c r="T3186" i="2"/>
  <c r="U3186" i="2" s="1"/>
  <c r="Q2768" i="2"/>
  <c r="Y2768" i="2"/>
  <c r="Q2619" i="2"/>
  <c r="Y2619" i="2"/>
  <c r="Y1813" i="2"/>
  <c r="Q1813" i="2"/>
  <c r="T2421" i="2"/>
  <c r="U2421" i="2" s="1"/>
  <c r="Z2421" i="2"/>
  <c r="Q2497" i="2"/>
  <c r="Y2497" i="2"/>
  <c r="T1813" i="2"/>
  <c r="U1813" i="2" s="1"/>
  <c r="Z1813" i="2"/>
  <c r="T2497" i="2"/>
  <c r="U2497" i="2" s="1"/>
  <c r="Z2497" i="2"/>
  <c r="Q3186" i="2"/>
  <c r="Y3186" i="2"/>
  <c r="Z3064" i="2"/>
  <c r="T3064" i="2"/>
  <c r="U3064" i="2" s="1"/>
</calcChain>
</file>

<file path=xl/sharedStrings.xml><?xml version="1.0" encoding="utf-8"?>
<sst xmlns="http://schemas.openxmlformats.org/spreadsheetml/2006/main" count="32313" uniqueCount="5811">
  <si>
    <t>Bill. date</t>
  </si>
  <si>
    <t>Purchase order no.</t>
  </si>
  <si>
    <t>Sales order no.</t>
  </si>
  <si>
    <t>Sales order Type</t>
  </si>
  <si>
    <t>Billing type</t>
  </si>
  <si>
    <t>Bill. doc.</t>
  </si>
  <si>
    <t>Sold-to</t>
  </si>
  <si>
    <t>Sold-to name</t>
  </si>
  <si>
    <t>Material</t>
  </si>
  <si>
    <t>Description</t>
  </si>
  <si>
    <t>Billed quantity</t>
  </si>
  <si>
    <t>Net value</t>
  </si>
  <si>
    <t>Z045</t>
  </si>
  <si>
    <t>Z001</t>
  </si>
  <si>
    <t>บจ.ไทย ซี-เซ็นเตอร์</t>
  </si>
  <si>
    <t>SKU WI CACL  84 CPB 20 10000 12C N TH1</t>
  </si>
  <si>
    <t>SKU WI LTBL  84 CPB 20 10000 11  N TH1</t>
  </si>
  <si>
    <t>Z022</t>
  </si>
  <si>
    <t>บริษัท ค้ำชู เทรดดิ้ง จำกัด</t>
  </si>
  <si>
    <t>SKU MD ORBL  84 CPB 20 10000 12  N TH1</t>
  </si>
  <si>
    <t>SKU MD LTSB  84 CPB 20 10000 12  N TH1</t>
  </si>
  <si>
    <t>SKU MD SGWB  84 CPB 20 10000 12  N TH1</t>
  </si>
  <si>
    <t>CP All Public Company Limited</t>
  </si>
  <si>
    <t>SKU MD MGNM  84 CPB 20 10000 11B N TH1</t>
  </si>
  <si>
    <t>SUN 108 CO., LTD.</t>
  </si>
  <si>
    <t>FOODLAND SUPERMARKET CO., LTD.</t>
  </si>
  <si>
    <t>City Mall Group Co.,Ltd.</t>
  </si>
  <si>
    <t>Promenade Homefreshmart Co., Ltd.</t>
  </si>
  <si>
    <t>UFM Fuji Super Co.,Ltd.</t>
  </si>
  <si>
    <t>BANGKOK-TOKYU DEPARTMENTSTORE</t>
  </si>
  <si>
    <t>VILLA MARKET J.P. CO., LTD.</t>
  </si>
  <si>
    <t>VILLA MARKET JP CO., LTD.</t>
  </si>
  <si>
    <t>บริษัทปตท.บริหารธุรกิจค้าปลีก จำกัด</t>
  </si>
  <si>
    <t>Siam Makro Public Company Limited</t>
  </si>
  <si>
    <t>AEON (Thailand) Co.,Ltd.</t>
  </si>
  <si>
    <t>MPR Marketing Ltd., Part.</t>
  </si>
  <si>
    <t>SIAM DCM CO.,LTD.</t>
  </si>
  <si>
    <t>Big C Supercenter Public Co.,Ltd.</t>
  </si>
  <si>
    <t>บจ.บางจาก กรีนเนท</t>
  </si>
  <si>
    <t>Ek-Chai Distribution System Co. Ltd</t>
  </si>
  <si>
    <t>Phuketjaroenprompun Co., Ltd.</t>
  </si>
  <si>
    <t>Isetan (Thailand) Co.,Ltd.</t>
  </si>
  <si>
    <t>Z013</t>
  </si>
  <si>
    <t>Z003</t>
  </si>
  <si>
    <t>Amount Exclude VAT</t>
  </si>
  <si>
    <t>RSP</t>
  </si>
  <si>
    <t>Quantity</t>
  </si>
  <si>
    <t>VAT</t>
  </si>
  <si>
    <t>Amount included VAT</t>
  </si>
  <si>
    <t>customer name</t>
  </si>
  <si>
    <t>Customer code</t>
  </si>
  <si>
    <t>Wholesale</t>
  </si>
  <si>
    <t>M7 OB</t>
  </si>
  <si>
    <t>M7 SB</t>
  </si>
  <si>
    <t>M7 WB</t>
  </si>
  <si>
    <t>Nordic</t>
  </si>
  <si>
    <t>Winston Classic</t>
  </si>
  <si>
    <t>Winston Blue</t>
  </si>
  <si>
    <t>Mild Seven Sky Blue</t>
  </si>
  <si>
    <t>Mild Seven Wind Blue</t>
  </si>
  <si>
    <t>WI CLS</t>
  </si>
  <si>
    <t>Brand Category</t>
  </si>
  <si>
    <t>Brand name</t>
  </si>
  <si>
    <t>Customer category</t>
  </si>
  <si>
    <t>Grand Total</t>
  </si>
  <si>
    <t>Mild Seven Original Blue</t>
  </si>
  <si>
    <t xml:space="preserve">Winston Black Mentol </t>
  </si>
  <si>
    <t>MPR</t>
  </si>
  <si>
    <t>Khamchu</t>
  </si>
  <si>
    <t>Sereewat</t>
  </si>
  <si>
    <t>Kor.Chai Saeng</t>
  </si>
  <si>
    <t>Phuketjaroen</t>
  </si>
  <si>
    <t>SDJ Marketing</t>
  </si>
  <si>
    <t>Sunpetch</t>
  </si>
  <si>
    <t>Supercheap</t>
  </si>
  <si>
    <t>Yokhong</t>
  </si>
  <si>
    <t>Z011</t>
  </si>
  <si>
    <t>JT INTERNATIONAL (THAILAND) LTD.</t>
  </si>
  <si>
    <t>S2</t>
  </si>
  <si>
    <t>Central Food Retail Co., Ltd.</t>
  </si>
  <si>
    <t>S1</t>
  </si>
  <si>
    <t>Z024</t>
  </si>
  <si>
    <t>Supercheap Co., Ltd.</t>
  </si>
  <si>
    <t>Tang Hua Seng Department</t>
  </si>
  <si>
    <t>Sereewat Tobacco Co., Ltd.</t>
  </si>
  <si>
    <t>บริษัท สรรเพชญโกรเซอรี่ จำกัด</t>
  </si>
  <si>
    <t>Yokhong Limited Partnership</t>
  </si>
  <si>
    <t>SDJ Marketing Co.,Ltd.</t>
  </si>
  <si>
    <t>Siam Paragon Retail Co., Ltd.</t>
  </si>
  <si>
    <t>The Mall Group Co., Ltd.</t>
  </si>
  <si>
    <t>หจก.หาดใหญ่ ก.ชัยแสง</t>
  </si>
  <si>
    <t>The Mall Ratchasima Co., Ltd.</t>
  </si>
  <si>
    <t>Sum of Quantity</t>
  </si>
  <si>
    <t>Values</t>
  </si>
  <si>
    <t>Discount</t>
  </si>
  <si>
    <t>Amount</t>
  </si>
  <si>
    <t>Selling price/unit by Brand name</t>
  </si>
  <si>
    <t>Government price by brand</t>
  </si>
  <si>
    <t>CENTRAL FOOD RETAIL COMPANY LIMITED</t>
  </si>
  <si>
    <t>JTIT - DSO North East Provincial</t>
  </si>
  <si>
    <t>บจ.สรรเพ็ชญโกเชอรี</t>
  </si>
  <si>
    <t>บจ.ซีอาร์ซี เอโฮลด์ ภูเก็ต</t>
  </si>
  <si>
    <t>พี่อาร์ม</t>
  </si>
  <si>
    <t>เฮียโต</t>
  </si>
  <si>
    <t>ร้านยอดข้าว (ตลาดย่าโม)</t>
  </si>
  <si>
    <t>บจ. ดริ้ง</t>
  </si>
  <si>
    <t>วัฒน์ภัณฑ์</t>
  </si>
  <si>
    <t>หจก.มณฑินี</t>
  </si>
  <si>
    <t>บ้านคุณ</t>
  </si>
  <si>
    <t>เล่าเซียงฮวด</t>
  </si>
  <si>
    <t>คุณสมพงษ์ สาททอง</t>
  </si>
  <si>
    <t>เจริญพาณิชย์</t>
  </si>
  <si>
    <t>เฮียจิว</t>
  </si>
  <si>
    <t>ลาดกระบังการสุรา</t>
  </si>
  <si>
    <t>สุวคนธ์</t>
  </si>
  <si>
    <t>ป๊อป-เอ๋</t>
  </si>
  <si>
    <t>รุจิพาณิชย์ 2</t>
  </si>
  <si>
    <t>ภาราดร</t>
  </si>
  <si>
    <t>ฮกกี่ซุปเปอร์สโตร์</t>
  </si>
  <si>
    <t>หจก.เวเว่</t>
  </si>
  <si>
    <t>ไฮคิว มาร์ท</t>
  </si>
  <si>
    <t>ไจ้เฮง</t>
  </si>
  <si>
    <t>จั่วหลีจั่น</t>
  </si>
  <si>
    <t>บจ.โชคชูชัยการสุรา</t>
  </si>
  <si>
    <t>หจก.รุ่งเรืองซุปเปอร์มาร์เก็ต</t>
  </si>
  <si>
    <t>คุณประสิทธ์</t>
  </si>
  <si>
    <t>บจ.ปิโตรนาสมาเก็ตดิ้ง(ประเทศไทย)</t>
  </si>
  <si>
    <t>น้องแพรว</t>
  </si>
  <si>
    <t>นำเจริญ</t>
  </si>
  <si>
    <t>คุณโชคชัย</t>
  </si>
  <si>
    <t>ร้านยุทธพัฒนา</t>
  </si>
  <si>
    <t>บจ.ศิริวัฒนาการสุรา</t>
  </si>
  <si>
    <t>สุวิชาพาณิชย์</t>
  </si>
  <si>
    <t>สมโชค</t>
  </si>
  <si>
    <t>แสงชัย</t>
  </si>
  <si>
    <t>สุขนิรันดร์</t>
  </si>
  <si>
    <t>ตะวัน</t>
  </si>
  <si>
    <t>เส็งเจริญพาณิชย์</t>
  </si>
  <si>
    <t>รุ่งโรจน์</t>
  </si>
  <si>
    <t>บจ.สีสวาทเทรดดิ้ง</t>
  </si>
  <si>
    <t>ห้วยขวางแก๊ส</t>
  </si>
  <si>
    <t>กาฬสินธ์สโตร์</t>
  </si>
  <si>
    <t>สหภัณฑ์อาหลั่ย</t>
  </si>
  <si>
    <t>ศรีเจริญ</t>
  </si>
  <si>
    <t>สุวัฒนาเจริญพร</t>
  </si>
  <si>
    <t>คุณ คิม</t>
  </si>
  <si>
    <t>จ.รุ่งเรือง</t>
  </si>
  <si>
    <t>ทรงทรัพย์</t>
  </si>
  <si>
    <t>ลูกบอลล์</t>
  </si>
  <si>
    <t>อื้อเล่งฮวด</t>
  </si>
  <si>
    <t>โง้วจิ้นฮง</t>
  </si>
  <si>
    <t>อ.อุกฤษณ์</t>
  </si>
  <si>
    <t>พรศิริ</t>
  </si>
  <si>
    <t>บจ.ส.ศักดิ์เดชน์</t>
  </si>
  <si>
    <t>กอบเกื้อพานิช</t>
  </si>
  <si>
    <t>ร้านเปิ้ล</t>
  </si>
  <si>
    <t>หจก.สหกิจรุ่งเจริญ</t>
  </si>
  <si>
    <t>เอสเค ค้าส่ง</t>
  </si>
  <si>
    <t>รุ่งเรืองการค้า</t>
  </si>
  <si>
    <t>ฤชุพงศ์การสุรา</t>
  </si>
  <si>
    <t>ไทยรุ่งเรือง</t>
  </si>
  <si>
    <t>โคอำนวย</t>
  </si>
  <si>
    <t>ธนวัฒนา</t>
  </si>
  <si>
    <t>ที เอส แอล</t>
  </si>
  <si>
    <t>บจ.แกรนด์ทาวเวอร์ อินเตอร์ไพรส์</t>
  </si>
  <si>
    <t>สมภพ เจพี แฟมิลีมาร์ท</t>
  </si>
  <si>
    <t>กิมฮวดพาณิชย์</t>
  </si>
  <si>
    <t>ร่วมมิตร</t>
  </si>
  <si>
    <t>คุณสุเทพ ตรีสิทธิมาลากุล</t>
  </si>
  <si>
    <t>ร้านลิ้มแซ่หลี</t>
  </si>
  <si>
    <t>โชคดีมาร์ท</t>
  </si>
  <si>
    <t>แต้ลี่ฮะ</t>
  </si>
  <si>
    <t>แสงสุวรรณ</t>
  </si>
  <si>
    <t>นพคุณ</t>
  </si>
  <si>
    <t>รัตนากร</t>
  </si>
  <si>
    <t>ตั้งง่วนฮง</t>
  </si>
  <si>
    <t>โสภณ</t>
  </si>
  <si>
    <t>นงนุช</t>
  </si>
  <si>
    <t>พูนทรัพย์</t>
  </si>
  <si>
    <t>เจริญชัย (ซ.81)</t>
  </si>
  <si>
    <t>จู๊ด</t>
  </si>
  <si>
    <t>ประสาน</t>
  </si>
  <si>
    <t>เฮ็งเลี้ยงเฮ้ง</t>
  </si>
  <si>
    <t>คุณทัศนีย์</t>
  </si>
  <si>
    <t>เจริญนุช</t>
  </si>
  <si>
    <t>เกียรติ์รุ่งเรือง</t>
  </si>
  <si>
    <t>คิวมาร์ท</t>
  </si>
  <si>
    <t>อนิวัฒน์</t>
  </si>
  <si>
    <t>สมบูรณ์ การค้า</t>
  </si>
  <si>
    <t>เจริญพานิช</t>
  </si>
  <si>
    <t>น้ำฝน</t>
  </si>
  <si>
    <t>ฤกษ์ชัย</t>
  </si>
  <si>
    <t>หจก.สกุลทิพย์  ปากน้ำ</t>
  </si>
  <si>
    <t>ชัยนิวัฒน์</t>
  </si>
  <si>
    <t>ปัญญา</t>
  </si>
  <si>
    <t>อึ้งเตี้ยเส็ง</t>
  </si>
  <si>
    <t>กิตติวัฒน์พานิชย์</t>
  </si>
  <si>
    <t>พวงแก้ว</t>
  </si>
  <si>
    <t>ธนพัฒน์</t>
  </si>
  <si>
    <t>สหสินโภคภัณฑ์</t>
  </si>
  <si>
    <t>เรืองรส</t>
  </si>
  <si>
    <t>เบียร์ทิพย์</t>
  </si>
  <si>
    <t>คณะบุคคล พีทีมาร์ท</t>
  </si>
  <si>
    <t>กรุงเทพสโตร์</t>
  </si>
  <si>
    <t>ตั่งง่วนถี่</t>
  </si>
  <si>
    <t>สด</t>
  </si>
  <si>
    <t>นำโชคการค้า</t>
  </si>
  <si>
    <t>ยิ่งเจริญ</t>
  </si>
  <si>
    <t>ทองดีพานิชย์</t>
  </si>
  <si>
    <t>สันติภาพสโตร์</t>
  </si>
  <si>
    <t>โฮไทยสโตร์</t>
  </si>
  <si>
    <t>ไถ่เซ่งเฮง</t>
  </si>
  <si>
    <t>วีรนุช</t>
  </si>
  <si>
    <t>นำแสงไทย</t>
  </si>
  <si>
    <t>ส.เจริญพานิชย์</t>
  </si>
  <si>
    <t>เมืองทอง</t>
  </si>
  <si>
    <t>คุณสุกิจ</t>
  </si>
  <si>
    <t>กิจเจริญ</t>
  </si>
  <si>
    <t>อ้วน</t>
  </si>
  <si>
    <t>ต.เมืองทอง</t>
  </si>
  <si>
    <t>หจก.ปราณีกาญจน์</t>
  </si>
  <si>
    <t>เอี่ยมเจริญพานิชย์</t>
  </si>
  <si>
    <t>แต้ฮะเซ็ง</t>
  </si>
  <si>
    <t>ช.เมืองทอง</t>
  </si>
  <si>
    <t>ยงค์สุวัฒน์</t>
  </si>
  <si>
    <t>จี.เค ชิมสปอร์ต</t>
  </si>
  <si>
    <t>เฮียดอน</t>
  </si>
  <si>
    <t>ลีซงฮวด</t>
  </si>
  <si>
    <t>แดง</t>
  </si>
  <si>
    <t>มหาลาภ</t>
  </si>
  <si>
    <t>วิรัตน์</t>
  </si>
  <si>
    <t>หจก.ไชยมิตร</t>
  </si>
  <si>
    <t>คุณธีรชัย</t>
  </si>
  <si>
    <t>ทวีทรัพย์</t>
  </si>
  <si>
    <t>ซื่อสัตย์พาณิชย์</t>
  </si>
  <si>
    <t>ชาญ</t>
  </si>
  <si>
    <t>รสริน</t>
  </si>
  <si>
    <t>กิจติกรเจริญ</t>
  </si>
  <si>
    <t>สามเหลี่ยม</t>
  </si>
  <si>
    <t>ศรีมงคล</t>
  </si>
  <si>
    <t>หยิมฮะฮวด</t>
  </si>
  <si>
    <t>ณรงค์</t>
  </si>
  <si>
    <t>ณรงค์ศักดิ์</t>
  </si>
  <si>
    <t>อึ้งเชี่ยวเชียว</t>
  </si>
  <si>
    <t>สาโรจน์</t>
  </si>
  <si>
    <t>ไทยเจริญพาณิชย์</t>
  </si>
  <si>
    <t>ศรีโรจน์ภัณฑ์</t>
  </si>
  <si>
    <t>เจริญชัยการสุรา</t>
  </si>
  <si>
    <t>พรทิพย์</t>
  </si>
  <si>
    <t>บางบอนซุปเปอร์</t>
  </si>
  <si>
    <t>บจ.ฟาร์มมาร์ทโมเดิร์นเทรด</t>
  </si>
  <si>
    <t>สุวพลมินิมาร์ท</t>
  </si>
  <si>
    <t>แสงรุ่งเรือง</t>
  </si>
  <si>
    <t>สมศักดิ์</t>
  </si>
  <si>
    <t>ซงเฮง</t>
  </si>
  <si>
    <t>บัญชาพานิชย์</t>
  </si>
  <si>
    <t>อรุณ</t>
  </si>
  <si>
    <t>จ.เสริมทรัพย์</t>
  </si>
  <si>
    <t>อั้งอี้เส็ง</t>
  </si>
  <si>
    <t>อนันต์ ฟิชชิ่ง</t>
  </si>
  <si>
    <t>ไทยเจริญ</t>
  </si>
  <si>
    <t>หมอยาสะพานใหม่</t>
  </si>
  <si>
    <t>ไดโว่</t>
  </si>
  <si>
    <t>สุชาติ พรหมนุเคราะห์</t>
  </si>
  <si>
    <t>สุขสมา</t>
  </si>
  <si>
    <t>สุทัศน์ พานิชย์</t>
  </si>
  <si>
    <t>คุณยุ้ย</t>
  </si>
  <si>
    <t>คุณปรีชา</t>
  </si>
  <si>
    <t>อ.เจริญพาณิชย์</t>
  </si>
  <si>
    <t>เอื้อวิจิตร</t>
  </si>
  <si>
    <t>ส.รัตนาพร</t>
  </si>
  <si>
    <t>ล.จิรัฐติกร</t>
  </si>
  <si>
    <t>มารูโกะมาร์ท</t>
  </si>
  <si>
    <t>อ.วัฒนาพานิชย์</t>
  </si>
  <si>
    <t>เฮียเล็ก</t>
  </si>
  <si>
    <t>เง็กเซ็ง</t>
  </si>
  <si>
    <t>ธนิยะ</t>
  </si>
  <si>
    <t>โจว มุ่ง ไช้</t>
  </si>
  <si>
    <t>สหพรรษ</t>
  </si>
  <si>
    <t>ทรัพยเพิ่มพูน</t>
  </si>
  <si>
    <t>ทรัพย์วิบูลย์ชัย</t>
  </si>
  <si>
    <t>หจก.รุ่งชัย-จันทร์รักษา</t>
  </si>
  <si>
    <t>หอธรรมรัตน์</t>
  </si>
  <si>
    <t>ชัยภูษา</t>
  </si>
  <si>
    <t>สดชื่น</t>
  </si>
  <si>
    <t>สิทธิกรเจริญ</t>
  </si>
  <si>
    <t>อนุภาพพาณิชย์</t>
  </si>
  <si>
    <t>เดอะ รอยัลปริ้นท์</t>
  </si>
  <si>
    <t>ทิพย์วารี</t>
  </si>
  <si>
    <t>หจก.มานิตย์เพชรบุรี</t>
  </si>
  <si>
    <t>วัฒนาพานิช</t>
  </si>
  <si>
    <t>นิยมภัณฑ์พาณิชย์</t>
  </si>
  <si>
    <t>เกษตรพร</t>
  </si>
  <si>
    <t>หจก. เอสแอนด์เคเทรดเซ็นเตอร์</t>
  </si>
  <si>
    <t>สหรัตนา ลิเคอร์เซ็นเตอร์</t>
  </si>
  <si>
    <t>ท่ามะกาช้อปปิ้งมอลล์</t>
  </si>
  <si>
    <t>เจ้หมวย</t>
  </si>
  <si>
    <t>บจ.นครสวรรค์ ทีดี</t>
  </si>
  <si>
    <t>เพทาย</t>
  </si>
  <si>
    <t>ลิ้มเจริญ</t>
  </si>
  <si>
    <t>นันทวัฒน์</t>
  </si>
  <si>
    <t>จอยพานิช</t>
  </si>
  <si>
    <t>บุญเลี้ยง</t>
  </si>
  <si>
    <t>มานะพานิช</t>
  </si>
  <si>
    <t>พี่พร</t>
  </si>
  <si>
    <t>ก๊วยเซ่งเฮง</t>
  </si>
  <si>
    <t>เด่นอุดม</t>
  </si>
  <si>
    <t>ยินดี</t>
  </si>
  <si>
    <t>ตรียาวัฒน์</t>
  </si>
  <si>
    <t>แชมเปญ</t>
  </si>
  <si>
    <t>สุชาดา</t>
  </si>
  <si>
    <t>บจ.มั่นคงพาณิชย์(สี่มุมเมือง)</t>
  </si>
  <si>
    <t>เชษฐวัฒนา</t>
  </si>
  <si>
    <t>Wee and Wan Supper Market</t>
  </si>
  <si>
    <t>บุญรักษา</t>
  </si>
  <si>
    <t>กรีนแอปเปิ้ล</t>
  </si>
  <si>
    <t>บิ๊กเฮง</t>
  </si>
  <si>
    <t>เสริมใจมา</t>
  </si>
  <si>
    <t>ไทยสวัสดิ์</t>
  </si>
  <si>
    <t>ฉัวกิ้มง้วน</t>
  </si>
  <si>
    <t>สายทิพย์</t>
  </si>
  <si>
    <t>นาทอง</t>
  </si>
  <si>
    <t>ประจวบพาณิชย์</t>
  </si>
  <si>
    <t>เภสัช ฟาร์มาซี</t>
  </si>
  <si>
    <t>ศิริมิตรการค้า</t>
  </si>
  <si>
    <t>ปริญญาพาณิชย์</t>
  </si>
  <si>
    <t>แสงเพชร</t>
  </si>
  <si>
    <t>กิจประเสริฐ</t>
  </si>
  <si>
    <t>คาเธ่ต์สโตร์</t>
  </si>
  <si>
    <t>หจก.ศรีลานนามาร์เก็ตติ้งฯ</t>
  </si>
  <si>
    <t>วิรุฬ</t>
  </si>
  <si>
    <t>นวลจันทร์</t>
  </si>
  <si>
    <t>ตุ๊กตา</t>
  </si>
  <si>
    <t>ศิริการสุรา</t>
  </si>
  <si>
    <t>จิงฮะ</t>
  </si>
  <si>
    <t>ธนพิริยะซุปเปอร์</t>
  </si>
  <si>
    <t>ศิริโชคชัย</t>
  </si>
  <si>
    <t>เลี่ยงฮวดเฮงพานิช</t>
  </si>
  <si>
    <t>บจ.สุราวิทยานันท์</t>
  </si>
  <si>
    <t>สี่แยกสามล้าน</t>
  </si>
  <si>
    <t>ซิงเซ้ง สิงห์บุรี</t>
  </si>
  <si>
    <t>นินจา</t>
  </si>
  <si>
    <t>น้ำเพชร</t>
  </si>
  <si>
    <t>ธนาสโตร์</t>
  </si>
  <si>
    <t>หจก.เชียงรายกิจทวี</t>
  </si>
  <si>
    <t>เตียเปงง้วน</t>
  </si>
  <si>
    <t>บูรพาการสุรา</t>
  </si>
  <si>
    <t>สุวิมล</t>
  </si>
  <si>
    <t>หจก.ตั้งหยงเช้งสโตร์</t>
  </si>
  <si>
    <t>ร้านนภารัตน์</t>
  </si>
  <si>
    <t>บจ.แม่ริมออร์คิด เรสเตอรองท์</t>
  </si>
  <si>
    <t>ขวัญใจกริ้บ</t>
  </si>
  <si>
    <t>สปริงแลนท์</t>
  </si>
  <si>
    <t>บจ.เอส อาร์ ซุปเปอร์มาร์ท</t>
  </si>
  <si>
    <t>ชัยกุล</t>
  </si>
  <si>
    <t>ประดิษฐ์</t>
  </si>
  <si>
    <t>ฮงล้ง มินิมาร์ท</t>
  </si>
  <si>
    <t>บจ.สีหราชเซอร์วิส (1989)</t>
  </si>
  <si>
    <t>ปัญญาพันธ์</t>
  </si>
  <si>
    <t>หจก.เชียงรายทวีพาณิชย์</t>
  </si>
  <si>
    <t>บจ. ลักษณา</t>
  </si>
  <si>
    <t>33 พานิช</t>
  </si>
  <si>
    <t>หจก. แพร่พิยชัย</t>
  </si>
  <si>
    <t>มยุรี</t>
  </si>
  <si>
    <t>ซื่อตรงพาณิชย์</t>
  </si>
  <si>
    <t>ป.ส่งรัตน์</t>
  </si>
  <si>
    <t>ลิ้มใช่เซ้ง</t>
  </si>
  <si>
    <t>โดมอน</t>
  </si>
  <si>
    <t>ภิรมย์ภัณฑ์</t>
  </si>
  <si>
    <t>หจก.อมรพันธุ์เชียงราย</t>
  </si>
  <si>
    <t>บจ.รอบบรรเจิด</t>
  </si>
  <si>
    <t>ไทยกิจ</t>
  </si>
  <si>
    <t>ศิริชัย</t>
  </si>
  <si>
    <t>ชุนหมง</t>
  </si>
  <si>
    <t>อารมณ์พานิชย์</t>
  </si>
  <si>
    <t>หจก.ฮั่นพงษ์กี่</t>
  </si>
  <si>
    <t>พี.เอ.มาร์ท</t>
  </si>
  <si>
    <t>ชวัลพิชญ์</t>
  </si>
  <si>
    <t>บุญศิริ</t>
  </si>
  <si>
    <t>ออลดริ้งค์</t>
  </si>
  <si>
    <t>สวัสดิ์น้ำทิพย์</t>
  </si>
  <si>
    <t>แอล.เค.เทรดมาร์ทค้าส่ง</t>
  </si>
  <si>
    <t>วนิดา</t>
  </si>
  <si>
    <t>เอี่ยมศริยารักษ์</t>
  </si>
  <si>
    <t>วีรศักดิ์</t>
  </si>
  <si>
    <t>เจริญรัตน์ ซุปเปอร์มาร์เก็ต</t>
  </si>
  <si>
    <t>ศิริภัณฑ์</t>
  </si>
  <si>
    <t>บจ.เจตนาเจริญการสุรา</t>
  </si>
  <si>
    <t>หจก.ทวีวงค์</t>
  </si>
  <si>
    <t>เจ๊ย้ง</t>
  </si>
  <si>
    <t>เชียงใหม่การสุรา</t>
  </si>
  <si>
    <t>หจก.โกดัง ป.พิพัฒน์ 2000</t>
  </si>
  <si>
    <t>สมชาย 2</t>
  </si>
  <si>
    <t>เกรียงฤทธิ์พานิช</t>
  </si>
  <si>
    <t>มนตรี</t>
  </si>
  <si>
    <t>หนองหอยพานิช</t>
  </si>
  <si>
    <t>เพชรไมตรี</t>
  </si>
  <si>
    <t>พัทยาแก๊ส (ร้านส่ง)</t>
  </si>
  <si>
    <t>สิริภัณฑ์</t>
  </si>
  <si>
    <t>ช.พัทยา</t>
  </si>
  <si>
    <t>พลอยน้ำค้าง</t>
  </si>
  <si>
    <t>เฮียยี่</t>
  </si>
  <si>
    <t>บจ.โมเดิร์น ซิตี้ ช็อปปิ้งคอมเพล็กซ</t>
  </si>
  <si>
    <t>โค้วซุ่นฮวด</t>
  </si>
  <si>
    <t>ตนุ มินิมาร์ท</t>
  </si>
  <si>
    <t>แสงทองสโตร์</t>
  </si>
  <si>
    <t>โกตู้</t>
  </si>
  <si>
    <t>สมชาย</t>
  </si>
  <si>
    <t>อั้งเล็งใช้</t>
  </si>
  <si>
    <t>เมธี พาณิชย์</t>
  </si>
  <si>
    <t>ช็อปแอนด์แชมป์</t>
  </si>
  <si>
    <t>อื้อชั่งเซ้ง</t>
  </si>
  <si>
    <t>กุญแจ ซุปเปอร์มาร์เก็ต</t>
  </si>
  <si>
    <t>ภัทรกิจ</t>
  </si>
  <si>
    <t>พรชัย</t>
  </si>
  <si>
    <t>เซ่ง เฮง จั่น</t>
  </si>
  <si>
    <t>หจก.ดีค้าส่ง</t>
  </si>
  <si>
    <t>สมจินตนา (คุณสุภาภรณ์ แซ่ลี้)</t>
  </si>
  <si>
    <t>สุบรรณวงศ์</t>
  </si>
  <si>
    <t>อิสริยาพานิช</t>
  </si>
  <si>
    <t>เอ็น ที เครื่องดื่ม</t>
  </si>
  <si>
    <t>นภา</t>
  </si>
  <si>
    <t>บจ.ภูเก็ตช้อปปิ้งเซ็นเตอร์</t>
  </si>
  <si>
    <t>สิงห์ทอง</t>
  </si>
  <si>
    <t>เจ๊สาลี่</t>
  </si>
  <si>
    <t>โค้วฮะหลี</t>
  </si>
  <si>
    <t>อรัญโฮลเทล</t>
  </si>
  <si>
    <t>ปึงยิดเถาพาณิชย์</t>
  </si>
  <si>
    <t>เติมจิตร</t>
  </si>
  <si>
    <t>เพิ่มพูลทรัพย์</t>
  </si>
  <si>
    <t>คงคาพานิช</t>
  </si>
  <si>
    <t>สัมพันธ์</t>
  </si>
  <si>
    <t>Cholrungruengstore(Bangsan)Co.,Ltd.</t>
  </si>
  <si>
    <t>เสรีชัย</t>
  </si>
  <si>
    <t>วิชิต</t>
  </si>
  <si>
    <t>จั๊วฮวดเส๊ง</t>
  </si>
  <si>
    <t>ตั้งเกียงหลี (ขายส่ง)</t>
  </si>
  <si>
    <t>สมใจพานิช</t>
  </si>
  <si>
    <t>ช.พาณิชย์</t>
  </si>
  <si>
    <t>วสันต์</t>
  </si>
  <si>
    <t>วิรัตน์พานิช</t>
  </si>
  <si>
    <t>หจก. ก.เวียงพิงค์</t>
  </si>
  <si>
    <t>แสงโสภา</t>
  </si>
  <si>
    <t>โกต๋อง</t>
  </si>
  <si>
    <t>หน่ำเฮงจั่น</t>
  </si>
  <si>
    <t>บีพี</t>
  </si>
  <si>
    <t>เกรียงศักดิ์</t>
  </si>
  <si>
    <t>อึ้งไช่ไฮ้</t>
  </si>
  <si>
    <t>บจ.วรรณกิจเจริญ(2000)</t>
  </si>
  <si>
    <t>ชัยศรี  พรหมช่วย</t>
  </si>
  <si>
    <t>สมหมายสโตร์</t>
  </si>
  <si>
    <t>เอกชัย</t>
  </si>
  <si>
    <t>ห้างรุ่งโรจน</t>
  </si>
  <si>
    <t>ใหญ่ไพศาล</t>
  </si>
  <si>
    <t>วาสนา</t>
  </si>
  <si>
    <t>ราชาเบียร์ช้าง</t>
  </si>
  <si>
    <t>เลี่ยงอวด</t>
  </si>
  <si>
    <t>บจ. งานหนึ่ง</t>
  </si>
  <si>
    <t>ร้านเลื่ยงอวด</t>
  </si>
  <si>
    <t>รุ่งทรัพย์</t>
  </si>
  <si>
    <t>หจก.ปิ่นจุฑาการปิโตรเลี่ยม</t>
  </si>
  <si>
    <t>ป.พานิช</t>
  </si>
  <si>
    <t>ส.สุรา</t>
  </si>
  <si>
    <t>อุไรสโตร์</t>
  </si>
  <si>
    <t>ชัยวิวัฒน์</t>
  </si>
  <si>
    <t>จรรยา</t>
  </si>
  <si>
    <t>แสงทองซุปเปอร์เซ็นเตอร์</t>
  </si>
  <si>
    <t>โชคสุวรรณ</t>
  </si>
  <si>
    <t>นิวไลท์</t>
  </si>
  <si>
    <t>บจ.ฟาร์มมาร์ทคอร์ปอเรชั่น</t>
  </si>
  <si>
    <t>กิ้มเอียะเฮง</t>
  </si>
  <si>
    <t>ศิริพาณิชย์</t>
  </si>
  <si>
    <t>หลีฮั่ว</t>
  </si>
  <si>
    <t>สุทธิโชค</t>
  </si>
  <si>
    <t>สวัสดี</t>
  </si>
  <si>
    <t>หจก.ลิ้มเจริญมหาสารคาม</t>
  </si>
  <si>
    <t>แสงทองฟาร์มาซี</t>
  </si>
  <si>
    <t>จั่นเม่งเฮง</t>
  </si>
  <si>
    <t>กิจถาวร</t>
  </si>
  <si>
    <t>พีรยุทธ</t>
  </si>
  <si>
    <t>ป.กิจเจริญการสุรา</t>
  </si>
  <si>
    <t>บจ.วิสุทธิ์สกลนคร (2529)</t>
  </si>
  <si>
    <t>ส.หลักเมืองพานิชย์</t>
  </si>
  <si>
    <t>เสบียงทะเล</t>
  </si>
  <si>
    <t>ชมชิด</t>
  </si>
  <si>
    <t>พรรณี</t>
  </si>
  <si>
    <t>คาร์เธ่ย์เบตง</t>
  </si>
  <si>
    <t>พรเทพรวมค้า</t>
  </si>
  <si>
    <t>พีระพงษ์</t>
  </si>
  <si>
    <t>พรทิพย์ (โกไข่)</t>
  </si>
  <si>
    <t>แสงอุดม</t>
  </si>
  <si>
    <t>นูรี</t>
  </si>
  <si>
    <t>ฮงหง่วน</t>
  </si>
  <si>
    <t>ก.พาณิชย์</t>
  </si>
  <si>
    <t>วัฒนภัณฑ์</t>
  </si>
  <si>
    <t>บุญสัน</t>
  </si>
  <si>
    <t>เตียวย่งฮวด</t>
  </si>
  <si>
    <t>ไฮเฮี้ยง</t>
  </si>
  <si>
    <t>โดโด้</t>
  </si>
  <si>
    <t>หจก.ธารทอง ธนพล</t>
  </si>
  <si>
    <t>ครูจวน</t>
  </si>
  <si>
    <t>อินตาพานิช</t>
  </si>
  <si>
    <t>หจก.แสงมุกดา</t>
  </si>
  <si>
    <t>ตั๋นโฮฮวด</t>
  </si>
  <si>
    <t>บจก.นานาภัณฑ์ ยโสธร แคทวัน</t>
  </si>
  <si>
    <t>จีระตั้งเจริญ</t>
  </si>
  <si>
    <t>จันเซ่งฮวด</t>
  </si>
  <si>
    <t>พีบี</t>
  </si>
  <si>
    <t>โรงน้ำแข็งชื่นจิต</t>
  </si>
  <si>
    <t>มีโชค</t>
  </si>
  <si>
    <t>หจก.รีมิกซ์ แอลกอฮอล์สโตร์</t>
  </si>
  <si>
    <t>ร้านรุ่งเรืองการค้า</t>
  </si>
  <si>
    <t>หจก.เชิดชัยการสุรา</t>
  </si>
  <si>
    <t>ต.เครื่องดื่ม</t>
  </si>
  <si>
    <t>กาญจนา (เจ๊พร)</t>
  </si>
  <si>
    <t>บจ.วิมลรัตน์ (1994)</t>
  </si>
  <si>
    <t>หจก.เอ็น.เอส.ธนาวัฒน์</t>
  </si>
  <si>
    <t>วีเอส.เจริญชัยสโตร์</t>
  </si>
  <si>
    <t>มงคลภัณฑ์</t>
  </si>
  <si>
    <t>กอเกี้ยงฮวด</t>
  </si>
  <si>
    <t>บจ.ลีมาร์ทขอนแก่น</t>
  </si>
  <si>
    <t>สินไทยพานิชย์</t>
  </si>
  <si>
    <t>คุณสุภาพร  รักษ์พงศ์</t>
  </si>
  <si>
    <t>เกษมพานิช</t>
  </si>
  <si>
    <t>หจก.อุบลจินตวีร์</t>
  </si>
  <si>
    <t>สหการค้า</t>
  </si>
  <si>
    <t>เคี้ยง</t>
  </si>
  <si>
    <t>หจก.เด็กไทยค้าข้าว</t>
  </si>
  <si>
    <t>คุณวิรัตน์  จรจบ</t>
  </si>
  <si>
    <t>สุชาติท่าศาลา</t>
  </si>
  <si>
    <t>ลิ้มอารี</t>
  </si>
  <si>
    <t>อ่าวไทย</t>
  </si>
  <si>
    <t>ตั้งเทียนเยี้ยง</t>
  </si>
  <si>
    <t>หจก.อุบลตั้งศิริ</t>
  </si>
  <si>
    <t>ฮงหลี</t>
  </si>
  <si>
    <t>บจ.อุบลดีมาร์ท(2001)</t>
  </si>
  <si>
    <t>แพรไหม</t>
  </si>
  <si>
    <t>หจก.ระโนดปิโตรเลียม (คุณราตรี)</t>
  </si>
  <si>
    <t>บจ.สินสองพัน</t>
  </si>
  <si>
    <t>โชคสมปอง</t>
  </si>
  <si>
    <t>ยงเจริญ</t>
  </si>
  <si>
    <t>วรรณศิริ-หัวไทร</t>
  </si>
  <si>
    <t>สามแยกการค้า</t>
  </si>
  <si>
    <t>ทวีการค้า</t>
  </si>
  <si>
    <t>จั่วฮวด</t>
  </si>
  <si>
    <t>ศิริรัตน์</t>
  </si>
  <si>
    <t>คุณฤทัย  ศักดิ์สุวรรณ</t>
  </si>
  <si>
    <t>คล่องประเสริฐมินิมาร์ท</t>
  </si>
  <si>
    <t>ศรีทอง</t>
  </si>
  <si>
    <t>สินเจริญ</t>
  </si>
  <si>
    <t>คุณบุญเลิศ  จริตงาม</t>
  </si>
  <si>
    <t>พีประสิทธิ์</t>
  </si>
  <si>
    <t>ตั้งงี่สุ่นซุปเปอร์สโตร์</t>
  </si>
  <si>
    <t>จี้เซ้งเฮง</t>
  </si>
  <si>
    <t>เฮียหมัก</t>
  </si>
  <si>
    <t>เทียนพานิช</t>
  </si>
  <si>
    <t>รุ่งโรจน์พานิช</t>
  </si>
  <si>
    <t>ใบไม้มินิมาร์ท</t>
  </si>
  <si>
    <t>ชาตรีลิเคอส์</t>
  </si>
  <si>
    <t>พัฒนาพานิช</t>
  </si>
  <si>
    <t>อานนท์ (เพ็ญพักตร์)</t>
  </si>
  <si>
    <t>แสงอรุณ</t>
  </si>
  <si>
    <t>หจก.เจริญทวีพานิช</t>
  </si>
  <si>
    <t>หจก.ศรีทองบุรีรัมย์</t>
  </si>
  <si>
    <t>บจ.เข็มทองซุปเปอร์สโตร์</t>
  </si>
  <si>
    <t>ศุภกิจ</t>
  </si>
  <si>
    <t>พรจิตร</t>
  </si>
  <si>
    <t>นานาภัณฑ์พานิช</t>
  </si>
  <si>
    <t>(ช.สินเจริญ)โอภาส ครุฑดำรงชัย</t>
  </si>
  <si>
    <t>วัชรินทร์</t>
  </si>
  <si>
    <t>ชินวัฒน์พานิช</t>
  </si>
  <si>
    <t>ไทยแสงทอง</t>
  </si>
  <si>
    <t>มะลิวัลย์ มินิมาร์ท</t>
  </si>
  <si>
    <t>สหพันธ์ พานิช 2</t>
  </si>
  <si>
    <t>รุจิพาณิชย์ 1</t>
  </si>
  <si>
    <t>ฟ้าสางจอมสุรางค์</t>
  </si>
  <si>
    <t>โกลี นายประยูร  มณีรัตน์</t>
  </si>
  <si>
    <t>(โกตี๊) พิชัย  จิเรกสุนทร</t>
  </si>
  <si>
    <t>(โคคาพานิช) จรัญญา  วัฒนาโคคา</t>
  </si>
  <si>
    <t>จันทร  เซียงคิม</t>
  </si>
  <si>
    <t>หจก.เชลล์มนพิพัฒน์</t>
  </si>
  <si>
    <t>รุ่งเจริญ</t>
  </si>
  <si>
    <t>อภินัน  มะอิง</t>
  </si>
  <si>
    <t>วิบูรณ์  เวชกิจ</t>
  </si>
  <si>
    <t>หจก.บ้านไผ่เกียรติสิน</t>
  </si>
  <si>
    <t>(กำนัล)สุดาพร จิวพัฒนกุล</t>
  </si>
  <si>
    <t>อ.วิวัฒน์</t>
  </si>
  <si>
    <t>หจก.ธนะรัตน์ การสุรา</t>
  </si>
  <si>
    <t>กมลวัฒน์ สืบเม้ย</t>
  </si>
  <si>
    <t>(โกแก้ว) เยาวเรท  บุญอดุลรัตน์</t>
  </si>
  <si>
    <t>คุณรัชพล</t>
  </si>
  <si>
    <t>หจก.ชิ้งก้วงฮง</t>
  </si>
  <si>
    <t>นิกร</t>
  </si>
  <si>
    <t>หจก.พรกิตติ์ 1980</t>
  </si>
  <si>
    <t>ภิญโญ</t>
  </si>
  <si>
    <t>ชัยกิตติ</t>
  </si>
  <si>
    <t>สมหวัง</t>
  </si>
  <si>
    <t>ภิญโญการค้า</t>
  </si>
  <si>
    <t>อยู่ฮวด</t>
  </si>
  <si>
    <t>เพชรพลอย</t>
  </si>
  <si>
    <t>ณรงสินวานิช</t>
  </si>
  <si>
    <t>ชัชพล</t>
  </si>
  <si>
    <t>สันติพานิช</t>
  </si>
  <si>
    <t>(โกเฮ้า) นายเฮ้า  แซ่จั่ว</t>
  </si>
  <si>
    <t>งามเนตร</t>
  </si>
  <si>
    <t>ท๊อฟฟี่ (เฮี๊ยบแชร์)</t>
  </si>
  <si>
    <t>โค้วซุนฮวด</t>
  </si>
  <si>
    <t>เจริญชัยบางพลี</t>
  </si>
  <si>
    <t>โอเว่นสโตร์</t>
  </si>
  <si>
    <t>จิตรอารีย์</t>
  </si>
  <si>
    <t>วัฒนา</t>
  </si>
  <si>
    <t>ลิ้มง่วนสุง</t>
  </si>
  <si>
    <t>เจริญชัยบางนา</t>
  </si>
  <si>
    <t>หจก.เที่ยงพานิช</t>
  </si>
  <si>
    <t>เอกฟ้า</t>
  </si>
  <si>
    <t>ศรีมังกร</t>
  </si>
  <si>
    <t>รุ่งเจริญนคร</t>
  </si>
  <si>
    <t>อภิวัฒน์</t>
  </si>
  <si>
    <t>ง่วนเชียง</t>
  </si>
  <si>
    <t>เด่งหน่ำหลี</t>
  </si>
  <si>
    <t>หมูรางน้ำ</t>
  </si>
  <si>
    <t>ลิ้มกวงฮ้วน</t>
  </si>
  <si>
    <t>โกแว่น</t>
  </si>
  <si>
    <t>ง้วน</t>
  </si>
  <si>
    <t>เจริญการค้า</t>
  </si>
  <si>
    <t>ไพทูรย์</t>
  </si>
  <si>
    <t>เจ๊กิม</t>
  </si>
  <si>
    <t>ชุน  เฮง  ฮวด</t>
  </si>
  <si>
    <t>น.น้อยการสุรา</t>
  </si>
  <si>
    <t>มงคลลาภพานิช</t>
  </si>
  <si>
    <t>สถาพรพานิชย์</t>
  </si>
  <si>
    <t>สงวนพงศ์</t>
  </si>
  <si>
    <t>เตียฮะฮวดสโตร์</t>
  </si>
  <si>
    <t>บจ.เดอะเกรทดีพาร์ทเม้นท์สโตร์</t>
  </si>
  <si>
    <t>แหลมทองฟามาซี</t>
  </si>
  <si>
    <t>กิมเสียนไทย</t>
  </si>
  <si>
    <t>วันชัย</t>
  </si>
  <si>
    <t>ลุงอ้วน</t>
  </si>
  <si>
    <t>แต้เปงหลี</t>
  </si>
  <si>
    <t>คุณวิวัฒน์ อินทนันต์</t>
  </si>
  <si>
    <t>หจก.บุรีรัมย์มีเกียรติเจริญ</t>
  </si>
  <si>
    <t>เอี่ยมฮวดเฮง</t>
  </si>
  <si>
    <t>ศรีชัยเจริญ</t>
  </si>
  <si>
    <t>JTIT - DSO Cemtral Provincial</t>
  </si>
  <si>
    <t>คุณสมคิด  วิทยาคม</t>
  </si>
  <si>
    <t>ชัยเจริญพาณิชย์</t>
  </si>
  <si>
    <t>Chevron (Thailand) Limited</t>
  </si>
  <si>
    <t>รุ่งเรืองพาณิชย์</t>
  </si>
  <si>
    <t>สิทธิพรชัย</t>
  </si>
  <si>
    <t>รัตน์เจษฏ-2</t>
  </si>
  <si>
    <t>สมใจพานิชย์</t>
  </si>
  <si>
    <t>คิงวอเตอร์</t>
  </si>
  <si>
    <t>สินอนันต์</t>
  </si>
  <si>
    <t>ชัยรุ่งเรือง</t>
  </si>
  <si>
    <t>FOOD LION (THIALAND) LIMITED</t>
  </si>
  <si>
    <t>กำธรพาณิชย์</t>
  </si>
  <si>
    <t>ตั้งไท้ฮวด</t>
  </si>
  <si>
    <t>วิรัชต์</t>
  </si>
  <si>
    <t>พี่แอ็ด</t>
  </si>
  <si>
    <t>พี่สมชาย</t>
  </si>
  <si>
    <t>ศรีไสว</t>
  </si>
  <si>
    <t>ไวท์ไลออนร์</t>
  </si>
  <si>
    <t>หจก.มั่นคงการสุรา</t>
  </si>
  <si>
    <t>วุฒิไพศาล</t>
  </si>
  <si>
    <t>พูลสินพาณิชย์</t>
  </si>
  <si>
    <t>พี่แดง</t>
  </si>
  <si>
    <t>เป่งฮวด</t>
  </si>
  <si>
    <t>JTIT - DSO East Provincial</t>
  </si>
  <si>
    <t>บจ.รังสิต ยูนิกรุ๊ป</t>
  </si>
  <si>
    <t>ฉั่ว เทียน ฮง</t>
  </si>
  <si>
    <t>วงเดือน</t>
  </si>
  <si>
    <t>บจ.เด็มโก้พัฒนาพาณิชย์</t>
  </si>
  <si>
    <t>รุ่งวัฒนา</t>
  </si>
  <si>
    <t>KING POWER TAX FREE CO.,LTD</t>
  </si>
  <si>
    <t>JTIT - DSO Hadyai</t>
  </si>
  <si>
    <t>JTIT - DSO Chieng mai</t>
  </si>
  <si>
    <t>ยิ้มประเสริฐ</t>
  </si>
  <si>
    <t>หจก.นครเรืองแสง</t>
  </si>
  <si>
    <t>ซาดำเนิน</t>
  </si>
  <si>
    <t>สุปรานี</t>
  </si>
  <si>
    <t>ทุ่งทองมินิมาร์ท</t>
  </si>
  <si>
    <t>CENTRAL FOOD RETAIL PHUKET CO.,LTD.</t>
  </si>
  <si>
    <t>เค.แอล เซ็นเตอร์</t>
  </si>
  <si>
    <t>นำดี</t>
  </si>
  <si>
    <t>JTIT - DSO Rama 3</t>
  </si>
  <si>
    <t>CENTRAL FOOD RETAIL CHANTABURI CO.,</t>
  </si>
  <si>
    <t>CENTRAL WATSON CO., LTD.</t>
  </si>
  <si>
    <t>หสน. สนศศิ</t>
  </si>
  <si>
    <t>JTIT - DSO Rama 9</t>
  </si>
  <si>
    <t>โป้งซันฮวด</t>
  </si>
  <si>
    <t>CENTRAL FOOD RETAIL UDON CO.,LTD.</t>
  </si>
  <si>
    <t>JTIT - DSO Tapra</t>
  </si>
  <si>
    <t>ป่าตองวิสกี้</t>
  </si>
  <si>
    <t>CENTRAL FOOD RETAIL HADYAI CO.,LTD.</t>
  </si>
  <si>
    <t>วิโรจน์</t>
  </si>
  <si>
    <t>ซุปเปอร์มาร์</t>
  </si>
  <si>
    <t>ทวีภัณฑ์</t>
  </si>
  <si>
    <t>โกอ่าง</t>
  </si>
  <si>
    <t>ท่าแพซุปเปอร์มาร์เก็ต</t>
  </si>
  <si>
    <t>เฮียม้อ</t>
  </si>
  <si>
    <t>หจก.ภูเก็ตโกรเชอรี่</t>
  </si>
  <si>
    <t>ภัตติพานิช</t>
  </si>
  <si>
    <t>สงวนสุขพานิชย์</t>
  </si>
  <si>
    <t>ตรังสุราทิพย์</t>
  </si>
  <si>
    <t>หจก. ตั้งอีเต็ก</t>
  </si>
  <si>
    <t>ว.ไพโรจน์</t>
  </si>
  <si>
    <t>โกเลี่ยน</t>
  </si>
  <si>
    <t>TI Trading Co.,Ltd.</t>
  </si>
  <si>
    <t>ซันตงเฮง</t>
  </si>
  <si>
    <t>สินเจริญพานิชย์</t>
  </si>
  <si>
    <t>โกเฮง</t>
  </si>
  <si>
    <t>มงคลมินิมาร์ท</t>
  </si>
  <si>
    <t>JTIT - DSO Chaeng  wattana</t>
  </si>
  <si>
    <t>โกตือ</t>
  </si>
  <si>
    <t>CENTRAL FOOD RETAIL</t>
  </si>
  <si>
    <t>เจ็กเซ็ง</t>
  </si>
  <si>
    <t>ไทยสมบูรณ์ซุปเปอร์มาร์ท</t>
  </si>
  <si>
    <t>CenCar Ltd.(Distribution Center 2)</t>
  </si>
  <si>
    <t>บจ.อาร์บี เซอร์วิส</t>
  </si>
  <si>
    <t>บจ.ฟิฟท์รีเทล</t>
  </si>
  <si>
    <t>Petroleum Thai Corporation Co.,Ltd.</t>
  </si>
  <si>
    <t>บจ.ปิโตรเลี่ยมไทย คอร์ปอเรชั่น</t>
  </si>
  <si>
    <t>Petroleum Thai</t>
  </si>
  <si>
    <t>บจ.น้ำมันทีพีไอ</t>
  </si>
  <si>
    <t>บจ.บางจากกรีนเนท</t>
  </si>
  <si>
    <t>TESCO LOTUS KHUMKHA CO.,LTD.</t>
  </si>
  <si>
    <t>บจก.บิ๊กเอ เทรดดิ้ง</t>
  </si>
  <si>
    <t>อินทรา</t>
  </si>
  <si>
    <t>หจก.วาย เอส เอส สโตร์</t>
  </si>
  <si>
    <t>ธีระพันธ์</t>
  </si>
  <si>
    <t>บมจ.แผ่นดินทองพร็อพเพอร์ตี้ ดีเวลลอ</t>
  </si>
  <si>
    <t>PATIMA MARKETING PARTNERSHIP</t>
  </si>
  <si>
    <t>บจ.ศรีนครกระบี่</t>
  </si>
  <si>
    <t>ประสาน  ศรีชูทอง</t>
  </si>
  <si>
    <t>สุนันท์   ชำนาญค้า</t>
  </si>
  <si>
    <t>สังวร   มงคลนำ</t>
  </si>
  <si>
    <t>สิทธิชัย   สมสกุลมนตรี</t>
  </si>
  <si>
    <t>สุรชัย   ไชยสาร</t>
  </si>
  <si>
    <t>ศิริพงษ์   ไชยภูมิ</t>
  </si>
  <si>
    <t>นนทวุฒิ   สิงห์ทะเล</t>
  </si>
  <si>
    <t>บจ.อินเตอร์ เอ็กซ์เพรส โลจิสติกส์</t>
  </si>
  <si>
    <t>ธวัชชัย  จิระประวัติตระกูล</t>
  </si>
  <si>
    <t>อุดมพาณิชย์</t>
  </si>
  <si>
    <t>บจ.โบลวเวอร์ แฟคเตอรี่</t>
  </si>
  <si>
    <t>หจก.หัตถ์ทิพย์วิศวกรรม</t>
  </si>
  <si>
    <t>วรวิทย์  ปลื้มจิต</t>
  </si>
  <si>
    <t>สุรชัย  นิ่งสานนท์</t>
  </si>
  <si>
    <t>บีมาย</t>
  </si>
  <si>
    <t>เซฟเวอร์มาร์ท</t>
  </si>
  <si>
    <t>เล็ก ซุปเปอร์มาร์เก็ต</t>
  </si>
  <si>
    <t>ดีกรีสโตร์</t>
  </si>
  <si>
    <t>แอ็ดลาส</t>
  </si>
  <si>
    <t>เภตราซุปเปอร์</t>
  </si>
  <si>
    <t>แฟร์รี่ มินิมาร์ท</t>
  </si>
  <si>
    <t>สหชัยดีรัฐ</t>
  </si>
  <si>
    <t>พัฒนภิรมย์</t>
  </si>
  <si>
    <t>หจก.เค.แอนด์เค. ซุปเปอร์ค้าส่ง</t>
  </si>
  <si>
    <t>ส.ไทยรัฐ</t>
  </si>
  <si>
    <t>น้ำทิพย์บ้านส้อง</t>
  </si>
  <si>
    <t>กุลวัฒน์</t>
  </si>
  <si>
    <t>ศิริพร</t>
  </si>
  <si>
    <t>ลิดเติลช๊อฟ</t>
  </si>
  <si>
    <t>โฟกัสมินิมาร์ท</t>
  </si>
  <si>
    <t>มนชัยการสุรา</t>
  </si>
  <si>
    <t>สุทธิชัยเบียร์</t>
  </si>
  <si>
    <t>โกโตน</t>
  </si>
  <si>
    <t>ศรีสวัสดิ์</t>
  </si>
  <si>
    <t>จูเนียร์มาร์ท</t>
  </si>
  <si>
    <t>โกแก้ว</t>
  </si>
  <si>
    <t>ล้อฮะเฮงฮวด</t>
  </si>
  <si>
    <t>หจก.วีช้อประนอง</t>
  </si>
  <si>
    <t>MINIMART EXPRESS PUBLIC CO.,LTD.</t>
  </si>
  <si>
    <t>C.P. Seven Eleven Public Co.,Ltd.</t>
  </si>
  <si>
    <t>Urailertprasert Co., Ltd.</t>
  </si>
  <si>
    <t>เจ้แป๋ว</t>
  </si>
  <si>
    <t>Suppamitr Store Co., Ltd.</t>
  </si>
  <si>
    <t>ธวัชชัย</t>
  </si>
  <si>
    <t>ถิ่นทอง</t>
  </si>
  <si>
    <t>บจ. สันติบุรีสมุย คันทรี่คลับ</t>
  </si>
  <si>
    <t>นครเงิน</t>
  </si>
  <si>
    <t>หจก. เหล่าพัฒนาบริการ</t>
  </si>
  <si>
    <t>เ่จ๊หวั่น</t>
  </si>
  <si>
    <t>ตรังนทีทิพย์</t>
  </si>
  <si>
    <t>วาสนา อินท่าฉาง</t>
  </si>
  <si>
    <t>หจก.กระบี่ เอส.พี.ออยล์ เซอร์วิส</t>
  </si>
  <si>
    <t>หจก. ฟ้าใสเคพีกรุ๊ป</t>
  </si>
  <si>
    <t>บจ.ปิโตรนาส มาร์เก็ตติ้ง</t>
  </si>
  <si>
    <t>บจ. ปิโตรนาส มาร์เก็ตติ้ง</t>
  </si>
  <si>
    <t>อนันทานนท์</t>
  </si>
  <si>
    <t>หจก.บ้านส้องเอเซีย</t>
  </si>
  <si>
    <t>ง้วนเฮงหลี</t>
  </si>
  <si>
    <t>ประสาน ศรีชูทอง</t>
  </si>
  <si>
    <t>D Fresh</t>
  </si>
  <si>
    <t>หจก. โชคอนันต์ชุมพร</t>
  </si>
  <si>
    <t>Suthep Ketkeaw</t>
  </si>
  <si>
    <t>เจียงเจริญพานิช</t>
  </si>
  <si>
    <t>ขุนบรรณ</t>
  </si>
  <si>
    <t>พีระพานิช</t>
  </si>
  <si>
    <t>หจก. ปิโตรเลี่ยมกระบี่</t>
  </si>
  <si>
    <t>บจ. เนาวรัตน์กระบี่</t>
  </si>
  <si>
    <t>Bancha Siriapiwanno</t>
  </si>
  <si>
    <t>พรนิมิตร</t>
  </si>
  <si>
    <t>วิชัยพานิชย์</t>
  </si>
  <si>
    <t>พงศ์พันธุ์ พรหมสรปสันน์</t>
  </si>
  <si>
    <t>หจก.โชคเจริญบริการ(ปักธงชัย)</t>
  </si>
  <si>
    <t>ต้นโพธิ์</t>
  </si>
  <si>
    <t>ร้านเอ.ที.</t>
  </si>
  <si>
    <t>อวยพร</t>
  </si>
  <si>
    <t>วรรณเจริญ</t>
  </si>
  <si>
    <t>หจก.เหล่าพัฒนาบริการ</t>
  </si>
  <si>
    <t>ร้านถังเงิน</t>
  </si>
  <si>
    <t>Noppasree</t>
  </si>
  <si>
    <t>ร้านมานิตย์</t>
  </si>
  <si>
    <t>Warut Utamapirak</t>
  </si>
  <si>
    <t>Thep Nana Phant</t>
  </si>
  <si>
    <t>Central Food Retail Co.,Ltd.</t>
  </si>
  <si>
    <t>Kornphant</t>
  </si>
  <si>
    <t>Seedang</t>
  </si>
  <si>
    <t>The Fifth Retail Co.,Ltd.</t>
  </si>
  <si>
    <t>Somporn</t>
  </si>
  <si>
    <t>Rojana Supper</t>
  </si>
  <si>
    <t>Ratthawit Rujiset</t>
  </si>
  <si>
    <t>Sermjaroen Oil Co.,Ltd.</t>
  </si>
  <si>
    <t>Sor.Sor.Borikarn</t>
  </si>
  <si>
    <t>Bangpakong Garden Co.,Ltd.</t>
  </si>
  <si>
    <t>Mapraow</t>
  </si>
  <si>
    <t>Daokajonkeart</t>
  </si>
  <si>
    <t>Kaokeaw Country Club Co.,Ltd.</t>
  </si>
  <si>
    <t>Package and Golf Tour Co.,Ltd.</t>
  </si>
  <si>
    <t>Mookda Shell (Branch1)</t>
  </si>
  <si>
    <t>Thanapakorn (Branch1)</t>
  </si>
  <si>
    <t>Changpuak Petroleum Co.,Ltd.</t>
  </si>
  <si>
    <t>Petroleum Krabi</t>
  </si>
  <si>
    <t>Pinhight Golf Co.,Ltd</t>
  </si>
  <si>
    <t>Sor.Pornpradab</t>
  </si>
  <si>
    <t>Jirasak Service</t>
  </si>
  <si>
    <t>Damnern Karnsura</t>
  </si>
  <si>
    <t>Samret Karnpanich</t>
  </si>
  <si>
    <t>Nahuadheng Petroleum</t>
  </si>
  <si>
    <t>Piya Panich</t>
  </si>
  <si>
    <t>Inter Express Logistics Co.,Ltd.</t>
  </si>
  <si>
    <t>Dao Jaroen Service</t>
  </si>
  <si>
    <t>Farmmart Modern Trade Co.,Ltd.</t>
  </si>
  <si>
    <t>Rinstar Enterprise Co.,Ltd.</t>
  </si>
  <si>
    <t>Shell Sakchai</t>
  </si>
  <si>
    <t>Thanawat Borikarn Chantaburi 2</t>
  </si>
  <si>
    <t>Bangkeaw Petroleum Co.,Ltd.</t>
  </si>
  <si>
    <t>Sher Minimart</t>
  </si>
  <si>
    <t>Noble Place Co.,Ltd.</t>
  </si>
  <si>
    <t>Mitpayab</t>
  </si>
  <si>
    <t>Somchai</t>
  </si>
  <si>
    <t>Thanaphant</t>
  </si>
  <si>
    <t>Nitaya</t>
  </si>
  <si>
    <t>Petronas Marketing (Thailand) Co.,L</t>
  </si>
  <si>
    <t>Tassanee</t>
  </si>
  <si>
    <t>Nanaphant</t>
  </si>
  <si>
    <t>Choksiri</t>
  </si>
  <si>
    <t>RS Store</t>
  </si>
  <si>
    <t>Niyomsin</t>
  </si>
  <si>
    <t>85 Store Co.,Ltd.</t>
  </si>
  <si>
    <t>M.T.Centerprize</t>
  </si>
  <si>
    <t>Sor.Jitjaroen</t>
  </si>
  <si>
    <t>Nitas</t>
  </si>
  <si>
    <t>Monthong Store</t>
  </si>
  <si>
    <t>Best Shop</t>
  </si>
  <si>
    <t>M.T.Center Prize</t>
  </si>
  <si>
    <t>Por.Sawanya</t>
  </si>
  <si>
    <t>Pui Minimart</t>
  </si>
  <si>
    <t>Rojana Super</t>
  </si>
  <si>
    <t>Serichai</t>
  </si>
  <si>
    <t>Leela Panich</t>
  </si>
  <si>
    <t>Saha 2 Store</t>
  </si>
  <si>
    <t>Central Food Retail CO.,Ltd.</t>
  </si>
  <si>
    <t>Amares</t>
  </si>
  <si>
    <t>Kaimook</t>
  </si>
  <si>
    <t>Wong Karnkar</t>
  </si>
  <si>
    <t>Sripairoj</t>
  </si>
  <si>
    <t>Prapada</t>
  </si>
  <si>
    <t>Anchalee</t>
  </si>
  <si>
    <t>Wipaporn</t>
  </si>
  <si>
    <t>Bantom</t>
  </si>
  <si>
    <t>Mod Store</t>
  </si>
  <si>
    <t>P.Q.</t>
  </si>
  <si>
    <t>Sreefah Store</t>
  </si>
  <si>
    <t>Thanawat Borikarn Chantaburi</t>
  </si>
  <si>
    <t>Pitakkij</t>
  </si>
  <si>
    <t>Banta Panich</t>
  </si>
  <si>
    <t>Chalermchai</t>
  </si>
  <si>
    <t>Big C Supercenter Public Co., Ltd.</t>
  </si>
  <si>
    <t>ห้างหุ้นส่วนจำกัด ยินชุน</t>
  </si>
  <si>
    <t>บริษัท ทีเอสวัน คอร์ปอเรชั่น จำกัด</t>
  </si>
  <si>
    <t>สีส้ม มินิมาร์ท</t>
  </si>
  <si>
    <t>Canon Marketing (Thailand)</t>
  </si>
  <si>
    <t>บริษัท สมุยมาร์ท จำกัด</t>
  </si>
  <si>
    <t>บริษัท ตั้งงี่สุนซูเปอร์สโตร์ จำกัด</t>
  </si>
  <si>
    <t>Emporium Food Gallery Co., Ltd.</t>
  </si>
  <si>
    <t>บริษัท พี เอส ดี รักษ์ไทย จำกัด</t>
  </si>
  <si>
    <t>บจก. เค.พี.เนเชอรัลก๊าซ เอ็นเนอร์จี</t>
  </si>
  <si>
    <t>Category</t>
  </si>
  <si>
    <t>Customer Name</t>
  </si>
  <si>
    <t>Key Account</t>
  </si>
  <si>
    <t>SKU WI MEXX  84 CPB 20 10000 11  N TH1</t>
  </si>
  <si>
    <t>Product</t>
  </si>
  <si>
    <t>SKU</t>
  </si>
  <si>
    <t>BrandName</t>
  </si>
  <si>
    <t>MD</t>
  </si>
  <si>
    <t>WI</t>
  </si>
  <si>
    <t>Bill Type</t>
  </si>
  <si>
    <t>B1</t>
  </si>
  <si>
    <t>Rebate Credit Memo</t>
  </si>
  <si>
    <t>Cancel. Invoice (S1)</t>
  </si>
  <si>
    <t>-</t>
  </si>
  <si>
    <t>B1E</t>
  </si>
  <si>
    <t>Exp.RebateCreditMemo</t>
  </si>
  <si>
    <t>Cancel of Cred Memo</t>
  </si>
  <si>
    <t>+</t>
  </si>
  <si>
    <t>B2</t>
  </si>
  <si>
    <t>Rebate Correction</t>
  </si>
  <si>
    <t>Domestic Invoice</t>
  </si>
  <si>
    <t>B2E</t>
  </si>
  <si>
    <t>Exp. Rebate Correcn</t>
  </si>
  <si>
    <t>JTI Credit Memo</t>
  </si>
  <si>
    <t>B3</t>
  </si>
  <si>
    <t>Rebate Part Settlmnt</t>
  </si>
  <si>
    <t>Dom.inv. TH KC</t>
  </si>
  <si>
    <t>B3E</t>
  </si>
  <si>
    <t>Exp.RebatePartSettlm</t>
  </si>
  <si>
    <t>JTI Credit Memo TH</t>
  </si>
  <si>
    <t>B4</t>
  </si>
  <si>
    <t>Rebate Manual Accrls</t>
  </si>
  <si>
    <t>BIND</t>
  </si>
  <si>
    <t>Indir. Invoice Reb.</t>
  </si>
  <si>
    <t>BINP</t>
  </si>
  <si>
    <t>Ind.Plan.SettlmntReb</t>
  </si>
  <si>
    <t>BK1</t>
  </si>
  <si>
    <t>Debit Memo Agreemnt</t>
  </si>
  <si>
    <t>BK3</t>
  </si>
  <si>
    <t>BM1</t>
  </si>
  <si>
    <t>BM3</t>
  </si>
  <si>
    <t>BV</t>
  </si>
  <si>
    <t>Cash Sale</t>
  </si>
  <si>
    <t>CHFK</t>
  </si>
  <si>
    <t>Bill.Ext.CH Trans. D</t>
  </si>
  <si>
    <t>CHFX</t>
  </si>
  <si>
    <t>Bill.Ext.CH Trans. C</t>
  </si>
  <si>
    <t>F1</t>
  </si>
  <si>
    <t>Invoice (F1)</t>
  </si>
  <si>
    <t>F2</t>
  </si>
  <si>
    <t>Invoice</t>
  </si>
  <si>
    <t>F5</t>
  </si>
  <si>
    <t>Pro Forma for Order</t>
  </si>
  <si>
    <t>F8</t>
  </si>
  <si>
    <t>Pro Forma Inv f Dlv</t>
  </si>
  <si>
    <t>FADP</t>
  </si>
  <si>
    <t>Down payment request</t>
  </si>
  <si>
    <t>FAS</t>
  </si>
  <si>
    <t>Canc.down pymnt req.</t>
  </si>
  <si>
    <t>FAZ</t>
  </si>
  <si>
    <t>FL</t>
  </si>
  <si>
    <t>Proforma for LB</t>
  </si>
  <si>
    <t>FP</t>
  </si>
  <si>
    <t>Billing POS-Interfce</t>
  </si>
  <si>
    <t>FR</t>
  </si>
  <si>
    <t>Invoice Repair</t>
  </si>
  <si>
    <t>FV</t>
  </si>
  <si>
    <t>Invoice Contract</t>
  </si>
  <si>
    <t>FX</t>
  </si>
  <si>
    <t>Billing Ext Transact</t>
  </si>
  <si>
    <t>FXG</t>
  </si>
  <si>
    <t>Credit memo S-b w.i.</t>
  </si>
  <si>
    <t>FXL</t>
  </si>
  <si>
    <t>Debit memo S-b w.i.</t>
  </si>
  <si>
    <t>FXS</t>
  </si>
  <si>
    <t>Invoice S-b w.i.</t>
  </si>
  <si>
    <t>G2</t>
  </si>
  <si>
    <t>Credit Memo</t>
  </si>
  <si>
    <t>G2S</t>
  </si>
  <si>
    <t>Cred. memo 3rd party</t>
  </si>
  <si>
    <t>HR</t>
  </si>
  <si>
    <t>Billing Training Adm</t>
  </si>
  <si>
    <t>IG</t>
  </si>
  <si>
    <t>Internal Credit Memo</t>
  </si>
  <si>
    <t>IGA</t>
  </si>
  <si>
    <t>ICM order-related</t>
  </si>
  <si>
    <t>IGS</t>
  </si>
  <si>
    <t>Cancel ICM</t>
  </si>
  <si>
    <t>IV</t>
  </si>
  <si>
    <t>Intercompany Billing</t>
  </si>
  <si>
    <t>IVA</t>
  </si>
  <si>
    <t>IB order-related</t>
  </si>
  <si>
    <t>IVS</t>
  </si>
  <si>
    <t>Cancel IB</t>
  </si>
  <si>
    <t>JEX</t>
  </si>
  <si>
    <t>Excise invoice India</t>
  </si>
  <si>
    <t>L2</t>
  </si>
  <si>
    <t>Debit Memo</t>
  </si>
  <si>
    <t>LG</t>
  </si>
  <si>
    <t>Credit Memo List</t>
  </si>
  <si>
    <t>LGS</t>
  </si>
  <si>
    <t>Cancel Cred Mem List</t>
  </si>
  <si>
    <t>LR</t>
  </si>
  <si>
    <t>Invoice List</t>
  </si>
  <si>
    <t>LRS</t>
  </si>
  <si>
    <t>Cancel Invoice List</t>
  </si>
  <si>
    <t>RE</t>
  </si>
  <si>
    <t>Credit for Returns</t>
  </si>
  <si>
    <t>S3</t>
  </si>
  <si>
    <t>Cancel. Invoice (S3)</t>
  </si>
  <si>
    <t>SHR</t>
  </si>
  <si>
    <t>Cancel Training Adm</t>
  </si>
  <si>
    <t>SV</t>
  </si>
  <si>
    <t>Cancel Cash Sale</t>
  </si>
  <si>
    <t>WIA</t>
  </si>
  <si>
    <t>Plants Abroad</t>
  </si>
  <si>
    <t>Z002</t>
  </si>
  <si>
    <t>Export Invoice</t>
  </si>
  <si>
    <t>Z004</t>
  </si>
  <si>
    <t>JTI Debit Memo</t>
  </si>
  <si>
    <t>Z005</t>
  </si>
  <si>
    <t>JTI InterCo Invoice</t>
  </si>
  <si>
    <t>Z006</t>
  </si>
  <si>
    <t>JTI InterCo Credit</t>
  </si>
  <si>
    <t>Z007</t>
  </si>
  <si>
    <t>JTI Pro Forma f Ord</t>
  </si>
  <si>
    <t>Z008</t>
  </si>
  <si>
    <t>JTI Pro Forma f Dlv</t>
  </si>
  <si>
    <t>Z009</t>
  </si>
  <si>
    <t>JTI Buy Backs credit</t>
  </si>
  <si>
    <t>Z010</t>
  </si>
  <si>
    <t>JTI Rebates</t>
  </si>
  <si>
    <t>JTI Credit Memo List</t>
  </si>
  <si>
    <t>Z012</t>
  </si>
  <si>
    <t>JTI Invoice List</t>
  </si>
  <si>
    <t>JTI I/C Ord Related</t>
  </si>
  <si>
    <t>Z014</t>
  </si>
  <si>
    <t>JTI IB order-related</t>
  </si>
  <si>
    <t>Z015</t>
  </si>
  <si>
    <t>JTI I/C CR Ord relat</t>
  </si>
  <si>
    <t>Z016</t>
  </si>
  <si>
    <t>JTI Plants Abroad</t>
  </si>
  <si>
    <t>Z017</t>
  </si>
  <si>
    <t>DE Dom SFA combined</t>
  </si>
  <si>
    <t>Z018</t>
  </si>
  <si>
    <t xml:space="preserve"> Dom SFA single</t>
  </si>
  <si>
    <t>Z019</t>
  </si>
  <si>
    <t>Z020</t>
  </si>
  <si>
    <t>Cancel Plants abroad</t>
  </si>
  <si>
    <t>Z021</t>
  </si>
  <si>
    <t>Domestic Invoice TW</t>
  </si>
  <si>
    <t>Z023</t>
  </si>
  <si>
    <t>Dom.inv. PH Cebu</t>
  </si>
  <si>
    <t>Z025</t>
  </si>
  <si>
    <t>JTI Credit Memo PH</t>
  </si>
  <si>
    <t>Z026</t>
  </si>
  <si>
    <t>Z027</t>
  </si>
  <si>
    <t>Cash Sale PH and TH</t>
  </si>
  <si>
    <t>Z028</t>
  </si>
  <si>
    <t>Z029</t>
  </si>
  <si>
    <t>JTI Pro For f Dlv As</t>
  </si>
  <si>
    <t>Z030</t>
  </si>
  <si>
    <t>Export Invoice India</t>
  </si>
  <si>
    <t>Z031</t>
  </si>
  <si>
    <t>JTI Pro Forma f GTS</t>
  </si>
  <si>
    <t>Z032</t>
  </si>
  <si>
    <t>JTI Plant Abroad GTS</t>
  </si>
  <si>
    <t>Z033</t>
  </si>
  <si>
    <t>Export Invoice PL</t>
  </si>
  <si>
    <t>Z034</t>
  </si>
  <si>
    <t>Z035</t>
  </si>
  <si>
    <t>FOC proforma invoice</t>
  </si>
  <si>
    <t>Z036</t>
  </si>
  <si>
    <t>TT ProFormaChange IC</t>
  </si>
  <si>
    <t>Z037</t>
  </si>
  <si>
    <t>JTI CreditCorrection</t>
  </si>
  <si>
    <t>Z038</t>
  </si>
  <si>
    <t>Proforma DE f Order</t>
  </si>
  <si>
    <t>Z052</t>
  </si>
  <si>
    <t>Invoice Correction</t>
  </si>
  <si>
    <t>Z2</t>
  </si>
  <si>
    <t>Z5</t>
  </si>
  <si>
    <t>ZG2</t>
  </si>
  <si>
    <t>ZIV</t>
  </si>
  <si>
    <t>JTI Intercomp. Bill.</t>
  </si>
  <si>
    <t>ZL2</t>
  </si>
  <si>
    <t>ZRE</t>
  </si>
  <si>
    <t>ZS1</t>
  </si>
  <si>
    <t>Cancel. Invoice  PH</t>
  </si>
  <si>
    <t>ZS2</t>
  </si>
  <si>
    <t>Cancel. Invoice  TH</t>
  </si>
  <si>
    <t>ZS3</t>
  </si>
  <si>
    <t>Cancel. Inv. TH Cash</t>
  </si>
  <si>
    <t>ZS4</t>
  </si>
  <si>
    <t>Cancel. Inv. PH Cash</t>
  </si>
  <si>
    <t>ZS5</t>
  </si>
  <si>
    <t>ZS6</t>
  </si>
  <si>
    <t>ZS7</t>
  </si>
  <si>
    <t>ZTR1</t>
  </si>
  <si>
    <t>TR Dom.Invoice</t>
  </si>
  <si>
    <t>ZTR2</t>
  </si>
  <si>
    <t>TR Exp.Inv.</t>
  </si>
  <si>
    <t>ZTR3</t>
  </si>
  <si>
    <t>TR Credit Memo</t>
  </si>
  <si>
    <t>ZTR4</t>
  </si>
  <si>
    <t>ZTR5</t>
  </si>
  <si>
    <t>ZTR6</t>
  </si>
  <si>
    <t>TR Pro Forma exp.</t>
  </si>
  <si>
    <t>ZTR7</t>
  </si>
  <si>
    <t>TR Buy Backs credit</t>
  </si>
  <si>
    <t>ZTR8</t>
  </si>
  <si>
    <t>TR Rebates</t>
  </si>
  <si>
    <t>ZTR9</t>
  </si>
  <si>
    <t>TR Export I/co Bil</t>
  </si>
  <si>
    <t>ZTRF</t>
  </si>
  <si>
    <t>TR Price correction</t>
  </si>
  <si>
    <t>Domination</t>
  </si>
  <si>
    <t>N/A</t>
  </si>
  <si>
    <t>Sum of Amount Exclude VAT</t>
  </si>
  <si>
    <t>Sum of RSP</t>
  </si>
  <si>
    <t>Sum of VAT</t>
  </si>
  <si>
    <t>Sum of Amount included VAT</t>
  </si>
  <si>
    <t>Sum of Amount</t>
  </si>
  <si>
    <t>C130650813</t>
  </si>
  <si>
    <t>C130650808</t>
  </si>
  <si>
    <t>C130650809</t>
  </si>
  <si>
    <t>C130650811</t>
  </si>
  <si>
    <t>C130650812</t>
  </si>
  <si>
    <t>801276321CODE12452DE</t>
  </si>
  <si>
    <t>8012080452CODE12452D</t>
  </si>
  <si>
    <t>1012078255CODE12452D</t>
  </si>
  <si>
    <t>1012080500CODE12452D</t>
  </si>
  <si>
    <t>5012080473CODE12452D</t>
  </si>
  <si>
    <t>5012077500CODE12452D</t>
  </si>
  <si>
    <t>4012075889CODE12452D</t>
  </si>
  <si>
    <t>4012080350CODE12452D</t>
  </si>
  <si>
    <t>3012076007CODE12452D</t>
  </si>
  <si>
    <t>3012080436CODE12452D</t>
  </si>
  <si>
    <t>6012074326CODE12452D</t>
  </si>
  <si>
    <t>928/CR46378</t>
  </si>
  <si>
    <t>C130650815</t>
  </si>
  <si>
    <t>C130650814</t>
  </si>
  <si>
    <t>13PD00047034</t>
  </si>
  <si>
    <t>88.1.310581</t>
  </si>
  <si>
    <t>88.2.310580</t>
  </si>
  <si>
    <t>C130650816</t>
  </si>
  <si>
    <t>C130650817</t>
  </si>
  <si>
    <t>C130650810</t>
  </si>
  <si>
    <t>C130650818</t>
  </si>
  <si>
    <t>C130650819</t>
  </si>
  <si>
    <t>C130650820</t>
  </si>
  <si>
    <t>C130650821</t>
  </si>
  <si>
    <t>C130650822</t>
  </si>
  <si>
    <t>041/56</t>
  </si>
  <si>
    <t>C130650823</t>
  </si>
  <si>
    <t>017/56</t>
  </si>
  <si>
    <t>KBC2556/0005</t>
  </si>
  <si>
    <t>K.B.C. Southern Transport Co.,Ltd</t>
  </si>
  <si>
    <t>1086774</t>
  </si>
  <si>
    <t>1014753</t>
  </si>
  <si>
    <t>1014615</t>
  </si>
  <si>
    <t>1014645</t>
  </si>
  <si>
    <t>1106976</t>
  </si>
  <si>
    <t>1014722</t>
  </si>
  <si>
    <t>1014691</t>
  </si>
  <si>
    <t>1069910</t>
  </si>
  <si>
    <t>1014394</t>
  </si>
  <si>
    <t>1014781</t>
  </si>
  <si>
    <t>1090165</t>
  </si>
  <si>
    <t>1075926</t>
  </si>
  <si>
    <t>1014627</t>
  </si>
  <si>
    <t>1080083</t>
  </si>
  <si>
    <t>1091174</t>
  </si>
  <si>
    <t>1014640</t>
  </si>
  <si>
    <t>1014648</t>
  </si>
  <si>
    <t>1014649</t>
  </si>
  <si>
    <t>1014618</t>
  </si>
  <si>
    <t>1068619</t>
  </si>
  <si>
    <t>1014639</t>
  </si>
  <si>
    <t>1103960</t>
  </si>
  <si>
    <t>1105697</t>
  </si>
  <si>
    <t>1085395</t>
  </si>
  <si>
    <t>1115874</t>
  </si>
  <si>
    <t>1107745</t>
  </si>
  <si>
    <t>1014654</t>
  </si>
  <si>
    <t>1014760</t>
  </si>
  <si>
    <t>1076141</t>
  </si>
  <si>
    <t>1078599</t>
  </si>
  <si>
    <t>1088213</t>
  </si>
  <si>
    <t>1087330</t>
  </si>
  <si>
    <t>1075653</t>
  </si>
  <si>
    <t>1014023</t>
  </si>
  <si>
    <t>1014103</t>
  </si>
  <si>
    <t>1014642</t>
  </si>
  <si>
    <t>1014690</t>
  </si>
  <si>
    <t>1014780</t>
  </si>
  <si>
    <t>1015197</t>
  </si>
  <si>
    <t>1075143</t>
  </si>
  <si>
    <t>1086614</t>
  </si>
  <si>
    <t>1088556</t>
  </si>
  <si>
    <t>1111901</t>
  </si>
  <si>
    <t>1115915</t>
  </si>
  <si>
    <t>ME OB</t>
  </si>
  <si>
    <t>ME</t>
  </si>
  <si>
    <t>Mevius Original Blue</t>
  </si>
  <si>
    <t>(Multiple Items)</t>
  </si>
  <si>
    <t>Mevius Sky Blue</t>
  </si>
  <si>
    <t>ME SB</t>
  </si>
  <si>
    <t>Manual</t>
  </si>
  <si>
    <t>(blank)</t>
  </si>
  <si>
    <t>(blank) Total</t>
  </si>
  <si>
    <t>(All)</t>
  </si>
  <si>
    <t>1117832</t>
  </si>
  <si>
    <t>Sum of Discount</t>
  </si>
  <si>
    <t>ห้างหุ้นส่วนจำกัด สุราษฎร์ไทยแสง</t>
  </si>
  <si>
    <t>1118080</t>
  </si>
  <si>
    <t>Mevius Wind Blue</t>
  </si>
  <si>
    <t>ME WB</t>
  </si>
  <si>
    <t>1115916</t>
  </si>
  <si>
    <t>Mevius Nordic</t>
  </si>
  <si>
    <t>M7 Nordic</t>
  </si>
  <si>
    <t>1118956</t>
  </si>
  <si>
    <t>1118955</t>
  </si>
  <si>
    <t>1117791</t>
  </si>
  <si>
    <t>1118942</t>
  </si>
  <si>
    <t>MPR (Branch 1)</t>
  </si>
  <si>
    <t>MPR (Branch 2)</t>
  </si>
  <si>
    <t>MPR (Branch 3)</t>
  </si>
  <si>
    <t>1119948</t>
  </si>
  <si>
    <t>1119966</t>
  </si>
  <si>
    <t>MPR (Branch 4)</t>
  </si>
  <si>
    <t>MPR (Branch 5)</t>
  </si>
  <si>
    <t>MPR (Branch 6)</t>
  </si>
  <si>
    <t>1122003</t>
  </si>
  <si>
    <t>Mevius Crystal Green</t>
  </si>
  <si>
    <t>ME CG</t>
  </si>
  <si>
    <t>1122492</t>
  </si>
  <si>
    <t>Mevius Option</t>
  </si>
  <si>
    <t>ME OP</t>
  </si>
  <si>
    <t>30/04/2015</t>
  </si>
  <si>
    <t>Winston Compact RED</t>
  </si>
  <si>
    <t>Winston Compact Blue</t>
  </si>
  <si>
    <t>Winston Compact Green</t>
  </si>
  <si>
    <t>13/05/2015</t>
  </si>
  <si>
    <t>Total</t>
  </si>
  <si>
    <t>MPR (Branch 7)</t>
  </si>
  <si>
    <t>Central Familymart Co., Ltd.</t>
  </si>
  <si>
    <t>MPR (Branch 8)</t>
  </si>
  <si>
    <t>Camel Filters</t>
  </si>
  <si>
    <t>Camel Blue</t>
  </si>
  <si>
    <t>Camel Eclipse</t>
  </si>
  <si>
    <t>29/02/2016</t>
  </si>
  <si>
    <t>16/02/2016</t>
  </si>
  <si>
    <t>CA FL</t>
  </si>
  <si>
    <t>CA BL</t>
  </si>
  <si>
    <t>CA EC</t>
  </si>
  <si>
    <t>MPR (Branch 9)</t>
  </si>
  <si>
    <t>1125727</t>
  </si>
  <si>
    <t>CASE</t>
  </si>
  <si>
    <t>Target</t>
  </si>
  <si>
    <t>Ship-to</t>
  </si>
  <si>
    <t>W1</t>
  </si>
  <si>
    <t>17/03/2017</t>
  </si>
  <si>
    <t>Winston X-Pression</t>
  </si>
  <si>
    <t>WI MGXS</t>
  </si>
  <si>
    <t>1127208</t>
  </si>
  <si>
    <t>1127297</t>
  </si>
  <si>
    <t>JT DSO10 - Prayasuren</t>
  </si>
  <si>
    <t>1127298</t>
  </si>
  <si>
    <t>JT DSO11 - Kanlapaphruek</t>
  </si>
  <si>
    <t>1127305</t>
  </si>
  <si>
    <t>JT DSO13 - Chonburi</t>
  </si>
  <si>
    <t>1127307</t>
  </si>
  <si>
    <t>JT DSO15 - Phuket</t>
  </si>
  <si>
    <t>1127299</t>
  </si>
  <si>
    <t>JT DSO12 - Suphanburi</t>
  </si>
  <si>
    <t>1127306</t>
  </si>
  <si>
    <t>JT DSO14 - Phetchaburi</t>
  </si>
  <si>
    <t>1127308</t>
  </si>
  <si>
    <t>JT DSO16 - Surat Thani</t>
  </si>
  <si>
    <t>1127310</t>
  </si>
  <si>
    <t>JT DSO17 - Nakhon Ratchasima</t>
  </si>
  <si>
    <t>1127311</t>
  </si>
  <si>
    <t>JT DSO18 - Udon Thani</t>
  </si>
  <si>
    <t>1127312</t>
  </si>
  <si>
    <t>JT DSO19 - Chiang Mai</t>
  </si>
  <si>
    <t>1127313</t>
  </si>
  <si>
    <t>JT DSO20 - Phitsanulok</t>
  </si>
  <si>
    <t>1127314</t>
  </si>
  <si>
    <t>JT DSO21 - Hat Yai</t>
  </si>
  <si>
    <t>1127315</t>
  </si>
  <si>
    <t>JT DSO22 - Rayong</t>
  </si>
  <si>
    <t>DSO</t>
  </si>
  <si>
    <t>1127107</t>
  </si>
  <si>
    <t>HUAHIN RETAIL CO., LTD.</t>
  </si>
  <si>
    <t>Camel RYO Yellow Pack</t>
  </si>
  <si>
    <t>RYO</t>
  </si>
  <si>
    <t>26Sep'17</t>
  </si>
  <si>
    <t>RYO YL</t>
  </si>
  <si>
    <t>26 Sep'17</t>
  </si>
  <si>
    <t>1128361</t>
  </si>
  <si>
    <t>W2</t>
  </si>
  <si>
    <t>W3</t>
  </si>
  <si>
    <t>W4</t>
  </si>
  <si>
    <t>Camel Midnight</t>
  </si>
  <si>
    <t>CA MN</t>
  </si>
  <si>
    <t>22 Jan'18</t>
  </si>
  <si>
    <t>30Jan'18</t>
  </si>
  <si>
    <t>31Jan'18</t>
  </si>
  <si>
    <t>5 Feb'18</t>
  </si>
  <si>
    <t>WI BL</t>
  </si>
  <si>
    <t>WI BM</t>
  </si>
  <si>
    <t>WC RE</t>
  </si>
  <si>
    <t xml:space="preserve">WC BL </t>
  </si>
  <si>
    <t xml:space="preserve">WC GR </t>
  </si>
  <si>
    <t>9 Apr'18</t>
  </si>
  <si>
    <t>PTT Retail Management Co., Ltd</t>
  </si>
  <si>
    <t>1136869</t>
  </si>
  <si>
    <t>The Mall Group Co., Ltd. (Rajapruk)</t>
  </si>
  <si>
    <t>1137441</t>
  </si>
  <si>
    <t>Bangchak Retail Company Limited</t>
  </si>
  <si>
    <t>Jul2018</t>
  </si>
  <si>
    <t>07Aug18</t>
  </si>
  <si>
    <t>CJ Express Group Co., Ltd.</t>
  </si>
  <si>
    <t>07.08.2018</t>
  </si>
  <si>
    <t>1211495</t>
  </si>
  <si>
    <t>4 Jan'19</t>
  </si>
  <si>
    <t>Z013 Total</t>
  </si>
  <si>
    <t>6 Mar'19</t>
  </si>
  <si>
    <t>Z046</t>
  </si>
  <si>
    <t>Z046 Total</t>
  </si>
  <si>
    <t>Mevius Caster</t>
  </si>
  <si>
    <t>22 Apr'19</t>
  </si>
  <si>
    <t>Set date</t>
  </si>
  <si>
    <t>ME CA</t>
  </si>
  <si>
    <t>01 Jul'19</t>
  </si>
  <si>
    <t>7 Aug'19</t>
  </si>
  <si>
    <t>Mevius Option Purple</t>
  </si>
  <si>
    <t>Winston Red</t>
  </si>
  <si>
    <t>Winston Green</t>
  </si>
  <si>
    <t>Camel Purple Eclipse</t>
  </si>
  <si>
    <t>Camel Compact Yellow</t>
  </si>
  <si>
    <t>Camel Compact Blue</t>
  </si>
  <si>
    <t>Camel Compact Green</t>
  </si>
  <si>
    <t>CC YL</t>
  </si>
  <si>
    <t>CC BL</t>
  </si>
  <si>
    <t>CC GR</t>
  </si>
  <si>
    <t>SKU CA MGGR  83R CPB 20 10000 PP  N TH1</t>
  </si>
  <si>
    <t>SKU EV LTSB  83R CPB 20 10000 PP  N TH1</t>
  </si>
  <si>
    <t>SKU EV ORBL  83R CPB 20 10000 PP  N TH1</t>
  </si>
  <si>
    <t>SKU CA LTBL  83R CPB 20 10000 PP  N TH1</t>
  </si>
  <si>
    <t>SKU CA FLYL  83R CPB 20 10000 PP  N TH1</t>
  </si>
  <si>
    <t>SKU WI FLCM  83M SFP 20 10000 PP  N TH1</t>
  </si>
  <si>
    <t>SKU WI LTBL  83R CPB 20 10000 PP  N TH1</t>
  </si>
  <si>
    <t>SKU WI FLRD  83R CPB 20 10000 PP  N TH1</t>
  </si>
  <si>
    <t>SKU WI LTCO  83M SFP 20 10000 PP  N TH1</t>
  </si>
  <si>
    <t>SKU WI MECO  83M SFP 20 10000 PP  N TH1</t>
  </si>
  <si>
    <t>SKU CA MGEC  83R CPB 20 10000 PP  N TH1</t>
  </si>
  <si>
    <t>SKU EV MGOP  83R CPB 20 10000 PP  N TH1</t>
  </si>
  <si>
    <t>SKU WI MGGR  83R CPB 20 10000 PP  N TH1</t>
  </si>
  <si>
    <t>BANPAEW DISTRIBUTION LIMITED PARTNERSHIP</t>
  </si>
  <si>
    <t>Distributor</t>
  </si>
  <si>
    <t>Winston Compact black</t>
  </si>
  <si>
    <t>WC BK</t>
  </si>
  <si>
    <t>SKU CA MGGR  83M SFP 20 10000 PP  N TH1</t>
  </si>
  <si>
    <t>SKU CA LTBL  83M SFP 20 10000 PP  N TH1</t>
  </si>
  <si>
    <t>SKU CA FLYL  83M SFP 20 10000 PP  N TH1</t>
  </si>
  <si>
    <t>SKU WI MGCK  83M SFP 20 10000 PP  N TH1</t>
  </si>
  <si>
    <t>The Mall Group Co., Ltd. (DC)</t>
  </si>
  <si>
    <t>KHONKAEN PANICH CO., LTD.</t>
  </si>
  <si>
    <t>14467468</t>
  </si>
  <si>
    <t>14467471</t>
  </si>
  <si>
    <t>14466391</t>
  </si>
  <si>
    <t>14466397</t>
  </si>
  <si>
    <t>14467822</t>
  </si>
  <si>
    <t>14466202</t>
  </si>
  <si>
    <t>14466199</t>
  </si>
  <si>
    <t>14466196</t>
  </si>
  <si>
    <t>14467477</t>
  </si>
  <si>
    <t>14466469</t>
  </si>
  <si>
    <t>14466463</t>
  </si>
  <si>
    <t>14465632</t>
  </si>
  <si>
    <t>14467480</t>
  </si>
  <si>
    <t>14420977</t>
  </si>
  <si>
    <t>1014779</t>
  </si>
  <si>
    <t>1092504</t>
  </si>
  <si>
    <t>1134451</t>
  </si>
  <si>
    <t>1113864</t>
  </si>
  <si>
    <t>1232007</t>
  </si>
  <si>
    <t>1121029</t>
  </si>
  <si>
    <t>1075193</t>
  </si>
  <si>
    <t>14467708</t>
  </si>
  <si>
    <t>1069897</t>
  </si>
  <si>
    <t>1075927</t>
  </si>
  <si>
    <t>14416819</t>
  </si>
  <si>
    <t>14374984</t>
  </si>
  <si>
    <t>14375392</t>
  </si>
  <si>
    <t>1077703</t>
  </si>
  <si>
    <t>1014696</t>
  </si>
  <si>
    <t>14334979</t>
  </si>
  <si>
    <t>14334964</t>
  </si>
  <si>
    <t>14429842</t>
  </si>
  <si>
    <t>14334970</t>
  </si>
  <si>
    <t>14417098</t>
  </si>
  <si>
    <t>14375257</t>
  </si>
  <si>
    <t>14415022</t>
  </si>
  <si>
    <t>14409943</t>
  </si>
  <si>
    <t>14486200</t>
  </si>
  <si>
    <t>14486203</t>
  </si>
  <si>
    <t>14486209</t>
  </si>
  <si>
    <t>14334949</t>
  </si>
  <si>
    <t>14374348</t>
  </si>
  <si>
    <t>14334946</t>
  </si>
  <si>
    <t>14334955</t>
  </si>
  <si>
    <t>14121283</t>
  </si>
  <si>
    <t>14334961</t>
  </si>
  <si>
    <t>14121286</t>
  </si>
  <si>
    <t>14127457</t>
  </si>
  <si>
    <t>1236066</t>
  </si>
  <si>
    <t>12860203</t>
  </si>
  <si>
    <t>13089667</t>
  </si>
  <si>
    <t>13208113</t>
  </si>
  <si>
    <t>12793162</t>
  </si>
  <si>
    <t>12721141</t>
  </si>
  <si>
    <t>13299640</t>
  </si>
  <si>
    <t>13299580</t>
  </si>
  <si>
    <t>13379065</t>
  </si>
  <si>
    <t>13403698</t>
  </si>
  <si>
    <t>13525669</t>
  </si>
  <si>
    <t>13669297</t>
  </si>
  <si>
    <t>13826473</t>
  </si>
  <si>
    <t>13914412</t>
  </si>
  <si>
    <t>13995481</t>
  </si>
  <si>
    <t>14121280</t>
  </si>
  <si>
    <t>12870016</t>
  </si>
  <si>
    <t>13089676</t>
  </si>
  <si>
    <t>12793171</t>
  </si>
  <si>
    <t>12721132</t>
  </si>
  <si>
    <t>13208095</t>
  </si>
  <si>
    <t>13299655</t>
  </si>
  <si>
    <t>13299589</t>
  </si>
  <si>
    <t>13379182</t>
  </si>
  <si>
    <t>13403701</t>
  </si>
  <si>
    <t>13525672</t>
  </si>
  <si>
    <t>13669300</t>
  </si>
  <si>
    <t>13826503</t>
  </si>
  <si>
    <t>13914421</t>
  </si>
  <si>
    <t>13995568</t>
  </si>
  <si>
    <t>14121289</t>
  </si>
  <si>
    <t>12870025</t>
  </si>
  <si>
    <t>13089685</t>
  </si>
  <si>
    <t>13208122</t>
  </si>
  <si>
    <t>13299664</t>
  </si>
  <si>
    <t>13299598</t>
  </si>
  <si>
    <t>13379251</t>
  </si>
  <si>
    <t>13403704</t>
  </si>
  <si>
    <t>13525675</t>
  </si>
  <si>
    <t>13669303</t>
  </si>
  <si>
    <t>13826512</t>
  </si>
  <si>
    <t>13914427</t>
  </si>
  <si>
    <t>13995538</t>
  </si>
  <si>
    <t>13148032</t>
  </si>
  <si>
    <t>13208104</t>
  </si>
  <si>
    <t>13299607</t>
  </si>
  <si>
    <t>13379278</t>
  </si>
  <si>
    <t>13403707</t>
  </si>
  <si>
    <t>13579450</t>
  </si>
  <si>
    <t>13669306</t>
  </si>
  <si>
    <t>13830328</t>
  </si>
  <si>
    <t>13995517</t>
  </si>
  <si>
    <t>13599670</t>
  </si>
  <si>
    <t>13669309</t>
  </si>
  <si>
    <t>13830367</t>
  </si>
  <si>
    <t>14061061</t>
  </si>
  <si>
    <t>14121310</t>
  </si>
  <si>
    <t>13180366</t>
  </si>
  <si>
    <t>13208149</t>
  </si>
  <si>
    <t>13379308</t>
  </si>
  <si>
    <t>13403710</t>
  </si>
  <si>
    <t>13525681</t>
  </si>
  <si>
    <t>13669312</t>
  </si>
  <si>
    <t>13832170</t>
  </si>
  <si>
    <t>13931620</t>
  </si>
  <si>
    <t>14121268</t>
  </si>
  <si>
    <t>14334937</t>
  </si>
  <si>
    <t>13178110</t>
  </si>
  <si>
    <t>13208158</t>
  </si>
  <si>
    <t>13379341</t>
  </si>
  <si>
    <t>13403713</t>
  </si>
  <si>
    <t>13525684</t>
  </si>
  <si>
    <t>13669315</t>
  </si>
  <si>
    <t>13832137</t>
  </si>
  <si>
    <t>13992082</t>
  </si>
  <si>
    <t>14121277</t>
  </si>
  <si>
    <t>14334943</t>
  </si>
  <si>
    <t>13237099</t>
  </si>
  <si>
    <t>13379389</t>
  </si>
  <si>
    <t>13403716</t>
  </si>
  <si>
    <t>13525687</t>
  </si>
  <si>
    <t>13669318</t>
  </si>
  <si>
    <t>13832089</t>
  </si>
  <si>
    <t>14045656</t>
  </si>
  <si>
    <t>14121304</t>
  </si>
  <si>
    <t>13942654</t>
  </si>
  <si>
    <t>14121307</t>
  </si>
  <si>
    <t>13650856</t>
  </si>
  <si>
    <t>13700131</t>
  </si>
  <si>
    <t>13829017</t>
  </si>
  <si>
    <t>13997746</t>
  </si>
  <si>
    <t>14121301</t>
  </si>
  <si>
    <t>13650979</t>
  </si>
  <si>
    <t>13700137</t>
  </si>
  <si>
    <t>13829020</t>
  </si>
  <si>
    <t>13997401</t>
  </si>
  <si>
    <t>14121292</t>
  </si>
  <si>
    <t>13651090</t>
  </si>
  <si>
    <t>13700140</t>
  </si>
  <si>
    <t>13829023</t>
  </si>
  <si>
    <t>13997605</t>
  </si>
  <si>
    <t>14121295</t>
  </si>
  <si>
    <t>14016019</t>
  </si>
  <si>
    <t>13698832</t>
  </si>
  <si>
    <t>13829005</t>
  </si>
  <si>
    <t>13931845</t>
  </si>
  <si>
    <t>14121271</t>
  </si>
  <si>
    <t>14226472</t>
  </si>
  <si>
    <t>14335015</t>
  </si>
  <si>
    <t>13698958</t>
  </si>
  <si>
    <t>13829008</t>
  </si>
  <si>
    <t>13991938</t>
  </si>
  <si>
    <t>14121274</t>
  </si>
  <si>
    <t>14201494</t>
  </si>
  <si>
    <t>14339854</t>
  </si>
  <si>
    <t>14094190</t>
  </si>
  <si>
    <t>14121313</t>
  </si>
  <si>
    <t>14334973</t>
  </si>
  <si>
    <t>13698988</t>
  </si>
  <si>
    <t>13829011</t>
  </si>
  <si>
    <t>14060887</t>
  </si>
  <si>
    <t>1076288</t>
  </si>
  <si>
    <t>1119709</t>
  </si>
  <si>
    <t>1119710</t>
  </si>
  <si>
    <t>1119711</t>
  </si>
  <si>
    <t>1120026</t>
  </si>
  <si>
    <t>1120539</t>
  </si>
  <si>
    <t>1121270</t>
  </si>
  <si>
    <t>1124402</t>
  </si>
  <si>
    <t>1124554</t>
  </si>
  <si>
    <t>1125538</t>
  </si>
  <si>
    <t>1112874</t>
  </si>
  <si>
    <t>1014043</t>
  </si>
  <si>
    <t>1014459</t>
  </si>
  <si>
    <t>1014557</t>
  </si>
  <si>
    <t>1115940</t>
  </si>
  <si>
    <t>1246010</t>
  </si>
  <si>
    <t>1100835</t>
  </si>
  <si>
    <t>1014040</t>
  </si>
  <si>
    <t>1117275</t>
  </si>
  <si>
    <t>10148691</t>
  </si>
  <si>
    <t>1014021</t>
  </si>
  <si>
    <t>1014022</t>
  </si>
  <si>
    <t>1014024</t>
  </si>
  <si>
    <t>1014025</t>
  </si>
  <si>
    <t>1014026</t>
  </si>
  <si>
    <t>1014027</t>
  </si>
  <si>
    <t>1014028</t>
  </si>
  <si>
    <t>1014029</t>
  </si>
  <si>
    <t>1014030</t>
  </si>
  <si>
    <t>1014031</t>
  </si>
  <si>
    <t>1014032</t>
  </si>
  <si>
    <t>1014033</t>
  </si>
  <si>
    <t>1014034</t>
  </si>
  <si>
    <t>1014035</t>
  </si>
  <si>
    <t>1014036</t>
  </si>
  <si>
    <t>1014037</t>
  </si>
  <si>
    <t>1014038</t>
  </si>
  <si>
    <t>1014039</t>
  </si>
  <si>
    <t>1014041</t>
  </si>
  <si>
    <t>1014042</t>
  </si>
  <si>
    <t>1014044</t>
  </si>
  <si>
    <t>1014045</t>
  </si>
  <si>
    <t>1014046</t>
  </si>
  <si>
    <t>1014047</t>
  </si>
  <si>
    <t>1014048</t>
  </si>
  <si>
    <t>1014049</t>
  </si>
  <si>
    <t>1014050</t>
  </si>
  <si>
    <t>1014051</t>
  </si>
  <si>
    <t>1014052</t>
  </si>
  <si>
    <t>1014053</t>
  </si>
  <si>
    <t>1014054</t>
  </si>
  <si>
    <t>1014055</t>
  </si>
  <si>
    <t>1014056</t>
  </si>
  <si>
    <t>1014057</t>
  </si>
  <si>
    <t>1014058</t>
  </si>
  <si>
    <t>1014059</t>
  </si>
  <si>
    <t>1014060</t>
  </si>
  <si>
    <t>1014061</t>
  </si>
  <si>
    <t>1014062</t>
  </si>
  <si>
    <t>1014063</t>
  </si>
  <si>
    <t>1014064</t>
  </si>
  <si>
    <t>1014065</t>
  </si>
  <si>
    <t>1014066</t>
  </si>
  <si>
    <t>1014067</t>
  </si>
  <si>
    <t>1014068</t>
  </si>
  <si>
    <t>1014069</t>
  </si>
  <si>
    <t>1014070</t>
  </si>
  <si>
    <t>1014071</t>
  </si>
  <si>
    <t>1014072</t>
  </si>
  <si>
    <t>1014073</t>
  </si>
  <si>
    <t>1014074</t>
  </si>
  <si>
    <t>1014075</t>
  </si>
  <si>
    <t>1014076</t>
  </si>
  <si>
    <t>1014077</t>
  </si>
  <si>
    <t>1014078</t>
  </si>
  <si>
    <t>1014079</t>
  </si>
  <si>
    <t>1014080</t>
  </si>
  <si>
    <t>1014081</t>
  </si>
  <si>
    <t>1014082</t>
  </si>
  <si>
    <t>1014083</t>
  </si>
  <si>
    <t>1014084</t>
  </si>
  <si>
    <t>1014085</t>
  </si>
  <si>
    <t>1014086</t>
  </si>
  <si>
    <t>1014087</t>
  </si>
  <si>
    <t>1014088</t>
  </si>
  <si>
    <t>1014089</t>
  </si>
  <si>
    <t>1014090</t>
  </si>
  <si>
    <t>1014091</t>
  </si>
  <si>
    <t>1014092</t>
  </si>
  <si>
    <t>1014093</t>
  </si>
  <si>
    <t>1014094</t>
  </si>
  <si>
    <t>1014095</t>
  </si>
  <si>
    <t>1014096</t>
  </si>
  <si>
    <t>1014097</t>
  </si>
  <si>
    <t>1014098</t>
  </si>
  <si>
    <t>1014099</t>
  </si>
  <si>
    <t>1014100</t>
  </si>
  <si>
    <t>1014101</t>
  </si>
  <si>
    <t>1014102</t>
  </si>
  <si>
    <t>1014104</t>
  </si>
  <si>
    <t>1014105</t>
  </si>
  <si>
    <t>1014106</t>
  </si>
  <si>
    <t>1014107</t>
  </si>
  <si>
    <t>1014108</t>
  </si>
  <si>
    <t>1014109</t>
  </si>
  <si>
    <t>1014110</t>
  </si>
  <si>
    <t>1014111</t>
  </si>
  <si>
    <t>1014112</t>
  </si>
  <si>
    <t>1014113</t>
  </si>
  <si>
    <t>1014114</t>
  </si>
  <si>
    <t>1014115</t>
  </si>
  <si>
    <t>1014116</t>
  </si>
  <si>
    <t>1014117</t>
  </si>
  <si>
    <t>1014118</t>
  </si>
  <si>
    <t>1014119</t>
  </si>
  <si>
    <t>1014120</t>
  </si>
  <si>
    <t>1014121</t>
  </si>
  <si>
    <t>1014122</t>
  </si>
  <si>
    <t>1014123</t>
  </si>
  <si>
    <t>1014124</t>
  </si>
  <si>
    <t>1014125</t>
  </si>
  <si>
    <t>1014126</t>
  </si>
  <si>
    <t>1014127</t>
  </si>
  <si>
    <t>1014128</t>
  </si>
  <si>
    <t>1014129</t>
  </si>
  <si>
    <t>1014130</t>
  </si>
  <si>
    <t>1014131</t>
  </si>
  <si>
    <t>1014132</t>
  </si>
  <si>
    <t>1014133</t>
  </si>
  <si>
    <t>1014134</t>
  </si>
  <si>
    <t>1014135</t>
  </si>
  <si>
    <t>1014136</t>
  </si>
  <si>
    <t>1014137</t>
  </si>
  <si>
    <t>1014138</t>
  </si>
  <si>
    <t>1014139</t>
  </si>
  <si>
    <t>1014140</t>
  </si>
  <si>
    <t>1014141</t>
  </si>
  <si>
    <t>1014142</t>
  </si>
  <si>
    <t>1014143</t>
  </si>
  <si>
    <t>1014144</t>
  </si>
  <si>
    <t>1014145</t>
  </si>
  <si>
    <t>1014146</t>
  </si>
  <si>
    <t>1014147</t>
  </si>
  <si>
    <t>1014148</t>
  </si>
  <si>
    <t>1014149</t>
  </si>
  <si>
    <t>1014150</t>
  </si>
  <si>
    <t>1014151</t>
  </si>
  <si>
    <t>1014152</t>
  </si>
  <si>
    <t>1014153</t>
  </si>
  <si>
    <t>1014154</t>
  </si>
  <si>
    <t>1014155</t>
  </si>
  <si>
    <t>1014156</t>
  </si>
  <si>
    <t>1014157</t>
  </si>
  <si>
    <t>1014158</t>
  </si>
  <si>
    <t>1014159</t>
  </si>
  <si>
    <t>1014160</t>
  </si>
  <si>
    <t>1014161</t>
  </si>
  <si>
    <t>1014162</t>
  </si>
  <si>
    <t>1014163</t>
  </si>
  <si>
    <t>1014164</t>
  </si>
  <si>
    <t>1014165</t>
  </si>
  <si>
    <t>1014166</t>
  </si>
  <si>
    <t>1014167</t>
  </si>
  <si>
    <t>1014168</t>
  </si>
  <si>
    <t>1014169</t>
  </si>
  <si>
    <t>1014170</t>
  </si>
  <si>
    <t>1014171</t>
  </si>
  <si>
    <t>1014172</t>
  </si>
  <si>
    <t>1014173</t>
  </si>
  <si>
    <t>1014174</t>
  </si>
  <si>
    <t>1014175</t>
  </si>
  <si>
    <t>1014176</t>
  </si>
  <si>
    <t>1014177</t>
  </si>
  <si>
    <t>1014178</t>
  </si>
  <si>
    <t>1014179</t>
  </si>
  <si>
    <t>1014180</t>
  </si>
  <si>
    <t>1014181</t>
  </si>
  <si>
    <t>1014182</t>
  </si>
  <si>
    <t>1014183</t>
  </si>
  <si>
    <t>1014184</t>
  </si>
  <si>
    <t>1014185</t>
  </si>
  <si>
    <t>1014186</t>
  </si>
  <si>
    <t>1014187</t>
  </si>
  <si>
    <t>1014188</t>
  </si>
  <si>
    <t>1014189</t>
  </si>
  <si>
    <t>1014190</t>
  </si>
  <si>
    <t>1014191</t>
  </si>
  <si>
    <t>1014192</t>
  </si>
  <si>
    <t>1014193</t>
  </si>
  <si>
    <t>1014194</t>
  </si>
  <si>
    <t>1014195</t>
  </si>
  <si>
    <t>1014196</t>
  </si>
  <si>
    <t>1014197</t>
  </si>
  <si>
    <t>1014198</t>
  </si>
  <si>
    <t>1014199</t>
  </si>
  <si>
    <t>1014200</t>
  </si>
  <si>
    <t>1014201</t>
  </si>
  <si>
    <t>1014202</t>
  </si>
  <si>
    <t>1014203</t>
  </si>
  <si>
    <t>1014204</t>
  </si>
  <si>
    <t>1014205</t>
  </si>
  <si>
    <t>1014206</t>
  </si>
  <si>
    <t>1014207</t>
  </si>
  <si>
    <t>1014208</t>
  </si>
  <si>
    <t>1014209</t>
  </si>
  <si>
    <t>1014210</t>
  </si>
  <si>
    <t>1014211</t>
  </si>
  <si>
    <t>1014212</t>
  </si>
  <si>
    <t>1014213</t>
  </si>
  <si>
    <t>1014214</t>
  </si>
  <si>
    <t>1014215</t>
  </si>
  <si>
    <t>1014216</t>
  </si>
  <si>
    <t>1014217</t>
  </si>
  <si>
    <t>1014218</t>
  </si>
  <si>
    <t>1014219</t>
  </si>
  <si>
    <t>1014220</t>
  </si>
  <si>
    <t>1014221</t>
  </si>
  <si>
    <t>1014222</t>
  </si>
  <si>
    <t>1014223</t>
  </si>
  <si>
    <t>1014224</t>
  </si>
  <si>
    <t>1014225</t>
  </si>
  <si>
    <t>1014226</t>
  </si>
  <si>
    <t>1014227</t>
  </si>
  <si>
    <t>1014228</t>
  </si>
  <si>
    <t>1014229</t>
  </si>
  <si>
    <t>1014230</t>
  </si>
  <si>
    <t>1014231</t>
  </si>
  <si>
    <t>1014232</t>
  </si>
  <si>
    <t>1014233</t>
  </si>
  <si>
    <t>1014234</t>
  </si>
  <si>
    <t>1014235</t>
  </si>
  <si>
    <t>1014236</t>
  </si>
  <si>
    <t>1014237</t>
  </si>
  <si>
    <t>1014238</t>
  </si>
  <si>
    <t>1014239</t>
  </si>
  <si>
    <t>1014240</t>
  </si>
  <si>
    <t>1014241</t>
  </si>
  <si>
    <t>1014242</t>
  </si>
  <si>
    <t>1014243</t>
  </si>
  <si>
    <t>1014244</t>
  </si>
  <si>
    <t>1014245</t>
  </si>
  <si>
    <t>1014246</t>
  </si>
  <si>
    <t>1014247</t>
  </si>
  <si>
    <t>1014248</t>
  </si>
  <si>
    <t>1014249</t>
  </si>
  <si>
    <t>1014250</t>
  </si>
  <si>
    <t>1014251</t>
  </si>
  <si>
    <t>1014252</t>
  </si>
  <si>
    <t>1014253</t>
  </si>
  <si>
    <t>1014254</t>
  </si>
  <si>
    <t>1014255</t>
  </si>
  <si>
    <t>1014256</t>
  </si>
  <si>
    <t>1014257</t>
  </si>
  <si>
    <t>1014258</t>
  </si>
  <si>
    <t>1014259</t>
  </si>
  <si>
    <t>1014260</t>
  </si>
  <si>
    <t>1014261</t>
  </si>
  <si>
    <t>1014262</t>
  </si>
  <si>
    <t>1014263</t>
  </si>
  <si>
    <t>1014264</t>
  </si>
  <si>
    <t>1014265</t>
  </si>
  <si>
    <t>1014266</t>
  </si>
  <si>
    <t>1014267</t>
  </si>
  <si>
    <t>1014268</t>
  </si>
  <si>
    <t>1014269</t>
  </si>
  <si>
    <t>1014270</t>
  </si>
  <si>
    <t>1014271</t>
  </si>
  <si>
    <t>1014272</t>
  </si>
  <si>
    <t>1014273</t>
  </si>
  <si>
    <t>1014274</t>
  </si>
  <si>
    <t>1014275</t>
  </si>
  <si>
    <t>1014276</t>
  </si>
  <si>
    <t>1014277</t>
  </si>
  <si>
    <t>1014278</t>
  </si>
  <si>
    <t>1014279</t>
  </si>
  <si>
    <t>1014280</t>
  </si>
  <si>
    <t>1014281</t>
  </si>
  <si>
    <t>1014282</t>
  </si>
  <si>
    <t>1014283</t>
  </si>
  <si>
    <t>1014284</t>
  </si>
  <si>
    <t>1014285</t>
  </si>
  <si>
    <t>1014286</t>
  </si>
  <si>
    <t>1014287</t>
  </si>
  <si>
    <t>1014288</t>
  </si>
  <si>
    <t>1014289</t>
  </si>
  <si>
    <t>1014290</t>
  </si>
  <si>
    <t>1014291</t>
  </si>
  <si>
    <t>1014292</t>
  </si>
  <si>
    <t>1014293</t>
  </si>
  <si>
    <t>1014294</t>
  </si>
  <si>
    <t>1014295</t>
  </si>
  <si>
    <t>1014296</t>
  </si>
  <si>
    <t>1014297</t>
  </si>
  <si>
    <t>1014298</t>
  </si>
  <si>
    <t>1014299</t>
  </si>
  <si>
    <t>1014300</t>
  </si>
  <si>
    <t>1014301</t>
  </si>
  <si>
    <t>1014302</t>
  </si>
  <si>
    <t>1014303</t>
  </si>
  <si>
    <t>1014304</t>
  </si>
  <si>
    <t>1014305</t>
  </si>
  <si>
    <t>1014306</t>
  </si>
  <si>
    <t>1014307</t>
  </si>
  <si>
    <t>1014308</t>
  </si>
  <si>
    <t>1014309</t>
  </si>
  <si>
    <t>1014310</t>
  </si>
  <si>
    <t>1014311</t>
  </si>
  <si>
    <t>1014312</t>
  </si>
  <si>
    <t>1014313</t>
  </si>
  <si>
    <t>1014314</t>
  </si>
  <si>
    <t>1014315</t>
  </si>
  <si>
    <t>1014316</t>
  </si>
  <si>
    <t>1014317</t>
  </si>
  <si>
    <t>1014318</t>
  </si>
  <si>
    <t>1014319</t>
  </si>
  <si>
    <t>1014320</t>
  </si>
  <si>
    <t>1014321</t>
  </si>
  <si>
    <t>1014322</t>
  </si>
  <si>
    <t>1014323</t>
  </si>
  <si>
    <t>1014324</t>
  </si>
  <si>
    <t>1014325</t>
  </si>
  <si>
    <t>1014326</t>
  </si>
  <si>
    <t>1014327</t>
  </si>
  <si>
    <t>1014328</t>
  </si>
  <si>
    <t>1014329</t>
  </si>
  <si>
    <t>1014330</t>
  </si>
  <si>
    <t>1014331</t>
  </si>
  <si>
    <t>1014332</t>
  </si>
  <si>
    <t>1014333</t>
  </si>
  <si>
    <t>1014334</t>
  </si>
  <si>
    <t>1014335</t>
  </si>
  <si>
    <t>1014336</t>
  </si>
  <si>
    <t>1014337</t>
  </si>
  <si>
    <t>1014338</t>
  </si>
  <si>
    <t>1014339</t>
  </si>
  <si>
    <t>1014340</t>
  </si>
  <si>
    <t>1014341</t>
  </si>
  <si>
    <t>1014342</t>
  </si>
  <si>
    <t>1014343</t>
  </si>
  <si>
    <t>1014344</t>
  </si>
  <si>
    <t>1014345</t>
  </si>
  <si>
    <t>1014346</t>
  </si>
  <si>
    <t>1014347</t>
  </si>
  <si>
    <t>1014348</t>
  </si>
  <si>
    <t>1014349</t>
  </si>
  <si>
    <t>1014350</t>
  </si>
  <si>
    <t>1014351</t>
  </si>
  <si>
    <t>1014352</t>
  </si>
  <si>
    <t>1014353</t>
  </si>
  <si>
    <t>1014354</t>
  </si>
  <si>
    <t>1014355</t>
  </si>
  <si>
    <t>1014356</t>
  </si>
  <si>
    <t>1014357</t>
  </si>
  <si>
    <t>1014358</t>
  </si>
  <si>
    <t>1014359</t>
  </si>
  <si>
    <t>1014360</t>
  </si>
  <si>
    <t>1014361</t>
  </si>
  <si>
    <t>1014362</t>
  </si>
  <si>
    <t>1014363</t>
  </si>
  <si>
    <t>1014364</t>
  </si>
  <si>
    <t>1014365</t>
  </si>
  <si>
    <t>1014366</t>
  </si>
  <si>
    <t>1014367</t>
  </si>
  <si>
    <t>1014368</t>
  </si>
  <si>
    <t>1014369</t>
  </si>
  <si>
    <t>1014370</t>
  </si>
  <si>
    <t>1014371</t>
  </si>
  <si>
    <t>1014372</t>
  </si>
  <si>
    <t>1014373</t>
  </si>
  <si>
    <t>1014374</t>
  </si>
  <si>
    <t>1014375</t>
  </si>
  <si>
    <t>1014376</t>
  </si>
  <si>
    <t>1014377</t>
  </si>
  <si>
    <t>1014378</t>
  </si>
  <si>
    <t>1014379</t>
  </si>
  <si>
    <t>1014380</t>
  </si>
  <si>
    <t>1014381</t>
  </si>
  <si>
    <t>1014382</t>
  </si>
  <si>
    <t>1014383</t>
  </si>
  <si>
    <t>1014384</t>
  </si>
  <si>
    <t>1014385</t>
  </si>
  <si>
    <t>1014386</t>
  </si>
  <si>
    <t>1014387</t>
  </si>
  <si>
    <t>1014388</t>
  </si>
  <si>
    <t>1014389</t>
  </si>
  <si>
    <t>1014390</t>
  </si>
  <si>
    <t>1014391</t>
  </si>
  <si>
    <t>1014392</t>
  </si>
  <si>
    <t>1014393</t>
  </si>
  <si>
    <t>1014395</t>
  </si>
  <si>
    <t>1014396</t>
  </si>
  <si>
    <t>1014397</t>
  </si>
  <si>
    <t>1014398</t>
  </si>
  <si>
    <t>1014399</t>
  </si>
  <si>
    <t>1014400</t>
  </si>
  <si>
    <t>1014401</t>
  </si>
  <si>
    <t>1014402</t>
  </si>
  <si>
    <t>1014403</t>
  </si>
  <si>
    <t>1014404</t>
  </si>
  <si>
    <t>1014405</t>
  </si>
  <si>
    <t>1014406</t>
  </si>
  <si>
    <t>1014407</t>
  </si>
  <si>
    <t>1014408</t>
  </si>
  <si>
    <t>1014409</t>
  </si>
  <si>
    <t>1014410</t>
  </si>
  <si>
    <t>1014411</t>
  </si>
  <si>
    <t>1014412</t>
  </si>
  <si>
    <t>1014413</t>
  </si>
  <si>
    <t>1014414</t>
  </si>
  <si>
    <t>1014415</t>
  </si>
  <si>
    <t>1014416</t>
  </si>
  <si>
    <t>1014417</t>
  </si>
  <si>
    <t>1014418</t>
  </si>
  <si>
    <t>1014419</t>
  </si>
  <si>
    <t>1014420</t>
  </si>
  <si>
    <t>1014421</t>
  </si>
  <si>
    <t>1014422</t>
  </si>
  <si>
    <t>1014423</t>
  </si>
  <si>
    <t>1014424</t>
  </si>
  <si>
    <t>1014425</t>
  </si>
  <si>
    <t>1014426</t>
  </si>
  <si>
    <t>1014427</t>
  </si>
  <si>
    <t>1014428</t>
  </si>
  <si>
    <t>1014429</t>
  </si>
  <si>
    <t>1014430</t>
  </si>
  <si>
    <t>1014431</t>
  </si>
  <si>
    <t>1014432</t>
  </si>
  <si>
    <t>1014433</t>
  </si>
  <si>
    <t>1014434</t>
  </si>
  <si>
    <t>1014435</t>
  </si>
  <si>
    <t>1014436</t>
  </si>
  <si>
    <t>1014437</t>
  </si>
  <si>
    <t>1014438</t>
  </si>
  <si>
    <t>1014439</t>
  </si>
  <si>
    <t>1014440</t>
  </si>
  <si>
    <t>1014441</t>
  </si>
  <si>
    <t>1014442</t>
  </si>
  <si>
    <t>1014443</t>
  </si>
  <si>
    <t>1014444</t>
  </si>
  <si>
    <t>1014445</t>
  </si>
  <si>
    <t>1014446</t>
  </si>
  <si>
    <t>1014447</t>
  </si>
  <si>
    <t>1014448</t>
  </si>
  <si>
    <t>1014449</t>
  </si>
  <si>
    <t>1014450</t>
  </si>
  <si>
    <t>1014451</t>
  </si>
  <si>
    <t>1014452</t>
  </si>
  <si>
    <t>1014453</t>
  </si>
  <si>
    <t>1014454</t>
  </si>
  <si>
    <t>1014455</t>
  </si>
  <si>
    <t>1014456</t>
  </si>
  <si>
    <t>1014457</t>
  </si>
  <si>
    <t>1014458</t>
  </si>
  <si>
    <t>1014460</t>
  </si>
  <si>
    <t>1014461</t>
  </si>
  <si>
    <t>1014462</t>
  </si>
  <si>
    <t>1014463</t>
  </si>
  <si>
    <t>1014464</t>
  </si>
  <si>
    <t>1014465</t>
  </si>
  <si>
    <t>1014466</t>
  </si>
  <si>
    <t>1014467</t>
  </si>
  <si>
    <t>1014468</t>
  </si>
  <si>
    <t>1014469</t>
  </si>
  <si>
    <t>1014470</t>
  </si>
  <si>
    <t>1014471</t>
  </si>
  <si>
    <t>1014472</t>
  </si>
  <si>
    <t>1014473</t>
  </si>
  <si>
    <t>1014474</t>
  </si>
  <si>
    <t>1014475</t>
  </si>
  <si>
    <t>1014476</t>
  </si>
  <si>
    <t>1014477</t>
  </si>
  <si>
    <t>1014478</t>
  </si>
  <si>
    <t>1014479</t>
  </si>
  <si>
    <t>1014480</t>
  </si>
  <si>
    <t>1014481</t>
  </si>
  <si>
    <t>1014482</t>
  </si>
  <si>
    <t>1014483</t>
  </si>
  <si>
    <t>1014484</t>
  </si>
  <si>
    <t>1014485</t>
  </si>
  <si>
    <t>1014486</t>
  </si>
  <si>
    <t>1014487</t>
  </si>
  <si>
    <t>1014488</t>
  </si>
  <si>
    <t>1014489</t>
  </si>
  <si>
    <t>1014490</t>
  </si>
  <si>
    <t>1014491</t>
  </si>
  <si>
    <t>1014492</t>
  </si>
  <si>
    <t>1014493</t>
  </si>
  <si>
    <t>1014494</t>
  </si>
  <si>
    <t>1014495</t>
  </si>
  <si>
    <t>1014496</t>
  </si>
  <si>
    <t>1014497</t>
  </si>
  <si>
    <t>1014498</t>
  </si>
  <si>
    <t>1014499</t>
  </si>
  <si>
    <t>1014500</t>
  </si>
  <si>
    <t>1014501</t>
  </si>
  <si>
    <t>1014502</t>
  </si>
  <si>
    <t>1014503</t>
  </si>
  <si>
    <t>1014504</t>
  </si>
  <si>
    <t>1014505</t>
  </si>
  <si>
    <t>1014506</t>
  </si>
  <si>
    <t>1014507</t>
  </si>
  <si>
    <t>1014508</t>
  </si>
  <si>
    <t>1014509</t>
  </si>
  <si>
    <t>1014510</t>
  </si>
  <si>
    <t>1014511</t>
  </si>
  <si>
    <t>1014512</t>
  </si>
  <si>
    <t>1014513</t>
  </si>
  <si>
    <t>1014514</t>
  </si>
  <si>
    <t>1014515</t>
  </si>
  <si>
    <t>1014516</t>
  </si>
  <si>
    <t>1014517</t>
  </si>
  <si>
    <t>1014518</t>
  </si>
  <si>
    <t>1014519</t>
  </si>
  <si>
    <t>1014520</t>
  </si>
  <si>
    <t>1014521</t>
  </si>
  <si>
    <t>1014522</t>
  </si>
  <si>
    <t>1014523</t>
  </si>
  <si>
    <t>1014524</t>
  </si>
  <si>
    <t>1014525</t>
  </si>
  <si>
    <t>1014526</t>
  </si>
  <si>
    <t>1014527</t>
  </si>
  <si>
    <t>1014528</t>
  </si>
  <si>
    <t>1014529</t>
  </si>
  <si>
    <t>1014530</t>
  </si>
  <si>
    <t>1014531</t>
  </si>
  <si>
    <t>1014532</t>
  </si>
  <si>
    <t>1014533</t>
  </si>
  <si>
    <t>1014534</t>
  </si>
  <si>
    <t>1014535</t>
  </si>
  <si>
    <t>1014536</t>
  </si>
  <si>
    <t>1014537</t>
  </si>
  <si>
    <t>1014538</t>
  </si>
  <si>
    <t>1014539</t>
  </si>
  <si>
    <t>1014540</t>
  </si>
  <si>
    <t>1014541</t>
  </si>
  <si>
    <t>1014542</t>
  </si>
  <si>
    <t>1014543</t>
  </si>
  <si>
    <t>1014544</t>
  </si>
  <si>
    <t>1014545</t>
  </si>
  <si>
    <t>1014546</t>
  </si>
  <si>
    <t>1014547</t>
  </si>
  <si>
    <t>1014548</t>
  </si>
  <si>
    <t>1014549</t>
  </si>
  <si>
    <t>1014550</t>
  </si>
  <si>
    <t>1014551</t>
  </si>
  <si>
    <t>1014552</t>
  </si>
  <si>
    <t>1014553</t>
  </si>
  <si>
    <t>1014554</t>
  </si>
  <si>
    <t>1014555</t>
  </si>
  <si>
    <t>1014556</t>
  </si>
  <si>
    <t>1014558</t>
  </si>
  <si>
    <t>1014559</t>
  </si>
  <si>
    <t>1014560</t>
  </si>
  <si>
    <t>1014561</t>
  </si>
  <si>
    <t>1014562</t>
  </si>
  <si>
    <t>1014563</t>
  </si>
  <si>
    <t>1014564</t>
  </si>
  <si>
    <t>1014565</t>
  </si>
  <si>
    <t>1014566</t>
  </si>
  <si>
    <t>1014567</t>
  </si>
  <si>
    <t>1014568</t>
  </si>
  <si>
    <t>1014569</t>
  </si>
  <si>
    <t>1014570</t>
  </si>
  <si>
    <t>1014571</t>
  </si>
  <si>
    <t>1014572</t>
  </si>
  <si>
    <t>1014573</t>
  </si>
  <si>
    <t>1014574</t>
  </si>
  <si>
    <t>1014575</t>
  </si>
  <si>
    <t>1014576</t>
  </si>
  <si>
    <t>1014577</t>
  </si>
  <si>
    <t>1014578</t>
  </si>
  <si>
    <t>1014579</t>
  </si>
  <si>
    <t>1014580</t>
  </si>
  <si>
    <t>1014581</t>
  </si>
  <si>
    <t>1014582</t>
  </si>
  <si>
    <t>1014583</t>
  </si>
  <si>
    <t>1014584</t>
  </si>
  <si>
    <t>1014585</t>
  </si>
  <si>
    <t>1014586</t>
  </si>
  <si>
    <t>1014587</t>
  </si>
  <si>
    <t>1014588</t>
  </si>
  <si>
    <t>1014589</t>
  </si>
  <si>
    <t>1014590</t>
  </si>
  <si>
    <t>1014591</t>
  </si>
  <si>
    <t>1014592</t>
  </si>
  <si>
    <t>1014593</t>
  </si>
  <si>
    <t>1014594</t>
  </si>
  <si>
    <t>1014595</t>
  </si>
  <si>
    <t>1014596</t>
  </si>
  <si>
    <t>1014597</t>
  </si>
  <si>
    <t>1014598</t>
  </si>
  <si>
    <t>1014599</t>
  </si>
  <si>
    <t>1014600</t>
  </si>
  <si>
    <t>1014601</t>
  </si>
  <si>
    <t>1014602</t>
  </si>
  <si>
    <t>1014603</t>
  </si>
  <si>
    <t>1014604</t>
  </si>
  <si>
    <t>1014605</t>
  </si>
  <si>
    <t>1014606</t>
  </si>
  <si>
    <t>1014607</t>
  </si>
  <si>
    <t>1014608</t>
  </si>
  <si>
    <t>1014609</t>
  </si>
  <si>
    <t>1014610</t>
  </si>
  <si>
    <t>1014611</t>
  </si>
  <si>
    <t>1014612</t>
  </si>
  <si>
    <t>1014613</t>
  </si>
  <si>
    <t>1014614</t>
  </si>
  <si>
    <t>1014616</t>
  </si>
  <si>
    <t>1014617</t>
  </si>
  <si>
    <t>1014619</t>
  </si>
  <si>
    <t>1014620</t>
  </si>
  <si>
    <t>1014621</t>
  </si>
  <si>
    <t>1014622</t>
  </si>
  <si>
    <t>1014623</t>
  </si>
  <si>
    <t>1014624</t>
  </si>
  <si>
    <t>1014625</t>
  </si>
  <si>
    <t>1014626</t>
  </si>
  <si>
    <t>1014628</t>
  </si>
  <si>
    <t>1014629</t>
  </si>
  <si>
    <t>1014630</t>
  </si>
  <si>
    <t>1014631</t>
  </si>
  <si>
    <t>1014632</t>
  </si>
  <si>
    <t>1014633</t>
  </si>
  <si>
    <t>1014634</t>
  </si>
  <si>
    <t>1014635</t>
  </si>
  <si>
    <t>1014636</t>
  </si>
  <si>
    <t>1014637</t>
  </si>
  <si>
    <t>1014638</t>
  </si>
  <si>
    <t>1014641</t>
  </si>
  <si>
    <t>1014643</t>
  </si>
  <si>
    <t>1014644</t>
  </si>
  <si>
    <t>1014646</t>
  </si>
  <si>
    <t>1014647</t>
  </si>
  <si>
    <t>1014650</t>
  </si>
  <si>
    <t>1014651</t>
  </si>
  <si>
    <t>1014652</t>
  </si>
  <si>
    <t>1014653</t>
  </si>
  <si>
    <t>1014655</t>
  </si>
  <si>
    <t>1014656</t>
  </si>
  <si>
    <t>1014657</t>
  </si>
  <si>
    <t>1014658</t>
  </si>
  <si>
    <t>1014659</t>
  </si>
  <si>
    <t>1014660</t>
  </si>
  <si>
    <t>1014661</t>
  </si>
  <si>
    <t>1014662</t>
  </si>
  <si>
    <t>1014663</t>
  </si>
  <si>
    <t>1014664</t>
  </si>
  <si>
    <t>1014665</t>
  </si>
  <si>
    <t>1014666</t>
  </si>
  <si>
    <t>1014667</t>
  </si>
  <si>
    <t>1014668</t>
  </si>
  <si>
    <t>1014669</t>
  </si>
  <si>
    <t>1014670</t>
  </si>
  <si>
    <t>1014671</t>
  </si>
  <si>
    <t>1014672</t>
  </si>
  <si>
    <t>1014673</t>
  </si>
  <si>
    <t>1014674</t>
  </si>
  <si>
    <t>1014675</t>
  </si>
  <si>
    <t>1014676</t>
  </si>
  <si>
    <t>1014677</t>
  </si>
  <si>
    <t>1014678</t>
  </si>
  <si>
    <t>1014679</t>
  </si>
  <si>
    <t>1014680</t>
  </si>
  <si>
    <t>1014681</t>
  </si>
  <si>
    <t>1014682</t>
  </si>
  <si>
    <t>1014683</t>
  </si>
  <si>
    <t>1014684</t>
  </si>
  <si>
    <t>1014685</t>
  </si>
  <si>
    <t>1014686</t>
  </si>
  <si>
    <t>1014687</t>
  </si>
  <si>
    <t>1014688</t>
  </si>
  <si>
    <t>1014689</t>
  </si>
  <si>
    <t>1014692</t>
  </si>
  <si>
    <t>1014693</t>
  </si>
  <si>
    <t>1014694</t>
  </si>
  <si>
    <t>1014695</t>
  </si>
  <si>
    <t>1014697</t>
  </si>
  <si>
    <t>1014698</t>
  </si>
  <si>
    <t>1014699</t>
  </si>
  <si>
    <t>1014700</t>
  </si>
  <si>
    <t>1014701</t>
  </si>
  <si>
    <t>1014702</t>
  </si>
  <si>
    <t>1014703</t>
  </si>
  <si>
    <t>1014704</t>
  </si>
  <si>
    <t>1014705</t>
  </si>
  <si>
    <t>1014706</t>
  </si>
  <si>
    <t>1014707</t>
  </si>
  <si>
    <t>1014708</t>
  </si>
  <si>
    <t>1014709</t>
  </si>
  <si>
    <t>1014710</t>
  </si>
  <si>
    <t>1014711</t>
  </si>
  <si>
    <t>1014712</t>
  </si>
  <si>
    <t>1014713</t>
  </si>
  <si>
    <t>1245705</t>
  </si>
  <si>
    <t>1014714</t>
  </si>
  <si>
    <t>1014715</t>
  </si>
  <si>
    <t>1014716</t>
  </si>
  <si>
    <t>1014717</t>
  </si>
  <si>
    <t>1014718</t>
  </si>
  <si>
    <t>1014719</t>
  </si>
  <si>
    <t>1014720</t>
  </si>
  <si>
    <t>1014721</t>
  </si>
  <si>
    <t>1014723</t>
  </si>
  <si>
    <t>1014724</t>
  </si>
  <si>
    <t>1014725</t>
  </si>
  <si>
    <t>1014726</t>
  </si>
  <si>
    <t>1014727</t>
  </si>
  <si>
    <t>1014728</t>
  </si>
  <si>
    <t>1014729</t>
  </si>
  <si>
    <t>1014730</t>
  </si>
  <si>
    <t>1014731</t>
  </si>
  <si>
    <t>1014732</t>
  </si>
  <si>
    <t>1014733</t>
  </si>
  <si>
    <t>1014734</t>
  </si>
  <si>
    <t>1014735</t>
  </si>
  <si>
    <t>1014736</t>
  </si>
  <si>
    <t>1014737</t>
  </si>
  <si>
    <t>1014738</t>
  </si>
  <si>
    <t>1014739</t>
  </si>
  <si>
    <t>1014740</t>
  </si>
  <si>
    <t>1014741</t>
  </si>
  <si>
    <t>1014742</t>
  </si>
  <si>
    <t>1014743</t>
  </si>
  <si>
    <t>1014744</t>
  </si>
  <si>
    <t>1014745</t>
  </si>
  <si>
    <t>1014746</t>
  </si>
  <si>
    <t>1014747</t>
  </si>
  <si>
    <t>1014748</t>
  </si>
  <si>
    <t>1014749</t>
  </si>
  <si>
    <t>1014750</t>
  </si>
  <si>
    <t>1014751</t>
  </si>
  <si>
    <t>1014752</t>
  </si>
  <si>
    <t>1014754</t>
  </si>
  <si>
    <t>1014755</t>
  </si>
  <si>
    <t>1014756</t>
  </si>
  <si>
    <t>1014757</t>
  </si>
  <si>
    <t>1014758</t>
  </si>
  <si>
    <t>1014759</t>
  </si>
  <si>
    <t>1014761</t>
  </si>
  <si>
    <t>1014762</t>
  </si>
  <si>
    <t>1014763</t>
  </si>
  <si>
    <t>1014764</t>
  </si>
  <si>
    <t>1014765</t>
  </si>
  <si>
    <t>1014766</t>
  </si>
  <si>
    <t>1014767</t>
  </si>
  <si>
    <t>1014768</t>
  </si>
  <si>
    <t>1014769</t>
  </si>
  <si>
    <t>1014770</t>
  </si>
  <si>
    <t>1014771</t>
  </si>
  <si>
    <t>1014772</t>
  </si>
  <si>
    <t>1014773</t>
  </si>
  <si>
    <t>1014774</t>
  </si>
  <si>
    <t>1014775</t>
  </si>
  <si>
    <t>1014776</t>
  </si>
  <si>
    <t>1014777</t>
  </si>
  <si>
    <t>1014778</t>
  </si>
  <si>
    <t>1014782</t>
  </si>
  <si>
    <t>1014783</t>
  </si>
  <si>
    <t>1014784</t>
  </si>
  <si>
    <t>1014785</t>
  </si>
  <si>
    <t>1014786</t>
  </si>
  <si>
    <t>1014787</t>
  </si>
  <si>
    <t>1014788</t>
  </si>
  <si>
    <t>1014789</t>
  </si>
  <si>
    <t>1014790</t>
  </si>
  <si>
    <t>1014791</t>
  </si>
  <si>
    <t>1014792</t>
  </si>
  <si>
    <t>1014793</t>
  </si>
  <si>
    <t>1014794</t>
  </si>
  <si>
    <t>1014795</t>
  </si>
  <si>
    <t>1014796</t>
  </si>
  <si>
    <t>1014797</t>
  </si>
  <si>
    <t>1014798</t>
  </si>
  <si>
    <t>1014799</t>
  </si>
  <si>
    <t>1014800</t>
  </si>
  <si>
    <t>1014801</t>
  </si>
  <si>
    <t>1014802</t>
  </si>
  <si>
    <t>1014803</t>
  </si>
  <si>
    <t>1014804</t>
  </si>
  <si>
    <t>1014805</t>
  </si>
  <si>
    <t>1014806</t>
  </si>
  <si>
    <t>1014807</t>
  </si>
  <si>
    <t>1014808</t>
  </si>
  <si>
    <t>1014809</t>
  </si>
  <si>
    <t>1014810</t>
  </si>
  <si>
    <t>1014811</t>
  </si>
  <si>
    <t>1014812</t>
  </si>
  <si>
    <t>1014813</t>
  </si>
  <si>
    <t>1014814</t>
  </si>
  <si>
    <t>1014815</t>
  </si>
  <si>
    <t>1014816</t>
  </si>
  <si>
    <t>1014817</t>
  </si>
  <si>
    <t>1014818</t>
  </si>
  <si>
    <t>1014819</t>
  </si>
  <si>
    <t>1014820</t>
  </si>
  <si>
    <t>1014821</t>
  </si>
  <si>
    <t>1014822</t>
  </si>
  <si>
    <t>1014823</t>
  </si>
  <si>
    <t>1014824</t>
  </si>
  <si>
    <t>1014825</t>
  </si>
  <si>
    <t>1014826</t>
  </si>
  <si>
    <t>1014827</t>
  </si>
  <si>
    <t>1014828</t>
  </si>
  <si>
    <t>1014829</t>
  </si>
  <si>
    <t>1014830</t>
  </si>
  <si>
    <t>1014831</t>
  </si>
  <si>
    <t>1014832</t>
  </si>
  <si>
    <t>1014833</t>
  </si>
  <si>
    <t>1014834</t>
  </si>
  <si>
    <t>1014835</t>
  </si>
  <si>
    <t>1014836</t>
  </si>
  <si>
    <t>1014837</t>
  </si>
  <si>
    <t>1014838</t>
  </si>
  <si>
    <t>1014839</t>
  </si>
  <si>
    <t>1014840</t>
  </si>
  <si>
    <t>1014841</t>
  </si>
  <si>
    <t>1014842</t>
  </si>
  <si>
    <t>1014843</t>
  </si>
  <si>
    <t>1014844</t>
  </si>
  <si>
    <t>1014845</t>
  </si>
  <si>
    <t>1014846</t>
  </si>
  <si>
    <t>1014847</t>
  </si>
  <si>
    <t>1014848</t>
  </si>
  <si>
    <t>1014849</t>
  </si>
  <si>
    <t>1014850</t>
  </si>
  <si>
    <t>1014851</t>
  </si>
  <si>
    <t>1014852</t>
  </si>
  <si>
    <t>1014853</t>
  </si>
  <si>
    <t>1014854</t>
  </si>
  <si>
    <t>1014855</t>
  </si>
  <si>
    <t>1014856</t>
  </si>
  <si>
    <t>1014857</t>
  </si>
  <si>
    <t>1014858</t>
  </si>
  <si>
    <t>1014859</t>
  </si>
  <si>
    <t>1014860</t>
  </si>
  <si>
    <t>1014861</t>
  </si>
  <si>
    <t>1014862</t>
  </si>
  <si>
    <t>1014863</t>
  </si>
  <si>
    <t>1014864</t>
  </si>
  <si>
    <t>1014865</t>
  </si>
  <si>
    <t>1014866</t>
  </si>
  <si>
    <t>1014867</t>
  </si>
  <si>
    <t>1014868</t>
  </si>
  <si>
    <t>1014869</t>
  </si>
  <si>
    <t>1014870</t>
  </si>
  <si>
    <t>1014871</t>
  </si>
  <si>
    <t>1014872</t>
  </si>
  <si>
    <t>1014873</t>
  </si>
  <si>
    <t>1014874</t>
  </si>
  <si>
    <t>1014875</t>
  </si>
  <si>
    <t>1014876</t>
  </si>
  <si>
    <t>1014877</t>
  </si>
  <si>
    <t>1014878</t>
  </si>
  <si>
    <t>1014879</t>
  </si>
  <si>
    <t>1014880</t>
  </si>
  <si>
    <t>1014881</t>
  </si>
  <si>
    <t>1014882</t>
  </si>
  <si>
    <t>1014883</t>
  </si>
  <si>
    <t>1014884</t>
  </si>
  <si>
    <t>1014885</t>
  </si>
  <si>
    <t>1014886</t>
  </si>
  <si>
    <t>1014887</t>
  </si>
  <si>
    <t>1014888</t>
  </si>
  <si>
    <t>1014889</t>
  </si>
  <si>
    <t>1014890</t>
  </si>
  <si>
    <t>1014891</t>
  </si>
  <si>
    <t>1014892</t>
  </si>
  <si>
    <t>1014893</t>
  </si>
  <si>
    <t>1014894</t>
  </si>
  <si>
    <t>1014895</t>
  </si>
  <si>
    <t>1014896</t>
  </si>
  <si>
    <t>1014897</t>
  </si>
  <si>
    <t>1014898</t>
  </si>
  <si>
    <t>1014899</t>
  </si>
  <si>
    <t>1014900</t>
  </si>
  <si>
    <t>1014901</t>
  </si>
  <si>
    <t>1014902</t>
  </si>
  <si>
    <t>1014903</t>
  </si>
  <si>
    <t>1014904</t>
  </si>
  <si>
    <t>1014905</t>
  </si>
  <si>
    <t>1014906</t>
  </si>
  <si>
    <t>1014907</t>
  </si>
  <si>
    <t>1014908</t>
  </si>
  <si>
    <t>1014909</t>
  </si>
  <si>
    <t>1014910</t>
  </si>
  <si>
    <t>1014911</t>
  </si>
  <si>
    <t>1014912</t>
  </si>
  <si>
    <t>1014913</t>
  </si>
  <si>
    <t>1014914</t>
  </si>
  <si>
    <t>1014915</t>
  </si>
  <si>
    <t>1014916</t>
  </si>
  <si>
    <t>1014917</t>
  </si>
  <si>
    <t>1014918</t>
  </si>
  <si>
    <t>1014919</t>
  </si>
  <si>
    <t>1014920</t>
  </si>
  <si>
    <t>1014921</t>
  </si>
  <si>
    <t>1014922</t>
  </si>
  <si>
    <t>1014923</t>
  </si>
  <si>
    <t>1014924</t>
  </si>
  <si>
    <t>1014925</t>
  </si>
  <si>
    <t>1014926</t>
  </si>
  <si>
    <t>1014927</t>
  </si>
  <si>
    <t>1014928</t>
  </si>
  <si>
    <t>1014929</t>
  </si>
  <si>
    <t>1014930</t>
  </si>
  <si>
    <t>1014931</t>
  </si>
  <si>
    <t>1014932</t>
  </si>
  <si>
    <t>1014933</t>
  </si>
  <si>
    <t>1014934</t>
  </si>
  <si>
    <t>1014935</t>
  </si>
  <si>
    <t>1014936</t>
  </si>
  <si>
    <t>1014937</t>
  </si>
  <si>
    <t>1014938</t>
  </si>
  <si>
    <t>1014939</t>
  </si>
  <si>
    <t>1014940</t>
  </si>
  <si>
    <t>1014941</t>
  </si>
  <si>
    <t>1014942</t>
  </si>
  <si>
    <t>1014943</t>
  </si>
  <si>
    <t>1014944</t>
  </si>
  <si>
    <t>1014945</t>
  </si>
  <si>
    <t>1014946</t>
  </si>
  <si>
    <t>1014947</t>
  </si>
  <si>
    <t>1014948</t>
  </si>
  <si>
    <t>1014949</t>
  </si>
  <si>
    <t>1014950</t>
  </si>
  <si>
    <t>1014951</t>
  </si>
  <si>
    <t>1014952</t>
  </si>
  <si>
    <t>1014953</t>
  </si>
  <si>
    <t>1014954</t>
  </si>
  <si>
    <t>1014955</t>
  </si>
  <si>
    <t>1014956</t>
  </si>
  <si>
    <t>1014957</t>
  </si>
  <si>
    <t>1014958</t>
  </si>
  <si>
    <t>1014959</t>
  </si>
  <si>
    <t>1014960</t>
  </si>
  <si>
    <t>1014961</t>
  </si>
  <si>
    <t>1014962</t>
  </si>
  <si>
    <t>1014963</t>
  </si>
  <si>
    <t>1014964</t>
  </si>
  <si>
    <t>1014965</t>
  </si>
  <si>
    <t>1014966</t>
  </si>
  <si>
    <t>1014967</t>
  </si>
  <si>
    <t>1014968</t>
  </si>
  <si>
    <t>1014969</t>
  </si>
  <si>
    <t>1014970</t>
  </si>
  <si>
    <t>1014971</t>
  </si>
  <si>
    <t>1014972</t>
  </si>
  <si>
    <t>1014973</t>
  </si>
  <si>
    <t>1014974</t>
  </si>
  <si>
    <t>1014975</t>
  </si>
  <si>
    <t>1014976</t>
  </si>
  <si>
    <t>1014977</t>
  </si>
  <si>
    <t>1014978</t>
  </si>
  <si>
    <t>1014979</t>
  </si>
  <si>
    <t>1014980</t>
  </si>
  <si>
    <t>1014981</t>
  </si>
  <si>
    <t>1014982</t>
  </si>
  <si>
    <t>1014983</t>
  </si>
  <si>
    <t>1014984</t>
  </si>
  <si>
    <t>1014985</t>
  </si>
  <si>
    <t>1014986</t>
  </si>
  <si>
    <t>1014987</t>
  </si>
  <si>
    <t>1014988</t>
  </si>
  <si>
    <t>1014989</t>
  </si>
  <si>
    <t>1014990</t>
  </si>
  <si>
    <t>1014991</t>
  </si>
  <si>
    <t>1014992</t>
  </si>
  <si>
    <t>1014993</t>
  </si>
  <si>
    <t>1014994</t>
  </si>
  <si>
    <t>1014995</t>
  </si>
  <si>
    <t>1014996</t>
  </si>
  <si>
    <t>1014997</t>
  </si>
  <si>
    <t>1014998</t>
  </si>
  <si>
    <t>1014999</t>
  </si>
  <si>
    <t>1015000</t>
  </si>
  <si>
    <t>1015001</t>
  </si>
  <si>
    <t>1015002</t>
  </si>
  <si>
    <t>1015003</t>
  </si>
  <si>
    <t>1015004</t>
  </si>
  <si>
    <t>1015005</t>
  </si>
  <si>
    <t>1015006</t>
  </si>
  <si>
    <t>1015007</t>
  </si>
  <si>
    <t>1015008</t>
  </si>
  <si>
    <t>1015009</t>
  </si>
  <si>
    <t>1015010</t>
  </si>
  <si>
    <t>1015011</t>
  </si>
  <si>
    <t>1015012</t>
  </si>
  <si>
    <t>1015013</t>
  </si>
  <si>
    <t>1015014</t>
  </si>
  <si>
    <t>1015015</t>
  </si>
  <si>
    <t>1015016</t>
  </si>
  <si>
    <t>1015017</t>
  </si>
  <si>
    <t>1015018</t>
  </si>
  <si>
    <t>1015019</t>
  </si>
  <si>
    <t>1015020</t>
  </si>
  <si>
    <t>1015021</t>
  </si>
  <si>
    <t>1015022</t>
  </si>
  <si>
    <t>1015023</t>
  </si>
  <si>
    <t>1015024</t>
  </si>
  <si>
    <t>1015025</t>
  </si>
  <si>
    <t>1015026</t>
  </si>
  <si>
    <t>1015027</t>
  </si>
  <si>
    <t>1015028</t>
  </si>
  <si>
    <t>1015029</t>
  </si>
  <si>
    <t>1015030</t>
  </si>
  <si>
    <t>1015031</t>
  </si>
  <si>
    <t>1015032</t>
  </si>
  <si>
    <t>1015033</t>
  </si>
  <si>
    <t>1015034</t>
  </si>
  <si>
    <t>1015035</t>
  </si>
  <si>
    <t>1015036</t>
  </si>
  <si>
    <t>1015037</t>
  </si>
  <si>
    <t>1015038</t>
  </si>
  <si>
    <t>1015039</t>
  </si>
  <si>
    <t>1015040</t>
  </si>
  <si>
    <t>1015041</t>
  </si>
  <si>
    <t>1015042</t>
  </si>
  <si>
    <t>1015043</t>
  </si>
  <si>
    <t>1015044</t>
  </si>
  <si>
    <t>1015045</t>
  </si>
  <si>
    <t>1015046</t>
  </si>
  <si>
    <t>1015047</t>
  </si>
  <si>
    <t>1015048</t>
  </si>
  <si>
    <t>1015049</t>
  </si>
  <si>
    <t>1015050</t>
  </si>
  <si>
    <t>1015051</t>
  </si>
  <si>
    <t>1015052</t>
  </si>
  <si>
    <t>1015053</t>
  </si>
  <si>
    <t>1015054</t>
  </si>
  <si>
    <t>1015055</t>
  </si>
  <si>
    <t>1015056</t>
  </si>
  <si>
    <t>1015057</t>
  </si>
  <si>
    <t>1015058</t>
  </si>
  <si>
    <t>1015059</t>
  </si>
  <si>
    <t>1015060</t>
  </si>
  <si>
    <t>1015061</t>
  </si>
  <si>
    <t>1015062</t>
  </si>
  <si>
    <t>1015063</t>
  </si>
  <si>
    <t>1015064</t>
  </si>
  <si>
    <t>1015065</t>
  </si>
  <si>
    <t>1015066</t>
  </si>
  <si>
    <t>1015067</t>
  </si>
  <si>
    <t>1015068</t>
  </si>
  <si>
    <t>1015069</t>
  </si>
  <si>
    <t>1015070</t>
  </si>
  <si>
    <t>1015071</t>
  </si>
  <si>
    <t>1015072</t>
  </si>
  <si>
    <t>1015073</t>
  </si>
  <si>
    <t>1015074</t>
  </si>
  <si>
    <t>1015075</t>
  </si>
  <si>
    <t>1015076</t>
  </si>
  <si>
    <t>1015077</t>
  </si>
  <si>
    <t>1015078</t>
  </si>
  <si>
    <t>1015079</t>
  </si>
  <si>
    <t>1015080</t>
  </si>
  <si>
    <t>1015081</t>
  </si>
  <si>
    <t>1015082</t>
  </si>
  <si>
    <t>1015083</t>
  </si>
  <si>
    <t>1015084</t>
  </si>
  <si>
    <t>1015085</t>
  </si>
  <si>
    <t>1015086</t>
  </si>
  <si>
    <t>1015087</t>
  </si>
  <si>
    <t>1015088</t>
  </si>
  <si>
    <t>1015089</t>
  </si>
  <si>
    <t>1015090</t>
  </si>
  <si>
    <t>1015091</t>
  </si>
  <si>
    <t>1015092</t>
  </si>
  <si>
    <t>1015093</t>
  </si>
  <si>
    <t>1015094</t>
  </si>
  <si>
    <t>1015095</t>
  </si>
  <si>
    <t>1015096</t>
  </si>
  <si>
    <t>1015097</t>
  </si>
  <si>
    <t>1015098</t>
  </si>
  <si>
    <t>1015099</t>
  </si>
  <si>
    <t>1015100</t>
  </si>
  <si>
    <t>1015101</t>
  </si>
  <si>
    <t>1015102</t>
  </si>
  <si>
    <t>1015103</t>
  </si>
  <si>
    <t>1015104</t>
  </si>
  <si>
    <t>1015105</t>
  </si>
  <si>
    <t>1015106</t>
  </si>
  <si>
    <t>1015107</t>
  </si>
  <si>
    <t>1015108</t>
  </si>
  <si>
    <t>1015109</t>
  </si>
  <si>
    <t>1015110</t>
  </si>
  <si>
    <t>1015111</t>
  </si>
  <si>
    <t>1015112</t>
  </si>
  <si>
    <t>1015113</t>
  </si>
  <si>
    <t>1015114</t>
  </si>
  <si>
    <t>1015115</t>
  </si>
  <si>
    <t>1015116</t>
  </si>
  <si>
    <t>1015117</t>
  </si>
  <si>
    <t>1015118</t>
  </si>
  <si>
    <t>1015119</t>
  </si>
  <si>
    <t>1015120</t>
  </si>
  <si>
    <t>1015121</t>
  </si>
  <si>
    <t>1015122</t>
  </si>
  <si>
    <t>1015123</t>
  </si>
  <si>
    <t>1015124</t>
  </si>
  <si>
    <t>1015125</t>
  </si>
  <si>
    <t>1015126</t>
  </si>
  <si>
    <t>1015127</t>
  </si>
  <si>
    <t>1015128</t>
  </si>
  <si>
    <t>1015129</t>
  </si>
  <si>
    <t>1015130</t>
  </si>
  <si>
    <t>1015131</t>
  </si>
  <si>
    <t>1015132</t>
  </si>
  <si>
    <t>1015133</t>
  </si>
  <si>
    <t>1015134</t>
  </si>
  <si>
    <t>1015135</t>
  </si>
  <si>
    <t>1015136</t>
  </si>
  <si>
    <t>1015137</t>
  </si>
  <si>
    <t>1015138</t>
  </si>
  <si>
    <t>1015139</t>
  </si>
  <si>
    <t>1015140</t>
  </si>
  <si>
    <t>1015141</t>
  </si>
  <si>
    <t>1015142</t>
  </si>
  <si>
    <t>1015143</t>
  </si>
  <si>
    <t>1015144</t>
  </si>
  <si>
    <t>1015145</t>
  </si>
  <si>
    <t>1015146</t>
  </si>
  <si>
    <t>1015147</t>
  </si>
  <si>
    <t>1015148</t>
  </si>
  <si>
    <t>1015149</t>
  </si>
  <si>
    <t>1015150</t>
  </si>
  <si>
    <t>1015151</t>
  </si>
  <si>
    <t>1015152</t>
  </si>
  <si>
    <t>1015153</t>
  </si>
  <si>
    <t>1015154</t>
  </si>
  <si>
    <t>1015155</t>
  </si>
  <si>
    <t>1015156</t>
  </si>
  <si>
    <t>1015157</t>
  </si>
  <si>
    <t>1015158</t>
  </si>
  <si>
    <t>1015159</t>
  </si>
  <si>
    <t>1015160</t>
  </si>
  <si>
    <t>1015161</t>
  </si>
  <si>
    <t>1015162</t>
  </si>
  <si>
    <t>1015163</t>
  </si>
  <si>
    <t>1015164</t>
  </si>
  <si>
    <t>1015165</t>
  </si>
  <si>
    <t>1015166</t>
  </si>
  <si>
    <t>1015167</t>
  </si>
  <si>
    <t>1015168</t>
  </si>
  <si>
    <t>1015169</t>
  </si>
  <si>
    <t>1015170</t>
  </si>
  <si>
    <t>1015171</t>
  </si>
  <si>
    <t>1015172</t>
  </si>
  <si>
    <t>1015173</t>
  </si>
  <si>
    <t>1015174</t>
  </si>
  <si>
    <t>1015175</t>
  </si>
  <si>
    <t>1015176</t>
  </si>
  <si>
    <t>1015177</t>
  </si>
  <si>
    <t>1015178</t>
  </si>
  <si>
    <t>1015179</t>
  </si>
  <si>
    <t>1015180</t>
  </si>
  <si>
    <t>1015181</t>
  </si>
  <si>
    <t>1015182</t>
  </si>
  <si>
    <t>1015183</t>
  </si>
  <si>
    <t>1015184</t>
  </si>
  <si>
    <t>1015185</t>
  </si>
  <si>
    <t>1015186</t>
  </si>
  <si>
    <t>1015187</t>
  </si>
  <si>
    <t>1015188</t>
  </si>
  <si>
    <t>1015189</t>
  </si>
  <si>
    <t>1015190</t>
  </si>
  <si>
    <t>1015191</t>
  </si>
  <si>
    <t>1015192</t>
  </si>
  <si>
    <t>1015193</t>
  </si>
  <si>
    <t>1015194</t>
  </si>
  <si>
    <t>1015195</t>
  </si>
  <si>
    <t>1015196</t>
  </si>
  <si>
    <t>1015198</t>
  </si>
  <si>
    <t>1015199</t>
  </si>
  <si>
    <t>1015200</t>
  </si>
  <si>
    <t>1015201</t>
  </si>
  <si>
    <t>1015202</t>
  </si>
  <si>
    <t>1015203</t>
  </si>
  <si>
    <t>1015204</t>
  </si>
  <si>
    <t>1015205</t>
  </si>
  <si>
    <t>1015206</t>
  </si>
  <si>
    <t>1015207</t>
  </si>
  <si>
    <t>1015208</t>
  </si>
  <si>
    <t>1015209</t>
  </si>
  <si>
    <t>1015210</t>
  </si>
  <si>
    <t>1015211</t>
  </si>
  <si>
    <t>1015212</t>
  </si>
  <si>
    <t>1015213</t>
  </si>
  <si>
    <t>1015214</t>
  </si>
  <si>
    <t>1015215</t>
  </si>
  <si>
    <t>1015216</t>
  </si>
  <si>
    <t>1015217</t>
  </si>
  <si>
    <t>1015218</t>
  </si>
  <si>
    <t>1015219</t>
  </si>
  <si>
    <t>1015220</t>
  </si>
  <si>
    <t>1015221</t>
  </si>
  <si>
    <t>1015222</t>
  </si>
  <si>
    <t>1015223</t>
  </si>
  <si>
    <t>1015224</t>
  </si>
  <si>
    <t>1015225</t>
  </si>
  <si>
    <t>1015226</t>
  </si>
  <si>
    <t>1015227</t>
  </si>
  <si>
    <t>1015228</t>
  </si>
  <si>
    <t>1015229</t>
  </si>
  <si>
    <t>1015230</t>
  </si>
  <si>
    <t>1015231</t>
  </si>
  <si>
    <t>1015232</t>
  </si>
  <si>
    <t>1015233</t>
  </si>
  <si>
    <t>1015234</t>
  </si>
  <si>
    <t>1015235</t>
  </si>
  <si>
    <t>1015236</t>
  </si>
  <si>
    <t>1015237</t>
  </si>
  <si>
    <t>1015238</t>
  </si>
  <si>
    <t>1015239</t>
  </si>
  <si>
    <t>1015240</t>
  </si>
  <si>
    <t>1015241</t>
  </si>
  <si>
    <t>1015242</t>
  </si>
  <si>
    <t>1015243</t>
  </si>
  <si>
    <t>1015244</t>
  </si>
  <si>
    <t>1015245</t>
  </si>
  <si>
    <t>1015246</t>
  </si>
  <si>
    <t>1015247</t>
  </si>
  <si>
    <t>1015248</t>
  </si>
  <si>
    <t>1015249</t>
  </si>
  <si>
    <t>1015250</t>
  </si>
  <si>
    <t>1015251</t>
  </si>
  <si>
    <t>1061731</t>
  </si>
  <si>
    <t>1067226</t>
  </si>
  <si>
    <t>1067276</t>
  </si>
  <si>
    <t>1067278</t>
  </si>
  <si>
    <t>1067279</t>
  </si>
  <si>
    <t>1067485</t>
  </si>
  <si>
    <t>1068140</t>
  </si>
  <si>
    <t>1068190</t>
  </si>
  <si>
    <t>1068866</t>
  </si>
  <si>
    <t>1068867</t>
  </si>
  <si>
    <t>1068868</t>
  </si>
  <si>
    <t>1068869</t>
  </si>
  <si>
    <t>1068891</t>
  </si>
  <si>
    <t>1068928</t>
  </si>
  <si>
    <t>1069343</t>
  </si>
  <si>
    <t>1069412</t>
  </si>
  <si>
    <t>1069413</t>
  </si>
  <si>
    <t>1069495</t>
  </si>
  <si>
    <t>1069574</t>
  </si>
  <si>
    <t>1069581</t>
  </si>
  <si>
    <t>1069582</t>
  </si>
  <si>
    <t>1069583</t>
  </si>
  <si>
    <t>1069585</t>
  </si>
  <si>
    <t>1069586</t>
  </si>
  <si>
    <t>1069587</t>
  </si>
  <si>
    <t>1069588</t>
  </si>
  <si>
    <t>1069589</t>
  </si>
  <si>
    <t>1069590</t>
  </si>
  <si>
    <t>1069591</t>
  </si>
  <si>
    <t>1069698</t>
  </si>
  <si>
    <t>1069701</t>
  </si>
  <si>
    <t>1069702</t>
  </si>
  <si>
    <t>1069703</t>
  </si>
  <si>
    <t>1069704</t>
  </si>
  <si>
    <t>1069746</t>
  </si>
  <si>
    <t>1069761</t>
  </si>
  <si>
    <t>1069762</t>
  </si>
  <si>
    <t>1069763</t>
  </si>
  <si>
    <t>1069785</t>
  </si>
  <si>
    <t>1069795</t>
  </si>
  <si>
    <t>1069796</t>
  </si>
  <si>
    <t>1069797</t>
  </si>
  <si>
    <t>1069798</t>
  </si>
  <si>
    <t>1069799</t>
  </si>
  <si>
    <t>1069800</t>
  </si>
  <si>
    <t>1069801</t>
  </si>
  <si>
    <t>1069802</t>
  </si>
  <si>
    <t>1069833</t>
  </si>
  <si>
    <t>1069840</t>
  </si>
  <si>
    <t>1071140</t>
  </si>
  <si>
    <t>1071163</t>
  </si>
  <si>
    <t>1071203</t>
  </si>
  <si>
    <t>1071271</t>
  </si>
  <si>
    <t>1071272</t>
  </si>
  <si>
    <t>1071331</t>
  </si>
  <si>
    <t>1071332</t>
  </si>
  <si>
    <t>1071379</t>
  </si>
  <si>
    <t>1071485</t>
  </si>
  <si>
    <t>1071742</t>
  </si>
  <si>
    <t>1071743</t>
  </si>
  <si>
    <t>1071818</t>
  </si>
  <si>
    <t>1071831</t>
  </si>
  <si>
    <t>1071835</t>
  </si>
  <si>
    <t>1071837</t>
  </si>
  <si>
    <t>1071838</t>
  </si>
  <si>
    <t>1071878</t>
  </si>
  <si>
    <t>1071975</t>
  </si>
  <si>
    <t>1072050</t>
  </si>
  <si>
    <t>1072131</t>
  </si>
  <si>
    <t>1072236</t>
  </si>
  <si>
    <t>1072270</t>
  </si>
  <si>
    <t>1072271</t>
  </si>
  <si>
    <t>1072274</t>
  </si>
  <si>
    <t>1072326</t>
  </si>
  <si>
    <t>1072386</t>
  </si>
  <si>
    <t>1072387</t>
  </si>
  <si>
    <t>1072390</t>
  </si>
  <si>
    <t>1072450</t>
  </si>
  <si>
    <t>1072451</t>
  </si>
  <si>
    <t>1072452</t>
  </si>
  <si>
    <t>1072453</t>
  </si>
  <si>
    <t>1072454</t>
  </si>
  <si>
    <t>1072455</t>
  </si>
  <si>
    <t>1072551</t>
  </si>
  <si>
    <t>1072557</t>
  </si>
  <si>
    <t>1072588</t>
  </si>
  <si>
    <t>1072622</t>
  </si>
  <si>
    <t>1072623</t>
  </si>
  <si>
    <t>1072649</t>
  </si>
  <si>
    <t>1072656</t>
  </si>
  <si>
    <t>1072668</t>
  </si>
  <si>
    <t>1072739</t>
  </si>
  <si>
    <t>1072760</t>
  </si>
  <si>
    <t>1072857</t>
  </si>
  <si>
    <t>1072925</t>
  </si>
  <si>
    <t>1072951</t>
  </si>
  <si>
    <t>1073024</t>
  </si>
  <si>
    <t>1073071</t>
  </si>
  <si>
    <t>1073148</t>
  </si>
  <si>
    <t>1073156</t>
  </si>
  <si>
    <t>1073200</t>
  </si>
  <si>
    <t>1074530</t>
  </si>
  <si>
    <t>1074593</t>
  </si>
  <si>
    <t>1074650</t>
  </si>
  <si>
    <t>1074651</t>
  </si>
  <si>
    <t>1074792</t>
  </si>
  <si>
    <t>1074832</t>
  </si>
  <si>
    <t>1074870</t>
  </si>
  <si>
    <t>1074898</t>
  </si>
  <si>
    <t>1074899</t>
  </si>
  <si>
    <t>1074906</t>
  </si>
  <si>
    <t>1074907</t>
  </si>
  <si>
    <t>1074908</t>
  </si>
  <si>
    <t>1074909</t>
  </si>
  <si>
    <t>1075065</t>
  </si>
  <si>
    <t>1075194</t>
  </si>
  <si>
    <t>1075237</t>
  </si>
  <si>
    <t>1075505</t>
  </si>
  <si>
    <t>1075506</t>
  </si>
  <si>
    <t>1075507</t>
  </si>
  <si>
    <t>1075513</t>
  </si>
  <si>
    <t>1075575</t>
  </si>
  <si>
    <t>1075610</t>
  </si>
  <si>
    <t>1075659</t>
  </si>
  <si>
    <t>1075828</t>
  </si>
  <si>
    <t>1075848</t>
  </si>
  <si>
    <t>1075982</t>
  </si>
  <si>
    <t>1075983</t>
  </si>
  <si>
    <t>1076063</t>
  </si>
  <si>
    <t>1076064</t>
  </si>
  <si>
    <t>1076105</t>
  </si>
  <si>
    <t>1076130</t>
  </si>
  <si>
    <t>1076134</t>
  </si>
  <si>
    <t>1076142</t>
  </si>
  <si>
    <t>1076143</t>
  </si>
  <si>
    <t>1076144</t>
  </si>
  <si>
    <t>1076145</t>
  </si>
  <si>
    <t>1076310</t>
  </si>
  <si>
    <t>1076311</t>
  </si>
  <si>
    <t>1076313</t>
  </si>
  <si>
    <t>1076456</t>
  </si>
  <si>
    <t>1076477</t>
  </si>
  <si>
    <t>1076492</t>
  </si>
  <si>
    <t>1076553</t>
  </si>
  <si>
    <t>1076682</t>
  </si>
  <si>
    <t>1076689</t>
  </si>
  <si>
    <t>1076734</t>
  </si>
  <si>
    <t>1076749</t>
  </si>
  <si>
    <t>1076750</t>
  </si>
  <si>
    <t>1076751</t>
  </si>
  <si>
    <t>1076752</t>
  </si>
  <si>
    <t>1076753</t>
  </si>
  <si>
    <t>1076754</t>
  </si>
  <si>
    <t>1076755</t>
  </si>
  <si>
    <t>1076756</t>
  </si>
  <si>
    <t>1076782</t>
  </si>
  <si>
    <t>1076783</t>
  </si>
  <si>
    <t>1076946</t>
  </si>
  <si>
    <t>1076951</t>
  </si>
  <si>
    <t>1076953</t>
  </si>
  <si>
    <t>1076973</t>
  </si>
  <si>
    <t>1077010</t>
  </si>
  <si>
    <t>1077011</t>
  </si>
  <si>
    <t>1077130</t>
  </si>
  <si>
    <t>1077137</t>
  </si>
  <si>
    <t>1077182</t>
  </si>
  <si>
    <t>1077225</t>
  </si>
  <si>
    <t>1077247</t>
  </si>
  <si>
    <t>1077261</t>
  </si>
  <si>
    <t>1077262</t>
  </si>
  <si>
    <t>1077276</t>
  </si>
  <si>
    <t>1077315</t>
  </si>
  <si>
    <t>1077316</t>
  </si>
  <si>
    <t>1077326</t>
  </si>
  <si>
    <t>1077327</t>
  </si>
  <si>
    <t>1077328</t>
  </si>
  <si>
    <t>1077329</t>
  </si>
  <si>
    <t>1077385</t>
  </si>
  <si>
    <t>1077440</t>
  </si>
  <si>
    <t>1077450</t>
  </si>
  <si>
    <t>1077485</t>
  </si>
  <si>
    <t>1077634</t>
  </si>
  <si>
    <t>1077701</t>
  </si>
  <si>
    <t>1077702</t>
  </si>
  <si>
    <t>1077835</t>
  </si>
  <si>
    <t>1077871</t>
  </si>
  <si>
    <t>1077872</t>
  </si>
  <si>
    <t>1077873</t>
  </si>
  <si>
    <t>1077874</t>
  </si>
  <si>
    <t>1077890</t>
  </si>
  <si>
    <t>1077891</t>
  </si>
  <si>
    <t>1077945</t>
  </si>
  <si>
    <t>1077946</t>
  </si>
  <si>
    <t>1077947</t>
  </si>
  <si>
    <t>1077972</t>
  </si>
  <si>
    <t>1077997</t>
  </si>
  <si>
    <t>1077998</t>
  </si>
  <si>
    <t>1077999</t>
  </si>
  <si>
    <t>1078004</t>
  </si>
  <si>
    <t>1078010</t>
  </si>
  <si>
    <t>1078011</t>
  </si>
  <si>
    <t>1078012</t>
  </si>
  <si>
    <t>1078108</t>
  </si>
  <si>
    <t>1078109</t>
  </si>
  <si>
    <t>1078120</t>
  </si>
  <si>
    <t>1078128</t>
  </si>
  <si>
    <t>1078194</t>
  </si>
  <si>
    <t>1078322</t>
  </si>
  <si>
    <t>1078323</t>
  </si>
  <si>
    <t>1078324</t>
  </si>
  <si>
    <t>1078336</t>
  </si>
  <si>
    <t>1078337</t>
  </si>
  <si>
    <t>1078340</t>
  </si>
  <si>
    <t>1078341</t>
  </si>
  <si>
    <t>1078342</t>
  </si>
  <si>
    <t>1078344</t>
  </si>
  <si>
    <t>1078347</t>
  </si>
  <si>
    <t>1078366</t>
  </si>
  <si>
    <t>1078435</t>
  </si>
  <si>
    <t>1078488</t>
  </si>
  <si>
    <t>1078489</t>
  </si>
  <si>
    <t>1078505</t>
  </si>
  <si>
    <t>1078520</t>
  </si>
  <si>
    <t>1078528</t>
  </si>
  <si>
    <t>1078529</t>
  </si>
  <si>
    <t>1078550</t>
  </si>
  <si>
    <t>1078551</t>
  </si>
  <si>
    <t>1078555</t>
  </si>
  <si>
    <t>1078584</t>
  </si>
  <si>
    <t>1078610</t>
  </si>
  <si>
    <t>1078682</t>
  </si>
  <si>
    <t>1078683</t>
  </si>
  <si>
    <t>1078706</t>
  </si>
  <si>
    <t>1078707</t>
  </si>
  <si>
    <t>1078708</t>
  </si>
  <si>
    <t>1078730</t>
  </si>
  <si>
    <t>1078731</t>
  </si>
  <si>
    <t>1078733</t>
  </si>
  <si>
    <t>1078896</t>
  </si>
  <si>
    <t>1078897</t>
  </si>
  <si>
    <t>1078898</t>
  </si>
  <si>
    <t>1078899</t>
  </si>
  <si>
    <t>1078905</t>
  </si>
  <si>
    <t>1078906</t>
  </si>
  <si>
    <t>1078907</t>
  </si>
  <si>
    <t>1079052</t>
  </si>
  <si>
    <t>1079079</t>
  </si>
  <si>
    <t>1079166</t>
  </si>
  <si>
    <t>1079188</t>
  </si>
  <si>
    <t>1079250</t>
  </si>
  <si>
    <t>1079271</t>
  </si>
  <si>
    <t>1079272</t>
  </si>
  <si>
    <t>1079273</t>
  </si>
  <si>
    <t>1079274</t>
  </si>
  <si>
    <t>1079280</t>
  </si>
  <si>
    <t>1079395</t>
  </si>
  <si>
    <t>1079427</t>
  </si>
  <si>
    <t>1079447</t>
  </si>
  <si>
    <t>1079497</t>
  </si>
  <si>
    <t>1079508</t>
  </si>
  <si>
    <t>1079585</t>
  </si>
  <si>
    <t>1079587</t>
  </si>
  <si>
    <t>1079592</t>
  </si>
  <si>
    <t>1079593</t>
  </si>
  <si>
    <t>1079610</t>
  </si>
  <si>
    <t>1079633</t>
  </si>
  <si>
    <t>1079634</t>
  </si>
  <si>
    <t>1079639</t>
  </si>
  <si>
    <t>1079640</t>
  </si>
  <si>
    <t>1079641</t>
  </si>
  <si>
    <t>1079665</t>
  </si>
  <si>
    <t>1079666</t>
  </si>
  <si>
    <t>1079671</t>
  </si>
  <si>
    <t>1079682</t>
  </si>
  <si>
    <t>1079803</t>
  </si>
  <si>
    <t>1079804</t>
  </si>
  <si>
    <t>1079810</t>
  </si>
  <si>
    <t>1079836</t>
  </si>
  <si>
    <t>1079837</t>
  </si>
  <si>
    <t>1079849</t>
  </si>
  <si>
    <t>1079860</t>
  </si>
  <si>
    <t>1079871</t>
  </si>
  <si>
    <t>1079872</t>
  </si>
  <si>
    <t>1079875</t>
  </si>
  <si>
    <t>1079876</t>
  </si>
  <si>
    <t>1080015</t>
  </si>
  <si>
    <t>1080016</t>
  </si>
  <si>
    <t>1080017</t>
  </si>
  <si>
    <t>1080018</t>
  </si>
  <si>
    <t>1080026</t>
  </si>
  <si>
    <t>1080035</t>
  </si>
  <si>
    <t>1080036</t>
  </si>
  <si>
    <t>1080049</t>
  </si>
  <si>
    <t>1080079</t>
  </si>
  <si>
    <t>1080082</t>
  </si>
  <si>
    <t>1080084</t>
  </si>
  <si>
    <t>1080085</t>
  </si>
  <si>
    <t>1080100</t>
  </si>
  <si>
    <t>1080101</t>
  </si>
  <si>
    <t>1080102</t>
  </si>
  <si>
    <t>1080114</t>
  </si>
  <si>
    <t>1080295</t>
  </si>
  <si>
    <t>1080300</t>
  </si>
  <si>
    <t>1080361</t>
  </si>
  <si>
    <t>1080362</t>
  </si>
  <si>
    <t>1080376</t>
  </si>
  <si>
    <t>1080479</t>
  </si>
  <si>
    <t>1080600</t>
  </si>
  <si>
    <t>1080612</t>
  </si>
  <si>
    <t>1080613</t>
  </si>
  <si>
    <t>1081117</t>
  </si>
  <si>
    <t>1084891</t>
  </si>
  <si>
    <t>1084913</t>
  </si>
  <si>
    <t>1085097</t>
  </si>
  <si>
    <t>1085297</t>
  </si>
  <si>
    <t>1085413</t>
  </si>
  <si>
    <t>1086175</t>
  </si>
  <si>
    <t>1086613</t>
  </si>
  <si>
    <t>1088170</t>
  </si>
  <si>
    <t>1088525</t>
  </si>
  <si>
    <t>1088530</t>
  </si>
  <si>
    <t>1088531</t>
  </si>
  <si>
    <t>1089905</t>
  </si>
  <si>
    <t>1090159</t>
  </si>
  <si>
    <t>1091173</t>
  </si>
  <si>
    <t>1091308</t>
  </si>
  <si>
    <t>1092505</t>
  </si>
  <si>
    <t>1092882</t>
  </si>
  <si>
    <t>1100792</t>
  </si>
  <si>
    <t>1100836</t>
  </si>
  <si>
    <t>1101036</t>
  </si>
  <si>
    <t>1101871</t>
  </si>
  <si>
    <t>1102077</t>
  </si>
  <si>
    <t>1102083</t>
  </si>
  <si>
    <t>1102091</t>
  </si>
  <si>
    <t>1102546</t>
  </si>
  <si>
    <t>1102547</t>
  </si>
  <si>
    <t>1102682</t>
  </si>
  <si>
    <t>1103208</t>
  </si>
  <si>
    <t>1103289</t>
  </si>
  <si>
    <t>1103335</t>
  </si>
  <si>
    <t>1103662</t>
  </si>
  <si>
    <t>1103663</t>
  </si>
  <si>
    <t>1104275</t>
  </si>
  <si>
    <t>1105903</t>
  </si>
  <si>
    <t>1105904</t>
  </si>
  <si>
    <t>1105905</t>
  </si>
  <si>
    <t>1106121</t>
  </si>
  <si>
    <t>1106500</t>
  </si>
  <si>
    <t>1106513</t>
  </si>
  <si>
    <t>1106936</t>
  </si>
  <si>
    <t>1106937</t>
  </si>
  <si>
    <t>1106938</t>
  </si>
  <si>
    <t>1106939</t>
  </si>
  <si>
    <t>1107117</t>
  </si>
  <si>
    <t>1107289</t>
  </si>
  <si>
    <t>1107336</t>
  </si>
  <si>
    <t>1107642</t>
  </si>
  <si>
    <t>1107643</t>
  </si>
  <si>
    <t>1108080</t>
  </si>
  <si>
    <t>1108083</t>
  </si>
  <si>
    <t>1108205</t>
  </si>
  <si>
    <t>1108417</t>
  </si>
  <si>
    <t>1108540</t>
  </si>
  <si>
    <t>1108541</t>
  </si>
  <si>
    <t>1108624</t>
  </si>
  <si>
    <t>1108650</t>
  </si>
  <si>
    <t>1108676</t>
  </si>
  <si>
    <t>1108694</t>
  </si>
  <si>
    <t>1108698</t>
  </si>
  <si>
    <t>1108699</t>
  </si>
  <si>
    <t>1108705</t>
  </si>
  <si>
    <t>1108706</t>
  </si>
  <si>
    <t>1108707</t>
  </si>
  <si>
    <t>1108764</t>
  </si>
  <si>
    <t>1109335</t>
  </si>
  <si>
    <t>1109336</t>
  </si>
  <si>
    <t>1109340</t>
  </si>
  <si>
    <t>1109341</t>
  </si>
  <si>
    <t>1109342</t>
  </si>
  <si>
    <t>1109343</t>
  </si>
  <si>
    <t>1109344</t>
  </si>
  <si>
    <t>1109345</t>
  </si>
  <si>
    <t>1109512</t>
  </si>
  <si>
    <t>1110073</t>
  </si>
  <si>
    <t>1110074</t>
  </si>
  <si>
    <t>1110095</t>
  </si>
  <si>
    <t>1110096</t>
  </si>
  <si>
    <t>1110097</t>
  </si>
  <si>
    <t>1110098</t>
  </si>
  <si>
    <t>1110099</t>
  </si>
  <si>
    <t>1110100</t>
  </si>
  <si>
    <t>1110101</t>
  </si>
  <si>
    <t>1110102</t>
  </si>
  <si>
    <t>1110104</t>
  </si>
  <si>
    <t>1110115</t>
  </si>
  <si>
    <t>1110116</t>
  </si>
  <si>
    <t>1110117</t>
  </si>
  <si>
    <t>1110118</t>
  </si>
  <si>
    <t>1110120</t>
  </si>
  <si>
    <t>1110130</t>
  </si>
  <si>
    <t>1110131</t>
  </si>
  <si>
    <t>1110133</t>
  </si>
  <si>
    <t>1110134</t>
  </si>
  <si>
    <t>1110136</t>
  </si>
  <si>
    <t>1110138</t>
  </si>
  <si>
    <t>1110139</t>
  </si>
  <si>
    <t>1110145</t>
  </si>
  <si>
    <t>1110240</t>
  </si>
  <si>
    <t>1110241</t>
  </si>
  <si>
    <t>1110242</t>
  </si>
  <si>
    <t>1110243</t>
  </si>
  <si>
    <t>1110282</t>
  </si>
  <si>
    <t>1110321</t>
  </si>
  <si>
    <t>1110322</t>
  </si>
  <si>
    <t>1110323</t>
  </si>
  <si>
    <t>1110324</t>
  </si>
  <si>
    <t>1110330</t>
  </si>
  <si>
    <t>1110331</t>
  </si>
  <si>
    <t>1110332</t>
  </si>
  <si>
    <t>1110333</t>
  </si>
  <si>
    <t>1110334</t>
  </si>
  <si>
    <t>1110335</t>
  </si>
  <si>
    <t>1110336</t>
  </si>
  <si>
    <t>1110337</t>
  </si>
  <si>
    <t>1110338</t>
  </si>
  <si>
    <t>1110339</t>
  </si>
  <si>
    <t>1110340</t>
  </si>
  <si>
    <t>1110341</t>
  </si>
  <si>
    <t>1110342</t>
  </si>
  <si>
    <t>1110343</t>
  </si>
  <si>
    <t>1110344</t>
  </si>
  <si>
    <t>1110345</t>
  </si>
  <si>
    <t>1110346</t>
  </si>
  <si>
    <t>1110347</t>
  </si>
  <si>
    <t>1110348</t>
  </si>
  <si>
    <t>1110349</t>
  </si>
  <si>
    <t>1110350</t>
  </si>
  <si>
    <t>1110351</t>
  </si>
  <si>
    <t>1110352</t>
  </si>
  <si>
    <t>1110353</t>
  </si>
  <si>
    <t>1110360</t>
  </si>
  <si>
    <t>1110361</t>
  </si>
  <si>
    <t>1110362</t>
  </si>
  <si>
    <t>1110363</t>
  </si>
  <si>
    <t>1110364</t>
  </si>
  <si>
    <t>1110365</t>
  </si>
  <si>
    <t>1110366</t>
  </si>
  <si>
    <t>1110367</t>
  </si>
  <si>
    <t>1110368</t>
  </si>
  <si>
    <t>1110369</t>
  </si>
  <si>
    <t>1110370</t>
  </si>
  <si>
    <t>1110371</t>
  </si>
  <si>
    <t>1110372</t>
  </si>
  <si>
    <t>1110373</t>
  </si>
  <si>
    <t>1110374</t>
  </si>
  <si>
    <t>1110375</t>
  </si>
  <si>
    <t>1110376</t>
  </si>
  <si>
    <t>1110380</t>
  </si>
  <si>
    <t>1110381</t>
  </si>
  <si>
    <t>1110382</t>
  </si>
  <si>
    <t>1110383</t>
  </si>
  <si>
    <t>1110384</t>
  </si>
  <si>
    <t>1110385</t>
  </si>
  <si>
    <t>1110386</t>
  </si>
  <si>
    <t>1110387</t>
  </si>
  <si>
    <t>1110388</t>
  </si>
  <si>
    <t>1110389</t>
  </si>
  <si>
    <t>1110390</t>
  </si>
  <si>
    <t>1110391</t>
  </si>
  <si>
    <t>1110392</t>
  </si>
  <si>
    <t>1110393</t>
  </si>
  <si>
    <t>1110400</t>
  </si>
  <si>
    <t>1110401</t>
  </si>
  <si>
    <t>1110402</t>
  </si>
  <si>
    <t>1110403</t>
  </si>
  <si>
    <t>1110404</t>
  </si>
  <si>
    <t>1110405</t>
  </si>
  <si>
    <t>1110406</t>
  </si>
  <si>
    <t>1110407</t>
  </si>
  <si>
    <t>1110408</t>
  </si>
  <si>
    <t>1110409</t>
  </si>
  <si>
    <t>1110410</t>
  </si>
  <si>
    <t>1110411</t>
  </si>
  <si>
    <t>1110412</t>
  </si>
  <si>
    <t>1110413</t>
  </si>
  <si>
    <t>1110414</t>
  </si>
  <si>
    <t>1110415</t>
  </si>
  <si>
    <t>1110575</t>
  </si>
  <si>
    <t>1110576</t>
  </si>
  <si>
    <t>1110577</t>
  </si>
  <si>
    <t>1110578</t>
  </si>
  <si>
    <t>1110579</t>
  </si>
  <si>
    <t>1110599</t>
  </si>
  <si>
    <t>1110615</t>
  </si>
  <si>
    <t>1110616</t>
  </si>
  <si>
    <t>1110617</t>
  </si>
  <si>
    <t>1110618</t>
  </si>
  <si>
    <t>1110665</t>
  </si>
  <si>
    <t>1110666</t>
  </si>
  <si>
    <t>1110672</t>
  </si>
  <si>
    <t>1110673</t>
  </si>
  <si>
    <t>1110898</t>
  </si>
  <si>
    <t>1110955</t>
  </si>
  <si>
    <t>1110956</t>
  </si>
  <si>
    <t>1110976</t>
  </si>
  <si>
    <t>1110977</t>
  </si>
  <si>
    <t>1110978</t>
  </si>
  <si>
    <t>1110984</t>
  </si>
  <si>
    <t>1110990</t>
  </si>
  <si>
    <t>1111077</t>
  </si>
  <si>
    <t>1111078</t>
  </si>
  <si>
    <t>1111079</t>
  </si>
  <si>
    <t>1111221</t>
  </si>
  <si>
    <t>1111222</t>
  </si>
  <si>
    <t>1111359</t>
  </si>
  <si>
    <t>1111447</t>
  </si>
  <si>
    <t>1111505</t>
  </si>
  <si>
    <t>1111683</t>
  </si>
  <si>
    <t>1111815</t>
  </si>
  <si>
    <t>1111816</t>
  </si>
  <si>
    <t>1111866</t>
  </si>
  <si>
    <t>1111867</t>
  </si>
  <si>
    <t>1111868</t>
  </si>
  <si>
    <t>1111869</t>
  </si>
  <si>
    <t>1111925</t>
  </si>
  <si>
    <t>1112031</t>
  </si>
  <si>
    <t>1112218</t>
  </si>
  <si>
    <t>1112483</t>
  </si>
  <si>
    <t>1112561</t>
  </si>
  <si>
    <t>1112562</t>
  </si>
  <si>
    <t>1112563</t>
  </si>
  <si>
    <t>1112564</t>
  </si>
  <si>
    <t>1112596</t>
  </si>
  <si>
    <t>1112606</t>
  </si>
  <si>
    <t>1112644</t>
  </si>
  <si>
    <t>1112654</t>
  </si>
  <si>
    <t>1112674</t>
  </si>
  <si>
    <t>1112685</t>
  </si>
  <si>
    <t>1112686</t>
  </si>
  <si>
    <t>1112687</t>
  </si>
  <si>
    <t>1112688</t>
  </si>
  <si>
    <t>1112695</t>
  </si>
  <si>
    <t>1112710</t>
  </si>
  <si>
    <t>1113014</t>
  </si>
  <si>
    <t>1113043</t>
  </si>
  <si>
    <t>1113044</t>
  </si>
  <si>
    <t>1113072</t>
  </si>
  <si>
    <t>1113073</t>
  </si>
  <si>
    <t>1113259</t>
  </si>
  <si>
    <t>1113267</t>
  </si>
  <si>
    <t>1113268</t>
  </si>
  <si>
    <t>1113269</t>
  </si>
  <si>
    <t>1113290</t>
  </si>
  <si>
    <t>1113291</t>
  </si>
  <si>
    <t>1113596</t>
  </si>
  <si>
    <t>1113597</t>
  </si>
  <si>
    <t>1113797</t>
  </si>
  <si>
    <t>1113798</t>
  </si>
  <si>
    <t>1113815</t>
  </si>
  <si>
    <t>1113816</t>
  </si>
  <si>
    <t>1113817</t>
  </si>
  <si>
    <t>1113818</t>
  </si>
  <si>
    <t>1113819</t>
  </si>
  <si>
    <t>1114137</t>
  </si>
  <si>
    <t>1114282</t>
  </si>
  <si>
    <t>1114346</t>
  </si>
  <si>
    <t>1114347</t>
  </si>
  <si>
    <t>1114348</t>
  </si>
  <si>
    <t>1114349</t>
  </si>
  <si>
    <t>1114365</t>
  </si>
  <si>
    <t>1115193</t>
  </si>
  <si>
    <t>1115611</t>
  </si>
  <si>
    <t>1126712</t>
  </si>
  <si>
    <t>1117946</t>
  </si>
  <si>
    <t>1137711</t>
  </si>
  <si>
    <t>1246173</t>
  </si>
  <si>
    <t>1123730</t>
  </si>
  <si>
    <t>1236065</t>
  </si>
  <si>
    <t>1249208</t>
  </si>
  <si>
    <t>DONKI THONGLOR CO., LTD.</t>
  </si>
  <si>
    <t>1247865</t>
  </si>
  <si>
    <t>1120122</t>
  </si>
  <si>
    <t>1134779</t>
  </si>
  <si>
    <t>1126588</t>
  </si>
  <si>
    <t>1120538</t>
  </si>
  <si>
    <t>1136764</t>
  </si>
  <si>
    <t>1255553</t>
  </si>
  <si>
    <t>1254363</t>
  </si>
  <si>
    <t>RATCHASIMA P.AS&amp;D CO., LTD.</t>
  </si>
  <si>
    <t>1255251</t>
  </si>
  <si>
    <t>SERICHAI AS&amp;D CO., LTD.</t>
  </si>
  <si>
    <t>1255253</t>
  </si>
  <si>
    <t>SIAM FOOD AND CONSUMER CO., LTD.</t>
  </si>
  <si>
    <t>1255550</t>
  </si>
  <si>
    <t>1255552</t>
  </si>
  <si>
    <t>WEALIMEX CO., LTD.</t>
  </si>
  <si>
    <t>M PROSPER CO., LTD.</t>
  </si>
  <si>
    <t>1255551</t>
  </si>
  <si>
    <t>RPB Distribution Co., Ltd.</t>
  </si>
  <si>
    <t>1260935</t>
  </si>
  <si>
    <t>RPB DISTRIBUTION CO., LTD.</t>
  </si>
  <si>
    <t>1260253</t>
  </si>
  <si>
    <t>1260712</t>
  </si>
  <si>
    <t>1260252</t>
  </si>
  <si>
    <t>1249209</t>
  </si>
  <si>
    <t>1262220</t>
  </si>
  <si>
    <t>M M BEVERAGE CO., LTD.</t>
  </si>
  <si>
    <t>1256072</t>
  </si>
  <si>
    <t>SOR.CHAROEN SUPPLY 2018 LIMITED</t>
  </si>
  <si>
    <t>1255254</t>
  </si>
  <si>
    <t>SAMSUB DISTRIBUTOR LIMITED</t>
  </si>
  <si>
    <t>Sum of MMU</t>
  </si>
  <si>
    <t>SKU EV LTOA  83R CPB 20 10000 PP  N TH1</t>
  </si>
  <si>
    <t>SKU EV LTOA  83R CPB 20 10000 B07 N TH1</t>
  </si>
  <si>
    <t>14583202</t>
  </si>
  <si>
    <t>14583196</t>
  </si>
  <si>
    <t>1262222</t>
  </si>
  <si>
    <t>SATE MILLENNIUM CO., LTD.</t>
  </si>
  <si>
    <t>SKU MD ORBL  84 SFP 20 10000 08A N TH1</t>
  </si>
  <si>
    <t>EV</t>
  </si>
  <si>
    <t>SKU EV ORBL  84 CPB 20 10000 13  P TH1</t>
  </si>
  <si>
    <t>SKU EV ORBL  84 CPB 20 10000 13  N TH1</t>
  </si>
  <si>
    <t>SKU EV ORBL  84  CPB 20 10000 13  N TH1</t>
  </si>
  <si>
    <t>SKU EV ORBL  84  CPB 20 10000 15D N TH1</t>
  </si>
  <si>
    <t>SKU EV ORBL  84  CPB 20 10000 15F N TH1</t>
  </si>
  <si>
    <t>SKU EV ORBL  84R CPB 20 10000 15F N TH1</t>
  </si>
  <si>
    <t>SKU EV ORBL  83R CPB 20 10000 15F N TH1</t>
  </si>
  <si>
    <t>14578408</t>
  </si>
  <si>
    <t>17/2/2020</t>
  </si>
  <si>
    <t>SKU EV ORBL  83R ROC 20 10000 PP  N TH1</t>
  </si>
  <si>
    <t>14583208</t>
  </si>
  <si>
    <t>SKU MD LTSB  84 SFP 20 10000 08A N TH1</t>
  </si>
  <si>
    <t>SKU EV LTSB  84 CPB 20 10000 13  P TH1</t>
  </si>
  <si>
    <t>SKU EV LTSB  84 CPB 20 10000 13  N TH1</t>
  </si>
  <si>
    <t>SKU EV LTSB  84  CPB 20 10000 13  N TH1</t>
  </si>
  <si>
    <t>SKU EV LTSB  84  CPB 20 10000 15D N TH1</t>
  </si>
  <si>
    <t>SKU EV LTSB  84  CPB 20 10000 15F N TH1</t>
  </si>
  <si>
    <t>SKU EV LTSB  84R CPB 20 10000 15F N TH1</t>
  </si>
  <si>
    <t>SKU EV LTSB  83R CPB 20 10000 15F N TH1</t>
  </si>
  <si>
    <t>Mevius Sky blue</t>
  </si>
  <si>
    <t>14578414</t>
  </si>
  <si>
    <t>SKU EV LTSB 83R ROC 20 10000 N TH1</t>
  </si>
  <si>
    <t>14583211</t>
  </si>
  <si>
    <t>SKU MD SGWB  84 SFP 20 10000 08A N TH1</t>
  </si>
  <si>
    <t>SKU EV SGWB  84 CPB 20 10000 13  P TH1</t>
  </si>
  <si>
    <t>SKU EV SGWB  84 CPB 20 10000 13  N TH1</t>
  </si>
  <si>
    <t>SKU EV SGWB  84  CPB 20 10000 13  N TH1</t>
  </si>
  <si>
    <t>SKU EV SGWB  84  CPB 20 10000 15D N TH1</t>
  </si>
  <si>
    <t>SKU EV SGWB  84  CPB 20 10000 15F N TH1</t>
  </si>
  <si>
    <t>SKU EV SGWB  84R CPB 20 10000 15F N TH1</t>
  </si>
  <si>
    <t>SKU EV SGWB  83R CPB 20 10000 15F N TH1</t>
  </si>
  <si>
    <t>SKU EV SGWB  83R CPB 20 10000 15F P TH1</t>
  </si>
  <si>
    <t>SKU EV MGNM  84 CPB 20 10000 13B N TH1</t>
  </si>
  <si>
    <t>SKU EV MGNM  84  CPB 20 10000 13B N TH1</t>
  </si>
  <si>
    <t>SKU EV MGCG  84  CPB 20 10000 14G N TH1</t>
  </si>
  <si>
    <t>SKU EV MGCG  84  CPB 20 10000 16F N TH1</t>
  </si>
  <si>
    <t>SKU EV MGCG  84R CPB 20 10000 16F N TH1</t>
  </si>
  <si>
    <t>SKU EV MGCG  83R CPB 20 10000 16F N TH1</t>
  </si>
  <si>
    <t>SKU EV MGOP  84  CPB 20 10000 14G N TH1</t>
  </si>
  <si>
    <t>SKU EV MGOP  84  CPB 20 10000 16D N TH1</t>
  </si>
  <si>
    <t>SKU EV MGOP  84R CPB 20 10000 16D N TH1</t>
  </si>
  <si>
    <t>SKU EV MGOP  83R CPB 20 10000 16D N TH1</t>
  </si>
  <si>
    <t>Mevius Option purple</t>
  </si>
  <si>
    <t>14580349</t>
  </si>
  <si>
    <t>SKU EV MGOP  83R ROC 20 10000 PP  N TH1</t>
  </si>
  <si>
    <t>14583205</t>
  </si>
  <si>
    <t>Mevius Option Red</t>
  </si>
  <si>
    <t>14582209</t>
  </si>
  <si>
    <t>SKU EV MGDR  83R ROC 20 10000 PP  N TH1</t>
  </si>
  <si>
    <t>14578417</t>
  </si>
  <si>
    <t>MV</t>
  </si>
  <si>
    <t>SKU EV LTOA 83R ROC 20 10000 N TH1</t>
  </si>
  <si>
    <t>14583214</t>
  </si>
  <si>
    <t>SKU WI FLXX  84 CPB 20 10000 12C N TH1</t>
  </si>
  <si>
    <t>SKU WI FLXX  84  CPB 20 10000 12C N TH1</t>
  </si>
  <si>
    <t>SKU WI FLXX  84  CPB 20 10000 15F N TH1</t>
  </si>
  <si>
    <t>SKU WI FLXX  84R CPB 20 10000 15F N TH1</t>
  </si>
  <si>
    <t>SKU WI FLXX  83R CPB 20 10000 15F N TH1</t>
  </si>
  <si>
    <t>14583883</t>
  </si>
  <si>
    <t>SKU WI LTBL  84  CPB 20 10000 11  N TH1</t>
  </si>
  <si>
    <t>SKU WI LTXX  84  CPB 20 10000 11  N TH1</t>
  </si>
  <si>
    <t>SKU WI LTXX  84  CPB 20 10000 15F N TH1</t>
  </si>
  <si>
    <t>SKU WI LTXX  84R CPB 20 10000 15F N TH1</t>
  </si>
  <si>
    <t>SKU WI LTXX  83R CPB 20 10000 15F N TH1</t>
  </si>
  <si>
    <t>14583880</t>
  </si>
  <si>
    <t>SKU WI MEXX  84  CPB 20 10000 11  N TH1</t>
  </si>
  <si>
    <t>SKU WI MEXX  84  CPB 20 10000 15F N TH1</t>
  </si>
  <si>
    <t>SKU WI MGXX  84  CPB 20 10000 15F N TH1</t>
  </si>
  <si>
    <t>SKU WI MGXX  84R CPB 20 10000 15F N TH1</t>
  </si>
  <si>
    <t>SKU WI MGXX  83R CPB 20 10000 15F N TH1</t>
  </si>
  <si>
    <t>14583874</t>
  </si>
  <si>
    <t>SKU WI MGXS  84 CPB 20 10000 16H N TH1</t>
  </si>
  <si>
    <t>SKU WI MGXS  84R CPB 20 10000 16H N TH1</t>
  </si>
  <si>
    <t>SKU WI FLCM  83  SFP 20 10000 14D N TH1</t>
  </si>
  <si>
    <t>SKU WI FLCM  83M SFP 20 10000 14D N TH1</t>
  </si>
  <si>
    <t>14583868</t>
  </si>
  <si>
    <t>SKU WI LTCO  83  SFP 20 10000 14D N TH1</t>
  </si>
  <si>
    <t>SKU WI LTCO  83M SFP 20 10000 14D N TH1</t>
  </si>
  <si>
    <t>14583871</t>
  </si>
  <si>
    <t>SKU WI MECO  83  SFP 20 10000 14D N TH1</t>
  </si>
  <si>
    <t>SKU WI MECO  83M SFP 20 10000 14D N TH1</t>
  </si>
  <si>
    <t>14583886</t>
  </si>
  <si>
    <t>14583898</t>
  </si>
  <si>
    <t>SKR CA FFHR CPB 12.5  3125 15U N TH1</t>
  </si>
  <si>
    <t>CA</t>
  </si>
  <si>
    <t>SKU CA FLXX  84 CPB 20 10000 15R N TH1</t>
  </si>
  <si>
    <t>SKU CA FLXX  84  CPB 20 10000 15R N TH1</t>
  </si>
  <si>
    <t>SKU CA FLXX  84R CPB 20 10000 15R N TH1</t>
  </si>
  <si>
    <t>SKU CA FLXX  83R CPB 20 10000 15R N TH1</t>
  </si>
  <si>
    <t>Camel Yellow</t>
  </si>
  <si>
    <t>SKU CA LTXX  84  CPB 20 10000 15R N TH1</t>
  </si>
  <si>
    <t>SKU CA LTXX  84R CPB 20 10000 15R N TH1</t>
  </si>
  <si>
    <t>SKU CA LTXX  83R CPB 20 10000 15R N TH1</t>
  </si>
  <si>
    <t>14583199</t>
  </si>
  <si>
    <t>SKU CA MEGR  84R CPB 20 10000 16E N TH1</t>
  </si>
  <si>
    <t>SKU CA MEGR  83R CPB 20 10000 16E N TH1</t>
  </si>
  <si>
    <t>SKU CA MGGR  83R CPB 20 10000 16E N TH1</t>
  </si>
  <si>
    <t>Camel Green</t>
  </si>
  <si>
    <t>SKU CA MGEC  84  CPB 20 10000 15S N TH1</t>
  </si>
  <si>
    <t>SKU CA MGEC  84R CPB 20 10000 15S N TH1</t>
  </si>
  <si>
    <t>SKU CA MGEC  83R CPB 20 10000 15S N TH1</t>
  </si>
  <si>
    <t>14583193</t>
  </si>
  <si>
    <t>14583895</t>
  </si>
  <si>
    <t>14583892</t>
  </si>
  <si>
    <t>14583889</t>
  </si>
  <si>
    <t>1256811</t>
  </si>
  <si>
    <t>BIG BIZ PLUS CO., LTD.</t>
  </si>
  <si>
    <t>1256074</t>
  </si>
  <si>
    <t>CE PROSPER CO., LTD.</t>
  </si>
  <si>
    <t>1262221</t>
  </si>
  <si>
    <t>B.V. DISTRIBUTOR LIMITED</t>
  </si>
  <si>
    <t>1268011</t>
  </si>
  <si>
    <t>RATCHASIMA P.D.C. CO., LTD.</t>
  </si>
  <si>
    <t>1268274</t>
  </si>
  <si>
    <t>OCEAN D.C. CO., LTD.</t>
  </si>
  <si>
    <t>ME OR</t>
  </si>
  <si>
    <t>WC GR</t>
  </si>
  <si>
    <t>SOR.CHAROEN SUPPLY 2018 CO., LTD.</t>
  </si>
  <si>
    <t>SKU EV LTSB  83R ROC 20 10000 PP  N TH1</t>
  </si>
  <si>
    <t>1266589</t>
  </si>
  <si>
    <t>1126142</t>
  </si>
  <si>
    <t>1268316</t>
  </si>
  <si>
    <t>1268831</t>
  </si>
  <si>
    <t>1268832</t>
  </si>
  <si>
    <t>Saha Lawson Co., Ltd.</t>
  </si>
  <si>
    <t>DONKI (Thailand) Co., Ltd.</t>
  </si>
  <si>
    <t>#N/A</t>
  </si>
  <si>
    <t>WC BL</t>
  </si>
  <si>
    <t>14690437</t>
  </si>
  <si>
    <t>Mevius Night Green</t>
  </si>
  <si>
    <t>ME NG</t>
  </si>
  <si>
    <t>SKU EV MGNG  83R ROC 20 10000 PP  N TH1</t>
  </si>
  <si>
    <t>14638015</t>
  </si>
  <si>
    <t>Bill. date2</t>
  </si>
  <si>
    <t>14638024</t>
  </si>
  <si>
    <t>14599339</t>
  </si>
  <si>
    <t>14599345</t>
  </si>
  <si>
    <t>09.01.2021</t>
  </si>
  <si>
    <t>07.01.2021</t>
  </si>
  <si>
    <t>14638030</t>
  </si>
  <si>
    <t>09.06.2020</t>
  </si>
  <si>
    <t>14599351</t>
  </si>
  <si>
    <t>14638027</t>
  </si>
  <si>
    <t>14638642</t>
  </si>
  <si>
    <t>14638645</t>
  </si>
  <si>
    <t>21/12/2020</t>
  </si>
  <si>
    <t>14599336</t>
  </si>
  <si>
    <t>14599333</t>
  </si>
  <si>
    <t>14599327</t>
  </si>
  <si>
    <t>14599330</t>
  </si>
  <si>
    <t>14638033</t>
  </si>
  <si>
    <t>14599354</t>
  </si>
  <si>
    <t>14638021</t>
  </si>
  <si>
    <t>14599324</t>
  </si>
  <si>
    <t>14638018</t>
  </si>
  <si>
    <t>14599321</t>
  </si>
  <si>
    <t>14599318</t>
  </si>
  <si>
    <t>14599315</t>
  </si>
  <si>
    <t>14599342</t>
  </si>
  <si>
    <t>1013043808</t>
  </si>
  <si>
    <t>0093270913</t>
  </si>
  <si>
    <t>5013042642</t>
  </si>
  <si>
    <t>0093270914</t>
  </si>
  <si>
    <t>9013041603Code12452D</t>
  </si>
  <si>
    <t>0093270915</t>
  </si>
  <si>
    <t>1512047976Code12452D</t>
  </si>
  <si>
    <t>0093270916</t>
  </si>
  <si>
    <t>1512047977Code12452D</t>
  </si>
  <si>
    <t>0093270917</t>
  </si>
  <si>
    <t>1212049614Code12452D</t>
  </si>
  <si>
    <t>0093270918</t>
  </si>
  <si>
    <t>1212049615Code12452D</t>
  </si>
  <si>
    <t>0093270919</t>
  </si>
  <si>
    <t>1012051183</t>
  </si>
  <si>
    <t>0093270920</t>
  </si>
  <si>
    <t>1012051182</t>
  </si>
  <si>
    <t>0093270921</t>
  </si>
  <si>
    <t>5012051018</t>
  </si>
  <si>
    <t>0093270922</t>
  </si>
  <si>
    <t>5012051017</t>
  </si>
  <si>
    <t>0093270923</t>
  </si>
  <si>
    <t>9012050861Code12452D</t>
  </si>
  <si>
    <t>0093270924</t>
  </si>
  <si>
    <t>9012050860Code12452D</t>
  </si>
  <si>
    <t>0093270925</t>
  </si>
  <si>
    <t>4012050800Code12452D</t>
  </si>
  <si>
    <t>0093270926</t>
  </si>
  <si>
    <t>4012050799Code12452D</t>
  </si>
  <si>
    <t>0093270927</t>
  </si>
  <si>
    <t>8012050851Code12452D</t>
  </si>
  <si>
    <t>0093270928</t>
  </si>
  <si>
    <t>8012050850Code12452D</t>
  </si>
  <si>
    <t>0093270929</t>
  </si>
  <si>
    <t>1312050706Code12452D</t>
  </si>
  <si>
    <t>0093270930</t>
  </si>
  <si>
    <t>1312050705Code12452D</t>
  </si>
  <si>
    <t>0093270931</t>
  </si>
  <si>
    <t>1412050647Code12452D</t>
  </si>
  <si>
    <t>0093270932</t>
  </si>
  <si>
    <t>1412050646Code12452D</t>
  </si>
  <si>
    <t>0093270933</t>
  </si>
  <si>
    <t>3012050724Code12452D</t>
  </si>
  <si>
    <t>0093270934</t>
  </si>
  <si>
    <t>3012050723Code12452D</t>
  </si>
  <si>
    <t>0093270935</t>
  </si>
  <si>
    <t>1512050825Code12452D</t>
  </si>
  <si>
    <t>0093270936</t>
  </si>
  <si>
    <t>1512050824Code12452D</t>
  </si>
  <si>
    <t>0093270937</t>
  </si>
  <si>
    <t>0011780873</t>
  </si>
  <si>
    <t>0093270938</t>
  </si>
  <si>
    <t>05943032</t>
  </si>
  <si>
    <t>0093270939</t>
  </si>
  <si>
    <t>05943031</t>
  </si>
  <si>
    <t>0093270940</t>
  </si>
  <si>
    <t>05942378</t>
  </si>
  <si>
    <t>0093270941</t>
  </si>
  <si>
    <t>O8 10094133</t>
  </si>
  <si>
    <t>0093270942</t>
  </si>
  <si>
    <t>196977</t>
  </si>
  <si>
    <t>0093270943</t>
  </si>
  <si>
    <t>5000143589</t>
  </si>
  <si>
    <t>0093270944</t>
  </si>
  <si>
    <t>SFC_Y21-050501</t>
  </si>
  <si>
    <t>0093270945</t>
  </si>
  <si>
    <t>C210133348</t>
  </si>
  <si>
    <t>0093270946</t>
  </si>
  <si>
    <t>C210133459</t>
  </si>
  <si>
    <t>0093270947</t>
  </si>
  <si>
    <t>C210133514</t>
  </si>
  <si>
    <t>0093270948</t>
  </si>
  <si>
    <t>C210133606</t>
  </si>
  <si>
    <t>0093270949</t>
  </si>
  <si>
    <t>C210133700</t>
  </si>
  <si>
    <t>0093270950</t>
  </si>
  <si>
    <t>C210133764</t>
  </si>
  <si>
    <t>0093270951</t>
  </si>
  <si>
    <t>C210133838</t>
  </si>
  <si>
    <t>0093270952</t>
  </si>
  <si>
    <t>C210133966</t>
  </si>
  <si>
    <t>0093270953</t>
  </si>
  <si>
    <t>C210134049</t>
  </si>
  <si>
    <t>0093270954</t>
  </si>
  <si>
    <t>C210134157</t>
  </si>
  <si>
    <t>0093270955</t>
  </si>
  <si>
    <t>C210134220</t>
  </si>
  <si>
    <t>0093270956</t>
  </si>
  <si>
    <t>WLM_Y21-050501</t>
  </si>
  <si>
    <t>0093270957</t>
  </si>
  <si>
    <t>MMB_Y21-050514</t>
  </si>
  <si>
    <t>0093270958</t>
  </si>
  <si>
    <t>BVD_Y21-050556</t>
  </si>
  <si>
    <t>0093270959</t>
  </si>
  <si>
    <t>SOR1_Y21-050501</t>
  </si>
  <si>
    <t>0093270960</t>
  </si>
  <si>
    <t>BIG_Y21-050521</t>
  </si>
  <si>
    <t>0093270961</t>
  </si>
  <si>
    <t>MPP_Y21-0505001</t>
  </si>
  <si>
    <t>0093270962</t>
  </si>
  <si>
    <t>RPB1_Y21-050501</t>
  </si>
  <si>
    <t>0093270963</t>
  </si>
  <si>
    <t>RPB2_Y21-050501</t>
  </si>
  <si>
    <t>0093270964</t>
  </si>
  <si>
    <t>RPB3_Y21-050501</t>
  </si>
  <si>
    <t>0093270965</t>
  </si>
  <si>
    <t>RPB4_Y21-050501</t>
  </si>
  <si>
    <t>0093270966</t>
  </si>
  <si>
    <t>CEP_Y21-050501</t>
  </si>
  <si>
    <t>0093270967</t>
  </si>
  <si>
    <t>SRC_Y21-050501</t>
  </si>
  <si>
    <t>0093270968</t>
  </si>
  <si>
    <t>SMN_Y21-050501</t>
  </si>
  <si>
    <t>0093270969</t>
  </si>
  <si>
    <t>SSD_Y21-050501(1)</t>
  </si>
  <si>
    <t>0093270970</t>
  </si>
  <si>
    <t>SSD_Y21-050501(2)</t>
  </si>
  <si>
    <t>0093270971</t>
  </si>
  <si>
    <t>C210134289</t>
  </si>
  <si>
    <t>0093270972</t>
  </si>
  <si>
    <t>C210134354</t>
  </si>
  <si>
    <t>0093270973</t>
  </si>
  <si>
    <t>C210134439</t>
  </si>
  <si>
    <t>0093270974</t>
  </si>
  <si>
    <t>C210134525</t>
  </si>
  <si>
    <t>0093270975</t>
  </si>
  <si>
    <t>C210134602</t>
  </si>
  <si>
    <t>0093270976</t>
  </si>
  <si>
    <t>C210134694</t>
  </si>
  <si>
    <t>0093270977</t>
  </si>
  <si>
    <t>C210134772</t>
  </si>
  <si>
    <t>0093270978</t>
  </si>
  <si>
    <t>C210134858</t>
  </si>
  <si>
    <t>0093270979</t>
  </si>
  <si>
    <t>C210134953</t>
  </si>
  <si>
    <t>0093270980</t>
  </si>
  <si>
    <t>C210135056</t>
  </si>
  <si>
    <t>0093270981</t>
  </si>
  <si>
    <t>C210135119</t>
  </si>
  <si>
    <t>0093270982</t>
  </si>
  <si>
    <t>C210135176</t>
  </si>
  <si>
    <t>0093270983</t>
  </si>
  <si>
    <t>C210135262</t>
  </si>
  <si>
    <t>0093270984</t>
  </si>
  <si>
    <t>C210135350</t>
  </si>
  <si>
    <t>0093270985</t>
  </si>
  <si>
    <t>C210135433</t>
  </si>
  <si>
    <t>0093270986</t>
  </si>
  <si>
    <t>C210135698</t>
  </si>
  <si>
    <t>0093270987</t>
  </si>
  <si>
    <t>C210135795</t>
  </si>
  <si>
    <t>0093270988</t>
  </si>
  <si>
    <t>C210135875</t>
  </si>
  <si>
    <t>0093270989</t>
  </si>
  <si>
    <t>C210135972</t>
  </si>
  <si>
    <t>0093270990</t>
  </si>
  <si>
    <t>C210136047</t>
  </si>
  <si>
    <t>0093270991</t>
  </si>
  <si>
    <t>C210135551</t>
  </si>
  <si>
    <t>0093270992</t>
  </si>
  <si>
    <t>C210135642</t>
  </si>
  <si>
    <t>0093270993</t>
  </si>
  <si>
    <t>15753815</t>
  </si>
  <si>
    <t>0093270994</t>
  </si>
  <si>
    <t>933092</t>
  </si>
  <si>
    <t>0093270995</t>
  </si>
  <si>
    <t>1212051057Code12452D</t>
  </si>
  <si>
    <t>0093270996</t>
  </si>
  <si>
    <t>1212051056Code12452D</t>
  </si>
  <si>
    <t>0093270997</t>
  </si>
  <si>
    <t>06031444</t>
  </si>
  <si>
    <t>0093270998</t>
  </si>
  <si>
    <t>06031597</t>
  </si>
  <si>
    <t>0093270999</t>
  </si>
  <si>
    <t>1474223</t>
  </si>
  <si>
    <t>0093271000</t>
  </si>
  <si>
    <t>1310192</t>
  </si>
  <si>
    <t>0093271001</t>
  </si>
  <si>
    <t>437280</t>
  </si>
  <si>
    <t>0093271002</t>
  </si>
  <si>
    <t>1012052265</t>
  </si>
  <si>
    <t>0093271003</t>
  </si>
  <si>
    <t>1012052266</t>
  </si>
  <si>
    <t>0093271004</t>
  </si>
  <si>
    <t>5012051977</t>
  </si>
  <si>
    <t>0093271005</t>
  </si>
  <si>
    <t>5012051978</t>
  </si>
  <si>
    <t>0093271006</t>
  </si>
  <si>
    <t>9012051478Code12452D</t>
  </si>
  <si>
    <t>0093271007</t>
  </si>
  <si>
    <t>9012051479Code12452D</t>
  </si>
  <si>
    <t>0093271008</t>
  </si>
  <si>
    <t>882.44427476</t>
  </si>
  <si>
    <t>0093271009</t>
  </si>
  <si>
    <t>SMN_Y21-050602</t>
  </si>
  <si>
    <t>0093271010</t>
  </si>
  <si>
    <t>SFC_Y21-05-0601</t>
  </si>
  <si>
    <t>0093271011</t>
  </si>
  <si>
    <t>BPD_Y21-050601</t>
  </si>
  <si>
    <t>0093271012</t>
  </si>
  <si>
    <t>BANPAEW DISTRIBUTION LIMITED</t>
  </si>
  <si>
    <t>881.44427477</t>
  </si>
  <si>
    <t>0093271013</t>
  </si>
  <si>
    <t>883.44427478</t>
  </si>
  <si>
    <t>0093271014</t>
  </si>
  <si>
    <t>15790049</t>
  </si>
  <si>
    <t>0093271015</t>
  </si>
  <si>
    <t>0013741286</t>
  </si>
  <si>
    <t>0093271016</t>
  </si>
  <si>
    <t>197205</t>
  </si>
  <si>
    <t>0093271017</t>
  </si>
  <si>
    <t>CEP_Y21-050702</t>
  </si>
  <si>
    <t>0093271018</t>
  </si>
  <si>
    <t>WLM_Y21-050701</t>
  </si>
  <si>
    <t>0093271019</t>
  </si>
  <si>
    <t>BIG_Y21-050721</t>
  </si>
  <si>
    <t>0093271020</t>
  </si>
  <si>
    <t>SMN_Y21-050703</t>
  </si>
  <si>
    <t>0093271021</t>
  </si>
  <si>
    <t>SOR1_Y21-050701</t>
  </si>
  <si>
    <t>0093271022</t>
  </si>
  <si>
    <t>ODC1_Y21-050701</t>
  </si>
  <si>
    <t>0093271023</t>
  </si>
  <si>
    <t>ODC2_Y21-050701</t>
  </si>
  <si>
    <t>0093271024</t>
  </si>
  <si>
    <t>ODC3_Y21-050701</t>
  </si>
  <si>
    <t>0093271025</t>
  </si>
  <si>
    <t>ODC4_Y21-050701</t>
  </si>
  <si>
    <t>0093271026</t>
  </si>
  <si>
    <t>4012051749Code12452D</t>
  </si>
  <si>
    <t>0093271027</t>
  </si>
  <si>
    <t>4012051750Code12452D</t>
  </si>
  <si>
    <t>0093271028</t>
  </si>
  <si>
    <t>8012051973Code12452D</t>
  </si>
  <si>
    <t>0093271029</t>
  </si>
  <si>
    <t>8012051974Code12452D</t>
  </si>
  <si>
    <t>0093271030</t>
  </si>
  <si>
    <t>1312051596Code12452D</t>
  </si>
  <si>
    <t>0093271031</t>
  </si>
  <si>
    <t>1312051597Code12452D</t>
  </si>
  <si>
    <t>0093271032</t>
  </si>
  <si>
    <t>1412051520Code12452D</t>
  </si>
  <si>
    <t>0093271033</t>
  </si>
  <si>
    <t>1412051521Code12452D</t>
  </si>
  <si>
    <t>0093271034</t>
  </si>
  <si>
    <t>3012051677Code12452D</t>
  </si>
  <si>
    <t>0093271035</t>
  </si>
  <si>
    <t>3012051678Code12452D</t>
  </si>
  <si>
    <t>0093271036</t>
  </si>
  <si>
    <t>1512051879Code12452D</t>
  </si>
  <si>
    <t>0093271037</t>
  </si>
  <si>
    <t>1512051880Code12452D</t>
  </si>
  <si>
    <t>0093271038</t>
  </si>
  <si>
    <t>1012053312</t>
  </si>
  <si>
    <t>0093271039</t>
  </si>
  <si>
    <t>1012053313</t>
  </si>
  <si>
    <t>0093271040</t>
  </si>
  <si>
    <t>5012053076</t>
  </si>
  <si>
    <t>0093271041</t>
  </si>
  <si>
    <t>5012053077</t>
  </si>
  <si>
    <t>0093271042</t>
  </si>
  <si>
    <t>9012052297Code12452D</t>
  </si>
  <si>
    <t>0093271043</t>
  </si>
  <si>
    <t>9012052298Code12452D</t>
  </si>
  <si>
    <t>0093271044</t>
  </si>
  <si>
    <t>0013741316</t>
  </si>
  <si>
    <t>0093271045</t>
  </si>
  <si>
    <t>933611</t>
  </si>
  <si>
    <t>0093271046</t>
  </si>
  <si>
    <t>06057007</t>
  </si>
  <si>
    <t>0093271047</t>
  </si>
  <si>
    <t>W901R40151</t>
  </si>
  <si>
    <t>0093305575</t>
  </si>
  <si>
    <t>0093305576</t>
  </si>
  <si>
    <t>W151R40074</t>
  </si>
  <si>
    <t>0093305577</t>
  </si>
  <si>
    <t>0093305578</t>
  </si>
  <si>
    <t>W151R40075</t>
  </si>
  <si>
    <t>0093305579</t>
  </si>
  <si>
    <t>0093305580</t>
  </si>
  <si>
    <t>W501R40135</t>
  </si>
  <si>
    <t>0093305581</t>
  </si>
  <si>
    <t>0093305582</t>
  </si>
  <si>
    <t>W121R40100</t>
  </si>
  <si>
    <t>0093305583</t>
  </si>
  <si>
    <t>RTV21/00107</t>
  </si>
  <si>
    <t>0093305584</t>
  </si>
  <si>
    <t>0093305585</t>
  </si>
  <si>
    <t>RTV21/00101</t>
  </si>
  <si>
    <t>0093305586</t>
  </si>
  <si>
    <t>100001263686rf932708</t>
  </si>
  <si>
    <t>0093305587</t>
  </si>
  <si>
    <t>P21H113325</t>
  </si>
  <si>
    <t>0093271048</t>
  </si>
  <si>
    <t>100001292738</t>
  </si>
  <si>
    <t>0093271049</t>
  </si>
  <si>
    <t>1212052387Code12452D</t>
  </si>
  <si>
    <t>0093271050</t>
  </si>
  <si>
    <t>1212052388Code12452D</t>
  </si>
  <si>
    <t>0093271051</t>
  </si>
  <si>
    <t>O8 10102145</t>
  </si>
  <si>
    <t>0093271052</t>
  </si>
  <si>
    <t>BVD_Y21-050557</t>
  </si>
  <si>
    <t>0093271053</t>
  </si>
  <si>
    <t>WLM_Y21-051001</t>
  </si>
  <si>
    <t>0093271054</t>
  </si>
  <si>
    <t>BIG_Y21-051021</t>
  </si>
  <si>
    <t>0093271055</t>
  </si>
  <si>
    <t>MPP_Y21-0510002</t>
  </si>
  <si>
    <t>0093271056</t>
  </si>
  <si>
    <t>RSA_Y21-051001</t>
  </si>
  <si>
    <t>0093271057</t>
  </si>
  <si>
    <t>SFC_Y21-05-1001</t>
  </si>
  <si>
    <t>0093271058</t>
  </si>
  <si>
    <t>KKP_Y21-051001</t>
  </si>
  <si>
    <t>0093271059</t>
  </si>
  <si>
    <t>SRC_Y21-051002</t>
  </si>
  <si>
    <t>0093271060</t>
  </si>
  <si>
    <t>C210141867</t>
  </si>
  <si>
    <t>0093271061</t>
  </si>
  <si>
    <t>C210140118</t>
  </si>
  <si>
    <t>0093271062</t>
  </si>
  <si>
    <t>C210142114</t>
  </si>
  <si>
    <t>0093271063</t>
  </si>
  <si>
    <t>C210142324</t>
  </si>
  <si>
    <t>0093271064</t>
  </si>
  <si>
    <t>C210142512</t>
  </si>
  <si>
    <t>0093271065</t>
  </si>
  <si>
    <t>C210142587</t>
  </si>
  <si>
    <t>0093271066</t>
  </si>
  <si>
    <t>C210142656</t>
  </si>
  <si>
    <t>0093271067</t>
  </si>
  <si>
    <t>C210142734</t>
  </si>
  <si>
    <t>0093271068</t>
  </si>
  <si>
    <t>C210142824</t>
  </si>
  <si>
    <t>0093271069</t>
  </si>
  <si>
    <t>C210142917</t>
  </si>
  <si>
    <t>0093271070</t>
  </si>
  <si>
    <t>C210143006</t>
  </si>
  <si>
    <t>0093271071</t>
  </si>
  <si>
    <t>C210143101</t>
  </si>
  <si>
    <t>0093271072</t>
  </si>
  <si>
    <t>C210143189</t>
  </si>
  <si>
    <t>0093271073</t>
  </si>
  <si>
    <t>C210143277</t>
  </si>
  <si>
    <t>0093271074</t>
  </si>
  <si>
    <t>C210143470</t>
  </si>
  <si>
    <t>0093271075</t>
  </si>
  <si>
    <t>C210143544</t>
  </si>
  <si>
    <t>0093271076</t>
  </si>
  <si>
    <t>C210143614</t>
  </si>
  <si>
    <t>0093271077</t>
  </si>
  <si>
    <t>C210143692</t>
  </si>
  <si>
    <t>0093271078</t>
  </si>
  <si>
    <t>C210144162</t>
  </si>
  <si>
    <t>0093271079</t>
  </si>
  <si>
    <t>C210144339</t>
  </si>
  <si>
    <t>0093271080</t>
  </si>
  <si>
    <t>C210143923</t>
  </si>
  <si>
    <t>0093271081</t>
  </si>
  <si>
    <t>C210143997</t>
  </si>
  <si>
    <t>0093271082</t>
  </si>
  <si>
    <t>C210144093</t>
  </si>
  <si>
    <t>0093271083</t>
  </si>
  <si>
    <t>SSD_Y21-051002</t>
  </si>
  <si>
    <t>0093271084</t>
  </si>
  <si>
    <t>06101217</t>
  </si>
  <si>
    <t>0093271085</t>
  </si>
  <si>
    <t>15815814</t>
  </si>
  <si>
    <t>0093271086</t>
  </si>
  <si>
    <t>1012054136</t>
  </si>
  <si>
    <t>0093271087</t>
  </si>
  <si>
    <t>1012054137</t>
  </si>
  <si>
    <t>0093271088</t>
  </si>
  <si>
    <t>5012053984</t>
  </si>
  <si>
    <t>0093271089</t>
  </si>
  <si>
    <t>5012053985</t>
  </si>
  <si>
    <t>0093271090</t>
  </si>
  <si>
    <t>9012052972Code12452D</t>
  </si>
  <si>
    <t>0093271091</t>
  </si>
  <si>
    <t>9012052973Code12452D</t>
  </si>
  <si>
    <t>0093271092</t>
  </si>
  <si>
    <t>5000145007</t>
  </si>
  <si>
    <t>0093271093</t>
  </si>
  <si>
    <t>C210146296</t>
  </si>
  <si>
    <t>0093271094</t>
  </si>
  <si>
    <t>MPP_Y21-0511003</t>
  </si>
  <si>
    <t>0093271095</t>
  </si>
  <si>
    <t>SMN_Y21-051104</t>
  </si>
  <si>
    <t>0093271096</t>
  </si>
  <si>
    <t>CEP_Y21-051103</t>
  </si>
  <si>
    <t>0093271097</t>
  </si>
  <si>
    <t>SOR1_Y21-051101</t>
  </si>
  <si>
    <t>0093271098</t>
  </si>
  <si>
    <t>SOR1_Y21-051102</t>
  </si>
  <si>
    <t>0093271099</t>
  </si>
  <si>
    <t>MMB_Y21-100515</t>
  </si>
  <si>
    <t>0093271100</t>
  </si>
  <si>
    <t>4012052730Code12452D</t>
  </si>
  <si>
    <t>0093271101</t>
  </si>
  <si>
    <t>4012052731Code12452D</t>
  </si>
  <si>
    <t>0093271102</t>
  </si>
  <si>
    <t>8012053000Code12452D</t>
  </si>
  <si>
    <t>0093271103</t>
  </si>
  <si>
    <t>8012053001Code12452D</t>
  </si>
  <si>
    <t>0093271104</t>
  </si>
  <si>
    <t>1312052482Code12452D</t>
  </si>
  <si>
    <t>0093271105</t>
  </si>
  <si>
    <t>1312052483Code12452D</t>
  </si>
  <si>
    <t>0093271106</t>
  </si>
  <si>
    <t>1412052269Code12452D</t>
  </si>
  <si>
    <t>0093271107</t>
  </si>
  <si>
    <t>1412052270Code12452D</t>
  </si>
  <si>
    <t>0093271108</t>
  </si>
  <si>
    <t>3012052541Code12452D</t>
  </si>
  <si>
    <t>0093271109</t>
  </si>
  <si>
    <t>3012052542Code12452D</t>
  </si>
  <si>
    <t>0093271110</t>
  </si>
  <si>
    <t>1512052740Code12452D</t>
  </si>
  <si>
    <t>0093271111</t>
  </si>
  <si>
    <t>1512052741Code12452D</t>
  </si>
  <si>
    <t>0093271112</t>
  </si>
  <si>
    <t>W401R40095</t>
  </si>
  <si>
    <t>0093305588</t>
  </si>
  <si>
    <t>RTV21/00120</t>
  </si>
  <si>
    <t>0093305589</t>
  </si>
  <si>
    <t>0093305590</t>
  </si>
  <si>
    <t>5013041749rf93270883</t>
  </si>
  <si>
    <t>0093305591</t>
  </si>
  <si>
    <t>A202000428</t>
  </si>
  <si>
    <t>0093305592</t>
  </si>
  <si>
    <t>C210134694rf93270977</t>
  </si>
  <si>
    <t>0093305593</t>
  </si>
  <si>
    <t>C210135698rf93270987</t>
  </si>
  <si>
    <t>0093305594</t>
  </si>
  <si>
    <t>4012045865rf93270783</t>
  </si>
  <si>
    <t>0093305595</t>
  </si>
  <si>
    <t>0093305596</t>
  </si>
  <si>
    <t>BIG_Y21-051421</t>
  </si>
  <si>
    <t>0093271113</t>
  </si>
  <si>
    <t>RSP_Y21-051201</t>
  </si>
  <si>
    <t>0093271114</t>
  </si>
  <si>
    <t>BPD_Y21-051202</t>
  </si>
  <si>
    <t>0093271115</t>
  </si>
  <si>
    <t>BVD_Y21-051258</t>
  </si>
  <si>
    <t>0093271116</t>
  </si>
  <si>
    <t>C210147102</t>
  </si>
  <si>
    <t>0093271117</t>
  </si>
  <si>
    <t>SFC_Y21-05-1201</t>
  </si>
  <si>
    <t>0093271118</t>
  </si>
  <si>
    <t>C210141682</t>
  </si>
  <si>
    <t>0093271119</t>
  </si>
  <si>
    <t>C210141805</t>
  </si>
  <si>
    <t>0093271120</t>
  </si>
  <si>
    <t>C210141957</t>
  </si>
  <si>
    <t>0093271121</t>
  </si>
  <si>
    <t>C210142046</t>
  </si>
  <si>
    <t>0093271122</t>
  </si>
  <si>
    <t>C210142197</t>
  </si>
  <si>
    <t>0093271123</t>
  </si>
  <si>
    <t>C210142409</t>
  </si>
  <si>
    <t>0093271124</t>
  </si>
  <si>
    <t>C210143370</t>
  </si>
  <si>
    <t>0093271125</t>
  </si>
  <si>
    <t>C210144263</t>
  </si>
  <si>
    <t>0093271126</t>
  </si>
  <si>
    <t>C210144519</t>
  </si>
  <si>
    <t>0093271127</t>
  </si>
  <si>
    <t>100001307895</t>
  </si>
  <si>
    <t>0093271128</t>
  </si>
  <si>
    <t>0093271129</t>
  </si>
  <si>
    <t>934564</t>
  </si>
  <si>
    <t>0093271130</t>
  </si>
  <si>
    <t>06125853</t>
  </si>
  <si>
    <t>0093271131</t>
  </si>
  <si>
    <t>06139148</t>
  </si>
  <si>
    <t>0093271132</t>
  </si>
  <si>
    <t>06140242</t>
  </si>
  <si>
    <t>0093271133</t>
  </si>
  <si>
    <t>883.44583659</t>
  </si>
  <si>
    <t>0093271134</t>
  </si>
  <si>
    <t>881.44583660</t>
  </si>
  <si>
    <t>0093271135</t>
  </si>
  <si>
    <t>882.44583658</t>
  </si>
  <si>
    <t>0093271136</t>
  </si>
  <si>
    <t>1012055075</t>
  </si>
  <si>
    <t>0093271137</t>
  </si>
  <si>
    <t>1012055076</t>
  </si>
  <si>
    <t>0093271138</t>
  </si>
  <si>
    <t>5012054990</t>
  </si>
  <si>
    <t>0093271139</t>
  </si>
  <si>
    <t>5012054991</t>
  </si>
  <si>
    <t>0093271140</t>
  </si>
  <si>
    <t>9012053725Code12452D</t>
  </si>
  <si>
    <t>0093271141</t>
  </si>
  <si>
    <t>9012053726Code12452D</t>
  </si>
  <si>
    <t>0093271142</t>
  </si>
  <si>
    <t>1475326</t>
  </si>
  <si>
    <t>0093271143</t>
  </si>
  <si>
    <t>13111379</t>
  </si>
  <si>
    <t>0093271144</t>
  </si>
  <si>
    <t>438186</t>
  </si>
  <si>
    <t>0093271145</t>
  </si>
  <si>
    <t>SRC_Y21-051303</t>
  </si>
  <si>
    <t>0093271146</t>
  </si>
  <si>
    <t>SSD_Y21-051303</t>
  </si>
  <si>
    <t>0093271147</t>
  </si>
  <si>
    <t>1212053524Code12452D</t>
  </si>
  <si>
    <t>0093271148</t>
  </si>
  <si>
    <t>1212053525Code12452D</t>
  </si>
  <si>
    <t>0093271149</t>
  </si>
  <si>
    <t>WLM_Y21-051401</t>
  </si>
  <si>
    <t>0093271150</t>
  </si>
  <si>
    <t>BIG_Y21-051402</t>
  </si>
  <si>
    <t>0093271151</t>
  </si>
  <si>
    <t>RPB1_Y21-051402</t>
  </si>
  <si>
    <t>0093271152</t>
  </si>
  <si>
    <t>RPB2_Y21-051402</t>
  </si>
  <si>
    <t>0093271153</t>
  </si>
  <si>
    <t>RPB3_Y21-051402</t>
  </si>
  <si>
    <t>0093271154</t>
  </si>
  <si>
    <t>RPB4_Y21-051402</t>
  </si>
  <si>
    <t>0093271155</t>
  </si>
  <si>
    <t>CEP_Y21-051404</t>
  </si>
  <si>
    <t>0093271156</t>
  </si>
  <si>
    <t>BVD_Y21-051259</t>
  </si>
  <si>
    <t>0093271157</t>
  </si>
  <si>
    <t>197791</t>
  </si>
  <si>
    <t>0093271158</t>
  </si>
  <si>
    <t>PTC-4800020898</t>
  </si>
  <si>
    <t>0093271159</t>
  </si>
  <si>
    <t>935242</t>
  </si>
  <si>
    <t>0093271160</t>
  </si>
  <si>
    <t>SMN_Y21-051405</t>
  </si>
  <si>
    <t>0093271161</t>
  </si>
  <si>
    <t>SOR1_Y21-051401</t>
  </si>
  <si>
    <t>0093271162</t>
  </si>
  <si>
    <t>1012056107</t>
  </si>
  <si>
    <t>0093271163</t>
  </si>
  <si>
    <t>1012056108</t>
  </si>
  <si>
    <t>0093271164</t>
  </si>
  <si>
    <t>5012056137</t>
  </si>
  <si>
    <t>0093271165</t>
  </si>
  <si>
    <t>5012056138</t>
  </si>
  <si>
    <t>0093271166</t>
  </si>
  <si>
    <t>9012054629Code12452D</t>
  </si>
  <si>
    <t>0093271167</t>
  </si>
  <si>
    <t>9012054630Code12452D</t>
  </si>
  <si>
    <t>0093271168</t>
  </si>
  <si>
    <t>4012053718Code12452D</t>
  </si>
  <si>
    <t>0093271169</t>
  </si>
  <si>
    <t>4012053719Code12452D</t>
  </si>
  <si>
    <t>0093271170</t>
  </si>
  <si>
    <t>8012054104Code12452D</t>
  </si>
  <si>
    <t>0093271171</t>
  </si>
  <si>
    <t>8012054105Code12452D</t>
  </si>
  <si>
    <t>0093271172</t>
  </si>
  <si>
    <t>1312053328Code12452D</t>
  </si>
  <si>
    <t>0093271173</t>
  </si>
  <si>
    <t>1312053329Code12452D</t>
  </si>
  <si>
    <t>0093271174</t>
  </si>
  <si>
    <t>1412052953Code12452D</t>
  </si>
  <si>
    <t>0093271175</t>
  </si>
  <si>
    <t>1412052954Code12452D</t>
  </si>
  <si>
    <t>0093271176</t>
  </si>
  <si>
    <t>3012053471Code12452D</t>
  </si>
  <si>
    <t>0093271177</t>
  </si>
  <si>
    <t>3012053472Code12452D</t>
  </si>
  <si>
    <t>0093271178</t>
  </si>
  <si>
    <t>1512053793Code12452D</t>
  </si>
  <si>
    <t>0093271179</t>
  </si>
  <si>
    <t>1512053794Code12452D</t>
  </si>
  <si>
    <t>0093271180</t>
  </si>
  <si>
    <t>P21H119728</t>
  </si>
  <si>
    <t>0093271181</t>
  </si>
  <si>
    <t>100001322032</t>
  </si>
  <si>
    <t>0093271182</t>
  </si>
  <si>
    <t>1212054833Code12452D</t>
  </si>
  <si>
    <t>0093271183</t>
  </si>
  <si>
    <t>1212054834Code12452D</t>
  </si>
  <si>
    <t>0093271184</t>
  </si>
  <si>
    <t>O8 10108995</t>
  </si>
  <si>
    <t>0093271185</t>
  </si>
  <si>
    <t>MPP_Y21-0517004</t>
  </si>
  <si>
    <t>0093271186</t>
  </si>
  <si>
    <t>MMB_Y21-140515</t>
  </si>
  <si>
    <t>0093271187</t>
  </si>
  <si>
    <t>BIG_Y21-051701</t>
  </si>
  <si>
    <t>0093271188</t>
  </si>
  <si>
    <t>C210150288</t>
  </si>
  <si>
    <t>0093271189</t>
  </si>
  <si>
    <t>C210150548</t>
  </si>
  <si>
    <t>0093271190</t>
  </si>
  <si>
    <t>C210150749</t>
  </si>
  <si>
    <t>0093271191</t>
  </si>
  <si>
    <t>C210150935</t>
  </si>
  <si>
    <t>0093271192</t>
  </si>
  <si>
    <t>C210150998</t>
  </si>
  <si>
    <t>0093271193</t>
  </si>
  <si>
    <t>C210151062</t>
  </si>
  <si>
    <t>0093271194</t>
  </si>
  <si>
    <t>C210151140</t>
  </si>
  <si>
    <t>0093271195</t>
  </si>
  <si>
    <t>C210151220</t>
  </si>
  <si>
    <t>0093271196</t>
  </si>
  <si>
    <t>C210151315</t>
  </si>
  <si>
    <t>0093271197</t>
  </si>
  <si>
    <t>C210151389</t>
  </si>
  <si>
    <t>0093271198</t>
  </si>
  <si>
    <t>C210151479</t>
  </si>
  <si>
    <t>0093271199</t>
  </si>
  <si>
    <t>C210151553</t>
  </si>
  <si>
    <t>0093271200</t>
  </si>
  <si>
    <t>C210151636</t>
  </si>
  <si>
    <t>0093271201</t>
  </si>
  <si>
    <t>C210151839</t>
  </si>
  <si>
    <t>0093271202</t>
  </si>
  <si>
    <t>C210151904</t>
  </si>
  <si>
    <t>0093271203</t>
  </si>
  <si>
    <t>C210151975</t>
  </si>
  <si>
    <t>0093271204</t>
  </si>
  <si>
    <t>C210152059</t>
  </si>
  <si>
    <t>0093271205</t>
  </si>
  <si>
    <t>C210148604</t>
  </si>
  <si>
    <t>0093271206</t>
  </si>
  <si>
    <t>C210152510</t>
  </si>
  <si>
    <t>0093271207</t>
  </si>
  <si>
    <t>C210152677</t>
  </si>
  <si>
    <t>0093271208</t>
  </si>
  <si>
    <t>C210152365</t>
  </si>
  <si>
    <t>0093271209</t>
  </si>
  <si>
    <t>C210152446</t>
  </si>
  <si>
    <t>0093271210</t>
  </si>
  <si>
    <t>SSD_Y21-051704</t>
  </si>
  <si>
    <t>0093271211</t>
  </si>
  <si>
    <t>KKP_Y21-051701</t>
  </si>
  <si>
    <t>0093271212</t>
  </si>
  <si>
    <t>197927</t>
  </si>
  <si>
    <t>0093271213</t>
  </si>
  <si>
    <t>06203742</t>
  </si>
  <si>
    <t>0093271214</t>
  </si>
  <si>
    <t>06203743</t>
  </si>
  <si>
    <t>0093271215</t>
  </si>
  <si>
    <t>1012056867</t>
  </si>
  <si>
    <t>0093271216</t>
  </si>
  <si>
    <t>1012056868</t>
  </si>
  <si>
    <t>0093271217</t>
  </si>
  <si>
    <t>5012057033</t>
  </si>
  <si>
    <t>0093271218</t>
  </si>
  <si>
    <t>5012057034</t>
  </si>
  <si>
    <t>0093271219</t>
  </si>
  <si>
    <t>9012055418Code12452D</t>
  </si>
  <si>
    <t>0093271220</t>
  </si>
  <si>
    <t>9012055419Code12452D</t>
  </si>
  <si>
    <t>0093271221</t>
  </si>
  <si>
    <t>WLM_Y21-051801</t>
  </si>
  <si>
    <t>0093271222</t>
  </si>
  <si>
    <t>BVD_Y21-051860</t>
  </si>
  <si>
    <t>0093271223</t>
  </si>
  <si>
    <t>BPD_Y21-051803</t>
  </si>
  <si>
    <t>0093271224</t>
  </si>
  <si>
    <t>5000146557</t>
  </si>
  <si>
    <t>0093271225</t>
  </si>
  <si>
    <t>RSA_Y21-051801</t>
  </si>
  <si>
    <t>0093271226</t>
  </si>
  <si>
    <t>SMN_Y21-051806</t>
  </si>
  <si>
    <t>0093271227</t>
  </si>
  <si>
    <t>SOR1_Y21-051801</t>
  </si>
  <si>
    <t>0093271228</t>
  </si>
  <si>
    <t>4012054718Code12452D</t>
  </si>
  <si>
    <t>0093271229</t>
  </si>
  <si>
    <t>4012054719Code12452D</t>
  </si>
  <si>
    <t>0093271230</t>
  </si>
  <si>
    <t>8012055159Code12452D</t>
  </si>
  <si>
    <t>0093271231</t>
  </si>
  <si>
    <t>8012055160Code12452D</t>
  </si>
  <si>
    <t>0093271232</t>
  </si>
  <si>
    <t>1312054270Code12452D</t>
  </si>
  <si>
    <t>0093271233</t>
  </si>
  <si>
    <t>1312054271Code12452D</t>
  </si>
  <si>
    <t>0093271234</t>
  </si>
  <si>
    <t>1412053669Code12452D</t>
  </si>
  <si>
    <t>0093271235</t>
  </si>
  <si>
    <t>1412053670Code12452D</t>
  </si>
  <si>
    <t>0093271236</t>
  </si>
  <si>
    <t>3012054387Code12452D</t>
  </si>
  <si>
    <t>0093271237</t>
  </si>
  <si>
    <t>3012054388Code12452D</t>
  </si>
  <si>
    <t>0093271238</t>
  </si>
  <si>
    <t>C210150112</t>
  </si>
  <si>
    <t>0093271239</t>
  </si>
  <si>
    <t>C210150388</t>
  </si>
  <si>
    <t>0093271240</t>
  </si>
  <si>
    <t>C210150478</t>
  </si>
  <si>
    <t>0093271241</t>
  </si>
  <si>
    <t>C210150625</t>
  </si>
  <si>
    <t>0093271242</t>
  </si>
  <si>
    <t>C210151728</t>
  </si>
  <si>
    <t>0093271243</t>
  </si>
  <si>
    <t>C210152857</t>
  </si>
  <si>
    <t>0093271244</t>
  </si>
  <si>
    <t>0019550930</t>
  </si>
  <si>
    <t>0093271245</t>
  </si>
  <si>
    <t>5000146736</t>
  </si>
  <si>
    <t>0093271246</t>
  </si>
  <si>
    <t>W141R50013</t>
  </si>
  <si>
    <t>0093305597</t>
  </si>
  <si>
    <t>0093305598</t>
  </si>
  <si>
    <t>1212052388rf93271051</t>
  </si>
  <si>
    <t>0093305599</t>
  </si>
  <si>
    <t>0093305600</t>
  </si>
  <si>
    <t>1512050824rf93270937</t>
  </si>
  <si>
    <t>0093305601</t>
  </si>
  <si>
    <t>0093305602</t>
  </si>
  <si>
    <t>1512050825rf93270936</t>
  </si>
  <si>
    <t>0093305603</t>
  </si>
  <si>
    <t>0093305604</t>
  </si>
  <si>
    <t>1512054815Code12452D</t>
  </si>
  <si>
    <t>0093271247</t>
  </si>
  <si>
    <t>1512054816Code12452D</t>
  </si>
  <si>
    <t>0093271248</t>
  </si>
  <si>
    <t>BIG_Y21-051901</t>
  </si>
  <si>
    <t>0093271249</t>
  </si>
  <si>
    <t>935970</t>
  </si>
  <si>
    <t>0093271250</t>
  </si>
  <si>
    <t>06241876</t>
  </si>
  <si>
    <t>0093271251</t>
  </si>
  <si>
    <t>06241877</t>
  </si>
  <si>
    <t>0093271252</t>
  </si>
  <si>
    <t>06241878</t>
  </si>
  <si>
    <t>0093271253</t>
  </si>
  <si>
    <t>06241879</t>
  </si>
  <si>
    <t>0093271254</t>
  </si>
  <si>
    <t>06242053</t>
  </si>
  <si>
    <t>0093271255</t>
  </si>
  <si>
    <t>881.44730774</t>
  </si>
  <si>
    <t>0093271256</t>
  </si>
  <si>
    <t>882.44730773</t>
  </si>
  <si>
    <t>0093271257</t>
  </si>
  <si>
    <t>883.44730775</t>
  </si>
  <si>
    <t>0093271258</t>
  </si>
  <si>
    <t>198168</t>
  </si>
  <si>
    <t>0093271259</t>
  </si>
  <si>
    <t>1012057749</t>
  </si>
  <si>
    <t>0093271260</t>
  </si>
  <si>
    <t>1012057750</t>
  </si>
  <si>
    <t>0093271261</t>
  </si>
  <si>
    <t>5012058097</t>
  </si>
  <si>
    <t>0093271262</t>
  </si>
  <si>
    <t>5012058098</t>
  </si>
  <si>
    <t>0093271263</t>
  </si>
  <si>
    <t>9012056365Code12452D</t>
  </si>
  <si>
    <t>0093271264</t>
  </si>
  <si>
    <t>9012056366Code12452D</t>
  </si>
  <si>
    <t>0093271265</t>
  </si>
  <si>
    <t>1476357</t>
  </si>
  <si>
    <t>0093271266</t>
  </si>
  <si>
    <t>1312481</t>
  </si>
  <si>
    <t>0093271267</t>
  </si>
  <si>
    <t>439034</t>
  </si>
  <si>
    <t>0093271268</t>
  </si>
  <si>
    <t>BVD_Y21-052061</t>
  </si>
  <si>
    <t>0093271269</t>
  </si>
  <si>
    <t>CEP_Y21-052005</t>
  </si>
  <si>
    <t>0093271270</t>
  </si>
  <si>
    <t>198400</t>
  </si>
  <si>
    <t>0093271271</t>
  </si>
  <si>
    <t>100001325654</t>
  </si>
  <si>
    <t>0093271272</t>
  </si>
  <si>
    <t>SOR1_Y21-052001</t>
  </si>
  <si>
    <t>0093271273</t>
  </si>
  <si>
    <t>SOR1_Y21-052002</t>
  </si>
  <si>
    <t>0093271274</t>
  </si>
  <si>
    <t>1212056003Code12452D</t>
  </si>
  <si>
    <t>0093271275</t>
  </si>
  <si>
    <t>1212056004Code12452D</t>
  </si>
  <si>
    <t>0093271276</t>
  </si>
  <si>
    <t>C210155611</t>
  </si>
  <si>
    <t>0093271277</t>
  </si>
  <si>
    <t>WLM_Y21-052101</t>
  </si>
  <si>
    <t>0093271278</t>
  </si>
  <si>
    <t>RPB1_Y21-052103</t>
  </si>
  <si>
    <t>0093271279</t>
  </si>
  <si>
    <t>RPB2_Y21-052103</t>
  </si>
  <si>
    <t>0093271280</t>
  </si>
  <si>
    <t>RPB3_Y21-052103</t>
  </si>
  <si>
    <t>0093271281</t>
  </si>
  <si>
    <t>RPB4_Y21-052103</t>
  </si>
  <si>
    <t>0093271282</t>
  </si>
  <si>
    <t>BIG_Y21-052101</t>
  </si>
  <si>
    <t>0093271283</t>
  </si>
  <si>
    <t>SSD_Y21-052105</t>
  </si>
  <si>
    <t>0093271284</t>
  </si>
  <si>
    <t>SRC_Y21-052104</t>
  </si>
  <si>
    <t>0093271285</t>
  </si>
  <si>
    <t>SMN_Y21-052107</t>
  </si>
  <si>
    <t>0093271286</t>
  </si>
  <si>
    <t>ODC1_Y21-052102</t>
  </si>
  <si>
    <t>0093271287</t>
  </si>
  <si>
    <t>ODC2_Y21-052102</t>
  </si>
  <si>
    <t>0093271288</t>
  </si>
  <si>
    <t>ODC3_Y21-052102</t>
  </si>
  <si>
    <t>0093271289</t>
  </si>
  <si>
    <t>ODC4_Y21-052102</t>
  </si>
  <si>
    <t>0093271290</t>
  </si>
  <si>
    <t>153860</t>
  </si>
  <si>
    <t>0093271291</t>
  </si>
  <si>
    <t>936709</t>
  </si>
  <si>
    <t>0093271292</t>
  </si>
  <si>
    <t>198570</t>
  </si>
  <si>
    <t>0093271293</t>
  </si>
  <si>
    <t>RSP_Y21-052102</t>
  </si>
  <si>
    <t>0093271294</t>
  </si>
  <si>
    <t>SOR1_Y21-052101</t>
  </si>
  <si>
    <t>0093271295</t>
  </si>
  <si>
    <t>1012058816</t>
  </si>
  <si>
    <t>0093271296</t>
  </si>
  <si>
    <t>1012058817</t>
  </si>
  <si>
    <t>0093271297</t>
  </si>
  <si>
    <t>5012059211</t>
  </si>
  <si>
    <t>0093271298</t>
  </si>
  <si>
    <t>5012059212</t>
  </si>
  <si>
    <t>0093271299</t>
  </si>
  <si>
    <t>9012057354Code12452D</t>
  </si>
  <si>
    <t>0093271300</t>
  </si>
  <si>
    <t>9012057355Code12452D</t>
  </si>
  <si>
    <t>0093271301</t>
  </si>
  <si>
    <t>4012055795Code12452D</t>
  </si>
  <si>
    <t>0093271302</t>
  </si>
  <si>
    <t>4012055796Code12452D</t>
  </si>
  <si>
    <t>0093271303</t>
  </si>
  <si>
    <t>8012056358Code12452D</t>
  </si>
  <si>
    <t>0093271304</t>
  </si>
  <si>
    <t>8012056359Code12452D</t>
  </si>
  <si>
    <t>0093271305</t>
  </si>
  <si>
    <t>1312055344Code12452D</t>
  </si>
  <si>
    <t>0093271306</t>
  </si>
  <si>
    <t>1312055345Code12452D</t>
  </si>
  <si>
    <t>0093271307</t>
  </si>
  <si>
    <t>1412054454Code12452D</t>
  </si>
  <si>
    <t>0093271308</t>
  </si>
  <si>
    <t>1412054455Code12452D</t>
  </si>
  <si>
    <t>0093271309</t>
  </si>
  <si>
    <t>3012055333Code12452D</t>
  </si>
  <si>
    <t>0093271310</t>
  </si>
  <si>
    <t>3012055334Code12452D</t>
  </si>
  <si>
    <t>0093271311</t>
  </si>
  <si>
    <t>1512055996Code12452D</t>
  </si>
  <si>
    <t>0093271312</t>
  </si>
  <si>
    <t>1512055997Code12452D</t>
  </si>
  <si>
    <t>0093271313</t>
  </si>
  <si>
    <t>W301R40190</t>
  </si>
  <si>
    <t>0093305605</t>
  </si>
  <si>
    <t>0093305606</t>
  </si>
  <si>
    <t>W151R50070</t>
  </si>
  <si>
    <t>0093305607</t>
  </si>
  <si>
    <t>0093305608</t>
  </si>
  <si>
    <t>5012056137rf93271165</t>
  </si>
  <si>
    <t>0093305609</t>
  </si>
  <si>
    <t>0093305610</t>
  </si>
  <si>
    <t>1212057326Code12452D</t>
  </si>
  <si>
    <t>0093271314</t>
  </si>
  <si>
    <t>1212057327Code12452D</t>
  </si>
  <si>
    <t>0093271315</t>
  </si>
  <si>
    <t>0022006397</t>
  </si>
  <si>
    <t>0093271316</t>
  </si>
  <si>
    <t>O8 10113163</t>
  </si>
  <si>
    <t>0093271317</t>
  </si>
  <si>
    <t>C210156802</t>
  </si>
  <si>
    <t>0093271318</t>
  </si>
  <si>
    <t>C210158597</t>
  </si>
  <si>
    <t>0093271319</t>
  </si>
  <si>
    <t>C210158839</t>
  </si>
  <si>
    <t>0093271320</t>
  </si>
  <si>
    <t>C210159049</t>
  </si>
  <si>
    <t>0093271321</t>
  </si>
  <si>
    <t>C210159237</t>
  </si>
  <si>
    <t>0093271322</t>
  </si>
  <si>
    <t>C210159304</t>
  </si>
  <si>
    <t>0093271323</t>
  </si>
  <si>
    <t>C210159372</t>
  </si>
  <si>
    <t>0093271324</t>
  </si>
  <si>
    <t>C210159455</t>
  </si>
  <si>
    <t>0093271325</t>
  </si>
  <si>
    <t>C210159546</t>
  </si>
  <si>
    <t>0093271326</t>
  </si>
  <si>
    <t>C210159631</t>
  </si>
  <si>
    <t>0093271327</t>
  </si>
  <si>
    <t>C210159712</t>
  </si>
  <si>
    <t>0093271328</t>
  </si>
  <si>
    <t>C210159792</t>
  </si>
  <si>
    <t>0093271329</t>
  </si>
  <si>
    <t>C210159952</t>
  </si>
  <si>
    <t>0093271330</t>
  </si>
  <si>
    <t>C210160142</t>
  </si>
  <si>
    <t>0093271331</t>
  </si>
  <si>
    <t>C210160214</t>
  </si>
  <si>
    <t>0093271332</t>
  </si>
  <si>
    <t>C210160347</t>
  </si>
  <si>
    <t>0093271333</t>
  </si>
  <si>
    <t>C210160429</t>
  </si>
  <si>
    <t>0093271334</t>
  </si>
  <si>
    <t>C210160514</t>
  </si>
  <si>
    <t>0093271335</t>
  </si>
  <si>
    <t>C210160576</t>
  </si>
  <si>
    <t>0093271336</t>
  </si>
  <si>
    <t>C210160649</t>
  </si>
  <si>
    <t>0093271337</t>
  </si>
  <si>
    <t>C210160807</t>
  </si>
  <si>
    <t>0093271338</t>
  </si>
  <si>
    <t>C210160979</t>
  </si>
  <si>
    <t>0093271339</t>
  </si>
  <si>
    <t>SFC_Y21-05-2401</t>
  </si>
  <si>
    <t>0093271340</t>
  </si>
  <si>
    <t>MPP_Y21-0524005</t>
  </si>
  <si>
    <t>0093271341</t>
  </si>
  <si>
    <t>CEP_Y21-052406</t>
  </si>
  <si>
    <t>0093271342</t>
  </si>
  <si>
    <t>BIG_Y21-052401</t>
  </si>
  <si>
    <t>0093271343</t>
  </si>
  <si>
    <t>100001343382</t>
  </si>
  <si>
    <t>0093271344</t>
  </si>
  <si>
    <t>C210158429</t>
  </si>
  <si>
    <t>0093271345</t>
  </si>
  <si>
    <t>C210158688</t>
  </si>
  <si>
    <t>0093271346</t>
  </si>
  <si>
    <t>C210158776</t>
  </si>
  <si>
    <t>0093271347</t>
  </si>
  <si>
    <t>C210158927</t>
  </si>
  <si>
    <t>0093271348</t>
  </si>
  <si>
    <t>C210159128</t>
  </si>
  <si>
    <t>0093271349</t>
  </si>
  <si>
    <t>C210160042</t>
  </si>
  <si>
    <t>0093271350</t>
  </si>
  <si>
    <t>C210160905</t>
  </si>
  <si>
    <t>0093271351</t>
  </si>
  <si>
    <t>C210161145</t>
  </si>
  <si>
    <t>0093271352</t>
  </si>
  <si>
    <t>P21H129513</t>
  </si>
  <si>
    <t>0093271353</t>
  </si>
  <si>
    <t>198687</t>
  </si>
  <si>
    <t>0093271354</t>
  </si>
  <si>
    <t>1012059799</t>
  </si>
  <si>
    <t>0093271355</t>
  </si>
  <si>
    <t>1012059800</t>
  </si>
  <si>
    <t>0093271356</t>
  </si>
  <si>
    <t>5013050134</t>
  </si>
  <si>
    <t>0093271357</t>
  </si>
  <si>
    <t>5013050135</t>
  </si>
  <si>
    <t>0093271358</t>
  </si>
  <si>
    <t>9012058092Code12452D</t>
  </si>
  <si>
    <t>0093271359</t>
  </si>
  <si>
    <t>9012058093Code12452D</t>
  </si>
  <si>
    <t>0093271360</t>
  </si>
  <si>
    <t>21-0036211</t>
  </si>
  <si>
    <t>0093271361</t>
  </si>
  <si>
    <t>5000148328</t>
  </si>
  <si>
    <t>0093271362</t>
  </si>
  <si>
    <t>PTC-4800021175</t>
  </si>
  <si>
    <t>0093271363</t>
  </si>
  <si>
    <t>KKP_Y21-052501</t>
  </si>
  <si>
    <t>0093271364</t>
  </si>
  <si>
    <t>WLM_Y21-052501</t>
  </si>
  <si>
    <t>0093271365</t>
  </si>
  <si>
    <t>BPD_Y21-052504</t>
  </si>
  <si>
    <t>0093271366</t>
  </si>
  <si>
    <t>SOR1_Y21-052501</t>
  </si>
  <si>
    <t>0093271367</t>
  </si>
  <si>
    <t>RSA_Y21-052501</t>
  </si>
  <si>
    <t>0093271368</t>
  </si>
  <si>
    <t>SSD_Y21-052506</t>
  </si>
  <si>
    <t>0093271369</t>
  </si>
  <si>
    <t>MPP_Y21-0525006</t>
  </si>
  <si>
    <t>0093271370</t>
  </si>
  <si>
    <t>SMN_Y21-052508</t>
  </si>
  <si>
    <t>0093271371</t>
  </si>
  <si>
    <t>C210162897</t>
  </si>
  <si>
    <t>0093271372</t>
  </si>
  <si>
    <t>RSP_Y21-052503</t>
  </si>
  <si>
    <t>0093271373</t>
  </si>
  <si>
    <t>4012056879Code12452D</t>
  </si>
  <si>
    <t>0093271374</t>
  </si>
  <si>
    <t>4012056880Code12452D</t>
  </si>
  <si>
    <t>0093271375</t>
  </si>
  <si>
    <t>8012057489Code12452D</t>
  </si>
  <si>
    <t>0093271376</t>
  </si>
  <si>
    <t>8012057490Code12452D</t>
  </si>
  <si>
    <t>0093271377</t>
  </si>
  <si>
    <t>1312056444Code12452D</t>
  </si>
  <si>
    <t>0093271378</t>
  </si>
  <si>
    <t>1312056445Code12452D</t>
  </si>
  <si>
    <t>0093271379</t>
  </si>
  <si>
    <t>1412055244Code12452D</t>
  </si>
  <si>
    <t>0093271380</t>
  </si>
  <si>
    <t>1412055245Code12452D</t>
  </si>
  <si>
    <t>0093271381</t>
  </si>
  <si>
    <t>3012056312Code12452D</t>
  </si>
  <si>
    <t>0093271382</t>
  </si>
  <si>
    <t>3012056313Code12452D</t>
  </si>
  <si>
    <t>0093271383</t>
  </si>
  <si>
    <t>1512057086Code12452D</t>
  </si>
  <si>
    <t>0093271384</t>
  </si>
  <si>
    <t>1512057087Code12452D</t>
  </si>
  <si>
    <t>0093271385</t>
  </si>
  <si>
    <t>100001346832</t>
  </si>
  <si>
    <t>0093271386</t>
  </si>
  <si>
    <t>937474</t>
  </si>
  <si>
    <t>0093271387</t>
  </si>
  <si>
    <t>1212058514Code12452D</t>
  </si>
  <si>
    <t>0093271388</t>
  </si>
  <si>
    <t>1212058515Code12452D</t>
  </si>
  <si>
    <t>0093271389</t>
  </si>
  <si>
    <t>1013050965</t>
  </si>
  <si>
    <t>0093271390</t>
  </si>
  <si>
    <t>1013050966</t>
  </si>
  <si>
    <t>0093271391</t>
  </si>
  <si>
    <t>5013051268</t>
  </si>
  <si>
    <t>0093271392</t>
  </si>
  <si>
    <t>5013051269</t>
  </si>
  <si>
    <t>0093271393</t>
  </si>
  <si>
    <t>9012059050Code12452D</t>
  </si>
  <si>
    <t>0093271394</t>
  </si>
  <si>
    <t>9012059051Code12452D</t>
  </si>
  <si>
    <t>0093271395</t>
  </si>
  <si>
    <t>881.44895771</t>
  </si>
  <si>
    <t>0093271396</t>
  </si>
  <si>
    <t>882.44895772</t>
  </si>
  <si>
    <t>0093271397</t>
  </si>
  <si>
    <t>883.44895770</t>
  </si>
  <si>
    <t>0093271398</t>
  </si>
  <si>
    <t>883.44895773</t>
  </si>
  <si>
    <t>0093271399</t>
  </si>
  <si>
    <t>1477144</t>
  </si>
  <si>
    <t>0093271400</t>
  </si>
  <si>
    <t>1313221</t>
  </si>
  <si>
    <t>0093271401</t>
  </si>
  <si>
    <t>439608</t>
  </si>
  <si>
    <t>0093271402</t>
  </si>
  <si>
    <t>C210164001</t>
  </si>
  <si>
    <t>0093271403</t>
  </si>
  <si>
    <t>BIG_Y21-052601</t>
  </si>
  <si>
    <t>0093271404</t>
  </si>
  <si>
    <t>BVD_Y21-052062</t>
  </si>
  <si>
    <t>0093271405</t>
  </si>
  <si>
    <t>SOR1_Y21-052701</t>
  </si>
  <si>
    <t>0093271406</t>
  </si>
  <si>
    <t>RPB1_Y21-052704</t>
  </si>
  <si>
    <t>0093271407</t>
  </si>
  <si>
    <t>RPB2_Y21-052704</t>
  </si>
  <si>
    <t>0093271408</t>
  </si>
  <si>
    <t>RPB3_Y21-052704</t>
  </si>
  <si>
    <t>0093271409</t>
  </si>
  <si>
    <t>RPB4_Y21-052704</t>
  </si>
  <si>
    <t>0093271410</t>
  </si>
  <si>
    <t>SRC_Y21-052705</t>
  </si>
  <si>
    <t>0093271411</t>
  </si>
  <si>
    <t>BPD_Y21-052805</t>
  </si>
  <si>
    <t>0093271412</t>
  </si>
  <si>
    <t>SMN_Y21-052809</t>
  </si>
  <si>
    <t>0093271413</t>
  </si>
  <si>
    <t>CEP_Y21-052807</t>
  </si>
  <si>
    <t>0093271414</t>
  </si>
  <si>
    <t>199191</t>
  </si>
  <si>
    <t>0093271415</t>
  </si>
  <si>
    <t>937972</t>
  </si>
  <si>
    <t>0093271416</t>
  </si>
  <si>
    <t>0023439596</t>
  </si>
  <si>
    <t>0093271417</t>
  </si>
  <si>
    <t>1013051987</t>
  </si>
  <si>
    <t>0093271418</t>
  </si>
  <si>
    <t>1013051988</t>
  </si>
  <si>
    <t>0093271419</t>
  </si>
  <si>
    <t>5013052430</t>
  </si>
  <si>
    <t>0093271420</t>
  </si>
  <si>
    <t>5013052431</t>
  </si>
  <si>
    <t>0093271421</t>
  </si>
  <si>
    <t>9013050045Code12452D</t>
  </si>
  <si>
    <t>0093271422</t>
  </si>
  <si>
    <t>9013050046Code12452D</t>
  </si>
  <si>
    <t>0093271423</t>
  </si>
  <si>
    <t>4012057771Code12452D</t>
  </si>
  <si>
    <t>0093271424</t>
  </si>
  <si>
    <t>4012057772Code12452D</t>
  </si>
  <si>
    <t>0093271425</t>
  </si>
  <si>
    <t>8012058565Code12452D</t>
  </si>
  <si>
    <t>0093271426</t>
  </si>
  <si>
    <t>8012058566Code12452D</t>
  </si>
  <si>
    <t>0093271427</t>
  </si>
  <si>
    <t>1312057387Code12452D</t>
  </si>
  <si>
    <t>0093271428</t>
  </si>
  <si>
    <t>1312057388Code12452D</t>
  </si>
  <si>
    <t>0093271429</t>
  </si>
  <si>
    <t>1412056002Code12452D</t>
  </si>
  <si>
    <t>0093271430</t>
  </si>
  <si>
    <t>1412056003Code12452D</t>
  </si>
  <si>
    <t>0093271431</t>
  </si>
  <si>
    <t>3012057210Code12452D</t>
  </si>
  <si>
    <t>0093271432</t>
  </si>
  <si>
    <t>3012057211Code12452D</t>
  </si>
  <si>
    <t>0093271433</t>
  </si>
  <si>
    <t>P21H132315 </t>
  </si>
  <si>
    <t>0093271434</t>
  </si>
  <si>
    <t>100001357783</t>
  </si>
  <si>
    <t>0093271435</t>
  </si>
  <si>
    <t>1212059740Code12452D</t>
  </si>
  <si>
    <t>0093271436</t>
  </si>
  <si>
    <t>C210166832</t>
  </si>
  <si>
    <t>0093271437</t>
  </si>
  <si>
    <t>C210167012</t>
  </si>
  <si>
    <t>0093271438</t>
  </si>
  <si>
    <t>C210167102</t>
  </si>
  <si>
    <t>0093271439</t>
  </si>
  <si>
    <t>C210167197</t>
  </si>
  <si>
    <t>0093271440</t>
  </si>
  <si>
    <t>C210167271</t>
  </si>
  <si>
    <t>0093271441</t>
  </si>
  <si>
    <t>C210167355</t>
  </si>
  <si>
    <t>0093271442</t>
  </si>
  <si>
    <t>C210167484</t>
  </si>
  <si>
    <t>0093271443</t>
  </si>
  <si>
    <t>C210167563</t>
  </si>
  <si>
    <t>0093271444</t>
  </si>
  <si>
    <t>C210167812</t>
  </si>
  <si>
    <t>0093271445</t>
  </si>
  <si>
    <t>C210167884</t>
  </si>
  <si>
    <t>0093271446</t>
  </si>
  <si>
    <t>C210167970</t>
  </si>
  <si>
    <t>0093271447</t>
  </si>
  <si>
    <t>C210168140</t>
  </si>
  <si>
    <t>0093271448</t>
  </si>
  <si>
    <t>C210168233</t>
  </si>
  <si>
    <t>0093271449</t>
  </si>
  <si>
    <t>C210168390</t>
  </si>
  <si>
    <t>0093271450</t>
  </si>
  <si>
    <t>C210168493</t>
  </si>
  <si>
    <t>0093271451</t>
  </si>
  <si>
    <t>C210168673</t>
  </si>
  <si>
    <t>0093271452</t>
  </si>
  <si>
    <t>C210168828</t>
  </si>
  <si>
    <t>0093271453</t>
  </si>
  <si>
    <t>C210169122</t>
  </si>
  <si>
    <t>0093271454</t>
  </si>
  <si>
    <t>C210169280</t>
  </si>
  <si>
    <t>0093271455</t>
  </si>
  <si>
    <t>C210169456</t>
  </si>
  <si>
    <t>0093271456</t>
  </si>
  <si>
    <t>C210169632</t>
  </si>
  <si>
    <t>0093271457</t>
  </si>
  <si>
    <t>C210166954</t>
  </si>
  <si>
    <t>0093271458</t>
  </si>
  <si>
    <t>C210168309</t>
  </si>
  <si>
    <t>0093271459</t>
  </si>
  <si>
    <t>C210168741</t>
  </si>
  <si>
    <t>0093271460</t>
  </si>
  <si>
    <t>5000149874</t>
  </si>
  <si>
    <t>0093271461</t>
  </si>
  <si>
    <t>05/05/2021 Total</t>
  </si>
  <si>
    <t>05/06/2021 Total</t>
  </si>
  <si>
    <t>05/07/2021 Total</t>
  </si>
  <si>
    <t>05/10/2021 Total</t>
  </si>
  <si>
    <t>05/11/2021 Total</t>
  </si>
  <si>
    <t>05/12/2021 Total</t>
  </si>
  <si>
    <t>05/13/2021 Total</t>
  </si>
  <si>
    <t>05/14/2021 Total</t>
  </si>
  <si>
    <t>05/17/2021 Total</t>
  </si>
  <si>
    <t>05/18/2021 Total</t>
  </si>
  <si>
    <t>05/19/2021 Total</t>
  </si>
  <si>
    <t>05/20/2021 Total</t>
  </si>
  <si>
    <t>05/21/2021 Total</t>
  </si>
  <si>
    <t>05/24/2021 Total</t>
  </si>
  <si>
    <t>05/25/2021 Total</t>
  </si>
  <si>
    <t>05/27/2021 Total</t>
  </si>
  <si>
    <t>05/28/2021 Total</t>
  </si>
  <si>
    <t>05/31/2021 Total</t>
  </si>
  <si>
    <t>5/5/2021 Total</t>
  </si>
  <si>
    <t>5/6/2021 Total</t>
  </si>
  <si>
    <t>5/7/2021 Total</t>
  </si>
  <si>
    <t>5/10/2021 Total</t>
  </si>
  <si>
    <t>5/11/2021 Total</t>
  </si>
  <si>
    <t>5/12/2021 Total</t>
  </si>
  <si>
    <t>5/13/2021 Total</t>
  </si>
  <si>
    <t>5/14/2021 Total</t>
  </si>
  <si>
    <t>5/17/2021 Total</t>
  </si>
  <si>
    <t>5/18/2021 Total</t>
  </si>
  <si>
    <t>5/19/2021 Total</t>
  </si>
  <si>
    <t>5/20/2021 Total</t>
  </si>
  <si>
    <t>5/21/2021 Total</t>
  </si>
  <si>
    <t>5/24/2021 Total</t>
  </si>
  <si>
    <t>5/25/2021 Total</t>
  </si>
  <si>
    <t>5/27/2021 Total</t>
  </si>
  <si>
    <t>5/28/2021 Total</t>
  </si>
  <si>
    <t>5/31/2021 Total</t>
  </si>
  <si>
    <t>14739682</t>
  </si>
  <si>
    <t>1333703</t>
  </si>
  <si>
    <t>Cust_Name</t>
  </si>
  <si>
    <t>Note:</t>
  </si>
  <si>
    <t>14740210</t>
  </si>
  <si>
    <t>14799343</t>
  </si>
  <si>
    <t>14739985</t>
  </si>
  <si>
    <t>14754883</t>
  </si>
  <si>
    <t>14754886</t>
  </si>
  <si>
    <t>14799415</t>
  </si>
  <si>
    <t>14897527</t>
  </si>
  <si>
    <t>14897503</t>
  </si>
  <si>
    <t>14897491</t>
  </si>
  <si>
    <t>SKU WI FLOE  83M SFP 20 10000 PP  N TH1</t>
  </si>
  <si>
    <t>08.11.2021</t>
  </si>
  <si>
    <t>1013123806</t>
  </si>
  <si>
    <t>1023871004</t>
  </si>
  <si>
    <t>93275014</t>
  </si>
  <si>
    <t>5013122575</t>
  </si>
  <si>
    <t>1023871014</t>
  </si>
  <si>
    <t>93275015</t>
  </si>
  <si>
    <t>9013121667Code12452D</t>
  </si>
  <si>
    <t>1023871015</t>
  </si>
  <si>
    <t>93275016</t>
  </si>
  <si>
    <t>1013123807</t>
  </si>
  <si>
    <t>1023871235</t>
  </si>
  <si>
    <t>93275017</t>
  </si>
  <si>
    <t>5013122576</t>
  </si>
  <si>
    <t>1023871236</t>
  </si>
  <si>
    <t>93275018</t>
  </si>
  <si>
    <t>9013121668Code12452D</t>
  </si>
  <si>
    <t>1023871238</t>
  </si>
  <si>
    <t>93275019</t>
  </si>
  <si>
    <t>14897515</t>
  </si>
  <si>
    <t>14898445</t>
  </si>
  <si>
    <t>14897497</t>
  </si>
  <si>
    <t>14897509</t>
  </si>
  <si>
    <t>14897524</t>
  </si>
  <si>
    <t>14897518</t>
  </si>
  <si>
    <t>14897500</t>
  </si>
  <si>
    <t>14897506</t>
  </si>
  <si>
    <t>14947708</t>
  </si>
  <si>
    <t>14947753</t>
  </si>
  <si>
    <t>14947747</t>
  </si>
  <si>
    <t>1406366</t>
  </si>
  <si>
    <t>1406173</t>
  </si>
  <si>
    <t>1406172</t>
  </si>
  <si>
    <t>14947714</t>
  </si>
  <si>
    <t>14947762</t>
  </si>
  <si>
    <t>14947723</t>
  </si>
  <si>
    <t>14947732</t>
  </si>
  <si>
    <t>14947759</t>
  </si>
  <si>
    <t>14947765</t>
  </si>
  <si>
    <t>14947768</t>
  </si>
  <si>
    <t>14947738</t>
  </si>
  <si>
    <t>1412734</t>
  </si>
  <si>
    <t>14976298</t>
  </si>
  <si>
    <t>14976301</t>
  </si>
  <si>
    <t>14976304</t>
  </si>
  <si>
    <t>15008455</t>
  </si>
  <si>
    <t>15008458</t>
  </si>
  <si>
    <t>15008461</t>
  </si>
  <si>
    <t>1434133</t>
  </si>
  <si>
    <t>1438986</t>
  </si>
  <si>
    <t>ASIACHAI WEST COMPANY LIMITED</t>
  </si>
  <si>
    <t>Camel 100s Yellow</t>
  </si>
  <si>
    <t>15042292</t>
  </si>
  <si>
    <t>15039619</t>
  </si>
  <si>
    <t>CA 100S YL</t>
  </si>
  <si>
    <t>CAHD</t>
  </si>
  <si>
    <t>SKU CA FLCA  97R CPB 20 10000     N TH1</t>
  </si>
  <si>
    <t>Camel 100s Green</t>
  </si>
  <si>
    <t>15106849</t>
  </si>
  <si>
    <t>CA 100S GR</t>
  </si>
  <si>
    <t>SKU CA MGGR  97R CPB 20 10000     N TH1</t>
  </si>
  <si>
    <t>1490714</t>
  </si>
  <si>
    <t>Central Food Wholesales Limited</t>
  </si>
  <si>
    <t>CP Axtra Public Company Limited</t>
  </si>
  <si>
    <t>Central Food Retail Co., Ltd.(CFM)</t>
  </si>
  <si>
    <t>1490725</t>
  </si>
  <si>
    <t>1495737</t>
  </si>
  <si>
    <t>1490726</t>
  </si>
  <si>
    <t>1490727</t>
  </si>
  <si>
    <t>15178861</t>
  </si>
  <si>
    <t>New SKU</t>
  </si>
  <si>
    <t>1510285</t>
  </si>
  <si>
    <t>SKU EV LTSB  83R  ROC 20 10000 PP  N TH1</t>
  </si>
  <si>
    <t>SKU EV ORBL  83R  ROC 20 10000 PP  N TH1</t>
  </si>
  <si>
    <t>SKU WI LTBL  83R  CPB 20 10000 PP  N TH1</t>
  </si>
  <si>
    <t>Camel 100s Blue</t>
  </si>
  <si>
    <t>15152917</t>
  </si>
  <si>
    <t>CA 100S BL</t>
  </si>
  <si>
    <t>SKU CA LTBL  97R CPB 20 10000 PP  P TH1</t>
  </si>
  <si>
    <t>1517112</t>
  </si>
  <si>
    <t>1517125</t>
  </si>
  <si>
    <t>SKU WI LTCO  83M  SFP 20 10000 PP  N TH1</t>
  </si>
  <si>
    <t>SKU WI FLOE  83M  SFP 20 10000 PP  N TH1</t>
  </si>
  <si>
    <t>SKU WI MECO  83M  SFP 20 10000 PP  N TH1</t>
  </si>
  <si>
    <t>SKU CA FLYL  83R  CPB 20 10000 PP  N TH1</t>
  </si>
  <si>
    <t>SKU CA LTBL  83R  CPB 20 10000 PP  N TH1</t>
  </si>
  <si>
    <t>SKU CA FLYL  97R  CPB 20 10000 PP  N TH1</t>
  </si>
  <si>
    <t>Group5</t>
  </si>
  <si>
    <t>May24</t>
  </si>
  <si>
    <t>customer name3</t>
  </si>
  <si>
    <t>GBKK</t>
  </si>
  <si>
    <t>GBKK Total</t>
  </si>
  <si>
    <t>Central</t>
  </si>
  <si>
    <t>Central Total</t>
  </si>
  <si>
    <t>South</t>
  </si>
  <si>
    <t>South Total</t>
  </si>
  <si>
    <t>North</t>
  </si>
  <si>
    <t>North Total</t>
  </si>
  <si>
    <t>Northeast</t>
  </si>
  <si>
    <t>Northeast Total</t>
  </si>
  <si>
    <t>ASIACHAI WEST COMPANY LIMITED Total</t>
  </si>
  <si>
    <t>Total Sum of Amount</t>
  </si>
  <si>
    <t>Total Sum of Amount Exclude VAT</t>
  </si>
  <si>
    <t>SKU EV MGOP  83R  ROC 20 10000 PP  N TH1</t>
  </si>
  <si>
    <t>SKU CA MGGR  97R  CPB 20 10000 PP  P TH1</t>
  </si>
  <si>
    <t>1524340</t>
  </si>
  <si>
    <t>SKU CA MGGR  83R  CPB 20 10000 PP  N TH1</t>
  </si>
  <si>
    <t>1530320</t>
  </si>
  <si>
    <t>NATTHAKORN DISTRIBUTION CO., LTD.</t>
  </si>
  <si>
    <t>1530016</t>
  </si>
  <si>
    <t>CN - Bad</t>
  </si>
  <si>
    <t>30.08.2022</t>
  </si>
  <si>
    <t>01.12.2023</t>
  </si>
  <si>
    <t>14.03.2022</t>
  </si>
  <si>
    <t>08.02.2023</t>
  </si>
  <si>
    <t>22.08.2023</t>
  </si>
  <si>
    <t>04.03.2024</t>
  </si>
  <si>
    <t>Central Food Wholesales Limited Phuket 2</t>
  </si>
  <si>
    <t>1533815</t>
  </si>
  <si>
    <t>RATCHASIMA D.C. CO., LTD</t>
  </si>
  <si>
    <t>1533947</t>
  </si>
  <si>
    <t>1532925</t>
  </si>
  <si>
    <t xml:space="preserve">Central Food Wholesale Phuket 2 (City) </t>
  </si>
  <si>
    <t>Central Food Wholesales-Rawai</t>
  </si>
  <si>
    <t>1541816</t>
  </si>
  <si>
    <t>1541948</t>
  </si>
  <si>
    <t>16239563</t>
  </si>
  <si>
    <t>01.1.2025</t>
  </si>
  <si>
    <t>Except 7-11 17/12/24</t>
  </si>
  <si>
    <t>16211363</t>
  </si>
  <si>
    <t>16211369</t>
  </si>
  <si>
    <t>1545389</t>
  </si>
  <si>
    <t>1545390</t>
  </si>
  <si>
    <t>C.J. Express Group Co., Ltd.</t>
  </si>
  <si>
    <t>CA 100FLYL</t>
  </si>
  <si>
    <t>CA 100MGGR</t>
  </si>
  <si>
    <t>Actual</t>
  </si>
  <si>
    <t>S&amp;OP</t>
  </si>
  <si>
    <t>16256537</t>
  </si>
  <si>
    <t>01.03.2025</t>
  </si>
  <si>
    <t>NATTHAKORN DISTRIBUTION CO., LTD. Total</t>
  </si>
  <si>
    <t>M PROSPER CO., LTD. Total</t>
  </si>
  <si>
    <t>WEALIMEX CO., LTD. Total</t>
  </si>
  <si>
    <t>SAMSUB DISTRIBUTOR LIMITED Total</t>
  </si>
  <si>
    <t>SERICHAI AS&amp;D CO., LTD. Total</t>
  </si>
  <si>
    <t>RPB Distribution Co., Ltd. Total</t>
  </si>
  <si>
    <t>M M BEVERAGE CO., LTD. Total</t>
  </si>
  <si>
    <t>RATCHASIMA D.C. CO., LTD Total</t>
  </si>
  <si>
    <t>SOR.CHAROEN SUPPLY 2018 LIMITED Total</t>
  </si>
  <si>
    <t>RATCHASIMA P.D.C. CO., LTD. Total</t>
  </si>
  <si>
    <t>16256531</t>
  </si>
  <si>
    <t>31.03.2025</t>
  </si>
  <si>
    <t>16256534</t>
  </si>
  <si>
    <t>01.04.2025</t>
  </si>
  <si>
    <t>16280435</t>
  </si>
  <si>
    <t>Mevius O Blue</t>
  </si>
  <si>
    <t>21.04.2026</t>
  </si>
  <si>
    <t>Invoice report</t>
  </si>
  <si>
    <t>BE May</t>
  </si>
  <si>
    <t>BE</t>
  </si>
  <si>
    <t>4013051298Code12452D</t>
  </si>
  <si>
    <t>1037132297</t>
  </si>
  <si>
    <t>0093296325</t>
  </si>
  <si>
    <t>4013051299Code12452D</t>
  </si>
  <si>
    <t>1037132298</t>
  </si>
  <si>
    <t>0093296326</t>
  </si>
  <si>
    <t>8013051229Code12452D</t>
  </si>
  <si>
    <t>1037132299</t>
  </si>
  <si>
    <t>0093296327</t>
  </si>
  <si>
    <t>8013051230Code12452D</t>
  </si>
  <si>
    <t>1037132300</t>
  </si>
  <si>
    <t>0093296328</t>
  </si>
  <si>
    <t>1313050558Code12452D</t>
  </si>
  <si>
    <t>1037132295</t>
  </si>
  <si>
    <t>0093296329</t>
  </si>
  <si>
    <t>1313050559Code12452D</t>
  </si>
  <si>
    <t>1037132301</t>
  </si>
  <si>
    <t>0093296330</t>
  </si>
  <si>
    <t>1412059372Code12452D</t>
  </si>
  <si>
    <t>1037132302</t>
  </si>
  <si>
    <t>0093296331</t>
  </si>
  <si>
    <t>1412059373Code12452D</t>
  </si>
  <si>
    <t>1037132303</t>
  </si>
  <si>
    <t>0093296332</t>
  </si>
  <si>
    <t>1513051040Code12452D</t>
  </si>
  <si>
    <t>1037132304</t>
  </si>
  <si>
    <t>0093296333</t>
  </si>
  <si>
    <t>1513051041Code12452D</t>
  </si>
  <si>
    <t>1037132306</t>
  </si>
  <si>
    <t>0093296334</t>
  </si>
  <si>
    <t>3013050003Code12452D</t>
  </si>
  <si>
    <t>1037132288</t>
  </si>
  <si>
    <t>0093296335</t>
  </si>
  <si>
    <t>3013050004Code12452D</t>
  </si>
  <si>
    <t>1037132296</t>
  </si>
  <si>
    <t>0093296336</t>
  </si>
  <si>
    <t>1013054274</t>
  </si>
  <si>
    <t>1037132286</t>
  </si>
  <si>
    <t>0093296337</t>
  </si>
  <si>
    <t>1013054275</t>
  </si>
  <si>
    <t>1037132287</t>
  </si>
  <si>
    <t>0093296338</t>
  </si>
  <si>
    <t>5013055395</t>
  </si>
  <si>
    <t>1037132289</t>
  </si>
  <si>
    <t>0093296339</t>
  </si>
  <si>
    <t>5013055396</t>
  </si>
  <si>
    <t>1037132290</t>
  </si>
  <si>
    <t>0093296340</t>
  </si>
  <si>
    <t>9013054124Code12452D</t>
  </si>
  <si>
    <t>1037132291</t>
  </si>
  <si>
    <t>0093296341</t>
  </si>
  <si>
    <t>9013054125Code12452D</t>
  </si>
  <si>
    <t>1037132292</t>
  </si>
  <si>
    <t>0093296342</t>
  </si>
  <si>
    <t>1213053024Code12452D</t>
  </si>
  <si>
    <t>1037132293</t>
  </si>
  <si>
    <t>0093296343</t>
  </si>
  <si>
    <t>1213053025Code12452D</t>
  </si>
  <si>
    <t>1037132294</t>
  </si>
  <si>
    <t>0093296344</t>
  </si>
  <si>
    <t>0024025783</t>
  </si>
  <si>
    <t>1037132313</t>
  </si>
  <si>
    <t>0093296345</t>
  </si>
  <si>
    <t>4002554939</t>
  </si>
  <si>
    <t>1037133103</t>
  </si>
  <si>
    <t>0093296346</t>
  </si>
  <si>
    <t>14429502</t>
  </si>
  <si>
    <t>1037132305</t>
  </si>
  <si>
    <t>0093296347</t>
  </si>
  <si>
    <t>O8 50129970</t>
  </si>
  <si>
    <t>1037133106</t>
  </si>
  <si>
    <t>0093296348</t>
  </si>
  <si>
    <t>32089199</t>
  </si>
  <si>
    <t>1037132749</t>
  </si>
  <si>
    <t>0093296349</t>
  </si>
  <si>
    <t>C250235170</t>
  </si>
  <si>
    <t>1037132718</t>
  </si>
  <si>
    <t>0093296350</t>
  </si>
  <si>
    <t>C250235823</t>
  </si>
  <si>
    <t>1037132719</t>
  </si>
  <si>
    <t>0093296351</t>
  </si>
  <si>
    <t>C250235919</t>
  </si>
  <si>
    <t>1037132720</t>
  </si>
  <si>
    <t>0093296352</t>
  </si>
  <si>
    <t>C250233467</t>
  </si>
  <si>
    <t>1037132725</t>
  </si>
  <si>
    <t>0093296353</t>
  </si>
  <si>
    <t>C250236098</t>
  </si>
  <si>
    <t>1037132727</t>
  </si>
  <si>
    <t>0093296354</t>
  </si>
  <si>
    <t>C250236206</t>
  </si>
  <si>
    <t>1037132728</t>
  </si>
  <si>
    <t>0093296355</t>
  </si>
  <si>
    <t>C250236294</t>
  </si>
  <si>
    <t>1037132730</t>
  </si>
  <si>
    <t>0093296356</t>
  </si>
  <si>
    <t>C250236409</t>
  </si>
  <si>
    <t>1037132731</t>
  </si>
  <si>
    <t>0093296357</t>
  </si>
  <si>
    <t>C250233466</t>
  </si>
  <si>
    <t>1037132726</t>
  </si>
  <si>
    <t>0093296358</t>
  </si>
  <si>
    <t>C250236505</t>
  </si>
  <si>
    <t>1037132732</t>
  </si>
  <si>
    <t>0093296359</t>
  </si>
  <si>
    <t>C250236605</t>
  </si>
  <si>
    <t>1037132733</t>
  </si>
  <si>
    <t>0093296360</t>
  </si>
  <si>
    <t>C250237016</t>
  </si>
  <si>
    <t>1037132734</t>
  </si>
  <si>
    <t>0093296361</t>
  </si>
  <si>
    <t>C250237097</t>
  </si>
  <si>
    <t>1037132735</t>
  </si>
  <si>
    <t>0093296362</t>
  </si>
  <si>
    <t>C250237455</t>
  </si>
  <si>
    <t>1037132737</t>
  </si>
  <si>
    <t>0093296363</t>
  </si>
  <si>
    <t>C250237537</t>
  </si>
  <si>
    <t>1037132738</t>
  </si>
  <si>
    <t>0093296364</t>
  </si>
  <si>
    <t>C250237729</t>
  </si>
  <si>
    <t>1037132739</t>
  </si>
  <si>
    <t>0093296365</t>
  </si>
  <si>
    <t>C250237941</t>
  </si>
  <si>
    <t>1037132740</t>
  </si>
  <si>
    <t>0093296366</t>
  </si>
  <si>
    <t>C250238044</t>
  </si>
  <si>
    <t>1037132741</t>
  </si>
  <si>
    <t>0093296367</t>
  </si>
  <si>
    <t>C250238276</t>
  </si>
  <si>
    <t>1037132742</t>
  </si>
  <si>
    <t>0093296368</t>
  </si>
  <si>
    <t>C250238463</t>
  </si>
  <si>
    <t>1037132743</t>
  </si>
  <si>
    <t>0093296369</t>
  </si>
  <si>
    <t>C250238552</t>
  </si>
  <si>
    <t>1037132744</t>
  </si>
  <si>
    <t>0093296370</t>
  </si>
  <si>
    <t>C250238856</t>
  </si>
  <si>
    <t>1037132746</t>
  </si>
  <si>
    <t>0093296371</t>
  </si>
  <si>
    <t>C250233468</t>
  </si>
  <si>
    <t>1037132747</t>
  </si>
  <si>
    <t>0093296372</t>
  </si>
  <si>
    <t>C250238951</t>
  </si>
  <si>
    <t>1037132748</t>
  </si>
  <si>
    <t>0093296373</t>
  </si>
  <si>
    <t>32088847</t>
  </si>
  <si>
    <t>1037132750</t>
  </si>
  <si>
    <t>0093296374</t>
  </si>
  <si>
    <t>SSD_Y25-0602</t>
  </si>
  <si>
    <t>1037133532</t>
  </si>
  <si>
    <t>0093296375</t>
  </si>
  <si>
    <t>1012060580</t>
  </si>
  <si>
    <t>1037133556</t>
  </si>
  <si>
    <t>0093296376</t>
  </si>
  <si>
    <t>1012060581</t>
  </si>
  <si>
    <t>1037133557</t>
  </si>
  <si>
    <t>0093296377</t>
  </si>
  <si>
    <t>5012060660</t>
  </si>
  <si>
    <t>1037133558</t>
  </si>
  <si>
    <t>0093296378</t>
  </si>
  <si>
    <t>5012060661</t>
  </si>
  <si>
    <t>1037133559</t>
  </si>
  <si>
    <t>0093296379</t>
  </si>
  <si>
    <t>9012060575Code12452D</t>
  </si>
  <si>
    <t>1037133560</t>
  </si>
  <si>
    <t>0093296380</t>
  </si>
  <si>
    <t>9012060576Code12452D</t>
  </si>
  <si>
    <t>1037133561</t>
  </si>
  <si>
    <t>0093296381</t>
  </si>
  <si>
    <t>P25H112119</t>
  </si>
  <si>
    <t>1037133553</t>
  </si>
  <si>
    <t>0093296382</t>
  </si>
  <si>
    <t>SOR1_Y25-060201</t>
  </si>
  <si>
    <t>1037133131</t>
  </si>
  <si>
    <t>0093296383</t>
  </si>
  <si>
    <t>C250235382</t>
  </si>
  <si>
    <t>1037147409</t>
  </si>
  <si>
    <t>0093296384</t>
  </si>
  <si>
    <t>C250235470</t>
  </si>
  <si>
    <t>1037147410</t>
  </si>
  <si>
    <t>0093296385</t>
  </si>
  <si>
    <t>C250235702</t>
  </si>
  <si>
    <t>1037147411</t>
  </si>
  <si>
    <t>0093296386</t>
  </si>
  <si>
    <t>C250237840</t>
  </si>
  <si>
    <t>1037147413</t>
  </si>
  <si>
    <t>0093296387</t>
  </si>
  <si>
    <t>C250238149</t>
  </si>
  <si>
    <t>1037147414</t>
  </si>
  <si>
    <t>0093296388</t>
  </si>
  <si>
    <t>C250238658</t>
  </si>
  <si>
    <t>1037147468</t>
  </si>
  <si>
    <t>0093296389</t>
  </si>
  <si>
    <t>4012060805Code12452D</t>
  </si>
  <si>
    <t>1037147122</t>
  </si>
  <si>
    <t>0093296390</t>
  </si>
  <si>
    <t>4012060806Code12452D</t>
  </si>
  <si>
    <t>1037147124</t>
  </si>
  <si>
    <t>0093296391</t>
  </si>
  <si>
    <t>8012060862Code12452D</t>
  </si>
  <si>
    <t>1037147125</t>
  </si>
  <si>
    <t>0093296392</t>
  </si>
  <si>
    <t>8012060863Code12452D</t>
  </si>
  <si>
    <t>1037147126</t>
  </si>
  <si>
    <t>0093296393</t>
  </si>
  <si>
    <t>1312060829Code12452D</t>
  </si>
  <si>
    <t>1037147127</t>
  </si>
  <si>
    <t>0093296394</t>
  </si>
  <si>
    <t>1312060830Code12452D</t>
  </si>
  <si>
    <t>1037147256</t>
  </si>
  <si>
    <t>0093296395</t>
  </si>
  <si>
    <t>1412060723Code12452D</t>
  </si>
  <si>
    <t>1037147262</t>
  </si>
  <si>
    <t>0093296396</t>
  </si>
  <si>
    <t>1412060724Code12452D</t>
  </si>
  <si>
    <t>1037147266</t>
  </si>
  <si>
    <t>0093296397</t>
  </si>
  <si>
    <t>1512060896Code12452D</t>
  </si>
  <si>
    <t>1037147274</t>
  </si>
  <si>
    <t>0093296398</t>
  </si>
  <si>
    <t>1512060897Code12452D</t>
  </si>
  <si>
    <t>1037147277</t>
  </si>
  <si>
    <t>0093296399</t>
  </si>
  <si>
    <t>3012060786Code12452D</t>
  </si>
  <si>
    <t>1037147119</t>
  </si>
  <si>
    <t>0093296400</t>
  </si>
  <si>
    <t>3012060787Code12452D</t>
  </si>
  <si>
    <t>1037147120</t>
  </si>
  <si>
    <t>0093296401</t>
  </si>
  <si>
    <t>5000509588</t>
  </si>
  <si>
    <t>1037158835</t>
  </si>
  <si>
    <t>0093296402</t>
  </si>
  <si>
    <t>5000509617</t>
  </si>
  <si>
    <t>1037158836</t>
  </si>
  <si>
    <t>0093296403</t>
  </si>
  <si>
    <t>PDC1_Y25-060401</t>
  </si>
  <si>
    <t>1037159244</t>
  </si>
  <si>
    <t>0093296404</t>
  </si>
  <si>
    <t>PDC2_Y25-060401</t>
  </si>
  <si>
    <t>1037159245</t>
  </si>
  <si>
    <t>0093296405</t>
  </si>
  <si>
    <t>PDC3_Y25-060401</t>
  </si>
  <si>
    <t>1037159248</t>
  </si>
  <si>
    <t>0093296406</t>
  </si>
  <si>
    <t>PDC4_Y25-060401</t>
  </si>
  <si>
    <t>1037159269</t>
  </si>
  <si>
    <t>0093296407</t>
  </si>
  <si>
    <t>W401R50093 (Q)</t>
  </si>
  <si>
    <t>1037159416</t>
  </si>
  <si>
    <t>0093307914</t>
  </si>
  <si>
    <t>W141R50088 (Q)</t>
  </si>
  <si>
    <t>1037159437</t>
  </si>
  <si>
    <t>0093307915</t>
  </si>
  <si>
    <t>W121R50166 (Q)</t>
  </si>
  <si>
    <t>1037159453</t>
  </si>
  <si>
    <t>0093307916</t>
  </si>
  <si>
    <t>W801R50087 (U)</t>
  </si>
  <si>
    <t>1037159460</t>
  </si>
  <si>
    <t>0093307917</t>
  </si>
  <si>
    <t>1037159456</t>
  </si>
  <si>
    <t>0093307918</t>
  </si>
  <si>
    <t>1512057255RF93296129</t>
  </si>
  <si>
    <t>1037159479</t>
  </si>
  <si>
    <t>0093307919</t>
  </si>
  <si>
    <t>1037159482</t>
  </si>
  <si>
    <t>0093307920</t>
  </si>
  <si>
    <t>1512057254RF93296128</t>
  </si>
  <si>
    <t>1037159484</t>
  </si>
  <si>
    <t>0093307921</t>
  </si>
  <si>
    <t>1037159499</t>
  </si>
  <si>
    <t>0093307922</t>
  </si>
  <si>
    <t>4012057481RF93296120</t>
  </si>
  <si>
    <t>1037159528</t>
  </si>
  <si>
    <t>0093307923</t>
  </si>
  <si>
    <t>1037159531</t>
  </si>
  <si>
    <t>0093307924</t>
  </si>
  <si>
    <t>PTC-4101411627</t>
  </si>
  <si>
    <t>1037161048</t>
  </si>
  <si>
    <t>0093296408</t>
  </si>
  <si>
    <t>C250235032</t>
  </si>
  <si>
    <t>1037160248</t>
  </si>
  <si>
    <t>0093296409</t>
  </si>
  <si>
    <t>C250235275</t>
  </si>
  <si>
    <t>1037160253</t>
  </si>
  <si>
    <t>0093296410</t>
  </si>
  <si>
    <t>C250235557</t>
  </si>
  <si>
    <t>1037160254</t>
  </si>
  <si>
    <t>0093296411</t>
  </si>
  <si>
    <t>C250236695</t>
  </si>
  <si>
    <t>1037160255</t>
  </si>
  <si>
    <t>0093296412</t>
  </si>
  <si>
    <t>C250236791</t>
  </si>
  <si>
    <t>1037160256</t>
  </si>
  <si>
    <t>0093296413</t>
  </si>
  <si>
    <t>C250237179</t>
  </si>
  <si>
    <t>1037160257</t>
  </si>
  <si>
    <t>0093296414</t>
  </si>
  <si>
    <t>C250237274</t>
  </si>
  <si>
    <t>1037160259</t>
  </si>
  <si>
    <t>0093296415</t>
  </si>
  <si>
    <t>C250238744</t>
  </si>
  <si>
    <t>1037160260</t>
  </si>
  <si>
    <t>0093296416</t>
  </si>
  <si>
    <t>1212060980Code12452D</t>
  </si>
  <si>
    <t>1037160261</t>
  </si>
  <si>
    <t>0093296417</t>
  </si>
  <si>
    <t>1212060981Code12452D</t>
  </si>
  <si>
    <t>1037160281</t>
  </si>
  <si>
    <t>0093296418</t>
  </si>
  <si>
    <t>32132784</t>
  </si>
  <si>
    <t>1037160282</t>
  </si>
  <si>
    <t>0093296419</t>
  </si>
  <si>
    <t>32132782</t>
  </si>
  <si>
    <t>1037160283</t>
  </si>
  <si>
    <t>0093296420</t>
  </si>
  <si>
    <t>32133168</t>
  </si>
  <si>
    <t>1037160284</t>
  </si>
  <si>
    <t>0093296421</t>
  </si>
  <si>
    <t>14445342</t>
  </si>
  <si>
    <t>1037160285</t>
  </si>
  <si>
    <t>0093296422</t>
  </si>
  <si>
    <t>881.80555863</t>
  </si>
  <si>
    <t>1037161103</t>
  </si>
  <si>
    <t>0093296423</t>
  </si>
  <si>
    <t>890.80555862</t>
  </si>
  <si>
    <t>1037161132</t>
  </si>
  <si>
    <t>0093296424</t>
  </si>
  <si>
    <t>1545607</t>
  </si>
  <si>
    <t>885.80421839</t>
  </si>
  <si>
    <t>1037161131</t>
  </si>
  <si>
    <t>0093296425</t>
  </si>
  <si>
    <t>332675</t>
  </si>
  <si>
    <t>1037161069</t>
  </si>
  <si>
    <t>0093296426</t>
  </si>
  <si>
    <t>1012061674</t>
  </si>
  <si>
    <t>1037161218</t>
  </si>
  <si>
    <t>0093296427</t>
  </si>
  <si>
    <t>1012061675</t>
  </si>
  <si>
    <t>1037161219</t>
  </si>
  <si>
    <t>0093296428</t>
  </si>
  <si>
    <t>5012061842</t>
  </si>
  <si>
    <t>1037161221</t>
  </si>
  <si>
    <t>0093296429</t>
  </si>
  <si>
    <t>5012061843</t>
  </si>
  <si>
    <t>1037161222</t>
  </si>
  <si>
    <t>0093296430</t>
  </si>
  <si>
    <t>9012061700Code12452D</t>
  </si>
  <si>
    <t>1037161431</t>
  </si>
  <si>
    <t>0093296431</t>
  </si>
  <si>
    <t>9012061701Code12452D</t>
  </si>
  <si>
    <t>1037161433</t>
  </si>
  <si>
    <t>0093296432</t>
  </si>
  <si>
    <t>SOR1_Y25-060502</t>
  </si>
  <si>
    <t>1037172519</t>
  </si>
  <si>
    <t>0093296433</t>
  </si>
  <si>
    <t>882.80555861</t>
  </si>
  <si>
    <t>1037190817</t>
  </si>
  <si>
    <t>0093296434</t>
  </si>
  <si>
    <t>RPB1_Y25-060601</t>
  </si>
  <si>
    <t>1037190687</t>
  </si>
  <si>
    <t>0093296435</t>
  </si>
  <si>
    <t>RPB2_Y25-060602</t>
  </si>
  <si>
    <t>1037190754</t>
  </si>
  <si>
    <t>0093296436</t>
  </si>
  <si>
    <t>RPB4_Y25-060604</t>
  </si>
  <si>
    <t>1037190743</t>
  </si>
  <si>
    <t>0093296437</t>
  </si>
  <si>
    <t>1662368</t>
  </si>
  <si>
    <t>1037190668</t>
  </si>
  <si>
    <t>0093296438</t>
  </si>
  <si>
    <t>1517124</t>
  </si>
  <si>
    <t>1037190674</t>
  </si>
  <si>
    <t>0093296439</t>
  </si>
  <si>
    <t>577899</t>
  </si>
  <si>
    <t>1037190669</t>
  </si>
  <si>
    <t>0093296440</t>
  </si>
  <si>
    <t>1012062976</t>
  </si>
  <si>
    <t>1037190746</t>
  </si>
  <si>
    <t>0093296441</t>
  </si>
  <si>
    <t>5012063163</t>
  </si>
  <si>
    <t>1037190760</t>
  </si>
  <si>
    <t>0093296442</t>
  </si>
  <si>
    <t>5012063164</t>
  </si>
  <si>
    <t>1037190763</t>
  </si>
  <si>
    <t>0093296443</t>
  </si>
  <si>
    <t>9012062908Code12452D</t>
  </si>
  <si>
    <t>1037190774</t>
  </si>
  <si>
    <t>0093296444</t>
  </si>
  <si>
    <t>9012062909Code12452D</t>
  </si>
  <si>
    <t>1037190776</t>
  </si>
  <si>
    <t>0093296445</t>
  </si>
  <si>
    <t>4012061971Code12452D</t>
  </si>
  <si>
    <t>1037190755</t>
  </si>
  <si>
    <t>0093296446</t>
  </si>
  <si>
    <t>4012061972Code12452D</t>
  </si>
  <si>
    <t>1037190756</t>
  </si>
  <si>
    <t>0093296447</t>
  </si>
  <si>
    <t>8012062275Code12452D</t>
  </si>
  <si>
    <t>1037190765</t>
  </si>
  <si>
    <t>0093296448</t>
  </si>
  <si>
    <t>8012062276Code12452D</t>
  </si>
  <si>
    <t>1037190769</t>
  </si>
  <si>
    <t>0093296449</t>
  </si>
  <si>
    <t>1312061955Code12452D</t>
  </si>
  <si>
    <t>1037190785</t>
  </si>
  <si>
    <t>0093296450</t>
  </si>
  <si>
    <t>1312061956Code12452D</t>
  </si>
  <si>
    <t>1037190788</t>
  </si>
  <si>
    <t>0093296451</t>
  </si>
  <si>
    <t>1412061968Code12452D</t>
  </si>
  <si>
    <t>1037190791</t>
  </si>
  <si>
    <t>0093296452</t>
  </si>
  <si>
    <t>1412061969Code12452D</t>
  </si>
  <si>
    <t>1037190795</t>
  </si>
  <si>
    <t>0093296453</t>
  </si>
  <si>
    <t>1512062360Code12452D</t>
  </si>
  <si>
    <t>1037190797</t>
  </si>
  <si>
    <t>0093296454</t>
  </si>
  <si>
    <t>1512062361Code12452D</t>
  </si>
  <si>
    <t>1037190800</t>
  </si>
  <si>
    <t>0093296455</t>
  </si>
  <si>
    <t>3012061842Code12452D</t>
  </si>
  <si>
    <t>1037190749</t>
  </si>
  <si>
    <t>0093296456</t>
  </si>
  <si>
    <t>3012061843Code12452D</t>
  </si>
  <si>
    <t>1037190773</t>
  </si>
  <si>
    <t>0093296457</t>
  </si>
  <si>
    <t>1037201718</t>
  </si>
  <si>
    <t>0093296458</t>
  </si>
  <si>
    <t>SRC1_Y25-060601</t>
  </si>
  <si>
    <t>1037201352</t>
  </si>
  <si>
    <t>0093296459</t>
  </si>
  <si>
    <t>1212062478Code12452D</t>
  </si>
  <si>
    <t>1037201350</t>
  </si>
  <si>
    <t>0093296460</t>
  </si>
  <si>
    <t>1212062479Code12452D</t>
  </si>
  <si>
    <t>1037201349</t>
  </si>
  <si>
    <t>0093296461</t>
  </si>
  <si>
    <t>C250246319</t>
  </si>
  <si>
    <t>1037201353</t>
  </si>
  <si>
    <t>0093296462</t>
  </si>
  <si>
    <t>C250251950</t>
  </si>
  <si>
    <t>1037201364</t>
  </si>
  <si>
    <t>0093296463</t>
  </si>
  <si>
    <t>C250247294</t>
  </si>
  <si>
    <t>1037201370</t>
  </si>
  <si>
    <t>0093296464</t>
  </si>
  <si>
    <t>C250247407</t>
  </si>
  <si>
    <t>1037201354</t>
  </si>
  <si>
    <t>0093296465</t>
  </si>
  <si>
    <t>C250247494</t>
  </si>
  <si>
    <t>1037201355</t>
  </si>
  <si>
    <t>0093296466</t>
  </si>
  <si>
    <t>C250247603</t>
  </si>
  <si>
    <t>1037201356</t>
  </si>
  <si>
    <t>0093296467</t>
  </si>
  <si>
    <t>C250247803</t>
  </si>
  <si>
    <t>1037201357</t>
  </si>
  <si>
    <t>0093296468</t>
  </si>
  <si>
    <t>C250248133</t>
  </si>
  <si>
    <t>1037201358</t>
  </si>
  <si>
    <t>0093296469</t>
  </si>
  <si>
    <t>C250248625</t>
  </si>
  <si>
    <t>1037201359</t>
  </si>
  <si>
    <t>0093296470</t>
  </si>
  <si>
    <t>C250248708</t>
  </si>
  <si>
    <t>1037201360</t>
  </si>
  <si>
    <t>0093296471</t>
  </si>
  <si>
    <t>C250249223</t>
  </si>
  <si>
    <t>1037201361</t>
  </si>
  <si>
    <t>0093296472</t>
  </si>
  <si>
    <t>C250249560</t>
  </si>
  <si>
    <t>1037201362</t>
  </si>
  <si>
    <t>0093296473</t>
  </si>
  <si>
    <t>C250249754</t>
  </si>
  <si>
    <t>1037201363</t>
  </si>
  <si>
    <t>0093296474</t>
  </si>
  <si>
    <t>C250250155</t>
  </si>
  <si>
    <t>1037201365</t>
  </si>
  <si>
    <t>0093296475</t>
  </si>
  <si>
    <t>O8 50134472</t>
  </si>
  <si>
    <t>1037201366</t>
  </si>
  <si>
    <t>0093296476</t>
  </si>
  <si>
    <t>WLM_Y25-06009001</t>
  </si>
  <si>
    <t>1037201371</t>
  </si>
  <si>
    <t>0093296477</t>
  </si>
  <si>
    <t>577899RF93296440</t>
  </si>
  <si>
    <t>1037201634</t>
  </si>
  <si>
    <t>0093307925</t>
  </si>
  <si>
    <t>P25H117417</t>
  </si>
  <si>
    <t>1037215677</t>
  </si>
  <si>
    <t>0093296478</t>
  </si>
  <si>
    <t>32251004</t>
  </si>
  <si>
    <t>1037215565</t>
  </si>
  <si>
    <t>0093296479</t>
  </si>
  <si>
    <t>32252465</t>
  </si>
  <si>
    <t>1037215566</t>
  </si>
  <si>
    <t>0093296480</t>
  </si>
  <si>
    <t>333172</t>
  </si>
  <si>
    <t>1037215678</t>
  </si>
  <si>
    <t>0093296481</t>
  </si>
  <si>
    <t>14486056</t>
  </si>
  <si>
    <t>1037215575</t>
  </si>
  <si>
    <t>0093296482</t>
  </si>
  <si>
    <t>1012063898</t>
  </si>
  <si>
    <t>1037215568</t>
  </si>
  <si>
    <t>0093296483</t>
  </si>
  <si>
    <t>1012063899</t>
  </si>
  <si>
    <t>1037215569</t>
  </si>
  <si>
    <t>0093296484</t>
  </si>
  <si>
    <t>5012064312</t>
  </si>
  <si>
    <t>1037215570</t>
  </si>
  <si>
    <t>0093296485</t>
  </si>
  <si>
    <t>5012064313</t>
  </si>
  <si>
    <t>1037215571</t>
  </si>
  <si>
    <t>0093296486</t>
  </si>
  <si>
    <t>9012063955Code12452D</t>
  </si>
  <si>
    <t>1037215572</t>
  </si>
  <si>
    <t>0093296487</t>
  </si>
  <si>
    <t>9012063956Code12452D</t>
  </si>
  <si>
    <t>1037215573</t>
  </si>
  <si>
    <t>0093296488</t>
  </si>
  <si>
    <t>C250248522</t>
  </si>
  <si>
    <t>1037215761</t>
  </si>
  <si>
    <t>0093296489</t>
  </si>
  <si>
    <t>RDC1_Y25-061001</t>
  </si>
  <si>
    <t>1037215764</t>
  </si>
  <si>
    <t>0093296490</t>
  </si>
  <si>
    <t>RATCHASIMA D.C. CO., LTD.</t>
  </si>
  <si>
    <t>RDC2_Y25-061001</t>
  </si>
  <si>
    <t>1037215765</t>
  </si>
  <si>
    <t>0093296491</t>
  </si>
  <si>
    <t>WLM_Y25-06010001</t>
  </si>
  <si>
    <t>1037215766</t>
  </si>
  <si>
    <t>0093296492</t>
  </si>
  <si>
    <t>PDC1_Y25-061002</t>
  </si>
  <si>
    <t>1037215762</t>
  </si>
  <si>
    <t>0093296493</t>
  </si>
  <si>
    <t>PDC2_Y25-061002</t>
  </si>
  <si>
    <t>1037215763</t>
  </si>
  <si>
    <t>0093296494</t>
  </si>
  <si>
    <t>PDC3_Y25-061013</t>
  </si>
  <si>
    <t>1037215770</t>
  </si>
  <si>
    <t>0093296495</t>
  </si>
  <si>
    <t>PDC4_Y25-061002</t>
  </si>
  <si>
    <t>1037215771</t>
  </si>
  <si>
    <t>0093296496</t>
  </si>
  <si>
    <t>SOR1_Y25-061003</t>
  </si>
  <si>
    <t>1037215772</t>
  </si>
  <si>
    <t>0093296497</t>
  </si>
  <si>
    <t>PTC-4101418357</t>
  </si>
  <si>
    <t>1037216027</t>
  </si>
  <si>
    <t>0093296498</t>
  </si>
  <si>
    <t>SSD_Y25-0610</t>
  </si>
  <si>
    <t>1037219140</t>
  </si>
  <si>
    <t>0093296499</t>
  </si>
  <si>
    <t>4012063298Code12452D</t>
  </si>
  <si>
    <t>1037219197</t>
  </si>
  <si>
    <t>0093296500</t>
  </si>
  <si>
    <t>4012063299Code12452D</t>
  </si>
  <si>
    <t>1037219199</t>
  </si>
  <si>
    <t>0093296501</t>
  </si>
  <si>
    <t>8012063674Code12452D</t>
  </si>
  <si>
    <t>1037219201</t>
  </si>
  <si>
    <t>0093296502</t>
  </si>
  <si>
    <t>8012063675Code12452D</t>
  </si>
  <si>
    <t>1037219203</t>
  </si>
  <si>
    <t>0093296503</t>
  </si>
  <si>
    <t>1312063178Code12452D</t>
  </si>
  <si>
    <t>1037219183</t>
  </si>
  <si>
    <t>0093296504</t>
  </si>
  <si>
    <t>1312063179Code12452D</t>
  </si>
  <si>
    <t>1037219186</t>
  </si>
  <si>
    <t>0093296505</t>
  </si>
  <si>
    <t>1412063161Code12452D</t>
  </si>
  <si>
    <t>1037219188</t>
  </si>
  <si>
    <t>0093296506</t>
  </si>
  <si>
    <t>1412063162Code12452D</t>
  </si>
  <si>
    <t>1037219189</t>
  </si>
  <si>
    <t>0093296507</t>
  </si>
  <si>
    <t>1512063693Code12452D</t>
  </si>
  <si>
    <t>1037219190</t>
  </si>
  <si>
    <t>0093296508</t>
  </si>
  <si>
    <t>1512063694Code12452D</t>
  </si>
  <si>
    <t>1037219191</t>
  </si>
  <si>
    <t>0093296509</t>
  </si>
  <si>
    <t>3012063077Code12452D</t>
  </si>
  <si>
    <t>1037219192</t>
  </si>
  <si>
    <t>0093296510</t>
  </si>
  <si>
    <t>3012063078Code12452D</t>
  </si>
  <si>
    <t>1037219194</t>
  </si>
  <si>
    <t>0093296511</t>
  </si>
  <si>
    <t>C250246544</t>
  </si>
  <si>
    <t>1037236241</t>
  </si>
  <si>
    <t>0093296512</t>
  </si>
  <si>
    <t>C250246638</t>
  </si>
  <si>
    <t>1037236242</t>
  </si>
  <si>
    <t>0093296513</t>
  </si>
  <si>
    <t>C250246877</t>
  </si>
  <si>
    <t>1037236244</t>
  </si>
  <si>
    <t>0093296514</t>
  </si>
  <si>
    <t>C250249433</t>
  </si>
  <si>
    <t>1037236252</t>
  </si>
  <si>
    <t>0093296515</t>
  </si>
  <si>
    <t>C250249956</t>
  </si>
  <si>
    <t>1037236253</t>
  </si>
  <si>
    <t>0093296516</t>
  </si>
  <si>
    <t>NTK_Y25-061001</t>
  </si>
  <si>
    <t>1037236999</t>
  </si>
  <si>
    <t>0093296517</t>
  </si>
  <si>
    <t>0027228681</t>
  </si>
  <si>
    <t>1037237295</t>
  </si>
  <si>
    <t>0093296518</t>
  </si>
  <si>
    <t>C250246172</t>
  </si>
  <si>
    <t>1037236239</t>
  </si>
  <si>
    <t>0093296519</t>
  </si>
  <si>
    <t>C250246431</t>
  </si>
  <si>
    <t>1037236240</t>
  </si>
  <si>
    <t>0093296520</t>
  </si>
  <si>
    <t>C250246733</t>
  </si>
  <si>
    <t>1037236243</t>
  </si>
  <si>
    <t>0093296521</t>
  </si>
  <si>
    <t>C250247000</t>
  </si>
  <si>
    <t>1037236245</t>
  </si>
  <si>
    <t>0093296522</t>
  </si>
  <si>
    <t>C250247901</t>
  </si>
  <si>
    <t>1037236249</t>
  </si>
  <si>
    <t>0093296523</t>
  </si>
  <si>
    <t>C250248004</t>
  </si>
  <si>
    <t>1037236250</t>
  </si>
  <si>
    <t>0093296524</t>
  </si>
  <si>
    <t>C250248416</t>
  </si>
  <si>
    <t>1037236251</t>
  </si>
  <si>
    <t>0093296525</t>
  </si>
  <si>
    <t>C250249326</t>
  </si>
  <si>
    <t>1037236246</t>
  </si>
  <si>
    <t>0093296526</t>
  </si>
  <si>
    <t>C250250040</t>
  </si>
  <si>
    <t>1037236254</t>
  </si>
  <si>
    <t>0093296527</t>
  </si>
  <si>
    <t>1212063888Code12452D</t>
  </si>
  <si>
    <t>1037236247</t>
  </si>
  <si>
    <t>0093296528</t>
  </si>
  <si>
    <t>1212063889Code12452D</t>
  </si>
  <si>
    <t>1037236248</t>
  </si>
  <si>
    <t>0093296529</t>
  </si>
  <si>
    <t>2506020028</t>
  </si>
  <si>
    <t>1037237396</t>
  </si>
  <si>
    <t>0093296530</t>
  </si>
  <si>
    <t>198735</t>
  </si>
  <si>
    <t>1037237397</t>
  </si>
  <si>
    <t>0093296531</t>
  </si>
  <si>
    <t>881.80763148</t>
  </si>
  <si>
    <t>1037237418</t>
  </si>
  <si>
    <t>0093296532</t>
  </si>
  <si>
    <t>881.80764626</t>
  </si>
  <si>
    <t>1037237423</t>
  </si>
  <si>
    <t>0093296533</t>
  </si>
  <si>
    <t>890.80763155</t>
  </si>
  <si>
    <t>1037237424</t>
  </si>
  <si>
    <t>0093296534</t>
  </si>
  <si>
    <t>890.80764625</t>
  </si>
  <si>
    <t>1037237425</t>
  </si>
  <si>
    <t>0093296535</t>
  </si>
  <si>
    <t>32300380</t>
  </si>
  <si>
    <t>1037237111</t>
  </si>
  <si>
    <t>0093296536</t>
  </si>
  <si>
    <t>32300373</t>
  </si>
  <si>
    <t>1037237112</t>
  </si>
  <si>
    <t>0093296537</t>
  </si>
  <si>
    <t>32300472</t>
  </si>
  <si>
    <t>1037237113</t>
  </si>
  <si>
    <t>0093296538</t>
  </si>
  <si>
    <t>1663358</t>
  </si>
  <si>
    <t>1037237442</t>
  </si>
  <si>
    <t>0093296539</t>
  </si>
  <si>
    <t>1518187</t>
  </si>
  <si>
    <t>1037237443</t>
  </si>
  <si>
    <t>0093296540</t>
  </si>
  <si>
    <t>578704</t>
  </si>
  <si>
    <t>1037237444</t>
  </si>
  <si>
    <t>0093296541</t>
  </si>
  <si>
    <t>1012065138</t>
  </si>
  <si>
    <t>1037237114</t>
  </si>
  <si>
    <t>0093296542</t>
  </si>
  <si>
    <t>5012065682</t>
  </si>
  <si>
    <t>1037237115</t>
  </si>
  <si>
    <t>0093296543</t>
  </si>
  <si>
    <t>5012065683</t>
  </si>
  <si>
    <t>1037237116</t>
  </si>
  <si>
    <t>0093296544</t>
  </si>
  <si>
    <t>9012065188Code12452D</t>
  </si>
  <si>
    <t>1037237117</t>
  </si>
  <si>
    <t>0093296545</t>
  </si>
  <si>
    <t>9012065189Code12452D</t>
  </si>
  <si>
    <t>1037237118</t>
  </si>
  <si>
    <t>0093296546</t>
  </si>
  <si>
    <t>SOR1_Y25-061204</t>
  </si>
  <si>
    <t>1037251512</t>
  </si>
  <si>
    <t>0093296547</t>
  </si>
  <si>
    <t>MPP_Y25-061201</t>
  </si>
  <si>
    <t>1037251511</t>
  </si>
  <si>
    <t>0093296548</t>
  </si>
  <si>
    <t>PTC-4101420623</t>
  </si>
  <si>
    <t>1037251559</t>
  </si>
  <si>
    <t>0093296549</t>
  </si>
  <si>
    <t>RPB2_Y25-061202</t>
  </si>
  <si>
    <t>1037252111</t>
  </si>
  <si>
    <t>0093296550</t>
  </si>
  <si>
    <t>RPB3_Y25-061203</t>
  </si>
  <si>
    <t>1037252148</t>
  </si>
  <si>
    <t>0093296551</t>
  </si>
  <si>
    <t>SRC1_Y25-061202</t>
  </si>
  <si>
    <t>1037252213</t>
  </si>
  <si>
    <t>0093296552</t>
  </si>
  <si>
    <t>SRC2_Y25-061203</t>
  </si>
  <si>
    <t>1037252215</t>
  </si>
  <si>
    <t>0093296553</t>
  </si>
  <si>
    <t>100004828134</t>
  </si>
  <si>
    <t>1037264986</t>
  </si>
  <si>
    <t>0093296554</t>
  </si>
  <si>
    <t>882.80763150</t>
  </si>
  <si>
    <t>1037264940</t>
  </si>
  <si>
    <t>0093296555</t>
  </si>
  <si>
    <t>882.80764624</t>
  </si>
  <si>
    <t>1037264942</t>
  </si>
  <si>
    <t>0093296556</t>
  </si>
  <si>
    <t>333580</t>
  </si>
  <si>
    <t>1037264944</t>
  </si>
  <si>
    <t>0093296557</t>
  </si>
  <si>
    <t>MMB_Y25- 1306156</t>
  </si>
  <si>
    <t>1037264933</t>
  </si>
  <si>
    <t>0093296558</t>
  </si>
  <si>
    <t>WLM_Y25-06013001</t>
  </si>
  <si>
    <t>1037264990</t>
  </si>
  <si>
    <t>0093296559</t>
  </si>
  <si>
    <t>RPB4_Y25-061304</t>
  </si>
  <si>
    <t>1037265694</t>
  </si>
  <si>
    <t>0093296560</t>
  </si>
  <si>
    <t>4012064548Code12452D</t>
  </si>
  <si>
    <t>1037265900</t>
  </si>
  <si>
    <t>0093296561</t>
  </si>
  <si>
    <t>4012064549Code12452D</t>
  </si>
  <si>
    <t>1037265901</t>
  </si>
  <si>
    <t>0093296562</t>
  </si>
  <si>
    <t>8012064927Code12452D</t>
  </si>
  <si>
    <t>1037265904</t>
  </si>
  <si>
    <t>0093296563</t>
  </si>
  <si>
    <t>8012064928Code12452D</t>
  </si>
  <si>
    <t>1037265905</t>
  </si>
  <si>
    <t>0093296564</t>
  </si>
  <si>
    <t>1312064352Code12452D</t>
  </si>
  <si>
    <t>1037265895</t>
  </si>
  <si>
    <t>0093296565</t>
  </si>
  <si>
    <t>1312064353Code12452D</t>
  </si>
  <si>
    <t>1037265896</t>
  </si>
  <si>
    <t>0093296566</t>
  </si>
  <si>
    <t>1412064236Code12452D</t>
  </si>
  <si>
    <t>1037265908</t>
  </si>
  <si>
    <t>0093296567</t>
  </si>
  <si>
    <t>1412064237Code12452D</t>
  </si>
  <si>
    <t>1037265909</t>
  </si>
  <si>
    <t>0093296568</t>
  </si>
  <si>
    <t>1512064991Code12452D</t>
  </si>
  <si>
    <t>1037265910</t>
  </si>
  <si>
    <t>0093296569</t>
  </si>
  <si>
    <t>1512064992Code12452D</t>
  </si>
  <si>
    <t>1037265911</t>
  </si>
  <si>
    <t>0093296570</t>
  </si>
  <si>
    <t>3012064214Code12452D</t>
  </si>
  <si>
    <t>1037265897</t>
  </si>
  <si>
    <t>0093296571</t>
  </si>
  <si>
    <t>3012064215Code12452D</t>
  </si>
  <si>
    <t>1037265898</t>
  </si>
  <si>
    <t>0093296572</t>
  </si>
  <si>
    <t>1012066274</t>
  </si>
  <si>
    <t>1037265893</t>
  </si>
  <si>
    <t>0093296573</t>
  </si>
  <si>
    <t>1012066275</t>
  </si>
  <si>
    <t>1037265894</t>
  </si>
  <si>
    <t>0093296574</t>
  </si>
  <si>
    <t>5012066872</t>
  </si>
  <si>
    <t>1037265902</t>
  </si>
  <si>
    <t>0093296575</t>
  </si>
  <si>
    <t>5012066873</t>
  </si>
  <si>
    <t>1037265903</t>
  </si>
  <si>
    <t>0093296576</t>
  </si>
  <si>
    <t>9012066265Code12452D</t>
  </si>
  <si>
    <t>1037265906</t>
  </si>
  <si>
    <t>0093296577</t>
  </si>
  <si>
    <t>9012066266Code12452D</t>
  </si>
  <si>
    <t>1037265907</t>
  </si>
  <si>
    <t>0093296578</t>
  </si>
  <si>
    <t>W101R60033 (Q)</t>
  </si>
  <si>
    <t>1037265736</t>
  </si>
  <si>
    <t>0093307926</t>
  </si>
  <si>
    <t>1037265739</t>
  </si>
  <si>
    <t>0093307927</t>
  </si>
  <si>
    <t>W131R60033 (Q)</t>
  </si>
  <si>
    <t>1037265755</t>
  </si>
  <si>
    <t>0093307928</t>
  </si>
  <si>
    <t>1037265747</t>
  </si>
  <si>
    <t>0093307929</t>
  </si>
  <si>
    <t>W301R60052 (Q)</t>
  </si>
  <si>
    <t>1037265762</t>
  </si>
  <si>
    <t>0093307930</t>
  </si>
  <si>
    <t>1037265764</t>
  </si>
  <si>
    <t>0093307931</t>
  </si>
  <si>
    <t>1512059722RF93296268</t>
  </si>
  <si>
    <t>1037265766</t>
  </si>
  <si>
    <t>0093307932</t>
  </si>
  <si>
    <t>1037265769</t>
  </si>
  <si>
    <t>0093307933</t>
  </si>
  <si>
    <t>4012058746RF93296190</t>
  </si>
  <si>
    <t>1037265784</t>
  </si>
  <si>
    <t>0093307934</t>
  </si>
  <si>
    <t>1037265788</t>
  </si>
  <si>
    <t>0093307935</t>
  </si>
  <si>
    <t>1313050558RF93296329</t>
  </si>
  <si>
    <t>1037265791</t>
  </si>
  <si>
    <t>0093307936</t>
  </si>
  <si>
    <t>1037265790</t>
  </si>
  <si>
    <t>0093307937</t>
  </si>
  <si>
    <t>0030435483</t>
  </si>
  <si>
    <t>1037279237</t>
  </si>
  <si>
    <t>0093296579</t>
  </si>
  <si>
    <t>4002588909</t>
  </si>
  <si>
    <t>1037279285</t>
  </si>
  <si>
    <t>0093296580</t>
  </si>
  <si>
    <t>1212065393Code12452D</t>
  </si>
  <si>
    <t>1037279238</t>
  </si>
  <si>
    <t>0093296581</t>
  </si>
  <si>
    <t>1212065394Code12452D</t>
  </si>
  <si>
    <t>1037279239</t>
  </si>
  <si>
    <t>0093296582</t>
  </si>
  <si>
    <t>O8 50142286</t>
  </si>
  <si>
    <t>1037279290</t>
  </si>
  <si>
    <t>0093296583</t>
  </si>
  <si>
    <t>25-0042845</t>
  </si>
  <si>
    <t>1037279289</t>
  </si>
  <si>
    <t>0093296584</t>
  </si>
  <si>
    <t>MPP_Y25-061602</t>
  </si>
  <si>
    <t>1037279378</t>
  </si>
  <si>
    <t>0093296585</t>
  </si>
  <si>
    <t>C250258297</t>
  </si>
  <si>
    <t>1037279252</t>
  </si>
  <si>
    <t>0093296586</t>
  </si>
  <si>
    <t>C250258942</t>
  </si>
  <si>
    <t>1037279253</t>
  </si>
  <si>
    <t>0093296587</t>
  </si>
  <si>
    <t>C250259040</t>
  </si>
  <si>
    <t>1037279258</t>
  </si>
  <si>
    <t>0093296588</t>
  </si>
  <si>
    <t>C250259214</t>
  </si>
  <si>
    <t>1037279265</t>
  </si>
  <si>
    <t>0093296589</t>
  </si>
  <si>
    <t>C250259615</t>
  </si>
  <si>
    <t>1037279255</t>
  </si>
  <si>
    <t>0093296590</t>
  </si>
  <si>
    <t>C250259709</t>
  </si>
  <si>
    <t>1037279260</t>
  </si>
  <si>
    <t>0093296591</t>
  </si>
  <si>
    <t>C250260018</t>
  </si>
  <si>
    <t>1037279256</t>
  </si>
  <si>
    <t>0093296592</t>
  </si>
  <si>
    <t>C250260125</t>
  </si>
  <si>
    <t>1037279268</t>
  </si>
  <si>
    <t>0093296593</t>
  </si>
  <si>
    <t>C250260206</t>
  </si>
  <si>
    <t>1037279269</t>
  </si>
  <si>
    <t>0093296594</t>
  </si>
  <si>
    <t>C250260567</t>
  </si>
  <si>
    <t>1037279261</t>
  </si>
  <si>
    <t>0093296595</t>
  </si>
  <si>
    <t>C250260652</t>
  </si>
  <si>
    <t>1037279262</t>
  </si>
  <si>
    <t>0093296596</t>
  </si>
  <si>
    <t>C250260766</t>
  </si>
  <si>
    <t>1037279267</t>
  </si>
  <si>
    <t>0093296597</t>
  </si>
  <si>
    <t>C250260851</t>
  </si>
  <si>
    <t>1037279263</t>
  </si>
  <si>
    <t>0093296598</t>
  </si>
  <si>
    <t>C250261061</t>
  </si>
  <si>
    <t>1037279264</t>
  </si>
  <si>
    <t>0093296599</t>
  </si>
  <si>
    <t>C250261154</t>
  </si>
  <si>
    <t>1037279266</t>
  </si>
  <si>
    <t>0093296600</t>
  </si>
  <si>
    <t>C250261653</t>
  </si>
  <si>
    <t>1037279270</t>
  </si>
  <si>
    <t>0093296601</t>
  </si>
  <si>
    <t>C250262034</t>
  </si>
  <si>
    <t>1037279271</t>
  </si>
  <si>
    <t>0093296602</t>
  </si>
  <si>
    <t>SRC1_Y25-061604</t>
  </si>
  <si>
    <t>1037279828</t>
  </si>
  <si>
    <t>0093296603</t>
  </si>
  <si>
    <t>SRC2_Y25-061605</t>
  </si>
  <si>
    <t>1037279829</t>
  </si>
  <si>
    <t>0093296604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</si>
</sst>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mm/dd/yyyy"/>
    <numFmt numFmtId="165" formatCode="_-* #,##0.00_-;\-* #,##0.00_-;_-* &quot;-&quot;??_-;_-@_-"/>
    <numFmt numFmtId="166" formatCode="#,##0;[Red]\(#,##0\)"/>
    <numFmt numFmtId="167" formatCode="m/d/yy;@"/>
    <numFmt numFmtId="168" formatCode="0.00_);[Red]\(0.00\)"/>
    <numFmt numFmtId="169" formatCode="_(* #,##0_);_(* \(#,##0\);_(* &quot;-&quot;??_);_(@_)"/>
    <numFmt numFmtId="170" formatCode="#,##0.000"/>
    <numFmt numFmtId="171" formatCode="[$-409]d\-mmm\-yy;@"/>
    <numFmt numFmtId="172" formatCode="#,##0.0_);\(#,##0.0\)"/>
    <numFmt numFmtId="173" formatCode="#,##0.0000_);\(#,##0.0000\)"/>
    <numFmt numFmtId="174" formatCode="0.0%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u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u/>
      <sz val="11"/>
      <color theme="10"/>
      <name val="Calibri"/>
      <family val="2"/>
      <charset val="22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7ECFB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ECEAA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A9DFC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</fills>
  <borders count="2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0000FF"/>
      </left>
      <right style="medium">
        <color rgb="FF0000FF"/>
      </right>
      <top style="medium">
        <color rgb="FF0000FF"/>
      </top>
      <bottom style="medium">
        <color rgb="FF0000FF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6" fillId="0" borderId="0"/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1" fillId="0" borderId="0"/>
    <xf numFmtId="16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16" fillId="14" borderId="0" applyNumberFormat="0" applyBorder="0" applyAlignment="0" applyProtection="0"/>
    <xf numFmtId="0" fontId="17" fillId="15" borderId="0" applyNumberFormat="0" applyBorder="0" applyAlignment="0" applyProtection="0"/>
    <xf numFmtId="0" fontId="18" fillId="16" borderId="0" applyNumberFormat="0" applyBorder="0" applyAlignment="0" applyProtection="0"/>
    <xf numFmtId="0" fontId="19" fillId="17" borderId="9" applyNumberFormat="0" applyAlignment="0" applyProtection="0"/>
    <xf numFmtId="0" fontId="20" fillId="18" borderId="10" applyNumberFormat="0" applyAlignment="0" applyProtection="0"/>
    <xf numFmtId="0" fontId="21" fillId="18" borderId="9" applyNumberFormat="0" applyAlignment="0" applyProtection="0"/>
    <xf numFmtId="0" fontId="22" fillId="0" borderId="11" applyNumberFormat="0" applyFill="0" applyAlignment="0" applyProtection="0"/>
    <xf numFmtId="0" fontId="23" fillId="19" borderId="12" applyNumberFormat="0" applyAlignment="0" applyProtection="0"/>
    <xf numFmtId="0" fontId="24" fillId="0" borderId="0" applyNumberFormat="0" applyFill="0" applyBorder="0" applyAlignment="0" applyProtection="0"/>
    <xf numFmtId="0" fontId="1" fillId="20" borderId="13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14" applyNumberFormat="0" applyFill="0" applyAlignment="0" applyProtection="0"/>
    <xf numFmtId="0" fontId="2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2" fillId="44" borderId="0" applyNumberFormat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" fillId="0" borderId="0"/>
    <xf numFmtId="165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1" fillId="0" borderId="0"/>
    <xf numFmtId="0" fontId="35" fillId="0" borderId="0"/>
    <xf numFmtId="0" fontId="36" fillId="0" borderId="0"/>
    <xf numFmtId="0" fontId="37" fillId="0" borderId="0"/>
    <xf numFmtId="0" fontId="39" fillId="0" borderId="0"/>
    <xf numFmtId="0" fontId="40" fillId="0" borderId="0"/>
    <xf numFmtId="0" fontId="42" fillId="0" borderId="0"/>
    <xf numFmtId="0" fontId="44" fillId="0" borderId="0"/>
    <xf numFmtId="0" fontId="45" fillId="0" borderId="0"/>
    <xf numFmtId="0" fontId="46" fillId="0" borderId="0"/>
    <xf numFmtId="9" fontId="1" fillId="0" borderId="0" applyFont="0" applyFill="0" applyBorder="0" applyAlignment="0" applyProtection="0"/>
  </cellStyleXfs>
  <cellXfs count="209">
    <xf numFmtId="0" fontId="0" fillId="0" borderId="0" xfId="0"/>
    <xf numFmtId="0" fontId="5" fillId="0" borderId="0" xfId="0" applyFont="1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40" fontId="4" fillId="6" borderId="3" xfId="1" applyNumberFormat="1" applyFont="1" applyFill="1" applyBorder="1" applyAlignment="1">
      <alignment horizontal="center" vertical="center" wrapText="1"/>
    </xf>
    <xf numFmtId="40" fontId="0" fillId="0" borderId="0" xfId="1" applyNumberFormat="1" applyFont="1"/>
    <xf numFmtId="168" fontId="4" fillId="6" borderId="3" xfId="2" applyNumberFormat="1" applyFont="1" applyFill="1" applyBorder="1" applyAlignment="1">
      <alignment horizontal="center" vertical="center"/>
    </xf>
    <xf numFmtId="0" fontId="9" fillId="6" borderId="3" xfId="2" applyFont="1" applyFill="1" applyBorder="1" applyAlignment="1">
      <alignment horizontal="center" vertical="center" wrapText="1"/>
    </xf>
    <xf numFmtId="0" fontId="0" fillId="0" borderId="3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169" fontId="0" fillId="0" borderId="0" xfId="0" applyNumberFormat="1"/>
    <xf numFmtId="169" fontId="0" fillId="0" borderId="0" xfId="1" applyNumberFormat="1" applyFont="1"/>
    <xf numFmtId="0" fontId="10" fillId="5" borderId="4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left" vertical="center"/>
    </xf>
    <xf numFmtId="2" fontId="9" fillId="6" borderId="3" xfId="2" applyNumberFormat="1" applyFont="1" applyFill="1" applyBorder="1" applyAlignment="1">
      <alignment horizontal="center" vertical="center" wrapText="1"/>
    </xf>
    <xf numFmtId="2" fontId="0" fillId="0" borderId="3" xfId="0" applyNumberFormat="1" applyBorder="1" applyAlignment="1">
      <alignment horizontal="center"/>
    </xf>
    <xf numFmtId="2" fontId="0" fillId="0" borderId="0" xfId="0" applyNumberFormat="1"/>
    <xf numFmtId="0" fontId="4" fillId="6" borderId="3" xfId="2" applyFont="1" applyFill="1" applyBorder="1" applyAlignment="1">
      <alignment horizontal="center" vertical="center"/>
    </xf>
    <xf numFmtId="0" fontId="0" fillId="45" borderId="0" xfId="0" applyFill="1"/>
    <xf numFmtId="0" fontId="26" fillId="5" borderId="3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40" fontId="0" fillId="0" borderId="0" xfId="1" applyNumberFormat="1" applyFont="1" applyBorder="1"/>
    <xf numFmtId="0" fontId="0" fillId="13" borderId="16" xfId="0" applyFill="1" applyBorder="1"/>
    <xf numFmtId="0" fontId="0" fillId="13" borderId="15" xfId="0" applyFill="1" applyBorder="1"/>
    <xf numFmtId="0" fontId="0" fillId="0" borderId="3" xfId="0" applyBorder="1" applyAlignment="1">
      <alignment horizontal="center" vertical="top"/>
    </xf>
    <xf numFmtId="14" fontId="0" fillId="0" borderId="0" xfId="0" applyNumberFormat="1"/>
    <xf numFmtId="0" fontId="0" fillId="13" borderId="3" xfId="0" applyFill="1" applyBorder="1"/>
    <xf numFmtId="0" fontId="0" fillId="13" borderId="0" xfId="0" applyFill="1"/>
    <xf numFmtId="40" fontId="0" fillId="0" borderId="0" xfId="0" applyNumberFormat="1"/>
    <xf numFmtId="40" fontId="0" fillId="13" borderId="3" xfId="0" applyNumberFormat="1" applyFill="1" applyBorder="1"/>
    <xf numFmtId="169" fontId="0" fillId="13" borderId="3" xfId="0" applyNumberFormat="1" applyFill="1" applyBorder="1"/>
    <xf numFmtId="0" fontId="4" fillId="2" borderId="1" xfId="0" applyFont="1" applyFill="1" applyBorder="1"/>
    <xf numFmtId="164" fontId="4" fillId="3" borderId="2" xfId="0" applyNumberFormat="1" applyFont="1" applyFill="1" applyBorder="1"/>
    <xf numFmtId="164" fontId="4" fillId="3" borderId="1" xfId="0" applyNumberFormat="1" applyFont="1" applyFill="1" applyBorder="1"/>
    <xf numFmtId="0" fontId="4" fillId="3" borderId="2" xfId="0" applyFont="1" applyFill="1" applyBorder="1"/>
    <xf numFmtId="0" fontId="4" fillId="4" borderId="2" xfId="0" applyFont="1" applyFill="1" applyBorder="1"/>
    <xf numFmtId="0" fontId="4" fillId="3" borderId="1" xfId="0" applyFont="1" applyFill="1" applyBorder="1"/>
    <xf numFmtId="0" fontId="4" fillId="4" borderId="1" xfId="0" applyFont="1" applyFill="1" applyBorder="1"/>
    <xf numFmtId="0" fontId="4" fillId="2" borderId="1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38" fontId="0" fillId="0" borderId="0" xfId="0" applyNumberFormat="1"/>
    <xf numFmtId="38" fontId="0" fillId="0" borderId="0" xfId="1" applyNumberFormat="1" applyFont="1"/>
    <xf numFmtId="38" fontId="0" fillId="13" borderId="3" xfId="0" applyNumberFormat="1" applyFill="1" applyBorder="1"/>
    <xf numFmtId="43" fontId="0" fillId="0" borderId="0" xfId="1" applyFont="1"/>
    <xf numFmtId="4" fontId="0" fillId="0" borderId="0" xfId="0" applyNumberFormat="1"/>
    <xf numFmtId="49" fontId="0" fillId="0" borderId="3" xfId="0" applyNumberFormat="1" applyBorder="1" applyAlignment="1">
      <alignment horizontal="center" vertical="top"/>
    </xf>
    <xf numFmtId="49" fontId="0" fillId="0" borderId="3" xfId="0" applyNumberFormat="1" applyBorder="1" applyAlignment="1">
      <alignment horizontal="left" vertical="top"/>
    </xf>
    <xf numFmtId="49" fontId="0" fillId="0" borderId="3" xfId="0" applyNumberFormat="1" applyBorder="1" applyAlignment="1">
      <alignment horizontal="center"/>
    </xf>
    <xf numFmtId="169" fontId="0" fillId="0" borderId="0" xfId="0" pivotButton="1" applyNumberFormat="1"/>
    <xf numFmtId="4" fontId="0" fillId="0" borderId="0" xfId="1" applyNumberFormat="1" applyFont="1"/>
    <xf numFmtId="4" fontId="0" fillId="0" borderId="0" xfId="0" pivotButton="1" applyNumberFormat="1"/>
    <xf numFmtId="0" fontId="0" fillId="0" borderId="3" xfId="0" quotePrefix="1" applyBorder="1" applyAlignment="1">
      <alignment horizontal="center" vertical="top"/>
    </xf>
    <xf numFmtId="0" fontId="26" fillId="0" borderId="0" xfId="0" applyFont="1"/>
    <xf numFmtId="4" fontId="26" fillId="0" borderId="0" xfId="0" applyNumberFormat="1" applyFont="1"/>
    <xf numFmtId="43" fontId="0" fillId="0" borderId="0" xfId="0" applyNumberFormat="1"/>
    <xf numFmtId="167" fontId="4" fillId="5" borderId="3" xfId="2" applyNumberFormat="1" applyFont="1" applyFill="1" applyBorder="1" applyAlignment="1">
      <alignment horizontal="center" vertical="center"/>
    </xf>
    <xf numFmtId="2" fontId="4" fillId="5" borderId="3" xfId="2" applyNumberFormat="1" applyFont="1" applyFill="1" applyBorder="1" applyAlignment="1">
      <alignment horizontal="center" vertical="center" wrapText="1"/>
    </xf>
    <xf numFmtId="0" fontId="4" fillId="5" borderId="3" xfId="2" applyFont="1" applyFill="1" applyBorder="1" applyAlignment="1">
      <alignment horizontal="center" vertical="center" wrapText="1"/>
    </xf>
    <xf numFmtId="168" fontId="4" fillId="5" borderId="3" xfId="2" applyNumberFormat="1" applyFont="1" applyFill="1" applyBorder="1" applyAlignment="1">
      <alignment horizontal="center" vertical="center"/>
    </xf>
    <xf numFmtId="0" fontId="27" fillId="0" borderId="0" xfId="0" applyFont="1"/>
    <xf numFmtId="0" fontId="29" fillId="0" borderId="0" xfId="0" applyFont="1" applyAlignment="1">
      <alignment horizontal="right"/>
    </xf>
    <xf numFmtId="0" fontId="28" fillId="0" borderId="18" xfId="0" applyFont="1" applyBorder="1"/>
    <xf numFmtId="0" fontId="24" fillId="0" borderId="3" xfId="0" applyFont="1" applyBorder="1" applyAlignment="1">
      <alignment horizontal="center"/>
    </xf>
    <xf numFmtId="2" fontId="24" fillId="0" borderId="3" xfId="0" applyNumberFormat="1" applyFont="1" applyBorder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pivotButton="1" applyAlignment="1">
      <alignment horizontal="center" wrapText="1"/>
    </xf>
    <xf numFmtId="0" fontId="0" fillId="0" borderId="0" xfId="0" applyAlignment="1">
      <alignment horizontal="center" wrapText="1"/>
    </xf>
    <xf numFmtId="1" fontId="0" fillId="0" borderId="0" xfId="0" applyNumberFormat="1"/>
    <xf numFmtId="0" fontId="24" fillId="9" borderId="3" xfId="0" applyFont="1" applyFill="1" applyBorder="1" applyAlignment="1">
      <alignment horizontal="center" vertical="top"/>
    </xf>
    <xf numFmtId="0" fontId="24" fillId="9" borderId="3" xfId="0" applyFont="1" applyFill="1" applyBorder="1"/>
    <xf numFmtId="0" fontId="24" fillId="9" borderId="3" xfId="0" applyFont="1" applyFill="1" applyBorder="1" applyAlignment="1">
      <alignment horizontal="left" vertical="top"/>
    </xf>
    <xf numFmtId="0" fontId="24" fillId="9" borderId="3" xfId="0" quotePrefix="1" applyFont="1" applyFill="1" applyBorder="1" applyAlignment="1">
      <alignment horizontal="center" vertical="top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center" wrapText="1"/>
    </xf>
    <xf numFmtId="0" fontId="24" fillId="9" borderId="0" xfId="0" applyFont="1" applyFill="1"/>
    <xf numFmtId="0" fontId="24" fillId="9" borderId="0" xfId="0" quotePrefix="1" applyFont="1" applyFill="1"/>
    <xf numFmtId="166" fontId="7" fillId="7" borderId="3" xfId="50" applyNumberFormat="1" applyFont="1" applyFill="1" applyBorder="1" applyAlignment="1">
      <alignment horizontal="center" vertical="center"/>
    </xf>
    <xf numFmtId="166" fontId="8" fillId="4" borderId="3" xfId="50" applyNumberFormat="1" applyFont="1" applyFill="1" applyBorder="1" applyAlignment="1">
      <alignment horizontal="center" vertical="center"/>
    </xf>
    <xf numFmtId="166" fontId="7" fillId="8" borderId="3" xfId="50" applyNumberFormat="1" applyFont="1" applyFill="1" applyBorder="1" applyAlignment="1">
      <alignment horizontal="center" vertical="center" wrapText="1"/>
    </xf>
    <xf numFmtId="166" fontId="7" fillId="9" borderId="3" xfId="50" applyNumberFormat="1" applyFont="1" applyFill="1" applyBorder="1" applyAlignment="1">
      <alignment horizontal="center" vertical="center" wrapText="1"/>
    </xf>
    <xf numFmtId="166" fontId="26" fillId="9" borderId="3" xfId="50" applyNumberFormat="1" applyFont="1" applyFill="1" applyBorder="1" applyAlignment="1">
      <alignment horizontal="center" vertical="center"/>
    </xf>
    <xf numFmtId="166" fontId="26" fillId="13" borderId="3" xfId="50" applyNumberFormat="1" applyFont="1" applyFill="1" applyBorder="1" applyAlignment="1">
      <alignment horizontal="center" vertical="center"/>
    </xf>
    <xf numFmtId="166" fontId="26" fillId="46" borderId="3" xfId="50" applyNumberFormat="1" applyFont="1" applyFill="1" applyBorder="1" applyAlignment="1">
      <alignment horizontal="center" vertical="center"/>
    </xf>
    <xf numFmtId="166" fontId="7" fillId="10" borderId="3" xfId="50" applyNumberFormat="1" applyFont="1" applyFill="1" applyBorder="1" applyAlignment="1">
      <alignment horizontal="center" vertical="center" wrapText="1"/>
    </xf>
    <xf numFmtId="166" fontId="7" fillId="11" borderId="3" xfId="50" applyNumberFormat="1" applyFont="1" applyFill="1" applyBorder="1" applyAlignment="1">
      <alignment horizontal="center" vertical="center"/>
    </xf>
    <xf numFmtId="166" fontId="7" fillId="47" borderId="3" xfId="50" applyNumberFormat="1" applyFont="1" applyFill="1" applyBorder="1" applyAlignment="1">
      <alignment horizontal="center" vertical="center" wrapText="1"/>
    </xf>
    <xf numFmtId="166" fontId="7" fillId="48" borderId="3" xfId="50" applyNumberFormat="1" applyFont="1" applyFill="1" applyBorder="1" applyAlignment="1">
      <alignment horizontal="center" vertical="center"/>
    </xf>
    <xf numFmtId="166" fontId="7" fillId="49" borderId="3" xfId="50" applyNumberFormat="1" applyFont="1" applyFill="1" applyBorder="1" applyAlignment="1">
      <alignment horizontal="center" vertical="center"/>
    </xf>
    <xf numFmtId="166" fontId="7" fillId="9" borderId="3" xfId="50" applyNumberFormat="1" applyFont="1" applyFill="1" applyBorder="1" applyAlignment="1">
      <alignment horizontal="center" vertical="center"/>
    </xf>
    <xf numFmtId="0" fontId="9" fillId="6" borderId="17" xfId="2" applyFont="1" applyFill="1" applyBorder="1" applyAlignment="1">
      <alignment horizontal="center" vertical="center" wrapText="1"/>
    </xf>
    <xf numFmtId="166" fontId="7" fillId="51" borderId="3" xfId="50" applyNumberFormat="1" applyFont="1" applyFill="1" applyBorder="1" applyAlignment="1">
      <alignment horizontal="center" vertical="center"/>
    </xf>
    <xf numFmtId="0" fontId="28" fillId="0" borderId="3" xfId="0" quotePrefix="1" applyFont="1" applyBorder="1" applyAlignment="1">
      <alignment horizontal="center" vertical="top"/>
    </xf>
    <xf numFmtId="0" fontId="28" fillId="0" borderId="3" xfId="0" applyFont="1" applyBorder="1"/>
    <xf numFmtId="0" fontId="28" fillId="0" borderId="3" xfId="0" applyFont="1" applyBorder="1" applyAlignment="1">
      <alignment horizontal="left" vertical="top"/>
    </xf>
    <xf numFmtId="0" fontId="28" fillId="0" borderId="0" xfId="0" applyFont="1"/>
    <xf numFmtId="171" fontId="28" fillId="0" borderId="0" xfId="0" applyNumberFormat="1" applyFont="1"/>
    <xf numFmtId="166" fontId="23" fillId="12" borderId="3" xfId="50" applyNumberFormat="1" applyFont="1" applyFill="1" applyBorder="1" applyAlignment="1">
      <alignment horizontal="center" vertical="center"/>
    </xf>
    <xf numFmtId="0" fontId="31" fillId="0" borderId="3" xfId="0" applyFont="1" applyBorder="1"/>
    <xf numFmtId="0" fontId="0" fillId="0" borderId="3" xfId="0" applyBorder="1" applyAlignment="1">
      <alignment horizontal="center" vertical="center"/>
    </xf>
    <xf numFmtId="0" fontId="0" fillId="0" borderId="3" xfId="0" quotePrefix="1" applyBorder="1" applyAlignment="1">
      <alignment horizontal="center"/>
    </xf>
    <xf numFmtId="49" fontId="0" fillId="0" borderId="3" xfId="0" quotePrefix="1" applyNumberFormat="1" applyBorder="1" applyAlignment="1">
      <alignment horizontal="center"/>
    </xf>
    <xf numFmtId="0" fontId="24" fillId="0" borderId="3" xfId="0" quotePrefix="1" applyFont="1" applyBorder="1" applyAlignment="1">
      <alignment horizontal="center"/>
    </xf>
    <xf numFmtId="49" fontId="0" fillId="7" borderId="0" xfId="0" applyNumberFormat="1" applyFill="1"/>
    <xf numFmtId="49" fontId="0" fillId="0" borderId="3" xfId="0" applyNumberFormat="1" applyBorder="1"/>
    <xf numFmtId="0" fontId="0" fillId="0" borderId="17" xfId="0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24" fillId="0" borderId="3" xfId="0" quotePrefix="1" applyFont="1" applyBorder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16" fontId="24" fillId="0" borderId="17" xfId="0" applyNumberFormat="1" applyFont="1" applyBorder="1" applyAlignment="1">
      <alignment horizontal="center"/>
    </xf>
    <xf numFmtId="166" fontId="26" fillId="0" borderId="3" xfId="50" applyNumberFormat="1" applyFont="1" applyBorder="1" applyAlignment="1">
      <alignment horizontal="center" vertical="center"/>
    </xf>
    <xf numFmtId="0" fontId="24" fillId="0" borderId="17" xfId="0" quotePrefix="1" applyFont="1" applyBorder="1" applyAlignment="1">
      <alignment horizontal="center"/>
    </xf>
    <xf numFmtId="16" fontId="0" fillId="0" borderId="17" xfId="0" applyNumberForma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0" fillId="0" borderId="17" xfId="0" quotePrefix="1" applyBorder="1" applyAlignment="1">
      <alignment horizontal="center"/>
    </xf>
    <xf numFmtId="0" fontId="4" fillId="5" borderId="3" xfId="2" applyFont="1" applyFill="1" applyBorder="1" applyAlignment="1">
      <alignment horizontal="center" vertical="center"/>
    </xf>
    <xf numFmtId="0" fontId="4" fillId="6" borderId="3" xfId="2" applyFont="1" applyFill="1" applyBorder="1" applyAlignment="1">
      <alignment horizontal="center" vertical="center" wrapText="1"/>
    </xf>
    <xf numFmtId="43" fontId="4" fillId="6" borderId="3" xfId="1" applyFont="1" applyFill="1" applyBorder="1" applyAlignment="1">
      <alignment horizontal="center" vertical="center" wrapText="1"/>
    </xf>
    <xf numFmtId="168" fontId="0" fillId="0" borderId="0" xfId="0" applyNumberFormat="1"/>
    <xf numFmtId="167" fontId="0" fillId="0" borderId="0" xfId="0" applyNumberFormat="1"/>
    <xf numFmtId="0" fontId="1" fillId="0" borderId="0" xfId="0" applyFont="1"/>
    <xf numFmtId="0" fontId="2" fillId="12" borderId="3" xfId="0" applyFont="1" applyFill="1" applyBorder="1" applyAlignment="1">
      <alignment horizontal="center" vertical="center"/>
    </xf>
    <xf numFmtId="0" fontId="2" fillId="50" borderId="3" xfId="0" applyFont="1" applyFill="1" applyBorder="1" applyAlignment="1">
      <alignment horizontal="center" vertical="center"/>
    </xf>
    <xf numFmtId="0" fontId="0" fillId="0" borderId="0" xfId="0" pivotButton="1"/>
    <xf numFmtId="164" fontId="0" fillId="0" borderId="0" xfId="0" applyNumberFormat="1"/>
    <xf numFmtId="0" fontId="24" fillId="0" borderId="3" xfId="0" applyFont="1" applyBorder="1"/>
    <xf numFmtId="0" fontId="24" fillId="0" borderId="3" xfId="0" applyFont="1" applyBorder="1" applyAlignment="1">
      <alignment horizontal="left" vertical="top"/>
    </xf>
    <xf numFmtId="43" fontId="4" fillId="6" borderId="0" xfId="1" applyFont="1" applyFill="1" applyBorder="1" applyAlignment="1">
      <alignment horizontal="center" vertical="center" wrapText="1"/>
    </xf>
    <xf numFmtId="172" fontId="0" fillId="0" borderId="0" xfId="0" applyNumberFormat="1"/>
    <xf numFmtId="169" fontId="0" fillId="0" borderId="0" xfId="0" applyNumberFormat="1" applyAlignment="1">
      <alignment horizontal="center"/>
    </xf>
    <xf numFmtId="0" fontId="41" fillId="0" borderId="0" xfId="0" applyFont="1" applyAlignment="1">
      <alignment horizontal="right"/>
    </xf>
    <xf numFmtId="49" fontId="26" fillId="0" borderId="0" xfId="0" applyNumberFormat="1" applyFont="1" applyAlignment="1">
      <alignment horizontal="center" vertical="center"/>
    </xf>
    <xf numFmtId="49" fontId="26" fillId="0" borderId="0" xfId="0" applyNumberFormat="1" applyFont="1" applyAlignment="1">
      <alignment horizontal="left" vertical="center"/>
    </xf>
    <xf numFmtId="14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center"/>
    </xf>
    <xf numFmtId="49" fontId="0" fillId="7" borderId="0" xfId="0" quotePrefix="1" applyNumberFormat="1" applyFill="1"/>
    <xf numFmtId="0" fontId="0" fillId="9" borderId="0" xfId="0" applyFill="1"/>
    <xf numFmtId="49" fontId="0" fillId="9" borderId="0" xfId="0" applyNumberFormat="1" applyFill="1"/>
    <xf numFmtId="0" fontId="0" fillId="9" borderId="3" xfId="0" applyFill="1" applyBorder="1" applyAlignment="1">
      <alignment horizontal="center" vertical="center"/>
    </xf>
    <xf numFmtId="0" fontId="0" fillId="9" borderId="3" xfId="0" applyFill="1" applyBorder="1" applyAlignment="1">
      <alignment horizontal="center"/>
    </xf>
    <xf numFmtId="2" fontId="0" fillId="9" borderId="3" xfId="0" applyNumberFormat="1" applyFill="1" applyBorder="1" applyAlignment="1">
      <alignment horizontal="center"/>
    </xf>
    <xf numFmtId="14" fontId="0" fillId="9" borderId="17" xfId="0" applyNumberFormat="1" applyFill="1" applyBorder="1" applyAlignment="1">
      <alignment horizontal="center"/>
    </xf>
    <xf numFmtId="0" fontId="24" fillId="9" borderId="3" xfId="0" applyFont="1" applyFill="1" applyBorder="1" applyAlignment="1">
      <alignment horizontal="center" vertical="center"/>
    </xf>
    <xf numFmtId="0" fontId="0" fillId="52" borderId="0" xfId="0" applyFill="1"/>
    <xf numFmtId="39" fontId="0" fillId="0" borderId="0" xfId="0" applyNumberFormat="1"/>
    <xf numFmtId="3" fontId="0" fillId="0" borderId="0" xfId="0" applyNumberFormat="1"/>
    <xf numFmtId="0" fontId="0" fillId="0" borderId="0" xfId="0" quotePrefix="1" applyAlignment="1">
      <alignment vertical="top"/>
    </xf>
    <xf numFmtId="0" fontId="43" fillId="0" borderId="3" xfId="69" applyFont="1" applyBorder="1" applyAlignment="1">
      <alignment vertical="top"/>
    </xf>
    <xf numFmtId="0" fontId="24" fillId="0" borderId="3" xfId="0" quotePrefix="1" applyFont="1" applyBorder="1" applyAlignment="1">
      <alignment horizontal="center" vertical="top"/>
    </xf>
    <xf numFmtId="49" fontId="0" fillId="9" borderId="0" xfId="0" quotePrefix="1" applyNumberFormat="1" applyFill="1"/>
    <xf numFmtId="49" fontId="0" fillId="7" borderId="3" xfId="0" applyNumberFormat="1" applyFill="1" applyBorder="1" applyAlignment="1">
      <alignment horizontal="center"/>
    </xf>
    <xf numFmtId="0" fontId="24" fillId="0" borderId="3" xfId="0" applyFont="1" applyBorder="1" applyAlignment="1">
      <alignment horizontal="center" vertical="top"/>
    </xf>
    <xf numFmtId="0" fontId="30" fillId="9" borderId="3" xfId="0" applyFont="1" applyFill="1" applyBorder="1"/>
    <xf numFmtId="49" fontId="0" fillId="0" borderId="3" xfId="0" quotePrefix="1" applyNumberFormat="1" applyBorder="1" applyAlignment="1">
      <alignment horizontal="center" vertical="top"/>
    </xf>
    <xf numFmtId="169" fontId="0" fillId="0" borderId="0" xfId="0" applyNumberFormat="1" applyAlignment="1">
      <alignment horizontal="center" vertical="center"/>
    </xf>
    <xf numFmtId="39" fontId="0" fillId="0" borderId="0" xfId="0" applyNumberFormat="1" applyAlignment="1">
      <alignment horizontal="center" vertical="center"/>
    </xf>
    <xf numFmtId="49" fontId="31" fillId="0" borderId="3" xfId="0" applyNumberFormat="1" applyFont="1" applyBorder="1" applyAlignment="1">
      <alignment horizontal="center"/>
    </xf>
    <xf numFmtId="166" fontId="7" fillId="53" borderId="3" xfId="50" applyNumberFormat="1" applyFont="1" applyFill="1" applyBorder="1" applyAlignment="1">
      <alignment horizontal="center" vertical="center"/>
    </xf>
    <xf numFmtId="172" fontId="0" fillId="0" borderId="0" xfId="0" applyNumberFormat="1" applyAlignment="1">
      <alignment horizontal="center" vertical="center"/>
    </xf>
    <xf numFmtId="0" fontId="24" fillId="0" borderId="0" xfId="0" applyFont="1"/>
    <xf numFmtId="0" fontId="44" fillId="0" borderId="3" xfId="70" applyBorder="1" applyAlignment="1">
      <alignment vertical="top"/>
    </xf>
    <xf numFmtId="0" fontId="43" fillId="0" borderId="3" xfId="70" applyFont="1" applyBorder="1" applyAlignment="1">
      <alignment vertical="top"/>
    </xf>
    <xf numFmtId="0" fontId="43" fillId="5" borderId="3" xfId="2" applyFont="1" applyFill="1" applyBorder="1" applyAlignment="1">
      <alignment horizontal="center" vertical="center" wrapText="1"/>
    </xf>
    <xf numFmtId="0" fontId="43" fillId="5" borderId="3" xfId="2" applyFont="1" applyFill="1" applyBorder="1" applyAlignment="1">
      <alignment horizontal="center" vertical="center"/>
    </xf>
    <xf numFmtId="167" fontId="43" fillId="5" borderId="3" xfId="2" applyNumberFormat="1" applyFont="1" applyFill="1" applyBorder="1" applyAlignment="1">
      <alignment horizontal="center" vertical="center"/>
    </xf>
    <xf numFmtId="0" fontId="0" fillId="9" borderId="0" xfId="0" applyFill="1" applyAlignment="1">
      <alignment horizontal="center"/>
    </xf>
    <xf numFmtId="168" fontId="0" fillId="9" borderId="0" xfId="0" applyNumberFormat="1" applyFill="1"/>
    <xf numFmtId="40" fontId="0" fillId="9" borderId="0" xfId="1" applyNumberFormat="1" applyFont="1" applyFill="1"/>
    <xf numFmtId="40" fontId="0" fillId="9" borderId="0" xfId="0" applyNumberFormat="1" applyFill="1"/>
    <xf numFmtId="4" fontId="0" fillId="9" borderId="0" xfId="0" applyNumberFormat="1" applyFill="1"/>
    <xf numFmtId="0" fontId="46" fillId="0" borderId="0" xfId="72" applyAlignment="1">
      <alignment vertical="top"/>
    </xf>
    <xf numFmtId="14" fontId="46" fillId="0" borderId="0" xfId="72" applyNumberFormat="1" applyAlignment="1">
      <alignment horizontal="right" vertical="top"/>
    </xf>
    <xf numFmtId="3" fontId="46" fillId="0" borderId="0" xfId="72" applyNumberFormat="1" applyAlignment="1">
      <alignment horizontal="right" vertical="top"/>
    </xf>
    <xf numFmtId="4" fontId="46" fillId="0" borderId="0" xfId="72" applyNumberFormat="1" applyAlignment="1">
      <alignment horizontal="right" vertical="top"/>
    </xf>
    <xf numFmtId="40" fontId="0" fillId="0" borderId="0" xfId="1" applyNumberFormat="1" applyFont="1" applyFill="1"/>
    <xf numFmtId="173" fontId="26" fillId="0" borderId="0" xfId="0" applyNumberFormat="1" applyFont="1" applyAlignment="1">
      <alignment horizontal="center" vertical="center"/>
    </xf>
    <xf numFmtId="173" fontId="0" fillId="0" borderId="0" xfId="0" applyNumberFormat="1"/>
    <xf numFmtId="173" fontId="0" fillId="0" borderId="0" xfId="0" pivotButton="1" applyNumberFormat="1"/>
    <xf numFmtId="173" fontId="0" fillId="0" borderId="0" xfId="0" applyNumberFormat="1" applyAlignment="1">
      <alignment horizontal="center" vertical="center"/>
    </xf>
    <xf numFmtId="0" fontId="0" fillId="0" borderId="17" xfId="0" applyBorder="1"/>
    <xf numFmtId="14" fontId="0" fillId="54" borderId="0" xfId="0" applyNumberFormat="1" applyFill="1" applyAlignment="1">
      <alignment horizontal="center"/>
    </xf>
    <xf numFmtId="14" fontId="0" fillId="54" borderId="17" xfId="0" applyNumberFormat="1" applyFill="1" applyBorder="1" applyAlignment="1">
      <alignment horizontal="center"/>
    </xf>
    <xf numFmtId="0" fontId="0" fillId="54" borderId="17" xfId="0" applyFill="1" applyBorder="1" applyAlignment="1">
      <alignment horizontal="center"/>
    </xf>
    <xf numFmtId="0" fontId="0" fillId="54" borderId="0" xfId="0" applyFill="1"/>
    <xf numFmtId="0" fontId="47" fillId="0" borderId="0" xfId="0" pivotButton="1" applyFont="1"/>
    <xf numFmtId="0" fontId="47" fillId="0" borderId="0" xfId="0" applyFont="1"/>
    <xf numFmtId="168" fontId="47" fillId="0" borderId="0" xfId="0" applyNumberFormat="1" applyFont="1"/>
    <xf numFmtId="2" fontId="47" fillId="9" borderId="0" xfId="0" applyNumberFormat="1" applyFont="1" applyFill="1"/>
    <xf numFmtId="2" fontId="47" fillId="0" borderId="0" xfId="0" applyNumberFormat="1" applyFont="1"/>
    <xf numFmtId="9" fontId="47" fillId="0" borderId="0" xfId="73" applyFont="1"/>
    <xf numFmtId="0" fontId="48" fillId="0" borderId="0" xfId="0" applyFont="1"/>
    <xf numFmtId="2" fontId="24" fillId="9" borderId="3" xfId="0" applyNumberFormat="1" applyFont="1" applyFill="1" applyBorder="1" applyAlignment="1">
      <alignment horizontal="center"/>
    </xf>
    <xf numFmtId="0" fontId="24" fillId="9" borderId="3" xfId="0" applyFont="1" applyFill="1" applyBorder="1" applyAlignment="1">
      <alignment horizontal="center"/>
    </xf>
    <xf numFmtId="2" fontId="48" fillId="0" borderId="19" xfId="0" applyNumberFormat="1" applyFont="1" applyBorder="1"/>
    <xf numFmtId="2" fontId="0" fillId="0" borderId="3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14" fontId="0" fillId="0" borderId="0" xfId="0" applyNumberFormat="1" applyAlignment="1">
      <alignment horizontal="left"/>
    </xf>
    <xf numFmtId="0" fontId="24" fillId="0" borderId="0" xfId="0" applyFont="1" applyAlignment="1">
      <alignment horizontal="left"/>
    </xf>
    <xf numFmtId="0" fontId="48" fillId="9" borderId="0" xfId="0" applyFont="1" applyFill="1"/>
    <xf numFmtId="2" fontId="47" fillId="9" borderId="0" xfId="73" applyNumberFormat="1" applyFont="1" applyFill="1"/>
    <xf numFmtId="174" fontId="47" fillId="0" borderId="0" xfId="73" applyNumberFormat="1" applyFont="1"/>
  </cellXfs>
  <cellStyles count="74">
    <cellStyle name="20% - Accent1" xfId="27" builtinId="30" customBuiltin="1"/>
    <cellStyle name="20% - Accent2" xfId="31" builtinId="34" customBuiltin="1"/>
    <cellStyle name="20% - Accent3" xfId="35" builtinId="38" customBuiltin="1"/>
    <cellStyle name="20% - Accent4" xfId="39" builtinId="42" customBuiltin="1"/>
    <cellStyle name="20% - Accent5" xfId="43" builtinId="46" customBuiltin="1"/>
    <cellStyle name="20% - Accent6" xfId="47" builtinId="50" customBuiltin="1"/>
    <cellStyle name="40% - Accent1" xfId="28" builtinId="31" customBuiltin="1"/>
    <cellStyle name="40% - Accent2" xfId="32" builtinId="35" customBuiltin="1"/>
    <cellStyle name="40% - Accent3" xfId="36" builtinId="39" customBuiltin="1"/>
    <cellStyle name="40% - Accent4" xfId="40" builtinId="43" customBuiltin="1"/>
    <cellStyle name="40% - Accent5" xfId="44" builtinId="47" customBuiltin="1"/>
    <cellStyle name="40% - Accent6" xfId="48" builtinId="51" customBuiltin="1"/>
    <cellStyle name="60% - Accent1" xfId="29" builtinId="32" customBuiltin="1"/>
    <cellStyle name="60% - Accent2" xfId="33" builtinId="36" customBuiltin="1"/>
    <cellStyle name="60% - Accent3" xfId="37" builtinId="40" customBuiltin="1"/>
    <cellStyle name="60% - Accent4" xfId="41" builtinId="44" customBuiltin="1"/>
    <cellStyle name="60% - Accent5" xfId="45" builtinId="48" customBuiltin="1"/>
    <cellStyle name="60% - Accent6" xfId="49" builtinId="52" customBuiltin="1"/>
    <cellStyle name="Accent1" xfId="26" builtinId="29" customBuiltin="1"/>
    <cellStyle name="Accent2" xfId="30" builtinId="33" customBuiltin="1"/>
    <cellStyle name="Accent3" xfId="34" builtinId="37" customBuiltin="1"/>
    <cellStyle name="Accent4" xfId="38" builtinId="41" customBuiltin="1"/>
    <cellStyle name="Accent5" xfId="42" builtinId="45" customBuiltin="1"/>
    <cellStyle name="Accent6" xfId="46" builtinId="49" customBuiltin="1"/>
    <cellStyle name="Bad" xfId="15" builtinId="27" customBuiltin="1"/>
    <cellStyle name="Calculation" xfId="19" builtinId="22" customBuiltin="1"/>
    <cellStyle name="Check Cell" xfId="21" builtinId="23" customBuiltin="1"/>
    <cellStyle name="Comma" xfId="1" builtinId="3"/>
    <cellStyle name="Comma 2" xfId="4" xr:uid="{00000000-0005-0000-0000-00001C000000}"/>
    <cellStyle name="Comma 2 2" xfId="51" xr:uid="{00000000-0005-0000-0000-00001D000000}"/>
    <cellStyle name="Comma 2 3" xfId="60" xr:uid="{5389C580-40A4-46CF-8E71-E1FB300835EB}"/>
    <cellStyle name="Comma 3" xfId="7" xr:uid="{00000000-0005-0000-0000-00001E000000}"/>
    <cellStyle name="Comma 3 2" xfId="54" xr:uid="{00000000-0005-0000-0000-00001F000000}"/>
    <cellStyle name="Explanatory Text" xfId="24" builtinId="53" customBuiltin="1"/>
    <cellStyle name="Good" xfId="14" builtinId="26" customBuiltin="1"/>
    <cellStyle name="Heading 1" xfId="10" builtinId="16" customBuiltin="1"/>
    <cellStyle name="Heading 2" xfId="11" builtinId="17" customBuiltin="1"/>
    <cellStyle name="Heading 3" xfId="12" builtinId="18" customBuiltin="1"/>
    <cellStyle name="Heading 4" xfId="13" builtinId="19" customBuiltin="1"/>
    <cellStyle name="Hyperlink 2" xfId="62" xr:uid="{EB07FDC1-E52A-4A2A-AEC1-28D30F463013}"/>
    <cellStyle name="Input" xfId="17" builtinId="20" customBuiltin="1"/>
    <cellStyle name="Linked Cell" xfId="20" builtinId="24" customBuiltin="1"/>
    <cellStyle name="Neutral" xfId="16" builtinId="28" customBuiltin="1"/>
    <cellStyle name="Normal" xfId="0" builtinId="0"/>
    <cellStyle name="Normal 10" xfId="69" xr:uid="{13CC50AB-3ECE-4C4B-8352-0CE5F4B72530}"/>
    <cellStyle name="Normal 11" xfId="70" xr:uid="{72A28BC2-92BF-4757-A428-A4463584988A}"/>
    <cellStyle name="Normal 12" xfId="71" xr:uid="{6D348226-C0B2-4C6A-A411-029ABE3A8A8A}"/>
    <cellStyle name="Normal 13" xfId="72" xr:uid="{F82F81E1-42F8-4678-9164-FA5EA4FD97EC}"/>
    <cellStyle name="Normal 2" xfId="2" xr:uid="{00000000-0005-0000-0000-00002A000000}"/>
    <cellStyle name="Normal 2 2" xfId="59" xr:uid="{30C43E1D-C72D-47BB-A818-E5F37CA9188C}"/>
    <cellStyle name="Normal 3" xfId="3" xr:uid="{00000000-0005-0000-0000-00002B000000}"/>
    <cellStyle name="Normal 3 2" xfId="50" xr:uid="{00000000-0005-0000-0000-00002C000000}"/>
    <cellStyle name="Normal 3 3" xfId="63" xr:uid="{60F2C789-0F3D-4E8B-93FD-C8B7F5E392FD}"/>
    <cellStyle name="Normal 4" xfId="6" xr:uid="{00000000-0005-0000-0000-00002D000000}"/>
    <cellStyle name="Normal 4 2" xfId="53" xr:uid="{00000000-0005-0000-0000-00002E000000}"/>
    <cellStyle name="Normal 4 3" xfId="56" xr:uid="{552E18A7-7F29-4C79-9A11-C43FBC2B1EB0}"/>
    <cellStyle name="Normal 5" xfId="64" xr:uid="{BF249025-F643-4445-BC60-5DDF2EDCA5AE}"/>
    <cellStyle name="Normal 6" xfId="65" xr:uid="{75F086E9-AEA0-4366-BB90-D905EB2030A6}"/>
    <cellStyle name="Normal 7" xfId="66" xr:uid="{B971336E-5FCA-479A-A3A8-49C1878D1F11}"/>
    <cellStyle name="Normal 8" xfId="67" xr:uid="{EC8CBCC9-6AA7-4F24-BD30-1B7A59D2C3E9}"/>
    <cellStyle name="Normal 9" xfId="68" xr:uid="{826D22AC-D1CB-4ED4-8C33-70D18B6CEFA8}"/>
    <cellStyle name="Note" xfId="23" builtinId="10" customBuiltin="1"/>
    <cellStyle name="Output" xfId="18" builtinId="21" customBuiltin="1"/>
    <cellStyle name="Percent" xfId="73" builtinId="5"/>
    <cellStyle name="Percent 2" xfId="5" xr:uid="{00000000-0005-0000-0000-000031000000}"/>
    <cellStyle name="Percent 2 2" xfId="52" xr:uid="{00000000-0005-0000-0000-000032000000}"/>
    <cellStyle name="Percent 2 2 2" xfId="57" xr:uid="{236D1CFA-1CAB-43F3-88EA-75D0DD78F5BE}"/>
    <cellStyle name="Percent 2 3" xfId="58" xr:uid="{F73DC9D9-7770-4FC0-BDB1-B0E60CF2DB90}"/>
    <cellStyle name="Percent 3" xfId="8" xr:uid="{00000000-0005-0000-0000-000033000000}"/>
    <cellStyle name="Percent 3 2" xfId="55" xr:uid="{00000000-0005-0000-0000-000034000000}"/>
    <cellStyle name="Percent 3 3" xfId="61" xr:uid="{E55C5FF6-A66A-4A21-AA92-F534291C7927}"/>
    <cellStyle name="Title" xfId="9" builtinId="15" customBuiltin="1"/>
    <cellStyle name="Total" xfId="25" builtinId="25" customBuiltin="1"/>
    <cellStyle name="Warning Text" xfId="22" builtinId="11" customBuiltin="1"/>
  </cellStyles>
  <dxfs count="350"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7" formatCode="#,##0.00_);\(#,##0.00\)"/>
    </dxf>
    <dxf>
      <numFmt numFmtId="172" formatCode="#,##0.0_);\(#,##0.0\)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7" formatCode="#,##0.00_);\(#,##0.00\)"/>
    </dxf>
    <dxf>
      <numFmt numFmtId="7" formatCode="#,##0.00_);\(#,##0.00\)"/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border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alignment horizontal="left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7" formatCode="#,##0.00_);\(#,##0.00\)"/>
    </dxf>
    <dxf>
      <numFmt numFmtId="7" formatCode="#,##0.00_);\(#,##0.00\)"/>
    </dxf>
    <dxf>
      <font>
        <color rgb="FFFF0000"/>
      </font>
    </dxf>
    <dxf>
      <numFmt numFmtId="172" formatCode="#,##0.0_);\(#,##0.0\)"/>
    </dxf>
    <dxf>
      <numFmt numFmtId="7" formatCode="#,##0.00_);\(#,##0.00\)"/>
    </dxf>
    <dxf>
      <alignment horizontal="center"/>
    </dxf>
    <dxf>
      <numFmt numFmtId="172" formatCode="#,##0.0_);\(#,##0.0\)"/>
    </dxf>
    <dxf>
      <numFmt numFmtId="172" formatCode="#,##0.0_);\(#,##0.0\)"/>
    </dxf>
    <dxf>
      <numFmt numFmtId="7" formatCode="#,##0.00_);\(#,##0.00\)"/>
    </dxf>
    <dxf>
      <numFmt numFmtId="172" formatCode="#,##0.0_);\(#,##0.0\)"/>
    </dxf>
    <dxf>
      <numFmt numFmtId="172" formatCode="#,##0.0_);\(#,##0.0\)"/>
    </dxf>
    <dxf>
      <numFmt numFmtId="7" formatCode="#,##0.00_);\(#,##0.00\)"/>
    </dxf>
    <dxf>
      <numFmt numFmtId="7" formatCode="#,##0.00_);\(#,##0.00\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7" formatCode="#,##0.00_);\(#,##0.00\)"/>
    </dxf>
    <dxf>
      <numFmt numFmtId="7" formatCode="#,##0.00_);\(#,##0.00\)"/>
    </dxf>
    <dxf>
      <numFmt numFmtId="172" formatCode="#,##0.0_);\(#,##0.0\)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7" formatCode="#,##0.00_);\(#,##0.00\)"/>
    </dxf>
    <dxf>
      <font>
        <color rgb="FFFF0000"/>
      </font>
    </dxf>
    <dxf>
      <numFmt numFmtId="172" formatCode="#,##0.0_);\(#,##0.0\)"/>
    </dxf>
    <dxf>
      <numFmt numFmtId="7" formatCode="#,##0.00_);\(#,##0.00\)"/>
    </dxf>
    <dxf>
      <numFmt numFmtId="172" formatCode="#,##0.0_);\(#,##0.0\)"/>
    </dxf>
    <dxf>
      <numFmt numFmtId="7" formatCode="#,##0.00_);\(#,##0.00\)"/>
    </dxf>
    <dxf>
      <numFmt numFmtId="172" formatCode="#,##0.0_);\(#,##0.0\)"/>
    </dxf>
    <dxf>
      <numFmt numFmtId="172" formatCode="#,##0.0_);\(#,##0.0\)"/>
    </dxf>
    <dxf>
      <numFmt numFmtId="7" formatCode="#,##0.00_);\(#,##0.00\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7" formatCode="#,##0.00_);\(#,##0.00\)"/>
    </dxf>
    <dxf>
      <numFmt numFmtId="7" formatCode="#,##0.00_);\(#,##0.00\)"/>
    </dxf>
    <dxf>
      <numFmt numFmtId="172" formatCode="#,##0.0_);\(#,##0.0\)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7" formatCode="#,##0.00_);\(#,##0.00\)"/>
    </dxf>
    <dxf>
      <font>
        <color rgb="FFFF0000"/>
      </font>
    </dxf>
    <dxf>
      <numFmt numFmtId="172" formatCode="#,##0.0_);\(#,##0.0\)"/>
    </dxf>
    <dxf>
      <numFmt numFmtId="7" formatCode="#,##0.00_);\(#,##0.00\)"/>
    </dxf>
    <dxf>
      <numFmt numFmtId="172" formatCode="#,##0.0_);\(#,##0.0\)"/>
    </dxf>
    <dxf>
      <numFmt numFmtId="7" formatCode="#,##0.00_);\(#,##0.00\)"/>
    </dxf>
    <dxf>
      <numFmt numFmtId="172" formatCode="#,##0.0_);\(#,##0.0\)"/>
    </dxf>
    <dxf>
      <numFmt numFmtId="172" formatCode="#,##0.0_);\(#,##0.0\)"/>
    </dxf>
    <dxf>
      <numFmt numFmtId="7" formatCode="#,##0.00_);\(#,##0.00\)"/>
    </dxf>
    <dxf>
      <numFmt numFmtId="7" formatCode="#,##0.00_);\(#,##0.00\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7" formatCode="#,##0.00_);\(#,##0.00\)"/>
    </dxf>
    <dxf>
      <alignment horizontal="center"/>
    </dxf>
    <dxf>
      <numFmt numFmtId="7" formatCode="#,##0.00_);\(#,##0.00\)"/>
    </dxf>
    <dxf>
      <numFmt numFmtId="172" formatCode="#,##0.0_);\(#,##0.0\)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7" formatCode="#,##0.00_);\(#,##0.00\)"/>
    </dxf>
    <dxf>
      <font>
        <color rgb="FFFF0000"/>
      </font>
    </dxf>
    <dxf>
      <numFmt numFmtId="172" formatCode="#,##0.0_);\(#,##0.0\)"/>
    </dxf>
    <dxf>
      <numFmt numFmtId="7" formatCode="#,##0.00_);\(#,##0.00\)"/>
    </dxf>
    <dxf>
      <numFmt numFmtId="172" formatCode="#,##0.0_);\(#,##0.0\)"/>
    </dxf>
    <dxf>
      <numFmt numFmtId="7" formatCode="#,##0.00_);\(#,##0.00\)"/>
    </dxf>
    <dxf>
      <numFmt numFmtId="172" formatCode="#,##0.0_);\(#,##0.0\)"/>
    </dxf>
    <dxf>
      <numFmt numFmtId="172" formatCode="#,##0.0_);\(#,##0.0\)"/>
    </dxf>
    <dxf>
      <numFmt numFmtId="7" formatCode="#,##0.00_);\(#,##0.00\)"/>
    </dxf>
    <dxf>
      <numFmt numFmtId="7" formatCode="#,##0.00_);\(#,##0.00\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7" formatCode="#,##0.00_);\(#,##0.00\)"/>
    </dxf>
    <dxf>
      <numFmt numFmtId="172" formatCode="#,##0.0_);\(#,##0.0\)"/>
    </dxf>
    <dxf>
      <numFmt numFmtId="7" formatCode="#,##0.00_);\(#,##0.00\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numFmt numFmtId="7" formatCode="#,##0.00_);\(#,##0.00\)"/>
    </dxf>
    <dxf>
      <numFmt numFmtId="7" formatCode="#,##0.00_);\(#,##0.00\)"/>
    </dxf>
    <dxf>
      <alignment horizontal="center"/>
    </dxf>
    <dxf>
      <numFmt numFmtId="7" formatCode="#,##0.00_);\(#,##0.00\)"/>
    </dxf>
    <dxf>
      <numFmt numFmtId="7" formatCode="#,##0.00_);\(#,##0.00\)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7" formatCode="#,##0.00_);\(#,##0.00\)"/>
    </dxf>
    <dxf>
      <numFmt numFmtId="7" formatCode="#,##0.00_);\(#,##0.00\)"/>
    </dxf>
    <dxf>
      <font>
        <color rgb="FFFF0000"/>
      </font>
    </dxf>
    <dxf>
      <numFmt numFmtId="172" formatCode="#,##0.0_);\(#,##0.0\)"/>
    </dxf>
    <dxf>
      <numFmt numFmtId="7" formatCode="#,##0.00_);\(#,##0.00\)"/>
    </dxf>
    <dxf>
      <numFmt numFmtId="172" formatCode="#,##0.0_);\(#,##0.0\)"/>
    </dxf>
    <dxf>
      <numFmt numFmtId="172" formatCode="#,##0.0_);\(#,##0.0\)"/>
    </dxf>
    <dxf>
      <numFmt numFmtId="172" formatCode="#,##0.0_);\(#,##0.0\)"/>
    </dxf>
    <dxf>
      <numFmt numFmtId="7" formatCode="#,##0.00_);\(#,##0.00\)"/>
    </dxf>
    <dxf>
      <numFmt numFmtId="7" formatCode="#,##0.00_);\(#,##0.00\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73" formatCode="#,##0.0000_);\(#,##0.0000\)"/>
    </dxf>
    <dxf>
      <numFmt numFmtId="173" formatCode="#,##0.0000_);\(#,##0.0000\)"/>
    </dxf>
    <dxf>
      <numFmt numFmtId="173" formatCode="#,##0.0000_);\(#,##0.0000\)"/>
    </dxf>
    <dxf>
      <numFmt numFmtId="7" formatCode="#,##0.00_);\(#,##0.00\)"/>
    </dxf>
    <dxf>
      <numFmt numFmtId="7" formatCode="#,##0.00_);\(#,##0.00\)"/>
    </dxf>
    <dxf>
      <alignment horizontal="center"/>
    </dxf>
    <dxf>
      <numFmt numFmtId="7" formatCode="#,##0.00_);\(#,##0.00\)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7" formatCode="#,##0.00_);\(#,##0.00\)"/>
    </dxf>
    <dxf>
      <font>
        <color rgb="FFFF0000"/>
      </font>
    </dxf>
    <dxf>
      <numFmt numFmtId="172" formatCode="#,##0.0_);\(#,##0.0\)"/>
    </dxf>
    <dxf>
      <numFmt numFmtId="7" formatCode="#,##0.00_);\(#,##0.00\)"/>
    </dxf>
    <dxf>
      <numFmt numFmtId="172" formatCode="#,##0.0_);\(#,##0.0\)"/>
    </dxf>
    <dxf>
      <numFmt numFmtId="172" formatCode="#,##0.0_);\(#,##0.0\)"/>
    </dxf>
    <dxf>
      <numFmt numFmtId="172" formatCode="#,##0.0_);\(#,##0.0\)"/>
    </dxf>
    <dxf>
      <numFmt numFmtId="7" formatCode="#,##0.00_);\(#,##0.00\)"/>
    </dxf>
    <dxf>
      <numFmt numFmtId="7" formatCode="#,##0.00_);\(#,##0.00\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border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fill>
        <patternFill patternType="solid">
          <bgColor rgb="FF7ECEAA"/>
        </patternFill>
      </fill>
    </dxf>
    <dxf>
      <numFmt numFmtId="8" formatCode="#,##0.00_);[Red]\(#,##0.00\)"/>
    </dxf>
    <dxf>
      <numFmt numFmtId="8" formatCode="#,##0.00_);[Red]\(#,##0.00\)"/>
    </dxf>
    <dxf>
      <numFmt numFmtId="8" formatCode="#,##0.00_);[Red]\(#,##0.00\)"/>
    </dxf>
    <dxf>
      <numFmt numFmtId="7" formatCode="#,##0.00_);\(#,##0.00\)"/>
    </dxf>
    <dxf>
      <numFmt numFmtId="7" formatCode="#,##0.00_);\(#,##0.00\)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72" formatCode="#,##0.0_);\(#,##0.0\)"/>
    </dxf>
    <dxf>
      <numFmt numFmtId="7" formatCode="#,##0.00_);\(#,##0.00\)"/>
    </dxf>
    <dxf>
      <numFmt numFmtId="169" formatCode="_(* #,##0_);_(* \(#,##0\);_(* &quot;-&quot;??_);_(@_)"/>
    </dxf>
    <dxf>
      <numFmt numFmtId="169" formatCode="_(* #,##0_);_(* \(#,##0\);_(* &quot;-&quot;??_);_(@_)"/>
    </dxf>
    <dxf>
      <numFmt numFmtId="169" formatCode="_(* #,##0_);_(* \(#,##0\);_(* &quot;-&quot;??_);_(@_)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FF00FF"/>
      <color rgb="FF0000FF"/>
      <color rgb="FFA9DFC7"/>
      <color rgb="FF7ECEAA"/>
      <color rgb="FF9933FF"/>
      <color rgb="FF7EC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44450</xdr:rowOff>
    </xdr:from>
    <xdr:to>
      <xdr:col>12</xdr:col>
      <xdr:colOff>368695</xdr:colOff>
      <xdr:row>35</xdr:row>
      <xdr:rowOff>6632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703B9E-8E66-7217-0824-B6F322164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65200"/>
          <a:ext cx="7683895" cy="548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57150</xdr:rowOff>
    </xdr:from>
    <xdr:to>
      <xdr:col>5</xdr:col>
      <xdr:colOff>171615</xdr:colOff>
      <xdr:row>4</xdr:row>
      <xdr:rowOff>120682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2197BA-7EB3-11F6-8DB9-2F70A6BE2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300"/>
          <a:ext cx="3219615" cy="615982"/>
        </a:xfrm>
        <a:prstGeom prst="rect">
          <a:avLst/>
        </a:prstGeom>
      </xdr:spPr>
    </xdr:pic>
    <xdr:clientData/>
  </xdr:twoCellAnchor>
</xdr:wsDr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Withoonphan, Waraporn" refreshedDate="43640.497023611111" createdVersion="4" refreshedVersion="6" minRefreshableVersion="3" recordCount="1302" xr:uid="{00000000-000A-0000-FFFF-FFFF01000000}">
  <cacheSource type="worksheet">
    <worksheetSource ref="A2:W771" sheet="Working sheet"/>
  </cacheSource>
  <cacheFields count="23">
    <cacheField name="06/01/2019" numFmtId="164">
      <sharedItems containsSemiMixedTypes="0" containsNonDate="0" containsDate="1" containsString="0" minDate="2019-06-01T00:00:00" maxDate="2019-06-12T00:00:00"/>
    </cacheField>
    <cacheField name="J101_01062019" numFmtId="49">
      <sharedItems/>
    </cacheField>
    <cacheField name="1015933088" numFmtId="49">
      <sharedItems/>
    </cacheField>
    <cacheField name="Z045" numFmtId="49">
      <sharedItems/>
    </cacheField>
    <cacheField name="Z001" numFmtId="49">
      <sharedItems/>
    </cacheField>
    <cacheField name="92633340" numFmtId="49">
      <sharedItems/>
    </cacheField>
    <cacheField name="1127297" numFmtId="49">
      <sharedItems/>
    </cacheField>
    <cacheField name="JT DSO10 - Prayasuren" numFmtId="49">
      <sharedItems/>
    </cacheField>
    <cacheField name="11272972" numFmtId="49">
      <sharedItems/>
    </cacheField>
    <cacheField name="14121280" numFmtId="49">
      <sharedItems/>
    </cacheField>
    <cacheField name="SKU EV ORBL  84R CPB 20 10000 15F N TH1" numFmtId="49">
      <sharedItems/>
    </cacheField>
    <cacheField name="50.000" numFmtId="170">
      <sharedItems containsSemiMixedTypes="0" containsString="0" containsNumber="1" containsInteger="1" minValue="1" maxValue="7426"/>
    </cacheField>
    <cacheField name="6,494.50" numFmtId="4">
      <sharedItems containsSemiMixedTypes="0" containsString="0" containsNumber="1" minValue="52.07" maxValue="386671.82"/>
    </cacheField>
    <cacheField name="ME OB" numFmtId="0">
      <sharedItems/>
    </cacheField>
    <cacheField name="50.00 " numFmtId="168">
      <sharedItems containsSemiMixedTypes="0" containsString="0" containsNumber="1" containsInteger="1" minValue="1" maxValue="7426"/>
    </cacheField>
    <cacheField name="6494.50 " numFmtId="168">
      <sharedItems containsSemiMixedTypes="0" containsString="0" containsNumber="1" minValue="52.07" maxValue="386671.82"/>
    </cacheField>
    <cacheField name="0.00 " numFmtId="168">
      <sharedItems containsSemiMixedTypes="0" containsString="0" containsNumber="1" containsInteger="1" minValue="0" maxValue="0"/>
    </cacheField>
    <cacheField name="6,494.50 " numFmtId="40">
      <sharedItems containsSemiMixedTypes="0" containsString="0" containsNumber="1" minValue="52.07" maxValue="386671.82"/>
    </cacheField>
    <cacheField name="7,500.00 " numFmtId="40">
      <sharedItems containsSemiMixedTypes="0" containsString="0" containsNumber="1" containsInteger="1" minValue="60" maxValue="445560"/>
    </cacheField>
    <cacheField name="490.65 " numFmtId="40">
      <sharedItems containsSemiMixedTypes="0" containsString="0" containsNumber="1" minValue="3.9252336448598131" maxValue="29148.785046728972"/>
    </cacheField>
    <cacheField name="6,985.15 " numFmtId="40">
      <sharedItems containsSemiMixedTypes="0" containsString="0" containsNumber="1" minValue="55.995233644859816" maxValue="415820.60504672898"/>
    </cacheField>
    <cacheField name="ME" numFmtId="0">
      <sharedItems/>
    </cacheField>
    <cacheField name="DS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Withoonphan, Waraporn" refreshedDate="43640.497024421296" missingItemsLimit="0" createdVersion="4" refreshedVersion="6" minRefreshableVersion="3" recordCount="10706" xr:uid="{00000000-000A-0000-FFFF-FFFF00000000}">
  <cacheSource type="worksheet">
    <worksheetSource ref="A2:W771" sheet="Working sheet"/>
  </cacheSource>
  <cacheFields count="23">
    <cacheField name="06/01/2019" numFmtId="0">
      <sharedItems containsNonDate="0" containsDate="1" containsString="0" containsBlank="1" minDate="2019-06-01T00:00:00" maxDate="2019-06-24T00:00:00"/>
    </cacheField>
    <cacheField name="J101_01062019" numFmtId="0">
      <sharedItems containsBlank="1"/>
    </cacheField>
    <cacheField name="1015933088" numFmtId="0">
      <sharedItems containsBlank="1"/>
    </cacheField>
    <cacheField name="Z045" numFmtId="0">
      <sharedItems containsBlank="1"/>
    </cacheField>
    <cacheField name="Z001" numFmtId="0">
      <sharedItems containsBlank="1"/>
    </cacheField>
    <cacheField name="92633340" numFmtId="0">
      <sharedItems containsBlank="1"/>
    </cacheField>
    <cacheField name="1127297" numFmtId="0">
      <sharedItems containsBlank="1"/>
    </cacheField>
    <cacheField name="JT DSO10 - Prayasuren" numFmtId="0">
      <sharedItems containsBlank="1"/>
    </cacheField>
    <cacheField name="11272972" numFmtId="0">
      <sharedItems containsBlank="1"/>
    </cacheField>
    <cacheField name="14121280" numFmtId="0">
      <sharedItems containsBlank="1"/>
    </cacheField>
    <cacheField name="SKU EV ORBL  84R CPB 20 10000 15F N TH1" numFmtId="0">
      <sharedItems containsBlank="1"/>
    </cacheField>
    <cacheField name="50.000" numFmtId="0">
      <sharedItems containsString="0" containsBlank="1" containsNumber="1" containsInteger="1" minValue="1" maxValue="36000"/>
    </cacheField>
    <cacheField name="6,494.50" numFmtId="0">
      <sharedItems containsString="0" containsBlank="1" containsNumber="1" minValue="49.34" maxValue="1776079.85"/>
    </cacheField>
    <cacheField name="ME OB" numFmtId="0">
      <sharedItems containsBlank="1"/>
    </cacheField>
    <cacheField name="50.00 " numFmtId="0">
      <sharedItems containsBlank="1" containsMixedTypes="1" containsNumber="1" containsInteger="1" minValue="-30000" maxValue="36000"/>
    </cacheField>
    <cacheField name="6494.50 " numFmtId="168">
      <sharedItems containsBlank="1" containsMixedTypes="1" containsNumber="1" minValue="-1562100" maxValue="1874520"/>
    </cacheField>
    <cacheField name="0.00 " numFmtId="168">
      <sharedItems containsBlank="1" containsMixedTypes="1" containsNumber="1" minValue="-82033.459999999963" maxValue="98440.149999999907"/>
    </cacheField>
    <cacheField name="6,494.50 " numFmtId="40">
      <sharedItems containsBlank="1" containsMixedTypes="1" containsNumber="1" minValue="-1480066.54" maxValue="1776079.85"/>
    </cacheField>
    <cacheField name="7,500.00 " numFmtId="40">
      <sharedItems containsBlank="1" containsMixedTypes="1" containsNumber="1" containsInteger="1" minValue="-1800000" maxValue="2160000"/>
    </cacheField>
    <cacheField name="490.65 " numFmtId="40">
      <sharedItems containsBlank="1" containsMixedTypes="1" containsNumber="1" minValue="-117757.00934579439" maxValue="141308.41121495326"/>
    </cacheField>
    <cacheField name="6,985.15 " numFmtId="40">
      <sharedItems containsBlank="1" containsMixedTypes="1" containsNumber="1" minValue="-1597823.5493457944" maxValue="1917388.2612149534"/>
    </cacheField>
    <cacheField name="ME" numFmtId="0">
      <sharedItems containsBlank="1"/>
    </cacheField>
    <cacheField name="DS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Chaisongrit, Waralee" refreshedDate="44347.763113657405" createdVersion="6" refreshedVersion="6" minRefreshableVersion="3" recordCount="3629" xr:uid="{781EC05B-677E-430E-8026-AB7D7F1D9377}">
  <cacheSource type="worksheet">
    <worksheetSource ref="A1:W771" sheet="Working sheet"/>
  </cacheSource>
  <cacheFields count="23">
    <cacheField name="Bill. date" numFmtId="164">
      <sharedItems containsNonDate="0" containsDate="1" containsString="0" containsBlank="1" minDate="2020-03-02T00:00:00" maxDate="2021-06-01T00:00:00" count="49"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7T00:00:00"/>
        <d v="2021-05-28T00:00:00"/>
        <d v="2021-05-31T00:00:00"/>
        <m/>
        <d v="2020-03-02T00:00:00" u="1"/>
        <d v="2020-10-06T00:00:00" u="1"/>
        <d v="2020-03-14T00:00:00" u="1"/>
        <d v="2020-03-07T00:00:00" u="1"/>
        <d v="2020-03-12T00:00:00" u="1"/>
        <d v="2020-10-16T00:00:00" u="1"/>
        <d v="2020-03-05T00:00:00" u="1"/>
        <d v="2020-10-09T00:00:00" u="1"/>
        <d v="2020-10-02T00:00:00" u="1"/>
        <d v="2020-10-21T00:00:00" u="1"/>
        <d v="2020-03-10T00:00:00" u="1"/>
        <d v="2020-10-14T00:00:00" u="1"/>
        <d v="2020-03-03T00:00:00" u="1"/>
        <d v="2020-10-07T00:00:00" u="1"/>
        <d v="2020-10-26T00:00:00" u="1"/>
        <d v="2020-03-15T00:00:00" u="1"/>
        <d v="2020-10-19T00:00:00" u="1"/>
        <d v="2020-10-12T00:00:00" u="1"/>
        <d v="2020-10-05T00:00:00" u="1"/>
        <d v="2020-03-13T00:00:00" u="1"/>
        <d v="2020-03-06T00:00:00" u="1"/>
        <d v="2020-10-22T00:00:00" u="1"/>
        <d v="2020-03-11T00:00:00" u="1"/>
        <d v="2020-10-15T00:00:00" u="1"/>
        <d v="2020-03-04T00:00:00" u="1"/>
        <d v="2020-10-08T00:00:00" u="1"/>
        <d v="2020-10-27T00:00:00" u="1"/>
        <d v="2020-10-01T00:00:00" u="1"/>
        <d v="2020-10-20T00:00:00" u="1"/>
        <d v="2020-03-09T00:00:00" u="1"/>
      </sharedItems>
    </cacheField>
    <cacheField name="Purchase order no." numFmtId="49">
      <sharedItems containsBlank="1" count="1642">
        <s v="1013043808"/>
        <s v="5013042642"/>
        <s v="9013041603Code12452D"/>
        <s v="1512047976Code12452D"/>
        <s v="1512047977Code12452D"/>
        <s v="1212049614Code12452D"/>
        <s v="1212049615Code12452D"/>
        <s v="1012051183"/>
        <s v="1012051182"/>
        <s v="5012051018"/>
        <s v="5012051017"/>
        <s v="9012050861Code12452D"/>
        <s v="9012050860Code12452D"/>
        <s v="4012050800Code12452D"/>
        <s v="4012050799Code12452D"/>
        <s v="8012050851Code12452D"/>
        <s v="8012050850Code12452D"/>
        <s v="1312050706Code12452D"/>
        <s v="1312050705Code12452D"/>
        <s v="1412050647Code12452D"/>
        <s v="1412050646Code12452D"/>
        <s v="3012050724Code12452D"/>
        <s v="3012050723Code12452D"/>
        <s v="1512050825Code12452D"/>
        <s v="1512050824Code12452D"/>
        <s v="0011780873"/>
        <s v="05943032"/>
        <s v="05943031"/>
        <s v="05942378"/>
        <s v="O8 10094133"/>
        <s v="196977"/>
        <s v="5000143589"/>
        <s v="SFC_Y21-050501"/>
        <s v="C210133348"/>
        <s v="C210133459"/>
        <s v="C210133514"/>
        <s v="C210133606"/>
        <s v="C210133700"/>
        <s v="C210133764"/>
        <s v="C210133838"/>
        <s v="C210133966"/>
        <s v="C210134049"/>
        <s v="C210134157"/>
        <s v="C210134220"/>
        <s v="WLM_Y21-050501"/>
        <s v="MMB_Y21-050514"/>
        <s v="BVD_Y21-050556"/>
        <s v="SOR1_Y21-050501"/>
        <s v="BIG_Y21-050521"/>
        <s v="MPP_Y21-0505001"/>
        <s v="RPB1_Y21-050501"/>
        <s v="RPB2_Y21-050501"/>
        <s v="RPB3_Y21-050501"/>
        <s v="RPB4_Y21-050501"/>
        <s v="CEP_Y21-050501"/>
        <s v="SRC_Y21-050501"/>
        <s v="SMN_Y21-050501"/>
        <s v="SSD_Y21-050501(1)"/>
        <s v="SSD_Y21-050501(2)"/>
        <s v="C210134289"/>
        <s v="C210134354"/>
        <s v="C210134439"/>
        <s v="C210134525"/>
        <s v="C210134602"/>
        <s v="C210134694"/>
        <s v="C210134772"/>
        <s v="C210134858"/>
        <s v="C210134953"/>
        <s v="C210135056"/>
        <s v="C210135119"/>
        <s v="C210135176"/>
        <s v="C210135262"/>
        <s v="C210135350"/>
        <s v="C210135433"/>
        <s v="C210135698"/>
        <s v="C210135795"/>
        <s v="C210135875"/>
        <s v="C210135972"/>
        <s v="C210136047"/>
        <s v="C210135551"/>
        <s v="C210135642"/>
        <s v="15753815"/>
        <s v="933092"/>
        <s v="1212051057Code12452D"/>
        <s v="1212051056Code12452D"/>
        <s v="06031444"/>
        <s v="06031597"/>
        <s v="1474223"/>
        <s v="1310192"/>
        <s v="437280"/>
        <s v="1012052265"/>
        <s v="1012052266"/>
        <s v="5012051977"/>
        <s v="5012051978"/>
        <s v="9012051478Code12452D"/>
        <s v="9012051479Code12452D"/>
        <s v="882.44427476"/>
        <s v="SMN_Y21-050602"/>
        <s v="SFC_Y21-05-0601"/>
        <s v="BPD_Y21-050601"/>
        <s v="881.44427477"/>
        <s v="883.44427478"/>
        <s v="15790049"/>
        <s v="0013741286"/>
        <s v="197205"/>
        <s v="CEP_Y21-050702"/>
        <s v="WLM_Y21-050701"/>
        <s v="BIG_Y21-050721"/>
        <s v="SMN_Y21-050703"/>
        <s v="SOR1_Y21-050701"/>
        <s v="ODC1_Y21-050701"/>
        <s v="ODC2_Y21-050701"/>
        <s v="ODC3_Y21-050701"/>
        <s v="ODC4_Y21-050701"/>
        <s v="4012051749Code12452D"/>
        <s v="4012051750Code12452D"/>
        <s v="8012051973Code12452D"/>
        <s v="8012051974Code12452D"/>
        <s v="1312051596Code12452D"/>
        <s v="1312051597Code12452D"/>
        <s v="1412051520Code12452D"/>
        <s v="1412051521Code12452D"/>
        <s v="3012051677Code12452D"/>
        <s v="3012051678Code12452D"/>
        <s v="1512051879Code12452D"/>
        <s v="1512051880Code12452D"/>
        <s v="1012053312"/>
        <s v="1012053313"/>
        <s v="5012053076"/>
        <s v="5012053077"/>
        <s v="9012052297Code12452D"/>
        <s v="9012052298Code12452D"/>
        <s v="0013741316"/>
        <s v="933611"/>
        <s v="06057007"/>
        <s v="P21H113325"/>
        <s v="100001292738"/>
        <s v="1212052387Code12452D"/>
        <s v="1212052388Code12452D"/>
        <s v="O8 10102145"/>
        <s v="BVD_Y21-050557"/>
        <s v="WLM_Y21-051001"/>
        <s v="BIG_Y21-051021"/>
        <s v="MPP_Y21-0510002"/>
        <s v="RSA_Y21-051001"/>
        <s v="SFC_Y21-05-1001"/>
        <s v="KKP_Y21-051001"/>
        <s v="SRC_Y21-051002"/>
        <s v="C210141867"/>
        <s v="C210140118"/>
        <s v="C210142114"/>
        <s v="C210142324"/>
        <s v="C210142512"/>
        <s v="C210142587"/>
        <s v="C210142656"/>
        <s v="C210142734"/>
        <s v="C210142824"/>
        <s v="C210142917"/>
        <s v="C210143006"/>
        <s v="C210143101"/>
        <s v="C210143189"/>
        <s v="C210143277"/>
        <s v="C210143470"/>
        <s v="C210143544"/>
        <s v="C210143614"/>
        <s v="C210143692"/>
        <s v="C210144162"/>
        <s v="C210144339"/>
        <s v="C210143923"/>
        <s v="C210143997"/>
        <s v="C210144093"/>
        <s v="SSD_Y21-051002"/>
        <s v="06101217"/>
        <s v="15815814"/>
        <s v="1012054136"/>
        <s v="1012054137"/>
        <s v="5012053984"/>
        <s v="5012053985"/>
        <s v="9012052972Code12452D"/>
        <s v="9012052973Code12452D"/>
        <s v="5000145007"/>
        <s v="C210146296"/>
        <s v="MPP_Y21-0511003"/>
        <s v="SMN_Y21-051104"/>
        <s v="CEP_Y21-051103"/>
        <s v="SOR1_Y21-051101"/>
        <s v="SOR1_Y21-051102"/>
        <s v="MMB_Y21-100515"/>
        <s v="4012052730Code12452D"/>
        <s v="4012052731Code12452D"/>
        <s v="8012053000Code12452D"/>
        <s v="8012053001Code12452D"/>
        <s v="1312052482Code12452D"/>
        <s v="1312052483Code12452D"/>
        <s v="1412052269Code12452D"/>
        <s v="1412052270Code12452D"/>
        <s v="3012052541Code12452D"/>
        <s v="3012052542Code12452D"/>
        <s v="1512052740Code12452D"/>
        <s v="1512052741Code12452D"/>
        <s v="BIG_Y21-051421"/>
        <s v="RSP_Y21-051201"/>
        <s v="BPD_Y21-051202"/>
        <s v="BVD_Y21-051258"/>
        <s v="C210147102"/>
        <s v="SFC_Y21-05-1201"/>
        <s v="C210141682"/>
        <s v="C210141805"/>
        <s v="C210141957"/>
        <s v="C210142046"/>
        <s v="C210142197"/>
        <s v="C210142409"/>
        <s v="C210143370"/>
        <s v="C210144263"/>
        <s v="C210144519"/>
        <s v="100001307895"/>
        <s v="1136764"/>
        <s v="934564"/>
        <s v="06125853"/>
        <s v="06139148"/>
        <s v="06140242"/>
        <s v="883.44583659"/>
        <s v="881.44583660"/>
        <s v="882.44583658"/>
        <s v="1012055075"/>
        <s v="1012055076"/>
        <s v="5012054990"/>
        <s v="5012054991"/>
        <s v="9012053725Code12452D"/>
        <s v="9012053726Code12452D"/>
        <s v="1475326"/>
        <s v="13111379"/>
        <s v="438186"/>
        <s v="SRC_Y21-051303"/>
        <s v="SSD_Y21-051303"/>
        <s v="1212053524Code12452D"/>
        <s v="1212053525Code12452D"/>
        <s v="WLM_Y21-051401"/>
        <s v="BIG_Y21-051402"/>
        <s v="RPB1_Y21-051402"/>
        <s v="RPB2_Y21-051402"/>
        <s v="RPB3_Y21-051402"/>
        <s v="RPB4_Y21-051402"/>
        <s v="CEP_Y21-051404"/>
        <s v="BVD_Y21-051259"/>
        <s v="197791"/>
        <s v="PTC-4800020898"/>
        <s v="935242"/>
        <s v="SMN_Y21-051405"/>
        <s v="SOR1_Y21-051401"/>
        <s v="1012056107"/>
        <s v="1012056108"/>
        <s v="5012056137"/>
        <s v="5012056138"/>
        <s v="9012054629Code12452D"/>
        <s v="9012054630Code12452D"/>
        <s v="4012053718Code12452D"/>
        <s v="4012053719Code12452D"/>
        <s v="8012054104Code12452D"/>
        <s v="8012054105Code12452D"/>
        <s v="1312053328Code12452D"/>
        <s v="1312053329Code12452D"/>
        <s v="1412052953Code12452D"/>
        <s v="1412052954Code12452D"/>
        <s v="3012053471Code12452D"/>
        <s v="3012053472Code12452D"/>
        <s v="1512053793Code12452D"/>
        <s v="1512053794Code12452D"/>
        <s v="P21H119728"/>
        <s v="100001322032"/>
        <s v="1212054833Code12452D"/>
        <s v="1212054834Code12452D"/>
        <s v="O8 10108995"/>
        <s v="MPP_Y21-0517004"/>
        <s v="MMB_Y21-140515"/>
        <s v="BIG_Y21-051701"/>
        <s v="C210150288"/>
        <s v="C210150548"/>
        <s v="C210150749"/>
        <s v="C210150935"/>
        <s v="C210150998"/>
        <s v="C210151062"/>
        <s v="C210151140"/>
        <s v="C210151220"/>
        <s v="C210151315"/>
        <s v="C210151389"/>
        <s v="C210151479"/>
        <s v="C210151553"/>
        <s v="C210151636"/>
        <s v="C210151839"/>
        <s v="C210151904"/>
        <s v="C210151975"/>
        <s v="C210152059"/>
        <s v="C210148604"/>
        <s v="C210152510"/>
        <s v="C210152677"/>
        <s v="C210152365"/>
        <s v="C210152446"/>
        <s v="SSD_Y21-051704"/>
        <s v="KKP_Y21-051701"/>
        <s v="197927"/>
        <s v="06203742"/>
        <s v="06203743"/>
        <s v="1012056867"/>
        <s v="1012056868"/>
        <s v="5012057033"/>
        <s v="5012057034"/>
        <s v="9012055418Code12452D"/>
        <s v="9012055419Code12452D"/>
        <s v="WLM_Y21-051801"/>
        <s v="BVD_Y21-051860"/>
        <s v="BPD_Y21-051803"/>
        <s v="5000146557"/>
        <s v="RSA_Y21-051801"/>
        <s v="SMN_Y21-051806"/>
        <s v="SOR1_Y21-051801"/>
        <s v="4012054718Code12452D"/>
        <s v="4012054719Code12452D"/>
        <s v="8012055159Code12452D"/>
        <s v="8012055160Code12452D"/>
        <s v="1312054270Code12452D"/>
        <s v="1312054271Code12452D"/>
        <s v="1412053669Code12452D"/>
        <s v="1412053670Code12452D"/>
        <s v="3012054387Code12452D"/>
        <s v="3012054388Code12452D"/>
        <s v="C210150112"/>
        <s v="C210150388"/>
        <s v="C210150478"/>
        <s v="C210150625"/>
        <s v="C210151728"/>
        <s v="C210152857"/>
        <s v="0019550930"/>
        <s v="5000146736"/>
        <s v="1512054815Code12452D"/>
        <s v="1512054816Code12452D"/>
        <s v="BIG_Y21-051901"/>
        <s v="935970"/>
        <s v="06241876"/>
        <s v="06241877"/>
        <s v="06241878"/>
        <s v="06241879"/>
        <s v="06242053"/>
        <s v="881.44730774"/>
        <s v="882.44730773"/>
        <s v="883.44730775"/>
        <s v="198168"/>
        <s v="1012057749"/>
        <s v="1012057750"/>
        <s v="5012058097"/>
        <s v="5012058098"/>
        <s v="9012056365Code12452D"/>
        <s v="9012056366Code12452D"/>
        <s v="1476357"/>
        <s v="1312481"/>
        <s v="439034"/>
        <s v="BVD_Y21-052061"/>
        <s v="CEP_Y21-052005"/>
        <s v="198400"/>
        <s v="100001325654"/>
        <s v="SOR1_Y21-052001"/>
        <s v="SOR1_Y21-052002"/>
        <s v="1212056003Code12452D"/>
        <s v="1212056004Code12452D"/>
        <s v="C210155611"/>
        <s v="WLM_Y21-052101"/>
        <s v="RPB1_Y21-052103"/>
        <s v="RPB2_Y21-052103"/>
        <s v="RPB3_Y21-052103"/>
        <s v="RPB4_Y21-052103"/>
        <s v="BIG_Y21-052101"/>
        <s v="SSD_Y21-052105"/>
        <s v="SRC_Y21-052104"/>
        <s v="SMN_Y21-052107"/>
        <s v="ODC1_Y21-052102"/>
        <s v="ODC2_Y21-052102"/>
        <s v="ODC3_Y21-052102"/>
        <s v="ODC4_Y21-052102"/>
        <s v="153860"/>
        <s v="936709"/>
        <s v="198570"/>
        <s v="RSP_Y21-052102"/>
        <s v="SOR1_Y21-052101"/>
        <s v="1012058816"/>
        <s v="1012058817"/>
        <s v="5012059211"/>
        <s v="5012059212"/>
        <s v="9012057354Code12452D"/>
        <s v="9012057355Code12452D"/>
        <s v="4012055795Code12452D"/>
        <s v="4012055796Code12452D"/>
        <s v="8012056358Code12452D"/>
        <s v="8012056359Code12452D"/>
        <s v="1312055344Code12452D"/>
        <s v="1312055345Code12452D"/>
        <s v="1412054454Code12452D"/>
        <s v="1412054455Code12452D"/>
        <s v="3012055333Code12452D"/>
        <s v="3012055334Code12452D"/>
        <s v="1512055996Code12452D"/>
        <s v="1512055997Code12452D"/>
        <s v="1212057326Code12452D"/>
        <s v="1212057327Code12452D"/>
        <s v="0022006397"/>
        <s v="O8 10113163"/>
        <s v="C210156802"/>
        <s v="C210158597"/>
        <s v="C210158839"/>
        <s v="C210159049"/>
        <s v="C210159237"/>
        <s v="C210159304"/>
        <s v="C210159372"/>
        <s v="C210159455"/>
        <s v="C210159546"/>
        <s v="C210159631"/>
        <s v="C210159712"/>
        <s v="C210159792"/>
        <s v="C210159952"/>
        <s v="C210160142"/>
        <s v="C210160214"/>
        <s v="C210160347"/>
        <s v="C210160429"/>
        <s v="C210160514"/>
        <s v="C210160576"/>
        <s v="C210160649"/>
        <s v="C210160807"/>
        <s v="C210160979"/>
        <s v="SFC_Y21-05-2401"/>
        <s v="MPP_Y21-0524005"/>
        <s v="CEP_Y21-052406"/>
        <s v="BIG_Y21-052401"/>
        <s v="100001343382"/>
        <s v="C210158429"/>
        <s v="C210158688"/>
        <s v="C210158776"/>
        <s v="C210158927"/>
        <s v="C210159128"/>
        <s v="C210160042"/>
        <s v="C210160905"/>
        <s v="C210161145"/>
        <s v="P21H129513"/>
        <s v="198687"/>
        <s v="1012059799"/>
        <s v="1012059800"/>
        <s v="5013050134"/>
        <s v="5013050135"/>
        <s v="9012058092Code12452D"/>
        <s v="9012058093Code12452D"/>
        <s v="21-0036211"/>
        <s v="5000148328"/>
        <s v="PTC-4800021175"/>
        <s v="KKP_Y21-052501"/>
        <s v="WLM_Y21-052501"/>
        <s v="BPD_Y21-052504"/>
        <s v="SOR1_Y21-052501"/>
        <s v="RSA_Y21-052501"/>
        <s v="SSD_Y21-052506"/>
        <s v="MPP_Y21-0525006"/>
        <s v="SMN_Y21-052508"/>
        <s v="C210162897"/>
        <s v="RSP_Y21-052503"/>
        <s v="4012056879Code12452D"/>
        <s v="4012056880Code12452D"/>
        <s v="8012057489Code12452D"/>
        <s v="8012057490Code12452D"/>
        <s v="1312056444Code12452D"/>
        <s v="1312056445Code12452D"/>
        <s v="1412055244Code12452D"/>
        <s v="1412055245Code12452D"/>
        <s v="3012056312Code12452D"/>
        <s v="3012056313Code12452D"/>
        <s v="1512057086Code12452D"/>
        <s v="1512057087Code12452D"/>
        <s v="100001346832"/>
        <s v="937474"/>
        <s v="1212058514Code12452D"/>
        <s v="1212058515Code12452D"/>
        <s v="1013050965"/>
        <s v="1013050966"/>
        <s v="5013051268"/>
        <s v="5013051269"/>
        <s v="9012059050Code12452D"/>
        <s v="9012059051Code12452D"/>
        <s v="881.44895771"/>
        <s v="882.44895772"/>
        <s v="883.44895770"/>
        <s v="883.44895773"/>
        <s v="1477144"/>
        <s v="1313221"/>
        <s v="439608"/>
        <s v="C210164001"/>
        <s v="BIG_Y21-052601"/>
        <s v="BVD_Y21-052062"/>
        <s v="SOR1_Y21-052701"/>
        <s v="RPB1_Y21-052704"/>
        <s v="RPB2_Y21-052704"/>
        <s v="RPB3_Y21-052704"/>
        <s v="RPB4_Y21-052704"/>
        <s v="SRC_Y21-052705"/>
        <s v="BPD_Y21-052805"/>
        <s v="SMN_Y21-052809"/>
        <s v="CEP_Y21-052807"/>
        <s v="199191"/>
        <s v="937972"/>
        <s v="0023439596"/>
        <s v="1013051987"/>
        <s v="1013051988"/>
        <s v="5013052430"/>
        <s v="5013052431"/>
        <s v="9013050045Code12452D"/>
        <s v="9013050046Code12452D"/>
        <s v="4012057771Code12452D"/>
        <s v="4012057772Code12452D"/>
        <s v="8012058565Code12452D"/>
        <s v="8012058566Code12452D"/>
        <s v="1312057387Code12452D"/>
        <s v="1312057388Code12452D"/>
        <s v="1412056002Code12452D"/>
        <s v="1412056003Code12452D"/>
        <s v="3012057210Code12452D"/>
        <s v="3012057211Code12452D"/>
        <s v="P21H132315 "/>
        <s v="100001357783"/>
        <s v="1212059740Code12452D"/>
        <s v="C210166832"/>
        <s v="C210167012"/>
        <s v="C210167102"/>
        <s v="C210167197"/>
        <s v="C210167271"/>
        <s v="C210167355"/>
        <s v="C210167484"/>
        <s v="C210167563"/>
        <s v="C210167812"/>
        <s v="C210167884"/>
        <s v="C210167970"/>
        <s v="C210168140"/>
        <s v="C210168233"/>
        <s v="C210168390"/>
        <s v="C210168493"/>
        <s v="C210168673"/>
        <s v="C210168828"/>
        <s v="C210169122"/>
        <s v="C210169280"/>
        <s v="C210169456"/>
        <s v="C210169632"/>
        <s v="C210166954"/>
        <s v="C210168309"/>
        <s v="C210168741"/>
        <s v="5000149874"/>
        <s v="W901R40151"/>
        <s v="W151R40074"/>
        <s v="W151R40075"/>
        <s v="W501R40135"/>
        <s v="W121R40100"/>
        <s v="RTV21/00107"/>
        <s v="RTV21/00101"/>
        <s v="100001263686rf932708"/>
        <s v="W401R40095"/>
        <s v="RTV21/00120"/>
        <s v="5013041749rf93270883"/>
        <s v="A202000428"/>
        <s v="C210134694rf93270977"/>
        <s v="C210135698rf93270987"/>
        <s v="4012045865rf93270783"/>
        <s v="W141R50013"/>
        <s v="1212052388rf93271051"/>
        <s v="1512050824rf93270937"/>
        <s v="1512050825rf93270936"/>
        <s v="W301R40190"/>
        <s v="W151R50070"/>
        <s v="5012056137rf93271165"/>
        <m/>
        <s v="SFC_Y20-030301" u="1"/>
        <s v="SMN_Y20-100503" u="1"/>
        <s v="SMN_Y20-101607" u="1"/>
        <s v="RPB1_Y20-100101" u="1"/>
        <s v="5012102815" u="1"/>
        <s v="C200336818" u="1"/>
        <s v="C200358461" u="1"/>
        <s v="179649" u="1"/>
        <s v="XIJ302_06032020" u="1"/>
        <s v="XIJ402_05032020" u="1"/>
        <s v="1412021714rf93262741" u="1"/>
        <s v="03650116" u="1"/>
        <s v="XCJ301_05032020" u="1"/>
        <s v="XIJ502_04032020" u="1"/>
        <s v="XCJ401_04032020" u="1"/>
        <s v="XIJ402_13032020" u="1"/>
        <s v="XCJ301_13032020" u="1"/>
        <s v="XCJ401_12032020" u="1"/>
        <s v="5012103838" u="1"/>
        <s v="J204_02032020" u="1"/>
        <s v="5012102814" u="1"/>
        <s v="J204_03032020" u="1"/>
        <s v="C200358644" u="1"/>
        <s v="J204_04032020" u="1"/>
        <s v="RSA_Y20-100501" u="1"/>
        <s v="20-0019879" u="1"/>
        <s v="C200071663" u="1"/>
        <s v="C200337621" u="1"/>
        <s v="C200357804" u="1"/>
        <s v="J204_05032020" u="1"/>
        <s v="1412093716rf93266828" u="1"/>
        <s v="XCJ303_06032020" u="1"/>
        <s v="1212096381rf93266927" u="1"/>
        <s v="J204_06032020" u="1"/>
        <s v="RSA_Y20-101501" u="1"/>
        <s v="XCJ303_14032020" u="1"/>
        <s v="KKP_Y20-101901" u="1"/>
        <s v="SSD_Y20-102205" u="1"/>
        <s v="10000027178rf9326304" u="1"/>
        <s v="O8189994" u="1"/>
        <s v="J204_09032020" u="1"/>
        <s v="O8 184556" u="1"/>
        <s v="5012103837" u="1"/>
        <s v="RPB2_Y20-100101" u="1"/>
        <s v="882.35387265" u="1"/>
        <s v="C200359483" u="1"/>
        <s v="159578" u="1"/>
        <s v="5012035034" u="1"/>
        <s v="C200337804" u="1"/>
        <s v="XIJ402_06032020" u="1"/>
        <s v="XCJ301_06032020" u="1"/>
        <s v="XIJ502_05032020" u="1"/>
        <s v="XCJ401_05032020" u="1"/>
        <s v="XIJ502_13032020" u="1"/>
        <s v="1411030536Code12452D" u="1"/>
        <s v="5000049670" u="1"/>
        <s v="XCJ401_13032020" u="1"/>
        <s v="XIJ204_09032020" u="1"/>
        <s v="5012035033" u="1"/>
        <s v="C200352653" u="1"/>
        <s v="C200352837" u="1"/>
        <s v="100000036200" u="1"/>
        <s v="100000008459" u="1"/>
        <s v="C200343025" u="1"/>
        <s v="895499" u="1"/>
        <s v="MPP_Y20-102107" u="1"/>
        <s v="413463" u="1"/>
        <s v="RPB3_Y20-100101" u="1"/>
        <s v="881.39717001" u="1"/>
        <s v="1012101913" u="1"/>
        <s v="C200359677" u="1"/>
        <s v="1212103904rf93267301" u="1"/>
        <s v="894703" u="1"/>
        <s v="100000661778" u="1"/>
        <s v="XIJ202_09032020" u="1"/>
        <s v="178665" u="1"/>
        <s v="XCJ101_09032020" u="1"/>
        <s v="W151RA0084" u="1"/>
        <s v="XIJ402_07032020" u="1"/>
        <s v="180023" u="1"/>
        <s v="100000038087" u="1"/>
        <s v="BIG_Y20-102201" u="1"/>
        <s v="CEP_Y20-100602" u="1"/>
        <s v="XCJ401_06032020" u="1"/>
        <s v="1412030483Code12452D" u="1"/>
        <s v="1412030484Code12452D" u="1"/>
        <s v="1412031509Code12452D" u="1"/>
        <s v="1412031510Code12452D" u="1"/>
        <s v="1412032315Code12452D" u="1"/>
        <s v="1412032316Code12452D" u="1"/>
        <s v="1412033060Code12452D" u="1"/>
        <s v="1412033061Code12452D" u="1"/>
        <s v="1412100380Code12452D" u="1"/>
        <s v="1412100381Code12452D" u="1"/>
        <s v="1412101138Code12452D" u="1"/>
        <s v="1412101139Code12452D" u="1"/>
        <s v="1412101973Code12452D" u="1"/>
        <s v="1412101974Code12452D" u="1"/>
        <s v="1412102570Code12452D" u="1"/>
        <s v="1412102571Code12452D" u="1"/>
        <s v="1412103205Code12452D" u="1"/>
        <s v="1412103206Code12452D" u="1"/>
        <s v="1412103903Code12452D" u="1"/>
        <s v="1412103904Code12452D" u="1"/>
        <s v="1412104640Code12452D" u="1"/>
        <s v="1412104641Code12452D" u="1"/>
        <s v="1412105249Code12452D" u="1"/>
        <s v="1412105250Code12452D" u="1"/>
        <s v="3011030522Code12452D" u="1"/>
        <s v="C200343104" u="1"/>
        <s v="0012389110" u="1"/>
        <s v="C200345116" u="1"/>
        <s v="1012101912" u="1"/>
        <s v="BPD_Y20-030501" u="1"/>
        <s v="C200351663" u="1"/>
        <s v="137641" u="1"/>
        <s v="5012100949" u="1"/>
        <s v="C200351731" u="1"/>
        <s v="881.40179011" u="1"/>
        <s v="SSD_Y20-101203" u="1"/>
        <s v="00415915" u="1"/>
        <s v="RPB1_Y20-030201" u="1"/>
        <s v="C200335848" u="1"/>
        <s v="MPP_Y20-102106" u="1"/>
        <s v="1012105884rf93267312" u="1"/>
        <s v="C200337744" u="1"/>
        <s v="03444810" u="1"/>
        <s v="XIJ302_09032020" u="1"/>
        <s v="1012107879" u="1"/>
        <s v="158662" u="1"/>
        <s v="100000608399" u="1"/>
        <s v="BPD_Y20-101503" u="1"/>
        <s v="XIJ502_07032020" u="1"/>
        <s v="4012090428rf93266573" u="1"/>
        <s v="WLM_Y20-100701" u="1"/>
        <s v="3012030579Code12452D" u="1"/>
        <s v="3012030580Code12452D" u="1"/>
        <s v="3012031656Code12452D" u="1"/>
        <s v="3012031657Code12452D" u="1"/>
        <s v="3012032567Code12452D" u="1"/>
        <s v="3012032568Code12452D" u="1"/>
        <s v="3012033421Code12452D" u="1"/>
        <s v="3012033422Code12452D" u="1"/>
        <s v="3012100471Code12452D" u="1"/>
        <s v="3012100472Code12452D" u="1"/>
        <s v="3012101382Code12452D" u="1"/>
        <s v="3012101383Code12452D" u="1"/>
        <s v="3012102354Code12452D" u="1"/>
        <s v="3012102355Code12452D" u="1"/>
        <s v="3012103088Code12452D" u="1"/>
        <s v="3012103089Code12452D" u="1"/>
        <s v="3012103972Code12452D" u="1"/>
        <s v="3012103973Code12452D" u="1"/>
        <s v="3012104713Code12452D" u="1"/>
        <s v="3012104714Code12452D" u="1"/>
        <s v="3012105639Code12452D" u="1"/>
        <s v="3012105640Code12452D" u="1"/>
        <s v="3012106407Code12452D" u="1"/>
        <s v="3012106408Code12452D" u="1"/>
        <s v="C200337491" u="1"/>
        <s v="C200337939" u="1"/>
        <s v="93263626" u="1"/>
        <s v="9011030632Code12452D" u="1"/>
        <s v="5012035845Code12452D" u="1"/>
        <s v="5012035846Code12452D" u="1"/>
        <s v="RPB2_Y20-030201" u="1"/>
        <s v="C200336686" u="1"/>
        <s v="MMB_Y20-100533" u="1"/>
        <s v="C200351592" u="1"/>
        <s v="XIJ402_09032020" u="1"/>
        <s v="XCJ301_09032020" u="1"/>
        <s v="5012101798" u="1"/>
        <s v="C200351936" u="1"/>
        <s v="14689881" u="1"/>
        <s v="KKP_Y20-101201" u="1"/>
        <s v="5000098413" u="1"/>
        <s v="C200354936" u="1"/>
        <s v="O8 43589" u="1"/>
        <s v="895869" u="1"/>
        <s v="BVD_Y20-101925" u="1"/>
        <s v="854939" u="1"/>
        <s v="4012101358rf93267131" u="1"/>
        <s v="C200350959" u="1"/>
        <s v="C200321915rf93266849" u="1"/>
        <s v="5000095608" u="1"/>
        <s v="W121R90175" u="1"/>
        <s v="5012101797" u="1"/>
        <s v="9012030438Code12452D" u="1"/>
        <s v="9012030439Code12452D" u="1"/>
        <s v="9012031530Code12452D" u="1"/>
        <s v="9012031531Code12452D" u="1"/>
        <s v="9012032687Code12452D" u="1"/>
        <s v="9012032688Code12452D" u="1"/>
        <s v="9012033482Code12452D" u="1"/>
        <s v="9012033483Code12452D" u="1"/>
        <s v="9012034404Code12452D" u="1"/>
        <s v="9012035448Code12452D" u="1"/>
        <s v="9012035449Code12452D" u="1"/>
        <s v="9012100894Code12452D" u="1"/>
        <s v="9012101677Code12452D" u="1"/>
        <s v="9012101678Code12452D" u="1"/>
        <s v="9012102687Code12452D" u="1"/>
        <s v="9012102688Code12452D" u="1"/>
        <s v="9012103597Code12452D" u="1"/>
        <s v="9012103598Code12452D" u="1"/>
        <s v="9012104331Code12452D" u="1"/>
        <s v="9012104332Code12452D" u="1"/>
        <s v="9012105088Code12452D" u="1"/>
        <s v="9012105089Code12452D" u="1"/>
        <s v="9012106791Code12452D" u="1"/>
        <s v="9012106792Code12452D" u="1"/>
        <s v="9012107733Code12452D" u="1"/>
        <s v="9012107734Code12452D" u="1"/>
        <s v="9012108797Code12452D" u="1"/>
        <s v="9012108798Code12452D" u="1"/>
        <s v="9012109472Code12452D" u="1"/>
        <s v="9012109473Code12452D" u="1"/>
        <s v="C200335696" u="1"/>
        <s v="C200344239" u="1"/>
        <s v="RPB3_Y20-030201" u="1"/>
        <s v="SSD_Y20-100101(01)" u="1"/>
        <s v="3012096860rf93267026" u="1"/>
        <s v="1212098601rf93267053" u="1"/>
        <s v="883.35387266" u="1"/>
        <s v="J101_10032020" u="1"/>
        <s v="XCJ401_09032020" u="1"/>
        <s v="180427" u="1"/>
        <s v="J101_11032020" u="1"/>
        <s v="J101_12032020" u="1"/>
        <s v="J101_13032020" u="1"/>
        <s v="J301_03032020" u="1"/>
        <s v="J101_14032020" u="1"/>
        <s v="J301_04032020" u="1"/>
        <s v="MPP_Y20-031205" u="1"/>
        <s v="SRC_Y20-030502" u="1"/>
        <s v="C200358798" u="1"/>
        <s v="RPB1_Y20-031103" u="1"/>
        <s v="J101_15032020" u="1"/>
        <s v="J301_05032020" u="1"/>
        <s v="J301_06032020" u="1"/>
        <s v="C200336751" u="1"/>
        <s v="J502_10032020" u="1"/>
        <s v="C200352773" u="1"/>
        <s v="J502_11032020" u="1"/>
        <s v="KKP_Y20-030301" u="1"/>
        <s v="J301_09032020" u="1"/>
        <s v="PTC-4100344641" u="1"/>
        <s v="J502_12032020" u="1"/>
        <s v="9013021106Code12452D" u="1"/>
        <s v="9013021107Code12452D" u="1"/>
        <s v="J502_13032020" u="1"/>
        <s v="J502_14032020" u="1"/>
        <s v="892875" u="1"/>
        <s v="387507" u="1"/>
        <s v="C200337878" u="1"/>
        <s v="J502_15032020" u="1"/>
        <s v="1012105885" u="1"/>
        <s v="C200335922" u="1"/>
        <s v="C200337670" u="1"/>
        <s v="C200358865" u="1"/>
        <s v="882.39717002" u="1"/>
        <s v="C200351864" u="1"/>
        <s v="0012389198" u="1"/>
        <s v="MMB_Y20-102635" u="1"/>
        <s v="J302_02032020" u="1"/>
        <s v="C200344168" u="1"/>
        <s v="J302_03032020" u="1"/>
        <s v="J302_04032020" u="1"/>
        <s v="BVD_Y20-100923" u="1"/>
        <s v="RPB2_Y20-031103" u="1"/>
        <s v="J302_05032020" u="1"/>
        <s v="0013820973rf93267239" u="1"/>
        <s v="C200357864" u="1"/>
        <s v="J302_06032020" u="1"/>
        <s v="1012105884" u="1"/>
        <s v="SMN_Y20-102008" u="1"/>
        <s v="C200359864" u="1"/>
        <s v="J302_09032020" u="1"/>
        <s v="C200335796" u="1"/>
        <s v="882.40179012" u="1"/>
        <s v="1012108964" u="1"/>
        <s v="C200081402" u="1"/>
        <s v="P20H073510" u="1"/>
        <s v="893975" u="1"/>
        <s v="BVD_Y20-100122" u="1"/>
        <s v="WLM_Y20-102001" u="1"/>
        <s v="BVD_Y20-102226" u="1"/>
        <s v="J303_03032020" u="1"/>
        <s v="1012108963" u="1"/>
        <s v="0020321366" u="1"/>
        <s v="MPP_Y20-100810" u="1"/>
        <s v="00401308" u="1"/>
        <s v="J303_04032020" u="1"/>
        <s v="C200081401" u="1"/>
        <s v="RPB3_Y20-031103" u="1"/>
        <s v="J303_05032020" u="1"/>
        <s v="J303_06032020" u="1"/>
        <s v="C200358942" u="1"/>
        <s v="J303_09032020" u="1"/>
        <s v="C200359942" u="1"/>
        <s v="W301R20160" u="1"/>
        <s v="C200337037rf93267155" u="1"/>
        <s v="C200081400" u="1"/>
        <s v="MPP_Y20-100101" u="1"/>
        <s v="SFC_Y20-030501" u="1"/>
        <s v="C200344313" u="1"/>
        <s v="C200081379" u="1"/>
        <s v="03673178" u="1"/>
        <s v="5012109999" u="1"/>
        <s v="SRC_Y20-030603" u="1"/>
        <s v="5012100950" u="1"/>
        <s v="C200345060" u="1"/>
        <s v="C200081378" u="1"/>
        <s v="C200352975" u="1"/>
        <s v="5012109998" u="1"/>
        <s v="1012107880" u="1"/>
        <s v="SOR1_Y20-100101" u="1"/>
        <s v="C200343255" u="1"/>
        <s v="SSD_Y20-100101(02)" u="1"/>
        <s v="C200336884" u="1"/>
        <s v="MPP_Y20-101204" u="1"/>
        <s v="C200081389" u="1"/>
        <s v="881.35387267" u="1"/>
        <s v="SOR1_Y20-100102" u="1"/>
        <s v="C200350882" u="1"/>
        <s v="1511030522Code12452D" u="1"/>
        <s v="C200081377" u="1"/>
        <s v="RSP_Y20-102725" u="1"/>
        <s v="BPD_Y20-102705" u="1"/>
        <s v="SMN_Y20-102610" u="1"/>
        <s v="0023601084" u="1"/>
        <s v="14617487" u="1"/>
        <s v="1012031719" u="1"/>
        <s v="1512023587rf93262847" u="1"/>
        <s v="1444252" u="1"/>
        <s v="100000009673" u="1"/>
        <s v="03592060" u="1"/>
        <s v="C200081388" u="1"/>
        <s v="882.35540233" u="1"/>
        <s v="SMN_Y20-102109" u="1"/>
        <s v="C200081376" u="1"/>
        <s v="9012100893" u="1"/>
        <s v="O8193549" u="1"/>
        <s v="WLM_Y20-100102" u="1"/>
        <s v="C200335998" u="1"/>
        <s v="CEP_Y20-102106" u="1"/>
        <s v="RPB2_Y20-030502" u="1"/>
        <s v="00037967" u="1"/>
        <s v="C200081399" u="1"/>
        <s v="C200081387" u="1"/>
        <s v="1512030612Code12452D" u="1"/>
        <s v="1512030613Code12452D" u="1"/>
        <s v="1512031725Code12452D" u="1"/>
        <s v="1512031726Code12452D" u="1"/>
        <s v="1512032576Code12452D" u="1"/>
        <s v="1512032577Code12452D" u="1"/>
        <s v="1512033449Code12452D" u="1"/>
        <s v="1512033450Code12452D" u="1"/>
        <s v="1512100534Code12452D" u="1"/>
        <s v="1512100535Code12452D" u="1"/>
        <s v="1512101465Code12452D" u="1"/>
        <s v="1512101466Code12452D" u="1"/>
        <s v="1512102433Code12452D" u="1"/>
        <s v="1512102434Code12452D" u="1"/>
        <s v="1512103173Code12452D" u="1"/>
        <s v="1512103174Code12452D" u="1"/>
        <s v="1512104062Code12452D" u="1"/>
        <s v="1512104063Code12452D" u="1"/>
        <s v="1512104846Code12452D" u="1"/>
        <s v="1512104847Code12452D" u="1"/>
        <s v="1512105903Code12452D" u="1"/>
        <s v="1512105904Code12452D" u="1"/>
        <s v="03673179" u="1"/>
        <s v="C200081375" u="1"/>
        <s v="BIG_Y20-101401" u="1"/>
        <s v="C200343184" u="1"/>
        <s v="1413679" u="1"/>
        <s v="1013100982" u="1"/>
        <s v="C200345184" u="1"/>
        <s v="XIJ101_02032020" u="1"/>
        <s v="14653897" u="1"/>
        <s v="XIJ101_10032020" u="1"/>
        <s v="C200081398" u="1"/>
        <s v="C200336961" u="1"/>
        <s v="C200081386" u="1"/>
        <s v="SFC_Y20-101501" u="1"/>
        <s v="C200081374" u="1"/>
        <s v="882.39869190" u="1"/>
        <s v="RPB1_Y20-102204" u="1"/>
        <s v="SOR1_Y20-100201" u="1"/>
        <s v="WLM_Y20-100101" u="1"/>
        <s v="1013100981" u="1"/>
        <s v="883.40179013" u="1"/>
        <s v="1244228" u="1"/>
        <s v="C200343331" u="1"/>
        <s v="C200345251" u="1"/>
        <s v="C200081397" u="1"/>
        <s v="14733428" u="1"/>
        <s v="C200081385" u="1"/>
        <s v="C200081373" u="1"/>
        <s v="CEP_Y20-101905" u="1"/>
        <s v="C200343446" u="1"/>
        <s v="C200344090" u="1"/>
        <s v="XIJ101_03032020" u="1"/>
        <s v="XCJ204_02032020" u="1"/>
        <s v="XCJ204_10032020" u="1"/>
        <s v="C200344526" u="1"/>
        <s v="03592061" u="1"/>
        <s v="C200081396" u="1"/>
        <s v="C200081384" u="1"/>
        <s v="C200081372" u="1"/>
        <s v="RPB2_Y20-102204" u="1"/>
        <s v="5000048028" u="1"/>
        <s v="XCJ202_02032020" u="1"/>
        <s v="XIJ303_10032020" u="1"/>
        <s v="XCJ202_10032020" u="1"/>
        <s v="C200343513" u="1"/>
        <s v="C200343605" u="1"/>
        <s v="1012034658" u="1"/>
        <s v="C200081395" u="1"/>
        <s v="C200081383" u="1"/>
        <s v="C200081371" u="1"/>
        <s v="1512026090rf93263027" u="1"/>
        <s v="RPB1_Y20-101503" u="1"/>
        <s v="XIJ101_04032020" u="1"/>
        <s v="XCJ204_03032020" u="1"/>
        <s v="XIJ101_12032020" u="1"/>
        <s v="O8 39204" u="1"/>
        <s v="MPP_Y20-030302" u="1"/>
        <s v="WLM_Y20-031201" u="1"/>
        <s v="XCJ204_11032020" u="1"/>
        <s v="XIJ301_10032020" u="1"/>
        <s v="1011030711" u="1"/>
        <s v="881.40022220" u="1"/>
        <s v="1012034657" u="1"/>
        <s v="854206" u="1"/>
        <s v="C200081394" u="1"/>
        <s v="C200081382" u="1"/>
        <s v="C200344399" u="1"/>
        <s v="RPB3_Y20-102204" u="1"/>
        <s v="1012105019" u="1"/>
        <s v="14671267" u="1"/>
        <s v="XIJ303_03032020" u="1"/>
        <s v="XCJ202_03032020" u="1"/>
        <s v="XCJ302_02032020" u="1"/>
        <s v="XIJ303_11032020" u="1"/>
        <s v="RSA_Y20-102801" u="1"/>
        <s v="XCJ202_11032020" u="1"/>
        <s v="XCJ302_10032020" u="1"/>
        <s v="J401_02032020" u="1"/>
        <s v="J401_03032020" u="1"/>
        <s v="C200081393" u="1"/>
        <s v="881.35535824" u="1"/>
        <s v="J401_04032020" u="1"/>
        <s v="C200081381" u="1"/>
        <s v="J401_05032020" u="1"/>
        <s v="CEP_Y20-100903" u="1"/>
        <s v="1012105018" u="1"/>
        <s v="1012035724" u="1"/>
        <s v="881.35540214" u="1"/>
        <s v="J401_06032020" u="1"/>
        <s v="XIJ101_05032020" u="1"/>
        <s v="RPB2_Y20-101503" u="1"/>
        <s v="XCJ204_04032020" u="1"/>
        <s v="C200344466" u="1"/>
        <s v="C200088610" u="1"/>
        <s v="XIJ101_13032020" u="1"/>
        <s v="XIJ301_03032020" u="1"/>
        <s v="XCJ204_12032020" u="1"/>
        <s v="XIJ401_02032020" u="1"/>
        <s v="XIJ301_11032020" u="1"/>
        <s v="P20H325026" u="1"/>
        <s v="XIJ401_10032020" u="1"/>
        <s v="J401_09032020" u="1"/>
        <s v="1012033735" u="1"/>
        <s v="W301RA0056" u="1"/>
        <s v="C200081392" u="1"/>
        <s v="C200081380" u="1"/>
        <s v="1012030494" u="1"/>
        <s v="1012035723" u="1"/>
        <s v="XIJ303_04032020" u="1"/>
        <s v="1412022516rf93262800" u="1"/>
        <s v="XCJ202_04032020" u="1"/>
        <s v="RPB1_Y20-100802" u="1"/>
        <s v="XCJ302_03032020" u="1"/>
        <s v="CEP_Y20-100201rf9326" u="1"/>
        <s v="XCJ202_12032020" u="1"/>
        <s v="XCJ402_02032020" u="1"/>
        <s v="J202_10032020" u="1"/>
        <s v="XCJ302_11032020" u="1"/>
        <s v="SMN_Y20-100905" u="1"/>
        <s v="XCJ402_10032020" u="1"/>
        <s v="20-0069902" u="1"/>
        <s v="J202_11032020" u="1"/>
        <s v="100000678881" u="1"/>
        <s v="J202_12032020" u="1"/>
        <s v="J402_02032020" u="1"/>
        <s v="4100261171" u="1"/>
        <s v="J202_13032020" u="1"/>
        <s v="J402_03032020" u="1"/>
        <s v="1012033734" u="1"/>
        <s v="C200081391" u="1"/>
        <s v="J202_14032020" u="1"/>
        <s v="J402_04032020" u="1"/>
        <s v="5000096833" u="1"/>
        <s v="J402_05032020" u="1"/>
        <s v="XIJ101_06032020" u="1"/>
        <s v="1012030493" u="1"/>
        <s v="178320" u="1"/>
        <s v="1278124" u="1"/>
        <s v="J402_06032020" u="1"/>
        <s v="XCJ204_05032020" u="1"/>
        <s v="RPB3_Y20-101503" u="1"/>
        <s v="XIJ101_14032020" u="1"/>
        <s v="XIJ301_04032020" u="1"/>
        <s v="J402_07032020" u="1"/>
        <s v="XCJ204_13032020" u="1"/>
        <s v="XIJ401_03032020" u="1"/>
        <s v="100000678879" u="1"/>
        <s v="XIJ301_12032020" u="1"/>
        <s v="XIJ401_11032020" u="1"/>
        <s v="J402_09032020" u="1"/>
        <s v="00410293" u="1"/>
        <s v="PTC-4100350863" u="1"/>
        <s v="414244" u="1"/>
        <s v="5012034735" u="1"/>
        <s v="C200081390" u="1"/>
        <s v="883.39869191" u="1"/>
        <s v="SOR1_Y20-101201" u="1"/>
        <s v="XCJ202_05032020" u="1"/>
        <s v="C200344659" u="1"/>
        <s v="XCJ302_04032020" u="1"/>
        <s v="XIJ303_13032020" u="1"/>
        <s v="RPB2_Y20-100802" u="1"/>
        <s v="XCJ202_13032020" u="1"/>
        <s v="XCJ402_03032020" u="1"/>
        <s v="XCJ302_12032020" u="1"/>
        <s v="XCJ502_02032020" u="1"/>
        <s v="WLM_Y20-101201" u="1"/>
        <s v="XCJ402_11032020" u="1"/>
        <s v="XCJ502_10032020" u="1"/>
        <s v="SMN_Y20-100904" u="1"/>
        <s v="1012107003" u="1"/>
        <s v="881.39869189" u="1"/>
        <s v="1279241" u="1"/>
        <s v="1012103038" u="1"/>
        <s v="1012031720" u="1"/>
        <s v="5012034734" u="1"/>
        <s v="C200351029" u="1"/>
        <s v="XCJ204_06032020" u="1"/>
        <s v="XIJ301_05032020" u="1"/>
        <s v="XIJ401_04032020" u="1"/>
        <s v="XIJ301_13032020" u="1"/>
        <s v="XIJ401_12032020" u="1"/>
        <s v="5011030651" u="1"/>
        <s v="1012107002" u="1"/>
        <s v="1012103037" u="1"/>
        <s v="C200343669" u="1"/>
        <s v="SSD_Y20-100502" u="1"/>
        <s v="XIJ303_06032020" u="1"/>
        <s v="XCJ202_06032020" u="1"/>
        <s v="XCJ302_05032020" u="1"/>
        <s v="XIJ303_14032020" u="1"/>
        <s v="XCJ402_04032020" u="1"/>
        <s v="RPB3_Y20-100802" u="1"/>
        <s v="XCJ302_13032020" u="1"/>
        <s v="XCJ502_03032020" u="1"/>
        <s v="882.39984312" u="1"/>
        <s v="XCJ402_12032020" u="1"/>
        <s v="J204_10032020" u="1"/>
        <s v="J204_11032020" u="1"/>
        <s v="RSM_Y20-030203" u="1"/>
        <s v="1012032938" u="1"/>
        <s v="J204_12032020" u="1"/>
        <s v="C200087572" u="1"/>
        <s v="J204_13032020" u="1"/>
        <s v="BPD_Y20-100802" u="1"/>
        <s v="100000688719" u="1"/>
        <s v="KKP_Y20-100501" u="1"/>
        <s v="XIJ301_06032020" u="1"/>
        <s v="WLM_Y20-030301" u="1"/>
        <s v="C200072139" u="1"/>
        <s v="XIJ401_05032020" u="1"/>
        <s v="0016681636" u="1"/>
        <s v="XIJ401_13032020" u="1"/>
        <s v="RSA_Y20-102101" u="1"/>
        <s v="1012032937" u="1"/>
        <s v="SMN_Y20-100102" u="1"/>
        <s v="883.40022221" u="1"/>
        <s v="896604" u="1"/>
        <s v="03715007" u="1"/>
        <s v="XCJ302_06032020" u="1"/>
        <s v="C200072138" u="1"/>
        <s v="SOR1_Y20-102101" u="1"/>
        <s v="XCJ402_05032020" u="1"/>
        <s v="XCJ502_04032020" u="1"/>
        <s v="XCJ402_13032020" u="1"/>
        <s v="C200344735" u="1"/>
        <s v="C200352002" u="1"/>
        <s v="BVD_Y20-101424" u="1"/>
        <s v="XIJ101_09032020" u="1"/>
        <s v="883.35535825" u="1"/>
        <s v="BPD_Y20-031102" u="1"/>
        <s v="C200072149" u="1"/>
        <s v="XIJ401_06032020" u="1"/>
        <s v="C200072137" u="1"/>
        <s v="1211030581Code12452D" u="1"/>
        <s v="5012031753" u="1"/>
        <s v="5012033777" u="1"/>
        <s v="5000093954" u="1"/>
        <s v="SMN_Y20-100101" u="1"/>
        <s v="881.35321466" u="1"/>
        <s v="C200072148" u="1"/>
        <s v="XCJ402_06032020" u="1"/>
        <s v="XCJ502_05032020" u="1"/>
        <s v="BPD_Y20-102104" u="1"/>
        <s v="3012025617rf93262960" u="1"/>
        <s v="C200072136" u="1"/>
        <s v="XCJ502_13032020" u="1"/>
        <s v="5012031752" u="1"/>
        <s v="5012033776" u="1"/>
        <s v="853464" u="1"/>
        <s v="100000632325" u="1"/>
        <s v="RSM_Y20-030201" u="1"/>
        <s v="RSP_Y20-101924" u="1"/>
        <s v="1212103905rf93267302" u="1"/>
        <s v="C200337037" u="1"/>
        <s v="BIG_Y20-101601" u="1"/>
        <s v="XCJ204_09032020" u="1"/>
        <s v="C200072159" u="1"/>
        <s v="BIG_Y20-102601" u="1"/>
        <s v="C200072147" u="1"/>
        <s v="4011030543Code12452D" u="1"/>
        <s v="C200072135" u="1"/>
        <s v="1212029723Code12452D" u="1"/>
        <s v="1212029724Code12452D" u="1"/>
        <s v="1212030800Code12452D" u="1"/>
        <s v="1212030801Code12452D" u="1"/>
        <s v="1212032304Code12452D" u="1"/>
        <s v="1212032305Code12452D" u="1"/>
        <s v="1212033405Code12452D" u="1"/>
        <s v="1212033406Code12452D" u="1"/>
        <s v="1212098600Code12452D" u="1"/>
        <s v="1212098601Code12452D" u="1"/>
        <s v="1212100716Code12452D" u="1"/>
        <s v="1212100717Code12452D" u="1"/>
        <s v="1212101846Code12452D" u="1"/>
        <s v="1212101847Code12452D" u="1"/>
        <s v="1212103059Code12452D" u="1"/>
        <s v="1212103060Code12452D" u="1"/>
        <s v="1212103904Code12452D" u="1"/>
        <s v="1212103905Code12452D" u="1"/>
        <s v="1212104943Code12452D" u="1"/>
        <s v="1212105822Code12452D" u="1"/>
        <s v="1212105823Code12452D" u="1"/>
        <s v="1212107042Code12452D" u="1"/>
        <s v="1212107043Code12452D" u="1"/>
        <s v="C200344848" u="1"/>
        <s v="1012101043" u="1"/>
        <s v="03715268" u="1"/>
        <s v="XCJ202_09032020" u="1"/>
        <s v="1012104135" u="1"/>
        <s v="C200072158" u="1"/>
        <s v="SOR1_Y20-102201" u="1"/>
        <s v="XCJ402_07032020" u="1"/>
        <s v="SFC_Y20-102701" u="1"/>
        <s v="C200072146" u="1"/>
        <s v="CEP_Y20-100201" u="1"/>
        <s v="C200359011" u="1"/>
        <s v="C200344927" u="1"/>
        <s v="RSP_Y20-100923" u="1"/>
        <s v="SOR1_Y20-102202" u="1"/>
        <s v="1012101042" u="1"/>
        <s v="XIJ301_09032020" u="1"/>
        <s v="1012104134" u="1"/>
        <s v="SOR1_Y20-102203" u="1"/>
        <s v="C200072157" u="1"/>
        <s v="8011030532Code12452D" u="1"/>
        <s v="C200072145" u="1"/>
        <s v="C200343938" u="1"/>
        <s v="4012030615Code12452D" u="1"/>
        <s v="4012030616Code12452D" u="1"/>
        <s v="4012031819Code12452D" u="1"/>
        <s v="4012031820Code12452D" u="1"/>
        <s v="4012032807Code12452D" u="1"/>
        <s v="4012032808Code12452D" u="1"/>
        <s v="4012033837Code12452D" u="1"/>
        <s v="4012033838Code12452D" u="1"/>
        <s v="4012100461Code12452D" u="1"/>
        <s v="4012100462Code12452D" u="1"/>
        <s v="4012101358Code12452D" u="1"/>
        <s v="4012101359Code12452D" u="1"/>
        <s v="4012102258Code12452D" u="1"/>
        <s v="4012102259Code12452D" u="1"/>
        <s v="4012102997Code12452D" u="1"/>
        <s v="4012102998Code12452D" u="1"/>
        <s v="4012103834Code12452D" u="1"/>
        <s v="4012103835Code12452D" u="1"/>
        <s v="4012104654Code12452D" u="1"/>
        <s v="4012104655Code12452D" u="1"/>
        <s v="4012105559Code12452D" u="1"/>
        <s v="4012105560Code12452D" u="1"/>
        <s v="4012106357Code12452D" u="1"/>
        <s v="4012106358Code12452D" u="1"/>
        <s v="MPP_Y20-030503" u="1"/>
        <s v="C200343730" u="1"/>
        <s v="5012032853" u="1"/>
        <s v="1013091998rf93267011" u="1"/>
        <s v="SFC_Y20-031001" u="1"/>
        <s v="C200337126" u="1"/>
        <s v="XCJ302_09032020" u="1"/>
        <s v="1013022201" u="1"/>
        <s v="XCJ502_07032020" u="1"/>
        <s v="C200072156" u="1"/>
        <s v="C200072144" u="1"/>
        <s v="C200336069" u="1"/>
        <s v="5012032852" u="1"/>
        <s v="1212104944" u="1"/>
        <s v="XIJ401_09032020" u="1"/>
        <s v="100000645144" u="1"/>
        <s v="1013022200" u="1"/>
        <s v="C200072155" u="1"/>
        <s v="8012030656Code12452D" u="1"/>
        <s v="8012030657Code12452D" u="1"/>
        <s v="8012031942Code12452D" u="1"/>
        <s v="8012031943Code12452D" u="1"/>
        <s v="8012032804Code12452D" u="1"/>
        <s v="8012032805Code12452D" u="1"/>
        <s v="8012033793Code12452D" u="1"/>
        <s v="8012033794Code12452D" u="1"/>
        <s v="8012100580Code12452D" u="1"/>
        <s v="8012100581Code12452D" u="1"/>
        <s v="8012101631Code12452D" u="1"/>
        <s v="8012101632Code12452D" u="1"/>
        <s v="8012102681Code12452D" u="1"/>
        <s v="8012102682Code12452D" u="1"/>
        <s v="8012103451Code12452D" u="1"/>
        <s v="8012103452Code12452D" u="1"/>
        <s v="8012104431Code12452D" u="1"/>
        <s v="8012104432Code12452D" u="1"/>
        <s v="8012105328Code12452D" u="1"/>
        <s v="8012105329Code12452D" u="1"/>
        <s v="8012106270Code12452D" u="1"/>
        <s v="8012106271Code12452D" u="1"/>
        <s v="8012107068Code12452D" u="1"/>
        <s v="8012107069Code12452D" u="1"/>
        <s v="C200072143" u="1"/>
        <s v="RSM_Y20-060301" u="1"/>
        <s v="4012096815rf93267024" u="1"/>
        <s v="1212098600rf93267052" u="1"/>
        <s v="4012101359rf93267132" u="1"/>
        <s v="SOR1_Y20-101501" u="1"/>
        <s v="C200358067" u="1"/>
        <s v="882.40022222" u="1"/>
        <s v="C200358239" u="1"/>
        <s v="J301_10032020" u="1"/>
        <s v="BIG_Y20-092801" u="1"/>
        <s v="BPD_Y20-100101" u="1"/>
        <s v="1212104943" u="1"/>
        <s v="XCJ402_09032020" u="1"/>
        <s v="J301_11032020" u="1"/>
        <s v="4012023122rf93262795" u="1"/>
        <s v="J301_12032020" u="1"/>
        <s v="9012034405Code12452e" u="1"/>
        <s v="C200072154" u="1"/>
        <s v="J301_13032020" u="1"/>
        <s v="C200072142" u="1"/>
        <s v="1013100236" u="1"/>
        <s v="MPP_Y20-101504" u="1"/>
        <s v="852844" u="1"/>
        <s v="C200352169" u="1"/>
        <s v="882.35535826" u="1"/>
        <s v="C200072165" u="1"/>
        <s v="C200342854" u="1"/>
        <s v="J101_02032020" u="1"/>
        <s v="C200072153" u="1"/>
        <s v="03437951" u="1"/>
        <s v="C200344590" u="1"/>
        <s v="J101_03032020" u="1"/>
        <s v="C200072141" u="1"/>
        <s v="J101_04032020" u="1"/>
        <s v="1013100235" u="1"/>
        <s v="93263507" u="1"/>
        <s v="5013022063" u="1"/>
        <s v="J101_05032020" u="1"/>
        <s v="J101_06032020" u="1"/>
        <s v="C200336134" u="1"/>
        <s v="J101_07032020" u="1"/>
        <s v="J302_10032020" u="1"/>
        <s v="J302_11032020" u="1"/>
        <s v="J101_09032020" u="1"/>
        <s v="C200072164" u="1"/>
        <s v="J302_12032020" u="1"/>
        <s v="J502_02032020" u="1"/>
        <s v="C200072152" u="1"/>
        <s v="J302_13032020" u="1"/>
        <s v="J502_03032020" u="1"/>
        <s v="C200072140" u="1"/>
        <s v="J502_04032020" u="1"/>
        <s v="J502_05032020" u="1"/>
        <s v="5013022062" u="1"/>
        <s v="1280258" u="1"/>
        <s v="J502_06032020" u="1"/>
        <s v="C200361795" u="1"/>
        <s v="J502_07032020" u="1"/>
        <s v="178972" u="1"/>
        <s v="J502_09032020" u="1"/>
        <s v="C200072163" u="1"/>
        <s v="C200343864" u="1"/>
        <s v="C200072151" u="1"/>
        <s v="O8 200108" u="1"/>
        <s v="SOR1_Y20-100801" u="1"/>
        <s v="SOR1_Y20-101601" u="1"/>
        <s v="1412100380rf93267085" u="1"/>
        <s v="SFC_Y20-100801" u="1"/>
        <s v="MMB_Y20-101234" u="1"/>
        <s v="SOR1_Y20-100802" u="1"/>
        <s v="03518512" u="1"/>
        <s v="C200351258" u="1"/>
        <s v="J303_10032020" u="1"/>
        <s v="C200343795" u="1"/>
        <s v="J303_11032020" u="1"/>
        <s v="03591017" u="1"/>
        <s v="C200352338" u="1"/>
        <s v="J303_12032020" u="1"/>
        <s v="C200072162" u="1"/>
        <s v="C200352234" u="1"/>
        <s v="J303_13032020" u="1"/>
        <s v="C200072150" u="1"/>
        <s v="J303_14032020" u="1"/>
        <s v="MPP_Y20-100502" u="1"/>
        <s v="00401310" u="1"/>
        <s v="RSM_Y20-130301" u="1"/>
        <s v="C200344978" u="1"/>
        <s v="C200072161" u="1"/>
        <s v="03437952" u="1"/>
        <s v="C200352405" u="1"/>
        <s v="C200337178" u="1"/>
        <s v="P20H331993" u="1"/>
        <s v="RSP_Y20-100222" u="1"/>
        <s v="5012109324" u="1"/>
        <s v="C200336234" u="1"/>
        <s v="SRCY20-102601" u="1"/>
        <s v="9012106061" u="1"/>
        <s v="C200342965" u="1"/>
        <s v="C200072160" u="1"/>
        <s v="881.35397893" u="1"/>
        <s v="CEP_Y20-101404" u="1"/>
        <s v="SRCY20-100101" u="1"/>
        <s v="5012109323" u="1"/>
        <s v="C200351095" u="1"/>
        <s v="SRCY20-101601" u="1"/>
        <s v="100000645145" u="1"/>
        <s v="5012106438" u="1"/>
        <s v="180622" u="1"/>
        <s v="WLM_Y20-030501" u="1"/>
        <s v="KKP_Y20-102701" u="1"/>
        <s v="03564361" u="1"/>
        <s v="03518513" u="1"/>
        <s v="5012107197" u="1"/>
        <s v="ODC1_Y20-102101" u="1"/>
        <s v="C200358519" u="1"/>
        <s v="C200359163" u="1"/>
        <s v="C200351162" u="1"/>
        <s v="C200352082" u="1"/>
        <s v="5012106437" u="1"/>
        <s v="1412661" u="1"/>
        <s v="388394" u="1"/>
        <s v="5012108161" u="1"/>
        <s v="882.35321408" u="1"/>
        <s v="SFC_Y20-100102" u="1"/>
        <s v="SRCY20-100901" u="1"/>
        <s v="03443773" u="1"/>
        <s v="1311030518Code12452D" u="1"/>
        <s v="5012107196" u="1"/>
        <s v="C200337231" u="1"/>
        <s v="C200359346" u="1"/>
        <s v="5012105412" u="1"/>
        <s v="C200359230" u="1"/>
        <s v="KKP_Y20-031001" u="1"/>
        <s v="1445188" u="1"/>
        <s v="5012108160" u="1"/>
        <s v="5000013899rf93260881" u="1"/>
        <s v="SFC_Y20-101902" u="1"/>
        <s v="4100258213" u="1"/>
        <s v="13528643" u="1"/>
        <s v="5012105411" u="1"/>
        <s v="ODC2_Y20-102102" u="1"/>
        <s v="100000035296" u="1"/>
        <s v="SRC_Y20-030201" u="1"/>
        <s v="1512025386rf93262858" u="1"/>
        <s v="SFC_Y20-100101" u="1"/>
        <s v="1312030634Code12452D" u="1"/>
        <s v="1312030635Code12452D" u="1"/>
        <s v="1312031837Code12452D" u="1"/>
        <s v="1312031838Code12452D" u="1"/>
        <s v="1312032809Code12452D" u="1"/>
        <s v="1312032810Code12452D" u="1"/>
        <s v="1312033747Code12452D" u="1"/>
        <s v="1312033748Code12452D" u="1"/>
        <s v="1312100528Code12452D" u="1"/>
        <s v="1312100529Code12452D" u="1"/>
        <s v="1312101408Code12452D" u="1"/>
        <s v="1312101409Code12452D" u="1"/>
        <s v="1312102302Code12452D" u="1"/>
        <s v="1312102303Code12452D" u="1"/>
        <s v="1312103089Code12452D" u="1"/>
        <s v="1312103090Code12452D" u="1"/>
        <s v="1312103988Code12452D" u="1"/>
        <s v="1312103989Code12452D" u="1"/>
        <s v="1312104826Code12452D" u="1"/>
        <s v="1312104827Code12452D" u="1"/>
        <s v="1312105473Code12452D" u="1"/>
        <s v="1312105474Code12452D" u="1"/>
        <s v="1312105765Code12452D" u="1"/>
        <s v="1312105766Code12452D" u="1"/>
        <s v="415017" u="1"/>
        <s v="C200351331" u="1"/>
        <s v="C200352527" u="1"/>
        <s v="883.35321260" u="1"/>
        <s v="XIJ204_02032020" u="1"/>
        <s v="XIJ204_10032020" u="1"/>
        <s v="C200336448" u="1"/>
        <s v="SFC_Y20-101901" u="1"/>
        <s v="C200359539" u="1"/>
        <s v="W101RA0026" u="1"/>
        <s v="C200359411" u="1"/>
        <s v="XIJ202_02032020" u="1"/>
        <s v="ODC3_Y20-102102" u="1"/>
        <s v="XCJ101_02032020" u="1"/>
        <s v="RBP1_Y20-030502" u="1"/>
        <s v="XIJ202_10032020" u="1"/>
        <s v="XCJ101_10032020" u="1"/>
        <s v="03563783" u="1"/>
        <s v="0013820973" u="1"/>
        <s v="KKP_Y20-101901RF9326" u="1"/>
        <s v="XIJ204_03032020" u="1"/>
        <s v="C200351421" u="1"/>
        <s v="ODC2_Y20-100601" u="1"/>
        <s v="XIJ204_11032020" u="1"/>
        <s v="1446121" u="1"/>
        <s v="C200359285" u="1"/>
        <s v="W501RA0115" u="1"/>
        <s v="XIJ202_03032020" u="1"/>
        <s v="XCJ101_03032020" u="1"/>
        <s v="XIJ302_02032020" u="1"/>
        <s v="ODC4_Y20-102102" u="1"/>
        <s v="XIJ202_11032020" u="1"/>
        <s v="XIJ302_10032020" u="1"/>
        <s v="1245339" u="1"/>
        <s v="W501RA0046" u="1"/>
        <s v="C200352283" u="1"/>
        <s v="C200351535" u="1"/>
        <s v="XIJ204_04032020" u="1"/>
        <s v="ODC3_Y20-100601" u="1"/>
        <s v="XIJ204_12032020" u="1"/>
        <s v="W121RA0103" u="1"/>
        <s v="J401_10032020" u="1"/>
        <s v="XCJ303_10032020" u="1"/>
        <s v="J401_11032020" u="1"/>
        <s v="J401_12032020" u="1"/>
        <s v="SMN_Y20-101506" u="1"/>
        <s v="03496209" u="1"/>
        <s v="J401_13032020" u="1"/>
        <s v="180896" u="1"/>
        <s v="W101RA0046" u="1"/>
        <s v="00053570" u="1"/>
        <s v="XIJ202_04032020" u="1"/>
        <s v="XCJ101_04032020" u="1"/>
        <s v="XIJ302_03032020" u="1"/>
        <s v="XIJ202_12032020" u="1"/>
        <s v="XIJ402_02032020" u="1"/>
        <s v="C200336295" u="1"/>
        <s v="XCJ101_12032020" u="1"/>
        <s v="XIJ302_11032020" u="1"/>
        <s v="RBP3_Y20-030502" u="1"/>
        <s v="XIJ402_10032020" u="1"/>
        <s v="XCJ301_10032020" u="1"/>
        <s v="C200336547" u="1"/>
        <s v="00056960" u="1"/>
        <s v="W101RA0149" u="1"/>
        <s v="C200336615" u="1"/>
        <s v="C200337443" u="1"/>
        <s v="1013093106" u="1"/>
        <s v="C200350729" u="1"/>
        <s v="120861" u="1"/>
        <s v="XIJ204_05032020" u="1"/>
        <s v="100000610702" u="1"/>
        <s v="XIJ204_13032020" u="1"/>
        <s v="ODC4_Y20-100601" u="1"/>
        <s v="XCJ303_03032020" u="1"/>
        <s v="J402_10032020" u="1"/>
        <s v="SRCY20-030603" u="1"/>
        <s v="XCJ303_11032020" u="1"/>
        <s v="C200337294" u="1"/>
        <s v="J402_11032020" u="1"/>
        <s v="J402_12032020" u="1"/>
        <s v="0016311422" u="1"/>
        <s v="883.35540238" u="1"/>
        <s v="J402_13032020" u="1"/>
        <s v="C200351476" u="1"/>
        <s v="W101RA0148" u="1"/>
        <s v="883.39717000" u="1"/>
        <s v="100000622741" u="1"/>
        <s v="179253" u="1"/>
        <s v="100000038086" u="1"/>
        <s v="SSD_Y20-101904" u="1"/>
        <s v="XIJ202_05032020" u="1"/>
        <s v="XCJ101_05032020" u="1"/>
        <s v="XIJ302_04032020" u="1"/>
        <s v="XIJ202_13032020" u="1"/>
        <s v="XIJ402_03032020" u="1"/>
        <s v="XCJ101_13032020" u="1"/>
        <s v="XCJ301_03032020" u="1"/>
        <s v="XIJ302_12032020" u="1"/>
        <s v="XIJ502_02032020" u="1"/>
        <s v="13509866" u="1"/>
        <s v="0022130562" u="1"/>
        <s v="XCJ401_02032020" u="1"/>
        <s v="XIJ402_11032020" u="1"/>
        <s v="C200336385" u="1"/>
        <s v="5000094068" u="1"/>
        <s v="XCJ301_11032020" u="1"/>
        <s v="XIJ502_10032020" u="1"/>
        <s v="MPP_Y20-031004" u="1"/>
        <s v="XCJ401_10032020" u="1"/>
        <s v="852143" u="1"/>
        <s v="894165" u="1"/>
        <s v="BIG_Y20-100901" u="1"/>
        <s v="J202_02032020" u="1"/>
        <s v="5012104646" u="1"/>
        <s v="100000035027" u="1"/>
        <s v="J202_03032020" u="1"/>
        <s v="BIG_Y20-101901" u="1"/>
        <s v="J202_04032020" u="1"/>
        <s v="C200359728" u="1"/>
        <s v="J202_05032020" u="1"/>
        <s v="XIJ204_06032020" u="1"/>
        <s v="159160" u="1"/>
        <s v="100000670887" u="1"/>
        <s v="J202_06032020" u="1"/>
        <s v="XCJ303_04032020" u="1"/>
        <s v="C200359600" u="1"/>
        <s v="J202_09032020" u="1"/>
        <s v="5012104645" u="1"/>
        <s v="C200337544" u="1"/>
        <s v="W121RA0054" u="1"/>
        <s v="100000608398" u="1"/>
        <s v="C200358715" u="1"/>
        <s v="XIJ202_06032020" u="1"/>
        <s v="XCJ101_06032020" u="1"/>
        <s v="XIJ302_05032020" u="1"/>
        <s v="XIJ402_04032020" u="1"/>
        <s v="XCJ101_14032020" u="1"/>
        <s v="XCJ301_04032020" u="1"/>
        <s v="XIJ302_13032020" u="1"/>
        <s v="XIJ502_03032020" u="1"/>
        <s v="XCJ401_03032020" u="1"/>
        <s v="XIJ402_12032020" u="1"/>
        <s v="XCJ301_12032020" u="1"/>
        <s v="XCJ401_11032020" u="1"/>
        <s v="C200344018" u="1"/>
        <s v="WLM_Y20-102601" u="1"/>
        <s v="0013854624" u="1"/>
        <s v="C200350829" u="1"/>
        <s v="C200352473" u="1"/>
        <s v="W101RA0133" u="1"/>
        <s v="C200336498" u="1"/>
        <s v="XCJ303_13032020" u="1"/>
        <s v="C200352701" u="1"/>
      </sharedItems>
    </cacheField>
    <cacheField name="Sales order no." numFmtId="49">
      <sharedItems containsBlank="1"/>
    </cacheField>
    <cacheField name="Sales order Type" numFmtId="49">
      <sharedItems containsBlank="1" count="4">
        <s v="Z045"/>
        <s v="Z013"/>
        <s v="Z046"/>
        <m/>
      </sharedItems>
    </cacheField>
    <cacheField name="Billing type" numFmtId="49">
      <sharedItems containsBlank="1"/>
    </cacheField>
    <cacheField name="Bill. doc." numFmtId="49">
      <sharedItems containsBlank="1" count="1681">
        <s v="0093270913"/>
        <s v="0093270914"/>
        <s v="0093270915"/>
        <s v="0093270916"/>
        <s v="0093270917"/>
        <s v="0093270918"/>
        <s v="0093270919"/>
        <s v="0093270920"/>
        <s v="0093270921"/>
        <s v="0093270922"/>
        <s v="0093270923"/>
        <s v="0093270924"/>
        <s v="0093270925"/>
        <s v="0093270926"/>
        <s v="0093270927"/>
        <s v="0093270928"/>
        <s v="0093270929"/>
        <s v="0093270930"/>
        <s v="0093270931"/>
        <s v="0093270932"/>
        <s v="0093270933"/>
        <s v="0093270934"/>
        <s v="0093270935"/>
        <s v="0093270936"/>
        <s v="0093270937"/>
        <s v="0093270938"/>
        <s v="0093270939"/>
        <s v="0093270940"/>
        <s v="0093270941"/>
        <s v="0093270942"/>
        <s v="0093270943"/>
        <s v="0093270944"/>
        <s v="0093270945"/>
        <s v="0093270946"/>
        <s v="0093270947"/>
        <s v="0093270948"/>
        <s v="0093270949"/>
        <s v="0093270950"/>
        <s v="0093270951"/>
        <s v="0093270952"/>
        <s v="0093270953"/>
        <s v="0093270954"/>
        <s v="0093270955"/>
        <s v="0093270956"/>
        <s v="0093270957"/>
        <s v="0093270958"/>
        <s v="0093270959"/>
        <s v="0093270960"/>
        <s v="0093270961"/>
        <s v="0093270962"/>
        <s v="0093270963"/>
        <s v="0093270964"/>
        <s v="0093270965"/>
        <s v="0093270966"/>
        <s v="0093270967"/>
        <s v="0093270968"/>
        <s v="0093270969"/>
        <s v="0093270970"/>
        <s v="0093270971"/>
        <s v="0093270972"/>
        <s v="0093270973"/>
        <s v="0093270974"/>
        <s v="0093270975"/>
        <s v="0093270976"/>
        <s v="0093270977"/>
        <s v="0093270978"/>
        <s v="0093270979"/>
        <s v="0093270980"/>
        <s v="0093270981"/>
        <s v="0093270982"/>
        <s v="0093270983"/>
        <s v="0093270984"/>
        <s v="0093270985"/>
        <s v="0093270986"/>
        <s v="0093270987"/>
        <s v="0093270988"/>
        <s v="0093270989"/>
        <s v="0093270990"/>
        <s v="0093270991"/>
        <s v="0093270992"/>
        <s v="0093270993"/>
        <s v="0093270994"/>
        <s v="0093270995"/>
        <s v="0093270996"/>
        <s v="0093270997"/>
        <s v="0093270998"/>
        <s v="0093270999"/>
        <s v="0093271000"/>
        <s v="0093271001"/>
        <s v="0093271002"/>
        <s v="0093271003"/>
        <s v="0093271004"/>
        <s v="0093271005"/>
        <s v="0093271006"/>
        <s v="0093271007"/>
        <s v="0093271008"/>
        <s v="0093271009"/>
        <s v="0093271010"/>
        <s v="0093271011"/>
        <s v="0093271012"/>
        <s v="0093271013"/>
        <s v="0093271014"/>
        <s v="0093271015"/>
        <s v="0093271016"/>
        <s v="0093271017"/>
        <s v="0093271018"/>
        <s v="0093271019"/>
        <s v="0093271020"/>
        <s v="0093271021"/>
        <s v="0093271022"/>
        <s v="0093271023"/>
        <s v="0093271024"/>
        <s v="0093271025"/>
        <s v="0093271026"/>
        <s v="0093271027"/>
        <s v="0093271028"/>
        <s v="0093271029"/>
        <s v="0093271030"/>
        <s v="0093271031"/>
        <s v="0093271032"/>
        <s v="0093271033"/>
        <s v="0093271034"/>
        <s v="0093271035"/>
        <s v="0093271036"/>
        <s v="0093271037"/>
        <s v="0093271038"/>
        <s v="0093271039"/>
        <s v="0093271040"/>
        <s v="0093271041"/>
        <s v="0093271042"/>
        <s v="0093271043"/>
        <s v="0093271044"/>
        <s v="0093271045"/>
        <s v="0093271046"/>
        <s v="0093271047"/>
        <s v="0093271048"/>
        <s v="0093271049"/>
        <s v="0093271050"/>
        <s v="0093271051"/>
        <s v="0093271052"/>
        <s v="0093271053"/>
        <s v="0093271054"/>
        <s v="0093271055"/>
        <s v="0093271056"/>
        <s v="0093271057"/>
        <s v="0093271058"/>
        <s v="0093271059"/>
        <s v="0093271060"/>
        <s v="0093271061"/>
        <s v="0093271062"/>
        <s v="0093271063"/>
        <s v="0093271064"/>
        <s v="0093271065"/>
        <s v="0093271066"/>
        <s v="0093271067"/>
        <s v="0093271068"/>
        <s v="0093271069"/>
        <s v="0093271070"/>
        <s v="0093271071"/>
        <s v="0093271072"/>
        <s v="0093271073"/>
        <s v="0093271074"/>
        <s v="0093271075"/>
        <s v="0093271076"/>
        <s v="0093271077"/>
        <s v="0093271078"/>
        <s v="0093271079"/>
        <s v="0093271080"/>
        <s v="0093271081"/>
        <s v="0093271082"/>
        <s v="0093271083"/>
        <s v="0093271084"/>
        <s v="0093271085"/>
        <s v="0093271086"/>
        <s v="0093271087"/>
        <s v="0093271088"/>
        <s v="0093271089"/>
        <s v="0093271090"/>
        <s v="0093271091"/>
        <s v="0093271092"/>
        <s v="0093271093"/>
        <s v="0093271094"/>
        <s v="0093271095"/>
        <s v="0093271096"/>
        <s v="0093271097"/>
        <s v="0093271098"/>
        <s v="0093271099"/>
        <s v="0093271100"/>
        <s v="0093271101"/>
        <s v="0093271102"/>
        <s v="0093271103"/>
        <s v="0093271104"/>
        <s v="0093271105"/>
        <s v="0093271106"/>
        <s v="0093271107"/>
        <s v="0093271108"/>
        <s v="0093271109"/>
        <s v="0093271110"/>
        <s v="0093271111"/>
        <s v="0093271112"/>
        <s v="0093271113"/>
        <s v="0093271114"/>
        <s v="0093271115"/>
        <s v="0093271116"/>
        <s v="0093271117"/>
        <s v="0093271118"/>
        <s v="0093271119"/>
        <s v="0093271120"/>
        <s v="0093271121"/>
        <s v="0093271122"/>
        <s v="0093271123"/>
        <s v="0093271124"/>
        <s v="0093271125"/>
        <s v="0093271126"/>
        <s v="0093271127"/>
        <s v="0093271128"/>
        <s v="0093271129"/>
        <s v="0093271130"/>
        <s v="0093271131"/>
        <s v="0093271132"/>
        <s v="0093271133"/>
        <s v="0093271134"/>
        <s v="0093271135"/>
        <s v="0093271136"/>
        <s v="0093271137"/>
        <s v="0093271138"/>
        <s v="0093271139"/>
        <s v="0093271140"/>
        <s v="0093271141"/>
        <s v="0093271142"/>
        <s v="0093271143"/>
        <s v="0093271144"/>
        <s v="0093271145"/>
        <s v="0093271146"/>
        <s v="0093271147"/>
        <s v="0093271148"/>
        <s v="0093271149"/>
        <s v="0093271150"/>
        <s v="0093271151"/>
        <s v="0093271152"/>
        <s v="0093271153"/>
        <s v="0093271154"/>
        <s v="0093271155"/>
        <s v="0093271156"/>
        <s v="0093271157"/>
        <s v="0093271158"/>
        <s v="0093271159"/>
        <s v="0093271160"/>
        <s v="0093271161"/>
        <s v="0093271162"/>
        <s v="0093271163"/>
        <s v="0093271164"/>
        <s v="0093271165"/>
        <s v="0093271166"/>
        <s v="0093271167"/>
        <s v="0093271168"/>
        <s v="0093271169"/>
        <s v="0093271170"/>
        <s v="0093271171"/>
        <s v="0093271172"/>
        <s v="0093271173"/>
        <s v="0093271174"/>
        <s v="0093271175"/>
        <s v="0093271176"/>
        <s v="0093271177"/>
        <s v="0093271178"/>
        <s v="0093271179"/>
        <s v="0093271180"/>
        <s v="0093271181"/>
        <s v="0093271182"/>
        <s v="0093271183"/>
        <s v="0093271184"/>
        <s v="0093271185"/>
        <s v="0093271186"/>
        <s v="0093271187"/>
        <s v="0093271188"/>
        <s v="0093271189"/>
        <s v="0093271190"/>
        <s v="0093271191"/>
        <s v="0093271192"/>
        <s v="0093271193"/>
        <s v="0093271194"/>
        <s v="0093271195"/>
        <s v="0093271196"/>
        <s v="0093271197"/>
        <s v="0093271198"/>
        <s v="0093271199"/>
        <s v="0093271200"/>
        <s v="0093271201"/>
        <s v="0093271202"/>
        <s v="0093271203"/>
        <s v="0093271204"/>
        <s v="0093271205"/>
        <s v="0093271206"/>
        <s v="0093271207"/>
        <s v="0093271208"/>
        <s v="0093271209"/>
        <s v="0093271210"/>
        <s v="0093271211"/>
        <s v="0093271212"/>
        <s v="0093271213"/>
        <s v="0093271214"/>
        <s v="0093271215"/>
        <s v="0093271216"/>
        <s v="0093271217"/>
        <s v="0093271218"/>
        <s v="0093271219"/>
        <s v="0093271220"/>
        <s v="0093271221"/>
        <s v="0093271222"/>
        <s v="0093271223"/>
        <s v="0093271224"/>
        <s v="0093271225"/>
        <s v="0093271226"/>
        <s v="0093271227"/>
        <s v="0093271228"/>
        <s v="0093271229"/>
        <s v="0093271230"/>
        <s v="0093271231"/>
        <s v="0093271232"/>
        <s v="0093271233"/>
        <s v="0093271234"/>
        <s v="0093271235"/>
        <s v="0093271236"/>
        <s v="0093271237"/>
        <s v="0093271238"/>
        <s v="0093271239"/>
        <s v="0093271240"/>
        <s v="0093271241"/>
        <s v="0093271242"/>
        <s v="0093271243"/>
        <s v="0093271244"/>
        <s v="0093271245"/>
        <s v="0093271246"/>
        <s v="0093271247"/>
        <s v="0093271248"/>
        <s v="0093271249"/>
        <s v="0093271250"/>
        <s v="0093271251"/>
        <s v="0093271252"/>
        <s v="0093271253"/>
        <s v="0093271254"/>
        <s v="0093271255"/>
        <s v="0093271256"/>
        <s v="0093271257"/>
        <s v="0093271258"/>
        <s v="0093271259"/>
        <s v="0093271260"/>
        <s v="0093271261"/>
        <s v="0093271262"/>
        <s v="0093271263"/>
        <s v="0093271264"/>
        <s v="0093271265"/>
        <s v="0093271266"/>
        <s v="0093271267"/>
        <s v="0093271268"/>
        <s v="0093271269"/>
        <s v="0093271270"/>
        <s v="0093271271"/>
        <s v="0093271272"/>
        <s v="0093271273"/>
        <s v="0093271274"/>
        <s v="0093271275"/>
        <s v="0093271276"/>
        <s v="0093271277"/>
        <s v="0093271278"/>
        <s v="0093271279"/>
        <s v="0093271280"/>
        <s v="0093271281"/>
        <s v="0093271282"/>
        <s v="0093271283"/>
        <s v="0093271284"/>
        <s v="0093271285"/>
        <s v="0093271286"/>
        <s v="0093271287"/>
        <s v="0093271288"/>
        <s v="0093271289"/>
        <s v="0093271290"/>
        <s v="0093271291"/>
        <s v="0093271292"/>
        <s v="0093271293"/>
        <s v="0093271294"/>
        <s v="0093271295"/>
        <s v="0093271296"/>
        <s v="0093271297"/>
        <s v="0093271298"/>
        <s v="0093271299"/>
        <s v="0093271300"/>
        <s v="0093271301"/>
        <s v="0093271302"/>
        <s v="0093271303"/>
        <s v="0093271304"/>
        <s v="0093271305"/>
        <s v="0093271306"/>
        <s v="0093271307"/>
        <s v="0093271308"/>
        <s v="0093271309"/>
        <s v="0093271310"/>
        <s v="0093271311"/>
        <s v="0093271312"/>
        <s v="0093271313"/>
        <s v="0093271314"/>
        <s v="0093271315"/>
        <s v="0093271316"/>
        <s v="0093271317"/>
        <s v="0093271318"/>
        <s v="0093271319"/>
        <s v="0093271320"/>
        <s v="0093271321"/>
        <s v="0093271322"/>
        <s v="0093271323"/>
        <s v="0093271324"/>
        <s v="0093271325"/>
        <s v="0093271326"/>
        <s v="0093271327"/>
        <s v="0093271328"/>
        <s v="0093271329"/>
        <s v="0093271330"/>
        <s v="0093271331"/>
        <s v="0093271332"/>
        <s v="0093271333"/>
        <s v="0093271334"/>
        <s v="0093271335"/>
        <s v="0093271336"/>
        <s v="0093271337"/>
        <s v="0093271338"/>
        <s v="0093271339"/>
        <s v="0093271340"/>
        <s v="0093271341"/>
        <s v="0093271342"/>
        <s v="0093271343"/>
        <s v="0093271344"/>
        <s v="0093271345"/>
        <s v="0093271346"/>
        <s v="0093271347"/>
        <s v="0093271348"/>
        <s v="0093271349"/>
        <s v="0093271350"/>
        <s v="0093271351"/>
        <s v="0093271352"/>
        <s v="0093271353"/>
        <s v="0093271354"/>
        <s v="0093271355"/>
        <s v="0093271356"/>
        <s v="0093271357"/>
        <s v="0093271358"/>
        <s v="0093271359"/>
        <s v="0093271360"/>
        <s v="0093271361"/>
        <s v="0093271362"/>
        <s v="0093271363"/>
        <s v="0093271364"/>
        <s v="0093271365"/>
        <s v="0093271366"/>
        <s v="0093271367"/>
        <s v="0093271368"/>
        <s v="0093271369"/>
        <s v="0093271370"/>
        <s v="0093271371"/>
        <s v="0093271372"/>
        <s v="0093271373"/>
        <s v="0093271374"/>
        <s v="0093271375"/>
        <s v="0093271376"/>
        <s v="0093271377"/>
        <s v="0093271378"/>
        <s v="0093271379"/>
        <s v="0093271380"/>
        <s v="0093271381"/>
        <s v="0093271382"/>
        <s v="0093271383"/>
        <s v="0093271384"/>
        <s v="0093271385"/>
        <s v="0093271386"/>
        <s v="0093271387"/>
        <s v="0093271388"/>
        <s v="0093271389"/>
        <s v="0093271390"/>
        <s v="0093271391"/>
        <s v="0093271392"/>
        <s v="0093271393"/>
        <s v="0093271394"/>
        <s v="0093271395"/>
        <s v="0093271396"/>
        <s v="0093271397"/>
        <s v="0093271398"/>
        <s v="0093271399"/>
        <s v="0093271400"/>
        <s v="0093271401"/>
        <s v="0093271402"/>
        <s v="0093271403"/>
        <s v="0093271404"/>
        <s v="0093271405"/>
        <s v="0093271406"/>
        <s v="0093271407"/>
        <s v="0093271408"/>
        <s v="0093271409"/>
        <s v="0093271410"/>
        <s v="0093271411"/>
        <s v="0093271412"/>
        <s v="0093271413"/>
        <s v="0093271414"/>
        <s v="0093271415"/>
        <s v="0093271416"/>
        <s v="0093271417"/>
        <s v="0093271418"/>
        <s v="0093271419"/>
        <s v="0093271420"/>
        <s v="0093271421"/>
        <s v="0093271422"/>
        <s v="0093271423"/>
        <s v="0093271424"/>
        <s v="0093271425"/>
        <s v="0093271426"/>
        <s v="0093271427"/>
        <s v="0093271428"/>
        <s v="0093271429"/>
        <s v="0093271430"/>
        <s v="0093271431"/>
        <s v="0093271432"/>
        <s v="0093271433"/>
        <s v="0093271434"/>
        <s v="0093271435"/>
        <s v="0093271436"/>
        <s v="0093271437"/>
        <s v="0093271438"/>
        <s v="0093271439"/>
        <s v="0093271440"/>
        <s v="0093271441"/>
        <s v="0093271442"/>
        <s v="0093271443"/>
        <s v="0093271444"/>
        <s v="0093271445"/>
        <s v="0093271446"/>
        <s v="0093271447"/>
        <s v="0093271448"/>
        <s v="0093271449"/>
        <s v="0093271450"/>
        <s v="0093271451"/>
        <s v="0093271452"/>
        <s v="0093271453"/>
        <s v="0093271454"/>
        <s v="0093271455"/>
        <s v="0093271456"/>
        <s v="0093271457"/>
        <s v="0093271458"/>
        <s v="0093271459"/>
        <s v="0093271460"/>
        <s v="0093271461"/>
        <s v="0093305575"/>
        <s v="0093305576"/>
        <s v="0093305577"/>
        <s v="0093305578"/>
        <s v="0093305579"/>
        <s v="0093305580"/>
        <s v="0093305581"/>
        <s v="0093305582"/>
        <s v="0093305583"/>
        <s v="0093305584"/>
        <s v="0093305585"/>
        <s v="0093305586"/>
        <s v="0093305587"/>
        <s v="0093305588"/>
        <s v="0093305589"/>
        <s v="0093305590"/>
        <s v="0093305591"/>
        <s v="0093305592"/>
        <s v="0093305593"/>
        <s v="0093305594"/>
        <s v="0093305595"/>
        <s v="0093305596"/>
        <s v="0093305597"/>
        <s v="0093305598"/>
        <s v="0093305599"/>
        <s v="0093305600"/>
        <s v="0093305601"/>
        <s v="0093305602"/>
        <s v="0093305603"/>
        <s v="0093305604"/>
        <s v="0093305605"/>
        <s v="0093305606"/>
        <s v="0093305607"/>
        <s v="0093305608"/>
        <s v="0093305609"/>
        <s v="0093305610"/>
        <m/>
        <s v="0093267129" u="1"/>
        <s v="0093267117" u="1"/>
        <s v="0093267209" u="1"/>
        <s v="0093267105" u="1"/>
        <s v="93263204" u="1"/>
        <s v="93263214" u="1"/>
        <s v="0093267128" u="1"/>
        <s v="93263224" u="1"/>
        <s v="0093267116" u="1"/>
        <s v="0093267208" u="1"/>
        <s v="93263234" u="1"/>
        <s v="0093267104" u="1"/>
        <s v="93263244" u="1"/>
        <s v="93263254" u="1"/>
        <s v="93263264" u="1"/>
        <s v="93263274" u="1"/>
        <s v="0093267059" u="1"/>
        <s v="93263284" u="1"/>
        <s v="0093267139" u="1"/>
        <s v="93263294" u="1"/>
        <s v="0093267127" u="1"/>
        <s v="0093267219" u="1"/>
        <s v="0093267115" u="1"/>
        <s v="0093267207" u="1"/>
        <s v="0093267103" u="1"/>
        <s v="92638609" u="1"/>
        <s v="92638619" u="1"/>
        <s v="92638511" u="1"/>
        <s v="92638629" u="1"/>
        <s v="92638521" u="1"/>
        <s v="92638639" u="1"/>
        <s v="92638531" u="1"/>
        <s v="0093267058" u="1"/>
        <s v="92638649" u="1"/>
        <s v="93263084" u="1"/>
        <s v="92638541" u="1"/>
        <s v="0093267138" u="1"/>
        <s v="92638659" u="1"/>
        <s v="93263094" u="1"/>
        <s v="92638551" u="1"/>
        <s v="99188543" u="1"/>
        <s v="0093267126" u="1"/>
        <s v="0093267218" u="1"/>
        <s v="92638669" u="1"/>
        <s v="92638561" u="1"/>
        <s v="99188553" u="1"/>
        <s v="0093267114" u="1"/>
        <s v="0093267206" u="1"/>
        <s v="92638679" u="1"/>
        <s v="92638571" u="1"/>
        <s v="99188563" u="1"/>
        <s v="0093267102" u="1"/>
        <s v="92638581" u="1"/>
        <s v="99188573" u="1"/>
        <s v="92638591" u="1"/>
        <s v="93304868" u="1"/>
        <s v="99188583" u="1"/>
        <s v="93304878" u="1"/>
        <s v="99188593" u="1"/>
        <s v="0093267069" u="1"/>
        <s v="0093267057" u="1"/>
        <s v="0093267149" u="1"/>
        <s v="0093305209" u="1"/>
        <s v="0093267137" u="1"/>
        <s v="0093267229" u="1"/>
        <s v="0093267125" u="1"/>
        <s v="0093267217" u="1"/>
        <s v="0093267309" u="1"/>
        <s v="0093267113" u="1"/>
        <s v="0093267205" u="1"/>
        <s v="0093267101" u="1"/>
        <s v="0093267068" u="1"/>
        <s v="93263205" u="1"/>
        <s v="0093267056" u="1"/>
        <s v="0093267148" u="1"/>
        <s v="0093305208" u="1"/>
        <s v="93263215" u="1"/>
        <s v="0093267136" u="1"/>
        <s v="0093267228" u="1"/>
        <s v="93263225" u="1"/>
        <s v="0093267124" u="1"/>
        <s v="0093267216" u="1"/>
        <s v="0093267308" u="1"/>
        <s v="93263235" u="1"/>
        <s v="0093267112" u="1"/>
        <s v="0093267204" u="1"/>
        <s v="93263245" u="1"/>
        <s v="0093267100" u="1"/>
        <s v="93263255" u="1"/>
        <s v="93263265" u="1"/>
        <s v="0093267079" u="1"/>
        <s v="93263275" u="1"/>
        <s v="0093267067" u="1"/>
        <s v="0093267159" u="1"/>
        <s v="0093305219" u="1"/>
        <s v="93263285" u="1"/>
        <s v="0093267055" u="1"/>
        <s v="0093267147" u="1"/>
        <s v="0093267239" u="1"/>
        <s v="0093305207" u="1"/>
        <s v="93263295" u="1"/>
        <s v="0093267135" u="1"/>
        <s v="0093267227" u="1"/>
        <s v="0093267319" u="1"/>
        <s v="0093267123" u="1"/>
        <s v="0093267215" u="1"/>
        <s v="0093267307" u="1"/>
        <s v="0093267111" u="1"/>
        <s v="0093267203" u="1"/>
        <s v="92638502" u="1"/>
        <s v="92638512" u="1"/>
        <s v="92638522" u="1"/>
        <s v="0093267078" u="1"/>
        <s v="92638532" u="1"/>
        <s v="0093267066" u="1"/>
        <s v="0093267158" u="1"/>
        <s v="0093305218" u="1"/>
        <s v="93263085" u="1"/>
        <s v="92638542" u="1"/>
        <s v="0093267054" u="1"/>
        <s v="0093267146" u="1"/>
        <s v="0093267238" u="1"/>
        <s v="0093305206" u="1"/>
        <s v="93263095" u="1"/>
        <s v="92638552" u="1"/>
        <s v="99188544" u="1"/>
        <s v="0093267134" u="1"/>
        <s v="0093267226" u="1"/>
        <s v="0093267318" u="1"/>
        <s v="92638562" u="1"/>
        <s v="99188554" u="1"/>
        <s v="0093267122" u="1"/>
        <s v="0093267214" u="1"/>
        <s v="0093267306" u="1"/>
        <s v="92638572" u="1"/>
        <s v="99188564" u="1"/>
        <s v="0093267110" u="1"/>
        <s v="0093267202" u="1"/>
        <s v="92638582" u="1"/>
        <s v="99188574" u="1"/>
        <s v="92638592" u="1"/>
        <s v="93304869" u="1"/>
        <s v="99188584" u="1"/>
        <s v="0093267089" u="1"/>
        <s v="93304879" u="1"/>
        <s v="99188594" u="1"/>
        <s v="0093267077" u="1"/>
        <s v="0093267169" u="1"/>
        <s v="0093305229" u="1"/>
        <s v="0093267065" u="1"/>
        <s v="0093267157" u="1"/>
        <s v="0093267249" u="1"/>
        <s v="0093305217" u="1"/>
        <s v="0093267053" u="1"/>
        <s v="0093267145" u="1"/>
        <s v="0093267237" u="1"/>
        <s v="0093267329" u="1"/>
        <s v="0093305205" u="1"/>
        <s v="0093267133" u="1"/>
        <s v="0093267225" u="1"/>
        <s v="0093267317" u="1"/>
        <s v="0093267409" u="1"/>
        <s v="0093267121" u="1"/>
        <s v="0093267213" u="1"/>
        <s v="0093267305" u="1"/>
        <s v="0093267201" u="1"/>
        <s v="0093267088" u="1"/>
        <s v="0093267076" u="1"/>
        <s v="0093267168" u="1"/>
        <s v="0093305228" u="1"/>
        <s v="93263206" u="1"/>
        <s v="0093267064" u="1"/>
        <s v="0093267156" u="1"/>
        <s v="0093267248" u="1"/>
        <s v="0093305216" u="1"/>
        <s v="93263216" u="1"/>
        <s v="0093267052" u="1"/>
        <s v="0093267144" u="1"/>
        <s v="0093267236" u="1"/>
        <s v="0093267328" u="1"/>
        <s v="0093305204" u="1"/>
        <s v="93263226" u="1"/>
        <s v="0093267132" u="1"/>
        <s v="0093267224" u="1"/>
        <s v="0093267316" u="1"/>
        <s v="0093267408" u="1"/>
        <s v="93263236" u="1"/>
        <s v="0093267120" u="1"/>
        <s v="0093267212" u="1"/>
        <s v="0093267304" u="1"/>
        <s v="93263246" u="1"/>
        <s v="0093267200" u="1"/>
        <s v="93263256" u="1"/>
        <s v="0093267099" u="1"/>
        <s v="93263266" u="1"/>
        <s v="0093267087" u="1"/>
        <s v="0093267179" u="1"/>
        <s v="0093305239" u="1"/>
        <s v="93263276" u="1"/>
        <s v="0093267075" u="1"/>
        <s v="0093267167" u="1"/>
        <s v="0093267259" u="1"/>
        <s v="0093305227" u="1"/>
        <s v="93263286" u="1"/>
        <s v="0093267063" u="1"/>
        <s v="0093267155" u="1"/>
        <s v="0093267247" u="1"/>
        <s v="0093267339" u="1"/>
        <s v="0093305215" u="1"/>
        <s v="93263296" u="1"/>
        <s v="0093267051" u="1"/>
        <s v="0093267143" u="1"/>
        <s v="0093267235" u="1"/>
        <s v="0093267327" u="1"/>
        <s v="0093267419" u="1"/>
        <s v="0093305203" u="1"/>
        <s v="0093267131" u="1"/>
        <s v="0093267223" u="1"/>
        <s v="0093267315" u="1"/>
        <s v="0093267407" u="1"/>
        <s v="0093267211" u="1"/>
        <s v="0093267303" u="1"/>
        <s v="92638503" u="1"/>
        <s v="92638513" u="1"/>
        <s v="0093267098" u="1"/>
        <s v="92638523" u="1"/>
        <s v="0093267086" u="1"/>
        <s v="0093267178" u="1"/>
        <s v="0093305238" u="1"/>
        <s v="92638533" u="1"/>
        <s v="0093267074" u="1"/>
        <s v="0093267166" u="1"/>
        <s v="0093267258" u="1"/>
        <s v="0093305226" u="1"/>
        <s v="93263086" u="1"/>
        <s v="92638543" u="1"/>
        <s v="0093267062" u="1"/>
        <s v="0093267154" u="1"/>
        <s v="0093267246" u="1"/>
        <s v="0093267338" u="1"/>
        <s v="0093305214" u="1"/>
        <s v="93263096" u="1"/>
        <s v="92638553" u="1"/>
        <s v="99188545" u="1"/>
        <s v="0093267142" u="1"/>
        <s v="0093267234" u="1"/>
        <s v="0093267326" u="1"/>
        <s v="0093267418" u="1"/>
        <s v="0093305202" u="1"/>
        <s v="92638563" u="1"/>
        <s v="99188555" u="1"/>
        <s v="0093267130" u="1"/>
        <s v="0093267222" u="1"/>
        <s v="0093267314" u="1"/>
        <s v="0093267406" u="1"/>
        <s v="92638573" u="1"/>
        <s v="99188565" u="1"/>
        <s v="0093267210" u="1"/>
        <s v="0093267302" u="1"/>
        <s v="92638583" u="1"/>
        <s v="99188575" u="1"/>
        <s v="92638593" u="1"/>
        <s v="99188585" u="1"/>
        <s v="0093267097" u="1"/>
        <s v="0093267189" u="1"/>
        <s v="99188595" u="1"/>
        <s v="0093267085" u="1"/>
        <s v="0093267177" u="1"/>
        <s v="0093267269" u="1"/>
        <s v="0093305237" u="1"/>
        <s v="0093267073" u="1"/>
        <s v="0093267165" u="1"/>
        <s v="0093267257" u="1"/>
        <s v="0093267349" u="1"/>
        <s v="0093305225" u="1"/>
        <s v="0093267061" u="1"/>
        <s v="0093267153" u="1"/>
        <s v="0093267245" u="1"/>
        <s v="0093267337" u="1"/>
        <s v="0093267429" u="1"/>
        <s v="0093305213" u="1"/>
        <s v="0093267141" u="1"/>
        <s v="0093267233" u="1"/>
        <s v="0093267325" u="1"/>
        <s v="0093267417" u="1"/>
        <s v="0093267509" u="1"/>
        <s v="0093305201" u="1"/>
        <s v="0093267221" u="1"/>
        <s v="0093267313" u="1"/>
        <s v="0093267405" u="1"/>
        <s v="0093267301" u="1"/>
        <s v="0093267096" u="1"/>
        <s v="0093267188" u="1"/>
        <s v="0093267084" u="1"/>
        <s v="0093267176" u="1"/>
        <s v="0093267268" u="1"/>
        <s v="0093305236" u="1"/>
        <s v="93263207" u="1"/>
        <s v="0093267072" u="1"/>
        <s v="0093267164" u="1"/>
        <s v="0093267256" u="1"/>
        <s v="0093267348" u="1"/>
        <s v="0093305224" u="1"/>
        <s v="93263217" u="1"/>
        <s v="0093267060" u="1"/>
        <s v="0093267152" u="1"/>
        <s v="0093267244" u="1"/>
        <s v="0093267336" u="1"/>
        <s v="0093267428" u="1"/>
        <s v="0093305212" u="1"/>
        <s v="93263227" u="1"/>
        <s v="0093267140" u="1"/>
        <s v="0093267232" u="1"/>
        <s v="0093267324" u="1"/>
        <s v="0093267416" u="1"/>
        <s v="0093267508" u="1"/>
        <s v="0093305200" u="1"/>
        <s v="93263237" u="1"/>
        <s v="0093267220" u="1"/>
        <s v="0093267312" u="1"/>
        <s v="0093267404" u="1"/>
        <s v="93263247" u="1"/>
        <s v="0093267300" u="1"/>
        <s v="93263257" u="1"/>
        <s v="0093267199" u="1"/>
        <s v="93263267" u="1"/>
        <s v="0093267095" u="1"/>
        <s v="0093267187" u="1"/>
        <s v="0093267279" u="1"/>
        <s v="0093305247" u="1"/>
        <s v="93263277" u="1"/>
        <s v="0093267083" u="1"/>
        <s v="0093267175" u="1"/>
        <s v="0093267267" u="1"/>
        <s v="0093267359" u="1"/>
        <s v="0093305235" u="1"/>
        <s v="93263287" u="1"/>
        <s v="0093267071" u="1"/>
        <s v="0093267163" u="1"/>
        <s v="0093267255" u="1"/>
        <s v="0093267347" u="1"/>
        <s v="0093267439" u="1"/>
        <s v="0093305223" u="1"/>
        <s v="93263297" u="1"/>
        <s v="0093267151" u="1"/>
        <s v="0093267243" u="1"/>
        <s v="0093267335" u="1"/>
        <s v="0093267427" u="1"/>
        <s v="0093267519" u="1"/>
        <s v="0093305211" u="1"/>
        <s v="0093267231" u="1"/>
        <s v="0093267323" u="1"/>
        <s v="0093267415" u="1"/>
        <s v="0093267507" u="1"/>
        <s v="0093267311" u="1"/>
        <s v="0093267403" u="1"/>
        <s v="92638504" u="1"/>
        <s v="92638514" u="1"/>
        <s v="0093267198" u="1"/>
        <s v="92638524" u="1"/>
        <s v="0093267094" u="1"/>
        <s v="0093267186" u="1"/>
        <s v="0093267278" u="1"/>
        <s v="0093305246" u="1"/>
        <s v="92638534" u="1"/>
        <s v="0093267082" u="1"/>
        <s v="0093267174" u="1"/>
        <s v="0093267266" u="1"/>
        <s v="0093267358" u="1"/>
        <s v="0093305234" u="1"/>
        <s v="93263087" u="1"/>
        <s v="92638544" u="1"/>
        <s v="0093267070" u="1"/>
        <s v="0093267162" u="1"/>
        <s v="0093267254" u="1"/>
        <s v="0093267346" u="1"/>
        <s v="0093267438" u="1"/>
        <s v="0093305222" u="1"/>
        <s v="93263097" u="1"/>
        <s v="92638554" u="1"/>
        <s v="99188546" u="1"/>
        <s v="0093267150" u="1"/>
        <s v="0093267242" u="1"/>
        <s v="0093267334" u="1"/>
        <s v="0093267426" u="1"/>
        <s v="0093267518" u="1"/>
        <s v="0093305210" u="1"/>
        <s v="92638564" u="1"/>
        <s v="99188556" u="1"/>
        <s v="0093267230" u="1"/>
        <s v="0093267322" u="1"/>
        <s v="0093267414" u="1"/>
        <s v="0093267506" u="1"/>
        <s v="92638574" u="1"/>
        <s v="99188566" u="1"/>
        <s v="0093267310" u="1"/>
        <s v="0093267402" u="1"/>
        <s v="92638584" u="1"/>
        <s v="99188576" u="1"/>
        <s v="92638594" u="1"/>
        <s v="99188586" u="1"/>
        <s v="0093267197" u="1"/>
        <s v="0093267289" u="1"/>
        <s v="99188596" u="1"/>
        <s v="0093267093" u="1"/>
        <s v="0093267185" u="1"/>
        <s v="0093267277" u="1"/>
        <s v="0093267369" u="1"/>
        <s v="0093305245" u="1"/>
        <s v="0093267081" u="1"/>
        <s v="0093267173" u="1"/>
        <s v="0093267265" u="1"/>
        <s v="0093267357" u="1"/>
        <s v="0093267449" u="1"/>
        <s v="93263300" u="1"/>
        <s v="0093305233" u="1"/>
        <s v="0093267161" u="1"/>
        <s v="0093267253" u="1"/>
        <s v="0093267345" u="1"/>
        <s v="0093267437" u="1"/>
        <s v="0093267529" u="1"/>
        <s v="93263310" u="1"/>
        <s v="0093305221" u="1"/>
        <s v="0093267241" u="1"/>
        <s v="0093267333" u="1"/>
        <s v="0093267425" u="1"/>
        <s v="0093267517" u="1"/>
        <s v="93263320" u="1"/>
        <s v="0093267321" u="1"/>
        <s v="0093267413" u="1"/>
        <s v="0093267505" u="1"/>
        <s v="93263330" u="1"/>
        <s v="0093267401" u="1"/>
        <s v="0093267196" u="1"/>
        <s v="0093267288" u="1"/>
        <s v="0093267092" u="1"/>
        <s v="0093267184" u="1"/>
        <s v="0093267276" u="1"/>
        <s v="0093267368" u="1"/>
        <s v="0093305244" u="1"/>
        <s v="93263208" u="1"/>
        <s v="0093267080" u="1"/>
        <s v="0093267172" u="1"/>
        <s v="0093267264" u="1"/>
        <s v="0093267356" u="1"/>
        <s v="0093267448" u="1"/>
        <s v="93263100" u="1"/>
        <s v="0093305232" u="1"/>
        <s v="93263218" u="1"/>
        <s v="0093267160" u="1"/>
        <s v="0093267252" u="1"/>
        <s v="0093267344" u="1"/>
        <s v="0093267436" u="1"/>
        <s v="0093267528" u="1"/>
        <s v="93263110" u="1"/>
        <s v="0093305220" u="1"/>
        <s v="93263228" u="1"/>
        <s v="0093267240" u="1"/>
        <s v="0093267332" u="1"/>
        <s v="0093267424" u="1"/>
        <s v="0093267516" u="1"/>
        <s v="93263120" u="1"/>
        <s v="93263238" u="1"/>
        <s v="0093267320" u="1"/>
        <s v="0093267412" u="1"/>
        <s v="0093267504" u="1"/>
        <s v="93263130" u="1"/>
        <s v="0093305199" u="1"/>
        <s v="93263248" u="1"/>
        <s v="0093267400" u="1"/>
        <s v="93263140" u="1"/>
        <s v="93263258" u="1"/>
        <s v="93263150" u="1"/>
        <s v="0093267299" u="1"/>
        <s v="93263268" u="1"/>
        <s v="93263160" u="1"/>
        <s v="0093267195" u="1"/>
        <s v="0093267287" u="1"/>
        <s v="0093267379" u="1"/>
        <s v="93263278" u="1"/>
        <s v="93263170" u="1"/>
        <s v="0093267091" u="1"/>
        <s v="0093267183" u="1"/>
        <s v="0093267275" u="1"/>
        <s v="0093267367" u="1"/>
        <s v="0093267459" u="1"/>
        <s v="0093305243" u="1"/>
        <s v="93263288" u="1"/>
        <s v="93263180" u="1"/>
        <s v="0093267171" u="1"/>
        <s v="0093267263" u="1"/>
        <s v="0093267355" u="1"/>
        <s v="0093267447" u="1"/>
        <s v="0093267539" u="1"/>
        <s v="0093305231" u="1"/>
        <s v="93263298" u="1"/>
        <s v="93263190" u="1"/>
        <s v="0093267251" u="1"/>
        <s v="0093267343" u="1"/>
        <s v="0093267435" u="1"/>
        <s v="0093267527" u="1"/>
        <s v="0093267331" u="1"/>
        <s v="0093267423" u="1"/>
        <s v="0093267515" u="1"/>
        <s v="0093267411" u="1"/>
        <s v="0093267503" u="1"/>
        <s v="92638505" u="1"/>
        <s v="92638515" u="1"/>
        <s v="0093267298" u="1"/>
        <s v="92638525" u="1"/>
        <s v="0093267194" u="1"/>
        <s v="0093267286" u="1"/>
        <s v="0093267378" u="1"/>
        <s v="92638535" u="1"/>
        <s v="0093267090" u="1"/>
        <s v="0093267182" u="1"/>
        <s v="0093267274" u="1"/>
        <s v="0093267366" u="1"/>
        <s v="0093267458" u="1"/>
        <s v="0093305242" u="1"/>
        <s v="93263088" u="1"/>
        <s v="92638545" u="1"/>
        <s v="0093267170" u="1"/>
        <s v="0093267262" u="1"/>
        <s v="0093267354" u="1"/>
        <s v="0093267446" u="1"/>
        <s v="0093267538" u="1"/>
        <s v="0093305230" u="1"/>
        <s v="93263098" u="1"/>
        <s v="92638555" u="1"/>
        <s v="99188547" u="1"/>
        <s v="0093267250" u="1"/>
        <s v="0093267342" u="1"/>
        <s v="0093267434" u="1"/>
        <s v="0093267526" u="1"/>
        <s v="92638565" u="1"/>
        <s v="99188557" u="1"/>
        <s v="0093267330" u="1"/>
        <s v="0093267422" u="1"/>
        <s v="0093267514" u="1"/>
        <s v="92638575" u="1"/>
        <s v="99188567" u="1"/>
        <s v="0093267410" u="1"/>
        <s v="0093267502" u="1"/>
        <s v="92638585" u="1"/>
        <s v="99188577" u="1"/>
        <s v="92638595" u="1"/>
        <s v="99188587" u="1"/>
        <s v="0093267297" u="1"/>
        <s v="0093267389" u="1"/>
        <s v="99188597" u="1"/>
        <s v="0093267193" u="1"/>
        <s v="0093267285" u="1"/>
        <s v="0093267377" u="1"/>
        <s v="0093267469" u="1"/>
        <s v="0093267181" u="1"/>
        <s v="0093267273" u="1"/>
        <s v="0093267365" u="1"/>
        <s v="0093267457" u="1"/>
        <s v="0093267549" u="1"/>
        <s v="93263301" u="1"/>
        <s v="0093305241" u="1"/>
        <s v="0093267261" u="1"/>
        <s v="0093267353" u="1"/>
        <s v="0093267445" u="1"/>
        <s v="0093267537" u="1"/>
        <s v="93263311" u="1"/>
        <s v="0093267341" u="1"/>
        <s v="0093267433" u="1"/>
        <s v="0093267525" u="1"/>
        <s v="93263321" u="1"/>
        <s v="0093267421" u="1"/>
        <s v="0093267513" u="1"/>
        <s v="93263331" u="1"/>
        <s v="0093267501" u="1"/>
        <s v="0093267296" u="1"/>
        <s v="0093267388" u="1"/>
        <s v="0093267192" u="1"/>
        <s v="0093267284" u="1"/>
        <s v="0093267376" u="1"/>
        <s v="0093267468" u="1"/>
        <s v="93263209" u="1"/>
        <s v="0093267180" u="1"/>
        <s v="0093267272" u="1"/>
        <s v="0093267364" u="1"/>
        <s v="0093267456" u="1"/>
        <s v="0093267548" u="1"/>
        <s v="93263101" u="1"/>
        <s v="0093305240" u="1"/>
        <s v="93263219" u="1"/>
        <s v="0093267260" u="1"/>
        <s v="0093267352" u="1"/>
        <s v="0093267444" u="1"/>
        <s v="0093267536" u="1"/>
        <s v="93263111" u="1"/>
        <s v="93263229" u="1"/>
        <s v="0093267340" u="1"/>
        <s v="0093267432" u="1"/>
        <s v="0093267524" u="1"/>
        <s v="93263121" u="1"/>
        <s v="93263239" u="1"/>
        <s v="0093267420" u="1"/>
        <s v="0093267512" u="1"/>
        <s v="93263131" u="1"/>
        <s v="93263249" u="1"/>
        <s v="0093267500" u="1"/>
        <s v="93263141" u="1"/>
        <s v="93263259" u="1"/>
        <s v="93263151" u="1"/>
        <s v="0093267399" u="1"/>
        <s v="99188600" u="1"/>
        <s v="93263269" u="1"/>
        <s v="93263161" u="1"/>
        <s v="0093267295" u="1"/>
        <s v="0093267387" u="1"/>
        <s v="0093267479" u="1"/>
        <s v="99188610" u="1"/>
        <s v="93263279" u="1"/>
        <s v="93263171" u="1"/>
        <s v="0093267191" u="1"/>
        <s v="0093267283" u="1"/>
        <s v="0093267375" u="1"/>
        <s v="0093267467" u="1"/>
        <s v="99188620" u="1"/>
        <s v="93263289" u="1"/>
        <s v="93263181" u="1"/>
        <s v="0093267271" u="1"/>
        <s v="0093267363" u="1"/>
        <s v="0093267455" u="1"/>
        <s v="0093267547" u="1"/>
        <s v="93263299" u="1"/>
        <s v="93263191" u="1"/>
        <s v="0093267351" u="1"/>
        <s v="0093267443" u="1"/>
        <s v="0093267535" u="1"/>
        <s v="0093267431" u="1"/>
        <s v="0093267523" u="1"/>
        <s v="0093267511" u="1"/>
        <s v="92638506" u="1"/>
        <s v="92638516" u="1"/>
        <s v="0093267398" u="1"/>
        <s v="92638526" u="1"/>
        <s v="0093267294" u="1"/>
        <s v="0093267386" u="1"/>
        <s v="0093267478" u="1"/>
        <s v="93263079" u="1"/>
        <s v="92638536" u="1"/>
        <s v="0093267190" u="1"/>
        <s v="0093267282" u="1"/>
        <s v="0093267374" u="1"/>
        <s v="0093267466" u="1"/>
        <s v="93263089" u="1"/>
        <s v="92638546" u="1"/>
        <s v="0093267270" u="1"/>
        <s v="0093267362" u="1"/>
        <s v="0093267454" u="1"/>
        <s v="0093267546" u="1"/>
        <s v="93263099" u="1"/>
        <s v="92638556" u="1"/>
        <s v="99188548" u="1"/>
        <s v="0093267350" u="1"/>
        <s v="0093267442" u="1"/>
        <s v="0093267534" u="1"/>
        <s v="92638566" u="1"/>
        <s v="99188558" u="1"/>
        <s v="0093267430" u="1"/>
        <s v="0093267522" u="1"/>
        <s v="92638576" u="1"/>
        <s v="99188568" u="1"/>
        <s v="0093267510" u="1"/>
        <s v="92638586" u="1"/>
        <s v="99188578" u="1"/>
        <s v="92638596" u="1"/>
        <s v="99188588" u="1"/>
        <s v="0093267397" u="1"/>
        <s v="0093267489" u="1"/>
        <s v="99188598" u="1"/>
        <s v="0093267293" u="1"/>
        <s v="0093267385" u="1"/>
        <s v="0093267477" u="1"/>
        <s v="0093267281" u="1"/>
        <s v="0093267373" u="1"/>
        <s v="0093267465" u="1"/>
        <s v="93263302" u="1"/>
        <s v="0093267361" u="1"/>
        <s v="0093267453" u="1"/>
        <s v="0093267545" u="1"/>
        <s v="93263312" u="1"/>
        <s v="0093267441" u="1"/>
        <s v="0093267533" u="1"/>
        <s v="93263322" u="1"/>
        <s v="0093267521" u="1"/>
        <s v="93263332" u="1"/>
        <s v="0093267396" u="1"/>
        <s v="0093267488" u="1"/>
        <s v="0093267292" u="1"/>
        <s v="0093267384" u="1"/>
        <s v="0093267476" u="1"/>
        <s v="0093267280" u="1"/>
        <s v="0093267372" u="1"/>
        <s v="0093267464" u="1"/>
        <s v="93263102" u="1"/>
        <s v="0093267360" u="1"/>
        <s v="0093267452" u="1"/>
        <s v="0093267544" u="1"/>
        <s v="93263112" u="1"/>
        <s v="0093267440" u="1"/>
        <s v="0093267532" u="1"/>
        <s v="93263122" u="1"/>
        <s v="0093267520" u="1"/>
        <s v="93263132" u="1"/>
        <s v="93263142" u="1"/>
        <s v="93263152" u="1"/>
        <s v="0093267499" u="1"/>
        <s v="99188601" u="1"/>
        <s v="93263162" u="1"/>
        <s v="0093267395" u="1"/>
        <s v="0093267487" u="1"/>
        <s v="99188611" u="1"/>
        <s v="93263172" u="1"/>
        <s v="0093267291" u="1"/>
        <s v="0093267383" u="1"/>
        <s v="0093267475" u="1"/>
        <s v="99188621" u="1"/>
        <s v="93263182" u="1"/>
        <s v="0093267371" u="1"/>
        <s v="0093267463" u="1"/>
        <s v="0093267555" u="1"/>
        <s v="93263192" u="1"/>
        <s v="0093267451" u="1"/>
        <s v="0093267543" u="1"/>
        <s v="0093267531" u="1"/>
        <s v="92638507" u="1"/>
        <s v="92638517" u="1"/>
        <s v="0093267498" u="1"/>
        <s v="92638527" u="1"/>
        <s v="0093267394" u="1"/>
        <s v="0093267486" u="1"/>
        <s v="92638537" u="1"/>
        <s v="0093267290" u="1"/>
        <s v="0093267382" u="1"/>
        <s v="0093267474" u="1"/>
        <s v="92638547" u="1"/>
        <s v="99188539" u="1"/>
        <s v="0093267370" u="1"/>
        <s v="0093267462" u="1"/>
        <s v="0093267554" u="1"/>
        <s v="92638557" u="1"/>
        <s v="99188549" u="1"/>
        <s v="0093267450" u="1"/>
        <s v="0093267542" u="1"/>
        <s v="92638567" u="1"/>
        <s v="99188559" u="1"/>
        <s v="0093267530" u="1"/>
        <s v="92638577" u="1"/>
        <s v="99188569" u="1"/>
        <s v="92638587" u="1"/>
        <s v="99188579" u="1"/>
        <s v="92638597" u="1"/>
        <s v="99188589" u="1"/>
        <s v="0093267497" u="1"/>
        <s v="99188599" u="1"/>
        <s v="0093267393" u="1"/>
        <s v="0093267485" u="1"/>
        <s v="0093267381" u="1"/>
        <s v="0093267473" u="1"/>
        <s v="93263303" u="1"/>
        <s v="0093267461" u="1"/>
        <s v="0093267553" u="1"/>
        <s v="93263313" u="1"/>
        <s v="0093267541" u="1"/>
        <s v="93263323" u="1"/>
        <s v="93263333" u="1"/>
        <s v="0093267496" u="1"/>
        <s v="0093267392" u="1"/>
        <s v="0093267484" u="1"/>
        <s v="0093267380" u="1"/>
        <s v="0093267472" u="1"/>
        <s v="93263103" u="1"/>
        <s v="0093267460" u="1"/>
        <s v="0093267552" u="1"/>
        <s v="93263113" u="1"/>
        <s v="0093267540" u="1"/>
        <s v="93263123" u="1"/>
        <s v="93263133" u="1"/>
        <s v="93263143" u="1"/>
        <s v="92638600" u="1"/>
        <s v="93263153" u="1"/>
        <s v="92638610" u="1"/>
        <s v="99188602" u="1"/>
        <s v="93263163" u="1"/>
        <s v="0093267495" u="1"/>
        <s v="92638620" u="1"/>
        <s v="99188612" u="1"/>
        <s v="93263173" u="1"/>
        <s v="0093267391" u="1"/>
        <s v="0093267483" u="1"/>
        <s v="92638630" u="1"/>
        <s v="99188622" u="1"/>
        <s v="93263183" u="1"/>
        <s v="0093267471" u="1"/>
        <s v="92638640" u="1"/>
        <s v="93263193" u="1"/>
        <s v="0093267551" u="1"/>
        <s v="92638650" u="1"/>
        <s v="92638660" u="1"/>
        <s v="92638670" u="1"/>
        <s v="92638508" u="1"/>
        <s v="92638680" u="1"/>
        <s v="92638518" u="1"/>
        <s v="92638528" u="1"/>
        <s v="0093267494" u="1"/>
        <s v="92638538" u="1"/>
        <s v="0093267390" u="1"/>
        <s v="0093267482" u="1"/>
        <s v="92638548" u="1"/>
        <s v="0093267470" u="1"/>
        <s v="92638558" u="1"/>
        <s v="0093267550" u="1"/>
        <s v="92638568" u="1"/>
        <s v="92638578" u="1"/>
        <s v="92638588" u="1"/>
        <s v="92638598" u="1"/>
        <s v="0093267493" u="1"/>
        <s v="0093267481" u="1"/>
        <s v="93263304" u="1"/>
        <s v="93263314" u="1"/>
        <s v="93263324" u="1"/>
        <s v="93263334" u="1"/>
        <s v="0093267492" u="1"/>
        <s v="0093267480" u="1"/>
        <s v="93263104" u="1"/>
        <s v="93263114" u="1"/>
        <s v="93263124" u="1"/>
        <s v="93263134" u="1"/>
        <s v="93263144" u="1"/>
        <s v="92638601" u="1"/>
        <s v="93263154" u="1"/>
        <s v="92638611" u="1"/>
        <s v="99188603" u="1"/>
        <s v="93263164" u="1"/>
        <s v="92638621" u="1"/>
        <s v="99188613" u="1"/>
        <s v="93263174" u="1"/>
        <s v="0093267491" u="1"/>
        <s v="92638631" u="1"/>
        <s v="93263184" u="1"/>
        <s v="92638641" u="1"/>
        <s v="93263194" u="1"/>
        <s v="92638651" u="1"/>
        <s v="92638661" u="1"/>
        <s v="92638671" u="1"/>
        <s v="92638509" u="1"/>
        <s v="92638681" u="1"/>
        <s v="92638519" u="1"/>
        <s v="92638529" u="1"/>
        <s v="93304870" u="1"/>
        <s v="92638539" u="1"/>
        <s v="0093267490" u="1"/>
        <s v="93304880" u="1"/>
        <s v="92638549" u="1"/>
        <s v="92638559" u="1"/>
        <s v="92638569" u="1"/>
        <s v="92638579" u="1"/>
        <s v="92638589" u="1"/>
        <s v="92638599" u="1"/>
        <s v="93263305" u="1"/>
        <s v="93263315" u="1"/>
        <s v="93263325" u="1"/>
        <s v="93263335" u="1"/>
        <s v="93263105" u="1"/>
        <s v="93263115" u="1"/>
        <s v="93263125" u="1"/>
        <s v="93263135" u="1"/>
        <s v="93263145" u="1"/>
        <s v="92638602" u="1"/>
        <s v="93263155" u="1"/>
        <s v="92638612" u="1"/>
        <s v="99188604" u="1"/>
        <s v="93263165" u="1"/>
        <s v="92638622" u="1"/>
        <s v="99188614" u="1"/>
        <s v="93263175" u="1"/>
        <s v="92638632" u="1"/>
        <s v="93263185" u="1"/>
        <s v="92638642" u="1"/>
        <s v="93263195" u="1"/>
        <s v="92638652" u="1"/>
        <s v="92638662" u="1"/>
        <s v="92638672" u="1"/>
        <s v="92638682" u="1"/>
        <s v="93304871" u="1"/>
        <s v="93304881" u="1"/>
        <s v="93263306" u="1"/>
        <s v="93263316" u="1"/>
        <s v="93263326" u="1"/>
        <s v="93263336" u="1"/>
        <s v="93263106" u="1"/>
        <s v="93263116" u="1"/>
        <s v="93263126" u="1"/>
        <s v="93263136" u="1"/>
        <s v="93263146" u="1"/>
        <s v="92638603" u="1"/>
        <s v="93263156" u="1"/>
        <s v="92638613" u="1"/>
        <s v="99188605" u="1"/>
        <s v="93263166" u="1"/>
        <s v="92638623" u="1"/>
        <s v="99188615" u="1"/>
        <s v="93263176" u="1"/>
        <s v="92638633" u="1"/>
        <s v="93263186" u="1"/>
        <s v="92638643" u="1"/>
        <s v="93263196" u="1"/>
        <s v="92638653" u="1"/>
        <s v="92638663" u="1"/>
        <s v="92638673" u="1"/>
        <s v="93304872" u="1"/>
        <s v="93304882" u="1"/>
        <s v="93263307" u="1"/>
        <s v="93263317" u="1"/>
        <s v="93263327" u="1"/>
        <s v="93263337" u="1"/>
        <s v="93263107" u="1"/>
        <s v="93263117" u="1"/>
        <s v="93263127" u="1"/>
        <s v="93263137" u="1"/>
        <s v="93263147" u="1"/>
        <s v="92638604" u="1"/>
        <s v="93263157" u="1"/>
        <s v="92638614" u="1"/>
        <s v="99188606" u="1"/>
        <s v="93263167" u="1"/>
        <s v="92638624" u="1"/>
        <s v="99188616" u="1"/>
        <s v="93263177" u="1"/>
        <s v="92638634" u="1"/>
        <s v="93263187" u="1"/>
        <s v="92638644" u="1"/>
        <s v="93263197" u="1"/>
        <s v="92638654" u="1"/>
        <s v="92638664" u="1"/>
        <s v="92638674" u="1"/>
        <s v="93304873" u="1"/>
        <s v="93263308" u="1"/>
        <s v="93263200" u="1"/>
        <s v="93263318" u="1"/>
        <s v="93263210" u="1"/>
        <s v="93263328" u="1"/>
        <s v="93263220" u="1"/>
        <s v="93263230" u="1"/>
        <s v="93263240" u="1"/>
        <s v="93263250" u="1"/>
        <s v="93263260" u="1"/>
        <s v="93263270" u="1"/>
        <s v="93263108" u="1"/>
        <s v="93263280" u="1"/>
        <s v="93263118" u="1"/>
        <s v="93263290" u="1"/>
        <s v="93263128" u="1"/>
        <s v="93263138" u="1"/>
        <s v="93263148" u="1"/>
        <s v="92638605" u="1"/>
        <s v="93263158" u="1"/>
        <s v="92638615" u="1"/>
        <s v="99188607" u="1"/>
        <s v="93263168" u="1"/>
        <s v="92638625" u="1"/>
        <s v="99188617" u="1"/>
        <s v="93263178" u="1"/>
        <s v="92638635" u="1"/>
        <s v="93263188" u="1"/>
        <s v="92638645" u="1"/>
        <s v="93263080" u="1"/>
        <s v="93263198" u="1"/>
        <s v="92638655" u="1"/>
        <s v="93263090" u="1"/>
        <s v="92638665" u="1"/>
        <s v="92638675" u="1"/>
        <s v="93304874" u="1"/>
        <s v="93263309" u="1"/>
        <s v="93263201" u="1"/>
        <s v="93263319" u="1"/>
        <s v="93263211" u="1"/>
        <s v="93263329" u="1"/>
        <s v="93263221" u="1"/>
        <s v="93263231" u="1"/>
        <s v="93263241" u="1"/>
        <s v="93263251" u="1"/>
        <s v="93263261" u="1"/>
        <s v="93263271" u="1"/>
        <s v="93263109" u="1"/>
        <s v="93263281" u="1"/>
        <s v="93263119" u="1"/>
        <s v="93263291" u="1"/>
        <s v="93263129" u="1"/>
        <s v="93263139" u="1"/>
        <s v="93263149" u="1"/>
        <s v="92638606" u="1"/>
        <s v="93263159" u="1"/>
        <s v="92638616" u="1"/>
        <s v="99188608" u="1"/>
        <s v="93263169" u="1"/>
        <s v="92638626" u="1"/>
        <s v="99188618" u="1"/>
        <s v="93263179" u="1"/>
        <s v="92638636" u="1"/>
        <s v="93263189" u="1"/>
        <s v="92638646" u="1"/>
        <s v="93263081" u="1"/>
        <s v="93263199" u="1"/>
        <s v="92638656" u="1"/>
        <s v="93263091" u="1"/>
        <s v="99188540" u="1"/>
        <s v="92638666" u="1"/>
        <s v="99188550" u="1"/>
        <s v="92638676" u="1"/>
        <s v="99188560" u="1"/>
        <s v="99188570" u="1"/>
        <s v="99188580" u="1"/>
        <s v="93304875" u="1"/>
        <s v="99188590" u="1"/>
        <s v="93263202" u="1"/>
        <s v="93263212" u="1"/>
        <s v="93263222" u="1"/>
        <s v="93263232" u="1"/>
        <s v="93263242" u="1"/>
        <s v="93263252" u="1"/>
        <s v="93263262" u="1"/>
        <s v="93263272" u="1"/>
        <s v="93263282" u="1"/>
        <s v="93263292" u="1"/>
        <s v="92638607" u="1"/>
        <s v="92638617" u="1"/>
        <s v="99188609" u="1"/>
        <s v="92638627" u="1"/>
        <s v="99188619" u="1"/>
        <s v="92638637" u="1"/>
        <s v="92638647" u="1"/>
        <s v="93263082" u="1"/>
        <s v="92638657" u="1"/>
        <s v="93263092" u="1"/>
        <s v="99188541" u="1"/>
        <s v="92638667" u="1"/>
        <s v="99188551" u="1"/>
        <s v="92638677" u="1"/>
        <s v="99188561" u="1"/>
        <s v="99188571" u="1"/>
        <s v="93304866" u="1"/>
        <s v="99188581" u="1"/>
        <s v="93304876" u="1"/>
        <s v="99188591" u="1"/>
        <s v="0093267109" u="1"/>
        <s v="93263203" u="1"/>
        <s v="93263213" u="1"/>
        <s v="93263223" u="1"/>
        <s v="0093267108" u="1"/>
        <s v="93263233" u="1"/>
        <s v="93263243" u="1"/>
        <s v="93263253" u="1"/>
        <s v="93263263" u="1"/>
        <s v="93263273" u="1"/>
        <s v="93263283" u="1"/>
        <s v="93263293" u="1"/>
        <s v="0093267119" u="1"/>
        <s v="0093267107" u="1"/>
        <s v="92638608" u="1"/>
        <s v="92638618" u="1"/>
        <s v="92638510" u="1"/>
        <s v="92638628" u="1"/>
        <s v="92638520" u="1"/>
        <s v="92638638" u="1"/>
        <s v="92638530" u="1"/>
        <s v="92638648" u="1"/>
        <s v="93263083" u="1"/>
        <s v="92638540" u="1"/>
        <s v="92638658" u="1"/>
        <s v="93263093" u="1"/>
        <s v="92638550" u="1"/>
        <s v="99188542" u="1"/>
        <s v="0093267118" u="1"/>
        <s v="92638668" u="1"/>
        <s v="92638560" u="1"/>
        <s v="99188552" u="1"/>
        <s v="0093267106" u="1"/>
        <s v="92638678" u="1"/>
        <s v="92638570" u="1"/>
        <s v="99188562" u="1"/>
        <s v="92638580" u="1"/>
        <s v="99188572" u="1"/>
        <s v="92638590" u="1"/>
        <s v="93304867" u="1"/>
        <s v="99188582" u="1"/>
        <s v="93304877" u="1"/>
        <s v="99188592" u="1"/>
      </sharedItems>
    </cacheField>
    <cacheField name="Customer code" numFmtId="49">
      <sharedItems containsBlank="1" count="80">
        <s v="1014781"/>
        <s v="1076141"/>
        <s v="1118080"/>
        <s v="1014654"/>
        <s v="1014103"/>
        <s v="1236066"/>
        <s v="1255253"/>
        <s v="1014639"/>
        <s v="1014640"/>
        <s v="1085395"/>
        <s v="1014648"/>
        <s v="1014649"/>
        <s v="1014618"/>
        <s v="1068619"/>
        <s v="1075653"/>
        <s v="1078599"/>
        <s v="1080083"/>
        <s v="1086614"/>
        <s v="1255552"/>
        <s v="1262220"/>
        <s v="1262221"/>
        <s v="1256072"/>
        <s v="1256811"/>
        <s v="1255550"/>
        <s v="1255551"/>
        <s v="1256074"/>
        <s v="1255251"/>
        <s v="1262222"/>
        <s v="1255254"/>
        <s v="1087330"/>
        <s v="1088213"/>
        <s v="1088556"/>
        <s v="1090165"/>
        <s v="1091174"/>
        <s v="1103960"/>
        <s v="1105697"/>
        <s v="1115874"/>
        <s v="1117791"/>
        <s v="1118942"/>
        <s v="1118955"/>
        <s v="1118956"/>
        <s v="1119948"/>
        <s v="1122003"/>
        <s v="1115916"/>
        <s v="1127208"/>
        <s v="1137441"/>
        <s v="1115915"/>
        <s v="1211495"/>
        <s v="1069897"/>
        <s v="1107745"/>
        <s v="1125727"/>
        <s v="1086774"/>
        <s v="1014691"/>
        <s v="1014645"/>
        <s v="1014615"/>
        <s v="1106976"/>
        <s v="1075926"/>
        <s v="1246010"/>
        <s v="1268274"/>
        <s v="1014722"/>
        <s v="1069910"/>
        <s v="1254363"/>
        <s v="1246173"/>
        <s v="1117832"/>
        <s v="1268011"/>
        <s v="1015197"/>
        <s v="1249208"/>
        <s v="1014394"/>
        <m/>
        <s v="1127307" u="1"/>
        <s v="1127308" u="1"/>
        <s v="1126712" u="1"/>
        <s v="1119966" u="1"/>
        <s v="1127311" u="1"/>
        <s v="1127312" u="1"/>
        <s v="1127313" u="1"/>
        <s v="1127314" u="1"/>
        <s v="1127315" u="1"/>
        <s v="1127297" u="1"/>
        <s v="1127299" u="1"/>
      </sharedItems>
    </cacheField>
    <cacheField name="customer name" numFmtId="49">
      <sharedItems containsBlank="1" count="46">
        <s v="CP All Public Company Limited"/>
        <s v="Big C Supercenter Public Co.,Ltd."/>
        <s v="Ek-Chai Distribution System Co. Ltd"/>
        <s v="FOODLAND SUPERMARKET CO., LTD."/>
        <s v="PTT Retail Management Co., Ltd"/>
        <s v="The Mall Group Co., Ltd."/>
        <s v="SIAM FOOD AND CONSUMER CO., LTD."/>
        <s v="VILLA MARKET JP CO., LTD."/>
        <s v="WEALIMEX CO., LTD."/>
        <s v="M M BEVERAGE CO., LTD."/>
        <s v="B.V. DISTRIBUTOR LIMITED"/>
        <s v="SOR.CHAROEN SUPPLY 2018 CO., LTD."/>
        <s v="BIG BIZ PLUS CO., LTD."/>
        <s v="M PROSPER CO., LTD."/>
        <s v="RPB DISTRIBUTION CO., LTD."/>
        <s v="CE PROSPER CO., LTD."/>
        <s v="SERICHAI AS&amp;D CO., LTD."/>
        <s v="SATE MILLENNIUM CO., LTD."/>
        <s v="SAMSUB DISTRIBUTOR LIMITED"/>
        <s v="Central Food Retail Co., Ltd."/>
        <s v="Saha Lawson Co., Ltd."/>
        <s v="UFM Fuji Super Co.,Ltd."/>
        <s v="Siam Makro Public Company Limited"/>
        <s v="BANPAEW DISTRIBUTION LIMITED"/>
        <s v="OCEAN D.C. CO., LTD."/>
        <s v="AEON (Thailand) Co.,Ltd."/>
        <s v="Central Familymart Co., Ltd."/>
        <s v="RATCHASIMA P.AS&amp;D CO., LTD."/>
        <s v="KHONKAEN PANICH CO., LTD."/>
        <s v="RATCHASIMA P.D.C. CO., LTD."/>
        <s v="Petroleum Thai Corporation Co.,Ltd."/>
        <s v="DONKI (Thailand) Co., Ltd."/>
        <s v="Supercheap Co., Ltd."/>
        <m/>
        <s v="JT DSO19 - Chiang Mai" u="1"/>
        <s v="JT DSO12 - Suphan Buri" u="1"/>
        <s v="JT DSO18 - Udon Thani" u="1"/>
        <s v="DONKI Thonglor Co., Ltd." u="1"/>
        <s v="BANPAEW DISTRIBUTION LIMITED PARTNE" u="1"/>
        <s v="JT DSO15 - Phuket" u="1"/>
        <s v="JT DSO10 - Prayasuren" u="1"/>
        <s v="JT DSO20 - Phitsanulok" u="1"/>
        <s v="JT DSO22 - Rayong" u="1"/>
        <s v="JT DSO21 - Hat Yai" u="1"/>
        <s v="JT DSO16 - Surat Thani" u="1"/>
        <s v="Saha Lawson Co., Ltd. (Head Office)" u="1"/>
      </sharedItems>
    </cacheField>
    <cacheField name="Ship-to" numFmtId="49">
      <sharedItems containsBlank="1" count="100">
        <s v="1014781"/>
        <s v="1075193"/>
        <s v="1121029"/>
        <s v="1247865"/>
        <s v="1123730"/>
        <s v="1092504"/>
        <s v="1014779"/>
        <s v="1134451"/>
        <s v="1232007"/>
        <s v="1113864"/>
        <s v="1120122"/>
        <s v="1077703"/>
        <s v="1014696"/>
        <s v="1014654"/>
        <s v="1136764"/>
        <s v="1236066"/>
        <s v="1255253"/>
        <s v="1014639"/>
        <s v="1014640"/>
        <s v="1085395"/>
        <s v="1014648"/>
        <s v="1014649"/>
        <s v="1014618"/>
        <s v="1068619"/>
        <s v="1075653"/>
        <s v="1078599"/>
        <s v="1080083"/>
        <s v="1086614"/>
        <s v="1260935"/>
        <s v="1262220"/>
        <s v="1262221"/>
        <s v="1256072"/>
        <s v="1256811"/>
        <s v="1255550"/>
        <s v="1260712"/>
        <s v="1260253"/>
        <s v="1260252"/>
        <s v="1255551"/>
        <s v="1256074"/>
        <s v="1255251"/>
        <s v="1266589"/>
        <s v="1255254"/>
        <s v="1087330"/>
        <s v="1088213"/>
        <s v="1088556"/>
        <s v="1090165"/>
        <s v="1091174"/>
        <s v="1103960"/>
        <s v="1105697"/>
        <s v="1115874"/>
        <s v="1117791"/>
        <s v="1118942"/>
        <s v="1118955"/>
        <s v="1118956"/>
        <s v="1119948"/>
        <s v="1122003"/>
        <s v="1115916"/>
        <s v="1127208"/>
        <s v="1137441"/>
        <s v="1115915"/>
        <s v="1211495"/>
        <s v="1069897"/>
        <s v="1107745"/>
        <s v="1125727"/>
        <s v="1086774"/>
        <s v="1134779"/>
        <s v="1014645"/>
        <s v="1014615"/>
        <s v="1106976"/>
        <s v="1120538"/>
        <s v="1246010"/>
        <s v="1075927"/>
        <s v="1126588"/>
        <s v="1126142"/>
        <s v="1268274"/>
        <s v="1268316"/>
        <s v="1268831"/>
        <s v="1268832"/>
        <s v="1014722"/>
        <s v="1236065"/>
        <s v="1254363"/>
        <s v="1246173"/>
        <s v="1117832"/>
        <s v="1268011"/>
        <s v="1255553"/>
        <s v="1249209"/>
        <s v="1014394"/>
        <m/>
        <s v="1127307" u="1"/>
        <s v="1127308" u="1"/>
        <s v="1126712" u="1"/>
        <s v="1119966" u="1"/>
        <s v="1127311" u="1"/>
        <s v="1122004" u="1"/>
        <s v="1127312" u="1"/>
        <s v="1127313" u="1"/>
        <s v="1127314" u="1"/>
        <s v="1127315" u="1"/>
        <s v="1127297" u="1"/>
        <s v="1127299" u="1"/>
      </sharedItems>
    </cacheField>
    <cacheField name="Material" numFmtId="49">
      <sharedItems containsBlank="1"/>
    </cacheField>
    <cacheField name="Description" numFmtId="49">
      <sharedItems containsBlank="1"/>
    </cacheField>
    <cacheField name="Billed quantity" numFmtId="170">
      <sharedItems containsString="0" containsBlank="1" containsNumber="1" containsInteger="1" minValue="1" maxValue="48000"/>
    </cacheField>
    <cacheField name="Net value" numFmtId="4">
      <sharedItems containsString="0" containsBlank="1" containsNumber="1" minValue="49.34" maxValue="2368106.4700000002"/>
    </cacheField>
    <cacheField name="Brand name" numFmtId="0">
      <sharedItems count="22">
        <s v="ME OB"/>
        <s v="ME SB"/>
        <s v="ME OP"/>
        <s v="CA FL"/>
        <s v="CA BL"/>
        <s v="CA MN"/>
        <s v="CA EC"/>
        <s v="WI CLS"/>
        <s v="WC RE"/>
        <s v="WC BL"/>
        <s v="WC GR"/>
        <s v="WI BL"/>
        <s v="WI BM"/>
        <s v="ME NG"/>
        <s v="WC BK"/>
        <s v="CC YL"/>
        <s v="CC BL"/>
        <s v="CC GR"/>
        <s v="ME CA"/>
        <e v="#N/A"/>
        <s v="WC GR " u="1"/>
        <s v="WC BL " u="1"/>
      </sharedItems>
    </cacheField>
    <cacheField name="Quantity" numFmtId="168">
      <sharedItems containsMixedTypes="1" containsNumber="1" containsInteger="1" minValue="-500" maxValue="48000"/>
    </cacheField>
    <cacheField name="Amount" numFmtId="168">
      <sharedItems containsMixedTypes="1" containsNumber="1" minValue="-64944.999999999993" maxValue="2499360"/>
    </cacheField>
    <cacheField name="Discount" numFmtId="168">
      <sharedItems containsMixedTypes="1" containsNumber="1" minValue="-2909.4499999999898" maxValue="131253.5299999998"/>
    </cacheField>
    <cacheField name="Amount Exclude VAT" numFmtId="40">
      <sharedItems containsMixedTypes="1" containsNumber="1" minValue="-62379.01" maxValue="2368106.4700000002"/>
    </cacheField>
    <cacheField name="RSP" numFmtId="40">
      <sharedItems containsMixedTypes="1" containsNumber="1" containsInteger="1" minValue="-75000" maxValue="2880000"/>
    </cacheField>
    <cacheField name="VAT" numFmtId="40">
      <sharedItems containsMixedTypes="1" containsNumber="1" minValue="-4906.5420560747662" maxValue="188411.21495327103"/>
    </cacheField>
    <cacheField name="Amount included VAT" numFmtId="40">
      <sharedItems containsMixedTypes="1" containsNumber="1" minValue="-67275.738971962623" maxValue="2556517.6849532714"/>
    </cacheField>
    <cacheField name="Brand Category" numFmtId="0">
      <sharedItems/>
    </cacheField>
    <cacheField name="Customer category" numFmtId="0">
      <sharedItems count="4">
        <s v="Key Account"/>
        <s v="Distributor"/>
        <s v="DSO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Chaisongrit, Waralee" refreshedDate="44347.763116898146" createdVersion="6" refreshedVersion="6" minRefreshableVersion="3" recordCount="3629" xr:uid="{173E1952-E40B-451F-83B3-9D89E03B3DD5}">
  <cacheSource type="worksheet">
    <worksheetSource ref="A1:V771" sheet="Working sheet"/>
  </cacheSource>
  <cacheFields count="22">
    <cacheField name="Bill. date" numFmtId="164">
      <sharedItems containsNonDate="0" containsDate="1" containsString="0" containsBlank="1" minDate="2020-03-02T00:00:00" maxDate="2021-06-01T00:00:00" count="49"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7T00:00:00"/>
        <d v="2021-05-28T00:00:00"/>
        <d v="2021-05-31T00:00:00"/>
        <m/>
        <d v="2020-03-02T00:00:00" u="1"/>
        <d v="2020-10-06T00:00:00" u="1"/>
        <d v="2020-03-14T00:00:00" u="1"/>
        <d v="2020-03-07T00:00:00" u="1"/>
        <d v="2020-03-12T00:00:00" u="1"/>
        <d v="2020-10-16T00:00:00" u="1"/>
        <d v="2020-03-05T00:00:00" u="1"/>
        <d v="2020-10-09T00:00:00" u="1"/>
        <d v="2020-10-02T00:00:00" u="1"/>
        <d v="2020-10-21T00:00:00" u="1"/>
        <d v="2020-03-10T00:00:00" u="1"/>
        <d v="2020-10-14T00:00:00" u="1"/>
        <d v="2020-03-03T00:00:00" u="1"/>
        <d v="2020-10-07T00:00:00" u="1"/>
        <d v="2020-10-26T00:00:00" u="1"/>
        <d v="2020-03-15T00:00:00" u="1"/>
        <d v="2020-10-19T00:00:00" u="1"/>
        <d v="2020-10-12T00:00:00" u="1"/>
        <d v="2020-10-05T00:00:00" u="1"/>
        <d v="2020-03-13T00:00:00" u="1"/>
        <d v="2020-03-06T00:00:00" u="1"/>
        <d v="2020-10-22T00:00:00" u="1"/>
        <d v="2020-03-11T00:00:00" u="1"/>
        <d v="2020-10-15T00:00:00" u="1"/>
        <d v="2020-03-04T00:00:00" u="1"/>
        <d v="2020-10-08T00:00:00" u="1"/>
        <d v="2020-10-27T00:00:00" u="1"/>
        <d v="2020-10-01T00:00:00" u="1"/>
        <d v="2020-10-20T00:00:00" u="1"/>
        <d v="2020-03-09T00:00:00" u="1"/>
      </sharedItems>
    </cacheField>
    <cacheField name="Purchase order no." numFmtId="49">
      <sharedItems containsBlank="1" count="1642">
        <s v="1013043808"/>
        <s v="5013042642"/>
        <s v="9013041603Code12452D"/>
        <s v="1512047976Code12452D"/>
        <s v="1512047977Code12452D"/>
        <s v="1212049614Code12452D"/>
        <s v="1212049615Code12452D"/>
        <s v="1012051183"/>
        <s v="1012051182"/>
        <s v="5012051018"/>
        <s v="5012051017"/>
        <s v="9012050861Code12452D"/>
        <s v="9012050860Code12452D"/>
        <s v="4012050800Code12452D"/>
        <s v="4012050799Code12452D"/>
        <s v="8012050851Code12452D"/>
        <s v="8012050850Code12452D"/>
        <s v="1312050706Code12452D"/>
        <s v="1312050705Code12452D"/>
        <s v="1412050647Code12452D"/>
        <s v="1412050646Code12452D"/>
        <s v="3012050724Code12452D"/>
        <s v="3012050723Code12452D"/>
        <s v="1512050825Code12452D"/>
        <s v="1512050824Code12452D"/>
        <s v="0011780873"/>
        <s v="05943032"/>
        <s v="05943031"/>
        <s v="05942378"/>
        <s v="O8 10094133"/>
        <s v="196977"/>
        <s v="5000143589"/>
        <s v="SFC_Y21-050501"/>
        <s v="C210133348"/>
        <s v="C210133459"/>
        <s v="C210133514"/>
        <s v="C210133606"/>
        <s v="C210133700"/>
        <s v="C210133764"/>
        <s v="C210133838"/>
        <s v="C210133966"/>
        <s v="C210134049"/>
        <s v="C210134157"/>
        <s v="C210134220"/>
        <s v="WLM_Y21-050501"/>
        <s v="MMB_Y21-050514"/>
        <s v="BVD_Y21-050556"/>
        <s v="SOR1_Y21-050501"/>
        <s v="BIG_Y21-050521"/>
        <s v="MPP_Y21-0505001"/>
        <s v="RPB1_Y21-050501"/>
        <s v="RPB2_Y21-050501"/>
        <s v="RPB3_Y21-050501"/>
        <s v="RPB4_Y21-050501"/>
        <s v="CEP_Y21-050501"/>
        <s v="SRC_Y21-050501"/>
        <s v="SMN_Y21-050501"/>
        <s v="SSD_Y21-050501(1)"/>
        <s v="SSD_Y21-050501(2)"/>
        <s v="C210134289"/>
        <s v="C210134354"/>
        <s v="C210134439"/>
        <s v="C210134525"/>
        <s v="C210134602"/>
        <s v="C210134694"/>
        <s v="C210134772"/>
        <s v="C210134858"/>
        <s v="C210134953"/>
        <s v="C210135056"/>
        <s v="C210135119"/>
        <s v="C210135176"/>
        <s v="C210135262"/>
        <s v="C210135350"/>
        <s v="C210135433"/>
        <s v="C210135698"/>
        <s v="C210135795"/>
        <s v="C210135875"/>
        <s v="C210135972"/>
        <s v="C210136047"/>
        <s v="C210135551"/>
        <s v="C210135642"/>
        <s v="15753815"/>
        <s v="933092"/>
        <s v="1212051057Code12452D"/>
        <s v="1212051056Code12452D"/>
        <s v="06031444"/>
        <s v="06031597"/>
        <s v="1474223"/>
        <s v="1310192"/>
        <s v="437280"/>
        <s v="1012052265"/>
        <s v="1012052266"/>
        <s v="5012051977"/>
        <s v="5012051978"/>
        <s v="9012051478Code12452D"/>
        <s v="9012051479Code12452D"/>
        <s v="882.44427476"/>
        <s v="SMN_Y21-050602"/>
        <s v="SFC_Y21-05-0601"/>
        <s v="BPD_Y21-050601"/>
        <s v="881.44427477"/>
        <s v="883.44427478"/>
        <s v="15790049"/>
        <s v="0013741286"/>
        <s v="197205"/>
        <s v="CEP_Y21-050702"/>
        <s v="WLM_Y21-050701"/>
        <s v="BIG_Y21-050721"/>
        <s v="SMN_Y21-050703"/>
        <s v="SOR1_Y21-050701"/>
        <s v="ODC1_Y21-050701"/>
        <s v="ODC2_Y21-050701"/>
        <s v="ODC3_Y21-050701"/>
        <s v="ODC4_Y21-050701"/>
        <s v="4012051749Code12452D"/>
        <s v="4012051750Code12452D"/>
        <s v="8012051973Code12452D"/>
        <s v="8012051974Code12452D"/>
        <s v="1312051596Code12452D"/>
        <s v="1312051597Code12452D"/>
        <s v="1412051520Code12452D"/>
        <s v="1412051521Code12452D"/>
        <s v="3012051677Code12452D"/>
        <s v="3012051678Code12452D"/>
        <s v="1512051879Code12452D"/>
        <s v="1512051880Code12452D"/>
        <s v="1012053312"/>
        <s v="1012053313"/>
        <s v="5012053076"/>
        <s v="5012053077"/>
        <s v="9012052297Code12452D"/>
        <s v="9012052298Code12452D"/>
        <s v="0013741316"/>
        <s v="933611"/>
        <s v="06057007"/>
        <s v="P21H113325"/>
        <s v="100001292738"/>
        <s v="1212052387Code12452D"/>
        <s v="1212052388Code12452D"/>
        <s v="O8 10102145"/>
        <s v="BVD_Y21-050557"/>
        <s v="WLM_Y21-051001"/>
        <s v="BIG_Y21-051021"/>
        <s v="MPP_Y21-0510002"/>
        <s v="RSA_Y21-051001"/>
        <s v="SFC_Y21-05-1001"/>
        <s v="KKP_Y21-051001"/>
        <s v="SRC_Y21-051002"/>
        <s v="C210141867"/>
        <s v="C210140118"/>
        <s v="C210142114"/>
        <s v="C210142324"/>
        <s v="C210142512"/>
        <s v="C210142587"/>
        <s v="C210142656"/>
        <s v="C210142734"/>
        <s v="C210142824"/>
        <s v="C210142917"/>
        <s v="C210143006"/>
        <s v="C210143101"/>
        <s v="C210143189"/>
        <s v="C210143277"/>
        <s v="C210143470"/>
        <s v="C210143544"/>
        <s v="C210143614"/>
        <s v="C210143692"/>
        <s v="C210144162"/>
        <s v="C210144339"/>
        <s v="C210143923"/>
        <s v="C210143997"/>
        <s v="C210144093"/>
        <s v="SSD_Y21-051002"/>
        <s v="06101217"/>
        <s v="15815814"/>
        <s v="1012054136"/>
        <s v="1012054137"/>
        <s v="5012053984"/>
        <s v="5012053985"/>
        <s v="9012052972Code12452D"/>
        <s v="9012052973Code12452D"/>
        <s v="5000145007"/>
        <s v="C210146296"/>
        <s v="MPP_Y21-0511003"/>
        <s v="SMN_Y21-051104"/>
        <s v="CEP_Y21-051103"/>
        <s v="SOR1_Y21-051101"/>
        <s v="SOR1_Y21-051102"/>
        <s v="MMB_Y21-100515"/>
        <s v="4012052730Code12452D"/>
        <s v="4012052731Code12452D"/>
        <s v="8012053000Code12452D"/>
        <s v="8012053001Code12452D"/>
        <s v="1312052482Code12452D"/>
        <s v="1312052483Code12452D"/>
        <s v="1412052269Code12452D"/>
        <s v="1412052270Code12452D"/>
        <s v="3012052541Code12452D"/>
        <s v="3012052542Code12452D"/>
        <s v="1512052740Code12452D"/>
        <s v="1512052741Code12452D"/>
        <s v="BIG_Y21-051421"/>
        <s v="RSP_Y21-051201"/>
        <s v="BPD_Y21-051202"/>
        <s v="BVD_Y21-051258"/>
        <s v="C210147102"/>
        <s v="SFC_Y21-05-1201"/>
        <s v="C210141682"/>
        <s v="C210141805"/>
        <s v="C210141957"/>
        <s v="C210142046"/>
        <s v="C210142197"/>
        <s v="C210142409"/>
        <s v="C210143370"/>
        <s v="C210144263"/>
        <s v="C210144519"/>
        <s v="100001307895"/>
        <s v="1136764"/>
        <s v="934564"/>
        <s v="06125853"/>
        <s v="06139148"/>
        <s v="06140242"/>
        <s v="883.44583659"/>
        <s v="881.44583660"/>
        <s v="882.44583658"/>
        <s v="1012055075"/>
        <s v="1012055076"/>
        <s v="5012054990"/>
        <s v="5012054991"/>
        <s v="9012053725Code12452D"/>
        <s v="9012053726Code12452D"/>
        <s v="1475326"/>
        <s v="13111379"/>
        <s v="438186"/>
        <s v="SRC_Y21-051303"/>
        <s v="SSD_Y21-051303"/>
        <s v="1212053524Code12452D"/>
        <s v="1212053525Code12452D"/>
        <s v="WLM_Y21-051401"/>
        <s v="BIG_Y21-051402"/>
        <s v="RPB1_Y21-051402"/>
        <s v="RPB2_Y21-051402"/>
        <s v="RPB3_Y21-051402"/>
        <s v="RPB4_Y21-051402"/>
        <s v="CEP_Y21-051404"/>
        <s v="BVD_Y21-051259"/>
        <s v="197791"/>
        <s v="PTC-4800020898"/>
        <s v="935242"/>
        <s v="SMN_Y21-051405"/>
        <s v="SOR1_Y21-051401"/>
        <s v="1012056107"/>
        <s v="1012056108"/>
        <s v="5012056137"/>
        <s v="5012056138"/>
        <s v="9012054629Code12452D"/>
        <s v="9012054630Code12452D"/>
        <s v="4012053718Code12452D"/>
        <s v="4012053719Code12452D"/>
        <s v="8012054104Code12452D"/>
        <s v="8012054105Code12452D"/>
        <s v="1312053328Code12452D"/>
        <s v="1312053329Code12452D"/>
        <s v="1412052953Code12452D"/>
        <s v="1412052954Code12452D"/>
        <s v="3012053471Code12452D"/>
        <s v="3012053472Code12452D"/>
        <s v="1512053793Code12452D"/>
        <s v="1512053794Code12452D"/>
        <s v="P21H119728"/>
        <s v="100001322032"/>
        <s v="1212054833Code12452D"/>
        <s v="1212054834Code12452D"/>
        <s v="O8 10108995"/>
        <s v="MPP_Y21-0517004"/>
        <s v="MMB_Y21-140515"/>
        <s v="BIG_Y21-051701"/>
        <s v="C210150288"/>
        <s v="C210150548"/>
        <s v="C210150749"/>
        <s v="C210150935"/>
        <s v="C210150998"/>
        <s v="C210151062"/>
        <s v="C210151140"/>
        <s v="C210151220"/>
        <s v="C210151315"/>
        <s v="C210151389"/>
        <s v="C210151479"/>
        <s v="C210151553"/>
        <s v="C210151636"/>
        <s v="C210151839"/>
        <s v="C210151904"/>
        <s v="C210151975"/>
        <s v="C210152059"/>
        <s v="C210148604"/>
        <s v="C210152510"/>
        <s v="C210152677"/>
        <s v="C210152365"/>
        <s v="C210152446"/>
        <s v="SSD_Y21-051704"/>
        <s v="KKP_Y21-051701"/>
        <s v="197927"/>
        <s v="06203742"/>
        <s v="06203743"/>
        <s v="1012056867"/>
        <s v="1012056868"/>
        <s v="5012057033"/>
        <s v="5012057034"/>
        <s v="9012055418Code12452D"/>
        <s v="9012055419Code12452D"/>
        <s v="WLM_Y21-051801"/>
        <s v="BVD_Y21-051860"/>
        <s v="BPD_Y21-051803"/>
        <s v="5000146557"/>
        <s v="RSA_Y21-051801"/>
        <s v="SMN_Y21-051806"/>
        <s v="SOR1_Y21-051801"/>
        <s v="4012054718Code12452D"/>
        <s v="4012054719Code12452D"/>
        <s v="8012055159Code12452D"/>
        <s v="8012055160Code12452D"/>
        <s v="1312054270Code12452D"/>
        <s v="1312054271Code12452D"/>
        <s v="1412053669Code12452D"/>
        <s v="1412053670Code12452D"/>
        <s v="3012054387Code12452D"/>
        <s v="3012054388Code12452D"/>
        <s v="C210150112"/>
        <s v="C210150388"/>
        <s v="C210150478"/>
        <s v="C210150625"/>
        <s v="C210151728"/>
        <s v="C210152857"/>
        <s v="0019550930"/>
        <s v="5000146736"/>
        <s v="1512054815Code12452D"/>
        <s v="1512054816Code12452D"/>
        <s v="BIG_Y21-051901"/>
        <s v="935970"/>
        <s v="06241876"/>
        <s v="06241877"/>
        <s v="06241878"/>
        <s v="06241879"/>
        <s v="06242053"/>
        <s v="881.44730774"/>
        <s v="882.44730773"/>
        <s v="883.44730775"/>
        <s v="198168"/>
        <s v="1012057749"/>
        <s v="1012057750"/>
        <s v="5012058097"/>
        <s v="5012058098"/>
        <s v="9012056365Code12452D"/>
        <s v="9012056366Code12452D"/>
        <s v="1476357"/>
        <s v="1312481"/>
        <s v="439034"/>
        <s v="BVD_Y21-052061"/>
        <s v="CEP_Y21-052005"/>
        <s v="198400"/>
        <s v="100001325654"/>
        <s v="SOR1_Y21-052001"/>
        <s v="SOR1_Y21-052002"/>
        <s v="1212056003Code12452D"/>
        <s v="1212056004Code12452D"/>
        <s v="C210155611"/>
        <s v="WLM_Y21-052101"/>
        <s v="RPB1_Y21-052103"/>
        <s v="RPB2_Y21-052103"/>
        <s v="RPB3_Y21-052103"/>
        <s v="RPB4_Y21-052103"/>
        <s v="BIG_Y21-052101"/>
        <s v="SSD_Y21-052105"/>
        <s v="SRC_Y21-052104"/>
        <s v="SMN_Y21-052107"/>
        <s v="ODC1_Y21-052102"/>
        <s v="ODC2_Y21-052102"/>
        <s v="ODC3_Y21-052102"/>
        <s v="ODC4_Y21-052102"/>
        <s v="153860"/>
        <s v="936709"/>
        <s v="198570"/>
        <s v="RSP_Y21-052102"/>
        <s v="SOR1_Y21-052101"/>
        <s v="1012058816"/>
        <s v="1012058817"/>
        <s v="5012059211"/>
        <s v="5012059212"/>
        <s v="9012057354Code12452D"/>
        <s v="9012057355Code12452D"/>
        <s v="4012055795Code12452D"/>
        <s v="4012055796Code12452D"/>
        <s v="8012056358Code12452D"/>
        <s v="8012056359Code12452D"/>
        <s v="1312055344Code12452D"/>
        <s v="1312055345Code12452D"/>
        <s v="1412054454Code12452D"/>
        <s v="1412054455Code12452D"/>
        <s v="3012055333Code12452D"/>
        <s v="3012055334Code12452D"/>
        <s v="1512055996Code12452D"/>
        <s v="1512055997Code12452D"/>
        <s v="1212057326Code12452D"/>
        <s v="1212057327Code12452D"/>
        <s v="0022006397"/>
        <s v="O8 10113163"/>
        <s v="C210156802"/>
        <s v="C210158597"/>
        <s v="C210158839"/>
        <s v="C210159049"/>
        <s v="C210159237"/>
        <s v="C210159304"/>
        <s v="C210159372"/>
        <s v="C210159455"/>
        <s v="C210159546"/>
        <s v="C210159631"/>
        <s v="C210159712"/>
        <s v="C210159792"/>
        <s v="C210159952"/>
        <s v="C210160142"/>
        <s v="C210160214"/>
        <s v="C210160347"/>
        <s v="C210160429"/>
        <s v="C210160514"/>
        <s v="C210160576"/>
        <s v="C210160649"/>
        <s v="C210160807"/>
        <s v="C210160979"/>
        <s v="SFC_Y21-05-2401"/>
        <s v="MPP_Y21-0524005"/>
        <s v="CEP_Y21-052406"/>
        <s v="BIG_Y21-052401"/>
        <s v="100001343382"/>
        <s v="C210158429"/>
        <s v="C210158688"/>
        <s v="C210158776"/>
        <s v="C210158927"/>
        <s v="C210159128"/>
        <s v="C210160042"/>
        <s v="C210160905"/>
        <s v="C210161145"/>
        <s v="P21H129513"/>
        <s v="198687"/>
        <s v="1012059799"/>
        <s v="1012059800"/>
        <s v="5013050134"/>
        <s v="5013050135"/>
        <s v="9012058092Code12452D"/>
        <s v="9012058093Code12452D"/>
        <s v="21-0036211"/>
        <s v="5000148328"/>
        <s v="PTC-4800021175"/>
        <s v="KKP_Y21-052501"/>
        <s v="WLM_Y21-052501"/>
        <s v="BPD_Y21-052504"/>
        <s v="SOR1_Y21-052501"/>
        <s v="RSA_Y21-052501"/>
        <s v="SSD_Y21-052506"/>
        <s v="MPP_Y21-0525006"/>
        <s v="SMN_Y21-052508"/>
        <s v="C210162897"/>
        <s v="RSP_Y21-052503"/>
        <s v="4012056879Code12452D"/>
        <s v="4012056880Code12452D"/>
        <s v="8012057489Code12452D"/>
        <s v="8012057490Code12452D"/>
        <s v="1312056444Code12452D"/>
        <s v="1312056445Code12452D"/>
        <s v="1412055244Code12452D"/>
        <s v="1412055245Code12452D"/>
        <s v="3012056312Code12452D"/>
        <s v="3012056313Code12452D"/>
        <s v="1512057086Code12452D"/>
        <s v="1512057087Code12452D"/>
        <s v="100001346832"/>
        <s v="937474"/>
        <s v="1212058514Code12452D"/>
        <s v="1212058515Code12452D"/>
        <s v="1013050965"/>
        <s v="1013050966"/>
        <s v="5013051268"/>
        <s v="5013051269"/>
        <s v="9012059050Code12452D"/>
        <s v="9012059051Code12452D"/>
        <s v="881.44895771"/>
        <s v="882.44895772"/>
        <s v="883.44895770"/>
        <s v="883.44895773"/>
        <s v="1477144"/>
        <s v="1313221"/>
        <s v="439608"/>
        <s v="C210164001"/>
        <s v="BIG_Y21-052601"/>
        <s v="BVD_Y21-052062"/>
        <s v="SOR1_Y21-052701"/>
        <s v="RPB1_Y21-052704"/>
        <s v="RPB2_Y21-052704"/>
        <s v="RPB3_Y21-052704"/>
        <s v="RPB4_Y21-052704"/>
        <s v="SRC_Y21-052705"/>
        <s v="BPD_Y21-052805"/>
        <s v="SMN_Y21-052809"/>
        <s v="CEP_Y21-052807"/>
        <s v="199191"/>
        <s v="937972"/>
        <s v="0023439596"/>
        <s v="1013051987"/>
        <s v="1013051988"/>
        <s v="5013052430"/>
        <s v="5013052431"/>
        <s v="9013050045Code12452D"/>
        <s v="9013050046Code12452D"/>
        <s v="4012057771Code12452D"/>
        <s v="4012057772Code12452D"/>
        <s v="8012058565Code12452D"/>
        <s v="8012058566Code12452D"/>
        <s v="1312057387Code12452D"/>
        <s v="1312057388Code12452D"/>
        <s v="1412056002Code12452D"/>
        <s v="1412056003Code12452D"/>
        <s v="3012057210Code12452D"/>
        <s v="3012057211Code12452D"/>
        <s v="P21H132315 "/>
        <s v="100001357783"/>
        <s v="1212059740Code12452D"/>
        <s v="C210166832"/>
        <s v="C210167012"/>
        <s v="C210167102"/>
        <s v="C210167197"/>
        <s v="C210167271"/>
        <s v="C210167355"/>
        <s v="C210167484"/>
        <s v="C210167563"/>
        <s v="C210167812"/>
        <s v="C210167884"/>
        <s v="C210167970"/>
        <s v="C210168140"/>
        <s v="C210168233"/>
        <s v="C210168390"/>
        <s v="C210168493"/>
        <s v="C210168673"/>
        <s v="C210168828"/>
        <s v="C210169122"/>
        <s v="C210169280"/>
        <s v="C210169456"/>
        <s v="C210169632"/>
        <s v="C210166954"/>
        <s v="C210168309"/>
        <s v="C210168741"/>
        <s v="5000149874"/>
        <s v="W901R40151"/>
        <s v="W151R40074"/>
        <s v="W151R40075"/>
        <s v="W501R40135"/>
        <s v="W121R40100"/>
        <s v="RTV21/00107"/>
        <s v="RTV21/00101"/>
        <s v="100001263686rf932708"/>
        <s v="W401R40095"/>
        <s v="RTV21/00120"/>
        <s v="5013041749rf93270883"/>
        <s v="A202000428"/>
        <s v="C210134694rf93270977"/>
        <s v="C210135698rf93270987"/>
        <s v="4012045865rf93270783"/>
        <s v="W141R50013"/>
        <s v="1212052388rf93271051"/>
        <s v="1512050824rf93270937"/>
        <s v="1512050825rf93270936"/>
        <s v="W301R40190"/>
        <s v="W151R50070"/>
        <s v="5012056137rf93271165"/>
        <m/>
        <s v="SFC_Y20-030301" u="1"/>
        <s v="SMN_Y20-100503" u="1"/>
        <s v="SMN_Y20-101607" u="1"/>
        <s v="RPB1_Y20-100101" u="1"/>
        <s v="5012102815" u="1"/>
        <s v="C200336818" u="1"/>
        <s v="C200358461" u="1"/>
        <s v="179649" u="1"/>
        <s v="XIJ302_06032020" u="1"/>
        <s v="XIJ402_05032020" u="1"/>
        <s v="1412021714rf93262741" u="1"/>
        <s v="03650116" u="1"/>
        <s v="XCJ301_05032020" u="1"/>
        <s v="XIJ502_04032020" u="1"/>
        <s v="XCJ401_04032020" u="1"/>
        <s v="XIJ402_13032020" u="1"/>
        <s v="XCJ301_13032020" u="1"/>
        <s v="XCJ401_12032020" u="1"/>
        <s v="5012103838" u="1"/>
        <s v="J204_02032020" u="1"/>
        <s v="5012102814" u="1"/>
        <s v="J204_03032020" u="1"/>
        <s v="C200358644" u="1"/>
        <s v="J204_04032020" u="1"/>
        <s v="RSA_Y20-100501" u="1"/>
        <s v="20-0019879" u="1"/>
        <s v="C200071663" u="1"/>
        <s v="C200337621" u="1"/>
        <s v="C200357804" u="1"/>
        <s v="J204_05032020" u="1"/>
        <s v="1412093716rf93266828" u="1"/>
        <s v="XCJ303_06032020" u="1"/>
        <s v="1212096381rf93266927" u="1"/>
        <s v="J204_06032020" u="1"/>
        <s v="RSA_Y20-101501" u="1"/>
        <s v="XCJ303_14032020" u="1"/>
        <s v="KKP_Y20-101901" u="1"/>
        <s v="SSD_Y20-102205" u="1"/>
        <s v="10000027178rf9326304" u="1"/>
        <s v="O8189994" u="1"/>
        <s v="J204_09032020" u="1"/>
        <s v="O8 184556" u="1"/>
        <s v="5012103837" u="1"/>
        <s v="RPB2_Y20-100101" u="1"/>
        <s v="882.35387265" u="1"/>
        <s v="C200359483" u="1"/>
        <s v="159578" u="1"/>
        <s v="5012035034" u="1"/>
        <s v="C200337804" u="1"/>
        <s v="XIJ402_06032020" u="1"/>
        <s v="XCJ301_06032020" u="1"/>
        <s v="XIJ502_05032020" u="1"/>
        <s v="XCJ401_05032020" u="1"/>
        <s v="XIJ502_13032020" u="1"/>
        <s v="1411030536Code12452D" u="1"/>
        <s v="5000049670" u="1"/>
        <s v="XCJ401_13032020" u="1"/>
        <s v="XIJ204_09032020" u="1"/>
        <s v="5012035033" u="1"/>
        <s v="C200352653" u="1"/>
        <s v="C200352837" u="1"/>
        <s v="100000036200" u="1"/>
        <s v="100000008459" u="1"/>
        <s v="C200343025" u="1"/>
        <s v="895499" u="1"/>
        <s v="MPP_Y20-102107" u="1"/>
        <s v="413463" u="1"/>
        <s v="RPB3_Y20-100101" u="1"/>
        <s v="881.39717001" u="1"/>
        <s v="1012101913" u="1"/>
        <s v="C200359677" u="1"/>
        <s v="1212103904rf93267301" u="1"/>
        <s v="894703" u="1"/>
        <s v="100000661778" u="1"/>
        <s v="XIJ202_09032020" u="1"/>
        <s v="178665" u="1"/>
        <s v="XCJ101_09032020" u="1"/>
        <s v="W151RA0084" u="1"/>
        <s v="XIJ402_07032020" u="1"/>
        <s v="180023" u="1"/>
        <s v="100000038087" u="1"/>
        <s v="BIG_Y20-102201" u="1"/>
        <s v="CEP_Y20-100602" u="1"/>
        <s v="XCJ401_06032020" u="1"/>
        <s v="1412030483Code12452D" u="1"/>
        <s v="1412030484Code12452D" u="1"/>
        <s v="1412031509Code12452D" u="1"/>
        <s v="1412031510Code12452D" u="1"/>
        <s v="1412032315Code12452D" u="1"/>
        <s v="1412032316Code12452D" u="1"/>
        <s v="1412033060Code12452D" u="1"/>
        <s v="1412033061Code12452D" u="1"/>
        <s v="1412100380Code12452D" u="1"/>
        <s v="1412100381Code12452D" u="1"/>
        <s v="1412101138Code12452D" u="1"/>
        <s v="1412101139Code12452D" u="1"/>
        <s v="1412101973Code12452D" u="1"/>
        <s v="1412101974Code12452D" u="1"/>
        <s v="1412102570Code12452D" u="1"/>
        <s v="1412102571Code12452D" u="1"/>
        <s v="1412103205Code12452D" u="1"/>
        <s v="1412103206Code12452D" u="1"/>
        <s v="1412103903Code12452D" u="1"/>
        <s v="1412103904Code12452D" u="1"/>
        <s v="1412104640Code12452D" u="1"/>
        <s v="1412104641Code12452D" u="1"/>
        <s v="1412105249Code12452D" u="1"/>
        <s v="1412105250Code12452D" u="1"/>
        <s v="3011030522Code12452D" u="1"/>
        <s v="C200343104" u="1"/>
        <s v="0012389110" u="1"/>
        <s v="C200345116" u="1"/>
        <s v="1012101912" u="1"/>
        <s v="BPD_Y20-030501" u="1"/>
        <s v="C200351663" u="1"/>
        <s v="137641" u="1"/>
        <s v="5012100949" u="1"/>
        <s v="C200351731" u="1"/>
        <s v="881.40179011" u="1"/>
        <s v="SSD_Y20-101203" u="1"/>
        <s v="00415915" u="1"/>
        <s v="RPB1_Y20-030201" u="1"/>
        <s v="C200335848" u="1"/>
        <s v="MPP_Y20-102106" u="1"/>
        <s v="1012105884rf93267312" u="1"/>
        <s v="C200337744" u="1"/>
        <s v="03444810" u="1"/>
        <s v="XIJ302_09032020" u="1"/>
        <s v="1012107879" u="1"/>
        <s v="158662" u="1"/>
        <s v="100000608399" u="1"/>
        <s v="BPD_Y20-101503" u="1"/>
        <s v="XIJ502_07032020" u="1"/>
        <s v="4012090428rf93266573" u="1"/>
        <s v="WLM_Y20-100701" u="1"/>
        <s v="3012030579Code12452D" u="1"/>
        <s v="3012030580Code12452D" u="1"/>
        <s v="3012031656Code12452D" u="1"/>
        <s v="3012031657Code12452D" u="1"/>
        <s v="3012032567Code12452D" u="1"/>
        <s v="3012032568Code12452D" u="1"/>
        <s v="3012033421Code12452D" u="1"/>
        <s v="3012033422Code12452D" u="1"/>
        <s v="3012100471Code12452D" u="1"/>
        <s v="3012100472Code12452D" u="1"/>
        <s v="3012101382Code12452D" u="1"/>
        <s v="3012101383Code12452D" u="1"/>
        <s v="3012102354Code12452D" u="1"/>
        <s v="3012102355Code12452D" u="1"/>
        <s v="3012103088Code12452D" u="1"/>
        <s v="3012103089Code12452D" u="1"/>
        <s v="3012103972Code12452D" u="1"/>
        <s v="3012103973Code12452D" u="1"/>
        <s v="3012104713Code12452D" u="1"/>
        <s v="3012104714Code12452D" u="1"/>
        <s v="3012105639Code12452D" u="1"/>
        <s v="3012105640Code12452D" u="1"/>
        <s v="3012106407Code12452D" u="1"/>
        <s v="3012106408Code12452D" u="1"/>
        <s v="C200337491" u="1"/>
        <s v="C200337939" u="1"/>
        <s v="93263626" u="1"/>
        <s v="9011030632Code12452D" u="1"/>
        <s v="5012035845Code12452D" u="1"/>
        <s v="5012035846Code12452D" u="1"/>
        <s v="RPB2_Y20-030201" u="1"/>
        <s v="C200336686" u="1"/>
        <s v="MMB_Y20-100533" u="1"/>
        <s v="C200351592" u="1"/>
        <s v="XIJ402_09032020" u="1"/>
        <s v="XCJ301_09032020" u="1"/>
        <s v="5012101798" u="1"/>
        <s v="C200351936" u="1"/>
        <s v="14689881" u="1"/>
        <s v="KKP_Y20-101201" u="1"/>
        <s v="5000098413" u="1"/>
        <s v="C200354936" u="1"/>
        <s v="O8 43589" u="1"/>
        <s v="895869" u="1"/>
        <s v="BVD_Y20-101925" u="1"/>
        <s v="854939" u="1"/>
        <s v="4012101358rf93267131" u="1"/>
        <s v="C200350959" u="1"/>
        <s v="C200321915rf93266849" u="1"/>
        <s v="5000095608" u="1"/>
        <s v="W121R90175" u="1"/>
        <s v="5012101797" u="1"/>
        <s v="9012030438Code12452D" u="1"/>
        <s v="9012030439Code12452D" u="1"/>
        <s v="9012031530Code12452D" u="1"/>
        <s v="9012031531Code12452D" u="1"/>
        <s v="9012032687Code12452D" u="1"/>
        <s v="9012032688Code12452D" u="1"/>
        <s v="9012033482Code12452D" u="1"/>
        <s v="9012033483Code12452D" u="1"/>
        <s v="9012034404Code12452D" u="1"/>
        <s v="9012035448Code12452D" u="1"/>
        <s v="9012035449Code12452D" u="1"/>
        <s v="9012100894Code12452D" u="1"/>
        <s v="9012101677Code12452D" u="1"/>
        <s v="9012101678Code12452D" u="1"/>
        <s v="9012102687Code12452D" u="1"/>
        <s v="9012102688Code12452D" u="1"/>
        <s v="9012103597Code12452D" u="1"/>
        <s v="9012103598Code12452D" u="1"/>
        <s v="9012104331Code12452D" u="1"/>
        <s v="9012104332Code12452D" u="1"/>
        <s v="9012105088Code12452D" u="1"/>
        <s v="9012105089Code12452D" u="1"/>
        <s v="9012106791Code12452D" u="1"/>
        <s v="9012106792Code12452D" u="1"/>
        <s v="9012107733Code12452D" u="1"/>
        <s v="9012107734Code12452D" u="1"/>
        <s v="9012108797Code12452D" u="1"/>
        <s v="9012108798Code12452D" u="1"/>
        <s v="9012109472Code12452D" u="1"/>
        <s v="9012109473Code12452D" u="1"/>
        <s v="C200335696" u="1"/>
        <s v="C200344239" u="1"/>
        <s v="RPB3_Y20-030201" u="1"/>
        <s v="SSD_Y20-100101(01)" u="1"/>
        <s v="3012096860rf93267026" u="1"/>
        <s v="1212098601rf93267053" u="1"/>
        <s v="883.35387266" u="1"/>
        <s v="J101_10032020" u="1"/>
        <s v="XCJ401_09032020" u="1"/>
        <s v="180427" u="1"/>
        <s v="J101_11032020" u="1"/>
        <s v="J101_12032020" u="1"/>
        <s v="J101_13032020" u="1"/>
        <s v="J301_03032020" u="1"/>
        <s v="J101_14032020" u="1"/>
        <s v="J301_04032020" u="1"/>
        <s v="MPP_Y20-031205" u="1"/>
        <s v="SRC_Y20-030502" u="1"/>
        <s v="C200358798" u="1"/>
        <s v="RPB1_Y20-031103" u="1"/>
        <s v="J101_15032020" u="1"/>
        <s v="J301_05032020" u="1"/>
        <s v="J301_06032020" u="1"/>
        <s v="C200336751" u="1"/>
        <s v="J502_10032020" u="1"/>
        <s v="C200352773" u="1"/>
        <s v="J502_11032020" u="1"/>
        <s v="KKP_Y20-030301" u="1"/>
        <s v="J301_09032020" u="1"/>
        <s v="PTC-4100344641" u="1"/>
        <s v="J502_12032020" u="1"/>
        <s v="9013021106Code12452D" u="1"/>
        <s v="9013021107Code12452D" u="1"/>
        <s v="J502_13032020" u="1"/>
        <s v="J502_14032020" u="1"/>
        <s v="892875" u="1"/>
        <s v="387507" u="1"/>
        <s v="C200337878" u="1"/>
        <s v="J502_15032020" u="1"/>
        <s v="1012105885" u="1"/>
        <s v="C200335922" u="1"/>
        <s v="C200337670" u="1"/>
        <s v="C200358865" u="1"/>
        <s v="882.39717002" u="1"/>
        <s v="C200351864" u="1"/>
        <s v="0012389198" u="1"/>
        <s v="MMB_Y20-102635" u="1"/>
        <s v="J302_02032020" u="1"/>
        <s v="C200344168" u="1"/>
        <s v="J302_03032020" u="1"/>
        <s v="J302_04032020" u="1"/>
        <s v="BVD_Y20-100923" u="1"/>
        <s v="RPB2_Y20-031103" u="1"/>
        <s v="J302_05032020" u="1"/>
        <s v="0013820973rf93267239" u="1"/>
        <s v="C200357864" u="1"/>
        <s v="J302_06032020" u="1"/>
        <s v="1012105884" u="1"/>
        <s v="SMN_Y20-102008" u="1"/>
        <s v="C200359864" u="1"/>
        <s v="J302_09032020" u="1"/>
        <s v="C200335796" u="1"/>
        <s v="882.40179012" u="1"/>
        <s v="1012108964" u="1"/>
        <s v="C200081402" u="1"/>
        <s v="P20H073510" u="1"/>
        <s v="893975" u="1"/>
        <s v="BVD_Y20-100122" u="1"/>
        <s v="WLM_Y20-102001" u="1"/>
        <s v="BVD_Y20-102226" u="1"/>
        <s v="J303_03032020" u="1"/>
        <s v="1012108963" u="1"/>
        <s v="0020321366" u="1"/>
        <s v="MPP_Y20-100810" u="1"/>
        <s v="00401308" u="1"/>
        <s v="J303_04032020" u="1"/>
        <s v="C200081401" u="1"/>
        <s v="RPB3_Y20-031103" u="1"/>
        <s v="J303_05032020" u="1"/>
        <s v="J303_06032020" u="1"/>
        <s v="C200358942" u="1"/>
        <s v="J303_09032020" u="1"/>
        <s v="C200359942" u="1"/>
        <s v="W301R20160" u="1"/>
        <s v="C200337037rf93267155" u="1"/>
        <s v="C200081400" u="1"/>
        <s v="MPP_Y20-100101" u="1"/>
        <s v="SFC_Y20-030501" u="1"/>
        <s v="C200344313" u="1"/>
        <s v="C200081379" u="1"/>
        <s v="03673178" u="1"/>
        <s v="5012109999" u="1"/>
        <s v="SRC_Y20-030603" u="1"/>
        <s v="5012100950" u="1"/>
        <s v="C200345060" u="1"/>
        <s v="C200081378" u="1"/>
        <s v="C200352975" u="1"/>
        <s v="5012109998" u="1"/>
        <s v="1012107880" u="1"/>
        <s v="SOR1_Y20-100101" u="1"/>
        <s v="C200343255" u="1"/>
        <s v="SSD_Y20-100101(02)" u="1"/>
        <s v="C200336884" u="1"/>
        <s v="MPP_Y20-101204" u="1"/>
        <s v="C200081389" u="1"/>
        <s v="881.35387267" u="1"/>
        <s v="SOR1_Y20-100102" u="1"/>
        <s v="C200350882" u="1"/>
        <s v="1511030522Code12452D" u="1"/>
        <s v="C200081377" u="1"/>
        <s v="RSP_Y20-102725" u="1"/>
        <s v="BPD_Y20-102705" u="1"/>
        <s v="SMN_Y20-102610" u="1"/>
        <s v="0023601084" u="1"/>
        <s v="14617487" u="1"/>
        <s v="1012031719" u="1"/>
        <s v="1512023587rf93262847" u="1"/>
        <s v="1444252" u="1"/>
        <s v="100000009673" u="1"/>
        <s v="03592060" u="1"/>
        <s v="C200081388" u="1"/>
        <s v="882.35540233" u="1"/>
        <s v="SMN_Y20-102109" u="1"/>
        <s v="C200081376" u="1"/>
        <s v="9012100893" u="1"/>
        <s v="O8193549" u="1"/>
        <s v="WLM_Y20-100102" u="1"/>
        <s v="C200335998" u="1"/>
        <s v="CEP_Y20-102106" u="1"/>
        <s v="RPB2_Y20-030502" u="1"/>
        <s v="00037967" u="1"/>
        <s v="C200081399" u="1"/>
        <s v="C200081387" u="1"/>
        <s v="1512030612Code12452D" u="1"/>
        <s v="1512030613Code12452D" u="1"/>
        <s v="1512031725Code12452D" u="1"/>
        <s v="1512031726Code12452D" u="1"/>
        <s v="1512032576Code12452D" u="1"/>
        <s v="1512032577Code12452D" u="1"/>
        <s v="1512033449Code12452D" u="1"/>
        <s v="1512033450Code12452D" u="1"/>
        <s v="1512100534Code12452D" u="1"/>
        <s v="1512100535Code12452D" u="1"/>
        <s v="1512101465Code12452D" u="1"/>
        <s v="1512101466Code12452D" u="1"/>
        <s v="1512102433Code12452D" u="1"/>
        <s v="1512102434Code12452D" u="1"/>
        <s v="1512103173Code12452D" u="1"/>
        <s v="1512103174Code12452D" u="1"/>
        <s v="1512104062Code12452D" u="1"/>
        <s v="1512104063Code12452D" u="1"/>
        <s v="1512104846Code12452D" u="1"/>
        <s v="1512104847Code12452D" u="1"/>
        <s v="1512105903Code12452D" u="1"/>
        <s v="1512105904Code12452D" u="1"/>
        <s v="03673179" u="1"/>
        <s v="C200081375" u="1"/>
        <s v="BIG_Y20-101401" u="1"/>
        <s v="C200343184" u="1"/>
        <s v="1413679" u="1"/>
        <s v="1013100982" u="1"/>
        <s v="C200345184" u="1"/>
        <s v="XIJ101_02032020" u="1"/>
        <s v="14653897" u="1"/>
        <s v="XIJ101_10032020" u="1"/>
        <s v="C200081398" u="1"/>
        <s v="C200336961" u="1"/>
        <s v="C200081386" u="1"/>
        <s v="SFC_Y20-101501" u="1"/>
        <s v="C200081374" u="1"/>
        <s v="882.39869190" u="1"/>
        <s v="RPB1_Y20-102204" u="1"/>
        <s v="SOR1_Y20-100201" u="1"/>
        <s v="WLM_Y20-100101" u="1"/>
        <s v="1013100981" u="1"/>
        <s v="883.40179013" u="1"/>
        <s v="1244228" u="1"/>
        <s v="C200343331" u="1"/>
        <s v="C200345251" u="1"/>
        <s v="C200081397" u="1"/>
        <s v="14733428" u="1"/>
        <s v="C200081385" u="1"/>
        <s v="C200081373" u="1"/>
        <s v="CEP_Y20-101905" u="1"/>
        <s v="C200343446" u="1"/>
        <s v="C200344090" u="1"/>
        <s v="XIJ101_03032020" u="1"/>
        <s v="XCJ204_02032020" u="1"/>
        <s v="XCJ204_10032020" u="1"/>
        <s v="C200344526" u="1"/>
        <s v="03592061" u="1"/>
        <s v="C200081396" u="1"/>
        <s v="C200081384" u="1"/>
        <s v="C200081372" u="1"/>
        <s v="RPB2_Y20-102204" u="1"/>
        <s v="5000048028" u="1"/>
        <s v="XCJ202_02032020" u="1"/>
        <s v="XIJ303_10032020" u="1"/>
        <s v="XCJ202_10032020" u="1"/>
        <s v="C200343513" u="1"/>
        <s v="C200343605" u="1"/>
        <s v="1012034658" u="1"/>
        <s v="C200081395" u="1"/>
        <s v="C200081383" u="1"/>
        <s v="C200081371" u="1"/>
        <s v="1512026090rf93263027" u="1"/>
        <s v="RPB1_Y20-101503" u="1"/>
        <s v="XIJ101_04032020" u="1"/>
        <s v="XCJ204_03032020" u="1"/>
        <s v="XIJ101_12032020" u="1"/>
        <s v="O8 39204" u="1"/>
        <s v="MPP_Y20-030302" u="1"/>
        <s v="WLM_Y20-031201" u="1"/>
        <s v="XCJ204_11032020" u="1"/>
        <s v="XIJ301_10032020" u="1"/>
        <s v="1011030711" u="1"/>
        <s v="881.40022220" u="1"/>
        <s v="1012034657" u="1"/>
        <s v="854206" u="1"/>
        <s v="C200081394" u="1"/>
        <s v="C200081382" u="1"/>
        <s v="C200344399" u="1"/>
        <s v="RPB3_Y20-102204" u="1"/>
        <s v="1012105019" u="1"/>
        <s v="14671267" u="1"/>
        <s v="XIJ303_03032020" u="1"/>
        <s v="XCJ202_03032020" u="1"/>
        <s v="XCJ302_02032020" u="1"/>
        <s v="XIJ303_11032020" u="1"/>
        <s v="RSA_Y20-102801" u="1"/>
        <s v="XCJ202_11032020" u="1"/>
        <s v="XCJ302_10032020" u="1"/>
        <s v="J401_02032020" u="1"/>
        <s v="J401_03032020" u="1"/>
        <s v="C200081393" u="1"/>
        <s v="881.35535824" u="1"/>
        <s v="J401_04032020" u="1"/>
        <s v="C200081381" u="1"/>
        <s v="J401_05032020" u="1"/>
        <s v="CEP_Y20-100903" u="1"/>
        <s v="1012105018" u="1"/>
        <s v="1012035724" u="1"/>
        <s v="881.35540214" u="1"/>
        <s v="J401_06032020" u="1"/>
        <s v="XIJ101_05032020" u="1"/>
        <s v="RPB2_Y20-101503" u="1"/>
        <s v="XCJ204_04032020" u="1"/>
        <s v="C200344466" u="1"/>
        <s v="C200088610" u="1"/>
        <s v="XIJ101_13032020" u="1"/>
        <s v="XIJ301_03032020" u="1"/>
        <s v="XCJ204_12032020" u="1"/>
        <s v="XIJ401_02032020" u="1"/>
        <s v="XIJ301_11032020" u="1"/>
        <s v="P20H325026" u="1"/>
        <s v="XIJ401_10032020" u="1"/>
        <s v="J401_09032020" u="1"/>
        <s v="1012033735" u="1"/>
        <s v="W301RA0056" u="1"/>
        <s v="C200081392" u="1"/>
        <s v="C200081380" u="1"/>
        <s v="1012030494" u="1"/>
        <s v="1012035723" u="1"/>
        <s v="XIJ303_04032020" u="1"/>
        <s v="1412022516rf93262800" u="1"/>
        <s v="XCJ202_04032020" u="1"/>
        <s v="RPB1_Y20-100802" u="1"/>
        <s v="XCJ302_03032020" u="1"/>
        <s v="CEP_Y20-100201rf9326" u="1"/>
        <s v="XCJ202_12032020" u="1"/>
        <s v="XCJ402_02032020" u="1"/>
        <s v="J202_10032020" u="1"/>
        <s v="XCJ302_11032020" u="1"/>
        <s v="SMN_Y20-100905" u="1"/>
        <s v="XCJ402_10032020" u="1"/>
        <s v="20-0069902" u="1"/>
        <s v="J202_11032020" u="1"/>
        <s v="100000678881" u="1"/>
        <s v="J202_12032020" u="1"/>
        <s v="J402_02032020" u="1"/>
        <s v="4100261171" u="1"/>
        <s v="J202_13032020" u="1"/>
        <s v="J402_03032020" u="1"/>
        <s v="1012033734" u="1"/>
        <s v="C200081391" u="1"/>
        <s v="J202_14032020" u="1"/>
        <s v="J402_04032020" u="1"/>
        <s v="5000096833" u="1"/>
        <s v="J402_05032020" u="1"/>
        <s v="XIJ101_06032020" u="1"/>
        <s v="1012030493" u="1"/>
        <s v="178320" u="1"/>
        <s v="1278124" u="1"/>
        <s v="J402_06032020" u="1"/>
        <s v="XCJ204_05032020" u="1"/>
        <s v="RPB3_Y20-101503" u="1"/>
        <s v="XIJ101_14032020" u="1"/>
        <s v="XIJ301_04032020" u="1"/>
        <s v="J402_07032020" u="1"/>
        <s v="XCJ204_13032020" u="1"/>
        <s v="XIJ401_03032020" u="1"/>
        <s v="100000678879" u="1"/>
        <s v="XIJ301_12032020" u="1"/>
        <s v="XIJ401_11032020" u="1"/>
        <s v="J402_09032020" u="1"/>
        <s v="00410293" u="1"/>
        <s v="PTC-4100350863" u="1"/>
        <s v="414244" u="1"/>
        <s v="5012034735" u="1"/>
        <s v="C200081390" u="1"/>
        <s v="883.39869191" u="1"/>
        <s v="SOR1_Y20-101201" u="1"/>
        <s v="XCJ202_05032020" u="1"/>
        <s v="C200344659" u="1"/>
        <s v="XCJ302_04032020" u="1"/>
        <s v="XIJ303_13032020" u="1"/>
        <s v="RPB2_Y20-100802" u="1"/>
        <s v="XCJ202_13032020" u="1"/>
        <s v="XCJ402_03032020" u="1"/>
        <s v="XCJ302_12032020" u="1"/>
        <s v="XCJ502_02032020" u="1"/>
        <s v="WLM_Y20-101201" u="1"/>
        <s v="XCJ402_11032020" u="1"/>
        <s v="XCJ502_10032020" u="1"/>
        <s v="SMN_Y20-100904" u="1"/>
        <s v="1012107003" u="1"/>
        <s v="881.39869189" u="1"/>
        <s v="1279241" u="1"/>
        <s v="1012103038" u="1"/>
        <s v="1012031720" u="1"/>
        <s v="5012034734" u="1"/>
        <s v="C200351029" u="1"/>
        <s v="XCJ204_06032020" u="1"/>
        <s v="XIJ301_05032020" u="1"/>
        <s v="XIJ401_04032020" u="1"/>
        <s v="XIJ301_13032020" u="1"/>
        <s v="XIJ401_12032020" u="1"/>
        <s v="5011030651" u="1"/>
        <s v="1012107002" u="1"/>
        <s v="1012103037" u="1"/>
        <s v="C200343669" u="1"/>
        <s v="SSD_Y20-100502" u="1"/>
        <s v="XIJ303_06032020" u="1"/>
        <s v="XCJ202_06032020" u="1"/>
        <s v="XCJ302_05032020" u="1"/>
        <s v="XIJ303_14032020" u="1"/>
        <s v="XCJ402_04032020" u="1"/>
        <s v="RPB3_Y20-100802" u="1"/>
        <s v="XCJ302_13032020" u="1"/>
        <s v="XCJ502_03032020" u="1"/>
        <s v="882.39984312" u="1"/>
        <s v="XCJ402_12032020" u="1"/>
        <s v="J204_10032020" u="1"/>
        <s v="J204_11032020" u="1"/>
        <s v="RSM_Y20-030203" u="1"/>
        <s v="1012032938" u="1"/>
        <s v="J204_12032020" u="1"/>
        <s v="C200087572" u="1"/>
        <s v="J204_13032020" u="1"/>
        <s v="BPD_Y20-100802" u="1"/>
        <s v="100000688719" u="1"/>
        <s v="KKP_Y20-100501" u="1"/>
        <s v="XIJ301_06032020" u="1"/>
        <s v="WLM_Y20-030301" u="1"/>
        <s v="C200072139" u="1"/>
        <s v="XIJ401_05032020" u="1"/>
        <s v="0016681636" u="1"/>
        <s v="XIJ401_13032020" u="1"/>
        <s v="RSA_Y20-102101" u="1"/>
        <s v="1012032937" u="1"/>
        <s v="SMN_Y20-100102" u="1"/>
        <s v="883.40022221" u="1"/>
        <s v="896604" u="1"/>
        <s v="03715007" u="1"/>
        <s v="XCJ302_06032020" u="1"/>
        <s v="C200072138" u="1"/>
        <s v="SOR1_Y20-102101" u="1"/>
        <s v="XCJ402_05032020" u="1"/>
        <s v="XCJ502_04032020" u="1"/>
        <s v="XCJ402_13032020" u="1"/>
        <s v="C200344735" u="1"/>
        <s v="C200352002" u="1"/>
        <s v="BVD_Y20-101424" u="1"/>
        <s v="XIJ101_09032020" u="1"/>
        <s v="883.35535825" u="1"/>
        <s v="BPD_Y20-031102" u="1"/>
        <s v="C200072149" u="1"/>
        <s v="XIJ401_06032020" u="1"/>
        <s v="C200072137" u="1"/>
        <s v="1211030581Code12452D" u="1"/>
        <s v="5012031753" u="1"/>
        <s v="5012033777" u="1"/>
        <s v="5000093954" u="1"/>
        <s v="SMN_Y20-100101" u="1"/>
        <s v="881.35321466" u="1"/>
        <s v="C200072148" u="1"/>
        <s v="XCJ402_06032020" u="1"/>
        <s v="XCJ502_05032020" u="1"/>
        <s v="BPD_Y20-102104" u="1"/>
        <s v="3012025617rf93262960" u="1"/>
        <s v="C200072136" u="1"/>
        <s v="XCJ502_13032020" u="1"/>
        <s v="5012031752" u="1"/>
        <s v="5012033776" u="1"/>
        <s v="853464" u="1"/>
        <s v="100000632325" u="1"/>
        <s v="RSM_Y20-030201" u="1"/>
        <s v="RSP_Y20-101924" u="1"/>
        <s v="1212103905rf93267302" u="1"/>
        <s v="C200337037" u="1"/>
        <s v="BIG_Y20-101601" u="1"/>
        <s v="XCJ204_09032020" u="1"/>
        <s v="C200072159" u="1"/>
        <s v="BIG_Y20-102601" u="1"/>
        <s v="C200072147" u="1"/>
        <s v="4011030543Code12452D" u="1"/>
        <s v="C200072135" u="1"/>
        <s v="1212029723Code12452D" u="1"/>
        <s v="1212029724Code12452D" u="1"/>
        <s v="1212030800Code12452D" u="1"/>
        <s v="1212030801Code12452D" u="1"/>
        <s v="1212032304Code12452D" u="1"/>
        <s v="1212032305Code12452D" u="1"/>
        <s v="1212033405Code12452D" u="1"/>
        <s v="1212033406Code12452D" u="1"/>
        <s v="1212098600Code12452D" u="1"/>
        <s v="1212098601Code12452D" u="1"/>
        <s v="1212100716Code12452D" u="1"/>
        <s v="1212100717Code12452D" u="1"/>
        <s v="1212101846Code12452D" u="1"/>
        <s v="1212101847Code12452D" u="1"/>
        <s v="1212103059Code12452D" u="1"/>
        <s v="1212103060Code12452D" u="1"/>
        <s v="1212103904Code12452D" u="1"/>
        <s v="1212103905Code12452D" u="1"/>
        <s v="1212104943Code12452D" u="1"/>
        <s v="1212105822Code12452D" u="1"/>
        <s v="1212105823Code12452D" u="1"/>
        <s v="1212107042Code12452D" u="1"/>
        <s v="1212107043Code12452D" u="1"/>
        <s v="C200344848" u="1"/>
        <s v="1012101043" u="1"/>
        <s v="03715268" u="1"/>
        <s v="XCJ202_09032020" u="1"/>
        <s v="1012104135" u="1"/>
        <s v="C200072158" u="1"/>
        <s v="SOR1_Y20-102201" u="1"/>
        <s v="XCJ402_07032020" u="1"/>
        <s v="SFC_Y20-102701" u="1"/>
        <s v="C200072146" u="1"/>
        <s v="CEP_Y20-100201" u="1"/>
        <s v="C200359011" u="1"/>
        <s v="C200344927" u="1"/>
        <s v="RSP_Y20-100923" u="1"/>
        <s v="SOR1_Y20-102202" u="1"/>
        <s v="1012101042" u="1"/>
        <s v="XIJ301_09032020" u="1"/>
        <s v="1012104134" u="1"/>
        <s v="SOR1_Y20-102203" u="1"/>
        <s v="C200072157" u="1"/>
        <s v="8011030532Code12452D" u="1"/>
        <s v="C200072145" u="1"/>
        <s v="C200343938" u="1"/>
        <s v="4012030615Code12452D" u="1"/>
        <s v="4012030616Code12452D" u="1"/>
        <s v="4012031819Code12452D" u="1"/>
        <s v="4012031820Code12452D" u="1"/>
        <s v="4012032807Code12452D" u="1"/>
        <s v="4012032808Code12452D" u="1"/>
        <s v="4012033837Code12452D" u="1"/>
        <s v="4012033838Code12452D" u="1"/>
        <s v="4012100461Code12452D" u="1"/>
        <s v="4012100462Code12452D" u="1"/>
        <s v="4012101358Code12452D" u="1"/>
        <s v="4012101359Code12452D" u="1"/>
        <s v="4012102258Code12452D" u="1"/>
        <s v="4012102259Code12452D" u="1"/>
        <s v="4012102997Code12452D" u="1"/>
        <s v="4012102998Code12452D" u="1"/>
        <s v="4012103834Code12452D" u="1"/>
        <s v="4012103835Code12452D" u="1"/>
        <s v="4012104654Code12452D" u="1"/>
        <s v="4012104655Code12452D" u="1"/>
        <s v="4012105559Code12452D" u="1"/>
        <s v="4012105560Code12452D" u="1"/>
        <s v="4012106357Code12452D" u="1"/>
        <s v="4012106358Code12452D" u="1"/>
        <s v="MPP_Y20-030503" u="1"/>
        <s v="C200343730" u="1"/>
        <s v="5012032853" u="1"/>
        <s v="1013091998rf93267011" u="1"/>
        <s v="SFC_Y20-031001" u="1"/>
        <s v="C200337126" u="1"/>
        <s v="XCJ302_09032020" u="1"/>
        <s v="1013022201" u="1"/>
        <s v="XCJ502_07032020" u="1"/>
        <s v="C200072156" u="1"/>
        <s v="C200072144" u="1"/>
        <s v="C200336069" u="1"/>
        <s v="5012032852" u="1"/>
        <s v="1212104944" u="1"/>
        <s v="XIJ401_09032020" u="1"/>
        <s v="100000645144" u="1"/>
        <s v="1013022200" u="1"/>
        <s v="C200072155" u="1"/>
        <s v="8012030656Code12452D" u="1"/>
        <s v="8012030657Code12452D" u="1"/>
        <s v="8012031942Code12452D" u="1"/>
        <s v="8012031943Code12452D" u="1"/>
        <s v="8012032804Code12452D" u="1"/>
        <s v="8012032805Code12452D" u="1"/>
        <s v="8012033793Code12452D" u="1"/>
        <s v="8012033794Code12452D" u="1"/>
        <s v="8012100580Code12452D" u="1"/>
        <s v="8012100581Code12452D" u="1"/>
        <s v="8012101631Code12452D" u="1"/>
        <s v="8012101632Code12452D" u="1"/>
        <s v="8012102681Code12452D" u="1"/>
        <s v="8012102682Code12452D" u="1"/>
        <s v="8012103451Code12452D" u="1"/>
        <s v="8012103452Code12452D" u="1"/>
        <s v="8012104431Code12452D" u="1"/>
        <s v="8012104432Code12452D" u="1"/>
        <s v="8012105328Code12452D" u="1"/>
        <s v="8012105329Code12452D" u="1"/>
        <s v="8012106270Code12452D" u="1"/>
        <s v="8012106271Code12452D" u="1"/>
        <s v="8012107068Code12452D" u="1"/>
        <s v="8012107069Code12452D" u="1"/>
        <s v="C200072143" u="1"/>
        <s v="RSM_Y20-060301" u="1"/>
        <s v="4012096815rf93267024" u="1"/>
        <s v="1212098600rf93267052" u="1"/>
        <s v="4012101359rf93267132" u="1"/>
        <s v="SOR1_Y20-101501" u="1"/>
        <s v="C200358067" u="1"/>
        <s v="882.40022222" u="1"/>
        <s v="C200358239" u="1"/>
        <s v="J301_10032020" u="1"/>
        <s v="BIG_Y20-092801" u="1"/>
        <s v="BPD_Y20-100101" u="1"/>
        <s v="1212104943" u="1"/>
        <s v="XCJ402_09032020" u="1"/>
        <s v="J301_11032020" u="1"/>
        <s v="4012023122rf93262795" u="1"/>
        <s v="J301_12032020" u="1"/>
        <s v="9012034405Code12452e" u="1"/>
        <s v="C200072154" u="1"/>
        <s v="J301_13032020" u="1"/>
        <s v="C200072142" u="1"/>
        <s v="1013100236" u="1"/>
        <s v="MPP_Y20-101504" u="1"/>
        <s v="852844" u="1"/>
        <s v="C200352169" u="1"/>
        <s v="882.35535826" u="1"/>
        <s v="C200072165" u="1"/>
        <s v="C200342854" u="1"/>
        <s v="J101_02032020" u="1"/>
        <s v="C200072153" u="1"/>
        <s v="03437951" u="1"/>
        <s v="C200344590" u="1"/>
        <s v="J101_03032020" u="1"/>
        <s v="C200072141" u="1"/>
        <s v="J101_04032020" u="1"/>
        <s v="1013100235" u="1"/>
        <s v="93263507" u="1"/>
        <s v="5013022063" u="1"/>
        <s v="J101_05032020" u="1"/>
        <s v="J101_06032020" u="1"/>
        <s v="C200336134" u="1"/>
        <s v="J101_07032020" u="1"/>
        <s v="J302_10032020" u="1"/>
        <s v="J302_11032020" u="1"/>
        <s v="J101_09032020" u="1"/>
        <s v="C200072164" u="1"/>
        <s v="J302_12032020" u="1"/>
        <s v="J502_02032020" u="1"/>
        <s v="C200072152" u="1"/>
        <s v="J302_13032020" u="1"/>
        <s v="J502_03032020" u="1"/>
        <s v="C200072140" u="1"/>
        <s v="J502_04032020" u="1"/>
        <s v="J502_05032020" u="1"/>
        <s v="5013022062" u="1"/>
        <s v="1280258" u="1"/>
        <s v="J502_06032020" u="1"/>
        <s v="C200361795" u="1"/>
        <s v="J502_07032020" u="1"/>
        <s v="178972" u="1"/>
        <s v="J502_09032020" u="1"/>
        <s v="C200072163" u="1"/>
        <s v="C200343864" u="1"/>
        <s v="C200072151" u="1"/>
        <s v="O8 200108" u="1"/>
        <s v="SOR1_Y20-100801" u="1"/>
        <s v="SOR1_Y20-101601" u="1"/>
        <s v="1412100380rf93267085" u="1"/>
        <s v="SFC_Y20-100801" u="1"/>
        <s v="MMB_Y20-101234" u="1"/>
        <s v="SOR1_Y20-100802" u="1"/>
        <s v="03518512" u="1"/>
        <s v="C200351258" u="1"/>
        <s v="J303_10032020" u="1"/>
        <s v="C200343795" u="1"/>
        <s v="J303_11032020" u="1"/>
        <s v="03591017" u="1"/>
        <s v="C200352338" u="1"/>
        <s v="J303_12032020" u="1"/>
        <s v="C200072162" u="1"/>
        <s v="C200352234" u="1"/>
        <s v="J303_13032020" u="1"/>
        <s v="C200072150" u="1"/>
        <s v="J303_14032020" u="1"/>
        <s v="MPP_Y20-100502" u="1"/>
        <s v="00401310" u="1"/>
        <s v="RSM_Y20-130301" u="1"/>
        <s v="C200344978" u="1"/>
        <s v="C200072161" u="1"/>
        <s v="03437952" u="1"/>
        <s v="C200352405" u="1"/>
        <s v="C200337178" u="1"/>
        <s v="P20H331993" u="1"/>
        <s v="RSP_Y20-100222" u="1"/>
        <s v="5012109324" u="1"/>
        <s v="C200336234" u="1"/>
        <s v="SRCY20-102601" u="1"/>
        <s v="9012106061" u="1"/>
        <s v="C200342965" u="1"/>
        <s v="C200072160" u="1"/>
        <s v="881.35397893" u="1"/>
        <s v="CEP_Y20-101404" u="1"/>
        <s v="SRCY20-100101" u="1"/>
        <s v="5012109323" u="1"/>
        <s v="C200351095" u="1"/>
        <s v="SRCY20-101601" u="1"/>
        <s v="100000645145" u="1"/>
        <s v="5012106438" u="1"/>
        <s v="180622" u="1"/>
        <s v="WLM_Y20-030501" u="1"/>
        <s v="KKP_Y20-102701" u="1"/>
        <s v="03564361" u="1"/>
        <s v="03518513" u="1"/>
        <s v="5012107197" u="1"/>
        <s v="ODC1_Y20-102101" u="1"/>
        <s v="C200358519" u="1"/>
        <s v="C200359163" u="1"/>
        <s v="C200351162" u="1"/>
        <s v="C200352082" u="1"/>
        <s v="5012106437" u="1"/>
        <s v="1412661" u="1"/>
        <s v="388394" u="1"/>
        <s v="5012108161" u="1"/>
        <s v="882.35321408" u="1"/>
        <s v="SFC_Y20-100102" u="1"/>
        <s v="SRCY20-100901" u="1"/>
        <s v="03443773" u="1"/>
        <s v="1311030518Code12452D" u="1"/>
        <s v="5012107196" u="1"/>
        <s v="C200337231" u="1"/>
        <s v="C200359346" u="1"/>
        <s v="5012105412" u="1"/>
        <s v="C200359230" u="1"/>
        <s v="KKP_Y20-031001" u="1"/>
        <s v="1445188" u="1"/>
        <s v="5012108160" u="1"/>
        <s v="5000013899rf93260881" u="1"/>
        <s v="SFC_Y20-101902" u="1"/>
        <s v="4100258213" u="1"/>
        <s v="13528643" u="1"/>
        <s v="5012105411" u="1"/>
        <s v="ODC2_Y20-102102" u="1"/>
        <s v="100000035296" u="1"/>
        <s v="SRC_Y20-030201" u="1"/>
        <s v="1512025386rf93262858" u="1"/>
        <s v="SFC_Y20-100101" u="1"/>
        <s v="1312030634Code12452D" u="1"/>
        <s v="1312030635Code12452D" u="1"/>
        <s v="1312031837Code12452D" u="1"/>
        <s v="1312031838Code12452D" u="1"/>
        <s v="1312032809Code12452D" u="1"/>
        <s v="1312032810Code12452D" u="1"/>
        <s v="1312033747Code12452D" u="1"/>
        <s v="1312033748Code12452D" u="1"/>
        <s v="1312100528Code12452D" u="1"/>
        <s v="1312100529Code12452D" u="1"/>
        <s v="1312101408Code12452D" u="1"/>
        <s v="1312101409Code12452D" u="1"/>
        <s v="1312102302Code12452D" u="1"/>
        <s v="1312102303Code12452D" u="1"/>
        <s v="1312103089Code12452D" u="1"/>
        <s v="1312103090Code12452D" u="1"/>
        <s v="1312103988Code12452D" u="1"/>
        <s v="1312103989Code12452D" u="1"/>
        <s v="1312104826Code12452D" u="1"/>
        <s v="1312104827Code12452D" u="1"/>
        <s v="1312105473Code12452D" u="1"/>
        <s v="1312105474Code12452D" u="1"/>
        <s v="1312105765Code12452D" u="1"/>
        <s v="1312105766Code12452D" u="1"/>
        <s v="415017" u="1"/>
        <s v="C200351331" u="1"/>
        <s v="C200352527" u="1"/>
        <s v="883.35321260" u="1"/>
        <s v="XIJ204_02032020" u="1"/>
        <s v="XIJ204_10032020" u="1"/>
        <s v="C200336448" u="1"/>
        <s v="SFC_Y20-101901" u="1"/>
        <s v="C200359539" u="1"/>
        <s v="W101RA0026" u="1"/>
        <s v="C200359411" u="1"/>
        <s v="XIJ202_02032020" u="1"/>
        <s v="ODC3_Y20-102102" u="1"/>
        <s v="XCJ101_02032020" u="1"/>
        <s v="RBP1_Y20-030502" u="1"/>
        <s v="XIJ202_10032020" u="1"/>
        <s v="XCJ101_10032020" u="1"/>
        <s v="03563783" u="1"/>
        <s v="0013820973" u="1"/>
        <s v="KKP_Y20-101901RF9326" u="1"/>
        <s v="XIJ204_03032020" u="1"/>
        <s v="C200351421" u="1"/>
        <s v="ODC2_Y20-100601" u="1"/>
        <s v="XIJ204_11032020" u="1"/>
        <s v="1446121" u="1"/>
        <s v="C200359285" u="1"/>
        <s v="W501RA0115" u="1"/>
        <s v="XIJ202_03032020" u="1"/>
        <s v="XCJ101_03032020" u="1"/>
        <s v="XIJ302_02032020" u="1"/>
        <s v="ODC4_Y20-102102" u="1"/>
        <s v="XIJ202_11032020" u="1"/>
        <s v="XIJ302_10032020" u="1"/>
        <s v="1245339" u="1"/>
        <s v="W501RA0046" u="1"/>
        <s v="C200352283" u="1"/>
        <s v="C200351535" u="1"/>
        <s v="XIJ204_04032020" u="1"/>
        <s v="ODC3_Y20-100601" u="1"/>
        <s v="XIJ204_12032020" u="1"/>
        <s v="W121RA0103" u="1"/>
        <s v="J401_10032020" u="1"/>
        <s v="XCJ303_10032020" u="1"/>
        <s v="J401_11032020" u="1"/>
        <s v="J401_12032020" u="1"/>
        <s v="SMN_Y20-101506" u="1"/>
        <s v="03496209" u="1"/>
        <s v="J401_13032020" u="1"/>
        <s v="180896" u="1"/>
        <s v="W101RA0046" u="1"/>
        <s v="00053570" u="1"/>
        <s v="XIJ202_04032020" u="1"/>
        <s v="XCJ101_04032020" u="1"/>
        <s v="XIJ302_03032020" u="1"/>
        <s v="XIJ202_12032020" u="1"/>
        <s v="XIJ402_02032020" u="1"/>
        <s v="C200336295" u="1"/>
        <s v="XCJ101_12032020" u="1"/>
        <s v="XIJ302_11032020" u="1"/>
        <s v="RBP3_Y20-030502" u="1"/>
        <s v="XIJ402_10032020" u="1"/>
        <s v="XCJ301_10032020" u="1"/>
        <s v="C200336547" u="1"/>
        <s v="00056960" u="1"/>
        <s v="W101RA0149" u="1"/>
        <s v="C200336615" u="1"/>
        <s v="C200337443" u="1"/>
        <s v="1013093106" u="1"/>
        <s v="C200350729" u="1"/>
        <s v="120861" u="1"/>
        <s v="XIJ204_05032020" u="1"/>
        <s v="100000610702" u="1"/>
        <s v="XIJ204_13032020" u="1"/>
        <s v="ODC4_Y20-100601" u="1"/>
        <s v="XCJ303_03032020" u="1"/>
        <s v="J402_10032020" u="1"/>
        <s v="SRCY20-030603" u="1"/>
        <s v="XCJ303_11032020" u="1"/>
        <s v="C200337294" u="1"/>
        <s v="J402_11032020" u="1"/>
        <s v="J402_12032020" u="1"/>
        <s v="0016311422" u="1"/>
        <s v="883.35540238" u="1"/>
        <s v="J402_13032020" u="1"/>
        <s v="C200351476" u="1"/>
        <s v="W101RA0148" u="1"/>
        <s v="883.39717000" u="1"/>
        <s v="100000622741" u="1"/>
        <s v="179253" u="1"/>
        <s v="100000038086" u="1"/>
        <s v="SSD_Y20-101904" u="1"/>
        <s v="XIJ202_05032020" u="1"/>
        <s v="XCJ101_05032020" u="1"/>
        <s v="XIJ302_04032020" u="1"/>
        <s v="XIJ202_13032020" u="1"/>
        <s v="XIJ402_03032020" u="1"/>
        <s v="XCJ101_13032020" u="1"/>
        <s v="XCJ301_03032020" u="1"/>
        <s v="XIJ302_12032020" u="1"/>
        <s v="XIJ502_02032020" u="1"/>
        <s v="13509866" u="1"/>
        <s v="0022130562" u="1"/>
        <s v="XCJ401_02032020" u="1"/>
        <s v="XIJ402_11032020" u="1"/>
        <s v="C200336385" u="1"/>
        <s v="5000094068" u="1"/>
        <s v="XCJ301_11032020" u="1"/>
        <s v="XIJ502_10032020" u="1"/>
        <s v="MPP_Y20-031004" u="1"/>
        <s v="XCJ401_10032020" u="1"/>
        <s v="852143" u="1"/>
        <s v="894165" u="1"/>
        <s v="BIG_Y20-100901" u="1"/>
        <s v="J202_02032020" u="1"/>
        <s v="5012104646" u="1"/>
        <s v="100000035027" u="1"/>
        <s v="J202_03032020" u="1"/>
        <s v="BIG_Y20-101901" u="1"/>
        <s v="J202_04032020" u="1"/>
        <s v="C200359728" u="1"/>
        <s v="J202_05032020" u="1"/>
        <s v="XIJ204_06032020" u="1"/>
        <s v="159160" u="1"/>
        <s v="100000670887" u="1"/>
        <s v="J202_06032020" u="1"/>
        <s v="XCJ303_04032020" u="1"/>
        <s v="C200359600" u="1"/>
        <s v="J202_09032020" u="1"/>
        <s v="5012104645" u="1"/>
        <s v="C200337544" u="1"/>
        <s v="W121RA0054" u="1"/>
        <s v="100000608398" u="1"/>
        <s v="C200358715" u="1"/>
        <s v="XIJ202_06032020" u="1"/>
        <s v="XCJ101_06032020" u="1"/>
        <s v="XIJ302_05032020" u="1"/>
        <s v="XIJ402_04032020" u="1"/>
        <s v="XCJ101_14032020" u="1"/>
        <s v="XCJ301_04032020" u="1"/>
        <s v="XIJ302_13032020" u="1"/>
        <s v="XIJ502_03032020" u="1"/>
        <s v="XCJ401_03032020" u="1"/>
        <s v="XIJ402_12032020" u="1"/>
        <s v="XCJ301_12032020" u="1"/>
        <s v="XCJ401_11032020" u="1"/>
        <s v="C200344018" u="1"/>
        <s v="WLM_Y20-102601" u="1"/>
        <s v="0013854624" u="1"/>
        <s v="C200350829" u="1"/>
        <s v="C200352473" u="1"/>
        <s v="W101RA0133" u="1"/>
        <s v="C200336498" u="1"/>
        <s v="XCJ303_13032020" u="1"/>
        <s v="C200352701" u="1"/>
      </sharedItems>
    </cacheField>
    <cacheField name="Sales order no." numFmtId="49">
      <sharedItems containsBlank="1"/>
    </cacheField>
    <cacheField name="Sales order Type" numFmtId="49">
      <sharedItems containsBlank="1"/>
    </cacheField>
    <cacheField name="Billing type" numFmtId="49">
      <sharedItems containsBlank="1"/>
    </cacheField>
    <cacheField name="Bill. doc." numFmtId="49">
      <sharedItems containsBlank="1"/>
    </cacheField>
    <cacheField name="Customer code" numFmtId="49">
      <sharedItems containsBlank="1" count="80">
        <s v="1014781"/>
        <s v="1076141"/>
        <s v="1118080"/>
        <s v="1014654"/>
        <s v="1014103"/>
        <s v="1236066"/>
        <s v="1255253"/>
        <s v="1014639"/>
        <s v="1014640"/>
        <s v="1085395"/>
        <s v="1014648"/>
        <s v="1014649"/>
        <s v="1014618"/>
        <s v="1068619"/>
        <s v="1075653"/>
        <s v="1078599"/>
        <s v="1080083"/>
        <s v="1086614"/>
        <s v="1255552"/>
        <s v="1262220"/>
        <s v="1262221"/>
        <s v="1256072"/>
        <s v="1256811"/>
        <s v="1255550"/>
        <s v="1255551"/>
        <s v="1256074"/>
        <s v="1255251"/>
        <s v="1262222"/>
        <s v="1255254"/>
        <s v="1087330"/>
        <s v="1088213"/>
        <s v="1088556"/>
        <s v="1090165"/>
        <s v="1091174"/>
        <s v="1103960"/>
        <s v="1105697"/>
        <s v="1115874"/>
        <s v="1117791"/>
        <s v="1118942"/>
        <s v="1118955"/>
        <s v="1118956"/>
        <s v="1119948"/>
        <s v="1122003"/>
        <s v="1115916"/>
        <s v="1127208"/>
        <s v="1137441"/>
        <s v="1115915"/>
        <s v="1211495"/>
        <s v="1069897"/>
        <s v="1107745"/>
        <s v="1125727"/>
        <s v="1086774"/>
        <s v="1014691"/>
        <s v="1014645"/>
        <s v="1014615"/>
        <s v="1106976"/>
        <s v="1075926"/>
        <s v="1246010"/>
        <s v="1268274"/>
        <s v="1014722"/>
        <s v="1069910"/>
        <s v="1254363"/>
        <s v="1246173"/>
        <s v="1117832"/>
        <s v="1268011"/>
        <s v="1015197"/>
        <s v="1249208"/>
        <s v="1014394"/>
        <m/>
        <s v="1127307" u="1"/>
        <s v="1127308" u="1"/>
        <s v="1126712" u="1"/>
        <s v="1119966" u="1"/>
        <s v="1127311" u="1"/>
        <s v="1127312" u="1"/>
        <s v="1127313" u="1"/>
        <s v="1127314" u="1"/>
        <s v="1127315" u="1"/>
        <s v="1127297" u="1"/>
        <s v="1127299" u="1"/>
      </sharedItems>
    </cacheField>
    <cacheField name="customer name" numFmtId="49">
      <sharedItems containsBlank="1" count="46">
        <s v="CP All Public Company Limited"/>
        <s v="Big C Supercenter Public Co.,Ltd."/>
        <s v="Ek-Chai Distribution System Co. Ltd"/>
        <s v="FOODLAND SUPERMARKET CO., LTD."/>
        <s v="PTT Retail Management Co., Ltd"/>
        <s v="The Mall Group Co., Ltd."/>
        <s v="SIAM FOOD AND CONSUMER CO., LTD."/>
        <s v="VILLA MARKET JP CO., LTD."/>
        <s v="WEALIMEX CO., LTD."/>
        <s v="M M BEVERAGE CO., LTD."/>
        <s v="B.V. DISTRIBUTOR LIMITED"/>
        <s v="SOR.CHAROEN SUPPLY 2018 CO., LTD."/>
        <s v="BIG BIZ PLUS CO., LTD."/>
        <s v="M PROSPER CO., LTD."/>
        <s v="RPB DISTRIBUTION CO., LTD."/>
        <s v="CE PROSPER CO., LTD."/>
        <s v="SERICHAI AS&amp;D CO., LTD."/>
        <s v="SATE MILLENNIUM CO., LTD."/>
        <s v="SAMSUB DISTRIBUTOR LIMITED"/>
        <s v="Central Food Retail Co., Ltd."/>
        <s v="Saha Lawson Co., Ltd."/>
        <s v="UFM Fuji Super Co.,Ltd."/>
        <s v="Siam Makro Public Company Limited"/>
        <s v="BANPAEW DISTRIBUTION LIMITED"/>
        <s v="OCEAN D.C. CO., LTD."/>
        <s v="AEON (Thailand) Co.,Ltd."/>
        <s v="Central Familymart Co., Ltd."/>
        <s v="RATCHASIMA P.AS&amp;D CO., LTD."/>
        <s v="KHONKAEN PANICH CO., LTD."/>
        <s v="RATCHASIMA P.D.C. CO., LTD."/>
        <s v="Petroleum Thai Corporation Co.,Ltd."/>
        <s v="DONKI (Thailand) Co., Ltd."/>
        <s v="Supercheap Co., Ltd."/>
        <m/>
        <s v="JT DSO19 - Chiang Mai" u="1"/>
        <s v="JT DSO12 - Suphan Buri" u="1"/>
        <s v="JT DSO18 - Udon Thani" u="1"/>
        <s v="DONKI Thonglor Co., Ltd." u="1"/>
        <s v="BANPAEW DISTRIBUTION LIMITED PARTNE" u="1"/>
        <s v="JT DSO15 - Phuket" u="1"/>
        <s v="JT DSO10 - Prayasuren" u="1"/>
        <s v="JT DSO20 - Phitsanulok" u="1"/>
        <s v="JT DSO22 - Rayong" u="1"/>
        <s v="JT DSO21 - Hat Yai" u="1"/>
        <s v="JT DSO16 - Surat Thani" u="1"/>
        <s v="Saha Lawson Co., Ltd. (Head Office)" u="1"/>
      </sharedItems>
    </cacheField>
    <cacheField name="Ship-to" numFmtId="49">
      <sharedItems containsBlank="1" count="100">
        <s v="1014781"/>
        <s v="1075193"/>
        <s v="1121029"/>
        <s v="1247865"/>
        <s v="1123730"/>
        <s v="1092504"/>
        <s v="1014779"/>
        <s v="1134451"/>
        <s v="1232007"/>
        <s v="1113864"/>
        <s v="1120122"/>
        <s v="1077703"/>
        <s v="1014696"/>
        <s v="1014654"/>
        <s v="1136764"/>
        <s v="1236066"/>
        <s v="1255253"/>
        <s v="1014639"/>
        <s v="1014640"/>
        <s v="1085395"/>
        <s v="1014648"/>
        <s v="1014649"/>
        <s v="1014618"/>
        <s v="1068619"/>
        <s v="1075653"/>
        <s v="1078599"/>
        <s v="1080083"/>
        <s v="1086614"/>
        <s v="1260935"/>
        <s v="1262220"/>
        <s v="1262221"/>
        <s v="1256072"/>
        <s v="1256811"/>
        <s v="1255550"/>
        <s v="1260712"/>
        <s v="1260253"/>
        <s v="1260252"/>
        <s v="1255551"/>
        <s v="1256074"/>
        <s v="1255251"/>
        <s v="1266589"/>
        <s v="1255254"/>
        <s v="1087330"/>
        <s v="1088213"/>
        <s v="1088556"/>
        <s v="1090165"/>
        <s v="1091174"/>
        <s v="1103960"/>
        <s v="1105697"/>
        <s v="1115874"/>
        <s v="1117791"/>
        <s v="1118942"/>
        <s v="1118955"/>
        <s v="1118956"/>
        <s v="1119948"/>
        <s v="1122003"/>
        <s v="1115916"/>
        <s v="1127208"/>
        <s v="1137441"/>
        <s v="1115915"/>
        <s v="1211495"/>
        <s v="1069897"/>
        <s v="1107745"/>
        <s v="1125727"/>
        <s v="1086774"/>
        <s v="1134779"/>
        <s v="1014645"/>
        <s v="1014615"/>
        <s v="1106976"/>
        <s v="1120538"/>
        <s v="1246010"/>
        <s v="1075927"/>
        <s v="1126588"/>
        <s v="1126142"/>
        <s v="1268274"/>
        <s v="1268316"/>
        <s v="1268831"/>
        <s v="1268832"/>
        <s v="1014722"/>
        <s v="1236065"/>
        <s v="1254363"/>
        <s v="1246173"/>
        <s v="1117832"/>
        <s v="1268011"/>
        <s v="1255553"/>
        <s v="1249209"/>
        <s v="1014394"/>
        <m/>
        <s v="1127307" u="1"/>
        <s v="1127308" u="1"/>
        <s v="1126712" u="1"/>
        <s v="1119966" u="1"/>
        <s v="1127311" u="1"/>
        <s v="1122004" u="1"/>
        <s v="1127312" u="1"/>
        <s v="1127313" u="1"/>
        <s v="1127314" u="1"/>
        <s v="1127315" u="1"/>
        <s v="1127297" u="1"/>
        <s v="1127299" u="1"/>
      </sharedItems>
    </cacheField>
    <cacheField name="Material" numFmtId="49">
      <sharedItems containsBlank="1"/>
    </cacheField>
    <cacheField name="Description" numFmtId="49">
      <sharedItems containsBlank="1"/>
    </cacheField>
    <cacheField name="Billed quantity" numFmtId="170">
      <sharedItems containsString="0" containsBlank="1" containsNumber="1" containsInteger="1" minValue="1" maxValue="48000"/>
    </cacheField>
    <cacheField name="Net value" numFmtId="4">
      <sharedItems containsString="0" containsBlank="1" containsNumber="1" minValue="49.34" maxValue="2368106.4700000002"/>
    </cacheField>
    <cacheField name="Brand name" numFmtId="0">
      <sharedItems count="22">
        <s v="ME OB"/>
        <s v="ME SB"/>
        <s v="ME OP"/>
        <s v="CA FL"/>
        <s v="CA BL"/>
        <s v="CA MN"/>
        <s v="CA EC"/>
        <s v="WI CLS"/>
        <s v="WC RE"/>
        <s v="WC BL"/>
        <s v="WC GR"/>
        <s v="WI BL"/>
        <s v="WI BM"/>
        <s v="ME NG"/>
        <s v="WC BK"/>
        <s v="CC YL"/>
        <s v="CC BL"/>
        <s v="CC GR"/>
        <s v="ME CA"/>
        <e v="#N/A"/>
        <s v="WC GR " u="1"/>
        <s v="WC BL " u="1"/>
      </sharedItems>
    </cacheField>
    <cacheField name="Quantity" numFmtId="168">
      <sharedItems containsMixedTypes="1" containsNumber="1" containsInteger="1" minValue="-500" maxValue="48000"/>
    </cacheField>
    <cacheField name="Amount" numFmtId="168">
      <sharedItems containsMixedTypes="1" containsNumber="1" minValue="-64944.999999999993" maxValue="2499360"/>
    </cacheField>
    <cacheField name="Discount" numFmtId="168">
      <sharedItems containsMixedTypes="1" containsNumber="1" minValue="-2909.4499999999898" maxValue="131253.5299999998"/>
    </cacheField>
    <cacheField name="Amount Exclude VAT" numFmtId="40">
      <sharedItems containsMixedTypes="1" containsNumber="1" minValue="-62379.01" maxValue="2368106.4700000002"/>
    </cacheField>
    <cacheField name="RSP" numFmtId="40">
      <sharedItems containsMixedTypes="1" containsNumber="1" containsInteger="1" minValue="-75000" maxValue="2880000"/>
    </cacheField>
    <cacheField name="VAT" numFmtId="40">
      <sharedItems containsMixedTypes="1" containsNumber="1" minValue="-4906.5420560747662" maxValue="188411.21495327103"/>
    </cacheField>
    <cacheField name="Amount included VAT" numFmtId="40">
      <sharedItems containsMixedTypes="1" containsNumber="1" minValue="-67275.738971962623" maxValue="2556517.6849532714"/>
    </cacheField>
    <cacheField name="Brand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Chaisongrit, Waralee" refreshedDate="44347.763158680558" missingItemsLimit="0" createdVersion="4" refreshedVersion="6" minRefreshableVersion="3" recordCount="14686" xr:uid="{00000000-000A-0000-FFFF-FFFF03000000}">
  <cacheSource type="worksheet">
    <worksheetSource ref="A1:W1048576" sheet="Working sheet"/>
  </cacheSource>
  <cacheFields count="23">
    <cacheField name="Bill. date" numFmtId="0">
      <sharedItems containsNonDate="0" containsDate="1" containsString="0" containsBlank="1" minDate="2021-05-05T00:00:00" maxDate="2021-06-01T00:00:00" count="19"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7T00:00:00"/>
        <d v="2021-05-28T00:00:00"/>
        <d v="2021-05-31T00:00:00"/>
        <m/>
      </sharedItems>
    </cacheField>
    <cacheField name="Purchase order no." numFmtId="0">
      <sharedItems containsBlank="1"/>
    </cacheField>
    <cacheField name="Sales order no." numFmtId="0">
      <sharedItems containsBlank="1"/>
    </cacheField>
    <cacheField name="Sales order Type" numFmtId="0">
      <sharedItems containsBlank="1"/>
    </cacheField>
    <cacheField name="Billing type" numFmtId="0">
      <sharedItems containsBlank="1"/>
    </cacheField>
    <cacheField name="Bill. doc." numFmtId="0">
      <sharedItems containsBlank="1" count="586">
        <s v="0093270913"/>
        <s v="0093270914"/>
        <s v="0093270915"/>
        <s v="0093270916"/>
        <s v="0093270917"/>
        <s v="0093270918"/>
        <s v="0093270919"/>
        <s v="0093270920"/>
        <s v="0093270921"/>
        <s v="0093270922"/>
        <s v="0093270923"/>
        <s v="0093270924"/>
        <s v="0093270925"/>
        <s v="0093270926"/>
        <s v="0093270927"/>
        <s v="0093270928"/>
        <s v="0093270929"/>
        <s v="0093270930"/>
        <s v="0093270931"/>
        <s v="0093270932"/>
        <s v="0093270933"/>
        <s v="0093270934"/>
        <s v="0093270935"/>
        <s v="0093270936"/>
        <s v="0093270937"/>
        <s v="0093270938"/>
        <s v="0093270939"/>
        <s v="0093270940"/>
        <s v="0093270941"/>
        <s v="0093270942"/>
        <s v="0093270943"/>
        <s v="0093270944"/>
        <s v="0093270945"/>
        <s v="0093270946"/>
        <s v="0093270947"/>
        <s v="0093270948"/>
        <s v="0093270949"/>
        <s v="0093270950"/>
        <s v="0093270951"/>
        <s v="0093270952"/>
        <s v="0093270953"/>
        <s v="0093270954"/>
        <s v="0093270955"/>
        <s v="0093270956"/>
        <s v="0093270957"/>
        <s v="0093270958"/>
        <s v="0093270959"/>
        <s v="0093270960"/>
        <s v="0093270961"/>
        <s v="0093270962"/>
        <s v="0093270963"/>
        <s v="0093270964"/>
        <s v="0093270965"/>
        <s v="0093270966"/>
        <s v="0093270967"/>
        <s v="0093270968"/>
        <s v="0093270969"/>
        <s v="0093270970"/>
        <s v="0093270971"/>
        <s v="0093270972"/>
        <s v="0093270973"/>
        <s v="0093270974"/>
        <s v="0093270975"/>
        <s v="0093270976"/>
        <s v="0093270977"/>
        <s v="0093270978"/>
        <s v="0093270979"/>
        <s v="0093270980"/>
        <s v="0093270981"/>
        <s v="0093270982"/>
        <s v="0093270983"/>
        <s v="0093270984"/>
        <s v="0093270985"/>
        <s v="0093270986"/>
        <s v="0093270987"/>
        <s v="0093270988"/>
        <s v="0093270989"/>
        <s v="0093270990"/>
        <s v="0093270991"/>
        <s v="0093270992"/>
        <s v="0093270993"/>
        <s v="0093270994"/>
        <s v="0093270995"/>
        <s v="0093270996"/>
        <s v="0093270997"/>
        <s v="0093270998"/>
        <s v="0093270999"/>
        <s v="0093271000"/>
        <s v="0093271001"/>
        <s v="0093271002"/>
        <s v="0093271003"/>
        <s v="0093271004"/>
        <s v="0093271005"/>
        <s v="0093271006"/>
        <s v="0093271007"/>
        <s v="0093271008"/>
        <s v="0093271009"/>
        <s v="0093271010"/>
        <s v="0093271011"/>
        <s v="0093271012"/>
        <s v="0093271013"/>
        <s v="0093271014"/>
        <s v="0093271015"/>
        <s v="0093271016"/>
        <s v="0093271017"/>
        <s v="0093271018"/>
        <s v="0093271019"/>
        <s v="0093271020"/>
        <s v="0093271021"/>
        <s v="0093271022"/>
        <s v="0093271023"/>
        <s v="0093271024"/>
        <s v="0093271025"/>
        <s v="0093271026"/>
        <s v="0093271027"/>
        <s v="0093271028"/>
        <s v="0093271029"/>
        <s v="0093271030"/>
        <s v="0093271031"/>
        <s v="0093271032"/>
        <s v="0093271033"/>
        <s v="0093271034"/>
        <s v="0093271035"/>
        <s v="0093271036"/>
        <s v="0093271037"/>
        <s v="0093271038"/>
        <s v="0093271039"/>
        <s v="0093271040"/>
        <s v="0093271041"/>
        <s v="0093271042"/>
        <s v="0093271043"/>
        <s v="0093271044"/>
        <s v="0093271045"/>
        <s v="0093271046"/>
        <s v="0093271047"/>
        <s v="0093271048"/>
        <s v="0093271049"/>
        <s v="0093271050"/>
        <s v="0093271051"/>
        <s v="0093271052"/>
        <s v="0093271053"/>
        <s v="0093271054"/>
        <s v="0093271055"/>
        <s v="0093271056"/>
        <s v="0093271057"/>
        <s v="0093271058"/>
        <s v="0093271059"/>
        <s v="0093271060"/>
        <s v="0093271061"/>
        <s v="0093271062"/>
        <s v="0093271063"/>
        <s v="0093271064"/>
        <s v="0093271065"/>
        <s v="0093271066"/>
        <s v="0093271067"/>
        <s v="0093271068"/>
        <s v="0093271069"/>
        <s v="0093271070"/>
        <s v="0093271071"/>
        <s v="0093271072"/>
        <s v="0093271073"/>
        <s v="0093271074"/>
        <s v="0093271075"/>
        <s v="0093271076"/>
        <s v="0093271077"/>
        <s v="0093271078"/>
        <s v="0093271079"/>
        <s v="0093271080"/>
        <s v="0093271081"/>
        <s v="0093271082"/>
        <s v="0093271083"/>
        <s v="0093271084"/>
        <s v="0093271085"/>
        <s v="0093271086"/>
        <s v="0093271087"/>
        <s v="0093271088"/>
        <s v="0093271089"/>
        <s v="0093271090"/>
        <s v="0093271091"/>
        <s v="0093271092"/>
        <s v="0093271093"/>
        <s v="0093271094"/>
        <s v="0093271095"/>
        <s v="0093271096"/>
        <s v="0093271097"/>
        <s v="0093271098"/>
        <s v="0093271099"/>
        <s v="0093271100"/>
        <s v="0093271101"/>
        <s v="0093271102"/>
        <s v="0093271103"/>
        <s v="0093271104"/>
        <s v="0093271105"/>
        <s v="0093271106"/>
        <s v="0093271107"/>
        <s v="0093271108"/>
        <s v="0093271109"/>
        <s v="0093271110"/>
        <s v="0093271111"/>
        <s v="0093271112"/>
        <s v="0093271113"/>
        <s v="0093271114"/>
        <s v="0093271115"/>
        <s v="0093271116"/>
        <s v="0093271117"/>
        <s v="0093271118"/>
        <s v="0093271119"/>
        <s v="0093271120"/>
        <s v="0093271121"/>
        <s v="0093271122"/>
        <s v="0093271123"/>
        <s v="0093271124"/>
        <s v="0093271125"/>
        <s v="0093271126"/>
        <s v="0093271127"/>
        <s v="0093271128"/>
        <s v="0093271129"/>
        <s v="0093271130"/>
        <s v="0093271131"/>
        <s v="0093271132"/>
        <s v="0093271133"/>
        <s v="0093271134"/>
        <s v="0093271135"/>
        <s v="0093271136"/>
        <s v="0093271137"/>
        <s v="0093271138"/>
        <s v="0093271139"/>
        <s v="0093271140"/>
        <s v="0093271141"/>
        <s v="0093271142"/>
        <s v="0093271143"/>
        <s v="0093271144"/>
        <s v="0093271145"/>
        <s v="0093271146"/>
        <s v="0093271147"/>
        <s v="0093271148"/>
        <s v="0093271149"/>
        <s v="0093271150"/>
        <s v="0093271151"/>
        <s v="0093271152"/>
        <s v="0093271153"/>
        <s v="0093271154"/>
        <s v="0093271155"/>
        <s v="0093271156"/>
        <s v="0093271157"/>
        <s v="0093271158"/>
        <s v="0093271159"/>
        <s v="0093271160"/>
        <s v="0093271161"/>
        <s v="0093271162"/>
        <s v="0093271163"/>
        <s v="0093271164"/>
        <s v="0093271165"/>
        <s v="0093271166"/>
        <s v="0093271167"/>
        <s v="0093271168"/>
        <s v="0093271169"/>
        <s v="0093271170"/>
        <s v="0093271171"/>
        <s v="0093271172"/>
        <s v="0093271173"/>
        <s v="0093271174"/>
        <s v="0093271175"/>
        <s v="0093271176"/>
        <s v="0093271177"/>
        <s v="0093271178"/>
        <s v="0093271179"/>
        <s v="0093271180"/>
        <s v="0093271181"/>
        <s v="0093271182"/>
        <s v="0093271183"/>
        <s v="0093271184"/>
        <s v="0093271185"/>
        <s v="0093271186"/>
        <s v="0093271187"/>
        <s v="0093271188"/>
        <s v="0093271189"/>
        <s v="0093271190"/>
        <s v="0093271191"/>
        <s v="0093271192"/>
        <s v="0093271193"/>
        <s v="0093271194"/>
        <s v="0093271195"/>
        <s v="0093271196"/>
        <s v="0093271197"/>
        <s v="0093271198"/>
        <s v="0093271199"/>
        <s v="0093271200"/>
        <s v="0093271201"/>
        <s v="0093271202"/>
        <s v="0093271203"/>
        <s v="0093271204"/>
        <s v="0093271205"/>
        <s v="0093271206"/>
        <s v="0093271207"/>
        <s v="0093271208"/>
        <s v="0093271209"/>
        <s v="0093271210"/>
        <s v="0093271211"/>
        <s v="0093271212"/>
        <s v="0093271213"/>
        <s v="0093271214"/>
        <s v="0093271215"/>
        <s v="0093271216"/>
        <s v="0093271217"/>
        <s v="0093271218"/>
        <s v="0093271219"/>
        <s v="0093271220"/>
        <s v="0093271221"/>
        <s v="0093271222"/>
        <s v="0093271223"/>
        <s v="0093271224"/>
        <s v="0093271225"/>
        <s v="0093271226"/>
        <s v="0093271227"/>
        <s v="0093271228"/>
        <s v="0093271229"/>
        <s v="0093271230"/>
        <s v="0093271231"/>
        <s v="0093271232"/>
        <s v="0093271233"/>
        <s v="0093271234"/>
        <s v="0093271235"/>
        <s v="0093271236"/>
        <s v="0093271237"/>
        <s v="0093271238"/>
        <s v="0093271239"/>
        <s v="0093271240"/>
        <s v="0093271241"/>
        <s v="0093271242"/>
        <s v="0093271243"/>
        <s v="0093271244"/>
        <s v="0093271245"/>
        <s v="0093271246"/>
        <s v="0093271247"/>
        <s v="0093271248"/>
        <s v="0093271249"/>
        <s v="0093271250"/>
        <s v="0093271251"/>
        <s v="0093271252"/>
        <s v="0093271253"/>
        <s v="0093271254"/>
        <s v="0093271255"/>
        <s v="0093271256"/>
        <s v="0093271257"/>
        <s v="0093271258"/>
        <s v="0093271259"/>
        <s v="0093271260"/>
        <s v="0093271261"/>
        <s v="0093271262"/>
        <s v="0093271263"/>
        <s v="0093271264"/>
        <s v="0093271265"/>
        <s v="0093271266"/>
        <s v="0093271267"/>
        <s v="0093271268"/>
        <s v="0093271269"/>
        <s v="0093271270"/>
        <s v="0093271271"/>
        <s v="0093271272"/>
        <s v="0093271273"/>
        <s v="0093271274"/>
        <s v="0093271275"/>
        <s v="0093271276"/>
        <s v="0093271277"/>
        <s v="0093271278"/>
        <s v="0093271279"/>
        <s v="0093271280"/>
        <s v="0093271281"/>
        <s v="0093271282"/>
        <s v="0093271283"/>
        <s v="0093271284"/>
        <s v="0093271285"/>
        <s v="0093271286"/>
        <s v="0093271287"/>
        <s v="0093271288"/>
        <s v="0093271289"/>
        <s v="0093271290"/>
        <s v="0093271291"/>
        <s v="0093271292"/>
        <s v="0093271293"/>
        <s v="0093271294"/>
        <s v="0093271295"/>
        <s v="0093271296"/>
        <s v="0093271297"/>
        <s v="0093271298"/>
        <s v="0093271299"/>
        <s v="0093271300"/>
        <s v="0093271301"/>
        <s v="0093271302"/>
        <s v="0093271303"/>
        <s v="0093271304"/>
        <s v="0093271305"/>
        <s v="0093271306"/>
        <s v="0093271307"/>
        <s v="0093271308"/>
        <s v="0093271309"/>
        <s v="0093271310"/>
        <s v="0093271311"/>
        <s v="0093271312"/>
        <s v="0093271313"/>
        <s v="0093271314"/>
        <s v="0093271315"/>
        <s v="0093271316"/>
        <s v="0093271317"/>
        <s v="0093271318"/>
        <s v="0093271319"/>
        <s v="0093271320"/>
        <s v="0093271321"/>
        <s v="0093271322"/>
        <s v="0093271323"/>
        <s v="0093271324"/>
        <s v="0093271325"/>
        <s v="0093271326"/>
        <s v="0093271327"/>
        <s v="0093271328"/>
        <s v="0093271329"/>
        <s v="0093271330"/>
        <s v="0093271331"/>
        <s v="0093271332"/>
        <s v="0093271333"/>
        <s v="0093271334"/>
        <s v="0093271335"/>
        <s v="0093271336"/>
        <s v="0093271337"/>
        <s v="0093271338"/>
        <s v="0093271339"/>
        <s v="0093271340"/>
        <s v="0093271341"/>
        <s v="0093271342"/>
        <s v="0093271343"/>
        <s v="0093271344"/>
        <s v="0093271345"/>
        <s v="0093271346"/>
        <s v="0093271347"/>
        <s v="0093271348"/>
        <s v="0093271349"/>
        <s v="0093271350"/>
        <s v="0093271351"/>
        <s v="0093271352"/>
        <s v="0093271353"/>
        <s v="0093271354"/>
        <s v="0093271355"/>
        <s v="0093271356"/>
        <s v="0093271357"/>
        <s v="0093271358"/>
        <s v="0093271359"/>
        <s v="0093271360"/>
        <s v="0093271361"/>
        <s v="0093271362"/>
        <s v="0093271363"/>
        <s v="0093271364"/>
        <s v="0093271365"/>
        <s v="0093271366"/>
        <s v="0093271367"/>
        <s v="0093271368"/>
        <s v="0093271369"/>
        <s v="0093271370"/>
        <s v="0093271371"/>
        <s v="0093271372"/>
        <s v="0093271373"/>
        <s v="0093271374"/>
        <s v="0093271375"/>
        <s v="0093271376"/>
        <s v="0093271377"/>
        <s v="0093271378"/>
        <s v="0093271379"/>
        <s v="0093271380"/>
        <s v="0093271381"/>
        <s v="0093271382"/>
        <s v="0093271383"/>
        <s v="0093271384"/>
        <s v="0093271385"/>
        <s v="0093271386"/>
        <s v="0093271387"/>
        <s v="0093271388"/>
        <s v="0093271389"/>
        <s v="0093271390"/>
        <s v="0093271391"/>
        <s v="0093271392"/>
        <s v="0093271393"/>
        <s v="0093271394"/>
        <s v="0093271395"/>
        <s v="0093271396"/>
        <s v="0093271397"/>
        <s v="0093271398"/>
        <s v="0093271399"/>
        <s v="0093271400"/>
        <s v="0093271401"/>
        <s v="0093271402"/>
        <s v="0093271403"/>
        <s v="0093271404"/>
        <s v="0093271405"/>
        <s v="0093271406"/>
        <s v="0093271407"/>
        <s v="0093271408"/>
        <s v="0093271409"/>
        <s v="0093271410"/>
        <s v="0093271411"/>
        <s v="0093271412"/>
        <s v="0093271413"/>
        <s v="0093271414"/>
        <s v="0093271415"/>
        <s v="0093271416"/>
        <s v="0093271417"/>
        <s v="0093271418"/>
        <s v="0093271419"/>
        <s v="0093271420"/>
        <s v="0093271421"/>
        <s v="0093271422"/>
        <s v="0093271423"/>
        <s v="0093271424"/>
        <s v="0093271425"/>
        <s v="0093271426"/>
        <s v="0093271427"/>
        <s v="0093271428"/>
        <s v="0093271429"/>
        <s v="0093271430"/>
        <s v="0093271431"/>
        <s v="0093271432"/>
        <s v="0093271433"/>
        <s v="0093271434"/>
        <s v="0093271435"/>
        <s v="0093271436"/>
        <s v="0093271437"/>
        <s v="0093271438"/>
        <s v="0093271439"/>
        <s v="0093271440"/>
        <s v="0093271441"/>
        <s v="0093271442"/>
        <s v="0093271443"/>
        <s v="0093271444"/>
        <s v="0093271445"/>
        <s v="0093271446"/>
        <s v="0093271447"/>
        <s v="0093271448"/>
        <s v="0093271449"/>
        <s v="0093271450"/>
        <s v="0093271451"/>
        <s v="0093271452"/>
        <s v="0093271453"/>
        <s v="0093271454"/>
        <s v="0093271455"/>
        <s v="0093271456"/>
        <s v="0093271457"/>
        <s v="0093271458"/>
        <s v="0093271459"/>
        <s v="0093271460"/>
        <s v="0093271461"/>
        <s v="0093305575"/>
        <s v="0093305576"/>
        <s v="0093305577"/>
        <s v="0093305578"/>
        <s v="0093305579"/>
        <s v="0093305580"/>
        <s v="0093305581"/>
        <s v="0093305582"/>
        <s v="0093305583"/>
        <s v="0093305584"/>
        <s v="0093305585"/>
        <s v="0093305586"/>
        <s v="0093305587"/>
        <s v="0093305588"/>
        <s v="0093305589"/>
        <s v="0093305590"/>
        <s v="0093305591"/>
        <s v="0093305592"/>
        <s v="0093305593"/>
        <s v="0093305594"/>
        <s v="0093305595"/>
        <s v="0093305596"/>
        <s v="0093305597"/>
        <s v="0093305598"/>
        <s v="0093305599"/>
        <s v="0093305600"/>
        <s v="0093305601"/>
        <s v="0093305602"/>
        <s v="0093305603"/>
        <s v="0093305604"/>
        <s v="0093305605"/>
        <s v="0093305606"/>
        <s v="0093305607"/>
        <s v="0093305608"/>
        <s v="0093305609"/>
        <s v="0093305610"/>
        <m/>
      </sharedItems>
    </cacheField>
    <cacheField name="Customer code" numFmtId="0">
      <sharedItems containsBlank="1" count="69">
        <s v="1014781"/>
        <s v="1076141"/>
        <s v="1118080"/>
        <s v="1014654"/>
        <s v="1014103"/>
        <s v="1236066"/>
        <s v="1255253"/>
        <s v="1014639"/>
        <s v="1014640"/>
        <s v="1085395"/>
        <s v="1014648"/>
        <s v="1014649"/>
        <s v="1014618"/>
        <s v="1068619"/>
        <s v="1075653"/>
        <s v="1078599"/>
        <s v="1080083"/>
        <s v="1086614"/>
        <s v="1255552"/>
        <s v="1262220"/>
        <s v="1262221"/>
        <s v="1256072"/>
        <s v="1256811"/>
        <s v="1255550"/>
        <s v="1255551"/>
        <s v="1256074"/>
        <s v="1255251"/>
        <s v="1262222"/>
        <s v="1255254"/>
        <s v="1087330"/>
        <s v="1088213"/>
        <s v="1088556"/>
        <s v="1090165"/>
        <s v="1091174"/>
        <s v="1103960"/>
        <s v="1105697"/>
        <s v="1115874"/>
        <s v="1117791"/>
        <s v="1118942"/>
        <s v="1118955"/>
        <s v="1118956"/>
        <s v="1119948"/>
        <s v="1122003"/>
        <s v="1115916"/>
        <s v="1127208"/>
        <s v="1137441"/>
        <s v="1115915"/>
        <s v="1211495"/>
        <s v="1069897"/>
        <s v="1107745"/>
        <s v="1125727"/>
        <s v="1086774"/>
        <s v="1014691"/>
        <s v="1014645"/>
        <s v="1014615"/>
        <s v="1106976"/>
        <s v="1075926"/>
        <s v="1246010"/>
        <s v="1268274"/>
        <s v="1014722"/>
        <s v="1069910"/>
        <s v="1254363"/>
        <s v="1246173"/>
        <s v="1117832"/>
        <s v="1268011"/>
        <s v="1015197"/>
        <s v="1249208"/>
        <s v="1014394"/>
        <m/>
      </sharedItems>
    </cacheField>
    <cacheField name="customer name" numFmtId="0">
      <sharedItems containsBlank="1" count="34">
        <s v="CP All Public Company Limited"/>
        <s v="Big C Supercenter Public Co.,Ltd."/>
        <s v="Ek-Chai Distribution System Co. Ltd"/>
        <s v="FOODLAND SUPERMARKET CO., LTD."/>
        <s v="PTT Retail Management Co., Ltd"/>
        <s v="The Mall Group Co., Ltd."/>
        <s v="SIAM FOOD AND CONSUMER CO., LTD."/>
        <s v="VILLA MARKET JP CO., LTD."/>
        <s v="WEALIMEX CO., LTD."/>
        <s v="M M BEVERAGE CO., LTD."/>
        <s v="B.V. DISTRIBUTOR LIMITED"/>
        <s v="SOR.CHAROEN SUPPLY 2018 CO., LTD."/>
        <s v="BIG BIZ PLUS CO., LTD."/>
        <s v="M PROSPER CO., LTD."/>
        <s v="RPB DISTRIBUTION CO., LTD."/>
        <s v="CE PROSPER CO., LTD."/>
        <s v="SERICHAI AS&amp;D CO., LTD."/>
        <s v="SATE MILLENNIUM CO., LTD."/>
        <s v="SAMSUB DISTRIBUTOR LIMITED"/>
        <s v="Central Food Retail Co., Ltd."/>
        <s v="Saha Lawson Co., Ltd."/>
        <s v="UFM Fuji Super Co.,Ltd."/>
        <s v="Siam Makro Public Company Limited"/>
        <s v="BANPAEW DISTRIBUTION LIMITED"/>
        <s v="OCEAN D.C. CO., LTD."/>
        <s v="AEON (Thailand) Co.,Ltd."/>
        <s v="Central Familymart Co., Ltd."/>
        <s v="RATCHASIMA P.AS&amp;D CO., LTD."/>
        <s v="KHONKAEN PANICH CO., LTD."/>
        <s v="RATCHASIMA P.D.C. CO., LTD."/>
        <s v="Petroleum Thai Corporation Co.,Ltd."/>
        <s v="DONKI (Thailand) Co., Ltd."/>
        <s v="Supercheap Co., Ltd."/>
        <m/>
      </sharedItems>
    </cacheField>
    <cacheField name="Ship-to" numFmtId="0">
      <sharedItems containsBlank="1"/>
    </cacheField>
    <cacheField name="Material" numFmtId="0">
      <sharedItems containsBlank="1"/>
    </cacheField>
    <cacheField name="Description" numFmtId="0">
      <sharedItems containsBlank="1"/>
    </cacheField>
    <cacheField name="Billed quantity" numFmtId="0">
      <sharedItems containsString="0" containsBlank="1" containsNumber="1" containsInteger="1" minValue="1" maxValue="48000"/>
    </cacheField>
    <cacheField name="Net value" numFmtId="0">
      <sharedItems containsString="0" containsBlank="1" containsNumber="1" minValue="49.34" maxValue="2368106.4700000002"/>
    </cacheField>
    <cacheField name="Brand name" numFmtId="0">
      <sharedItems containsBlank="1" count="21">
        <s v="ME OB"/>
        <s v="ME SB"/>
        <s v="ME OP"/>
        <s v="CA FL"/>
        <s v="CA BL"/>
        <s v="CA MN"/>
        <s v="CA EC"/>
        <s v="WI CLS"/>
        <s v="WC RE"/>
        <s v="WC BL"/>
        <s v="WC GR"/>
        <s v="WI BL"/>
        <s v="WI BM"/>
        <s v="ME NG"/>
        <s v="WC BK"/>
        <s v="CC YL"/>
        <s v="CC BL"/>
        <s v="CC GR"/>
        <s v="ME CA"/>
        <e v="#N/A"/>
        <m/>
      </sharedItems>
    </cacheField>
    <cacheField name="Quantity" numFmtId="0">
      <sharedItems containsBlank="1" containsMixedTypes="1" containsNumber="1" containsInteger="1" minValue="-500" maxValue="48000"/>
    </cacheField>
    <cacheField name="Amount" numFmtId="168">
      <sharedItems containsBlank="1" containsMixedTypes="1" containsNumber="1" minValue="-64944.999999999993" maxValue="2499360"/>
    </cacheField>
    <cacheField name="Discount" numFmtId="168">
      <sharedItems containsBlank="1" containsMixedTypes="1" containsNumber="1" minValue="-2909.4499999999898" maxValue="131253.5299999998"/>
    </cacheField>
    <cacheField name="Amount Exclude VAT" numFmtId="40">
      <sharedItems containsBlank="1" containsMixedTypes="1" containsNumber="1" minValue="-62379.01" maxValue="2368106.4700000002"/>
    </cacheField>
    <cacheField name="RSP" numFmtId="40">
      <sharedItems containsBlank="1" containsMixedTypes="1" containsNumber="1" containsInteger="1" minValue="-75000" maxValue="2880000"/>
    </cacheField>
    <cacheField name="VAT" numFmtId="40">
      <sharedItems containsBlank="1" containsMixedTypes="1" containsNumber="1" minValue="-4906.5420560747662" maxValue="188411.21495327103"/>
    </cacheField>
    <cacheField name="Amount included VAT" numFmtId="40">
      <sharedItems containsBlank="1" containsMixedTypes="1" containsNumber="1" minValue="-67275.738971962623" maxValue="2556517.6849532714"/>
    </cacheField>
    <cacheField name="Brand Category" numFmtId="0">
      <sharedItems containsBlank="1"/>
    </cacheField>
    <cacheField name="Customer category" numFmtId="0">
      <sharedItems containsBlank="1" count="5">
        <s v="Key Account"/>
        <s v="Distributor"/>
        <s v="DSO"/>
        <e v="#N/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Chaisongrit, Waralee" refreshedDate="44779.38343159722" createdVersion="7" refreshedVersion="7" minRefreshableVersion="3" recordCount="705" xr:uid="{B4625BB0-20F6-4044-A0AD-8C7452ED2EF5}">
  <cacheSource type="worksheet">
    <worksheetSource ref="A1:X689" sheet="Working sheet"/>
  </cacheSource>
  <cacheFields count="29">
    <cacheField name="Bill. date" numFmtId="14">
      <sharedItems containsSemiMixedTypes="0" containsNonDate="0" containsDate="1" containsString="0" minDate="2020-12-01T00:00:00" maxDate="2022-08-06T00:00:00" count="387">
        <d v="2022-08-02T00:00:00"/>
        <d v="2022-08-05T00:00:00"/>
        <d v="2022-08-03T00:00:00"/>
        <d v="2022-08-04T00:00:00"/>
        <d v="2022-08-01T00:00:00"/>
        <d v="2021-09-29T00:00:00" u="1"/>
        <d v="2021-10-25T00:00:00" u="1"/>
        <d v="2020-12-17T00:00:00" u="1"/>
        <d v="2021-12-17T00:00:00" u="1"/>
        <d v="2021-10-27T00:00:00" u="1"/>
        <d v="2021-11-23T00:00:00" u="1"/>
        <d v="2021-10-29T00:00:00" u="1"/>
        <d v="2021-11-25T00:00:00" u="1"/>
        <d v="2020-12-21T00:00:00" u="1"/>
        <d v="2021-12-21T00:00:00" u="1"/>
        <d v="2020-12-23T00:00:00" u="1"/>
        <d v="2021-12-23T00:00:00" u="1"/>
        <d v="2021-01-04T00:00:00" u="1"/>
        <d v="2022-01-04T00:00:00" u="1"/>
        <d v="2021-11-29T00:00:00" u="1"/>
        <d v="2021-01-06T00:00:00" u="1"/>
        <d v="2022-01-06T00:00:00" u="1"/>
        <d v="2021-02-02T00:00:00" u="1"/>
        <d v="2022-02-02T00:00:00" u="1"/>
        <d v="2021-12-27T00:00:00" u="1"/>
        <d v="2021-01-08T00:00:00" u="1"/>
        <d v="2021-02-04T00:00:00" u="1"/>
        <d v="2022-02-04T00:00:00" u="1"/>
        <d v="2020-12-29T00:00:00" u="1"/>
        <d v="2021-12-29T00:00:00" u="1"/>
        <d v="2022-01-10T00:00:00" u="1"/>
        <d v="2021-03-02T00:00:00" u="1"/>
        <d v="2022-03-02T00:00:00" u="1"/>
        <d v="2021-01-12T00:00:00" u="1"/>
        <d v="2022-01-12T00:00:00" u="1"/>
        <d v="2021-02-08T00:00:00" u="1"/>
        <d v="2022-02-08T00:00:00" u="1"/>
        <d v="2021-03-04T00:00:00" u="1"/>
        <d v="2022-03-04T00:00:00" u="1"/>
        <d v="2021-01-14T00:00:00" u="1"/>
        <d v="2022-01-14T00:00:00" u="1"/>
        <d v="2021-02-10T00:00:00" u="1"/>
        <d v="2022-02-10T00:00:00" u="1"/>
        <d v="2021-04-02T00:00:00" u="1"/>
        <d v="2021-03-08T00:00:00" u="1"/>
        <d v="2022-03-08T00:00:00" u="1"/>
        <d v="2022-04-04T00:00:00" u="1"/>
        <d v="2022-01-18T00:00:00" u="1"/>
        <d v="2022-02-14T00:00:00" u="1"/>
        <d v="2022-03-10T00:00:00" u="1"/>
        <d v="2022-01-20T00:00:00" u="1"/>
        <d v="2021-02-16T00:00:00" u="1"/>
        <d v="2021-03-12T00:00:00" u="1"/>
        <d v="2021-04-08T00:00:00" u="1"/>
        <d v="2022-04-08T00:00:00" u="1"/>
        <d v="2021-02-18T00:00:00" u="1"/>
        <d v="2022-02-18T00:00:00" u="1"/>
        <d v="2022-03-14T00:00:00" u="1"/>
        <d v="2021-05-06T00:00:00" u="1"/>
        <d v="2022-05-06T00:00:00" u="1"/>
        <d v="2021-06-02T00:00:00" u="1"/>
        <d v="2022-06-02T00:00:00" u="1"/>
        <d v="2022-01-24T00:00:00" u="1"/>
        <d v="2021-03-16T00:00:00" u="1"/>
        <d v="2022-03-16T00:00:00" u="1"/>
        <d v="2021-04-12T00:00:00" u="1"/>
        <d v="2022-04-12T00:00:00" u="1"/>
        <d v="2021-06-04T00:00:00" u="1"/>
        <d v="2022-01-26T00:00:00" u="1"/>
        <d v="2021-02-22T00:00:00" u="1"/>
        <d v="2022-02-22T00:00:00" u="1"/>
        <d v="2021-03-18T00:00:00" u="1"/>
        <d v="2022-03-18T00:00:00" u="1"/>
        <d v="2021-05-10T00:00:00" u="1"/>
        <d v="2022-05-10T00:00:00" u="1"/>
        <d v="2022-06-06T00:00:00" u="1"/>
        <d v="2021-07-02T00:00:00" u="1"/>
        <d v="2022-01-28T00:00:00" u="1"/>
        <d v="2021-02-24T00:00:00" u="1"/>
        <d v="2022-02-24T00:00:00" u="1"/>
        <d v="2021-04-16T00:00:00" u="1"/>
        <d v="2021-05-12T00:00:00" u="1"/>
        <d v="2022-05-12T00:00:00" u="1"/>
        <d v="2021-06-08T00:00:00" u="1"/>
        <d v="2022-06-08T00:00:00" u="1"/>
        <d v="2022-07-04T00:00:00" u="1"/>
        <d v="2021-03-22T00:00:00" u="1"/>
        <d v="2022-03-22T00:00:00" u="1"/>
        <d v="2022-04-18T00:00:00" u="1"/>
        <d v="2021-05-14T00:00:00" u="1"/>
        <d v="2021-06-10T00:00:00" u="1"/>
        <d v="2022-06-10T00:00:00" u="1"/>
        <d v="2021-07-06T00:00:00" u="1"/>
        <d v="2022-07-06T00:00:00" u="1"/>
        <d v="2021-08-02T00:00:00" u="1"/>
        <d v="2022-02-28T00:00:00" u="1"/>
        <d v="2021-03-24T00:00:00" u="1"/>
        <d v="2022-03-24T00:00:00" u="1"/>
        <d v="2021-04-20T00:00:00" u="1"/>
        <d v="2022-04-20T00:00:00" u="1"/>
        <d v="2021-07-08T00:00:00" u="1"/>
        <d v="2022-07-08T00:00:00" u="1"/>
        <d v="2021-08-04T00:00:00" u="1"/>
        <d v="2021-03-26T00:00:00" u="1"/>
        <d v="2021-04-22T00:00:00" u="1"/>
        <d v="2022-04-22T00:00:00" u="1"/>
        <d v="2021-05-18T00:00:00" u="1"/>
        <d v="2022-05-18T00:00:00" u="1"/>
        <d v="2021-06-14T00:00:00" u="1"/>
        <d v="2022-06-14T00:00:00" u="1"/>
        <d v="2021-08-06T00:00:00" u="1"/>
        <d v="2021-09-02T00:00:00" u="1"/>
        <d v="2022-03-28T00:00:00" u="1"/>
        <d v="2021-05-20T00:00:00" u="1"/>
        <d v="2022-05-20T00:00:00" u="1"/>
        <d v="2021-06-16T00:00:00" u="1"/>
        <d v="2022-06-16T00:00:00" u="1"/>
        <d v="2021-07-12T00:00:00" u="1"/>
        <d v="2022-07-12T00:00:00" u="1"/>
        <d v="2021-03-30T00:00:00" u="1"/>
        <d v="2022-03-30T00:00:00" u="1"/>
        <d v="2021-04-26T00:00:00" u="1"/>
        <d v="2022-04-26T00:00:00" u="1"/>
        <d v="2021-06-18T00:00:00" u="1"/>
        <d v="2021-07-14T00:00:00" u="1"/>
        <d v="2022-07-14T00:00:00" u="1"/>
        <d v="2021-08-10T00:00:00" u="1"/>
        <d v="2021-09-06T00:00:00" u="1"/>
        <d v="2021-04-28T00:00:00" u="1"/>
        <d v="2022-04-28T00:00:00" u="1"/>
        <d v="2021-05-24T00:00:00" u="1"/>
        <d v="2022-05-24T00:00:00" u="1"/>
        <d v="2022-06-20T00:00:00" u="1"/>
        <d v="2021-07-16T00:00:00" u="1"/>
        <d v="2021-09-08T00:00:00" u="1"/>
        <d v="2021-10-04T00:00:00" u="1"/>
        <d v="2021-04-30T00:00:00" u="1"/>
        <d v="2022-05-26T00:00:00" u="1"/>
        <d v="2021-06-22T00:00:00" u="1"/>
        <d v="2022-06-22T00:00:00" u="1"/>
        <d v="2022-07-18T00:00:00" u="1"/>
        <d v="2021-09-10T00:00:00" u="1"/>
        <d v="2021-10-06T00:00:00" u="1"/>
        <d v="2021-11-02T00:00:00" u="1"/>
        <d v="2021-05-28T00:00:00" u="1"/>
        <d v="2021-06-24T00:00:00" u="1"/>
        <d v="2022-06-24T00:00:00" u="1"/>
        <d v="2021-07-20T00:00:00" u="1"/>
        <d v="2022-07-20T00:00:00" u="1"/>
        <d v="2021-08-16T00:00:00" u="1"/>
        <d v="2021-10-08T00:00:00" u="1"/>
        <d v="2021-11-04T00:00:00" u="1"/>
        <d v="2022-05-30T00:00:00" u="1"/>
        <d v="2021-07-22T00:00:00" u="1"/>
        <d v="2022-07-22T00:00:00" u="1"/>
        <d v="2021-08-18T00:00:00" u="1"/>
        <d v="2021-09-14T00:00:00" u="1"/>
        <d v="2020-12-02T00:00:00" u="1"/>
        <d v="2021-12-02T00:00:00" u="1"/>
        <d v="2021-06-28T00:00:00" u="1"/>
        <d v="2022-06-28T00:00:00" u="1"/>
        <d v="2021-08-20T00:00:00" u="1"/>
        <d v="2021-09-16T00:00:00" u="1"/>
        <d v="2021-10-12T00:00:00" u="1"/>
        <d v="2021-11-08T00:00:00" u="1"/>
        <d v="2020-12-04T00:00:00" u="1"/>
        <d v="2021-12-04T00:00:00" u="1"/>
        <d v="2021-06-30T00:00:00" u="1"/>
        <d v="2022-06-30T00:00:00" u="1"/>
        <d v="2022-07-26T00:00:00" u="1"/>
        <d v="2021-10-14T00:00:00" u="1"/>
        <d v="2021-11-10T00:00:00" u="1"/>
        <d v="2021-08-24T00:00:00" u="1"/>
        <d v="2021-09-20T00:00:00" u="1"/>
        <d v="2021-11-12T00:00:00" u="1"/>
        <d v="2020-12-08T00:00:00" u="1"/>
        <d v="2021-12-08T00:00:00" u="1"/>
        <d v="2021-08-26T00:00:00" u="1"/>
        <d v="2021-09-22T00:00:00" u="1"/>
        <d v="2021-10-18T00:00:00" u="1"/>
        <d v="2021-12-10T00:00:00" u="1"/>
        <d v="2021-09-24T00:00:00" u="1"/>
        <d v="2021-10-20T00:00:00" u="1"/>
        <d v="2021-11-16T00:00:00" u="1"/>
        <d v="2021-08-30T00:00:00" u="1"/>
        <d v="2021-11-18T00:00:00" u="1"/>
        <d v="2020-12-14T00:00:00" u="1"/>
        <d v="2021-12-14T00:00:00" u="1"/>
        <d v="2021-09-28T00:00:00" u="1"/>
        <d v="2020-12-16T00:00:00" u="1"/>
        <d v="2021-12-16T00:00:00" u="1"/>
        <d v="2021-09-30T00:00:00" u="1"/>
        <d v="2021-10-26T00:00:00" u="1"/>
        <d v="2021-11-22T00:00:00" u="1"/>
        <d v="2020-12-18T00:00:00" u="1"/>
        <d v="2021-10-28T00:00:00" u="1"/>
        <d v="2021-11-24T00:00:00" u="1"/>
        <d v="2021-12-20T00:00:00" u="1"/>
        <d v="2021-01-01T00:00:00" u="1"/>
        <d v="2021-11-26T00:00:00" u="1"/>
        <d v="2020-12-22T00:00:00" u="1"/>
        <d v="2021-12-22T00:00:00" u="1"/>
        <d v="2022-01-03T00:00:00" u="1"/>
        <d v="2020-12-24T00:00:00" u="1"/>
        <d v="2021-12-24T00:00:00" u="1"/>
        <d v="2021-01-05T00:00:00" u="1"/>
        <d v="2022-01-05T00:00:00" u="1"/>
        <d v="2021-02-01T00:00:00" u="1"/>
        <d v="2022-02-01T00:00:00" u="1"/>
        <d v="2021-01-07T00:00:00" u="1"/>
        <d v="2022-01-07T00:00:00" u="1"/>
        <d v="2021-02-03T00:00:00" u="1"/>
        <d v="2022-02-03T00:00:00" u="1"/>
        <d v="2020-12-28T00:00:00" u="1"/>
        <d v="2021-12-28T00:00:00" u="1"/>
        <d v="2021-02-05T00:00:00" u="1"/>
        <d v="2021-03-01T00:00:00" u="1"/>
        <d v="2022-03-01T00:00:00" u="1"/>
        <d v="2021-12-30T00:00:00" u="1"/>
        <d v="2022-01-11T00:00:00" u="1"/>
        <d v="2022-02-07T00:00:00" u="1"/>
        <d v="2022-03-03T00:00:00" u="1"/>
        <d v="2021-01-13T00:00:00" u="1"/>
        <d v="2022-01-13T00:00:00" u="1"/>
        <d v="2021-02-09T00:00:00" u="1"/>
        <d v="2022-02-09T00:00:00" u="1"/>
        <d v="2021-03-05T00:00:00" u="1"/>
        <d v="2021-04-01T00:00:00" u="1"/>
        <d v="2022-04-01T00:00:00" u="1"/>
        <d v="2021-02-11T00:00:00" u="1"/>
        <d v="2022-02-11T00:00:00" u="1"/>
        <d v="2022-03-07T00:00:00" u="1"/>
        <d v="2022-01-17T00:00:00" u="1"/>
        <d v="2021-03-09T00:00:00" u="1"/>
        <d v="2022-03-09T00:00:00" u="1"/>
        <d v="2021-04-05T00:00:00" u="1"/>
        <d v="2022-04-05T00:00:00" u="1"/>
        <d v="2022-01-19T00:00:00" u="1"/>
        <d v="2021-02-15T00:00:00" u="1"/>
        <d v="2022-02-15T00:00:00" u="1"/>
        <d v="2021-03-11T00:00:00" u="1"/>
        <d v="2022-03-11T00:00:00" u="1"/>
        <d v="2021-04-07T00:00:00" u="1"/>
        <d v="2022-04-07T00:00:00" u="1"/>
        <d v="2022-05-03T00:00:00" u="1"/>
        <d v="2022-01-21T00:00:00" u="1"/>
        <d v="2022-02-17T00:00:00" u="1"/>
        <d v="2021-04-09T00:00:00" u="1"/>
        <d v="2021-05-05T00:00:00" u="1"/>
        <d v="2022-05-05T00:00:00" u="1"/>
        <d v="2021-06-01T00:00:00" u="1"/>
        <d v="2022-06-01T00:00:00" u="1"/>
        <d v="2021-02-19T00:00:00" u="1"/>
        <d v="2021-03-15T00:00:00" u="1"/>
        <d v="2022-03-15T00:00:00" u="1"/>
        <d v="2022-04-11T00:00:00" u="1"/>
        <d v="2021-05-07T00:00:00" u="1"/>
        <d v="2022-01-25T00:00:00" u="1"/>
        <d v="2022-02-21T00:00:00" u="1"/>
        <d v="2022-03-17T00:00:00" u="1"/>
        <d v="2022-05-09T00:00:00" u="1"/>
        <d v="2021-07-01T00:00:00" u="1"/>
        <d v="2022-07-01T00:00:00" u="1"/>
        <d v="2022-01-27T00:00:00" u="1"/>
        <d v="2021-02-23T00:00:00" u="1"/>
        <d v="2022-02-23T00:00:00" u="1"/>
        <d v="2021-03-19T00:00:00" u="1"/>
        <d v="2021-05-11T00:00:00" u="1"/>
        <d v="2022-05-11T00:00:00" u="1"/>
        <d v="2021-06-07T00:00:00" u="1"/>
        <d v="2022-06-07T00:00:00" u="1"/>
        <d v="2021-02-25T00:00:00" u="1"/>
        <d v="2022-02-25T00:00:00" u="1"/>
        <d v="2022-03-21T00:00:00" u="1"/>
        <d v="2021-05-13T00:00:00" u="1"/>
        <d v="2022-05-13T00:00:00" u="1"/>
        <d v="2021-06-09T00:00:00" u="1"/>
        <d v="2022-06-09T00:00:00" u="1"/>
        <d v="2021-07-05T00:00:00" u="1"/>
        <d v="2022-07-05T00:00:00" u="1"/>
        <d v="2022-01-31T00:00:00" u="1"/>
        <d v="2021-03-23T00:00:00" u="1"/>
        <d v="2022-03-23T00:00:00" u="1"/>
        <d v="2021-04-19T00:00:00" u="1"/>
        <d v="2022-04-19T00:00:00" u="1"/>
        <d v="2021-06-11T00:00:00" u="1"/>
        <d v="2021-07-07T00:00:00" u="1"/>
        <d v="2022-07-07T00:00:00" u="1"/>
        <d v="2021-08-03T00:00:00" u="1"/>
        <d v="2021-03-25T00:00:00" u="1"/>
        <d v="2022-03-25T00:00:00" u="1"/>
        <d v="2021-04-21T00:00:00" u="1"/>
        <d v="2022-04-21T00:00:00" u="1"/>
        <d v="2021-05-17T00:00:00" u="1"/>
        <d v="2022-05-17T00:00:00" u="1"/>
        <d v="2022-06-13T00:00:00" u="1"/>
        <d v="2021-07-09T00:00:00" u="1"/>
        <d v="2021-08-05T00:00:00" u="1"/>
        <d v="2021-09-01T00:00:00" u="1"/>
        <d v="2021-04-23T00:00:00" u="1"/>
        <d v="2021-05-19T00:00:00" u="1"/>
        <d v="2022-05-19T00:00:00" u="1"/>
        <d v="2021-06-15T00:00:00" u="1"/>
        <d v="2022-06-15T00:00:00" u="1"/>
        <d v="2022-07-11T00:00:00" u="1"/>
        <d v="2021-09-03T00:00:00" u="1"/>
        <d v="2021-03-29T00:00:00" u="1"/>
        <d v="2022-03-29T00:00:00" u="1"/>
        <d v="2022-04-25T00:00:00" u="1"/>
        <d v="2021-05-21T00:00:00" u="1"/>
        <d v="2021-06-17T00:00:00" u="1"/>
        <d v="2022-06-17T00:00:00" u="1"/>
        <d v="2021-07-13T00:00:00" u="1"/>
        <d v="2021-08-09T00:00:00" u="1"/>
        <d v="2021-03-31T00:00:00" u="1"/>
        <d v="2022-03-31T00:00:00" u="1"/>
        <d v="2021-04-27T00:00:00" u="1"/>
        <d v="2022-04-27T00:00:00" u="1"/>
        <d v="2022-05-23T00:00:00" u="1"/>
        <d v="2021-07-15T00:00:00" u="1"/>
        <d v="2022-07-15T00:00:00" u="1"/>
        <d v="2021-08-11T00:00:00" u="1"/>
        <d v="2021-09-07T00:00:00" u="1"/>
        <d v="2021-04-29T00:00:00" u="1"/>
        <d v="2022-04-29T00:00:00" u="1"/>
        <d v="2021-05-25T00:00:00" u="1"/>
        <d v="2022-05-25T00:00:00" u="1"/>
        <d v="2021-06-21T00:00:00" u="1"/>
        <d v="2022-06-21T00:00:00" u="1"/>
        <d v="2021-08-13T00:00:00" u="1"/>
        <d v="2021-09-09T00:00:00" u="1"/>
        <d v="2021-10-05T00:00:00" u="1"/>
        <d v="2021-11-01T00:00:00" u="1"/>
        <d v="2021-05-27T00:00:00" u="1"/>
        <d v="2022-05-27T00:00:00" u="1"/>
        <d v="2021-06-23T00:00:00" u="1"/>
        <d v="2022-06-23T00:00:00" u="1"/>
        <d v="2021-07-19T00:00:00" u="1"/>
        <d v="2022-07-19T00:00:00" u="1"/>
        <d v="2021-10-07T00:00:00" u="1"/>
        <d v="2021-11-03T00:00:00" u="1"/>
        <d v="2021-06-25T00:00:00" u="1"/>
        <d v="2021-07-21T00:00:00" u="1"/>
        <d v="2022-07-21T00:00:00" u="1"/>
        <d v="2021-08-17T00:00:00" u="1"/>
        <d v="2021-09-13T00:00:00" u="1"/>
        <d v="2021-11-05T00:00:00" u="1"/>
        <d v="2020-12-01T00:00:00" u="1"/>
        <d v="2021-12-01T00:00:00" u="1"/>
        <d v="2021-05-31T00:00:00" u="1"/>
        <d v="2022-05-31T00:00:00" u="1"/>
        <d v="2022-06-27T00:00:00" u="1"/>
        <d v="2021-07-23T00:00:00" u="1"/>
        <d v="2021-08-19T00:00:00" u="1"/>
        <d v="2021-09-15T00:00:00" u="1"/>
        <d v="2021-10-11T00:00:00" u="1"/>
        <d v="2020-12-03T00:00:00" u="1"/>
        <d v="2021-12-03T00:00:00" u="1"/>
        <d v="2021-06-29T00:00:00" u="1"/>
        <d v="2022-06-29T00:00:00" u="1"/>
        <d v="2022-07-25T00:00:00" u="1"/>
        <d v="2021-09-17T00:00:00" u="1"/>
        <d v="2021-11-09T00:00:00" u="1"/>
        <d v="2021-07-27T00:00:00" u="1"/>
        <d v="2022-07-27T00:00:00" u="1"/>
        <d v="2021-08-23T00:00:00" u="1"/>
        <d v="2021-10-15T00:00:00" u="1"/>
        <d v="2021-11-11T00:00:00" u="1"/>
        <d v="2021-12-07T00:00:00" u="1"/>
        <d v="2021-07-29T00:00:00" u="1"/>
        <d v="2021-08-25T00:00:00" u="1"/>
        <d v="2021-09-21T00:00:00" u="1"/>
        <d v="2021-11-13T00:00:00" u="1"/>
        <d v="2020-12-09T00:00:00" u="1"/>
        <d v="2021-12-09T00:00:00" u="1"/>
        <d v="2021-08-27T00:00:00" u="1"/>
        <d v="2021-09-23T00:00:00" u="1"/>
        <d v="2021-10-19T00:00:00" u="1"/>
        <d v="2021-11-15T00:00:00" u="1"/>
        <d v="2021-10-21T00:00:00" u="1"/>
        <d v="2021-11-17T00:00:00" u="1"/>
        <d v="2021-12-13T00:00:00" u="1"/>
        <d v="2021-08-31T00:00:00" u="1"/>
        <d v="2021-09-27T00:00:00" u="1"/>
        <d v="2021-11-19T00:00:00" u="1"/>
        <d v="2020-12-15T00:00:00" u="1"/>
        <d v="2021-12-15T00:00:00" u="1"/>
      </sharedItems>
      <fieldGroup par="27"/>
    </cacheField>
    <cacheField name="Purchase order no." numFmtId="0">
      <sharedItems/>
    </cacheField>
    <cacheField name="Sales order no." numFmtId="0">
      <sharedItems/>
    </cacheField>
    <cacheField name="Sales order Type" numFmtId="0">
      <sharedItems/>
    </cacheField>
    <cacheField name="Billing type" numFmtId="0">
      <sharedItems/>
    </cacheField>
    <cacheField name="Bill. doc." numFmtId="0">
      <sharedItems/>
    </cacheField>
    <cacheField name="Customer code" numFmtId="0">
      <sharedItems/>
    </cacheField>
    <cacheField name="customer name" numFmtId="0">
      <sharedItems containsBlank="1" count="43">
        <s v="PTT Retail Management Co., Ltd"/>
        <s v="Supercheap Co., Ltd."/>
        <s v="UFM Fuji Super Co.,Ltd."/>
        <s v="VILLA MARKET JP CO., LTD."/>
        <s v="FOODLAND SUPERMARKET CO., LTD."/>
        <s v="Saha Lawson Co., Ltd."/>
        <s v="AEON (Thailand) Co.,Ltd."/>
        <s v="CP All Public Company Limited"/>
        <s v="Petroleum Thai Corporation Co.,Ltd."/>
        <s v="Siam Makro Public Company Limited"/>
        <s v="Big C Supercenter Public Co.,Ltd."/>
        <s v="Central Food Retail Co., Ltd."/>
        <s v="Ek-Chai Distribution System Co. Ltd"/>
        <s v="The Mall Group Co., Ltd."/>
        <s v="SERICHAI AS&amp;D CO., LTD."/>
        <s v="SIAM FOOD AND CONSUMER CO., LTD."/>
        <s v="SAMSUB DISTRIBUTOR LIMITED"/>
        <s v="M PROSPER CO., LTD."/>
        <s v="RPB DISTRIBUTION CO., LTD."/>
        <s v="WEALIMEX CO., LTD."/>
        <s v="SOR.CHAROEN SUPPLY 2018 CO., LTD."/>
        <s v="M M BEVERAGE CO., LTD."/>
        <s v="RATCHASIMA P.D.C. CO., LTD."/>
        <s v="OCEAN D.C. CO., LTD."/>
        <m u="1"/>
        <s v="SATE MILLENNIUM CO., LTD." u="1"/>
        <s v="BANPAEW DISTRIBUTION LIMITED" u="1"/>
        <s v="JT DSO18 - Udon Thani" u="1"/>
        <s v="BIG BIZ PLUS CO., LTD." u="1"/>
        <s v="B.V. DISTRIBUTOR LIMITED" u="1"/>
        <s v="Isetan (Thailand) Co.,Ltd." u="1"/>
        <s v="Central Familymart Co., Ltd." u="1"/>
        <s v="DONKI Thonglor Co., Ltd." u="1"/>
        <s v="KHONKAEN PANICH CO., LTD." u="1"/>
        <s v="BANPAEW DISTRIBUTION LIMITED PARTNE" u="1"/>
        <s v="SOR.CHAROEN SUPPLY 2018 LIMITED" u="1"/>
        <s v="JT DSO20 - Phitsanulok" u="1"/>
        <s v="CE PROSPER CO., LTD." u="1"/>
        <s v="RATCHASIMA P.AS&amp;D CO., LTD." u="1"/>
        <s v="DONKI (Thailand) Co., Ltd." u="1"/>
        <s v="JT DSO21 - Hat Yai" u="1"/>
        <s v="JT DSO16 - Surat Thani" u="1"/>
        <s v="Saha Lawson Co., Ltd. (Head Office)" u="1"/>
      </sharedItems>
      <fieldGroup par="26"/>
    </cacheField>
    <cacheField name="Ship-to" numFmtId="0">
      <sharedItems/>
    </cacheField>
    <cacheField name="Material" numFmtId="0">
      <sharedItems count="21">
        <s v="14947732"/>
        <s v="14947738"/>
        <s v="14947747"/>
        <s v="14947753"/>
        <s v="14947759"/>
        <s v="14947762"/>
        <s v="14947765"/>
        <s v="14947723"/>
        <s v="14947708"/>
        <s v="14947714"/>
        <s v="14897527"/>
        <s v="14947768"/>
        <s v="14897491"/>
        <s v="14898445"/>
        <s v="14897518"/>
        <s v="14897500"/>
        <s v="14897497"/>
        <s v="14897524"/>
        <s v="14897506"/>
        <s v="14897509"/>
        <s v="14897503"/>
      </sharedItems>
    </cacheField>
    <cacheField name="Description" numFmtId="0">
      <sharedItems/>
    </cacheField>
    <cacheField name="Billed quantity" numFmtId="3">
      <sharedItems containsSemiMixedTypes="0" containsString="0" containsNumber="1" containsInteger="1" minValue="1" maxValue="49500"/>
    </cacheField>
    <cacheField name="Net value" numFmtId="4">
      <sharedItems containsSemiMixedTypes="0" containsString="0" containsNumber="1" minValue="57.55" maxValue="3088800"/>
    </cacheField>
    <cacheField name="Brand name" numFmtId="0">
      <sharedItems count="26">
        <s v="WI BL"/>
        <s v="WC RE"/>
        <s v="WC BL"/>
        <s v="WC GR"/>
        <s v="CA FL"/>
        <s v="CA BL"/>
        <s v="CA MN"/>
        <s v="ME OP"/>
        <s v="ME OB"/>
        <s v="ME SB"/>
        <s v="CA EC"/>
        <s v="WC RD" u="1"/>
        <s v="WC GR " u="1"/>
        <s v="WI BM" u="1"/>
        <s v="CC GR" u="1"/>
        <s v="WC BK" u="1"/>
        <e v="#N/A" u="1"/>
        <s v="CC YL" u="1"/>
        <s v="ME WB" u="1"/>
        <s v="WC BL " u="1"/>
        <s v="ME NG" u="1"/>
        <s v="ME CA" u="1"/>
        <s v="ME CG" u="1"/>
        <s v="CC BL" u="1"/>
        <s v="MV SB" u="1"/>
        <s v="WI CLS" u="1"/>
      </sharedItems>
      <fieldGroup par="25"/>
    </cacheField>
    <cacheField name="Quantity" numFmtId="168">
      <sharedItems containsSemiMixedTypes="0" containsString="0" containsNumber="1" containsInteger="1" minValue="-8000" maxValue="49500"/>
    </cacheField>
    <cacheField name="Amount" numFmtId="168">
      <sharedItems containsSemiMixedTypes="0" containsString="0" containsNumber="1" minValue="-502320" maxValue="3108105"/>
    </cacheField>
    <cacheField name="Discount" numFmtId="168">
      <sharedItems containsSemiMixedTypes="0" containsString="0" containsNumber="1" minValue="-28787.789999999979" maxValue="118749.64999999991"/>
    </cacheField>
    <cacheField name="Amount Exclude VAT" numFmtId="40">
      <sharedItems containsSemiMixedTypes="0" containsString="0" containsNumber="1" minValue="-473532.21" maxValue="3088800"/>
    </cacheField>
    <cacheField name="RSP" numFmtId="40">
      <sharedItems containsSemiMixedTypes="0" containsString="0" containsNumber="1" containsInteger="1" minValue="-576000" maxValue="3564000"/>
    </cacheField>
    <cacheField name="VAT" numFmtId="40">
      <sharedItems containsSemiMixedTypes="0" containsString="0" containsNumber="1" minValue="-37682.242990654202" maxValue="233158.8785046729"/>
    </cacheField>
    <cacheField name="Amount included VAT" numFmtId="40">
      <sharedItems containsSemiMixedTypes="0" containsString="0" containsNumber="1" minValue="-511214.45299065422" maxValue="3321958.878504673"/>
    </cacheField>
    <cacheField name="Brand Category" numFmtId="0">
      <sharedItems/>
    </cacheField>
    <cacheField name="Customer category" numFmtId="0">
      <sharedItems count="3">
        <s v="Key Account"/>
        <s v="DSO"/>
        <s v="Distributor"/>
      </sharedItems>
    </cacheField>
    <cacheField name="Cust_Name" numFmtId="0">
      <sharedItems/>
    </cacheField>
    <cacheField name="MMU" numFmtId="0" formula="Quantity/50000" databaseField="0"/>
    <cacheField name="Brand name2" numFmtId="0" databaseField="0">
      <fieldGroup base="13">
        <discretePr count="26">
          <x v="0"/>
          <x v="10"/>
          <x v="10"/>
          <x v="10"/>
          <x v="1"/>
          <x v="1"/>
          <x v="1"/>
          <x v="12"/>
          <x v="12"/>
          <x v="12"/>
          <x v="1"/>
          <x v="5"/>
          <x v="10"/>
          <x v="0"/>
          <x v="2"/>
          <x v="10"/>
          <x v="4"/>
          <x v="2"/>
          <x v="3"/>
          <x v="9"/>
          <x v="11"/>
          <x v="8"/>
          <x v="7"/>
          <x v="2"/>
          <x v="6"/>
          <x v="0"/>
        </discretePr>
        <groupItems count="13">
          <s v="Group2"/>
          <s v="Group4"/>
          <s v="Group5"/>
          <s v="ME WB"/>
          <e v="#N/A"/>
          <s v="WC RD"/>
          <s v="MV SB"/>
          <s v="ME CG"/>
          <s v="ME CA"/>
          <s v="WC BL "/>
          <s v="Group3"/>
          <s v="ME NG"/>
          <s v="Group1"/>
        </groupItems>
      </fieldGroup>
    </cacheField>
    <cacheField name="customer name2" numFmtId="0" databaseField="0">
      <fieldGroup par="28" base="7">
        <discretePr count="43">
          <x v="20"/>
          <x v="19"/>
          <x v="20"/>
          <x v="20"/>
          <x v="20"/>
          <x v="20"/>
          <x v="20"/>
          <x v="5"/>
          <x v="20"/>
          <x v="20"/>
          <x v="8"/>
          <x v="20"/>
          <x v="7"/>
          <x v="20"/>
          <x v="11"/>
          <x v="10"/>
          <x v="11"/>
          <x v="10"/>
          <x v="11"/>
          <x v="10"/>
          <x v="12"/>
          <x v="19"/>
          <x v="17"/>
          <x v="18"/>
          <x v="9"/>
          <x v="10"/>
          <x v="17"/>
          <x v="0"/>
          <x v="12"/>
          <x v="12"/>
          <x v="14"/>
          <x v="6"/>
          <x v="15"/>
          <x v="17"/>
          <x v="16"/>
          <x v="4"/>
          <x v="1"/>
          <x v="11"/>
          <x v="17"/>
          <x v="20"/>
          <x v="3"/>
          <x v="2"/>
          <x v="13"/>
        </discretePr>
        <groupItems count="21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Big C Supercenter Public Co.,Ltd."/>
          <m/>
          <s v="Group2"/>
          <s v="Group3"/>
          <s v="Group5"/>
          <s v="Saha Lawson Co., Ltd. (Head Office)"/>
          <s v="Isetan (Thailand) Co.,Ltd."/>
          <s v="DONKI Thonglor Co., Ltd."/>
          <s v="BANPAEW DISTRIBUTION LIMITED PARTNE"/>
          <s v="Group6"/>
          <s v="OCEAN D.C. CO., LTD."/>
          <s v="Group4"/>
          <s v="Group1"/>
        </groupItems>
      </fieldGroup>
    </cacheField>
    <cacheField name="Bill. date2" numFmtId="0" databaseField="0">
      <fieldGroup base="0">
        <discretePr count="387">
          <x v="333"/>
          <x v="336"/>
          <x v="334"/>
          <x v="335"/>
          <x v="332"/>
          <x v="129"/>
          <x v="145"/>
          <x v="0"/>
          <x v="184"/>
          <x v="147"/>
          <x v="167"/>
          <x v="149"/>
          <x v="169"/>
          <x v="0"/>
          <x v="186"/>
          <x v="0"/>
          <x v="188"/>
          <x v="2"/>
          <x v="195"/>
          <x v="171"/>
          <x v="4"/>
          <x v="197"/>
          <x v="11"/>
          <x v="216"/>
          <x v="190"/>
          <x v="6"/>
          <x v="13"/>
          <x v="218"/>
          <x v="0"/>
          <x v="192"/>
          <x v="199"/>
          <x v="28"/>
          <x v="235"/>
          <x v="7"/>
          <x v="201"/>
          <x v="15"/>
          <x v="220"/>
          <x v="29"/>
          <x v="237"/>
          <x v="9"/>
          <x v="203"/>
          <x v="17"/>
          <x v="222"/>
          <x v="47"/>
          <x v="31"/>
          <x v="239"/>
          <x v="258"/>
          <x v="205"/>
          <x v="224"/>
          <x v="241"/>
          <x v="207"/>
          <x v="20"/>
          <x v="34"/>
          <x v="47"/>
          <x v="261"/>
          <x v="21"/>
          <x v="227"/>
          <x v="243"/>
          <x v="50"/>
          <x v="276"/>
          <x v="67"/>
          <x v="294"/>
          <x v="209"/>
          <x v="36"/>
          <x v="245"/>
          <x v="47"/>
          <x v="263"/>
          <x v="68"/>
          <x v="211"/>
          <x v="23"/>
          <x v="229"/>
          <x v="37"/>
          <x v="247"/>
          <x v="52"/>
          <x v="278"/>
          <x v="295"/>
          <x v="88"/>
          <x v="213"/>
          <x v="25"/>
          <x v="231"/>
          <x v="47"/>
          <x v="54"/>
          <x v="280"/>
          <x v="70"/>
          <x v="297"/>
          <x v="315"/>
          <x v="39"/>
          <x v="249"/>
          <x v="264"/>
          <x v="56"/>
          <x v="72"/>
          <x v="299"/>
          <x v="90"/>
          <x v="317"/>
          <x v="106"/>
          <x v="233"/>
          <x v="41"/>
          <x v="251"/>
          <x v="47"/>
          <x v="266"/>
          <x v="92"/>
          <x v="319"/>
          <x v="108"/>
          <x v="43"/>
          <x v="47"/>
          <x v="268"/>
          <x v="58"/>
          <x v="283"/>
          <x v="74"/>
          <x v="301"/>
          <x v="110"/>
          <x v="131"/>
          <x v="253"/>
          <x v="60"/>
          <x v="285"/>
          <x v="76"/>
          <x v="303"/>
          <x v="94"/>
          <x v="321"/>
          <x v="45"/>
          <x v="255"/>
          <x v="47"/>
          <x v="270"/>
          <x v="78"/>
          <x v="96"/>
          <x v="322"/>
          <x v="112"/>
          <x v="131"/>
          <x v="47"/>
          <x v="272"/>
          <x v="62"/>
          <x v="287"/>
          <x v="305"/>
          <x v="98"/>
          <x v="131"/>
          <x v="132"/>
          <x v="47"/>
          <x v="289"/>
          <x v="80"/>
          <x v="307"/>
          <x v="324"/>
          <x v="131"/>
          <x v="134"/>
          <x v="151"/>
          <x v="65"/>
          <x v="82"/>
          <x v="309"/>
          <x v="100"/>
          <x v="326"/>
          <x v="115"/>
          <x v="136"/>
          <x v="153"/>
          <x v="291"/>
          <x v="102"/>
          <x v="328"/>
          <x v="117"/>
          <x v="131"/>
          <x v="0"/>
          <x v="173"/>
          <x v="84"/>
          <x v="311"/>
          <x v="119"/>
          <x v="131"/>
          <x v="138"/>
          <x v="155"/>
          <x v="0"/>
          <x v="175"/>
          <x v="86"/>
          <x v="313"/>
          <x v="330"/>
          <x v="139"/>
          <x v="157"/>
          <x v="121"/>
          <x v="131"/>
          <x v="159"/>
          <x v="0"/>
          <x v="177"/>
          <x v="123"/>
          <x v="131"/>
          <x v="141"/>
          <x v="179"/>
          <x v="127"/>
          <x v="143"/>
          <x v="162"/>
          <x v="125"/>
          <x v="164"/>
          <x v="0"/>
          <x v="181"/>
          <x v="128"/>
          <x v="0"/>
          <x v="183"/>
          <x v="130"/>
          <x v="146"/>
          <x v="166"/>
          <x v="0"/>
          <x v="148"/>
          <x v="168"/>
          <x v="185"/>
          <x v="1"/>
          <x v="170"/>
          <x v="0"/>
          <x v="187"/>
          <x v="194"/>
          <x v="0"/>
          <x v="189"/>
          <x v="3"/>
          <x v="196"/>
          <x v="10"/>
          <x v="215"/>
          <x v="5"/>
          <x v="198"/>
          <x v="12"/>
          <x v="217"/>
          <x v="0"/>
          <x v="191"/>
          <x v="14"/>
          <x v="27"/>
          <x v="234"/>
          <x v="193"/>
          <x v="200"/>
          <x v="219"/>
          <x v="236"/>
          <x v="8"/>
          <x v="202"/>
          <x v="16"/>
          <x v="221"/>
          <x v="30"/>
          <x v="47"/>
          <x v="257"/>
          <x v="18"/>
          <x v="223"/>
          <x v="238"/>
          <x v="204"/>
          <x v="32"/>
          <x v="240"/>
          <x v="47"/>
          <x v="259"/>
          <x v="206"/>
          <x v="19"/>
          <x v="225"/>
          <x v="33"/>
          <x v="242"/>
          <x v="47"/>
          <x v="260"/>
          <x v="274"/>
          <x v="208"/>
          <x v="226"/>
          <x v="47"/>
          <x v="49"/>
          <x v="275"/>
          <x v="66"/>
          <x v="293"/>
          <x v="22"/>
          <x v="35"/>
          <x v="244"/>
          <x v="262"/>
          <x v="51"/>
          <x v="210"/>
          <x v="228"/>
          <x v="246"/>
          <x v="277"/>
          <x v="87"/>
          <x v="314"/>
          <x v="212"/>
          <x v="24"/>
          <x v="230"/>
          <x v="38"/>
          <x v="53"/>
          <x v="279"/>
          <x v="69"/>
          <x v="296"/>
          <x v="26"/>
          <x v="232"/>
          <x v="248"/>
          <x v="55"/>
          <x v="281"/>
          <x v="71"/>
          <x v="298"/>
          <x v="89"/>
          <x v="316"/>
          <x v="214"/>
          <x v="40"/>
          <x v="250"/>
          <x v="47"/>
          <x v="265"/>
          <x v="73"/>
          <x v="91"/>
          <x v="318"/>
          <x v="107"/>
          <x v="42"/>
          <x v="252"/>
          <x v="47"/>
          <x v="267"/>
          <x v="57"/>
          <x v="282"/>
          <x v="300"/>
          <x v="93"/>
          <x v="109"/>
          <x v="131"/>
          <x v="47"/>
          <x v="59"/>
          <x v="284"/>
          <x v="75"/>
          <x v="302"/>
          <x v="320"/>
          <x v="131"/>
          <x v="44"/>
          <x v="254"/>
          <x v="269"/>
          <x v="61"/>
          <x v="77"/>
          <x v="304"/>
          <x v="95"/>
          <x v="111"/>
          <x v="46"/>
          <x v="256"/>
          <x v="47"/>
          <x v="271"/>
          <x v="286"/>
          <x v="97"/>
          <x v="323"/>
          <x v="113"/>
          <x v="131"/>
          <x v="47"/>
          <x v="273"/>
          <x v="63"/>
          <x v="288"/>
          <x v="79"/>
          <x v="306"/>
          <x v="114"/>
          <x v="131"/>
          <x v="133"/>
          <x v="150"/>
          <x v="64"/>
          <x v="290"/>
          <x v="81"/>
          <x v="308"/>
          <x v="99"/>
          <x v="325"/>
          <x v="135"/>
          <x v="152"/>
          <x v="83"/>
          <x v="101"/>
          <x v="327"/>
          <x v="116"/>
          <x v="131"/>
          <x v="154"/>
          <x v="0"/>
          <x v="172"/>
          <x v="48"/>
          <x v="292"/>
          <x v="310"/>
          <x v="103"/>
          <x v="118"/>
          <x v="131"/>
          <x v="137"/>
          <x v="0"/>
          <x v="174"/>
          <x v="85"/>
          <x v="312"/>
          <x v="329"/>
          <x v="131"/>
          <x v="156"/>
          <x v="104"/>
          <x v="331"/>
          <x v="120"/>
          <x v="140"/>
          <x v="158"/>
          <x v="176"/>
          <x v="105"/>
          <x v="122"/>
          <x v="131"/>
          <x v="160"/>
          <x v="0"/>
          <x v="178"/>
          <x v="124"/>
          <x v="131"/>
          <x v="142"/>
          <x v="161"/>
          <x v="144"/>
          <x v="163"/>
          <x v="180"/>
          <x v="126"/>
          <x v="131"/>
          <x v="165"/>
          <x v="0"/>
          <x v="182"/>
        </discretePr>
        <groupItems count="337">
          <s v="Group1"/>
          <d v="2021-01-01T00:00:00"/>
          <d v="2021-01-04T00:00:00"/>
          <d v="2021-01-05T00:00:00"/>
          <d v="2021-01-06T00:00:00"/>
          <d v="2021-01-07T00:00:00"/>
          <d v="2021-01-08T00:00:00"/>
          <d v="2021-01-12T00:00:00"/>
          <d v="2021-01-13T00:00:00"/>
          <d v="2021-01-14T00:00:00"/>
          <d v="2021-02-01T00:00:00"/>
          <d v="2021-02-02T00:00:00"/>
          <d v="2021-02-03T00:00:00"/>
          <d v="2021-02-04T00:00:00"/>
          <d v="2021-02-05T00:00:00"/>
          <d v="2021-02-08T00:00:00"/>
          <d v="2021-02-09T00:00:00"/>
          <d v="2021-02-10T00:00:00"/>
          <d v="2021-02-11T00:00:00"/>
          <d v="2021-02-15T00:00:00"/>
          <d v="2021-02-16T00:00:00"/>
          <d v="2021-02-18T00:00:00"/>
          <d v="2021-02-19T00:00:00"/>
          <d v="2021-02-22T00:00:00"/>
          <d v="2021-02-23T00:00:00"/>
          <d v="2021-02-24T00:00:00"/>
          <d v="2021-02-25T00:00:00"/>
          <d v="2021-03-01T00:00:00"/>
          <d v="2021-03-02T00:00:00"/>
          <d v="2021-03-04T00:00:00"/>
          <d v="2021-03-05T00:00:00"/>
          <d v="2021-03-08T00:00:00"/>
          <d v="2021-03-09T00:00:00"/>
          <d v="2021-03-11T00:00:00"/>
          <d v="2021-03-12T00:00:00"/>
          <d v="2021-03-15T00:00:00"/>
          <d v="2021-03-16T00:00:00"/>
          <d v="2021-03-18T00:00:00"/>
          <d v="2021-03-19T00:00:00"/>
          <d v="2021-03-22T00:00:00"/>
          <d v="2021-03-23T00:00:00"/>
          <d v="2021-03-24T00:00:00"/>
          <d v="2021-03-25T00:00:00"/>
          <d v="2021-03-26T00:00:00"/>
          <d v="2021-03-29T00:00:00"/>
          <d v="2021-03-30T00:00:00"/>
          <d v="2021-03-31T00:00:00"/>
          <s v="Group2"/>
          <d v="2021-05-31T00:00:00"/>
          <s v="5/5/2021"/>
          <s v="5/6/2021"/>
          <s v="5/7/2021"/>
          <s v="5/10/2021"/>
          <s v="5/11/2021"/>
          <s v="5/12/2021"/>
          <s v="5/13/2021"/>
          <s v="5/14/2021"/>
          <s v="5/17/2021"/>
          <s v="5/18/2021"/>
          <s v="5/19/2021"/>
          <s v="5/20/2021"/>
          <s v="5/21/2021"/>
          <s v="5/24/2021"/>
          <s v="5/25/2021"/>
          <s v="5/27/2021"/>
          <s v="5/28/2021"/>
          <s v="6/1/2021"/>
          <s v="6/2/2021"/>
          <s v="6/4/2021"/>
          <s v="6/7/2021"/>
          <s v="6/8/2021"/>
          <s v="6/9/2021"/>
          <s v="6/10/2021"/>
          <s v="6/11/2021"/>
          <s v="6/14/2021"/>
          <s v="6/15/2021"/>
          <s v="6/16/2021"/>
          <s v="6/17/2021"/>
          <s v="6/18/2021"/>
          <s v="6/21/2021"/>
          <s v="6/22/2021"/>
          <s v="6/23/2021"/>
          <s v="6/24/2021"/>
          <s v="6/25/2021"/>
          <s v="6/28/2021"/>
          <d v="2021-06-29T00:00:00"/>
          <d v="2021-06-30T00:00:00"/>
          <s v="7/1/2021"/>
          <s v="7/2/2021"/>
          <s v="7/5/2021"/>
          <s v="7/6/2021"/>
          <s v="7/7/2021"/>
          <s v="7/8/2021"/>
          <s v="7/9/2021"/>
          <s v="7/12/2021"/>
          <s v="7/13/2021"/>
          <s v="7/14/2021"/>
          <s v="7/15/2021"/>
          <s v="7/16/2021"/>
          <s v="7/19/2021"/>
          <s v="7/20/2021"/>
          <s v="7/21/2021"/>
          <s v="7/22/2021"/>
          <s v="7/23/2021"/>
          <s v="7/27/2021"/>
          <s v="7/29/2021"/>
          <d v="2021-08-02T00:00:00"/>
          <d v="2021-08-03T00:00:00"/>
          <d v="2021-08-04T00:00:00"/>
          <d v="2021-08-05T00:00:00"/>
          <d v="2021-08-06T00:00:00"/>
          <d v="2021-08-09T00:00:00"/>
          <d v="2021-08-10T00:00:00"/>
          <d v="2021-08-11T00:00:00"/>
          <d v="2021-08-13T00:00:00"/>
          <d v="2021-08-16T00:00:00"/>
          <d v="2021-08-17T00:00:00"/>
          <d v="2021-08-18T00:00:00"/>
          <d v="2021-08-19T00:00:00"/>
          <d v="2021-08-20T00:00:00"/>
          <d v="2021-08-23T00:00:00"/>
          <d v="2021-08-24T00:00:00"/>
          <d v="2021-08-25T00:00:00"/>
          <d v="2021-08-26T00:00:00"/>
          <d v="2021-08-27T00:00:00"/>
          <d v="2021-08-30T00:00:00"/>
          <d v="2021-08-31T00:00:00"/>
          <d v="2021-09-24T00:00:00"/>
          <d v="2021-09-28T00:00:00"/>
          <d v="2021-09-29T00:00:00"/>
          <d v="2021-09-30T00:00:00"/>
          <s v="Group3"/>
          <d v="2021-10-04T00:00:00"/>
          <d v="2021-10-05T00:00:00"/>
          <d v="2021-10-06T00:00:00"/>
          <d v="2021-10-07T00:00:00"/>
          <d v="2021-10-08T00:00:00"/>
          <d v="2021-10-11T00:00:00"/>
          <d v="2021-10-12T00:00:00"/>
          <d v="2021-10-14T00:00:00"/>
          <d v="2021-10-15T00:00:00"/>
          <d v="2021-10-18T00:00:00"/>
          <d v="2021-10-19T00:00:00"/>
          <d v="2021-10-20T00:00:00"/>
          <d v="2021-10-21T00:00:00"/>
          <d v="2021-10-25T00:00:00"/>
          <d v="2021-10-26T00:00:00"/>
          <d v="2021-10-27T00:00:00"/>
          <d v="2021-10-28T00:00:00"/>
          <d v="2021-10-29T00:00:00"/>
          <d v="2021-11-01T00:00:00"/>
          <d v="2021-11-02T00:00:00"/>
          <d v="2021-11-03T00:00:00"/>
          <d v="2021-11-04T00:00:00"/>
          <d v="2021-11-05T00:00:00"/>
          <d v="2021-11-08T00:00:00"/>
          <d v="2021-11-09T00:00:00"/>
          <d v="2021-11-10T00:00:00"/>
          <d v="2021-11-11T00:00:00"/>
          <d v="2021-11-12T00:00:00"/>
          <d v="2021-11-13T00:00:00"/>
          <d v="2021-11-15T00:00:00"/>
          <d v="2021-11-16T00:00:00"/>
          <d v="2021-11-17T00:00:00"/>
          <d v="2021-11-18T00:00:00"/>
          <d v="2021-11-19T00:00:00"/>
          <d v="2021-11-22T00:00:00"/>
          <d v="2021-11-23T00:00:00"/>
          <d v="2021-11-24T00:00:00"/>
          <d v="2021-11-25T00:00:00"/>
          <d v="2021-11-26T00:00:00"/>
          <d v="2021-11-29T00:00:00"/>
          <d v="2021-12-01T00:00:00"/>
          <d v="2021-12-02T00:00:00"/>
          <d v="2021-12-03T00:00:00"/>
          <d v="2021-12-04T00:00:00"/>
          <d v="2021-12-07T00:00:00"/>
          <d v="2021-12-08T00:00:00"/>
          <d v="2021-12-09T00:00:00"/>
          <d v="2021-12-10T00:00:00"/>
          <d v="2021-12-13T00:00:00"/>
          <d v="2021-12-14T00:00:00"/>
          <d v="2021-12-15T00:00:00"/>
          <d v="2021-12-16T00:00:00"/>
          <d v="2021-12-17T00:00:00"/>
          <d v="2021-12-20T00:00:00"/>
          <d v="2021-12-21T00:00:00"/>
          <d v="2021-12-22T00:00:00"/>
          <d v="2021-12-23T00:00:00"/>
          <d v="2021-12-24T00:00:00"/>
          <d v="2021-12-27T00:00:00"/>
          <d v="2021-12-28T00:00:00"/>
          <d v="2021-12-29T00:00:00"/>
          <d v="2021-12-30T00:00:00"/>
          <d v="2022-01-03T00:00:00"/>
          <d v="2022-01-04T00:00:00"/>
          <d v="2022-01-05T00:00:00"/>
          <d v="2022-01-06T00:00:00"/>
          <d v="2022-01-07T00:00:00"/>
          <d v="2022-01-10T00:00:00"/>
          <d v="2022-01-11T00:00:00"/>
          <d v="2022-01-12T00:00:00"/>
          <d v="2022-01-13T00:00:00"/>
          <d v="2022-01-14T00:00:00"/>
          <d v="2022-01-17T00:00:00"/>
          <d v="2022-01-18T00:00:00"/>
          <d v="2022-01-19T00:00:00"/>
          <d v="2022-01-20T00:00:00"/>
          <d v="2022-01-21T00:00:00"/>
          <d v="2022-01-24T00:00:00"/>
          <d v="2022-01-25T00:00:00"/>
          <d v="2022-01-26T00:00:00"/>
          <d v="2022-01-27T00:00:00"/>
          <d v="2022-01-28T00:00:00"/>
          <d v="2022-01-31T00:00:00"/>
          <d v="2022-02-01T00:00:00"/>
          <d v="2022-02-02T00:00:00"/>
          <d v="2022-02-03T00:00:00"/>
          <d v="2022-02-04T00:00:00"/>
          <d v="2022-02-07T00:00:00"/>
          <d v="2022-02-08T00:00:00"/>
          <d v="2022-02-09T00:00:00"/>
          <d v="2022-02-10T00:00:00"/>
          <d v="2022-02-11T00:00:00"/>
          <d v="2022-02-14T00:00:00"/>
          <d v="2022-02-15T00:00:00"/>
          <d v="2022-02-17T00:00:00"/>
          <d v="2022-02-18T00:00:00"/>
          <d v="2022-02-21T00:00:00"/>
          <d v="2022-02-22T00:00:00"/>
          <d v="2022-02-23T00:00:00"/>
          <d v="2022-02-24T00:00:00"/>
          <d v="2022-02-25T00:00:00"/>
          <d v="2022-02-28T00:00:00"/>
          <d v="2022-03-01T00:00:00"/>
          <d v="2022-03-02T00:00:00"/>
          <d v="2022-03-03T00:00:00"/>
          <d v="2022-03-04T00:00:00"/>
          <d v="2022-03-07T00:00:00"/>
          <d v="2022-03-08T00:00:00"/>
          <d v="2022-03-09T00:00:00"/>
          <d v="2022-03-10T00:00:00"/>
          <d v="2022-03-11T00:00:00"/>
          <d v="2022-03-14T00:00:00"/>
          <d v="2022-03-15T00:00:00"/>
          <d v="2022-03-16T00:00:00"/>
          <d v="2022-03-17T00:00:00"/>
          <d v="2022-03-18T00:00:00"/>
          <d v="2022-03-21T00:00:00"/>
          <d v="2022-03-22T00:00:00"/>
          <d v="2022-03-23T00:00:00"/>
          <d v="2022-03-24T00:00:00"/>
          <d v="2022-03-25T00:00:00"/>
          <d v="2022-03-28T00:00:00"/>
          <d v="2022-03-29T00:00:00"/>
          <d v="2022-03-30T00:00:00"/>
          <d v="2022-03-31T00:00:00"/>
          <d v="2022-04-01T00:00:00"/>
          <d v="2022-04-04T00:00:00"/>
          <d v="2022-04-05T00:00:00"/>
          <d v="2022-04-07T00:00:00"/>
          <d v="2022-04-08T00:00:00"/>
          <d v="2022-04-11T00:00:00"/>
          <d v="2022-04-12T00:00:00"/>
          <d v="2022-04-18T00:00:00"/>
          <d v="2022-04-19T00:00:00"/>
          <d v="2022-04-20T00:00:00"/>
          <d v="2022-04-21T00:00:00"/>
          <d v="2022-04-22T00:00:00"/>
          <d v="2022-04-25T00:00:00"/>
          <d v="2022-04-26T00:00:00"/>
          <d v="2022-04-27T00:00:00"/>
          <d v="2022-04-28T00:00:00"/>
          <d v="2022-04-29T00:00:00"/>
          <d v="2022-05-03T00:00:00"/>
          <d v="2022-05-05T00:00:00"/>
          <d v="2022-05-06T00:00:00"/>
          <d v="2022-05-09T00:00:00"/>
          <d v="2022-05-10T00:00:00"/>
          <d v="2022-05-11T00:00:00"/>
          <d v="2022-05-12T00:00:00"/>
          <d v="2022-05-13T00:00:00"/>
          <d v="2022-05-17T00:00:00"/>
          <d v="2022-05-18T00:00:00"/>
          <d v="2022-05-19T00:00:00"/>
          <d v="2022-05-20T00:00:00"/>
          <d v="2022-05-23T00:00:00"/>
          <d v="2022-05-24T00:00:00"/>
          <d v="2022-05-25T00:00:00"/>
          <d v="2022-05-26T00:00:00"/>
          <d v="2022-05-27T00:00:00"/>
          <d v="2022-05-30T00:00:00"/>
          <d v="2022-05-31T00:00:00"/>
          <d v="2022-06-01T00:00:00"/>
          <d v="2022-06-02T00:00:00"/>
          <d v="2022-06-06T00:00:00"/>
          <d v="2022-06-07T00:00:00"/>
          <d v="2022-06-08T00:00:00"/>
          <d v="2022-06-09T00:00:00"/>
          <d v="2022-06-10T00:00:00"/>
          <d v="2022-06-13T00:00:00"/>
          <d v="2022-06-14T00:00:00"/>
          <d v="2022-06-15T00:00:00"/>
          <d v="2022-06-16T00:00:00"/>
          <d v="2022-06-17T00:00:00"/>
          <d v="2022-06-20T00:00:00"/>
          <d v="2022-06-21T00:00:00"/>
          <d v="2022-06-22T00:00:00"/>
          <d v="2022-06-23T00:00:00"/>
          <d v="2022-06-24T00:00:00"/>
          <d v="2022-06-27T00:00:00"/>
          <d v="2022-06-28T00:00:00"/>
          <d v="2022-06-29T00:00:00"/>
          <d v="2022-06-30T00:00:00"/>
          <d v="2022-07-01T00:00:00"/>
          <d v="2022-07-04T00:00:00"/>
          <d v="2022-07-05T00:00:00"/>
          <d v="2022-07-06T00:00:00"/>
          <d v="2022-07-07T00:00:00"/>
          <d v="2022-07-08T00:00:00"/>
          <d v="2022-07-11T00:00:00"/>
          <d v="2022-07-12T00:00:00"/>
          <d v="2022-07-14T00:00:00"/>
          <d v="2022-07-15T00:00:00"/>
          <d v="2022-07-18T00:00:00"/>
          <d v="2022-07-19T00:00:00"/>
          <d v="2022-07-20T00:00:00"/>
          <d v="2022-07-21T00:00:00"/>
          <d v="2022-07-22T00:00:00"/>
          <d v="2022-07-25T00:00:00"/>
          <d v="2022-07-26T00:00:00"/>
          <d v="2022-07-27T00:00:00"/>
          <d v="2022-08-01T00:00:00"/>
          <d v="2022-08-02T00:00:00"/>
          <d v="2022-08-03T00:00:00"/>
          <d v="2022-08-04T00:00:00"/>
          <d v="2022-08-05T00:00:00"/>
        </groupItems>
      </fieldGroup>
    </cacheField>
    <cacheField name="customer name3" numFmtId="0" databaseField="0">
      <fieldGroup base="7">
        <discretePr count="43">
          <x v="8"/>
          <x v="27"/>
          <x v="18"/>
          <x v="16"/>
          <x v="24"/>
          <x v="24"/>
          <x v="22"/>
          <x v="5"/>
          <x v="15"/>
          <x v="24"/>
          <x v="9"/>
          <x v="20"/>
          <x v="7"/>
          <x v="17"/>
          <x v="13"/>
          <x v="12"/>
          <x v="13"/>
          <x v="12"/>
          <x v="13"/>
          <x v="12"/>
          <x v="14"/>
          <x v="27"/>
          <x v="26"/>
          <x v="27"/>
          <x v="10"/>
          <x v="12"/>
          <x v="26"/>
          <x v="0"/>
          <x v="14"/>
          <x v="14"/>
          <x v="21"/>
          <x v="6"/>
          <x v="23"/>
          <x v="26"/>
          <x v="25"/>
          <x v="4"/>
          <x v="1"/>
          <x v="13"/>
          <x v="26"/>
          <x v="11"/>
          <x v="3"/>
          <x v="2"/>
          <x v="19"/>
        </discretePr>
        <groupItems count="28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PTT Retail Management Co., Ltd"/>
          <s v="Big C Supercenter Public Co.,Ltd."/>
          <m/>
          <s v="DONKI (Thailand) Co., Ltd."/>
          <s v="Group2"/>
          <s v="Group3"/>
          <s v="Group5"/>
          <s v="Petroleum Thai Corporation Co.,Ltd."/>
          <s v="VILLA MARKET JP CO., LTD."/>
          <s v="The Mall Group Co., Ltd."/>
          <s v="UFM Fuji Super Co.,Ltd."/>
          <s v="Saha Lawson Co., Ltd. (Head Office)"/>
          <s v="Central Food Retail Co., Ltd."/>
          <s v="Isetan (Thailand) Co.,Ltd."/>
          <s v="AEON (Thailand) Co.,Ltd."/>
          <s v="DONKI Thonglor Co., Ltd."/>
          <s v="Group1"/>
          <s v="BANPAEW DISTRIBUTION LIMITED PARTNE"/>
          <s v="Group6"/>
          <s v="Group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Chaisongrit, Waralee" refreshedDate="45048.338254166665" createdVersion="8" refreshedVersion="8" minRefreshableVersion="3" recordCount="2132" xr:uid="{3914088C-EE9A-41D8-A6D4-6584E7E95766}">
  <cacheSource type="worksheet">
    <worksheetSource ref="A1:X771" sheet="Working sheet"/>
  </cacheSource>
  <cacheFields count="29">
    <cacheField name="Bill. date" numFmtId="14">
      <sharedItems containsSemiMixedTypes="0" containsNonDate="0" containsDate="1" containsString="0" minDate="2020-12-01T00:00:00" maxDate="2023-04-29T00:00:00" count="557">
        <d v="2023-04-03T00:00:00"/>
        <d v="2023-04-04T00:00:00"/>
        <d v="2023-04-05T00:00:00"/>
        <d v="2023-04-07T00:00:00"/>
        <d v="2023-04-10T00:00:00"/>
        <d v="2023-04-11T00:00:00"/>
        <d v="2023-04-12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1-09-29T00:00:00" u="1"/>
        <d v="2022-09-29T00:00:00" u="1"/>
        <d v="2021-10-25T00:00:00" u="1"/>
        <d v="2022-10-25T00:00:00" u="1"/>
        <d v="2020-12-17T00:00:00" u="1"/>
        <d v="2022-11-21T00:00:00" u="1"/>
        <d v="2021-12-17T00:00:00" u="1"/>
        <d v="2021-10-27T00:00:00" u="1"/>
        <d v="2022-10-27T00:00:00" u="1"/>
        <d v="2021-11-23T00:00:00" u="1"/>
        <d v="2022-11-23T00:00:00" u="1"/>
        <d v="2022-12-19T00:00:00" u="1"/>
        <d v="2021-10-29T00:00:00" u="1"/>
        <d v="2021-11-25T00:00:00" u="1"/>
        <d v="2020-12-21T00:00:00" u="1"/>
        <d v="2022-11-25T00:00:00" u="1"/>
        <d v="2021-12-21T00:00:00" u="1"/>
        <d v="2022-12-21T00:00:00" u="1"/>
        <d v="2022-10-31T00:00:00" u="1"/>
        <d v="2020-12-23T00:00:00" u="1"/>
        <d v="2021-12-23T00:00:00" u="1"/>
        <d v="2021-01-04T00:00:00" u="1"/>
        <d v="2022-01-04T00:00:00" u="1"/>
        <d v="2023-01-04T00:00:00" u="1"/>
        <d v="2021-11-29T00:00:00" u="1"/>
        <d v="2022-11-29T00:00:00" u="1"/>
        <d v="2021-01-06T00:00:00" u="1"/>
        <d v="2022-01-06T00:00:00" u="1"/>
        <d v="2021-02-02T00:00:00" u="1"/>
        <d v="2023-01-06T00:00:00" u="1"/>
        <d v="2022-02-02T00:00:00" u="1"/>
        <d v="2023-02-02T00:00:00" u="1"/>
        <d v="2021-12-27T00:00:00" u="1"/>
        <d v="2021-01-08T00:00:00" u="1"/>
        <d v="2021-02-04T00:00:00" u="1"/>
        <d v="2022-02-04T00:00:00" u="1"/>
        <d v="2020-12-29T00:00:00" u="1"/>
        <d v="2021-12-29T00:00:00" u="1"/>
        <d v="2022-01-10T00:00:00" u="1"/>
        <d v="2023-01-10T00:00:00" u="1"/>
        <d v="2021-03-02T00:00:00" u="1"/>
        <d v="2023-02-06T00:00:00" u="1"/>
        <d v="2022-03-02T00:00:00" u="1"/>
        <d v="2023-03-02T00:00:00" u="1"/>
        <d v="2021-01-12T00:00:00" u="1"/>
        <d v="2022-01-12T00:00:00" u="1"/>
        <d v="2021-02-08T00:00:00" u="1"/>
        <d v="2023-01-12T00:00:00" u="1"/>
        <d v="2022-02-08T00:00:00" u="1"/>
        <d v="2021-03-04T00:00:00" u="1"/>
        <d v="2023-02-08T00:00:00" u="1"/>
        <d v="2022-03-04T00:00:00" u="1"/>
        <d v="2021-01-14T00:00:00" u="1"/>
        <d v="2022-01-14T00:00:00" u="1"/>
        <d v="2021-02-10T00:00:00" u="1"/>
        <d v="2022-02-10T00:00:00" u="1"/>
        <d v="2023-02-10T00:00:00" u="1"/>
        <d v="2021-04-02T00:00:00" u="1"/>
        <d v="2023-01-16T00:00:00" u="1"/>
        <d v="2021-03-08T00:00:00" u="1"/>
        <d v="2022-03-08T00:00:00" u="1"/>
        <d v="2023-03-08T00:00:00" u="1"/>
        <d v="2022-04-04T00:00:00" u="1"/>
        <d v="2022-01-18T00:00:00" u="1"/>
        <d v="2023-01-18T00:00:00" u="1"/>
        <d v="2022-02-14T00:00:00" u="1"/>
        <d v="2023-02-14T00:00:00" u="1"/>
        <d v="2022-03-10T00:00:00" u="1"/>
        <d v="2023-03-10T00:00:00" u="1"/>
        <d v="2022-01-20T00:00:00" u="1"/>
        <d v="2021-02-16T00:00:00" u="1"/>
        <d v="2023-01-20T00:00:00" u="1"/>
        <d v="2021-03-12T00:00:00" u="1"/>
        <d v="2023-02-16T00:00:00" u="1"/>
        <d v="2021-04-08T00:00:00" u="1"/>
        <d v="2022-04-08T00:00:00" u="1"/>
        <d v="2021-02-18T00:00:00" u="1"/>
        <d v="2022-02-18T00:00:00" u="1"/>
        <d v="2022-03-14T00:00:00" u="1"/>
        <d v="2023-03-14T00:00:00" u="1"/>
        <d v="2021-05-06T00:00:00" u="1"/>
        <d v="2022-05-06T00:00:00" u="1"/>
        <d v="2021-06-02T00:00:00" u="1"/>
        <d v="2022-06-02T00:00:00" u="1"/>
        <d v="2022-01-24T00:00:00" u="1"/>
        <d v="2023-01-24T00:00:00" u="1"/>
        <d v="2021-03-16T00:00:00" u="1"/>
        <d v="2023-02-20T00:00:00" u="1"/>
        <d v="2022-03-16T00:00:00" u="1"/>
        <d v="2021-04-12T00:00:00" u="1"/>
        <d v="2023-03-16T00:00:00" u="1"/>
        <d v="2022-04-12T00:00:00" u="1"/>
        <d v="2021-06-04T00:00:00" u="1"/>
        <d v="2022-01-26T00:00:00" u="1"/>
        <d v="2021-02-22T00:00:00" u="1"/>
        <d v="2023-01-26T00:00:00" u="1"/>
        <d v="2022-02-22T00:00:00" u="1"/>
        <d v="2021-03-18T00:00:00" u="1"/>
        <d v="2023-02-22T00:00:00" u="1"/>
        <d v="2022-03-18T00:00:00" u="1"/>
        <d v="2021-05-10T00:00:00" u="1"/>
        <d v="2022-05-10T00:00:00" u="1"/>
        <d v="2022-06-06T00:00:00" u="1"/>
        <d v="2021-07-02T00:00:00" u="1"/>
        <d v="2022-01-28T00:00:00" u="1"/>
        <d v="2021-02-24T00:00:00" u="1"/>
        <d v="2022-02-24T00:00:00" u="1"/>
        <d v="2023-02-24T00:00:00" u="1"/>
        <d v="2021-04-16T00:00:00" u="1"/>
        <d v="2023-03-20T00:00:00" u="1"/>
        <d v="2021-05-12T00:00:00" u="1"/>
        <d v="2022-05-12T00:00:00" u="1"/>
        <d v="2021-06-08T00:00:00" u="1"/>
        <d v="2022-06-08T00:00:00" u="1"/>
        <d v="2022-07-04T00:00:00" u="1"/>
        <d v="2023-01-30T00:00:00" u="1"/>
        <d v="2021-03-22T00:00:00" u="1"/>
        <d v="2022-03-22T00:00:00" u="1"/>
        <d v="2023-03-22T00:00:00" u="1"/>
        <d v="2022-04-18T00:00:00" u="1"/>
        <d v="2021-05-14T00:00:00" u="1"/>
        <d v="2021-06-10T00:00:00" u="1"/>
        <d v="2022-06-10T00:00:00" u="1"/>
        <d v="2021-07-06T00:00:00" u="1"/>
        <d v="2022-07-06T00:00:00" u="1"/>
        <d v="2021-08-02T00:00:00" u="1"/>
        <d v="2022-08-02T00:00:00" u="1"/>
        <d v="2022-02-28T00:00:00" u="1"/>
        <d v="2021-03-24T00:00:00" u="1"/>
        <d v="2022-03-24T00:00:00" u="1"/>
        <d v="2021-04-20T00:00:00" u="1"/>
        <d v="2023-03-24T00:00:00" u="1"/>
        <d v="2022-04-20T00:00:00" u="1"/>
        <d v="2021-07-08T00:00:00" u="1"/>
        <d v="2022-07-08T00:00:00" u="1"/>
        <d v="2021-08-04T00:00:00" u="1"/>
        <d v="2022-08-04T00:00:00" u="1"/>
        <d v="2021-03-26T00:00:00" u="1"/>
        <d v="2021-04-22T00:00:00" u="1"/>
        <d v="2022-04-22T00:00:00" u="1"/>
        <d v="2021-05-18T00:00:00" u="1"/>
        <d v="2022-05-18T00:00:00" u="1"/>
        <d v="2021-06-14T00:00:00" u="1"/>
        <d v="2022-06-14T00:00:00" u="1"/>
        <d v="2021-08-06T00:00:00" u="1"/>
        <d v="2021-09-02T00:00:00" u="1"/>
        <d v="2022-09-02T00:00:00" u="1"/>
        <d v="2022-03-28T00:00:00" u="1"/>
        <d v="2023-03-28T00:00:00" u="1"/>
        <d v="2021-05-20T00:00:00" u="1"/>
        <d v="2022-05-20T00:00:00" u="1"/>
        <d v="2021-06-16T00:00:00" u="1"/>
        <d v="2022-06-16T00:00:00" u="1"/>
        <d v="2021-07-12T00:00:00" u="1"/>
        <d v="2022-07-12T00:00:00" u="1"/>
        <d v="2022-08-08T00:00:00" u="1"/>
        <d v="2021-03-30T00:00:00" u="1"/>
        <d v="2022-03-30T00:00:00" u="1"/>
        <d v="2021-04-26T00:00:00" u="1"/>
        <d v="2023-03-30T00:00:00" u="1"/>
        <d v="2022-04-26T00:00:00" u="1"/>
        <d v="2021-06-18T00:00:00" u="1"/>
        <d v="2021-07-14T00:00:00" u="1"/>
        <d v="2022-07-14T00:00:00" u="1"/>
        <d v="2021-08-10T00:00:00" u="1"/>
        <d v="2022-08-10T00:00:00" u="1"/>
        <d v="2021-09-06T00:00:00" u="1"/>
        <d v="2022-09-06T00:00:00" u="1"/>
        <d v="2021-04-28T00:00:00" u="1"/>
        <d v="2022-04-28T00:00:00" u="1"/>
        <d v="2021-05-24T00:00:00" u="1"/>
        <d v="2022-05-24T00:00:00" u="1"/>
        <d v="2022-06-20T00:00:00" u="1"/>
        <d v="2021-07-16T00:00:00" u="1"/>
        <d v="2021-09-08T00:00:00" u="1"/>
        <d v="2022-09-08T00:00:00" u="1"/>
        <d v="2021-10-04T00:00:00" u="1"/>
        <d v="2022-10-04T00:00:00" u="1"/>
        <d v="2021-04-30T00:00:00" u="1"/>
        <d v="2022-05-26T00:00:00" u="1"/>
        <d v="2021-06-22T00:00:00" u="1"/>
        <d v="2022-06-22T00:00:00" u="1"/>
        <d v="2022-07-18T00:00:00" u="1"/>
        <d v="2021-09-10T00:00:00" u="1"/>
        <d v="2021-10-06T00:00:00" u="1"/>
        <d v="2022-10-06T00:00:00" u="1"/>
        <d v="2021-11-02T00:00:00" u="1"/>
        <d v="2022-11-02T00:00:00" u="1"/>
        <d v="2021-05-28T00:00:00" u="1"/>
        <d v="2021-06-24T00:00:00" u="1"/>
        <d v="2022-06-24T00:00:00" u="1"/>
        <d v="2021-07-20T00:00:00" u="1"/>
        <d v="2022-07-20T00:00:00" u="1"/>
        <d v="2021-08-16T00:00:00" u="1"/>
        <d v="2022-08-16T00:00:00" u="1"/>
        <d v="2022-09-12T00:00:00" u="1"/>
        <d v="2021-10-08T00:00:00" u="1"/>
        <d v="2021-11-04T00:00:00" u="1"/>
        <d v="2022-11-04T00:00:00" u="1"/>
        <d v="2022-05-30T00:00:00" u="1"/>
        <d v="2021-07-22T00:00:00" u="1"/>
        <d v="2022-07-22T00:00:00" u="1"/>
        <d v="2021-08-18T00:00:00" u="1"/>
        <d v="2022-08-18T00:00:00" u="1"/>
        <d v="2021-09-14T00:00:00" u="1"/>
        <d v="2022-09-14T00:00:00" u="1"/>
        <d v="2022-10-10T00:00:00" u="1"/>
        <d v="2020-12-02T00:00:00" u="1"/>
        <d v="2021-12-02T00:00:00" u="1"/>
        <d v="2022-12-02T00:00:00" u="1"/>
        <d v="2021-06-28T00:00:00" u="1"/>
        <d v="2022-06-28T00:00:00" u="1"/>
        <d v="2021-08-20T00:00:00" u="1"/>
        <d v="2021-09-16T00:00:00" u="1"/>
        <d v="2022-09-16T00:00:00" u="1"/>
        <d v="2021-10-12T00:00:00" u="1"/>
        <d v="2022-10-12T00:00:00" u="1"/>
        <d v="2021-11-08T00:00:00" u="1"/>
        <d v="2020-12-04T00:00:00" u="1"/>
        <d v="2022-11-08T00:00:00" u="1"/>
        <d v="2021-12-04T00:00:00" u="1"/>
        <d v="2021-06-30T00:00:00" u="1"/>
        <d v="2022-06-30T00:00:00" u="1"/>
        <d v="2022-07-26T00:00:00" u="1"/>
        <d v="2022-08-22T00:00:00" u="1"/>
        <d v="2021-10-14T00:00:00" u="1"/>
        <d v="2021-11-10T00:00:00" u="1"/>
        <d v="2022-11-10T00:00:00" u="1"/>
        <d v="2022-12-06T00:00:00" u="1"/>
        <d v="2021-08-24T00:00:00" u="1"/>
        <d v="2022-08-24T00:00:00" u="1"/>
        <d v="2021-09-20T00:00:00" u="1"/>
        <d v="2022-09-20T00:00:00" u="1"/>
        <d v="2021-11-12T00:00:00" u="1"/>
        <d v="2020-12-08T00:00:00" u="1"/>
        <d v="2021-12-08T00:00:00" u="1"/>
        <d v="2022-12-08T00:00:00" u="1"/>
        <d v="2021-08-26T00:00:00" u="1"/>
        <d v="2022-08-26T00:00:00" u="1"/>
        <d v="2021-09-22T00:00:00" u="1"/>
        <d v="2022-09-22T00:00:00" u="1"/>
        <d v="2021-10-18T00:00:00" u="1"/>
        <d v="2022-10-18T00:00:00" u="1"/>
        <d v="2022-11-14T00:00:00" u="1"/>
        <d v="2021-12-10T00:00:00" u="1"/>
        <d v="2021-09-24T00:00:00" u="1"/>
        <d v="2021-10-20T00:00:00" u="1"/>
        <d v="2022-10-20T00:00:00" u="1"/>
        <d v="2021-11-16T00:00:00" u="1"/>
        <d v="2022-11-16T00:00:00" u="1"/>
        <d v="2021-08-30T00:00:00" u="1"/>
        <d v="2022-08-30T00:00:00" u="1"/>
        <d v="2022-09-26T00:00:00" u="1"/>
        <d v="2021-11-18T00:00:00" u="1"/>
        <d v="2020-12-14T00:00:00" u="1"/>
        <d v="2022-11-18T00:00:00" u="1"/>
        <d v="2021-12-14T00:00:00" u="1"/>
        <d v="2022-12-14T00:00:00" u="1"/>
        <d v="2021-09-28T00:00:00" u="1"/>
        <d v="2022-09-28T00:00:00" u="1"/>
        <d v="2020-12-16T00:00:00" u="1"/>
        <d v="2021-12-16T00:00:00" u="1"/>
        <d v="2022-12-16T00:00:00" u="1"/>
        <d v="2021-09-30T00:00:00" u="1"/>
        <d v="2022-09-30T00:00:00" u="1"/>
        <d v="2021-10-26T00:00:00" u="1"/>
        <d v="2022-10-26T00:00:00" u="1"/>
        <d v="2021-11-22T00:00:00" u="1"/>
        <d v="2020-12-18T00:00:00" u="1"/>
        <d v="2022-11-22T00:00:00" u="1"/>
        <d v="2021-10-28T00:00:00" u="1"/>
        <d v="2022-10-28T00:00:00" u="1"/>
        <d v="2021-11-24T00:00:00" u="1"/>
        <d v="2022-11-24T00:00:00" u="1"/>
        <d v="2021-12-20T00:00:00" u="1"/>
        <d v="2022-12-20T00:00:00" u="1"/>
        <d v="2021-01-01T00:00:00" u="1"/>
        <d v="2021-11-26T00:00:00" u="1"/>
        <d v="2020-12-22T00:00:00" u="1"/>
        <d v="2021-12-22T00:00:00" u="1"/>
        <d v="2022-01-03T00:00:00" u="1"/>
        <d v="2023-01-03T00:00:00" u="1"/>
        <d v="2020-12-24T00:00:00" u="1"/>
        <d v="2022-11-28T00:00:00" u="1"/>
        <d v="2021-12-24T00:00:00" u="1"/>
        <d v="2021-01-05T00:00:00" u="1"/>
        <d v="2022-01-05T00:00:00" u="1"/>
        <d v="2021-02-01T00:00:00" u="1"/>
        <d v="2023-01-05T00:00:00" u="1"/>
        <d v="2022-02-01T00:00:00" u="1"/>
        <d v="2023-02-01T00:00:00" u="1"/>
        <d v="2022-11-30T00:00:00" u="1"/>
        <d v="2021-01-07T00:00:00" u="1"/>
        <d v="2022-01-07T00:00:00" u="1"/>
        <d v="2021-02-03T00:00:00" u="1"/>
        <d v="2022-02-03T00:00:00" u="1"/>
        <d v="2023-02-03T00:00:00" u="1"/>
        <d v="2020-12-28T00:00:00" u="1"/>
        <d v="2021-12-28T00:00:00" u="1"/>
        <d v="2021-02-05T00:00:00" u="1"/>
        <d v="2023-01-09T00:00:00" u="1"/>
        <d v="2021-03-01T00:00:00" u="1"/>
        <d v="2022-03-01T00:00:00" u="1"/>
        <d v="2023-03-01T00:00:00" u="1"/>
        <d v="2021-12-30T00:00:00" u="1"/>
        <d v="2022-01-11T00:00:00" u="1"/>
        <d v="2023-01-11T00:00:00" u="1"/>
        <d v="2022-02-07T00:00:00" u="1"/>
        <d v="2023-02-07T00:00:00" u="1"/>
        <d v="2022-03-03T00:00:00" u="1"/>
        <d v="2023-03-03T00:00:00" u="1"/>
        <d v="2021-01-13T00:00:00" u="1"/>
        <d v="2022-01-13T00:00:00" u="1"/>
        <d v="2021-02-09T00:00:00" u="1"/>
        <d v="2023-01-13T00:00:00" u="1"/>
        <d v="2022-02-09T00:00:00" u="1"/>
        <d v="2021-03-05T00:00:00" u="1"/>
        <d v="2023-02-09T00:00:00" u="1"/>
        <d v="2021-04-01T00:00:00" u="1"/>
        <d v="2022-04-01T00:00:00" u="1"/>
        <d v="2021-02-11T00:00:00" u="1"/>
        <d v="2022-02-11T00:00:00" u="1"/>
        <d v="2022-03-07T00:00:00" u="1"/>
        <d v="2023-03-07T00:00:00" u="1"/>
        <d v="2022-01-17T00:00:00" u="1"/>
        <d v="2023-01-17T00:00:00" u="1"/>
        <d v="2021-03-09T00:00:00" u="1"/>
        <d v="2023-02-13T00:00:00" u="1"/>
        <d v="2022-03-09T00:00:00" u="1"/>
        <d v="2021-04-05T00:00:00" u="1"/>
        <d v="2023-03-09T00:00:00" u="1"/>
        <d v="2022-04-05T00:00:00" u="1"/>
        <d v="2022-01-19T00:00:00" u="1"/>
        <d v="2021-02-15T00:00:00" u="1"/>
        <d v="2023-01-19T00:00:00" u="1"/>
        <d v="2022-02-15T00:00:00" u="1"/>
        <d v="2021-03-11T00:00:00" u="1"/>
        <d v="2023-02-15T00:00:00" u="1"/>
        <d v="2022-03-11T00:00:00" u="1"/>
        <d v="2021-04-07T00:00:00" u="1"/>
        <d v="2022-04-07T00:00:00" u="1"/>
        <d v="2022-05-03T00:00:00" u="1"/>
        <d v="2022-01-21T00:00:00" u="1"/>
        <d v="2022-02-17T00:00:00" u="1"/>
        <d v="2023-02-17T00:00:00" u="1"/>
        <d v="2021-04-09T00:00:00" u="1"/>
        <d v="2023-03-13T00:00:00" u="1"/>
        <d v="2021-05-05T00:00:00" u="1"/>
        <d v="2022-05-05T00:00:00" u="1"/>
        <d v="2021-06-01T00:00:00" u="1"/>
        <d v="2022-06-01T00:00:00" u="1"/>
        <d v="2021-02-19T00:00:00" u="1"/>
        <d v="2023-01-23T00:00:00" u="1"/>
        <d v="2021-03-15T00:00:00" u="1"/>
        <d v="2022-03-15T00:00:00" u="1"/>
        <d v="2023-03-15T00:00:00" u="1"/>
        <d v="2022-04-11T00:00:00" u="1"/>
        <d v="2021-05-07T00:00:00" u="1"/>
        <d v="2022-01-25T00:00:00" u="1"/>
        <d v="2023-01-25T00:00:00" u="1"/>
        <d v="2022-02-21T00:00:00" u="1"/>
        <d v="2023-02-21T00:00:00" u="1"/>
        <d v="2022-03-17T00:00:00" u="1"/>
        <d v="2023-03-17T00:00:00" u="1"/>
        <d v="2022-05-09T00:00:00" u="1"/>
        <d v="2021-07-01T00:00:00" u="1"/>
        <d v="2022-07-01T00:00:00" u="1"/>
        <d v="2022-01-27T00:00:00" u="1"/>
        <d v="2021-02-23T00:00:00" u="1"/>
        <d v="2023-01-27T00:00:00" u="1"/>
        <d v="2022-02-23T00:00:00" u="1"/>
        <d v="2021-03-19T00:00:00" u="1"/>
        <d v="2023-02-23T00:00:00" u="1"/>
        <d v="2021-05-11T00:00:00" u="1"/>
        <d v="2022-05-11T00:00:00" u="1"/>
        <d v="2021-06-07T00:00:00" u="1"/>
        <d v="2022-06-07T00:00:00" u="1"/>
        <d v="2021-02-25T00:00:00" u="1"/>
        <d v="2022-02-25T00:00:00" u="1"/>
        <d v="2022-03-21T00:00:00" u="1"/>
        <d v="2023-03-21T00:00:00" u="1"/>
        <d v="2021-05-13T00:00:00" u="1"/>
        <d v="2022-05-13T00:00:00" u="1"/>
        <d v="2021-06-09T00:00:00" u="1"/>
        <d v="2022-06-09T00:00:00" u="1"/>
        <d v="2021-07-05T00:00:00" u="1"/>
        <d v="2022-07-05T00:00:00" u="1"/>
        <d v="2022-08-01T00:00:00" u="1"/>
        <d v="2022-01-31T00:00:00" u="1"/>
        <d v="2023-01-31T00:00:00" u="1"/>
        <d v="2021-03-23T00:00:00" u="1"/>
        <d v="2023-02-27T00:00:00" u="1"/>
        <d v="2022-03-23T00:00:00" u="1"/>
        <d v="2021-04-19T00:00:00" u="1"/>
        <d v="2023-03-23T00:00:00" u="1"/>
        <d v="2022-04-19T00:00:00" u="1"/>
        <d v="2021-06-11T00:00:00" u="1"/>
        <d v="2021-07-07T00:00:00" u="1"/>
        <d v="2022-07-07T00:00:00" u="1"/>
        <d v="2021-08-03T00:00:00" u="1"/>
        <d v="2022-08-03T00:00:00" u="1"/>
        <d v="2021-03-25T00:00:00" u="1"/>
        <d v="2022-03-25T00:00:00" u="1"/>
        <d v="2021-04-21T00:00:00" u="1"/>
        <d v="2022-04-21T00:00:00" u="1"/>
        <d v="2021-05-17T00:00:00" u="1"/>
        <d v="2022-05-17T00:00:00" u="1"/>
        <d v="2022-06-13T00:00:00" u="1"/>
        <d v="2021-07-09T00:00:00" u="1"/>
        <d v="2021-08-05T00:00:00" u="1"/>
        <d v="2022-08-05T00:00:00" u="1"/>
        <d v="2021-09-01T00:00:00" u="1"/>
        <d v="2022-09-01T00:00:00" u="1"/>
        <d v="2021-04-23T00:00:00" u="1"/>
        <d v="2023-03-27T00:00:00" u="1"/>
        <d v="2021-05-19T00:00:00" u="1"/>
        <d v="2022-05-19T00:00:00" u="1"/>
        <d v="2021-06-15T00:00:00" u="1"/>
        <d v="2022-06-15T00:00:00" u="1"/>
        <d v="2022-07-11T00:00:00" u="1"/>
        <d v="2021-09-03T00:00:00" u="1"/>
        <d v="2021-03-29T00:00:00" u="1"/>
        <d v="2022-03-29T00:00:00" u="1"/>
        <d v="2023-03-29T00:00:00" u="1"/>
        <d v="2022-04-25T00:00:00" u="1"/>
        <d v="2021-05-21T00:00:00" u="1"/>
        <d v="2021-06-17T00:00:00" u="1"/>
        <d v="2022-06-17T00:00:00" u="1"/>
        <d v="2021-07-13T00:00:00" u="1"/>
        <d v="2021-08-09T00:00:00" u="1"/>
        <d v="2022-08-09T00:00:00" u="1"/>
        <d v="2022-09-05T00:00:00" u="1"/>
        <d v="2021-03-31T00:00:00" u="1"/>
        <d v="2022-03-31T00:00:00" u="1"/>
        <d v="2021-04-27T00:00:00" u="1"/>
        <d v="2023-03-31T00:00:00" u="1"/>
        <d v="2022-04-27T00:00:00" u="1"/>
        <d v="2022-05-23T00:00:00" u="1"/>
        <d v="2021-07-15T00:00:00" u="1"/>
        <d v="2022-07-15T00:00:00" u="1"/>
        <d v="2021-08-11T00:00:00" u="1"/>
        <d v="2022-08-11T00:00:00" u="1"/>
        <d v="2021-09-07T00:00:00" u="1"/>
        <d v="2022-09-07T00:00:00" u="1"/>
        <d v="2022-10-03T00:00:00" u="1"/>
        <d v="2021-04-29T00:00:00" u="1"/>
        <d v="2022-04-29T00:00:00" u="1"/>
        <d v="2021-05-25T00:00:00" u="1"/>
        <d v="2022-05-25T00:00:00" u="1"/>
        <d v="2021-06-21T00:00:00" u="1"/>
        <d v="2022-06-21T00:00:00" u="1"/>
        <d v="2021-08-13T00:00:00" u="1"/>
        <d v="2021-09-09T00:00:00" u="1"/>
        <d v="2022-09-09T00:00:00" u="1"/>
        <d v="2021-10-05T00:00:00" u="1"/>
        <d v="2022-10-05T00:00:00" u="1"/>
        <d v="2021-11-01T00:00:00" u="1"/>
        <d v="2022-11-01T00:00:00" u="1"/>
        <d v="2021-05-27T00:00:00" u="1"/>
        <d v="2022-05-27T00:00:00" u="1"/>
        <d v="2021-06-23T00:00:00" u="1"/>
        <d v="2022-06-23T00:00:00" u="1"/>
        <d v="2021-07-19T00:00:00" u="1"/>
        <d v="2022-07-19T00:00:00" u="1"/>
        <d v="2022-08-15T00:00:00" u="1"/>
        <d v="2021-10-07T00:00:00" u="1"/>
        <d v="2022-10-07T00:00:00" u="1"/>
        <d v="2021-11-03T00:00:00" u="1"/>
        <d v="2022-11-03T00:00:00" u="1"/>
        <d v="2021-06-25T00:00:00" u="1"/>
        <d v="2021-07-21T00:00:00" u="1"/>
        <d v="2022-07-21T00:00:00" u="1"/>
        <d v="2021-08-17T00:00:00" u="1"/>
        <d v="2022-08-17T00:00:00" u="1"/>
        <d v="2021-09-13T00:00:00" u="1"/>
        <d v="2022-09-13T00:00:00" u="1"/>
        <d v="2021-11-05T00:00:00" u="1"/>
        <d v="2020-12-01T00:00:00" u="1"/>
        <d v="2021-12-01T00:00:00" u="1"/>
        <d v="2022-12-01T00:00:00" u="1"/>
        <d v="2021-05-31T00:00:00" u="1"/>
        <d v="2022-05-31T00:00:00" u="1"/>
        <d v="2022-06-27T00:00:00" u="1"/>
        <d v="2021-07-23T00:00:00" u="1"/>
        <d v="2021-08-19T00:00:00" u="1"/>
        <d v="2022-08-19T00:00:00" u="1"/>
        <d v="2021-09-15T00:00:00" u="1"/>
        <d v="2022-09-15T00:00:00" u="1"/>
        <d v="2021-10-11T00:00:00" u="1"/>
        <d v="2022-10-11T00:00:00" u="1"/>
        <d v="2020-12-03T00:00:00" u="1"/>
        <d v="2022-11-07T00:00:00" u="1"/>
        <d v="2021-12-03T00:00:00" u="1"/>
        <d v="2021-06-29T00:00:00" u="1"/>
        <d v="2022-06-29T00:00:00" u="1"/>
        <d v="2022-07-25T00:00:00" u="1"/>
        <d v="2021-09-17T00:00:00" u="1"/>
        <d v="2021-11-09T00:00:00" u="1"/>
        <d v="2022-11-09T00:00:00" u="1"/>
        <d v="2021-07-27T00:00:00" u="1"/>
        <d v="2022-07-27T00:00:00" u="1"/>
        <d v="2021-08-23T00:00:00" u="1"/>
        <d v="2022-08-23T00:00:00" u="1"/>
        <d v="2022-09-19T00:00:00" u="1"/>
        <d v="2021-10-15T00:00:00" u="1"/>
        <d v="2021-11-11T00:00:00" u="1"/>
        <d v="2022-11-11T00:00:00" u="1"/>
        <d v="2021-12-07T00:00:00" u="1"/>
        <d v="2022-12-07T00:00:00" u="1"/>
        <d v="2021-07-29T00:00:00" u="1"/>
        <d v="2021-08-25T00:00:00" u="1"/>
        <d v="2022-08-25T00:00:00" u="1"/>
        <d v="2021-09-21T00:00:00" u="1"/>
        <d v="2022-09-21T00:00:00" u="1"/>
        <d v="2022-10-17T00:00:00" u="1"/>
        <d v="2021-11-13T00:00:00" u="1"/>
        <d v="2020-12-09T00:00:00" u="1"/>
        <d v="2021-12-09T00:00:00" u="1"/>
        <d v="2022-12-09T00:00:00" u="1"/>
        <d v="2021-08-27T00:00:00" u="1"/>
        <d v="2021-09-23T00:00:00" u="1"/>
        <d v="2022-09-23T00:00:00" u="1"/>
        <d v="2021-10-19T00:00:00" u="1"/>
        <d v="2022-10-19T00:00:00" u="1"/>
        <d v="2021-11-15T00:00:00" u="1"/>
        <d v="2022-11-15T00:00:00" u="1"/>
        <d v="2022-08-29T00:00:00" u="1"/>
        <d v="2021-10-21T00:00:00" u="1"/>
        <d v="2022-10-21T00:00:00" u="1"/>
        <d v="2021-11-17T00:00:00" u="1"/>
        <d v="2022-11-17T00:00:00" u="1"/>
        <d v="2021-12-13T00:00:00" u="1"/>
        <d v="2022-12-13T00:00:00" u="1"/>
        <d v="2021-08-31T00:00:00" u="1"/>
        <d v="2022-08-31T00:00:00" u="1"/>
        <d v="2021-09-27T00:00:00" u="1"/>
        <d v="2022-09-27T00:00:00" u="1"/>
        <d v="2021-11-19T00:00:00" u="1"/>
        <d v="2020-12-15T00:00:00" u="1"/>
        <d v="2021-12-15T00:00:00" u="1"/>
        <d v="2022-12-15T00:00:00" u="1"/>
      </sharedItems>
      <fieldGroup par="27"/>
    </cacheField>
    <cacheField name="Purchase order no." numFmtId="0">
      <sharedItems/>
    </cacheField>
    <cacheField name="Sales order no." numFmtId="0">
      <sharedItems/>
    </cacheField>
    <cacheField name="Sales order Type" numFmtId="0">
      <sharedItems/>
    </cacheField>
    <cacheField name="Billing type" numFmtId="0">
      <sharedItems/>
    </cacheField>
    <cacheField name="Bill. doc." numFmtId="0">
      <sharedItems/>
    </cacheField>
    <cacheField name="Customer code" numFmtId="0">
      <sharedItems/>
    </cacheField>
    <cacheField name="customer name" numFmtId="0">
      <sharedItems containsBlank="1" count="44">
        <s v="Big C Supercenter Public Co.,Ltd."/>
        <s v="ASIACHAI WEST COMPANY LIMITED"/>
        <s v="CP All Public Company Limited"/>
        <s v="Central Food Retail Co., Ltd."/>
        <s v="Ek-Chai Distribution System Co. Ltd"/>
        <s v="SAMSUB DISTRIBUTOR LIMITED"/>
        <s v="RATCHASIMA P.D.C. CO., LTD."/>
        <s v="VILLA MARKET JP CO., LTD."/>
        <s v="SOR.CHAROEN SUPPLY 2018 CO., LTD."/>
        <s v="Siam Makro Public Company Limited"/>
        <s v="AEON (Thailand) Co.,Ltd."/>
        <s v="Saha Lawson Co., Ltd."/>
        <s v="RPB DISTRIBUTION CO., LTD."/>
        <s v="M M BEVERAGE CO., LTD."/>
        <s v="M PROSPER CO., LTD."/>
        <s v="WEALIMEX CO., LTD."/>
        <s v="OCEAN D.C. CO., LTD."/>
        <s v="Supercheap Co., Ltd."/>
        <s v="FOODLAND SUPERMARKET CO., LTD."/>
        <s v="SERICHAI AS&amp;D CO., LTD."/>
        <s v="PTT Retail Management Co., Ltd"/>
        <s v="Petroleum Thai Corporation Co.,Ltd."/>
        <s v="The Mall Group Co., Ltd."/>
        <s v="UFM Fuji Super Co.,Ltd."/>
        <m u="1"/>
        <s v="SATE MILLENNIUM CO., LTD." u="1"/>
        <s v="BANPAEW DISTRIBUTION LIMITED" u="1"/>
        <s v="JT DSO18 - Udon Thani" u="1"/>
        <s v="BIG BIZ PLUS CO., LTD." u="1"/>
        <s v="B.V. DISTRIBUTOR LIMITED" u="1"/>
        <s v="Isetan (Thailand) Co.,Ltd." u="1"/>
        <s v="SIAM FOOD AND CONSUMER CO., LTD." u="1"/>
        <s v="Central Familymart Co., Ltd." u="1"/>
        <s v="DONKI Thonglor Co., Ltd." u="1"/>
        <s v="KHONKAEN PANICH CO., LTD." u="1"/>
        <s v="BANPAEW DISTRIBUTION LIMITED PARTNE" u="1"/>
        <s v="SOR.CHAROEN SUPPLY 2018 LIMITED" u="1"/>
        <s v="JT DSO20 - Phitsanulok" u="1"/>
        <s v="CE PROSPER CO., LTD." u="1"/>
        <s v="RATCHASIMA P.AS&amp;D CO., LTD." u="1"/>
        <s v="DONKI (Thailand) Co., Ltd." u="1"/>
        <s v="JT DSO21 - Hat Yai" u="1"/>
        <s v="JT DSO16 - Surat Thani" u="1"/>
        <s v="Saha Lawson Co., Ltd. (Head Office)" u="1"/>
      </sharedItems>
      <fieldGroup par="26"/>
    </cacheField>
    <cacheField name="Ship-to" numFmtId="0">
      <sharedItems/>
    </cacheField>
    <cacheField name="Material" numFmtId="0">
      <sharedItems/>
    </cacheField>
    <cacheField name="Description" numFmtId="0">
      <sharedItems/>
    </cacheField>
    <cacheField name="Billed quantity" numFmtId="3">
      <sharedItems containsSemiMixedTypes="0" containsString="0" containsNumber="1" containsInteger="1" minValue="1" maxValue="77500"/>
    </cacheField>
    <cacheField name="Net value" numFmtId="4">
      <sharedItems containsSemiMixedTypes="0" containsString="0" containsNumber="1" minValue="57.55" maxValue="4836000"/>
    </cacheField>
    <cacheField name="Brand name" numFmtId="0">
      <sharedItems count="27">
        <s v="CA FL"/>
        <s v="CA BL"/>
        <s v="WC RE"/>
        <s v="WC BL"/>
        <s v="WC GR"/>
        <s v="CA MN"/>
        <s v="CA 100S YL"/>
        <s v="WI BL"/>
        <s v="ME OB"/>
        <s v="ME OP"/>
        <s v="ME SB"/>
        <s v="CA EC"/>
        <s v="WC RD" u="1"/>
        <s v="WC GR " u="1"/>
        <s v="WI BM" u="1"/>
        <s v="CC GR" u="1"/>
        <s v="WC BK" u="1"/>
        <e v="#N/A" u="1"/>
        <s v="CC YL" u="1"/>
        <s v="ME WB" u="1"/>
        <s v="WC BL " u="1"/>
        <s v="ME NG" u="1"/>
        <s v="ME CA" u="1"/>
        <s v="ME CG" u="1"/>
        <s v="CC BL" u="1"/>
        <s v="MV SB" u="1"/>
        <s v="WI CLS" u="1"/>
      </sharedItems>
      <fieldGroup par="25"/>
    </cacheField>
    <cacheField name="Quantity" numFmtId="168">
      <sharedItems containsSemiMixedTypes="0" containsString="0" containsNumber="1" containsInteger="1" minValue="-13500" maxValue="77500"/>
    </cacheField>
    <cacheField name="Amount" numFmtId="168">
      <sharedItems containsSemiMixedTypes="0" containsString="0" containsNumber="1" minValue="-847665" maxValue="4866225"/>
    </cacheField>
    <cacheField name="Discount" numFmtId="168">
      <sharedItems containsSemiMixedTypes="0" containsString="0" containsNumber="1" minValue="-48579.400000000023" maxValue="187120.66000000015"/>
    </cacheField>
    <cacheField name="Amount Exclude VAT" numFmtId="40">
      <sharedItems containsSemiMixedTypes="0" containsString="0" containsNumber="1" minValue="-799085.6" maxValue="4836000"/>
    </cacheField>
    <cacheField name="RSP" numFmtId="40">
      <sharedItems containsSemiMixedTypes="0" containsString="0" containsNumber="1" containsInteger="1" minValue="-972000" maxValue="5580000"/>
    </cacheField>
    <cacheField name="VAT" numFmtId="40">
      <sharedItems containsSemiMixedTypes="0" containsString="0" containsNumber="1" minValue="-63588.785046728975" maxValue="365046.72897196264"/>
    </cacheField>
    <cacheField name="Amount included VAT" numFmtId="40">
      <sharedItems containsSemiMixedTypes="0" containsString="0" containsNumber="1" minValue="-862674.385046729" maxValue="5201046.7289719628"/>
    </cacheField>
    <cacheField name="Brand Category" numFmtId="0">
      <sharedItems/>
    </cacheField>
    <cacheField name="Customer category" numFmtId="0">
      <sharedItems count="3">
        <s v="Key Account"/>
        <s v="Distributor"/>
        <s v="DSO"/>
      </sharedItems>
    </cacheField>
    <cacheField name="Cust_Name" numFmtId="0">
      <sharedItems/>
    </cacheField>
    <cacheField name="MMU" numFmtId="0" formula="Quantity/50000" databaseField="0"/>
    <cacheField name="Brand name2" numFmtId="0" databaseField="0">
      <fieldGroup base="13">
        <discretePr count="27">
          <x v="1"/>
          <x v="1"/>
          <x v="10"/>
          <x v="10"/>
          <x v="10"/>
          <x v="1"/>
          <x v="13"/>
          <x v="0"/>
          <x v="12"/>
          <x v="12"/>
          <x v="12"/>
          <x v="1"/>
          <x v="5"/>
          <x v="10"/>
          <x v="0"/>
          <x v="2"/>
          <x v="10"/>
          <x v="4"/>
          <x v="2"/>
          <x v="3"/>
          <x v="9"/>
          <x v="11"/>
          <x v="8"/>
          <x v="7"/>
          <x v="2"/>
          <x v="6"/>
          <x v="0"/>
        </discretePr>
        <groupItems count="14">
          <s v="Group2"/>
          <s v="Group4"/>
          <s v="Group5"/>
          <s v="ME WB"/>
          <e v="#N/A"/>
          <s v="WC RD"/>
          <s v="MV SB"/>
          <s v="ME CG"/>
          <s v="ME CA"/>
          <s v="WC BL "/>
          <s v="Group3"/>
          <s v="ME NG"/>
          <s v="Group1"/>
          <s v="CA 100S YL"/>
        </groupItems>
      </fieldGroup>
    </cacheField>
    <cacheField name="customer name2" numFmtId="0" databaseField="0">
      <fieldGroup par="28" base="7">
        <discretePr count="44">
          <x v="8"/>
          <x v="21"/>
          <x v="5"/>
          <x v="20"/>
          <x v="7"/>
          <x v="11"/>
          <x v="17"/>
          <x v="20"/>
          <x v="12"/>
          <x v="20"/>
          <x v="20"/>
          <x v="20"/>
          <x v="11"/>
          <x v="19"/>
          <x v="10"/>
          <x v="10"/>
          <x v="18"/>
          <x v="19"/>
          <x v="20"/>
          <x v="11"/>
          <x v="20"/>
          <x v="20"/>
          <x v="20"/>
          <x v="20"/>
          <x v="9"/>
          <x v="10"/>
          <x v="17"/>
          <x v="0"/>
          <x v="12"/>
          <x v="12"/>
          <x v="14"/>
          <x v="10"/>
          <x v="6"/>
          <x v="15"/>
          <x v="17"/>
          <x v="16"/>
          <x v="4"/>
          <x v="1"/>
          <x v="11"/>
          <x v="17"/>
          <x v="20"/>
          <x v="3"/>
          <x v="2"/>
          <x v="13"/>
        </discretePr>
        <groupItems count="22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Big C Supercenter Public Co.,Ltd."/>
          <m/>
          <s v="Group2"/>
          <s v="Group3"/>
          <s v="Group5"/>
          <s v="Saha Lawson Co., Ltd. (Head Office)"/>
          <s v="Isetan (Thailand) Co.,Ltd."/>
          <s v="DONKI Thonglor Co., Ltd."/>
          <s v="BANPAEW DISTRIBUTION LIMITED PARTNE"/>
          <s v="Group6"/>
          <s v="OCEAN D.C. CO., LTD."/>
          <s v="Group4"/>
          <s v="Group1"/>
          <s v="ASIACHAI WEST COMPANY LIMITED"/>
        </groupItems>
      </fieldGroup>
    </cacheField>
    <cacheField name="Bill. date2" numFmtId="0" databaseField="0">
      <fieldGroup base="0">
        <discretePr count="557"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129"/>
          <x v="374"/>
          <x v="145"/>
          <x v="389"/>
          <x v="0"/>
          <x v="408"/>
          <x v="184"/>
          <x v="147"/>
          <x v="391"/>
          <x v="167"/>
          <x v="410"/>
          <x v="426"/>
          <x v="149"/>
          <x v="169"/>
          <x v="0"/>
          <x v="412"/>
          <x v="186"/>
          <x v="428"/>
          <x v="393"/>
          <x v="0"/>
          <x v="188"/>
          <x v="2"/>
          <x v="195"/>
          <x v="430"/>
          <x v="171"/>
          <x v="414"/>
          <x v="4"/>
          <x v="197"/>
          <x v="11"/>
          <x v="432"/>
          <x v="216"/>
          <x v="451"/>
          <x v="190"/>
          <x v="6"/>
          <x v="13"/>
          <x v="218"/>
          <x v="0"/>
          <x v="192"/>
          <x v="199"/>
          <x v="434"/>
          <x v="28"/>
          <x v="453"/>
          <x v="235"/>
          <x v="470"/>
          <x v="7"/>
          <x v="201"/>
          <x v="15"/>
          <x v="436"/>
          <x v="220"/>
          <x v="29"/>
          <x v="455"/>
          <x v="237"/>
          <x v="9"/>
          <x v="203"/>
          <x v="17"/>
          <x v="222"/>
          <x v="457"/>
          <x v="47"/>
          <x v="438"/>
          <x v="31"/>
          <x v="239"/>
          <x v="473"/>
          <x v="258"/>
          <x v="205"/>
          <x v="440"/>
          <x v="224"/>
          <x v="459"/>
          <x v="241"/>
          <x v="475"/>
          <x v="207"/>
          <x v="20"/>
          <x v="442"/>
          <x v="34"/>
          <x v="461"/>
          <x v="47"/>
          <x v="261"/>
          <x v="21"/>
          <x v="227"/>
          <x v="243"/>
          <x v="477"/>
          <x v="50"/>
          <x v="276"/>
          <x v="67"/>
          <x v="294"/>
          <x v="209"/>
          <x v="444"/>
          <x v="36"/>
          <x v="463"/>
          <x v="245"/>
          <x v="47"/>
          <x v="479"/>
          <x v="263"/>
          <x v="68"/>
          <x v="211"/>
          <x v="23"/>
          <x v="446"/>
          <x v="229"/>
          <x v="37"/>
          <x v="465"/>
          <x v="247"/>
          <x v="52"/>
          <x v="278"/>
          <x v="295"/>
          <x v="88"/>
          <x v="213"/>
          <x v="25"/>
          <x v="231"/>
          <x v="467"/>
          <x v="47"/>
          <x v="481"/>
          <x v="54"/>
          <x v="280"/>
          <x v="70"/>
          <x v="297"/>
          <x v="315"/>
          <x v="448"/>
          <x v="39"/>
          <x v="249"/>
          <x v="483"/>
          <x v="264"/>
          <x v="56"/>
          <x v="72"/>
          <x v="299"/>
          <x v="90"/>
          <x v="317"/>
          <x v="106"/>
          <x v="333"/>
          <x v="233"/>
          <x v="41"/>
          <x v="251"/>
          <x v="47"/>
          <x v="485"/>
          <x v="266"/>
          <x v="92"/>
          <x v="319"/>
          <x v="108"/>
          <x v="335"/>
          <x v="43"/>
          <x v="47"/>
          <x v="268"/>
          <x v="58"/>
          <x v="283"/>
          <x v="74"/>
          <x v="301"/>
          <x v="110"/>
          <x v="131"/>
          <x v="355"/>
          <x v="253"/>
          <x v="487"/>
          <x v="60"/>
          <x v="285"/>
          <x v="76"/>
          <x v="303"/>
          <x v="94"/>
          <x v="321"/>
          <x v="337"/>
          <x v="45"/>
          <x v="255"/>
          <x v="47"/>
          <x v="489"/>
          <x v="270"/>
          <x v="78"/>
          <x v="96"/>
          <x v="322"/>
          <x v="112"/>
          <x v="339"/>
          <x v="131"/>
          <x v="357"/>
          <x v="47"/>
          <x v="272"/>
          <x v="62"/>
          <x v="287"/>
          <x v="305"/>
          <x v="98"/>
          <x v="131"/>
          <x v="359"/>
          <x v="132"/>
          <x v="377"/>
          <x v="47"/>
          <x v="289"/>
          <x v="80"/>
          <x v="307"/>
          <x v="324"/>
          <x v="131"/>
          <x v="134"/>
          <x v="379"/>
          <x v="151"/>
          <x v="395"/>
          <x v="65"/>
          <x v="82"/>
          <x v="309"/>
          <x v="100"/>
          <x v="326"/>
          <x v="115"/>
          <x v="342"/>
          <x v="361"/>
          <x v="136"/>
          <x v="153"/>
          <x v="397"/>
          <x v="291"/>
          <x v="102"/>
          <x v="328"/>
          <x v="117"/>
          <x v="344"/>
          <x v="131"/>
          <x v="363"/>
          <x v="381"/>
          <x v="0"/>
          <x v="173"/>
          <x v="417"/>
          <x v="84"/>
          <x v="311"/>
          <x v="119"/>
          <x v="131"/>
          <x v="365"/>
          <x v="138"/>
          <x v="383"/>
          <x v="155"/>
          <x v="0"/>
          <x v="399"/>
          <x v="175"/>
          <x v="86"/>
          <x v="313"/>
          <x v="330"/>
          <x v="346"/>
          <x v="139"/>
          <x v="157"/>
          <x v="401"/>
          <x v="418"/>
          <x v="121"/>
          <x v="348"/>
          <x v="131"/>
          <x v="367"/>
          <x v="159"/>
          <x v="0"/>
          <x v="177"/>
          <x v="420"/>
          <x v="123"/>
          <x v="350"/>
          <x v="131"/>
          <x v="369"/>
          <x v="141"/>
          <x v="385"/>
          <x v="403"/>
          <x v="179"/>
          <x v="127"/>
          <x v="143"/>
          <x v="387"/>
          <x v="162"/>
          <x v="405"/>
          <x v="125"/>
          <x v="352"/>
          <x v="371"/>
          <x v="164"/>
          <x v="0"/>
          <x v="407"/>
          <x v="181"/>
          <x v="423"/>
          <x v="128"/>
          <x v="373"/>
          <x v="0"/>
          <x v="183"/>
          <x v="425"/>
          <x v="130"/>
          <x v="375"/>
          <x v="146"/>
          <x v="390"/>
          <x v="166"/>
          <x v="0"/>
          <x v="409"/>
          <x v="148"/>
          <x v="392"/>
          <x v="168"/>
          <x v="411"/>
          <x v="185"/>
          <x v="427"/>
          <x v="1"/>
          <x v="170"/>
          <x v="0"/>
          <x v="187"/>
          <x v="194"/>
          <x v="429"/>
          <x v="0"/>
          <x v="413"/>
          <x v="189"/>
          <x v="3"/>
          <x v="196"/>
          <x v="10"/>
          <x v="431"/>
          <x v="215"/>
          <x v="450"/>
          <x v="415"/>
          <x v="5"/>
          <x v="198"/>
          <x v="12"/>
          <x v="217"/>
          <x v="452"/>
          <x v="0"/>
          <x v="191"/>
          <x v="14"/>
          <x v="433"/>
          <x v="27"/>
          <x v="234"/>
          <x v="469"/>
          <x v="193"/>
          <x v="200"/>
          <x v="435"/>
          <x v="219"/>
          <x v="454"/>
          <x v="236"/>
          <x v="471"/>
          <x v="8"/>
          <x v="202"/>
          <x v="16"/>
          <x v="437"/>
          <x v="221"/>
          <x v="30"/>
          <x v="456"/>
          <x v="47"/>
          <x v="257"/>
          <x v="18"/>
          <x v="223"/>
          <x v="238"/>
          <x v="472"/>
          <x v="204"/>
          <x v="439"/>
          <x v="32"/>
          <x v="458"/>
          <x v="240"/>
          <x v="47"/>
          <x v="474"/>
          <x v="259"/>
          <x v="206"/>
          <x v="19"/>
          <x v="441"/>
          <x v="225"/>
          <x v="33"/>
          <x v="460"/>
          <x v="242"/>
          <x v="47"/>
          <x v="260"/>
          <x v="274"/>
          <x v="208"/>
          <x v="226"/>
          <x v="462"/>
          <x v="47"/>
          <x v="476"/>
          <x v="49"/>
          <x v="275"/>
          <x v="66"/>
          <x v="293"/>
          <x v="22"/>
          <x v="443"/>
          <x v="35"/>
          <x v="244"/>
          <x v="478"/>
          <x v="262"/>
          <x v="51"/>
          <x v="210"/>
          <x v="445"/>
          <x v="228"/>
          <x v="464"/>
          <x v="246"/>
          <x v="480"/>
          <x v="277"/>
          <x v="87"/>
          <x v="314"/>
          <x v="212"/>
          <x v="24"/>
          <x v="447"/>
          <x v="230"/>
          <x v="38"/>
          <x v="466"/>
          <x v="53"/>
          <x v="279"/>
          <x v="69"/>
          <x v="296"/>
          <x v="26"/>
          <x v="232"/>
          <x v="248"/>
          <x v="482"/>
          <x v="55"/>
          <x v="281"/>
          <x v="71"/>
          <x v="298"/>
          <x v="89"/>
          <x v="316"/>
          <x v="332"/>
          <x v="214"/>
          <x v="449"/>
          <x v="40"/>
          <x v="468"/>
          <x v="250"/>
          <x v="47"/>
          <x v="484"/>
          <x v="265"/>
          <x v="73"/>
          <x v="91"/>
          <x v="318"/>
          <x v="107"/>
          <x v="334"/>
          <x v="42"/>
          <x v="252"/>
          <x v="47"/>
          <x v="267"/>
          <x v="57"/>
          <x v="282"/>
          <x v="300"/>
          <x v="93"/>
          <x v="109"/>
          <x v="336"/>
          <x v="131"/>
          <x v="354"/>
          <x v="47"/>
          <x v="486"/>
          <x v="59"/>
          <x v="284"/>
          <x v="75"/>
          <x v="302"/>
          <x v="320"/>
          <x v="131"/>
          <x v="44"/>
          <x v="254"/>
          <x v="488"/>
          <x v="269"/>
          <x v="61"/>
          <x v="77"/>
          <x v="304"/>
          <x v="95"/>
          <x v="111"/>
          <x v="338"/>
          <x v="356"/>
          <x v="46"/>
          <x v="256"/>
          <x v="47"/>
          <x v="490"/>
          <x v="271"/>
          <x v="286"/>
          <x v="97"/>
          <x v="323"/>
          <x v="113"/>
          <x v="340"/>
          <x v="131"/>
          <x v="358"/>
          <x v="376"/>
          <x v="47"/>
          <x v="273"/>
          <x v="63"/>
          <x v="288"/>
          <x v="79"/>
          <x v="306"/>
          <x v="114"/>
          <x v="131"/>
          <x v="360"/>
          <x v="133"/>
          <x v="378"/>
          <x v="150"/>
          <x v="394"/>
          <x v="64"/>
          <x v="290"/>
          <x v="81"/>
          <x v="308"/>
          <x v="99"/>
          <x v="325"/>
          <x v="341"/>
          <x v="135"/>
          <x v="380"/>
          <x v="152"/>
          <x v="396"/>
          <x v="83"/>
          <x v="101"/>
          <x v="327"/>
          <x v="116"/>
          <x v="343"/>
          <x v="131"/>
          <x v="362"/>
          <x v="154"/>
          <x v="0"/>
          <x v="172"/>
          <x v="416"/>
          <x v="48"/>
          <x v="292"/>
          <x v="310"/>
          <x v="103"/>
          <x v="118"/>
          <x v="345"/>
          <x v="131"/>
          <x v="364"/>
          <x v="137"/>
          <x v="382"/>
          <x v="0"/>
          <x v="398"/>
          <x v="174"/>
          <x v="85"/>
          <x v="312"/>
          <x v="329"/>
          <x v="131"/>
          <x v="156"/>
          <x v="400"/>
          <x v="104"/>
          <x v="331"/>
          <x v="120"/>
          <x v="347"/>
          <x v="366"/>
          <x v="140"/>
          <x v="158"/>
          <x v="402"/>
          <x v="176"/>
          <x v="419"/>
          <x v="105"/>
          <x v="122"/>
          <x v="349"/>
          <x v="131"/>
          <x v="368"/>
          <x v="384"/>
          <x v="160"/>
          <x v="0"/>
          <x v="178"/>
          <x v="421"/>
          <x v="124"/>
          <x v="131"/>
          <x v="370"/>
          <x v="142"/>
          <x v="386"/>
          <x v="161"/>
          <x v="404"/>
          <x v="351"/>
          <x v="144"/>
          <x v="388"/>
          <x v="163"/>
          <x v="406"/>
          <x v="180"/>
          <x v="422"/>
          <x v="126"/>
          <x v="353"/>
          <x v="131"/>
          <x v="372"/>
          <x v="165"/>
          <x v="0"/>
          <x v="182"/>
          <x v="424"/>
        </discretePr>
        <groupItems count="507">
          <s v="Group1"/>
          <d v="2021-01-01T00:00:00"/>
          <d v="2021-01-04T00:00:00"/>
          <d v="2021-01-05T00:00:00"/>
          <d v="2021-01-06T00:00:00"/>
          <d v="2021-01-07T00:00:00"/>
          <d v="2021-01-08T00:00:00"/>
          <d v="2021-01-12T00:00:00"/>
          <d v="2021-01-13T00:00:00"/>
          <d v="2021-01-14T00:00:00"/>
          <d v="2021-02-01T00:00:00"/>
          <d v="2021-02-02T00:00:00"/>
          <d v="2021-02-03T00:00:00"/>
          <d v="2021-02-04T00:00:00"/>
          <d v="2021-02-05T00:00:00"/>
          <d v="2021-02-08T00:00:00"/>
          <d v="2021-02-09T00:00:00"/>
          <d v="2021-02-10T00:00:00"/>
          <d v="2021-02-11T00:00:00"/>
          <d v="2021-02-15T00:00:00"/>
          <d v="2021-02-16T00:00:00"/>
          <d v="2021-02-18T00:00:00"/>
          <d v="2021-02-19T00:00:00"/>
          <d v="2021-02-22T00:00:00"/>
          <d v="2021-02-23T00:00:00"/>
          <d v="2021-02-24T00:00:00"/>
          <d v="2021-02-25T00:00:00"/>
          <d v="2021-03-01T00:00:00"/>
          <d v="2021-03-02T00:00:00"/>
          <d v="2021-03-04T00:00:00"/>
          <d v="2021-03-05T00:00:00"/>
          <d v="2021-03-08T00:00:00"/>
          <d v="2021-03-09T00:00:00"/>
          <d v="2021-03-11T00:00:00"/>
          <d v="2021-03-12T00:00:00"/>
          <d v="2021-03-15T00:00:00"/>
          <d v="2021-03-16T00:00:00"/>
          <d v="2021-03-18T00:00:00"/>
          <d v="2021-03-19T00:00:00"/>
          <d v="2021-03-22T00:00:00"/>
          <d v="2021-03-23T00:00:00"/>
          <d v="2021-03-24T00:00:00"/>
          <d v="2021-03-25T00:00:00"/>
          <d v="2021-03-26T00:00:00"/>
          <d v="2021-03-29T00:00:00"/>
          <d v="2021-03-30T00:00:00"/>
          <d v="2021-03-31T00:00:00"/>
          <s v="Group2"/>
          <d v="2021-05-31T00:00:00"/>
          <s v="5/5/2021"/>
          <s v="5/6/2021"/>
          <s v="5/7/2021"/>
          <s v="5/10/2021"/>
          <s v="5/11/2021"/>
          <s v="5/12/2021"/>
          <s v="5/13/2021"/>
          <s v="5/14/2021"/>
          <s v="5/17/2021"/>
          <s v="5/18/2021"/>
          <s v="5/19/2021"/>
          <s v="5/20/2021"/>
          <s v="5/21/2021"/>
          <s v="5/24/2021"/>
          <s v="5/25/2021"/>
          <s v="5/27/2021"/>
          <s v="5/28/2021"/>
          <s v="6/1/2021"/>
          <s v="6/2/2021"/>
          <s v="6/4/2021"/>
          <s v="6/7/2021"/>
          <s v="6/8/2021"/>
          <s v="6/9/2021"/>
          <s v="6/10/2021"/>
          <s v="6/11/2021"/>
          <s v="6/14/2021"/>
          <s v="6/15/2021"/>
          <s v="6/16/2021"/>
          <s v="6/17/2021"/>
          <s v="6/18/2021"/>
          <s v="6/21/2021"/>
          <s v="6/22/2021"/>
          <s v="6/23/2021"/>
          <s v="6/24/2021"/>
          <s v="6/25/2021"/>
          <s v="6/28/2021"/>
          <d v="2021-06-29T00:00:00"/>
          <d v="2021-06-30T00:00:00"/>
          <s v="7/1/2021"/>
          <s v="7/2/2021"/>
          <s v="7/5/2021"/>
          <s v="7/6/2021"/>
          <s v="7/7/2021"/>
          <s v="7/8/2021"/>
          <s v="7/9/2021"/>
          <s v="7/12/2021"/>
          <s v="7/13/2021"/>
          <s v="7/14/2021"/>
          <s v="7/15/2021"/>
          <s v="7/16/2021"/>
          <s v="7/19/2021"/>
          <s v="7/20/2021"/>
          <s v="7/21/2021"/>
          <s v="7/22/2021"/>
          <s v="7/23/2021"/>
          <s v="7/27/2021"/>
          <s v="7/29/2021"/>
          <d v="2021-08-02T00:00:00"/>
          <d v="2021-08-03T00:00:00"/>
          <d v="2021-08-04T00:00:00"/>
          <d v="2021-08-05T00:00:00"/>
          <d v="2021-08-06T00:00:00"/>
          <d v="2021-08-09T00:00:00"/>
          <d v="2021-08-10T00:00:00"/>
          <d v="2021-08-11T00:00:00"/>
          <d v="2021-08-13T00:00:00"/>
          <d v="2021-08-16T00:00:00"/>
          <d v="2021-08-17T00:00:00"/>
          <d v="2021-08-18T00:00:00"/>
          <d v="2021-08-19T00:00:00"/>
          <d v="2021-08-20T00:00:00"/>
          <d v="2021-08-23T00:00:00"/>
          <d v="2021-08-24T00:00:00"/>
          <d v="2021-08-25T00:00:00"/>
          <d v="2021-08-26T00:00:00"/>
          <d v="2021-08-27T00:00:00"/>
          <d v="2021-08-30T00:00:00"/>
          <d v="2021-08-31T00:00:00"/>
          <d v="2021-09-24T00:00:00"/>
          <d v="2021-09-28T00:00:00"/>
          <d v="2021-09-29T00:00:00"/>
          <d v="2021-09-30T00:00:00"/>
          <s v="Group3"/>
          <d v="2021-10-04T00:00:00"/>
          <d v="2021-10-05T00:00:00"/>
          <d v="2021-10-06T00:00:00"/>
          <d v="2021-10-07T00:00:00"/>
          <d v="2021-10-08T00:00:00"/>
          <d v="2021-10-11T00:00:00"/>
          <d v="2021-10-12T00:00:00"/>
          <d v="2021-10-14T00:00:00"/>
          <d v="2021-10-15T00:00:00"/>
          <d v="2021-10-18T00:00:00"/>
          <d v="2021-10-19T00:00:00"/>
          <d v="2021-10-20T00:00:00"/>
          <d v="2021-10-21T00:00:00"/>
          <d v="2021-10-25T00:00:00"/>
          <d v="2021-10-26T00:00:00"/>
          <d v="2021-10-27T00:00:00"/>
          <d v="2021-10-28T00:00:00"/>
          <d v="2021-10-29T00:00:00"/>
          <d v="2021-11-01T00:00:00"/>
          <d v="2021-11-02T00:00:00"/>
          <d v="2021-11-03T00:00:00"/>
          <d v="2021-11-04T00:00:00"/>
          <d v="2021-11-05T00:00:00"/>
          <d v="2021-11-08T00:00:00"/>
          <d v="2021-11-09T00:00:00"/>
          <d v="2021-11-10T00:00:00"/>
          <d v="2021-11-11T00:00:00"/>
          <d v="2021-11-12T00:00:00"/>
          <d v="2021-11-13T00:00:00"/>
          <d v="2021-11-15T00:00:00"/>
          <d v="2021-11-16T00:00:00"/>
          <d v="2021-11-17T00:00:00"/>
          <d v="2021-11-18T00:00:00"/>
          <d v="2021-11-19T00:00:00"/>
          <d v="2021-11-22T00:00:00"/>
          <d v="2021-11-23T00:00:00"/>
          <d v="2021-11-24T00:00:00"/>
          <d v="2021-11-25T00:00:00"/>
          <d v="2021-11-26T00:00:00"/>
          <d v="2021-11-29T00:00:00"/>
          <d v="2021-12-01T00:00:00"/>
          <d v="2021-12-02T00:00:00"/>
          <d v="2021-12-03T00:00:00"/>
          <d v="2021-12-04T00:00:00"/>
          <d v="2021-12-07T00:00:00"/>
          <d v="2021-12-08T00:00:00"/>
          <d v="2021-12-09T00:00:00"/>
          <d v="2021-12-10T00:00:00"/>
          <d v="2021-12-13T00:00:00"/>
          <d v="2021-12-14T00:00:00"/>
          <d v="2021-12-15T00:00:00"/>
          <d v="2021-12-16T00:00:00"/>
          <d v="2021-12-17T00:00:00"/>
          <d v="2021-12-20T00:00:00"/>
          <d v="2021-12-21T00:00:00"/>
          <d v="2021-12-22T00:00:00"/>
          <d v="2021-12-23T00:00:00"/>
          <d v="2021-12-24T00:00:00"/>
          <d v="2021-12-27T00:00:00"/>
          <d v="2021-12-28T00:00:00"/>
          <d v="2021-12-29T00:00:00"/>
          <d v="2021-12-30T00:00:00"/>
          <d v="2022-01-03T00:00:00"/>
          <d v="2022-01-04T00:00:00"/>
          <d v="2022-01-05T00:00:00"/>
          <d v="2022-01-06T00:00:00"/>
          <d v="2022-01-07T00:00:00"/>
          <d v="2022-01-10T00:00:00"/>
          <d v="2022-01-11T00:00:00"/>
          <d v="2022-01-12T00:00:00"/>
          <d v="2022-01-13T00:00:00"/>
          <d v="2022-01-14T00:00:00"/>
          <d v="2022-01-17T00:00:00"/>
          <d v="2022-01-18T00:00:00"/>
          <d v="2022-01-19T00:00:00"/>
          <d v="2022-01-20T00:00:00"/>
          <d v="2022-01-21T00:00:00"/>
          <d v="2022-01-24T00:00:00"/>
          <d v="2022-01-25T00:00:00"/>
          <d v="2022-01-26T00:00:00"/>
          <d v="2022-01-27T00:00:00"/>
          <d v="2022-01-28T00:00:00"/>
          <d v="2022-01-31T00:00:00"/>
          <d v="2022-02-01T00:00:00"/>
          <d v="2022-02-02T00:00:00"/>
          <d v="2022-02-03T00:00:00"/>
          <d v="2022-02-04T00:00:00"/>
          <d v="2022-02-07T00:00:00"/>
          <d v="2022-02-08T00:00:00"/>
          <d v="2022-02-09T00:00:00"/>
          <d v="2022-02-10T00:00:00"/>
          <d v="2022-02-11T00:00:00"/>
          <d v="2022-02-14T00:00:00"/>
          <d v="2022-02-15T00:00:00"/>
          <d v="2022-02-17T00:00:00"/>
          <d v="2022-02-18T00:00:00"/>
          <d v="2022-02-21T00:00:00"/>
          <d v="2022-02-22T00:00:00"/>
          <d v="2022-02-23T00:00:00"/>
          <d v="2022-02-24T00:00:00"/>
          <d v="2022-02-25T00:00:00"/>
          <d v="2022-02-28T00:00:00"/>
          <d v="2022-03-01T00:00:00"/>
          <d v="2022-03-02T00:00:00"/>
          <d v="2022-03-03T00:00:00"/>
          <d v="2022-03-04T00:00:00"/>
          <d v="2022-03-07T00:00:00"/>
          <d v="2022-03-08T00:00:00"/>
          <d v="2022-03-09T00:00:00"/>
          <d v="2022-03-10T00:00:00"/>
          <d v="2022-03-11T00:00:00"/>
          <d v="2022-03-14T00:00:00"/>
          <d v="2022-03-15T00:00:00"/>
          <d v="2022-03-16T00:00:00"/>
          <d v="2022-03-17T00:00:00"/>
          <d v="2022-03-18T00:00:00"/>
          <d v="2022-03-21T00:00:00"/>
          <d v="2022-03-22T00:00:00"/>
          <d v="2022-03-23T00:00:00"/>
          <d v="2022-03-24T00:00:00"/>
          <d v="2022-03-25T00:00:00"/>
          <d v="2022-03-28T00:00:00"/>
          <d v="2022-03-29T00:00:00"/>
          <d v="2022-03-30T00:00:00"/>
          <d v="2022-03-31T00:00:00"/>
          <d v="2022-04-01T00:00:00"/>
          <d v="2022-04-04T00:00:00"/>
          <d v="2022-04-05T00:00:00"/>
          <d v="2022-04-07T00:00:00"/>
          <d v="2022-04-08T00:00:00"/>
          <d v="2022-04-11T00:00:00"/>
          <d v="2022-04-12T00:00:00"/>
          <d v="2022-04-18T00:00:00"/>
          <d v="2022-04-19T00:00:00"/>
          <d v="2022-04-20T00:00:00"/>
          <d v="2022-04-21T00:00:00"/>
          <d v="2022-04-22T00:00:00"/>
          <d v="2022-04-25T00:00:00"/>
          <d v="2022-04-26T00:00:00"/>
          <d v="2022-04-27T00:00:00"/>
          <d v="2022-04-28T00:00:00"/>
          <d v="2022-04-29T00:00:00"/>
          <d v="2022-05-03T00:00:00"/>
          <d v="2022-05-05T00:00:00"/>
          <d v="2022-05-06T00:00:00"/>
          <d v="2022-05-09T00:00:00"/>
          <d v="2022-05-10T00:00:00"/>
          <d v="2022-05-11T00:00:00"/>
          <d v="2022-05-12T00:00:00"/>
          <d v="2022-05-13T00:00:00"/>
          <d v="2022-05-17T00:00:00"/>
          <d v="2022-05-18T00:00:00"/>
          <d v="2022-05-19T00:00:00"/>
          <d v="2022-05-20T00:00:00"/>
          <d v="2022-05-23T00:00:00"/>
          <d v="2022-05-24T00:00:00"/>
          <d v="2022-05-25T00:00:00"/>
          <d v="2022-05-26T00:00:00"/>
          <d v="2022-05-27T00:00:00"/>
          <d v="2022-05-30T00:00:00"/>
          <d v="2022-05-31T00:00:00"/>
          <d v="2022-06-01T00:00:00"/>
          <d v="2022-06-02T00:00:00"/>
          <d v="2022-06-06T00:00:00"/>
          <d v="2022-06-07T00:00:00"/>
          <d v="2022-06-08T00:00:00"/>
          <d v="2022-06-09T00:00:00"/>
          <d v="2022-06-10T00:00:00"/>
          <d v="2022-06-13T00:00:00"/>
          <d v="2022-06-14T00:00:00"/>
          <d v="2022-06-15T00:00:00"/>
          <d v="2022-06-16T00:00:00"/>
          <d v="2022-06-17T00:00:00"/>
          <d v="2022-06-20T00:00:00"/>
          <d v="2022-06-21T00:00:00"/>
          <d v="2022-06-22T00:00:00"/>
          <d v="2022-06-23T00:00:00"/>
          <d v="2022-06-24T00:00:00"/>
          <d v="2022-06-27T00:00:00"/>
          <d v="2022-06-28T00:00:00"/>
          <d v="2022-06-29T00:00:00"/>
          <d v="2022-06-30T00:00:00"/>
          <d v="2022-07-01T00:00:00"/>
          <d v="2022-07-04T00:00:00"/>
          <d v="2022-07-05T00:00:00"/>
          <d v="2022-07-06T00:00:00"/>
          <d v="2022-07-07T00:00:00"/>
          <d v="2022-07-08T00:00:00"/>
          <d v="2022-07-11T00:00:00"/>
          <d v="2022-07-12T00:00:00"/>
          <d v="2022-07-14T00:00:00"/>
          <d v="2022-07-15T00:00:00"/>
          <d v="2022-07-18T00:00:00"/>
          <d v="2022-07-19T00:00:00"/>
          <d v="2022-07-20T00:00:00"/>
          <d v="2022-07-21T00:00:00"/>
          <d v="2022-07-22T00:00:00"/>
          <d v="2022-07-25T00:00:00"/>
          <d v="2022-07-26T00:00:00"/>
          <d v="2022-07-27T00:00:00"/>
          <d v="2022-08-01T00:00:00"/>
          <d v="2022-08-02T00:00:00"/>
          <d v="2022-08-03T00:00:00"/>
          <d v="2022-08-04T00:00:00"/>
          <d v="2022-08-05T00:00:00"/>
          <d v="2022-08-08T00:00:00"/>
          <d v="2022-08-09T00:00:00"/>
          <d v="2022-08-10T00:00:00"/>
          <d v="2022-08-11T00:00:00"/>
          <d v="2022-08-15T00:00:00"/>
          <d v="2022-08-16T00:00:00"/>
          <d v="2022-08-17T00:00:00"/>
          <d v="2022-08-18T00:00:00"/>
          <d v="2022-08-19T00:00:00"/>
          <d v="2022-08-22T00:00:00"/>
          <d v="2022-08-23T00:00:00"/>
          <d v="2022-08-24T00:00:00"/>
          <d v="2022-08-25T00:00:00"/>
          <d v="2022-08-26T00:00:00"/>
          <d v="2022-08-29T00:00:00"/>
          <d v="2022-08-30T00:00:00"/>
          <d v="2022-08-31T00:00:00"/>
          <d v="2022-09-01T00:00:00"/>
          <d v="2022-09-02T00:00:00"/>
          <d v="2022-09-05T00:00:00"/>
          <d v="2022-09-06T00:00:00"/>
          <d v="2022-09-07T00:00:00"/>
          <d v="2022-09-08T00:00:00"/>
          <d v="2022-09-09T00:00:00"/>
          <d v="2022-09-12T00:00:00"/>
          <d v="2022-09-13T00:00:00"/>
          <d v="2022-09-14T00:00:00"/>
          <d v="2022-09-15T00:00:00"/>
          <d v="2022-09-16T00:00:00"/>
          <d v="2022-09-19T00:00:00"/>
          <d v="2022-09-20T00:00:00"/>
          <d v="2022-09-21T00:00:00"/>
          <d v="2022-09-22T00:00:00"/>
          <d v="2022-09-23T00:00:00"/>
          <d v="2022-09-26T00:00:00"/>
          <d v="2022-09-27T00:00:00"/>
          <d v="2022-09-28T00:00:00"/>
          <d v="2022-09-29T00:00:00"/>
          <d v="2022-09-30T00:00:00"/>
          <d v="2022-10-03T00:00:00"/>
          <d v="2022-10-04T00:00:00"/>
          <d v="2022-10-05T00:00:00"/>
          <d v="2022-10-06T00:00:00"/>
          <d v="2022-10-07T00:00:00"/>
          <d v="2022-10-10T00:00:00"/>
          <d v="2022-10-11T00:00:00"/>
          <d v="2022-10-12T00:00:00"/>
          <d v="2022-10-17T00:00:00"/>
          <d v="2022-10-18T00:00:00"/>
          <d v="2022-10-19T00:00:00"/>
          <d v="2022-10-20T00:00:00"/>
          <d v="2022-10-21T00:00:00"/>
          <d v="2022-10-25T00:00:00"/>
          <d v="2022-10-26T00:00:00"/>
          <d v="2022-10-27T00:00:00"/>
          <d v="2022-10-28T00:00:00"/>
          <d v="2022-10-31T00:00:00"/>
          <d v="2022-11-01T00:00:00"/>
          <d v="2022-11-02T00:00:00"/>
          <d v="2022-11-03T00:00:00"/>
          <d v="2022-11-04T00:00:00"/>
          <d v="2022-11-07T00:00:00"/>
          <d v="2022-11-08T00:00:00"/>
          <d v="2022-11-09T00:00:00"/>
          <d v="2022-11-10T00:00:00"/>
          <d v="2022-11-11T00:00:00"/>
          <d v="2022-11-14T00:00:00"/>
          <d v="2022-11-15T00:00:00"/>
          <d v="2022-11-16T00:00:00"/>
          <d v="2022-11-17T00:00:00"/>
          <d v="2022-11-18T00:00:00"/>
          <d v="2022-11-21T00:00:00"/>
          <d v="2022-11-22T00:00:00"/>
          <d v="2022-11-23T00:00:00"/>
          <d v="2022-11-24T00:00:00"/>
          <d v="2022-11-25T00:00:00"/>
          <d v="2022-11-28T00:00:00"/>
          <d v="2022-11-29T00:00:00"/>
          <d v="2022-11-30T00:00:00"/>
          <d v="2022-12-01T00:00:00"/>
          <d v="2022-12-02T00:00:00"/>
          <d v="2022-12-06T00:00:00"/>
          <d v="2022-12-07T00:00:00"/>
          <d v="2022-12-08T00:00:00"/>
          <d v="2022-12-09T00:00:00"/>
          <d v="2022-12-13T00:00:00"/>
          <d v="2022-12-14T00:00:00"/>
          <d v="2022-12-15T00:00:00"/>
          <d v="2022-12-16T00:00:00"/>
          <d v="2022-12-19T00:00:00"/>
          <d v="2022-12-20T00:00:00"/>
          <d v="2022-12-21T00:00:00"/>
          <d v="2023-01-03T00:00:00"/>
          <d v="2023-01-04T00:00:00"/>
          <d v="2023-01-05T00:00:00"/>
          <d v="2023-01-06T00:00:00"/>
          <d v="2023-01-09T00:00:00"/>
          <d v="2023-01-10T00:00:00"/>
          <d v="2023-01-11T00:00:00"/>
          <d v="2023-01-12T00:00:00"/>
          <d v="2023-01-13T00:00:00"/>
          <d v="2023-01-16T00:00:00"/>
          <d v="2023-01-17T00:00:00"/>
          <d v="2023-01-18T00:00:00"/>
          <d v="2023-01-19T00:00:00"/>
          <d v="2023-01-20T00:00:00"/>
          <d v="2023-01-23T00:00:00"/>
          <d v="2023-01-24T00:00:00"/>
          <d v="2023-01-25T00:00:00"/>
          <d v="2023-01-26T00:00:00"/>
          <d v="2023-01-27T00:00:00"/>
          <d v="2023-01-30T00:00:00"/>
          <d v="2023-01-31T00:00:00"/>
          <s v="2/1/2023"/>
          <s v="2/2/2023"/>
          <s v="2/3/2023"/>
          <s v="2/6/2023"/>
          <s v="2/7/2023"/>
          <s v="2/8/2023"/>
          <s v="2/9/2023"/>
          <s v="2/10/2023"/>
          <s v="2/13/2023"/>
          <s v="2/14/2023"/>
          <s v="2/15/2023"/>
          <s v="2/16/2023"/>
          <s v="2/17/2023"/>
          <s v="2/20/2023"/>
          <s v="2/21/2023"/>
          <d v="2023-02-22T00:00:00"/>
          <d v="2023-02-23T00:00:00"/>
          <d v="2023-02-24T00:00:00"/>
          <d v="2023-02-27T00:00:00"/>
          <d v="2023-03-01T00:00:00"/>
          <d v="2023-03-02T00:00:00"/>
          <d v="2023-03-03T00:00:00"/>
          <d v="2023-03-07T00:00:00"/>
          <d v="2023-03-08T00:00:00"/>
          <d v="2023-03-09T00:00:00"/>
          <d v="2023-03-10T00:00:00"/>
          <d v="2023-03-13T00:00:00"/>
          <d v="2023-03-14T00:00:00"/>
          <d v="2023-03-15T00:00:00"/>
          <d v="2023-03-16T00:00:00"/>
          <d v="2023-03-17T00:00:00"/>
          <d v="2023-03-20T00:00:00"/>
          <d v="2023-03-21T00:00:00"/>
          <d v="2023-03-22T00:00:00"/>
          <d v="2023-03-23T00:00:00"/>
          <d v="2023-03-24T00:00:00"/>
          <d v="2023-03-27T00:00:00"/>
          <d v="2023-03-28T00:00:00"/>
          <d v="2023-03-29T00:00:00"/>
          <d v="2023-03-30T00:00:00"/>
          <d v="2023-03-31T00:00:00"/>
          <d v="2023-04-03T00:00:00"/>
          <d v="2023-04-04T00:00:00"/>
          <d v="2023-04-05T00:00:00"/>
          <d v="2023-04-07T00:00:00"/>
          <d v="2023-04-10T00:00:00"/>
          <d v="2023-04-11T00:00:00"/>
          <d v="2023-04-12T00:00:00"/>
          <d v="2023-04-18T00:00:00"/>
          <d v="2023-04-19T00:00:00"/>
          <d v="2023-04-20T00:00:00"/>
          <d v="2023-04-21T00:00:00"/>
          <d v="2023-04-24T00:00:00"/>
          <d v="2023-04-25T00:00:00"/>
          <d v="2023-04-26T00:00:00"/>
          <d v="2023-04-27T00:00:00"/>
          <d v="2023-04-28T00:00:00"/>
        </groupItems>
      </fieldGroup>
    </cacheField>
    <cacheField name="customer name3" numFmtId="0" databaseField="0">
      <fieldGroup base="7">
        <discretePr count="44">
          <x v="9"/>
          <x v="28"/>
          <x v="5"/>
          <x v="20"/>
          <x v="7"/>
          <x v="13"/>
          <x v="26"/>
          <x v="16"/>
          <x v="14"/>
          <x v="24"/>
          <x v="22"/>
          <x v="24"/>
          <x v="13"/>
          <x v="27"/>
          <x v="12"/>
          <x v="12"/>
          <x v="27"/>
          <x v="27"/>
          <x v="24"/>
          <x v="13"/>
          <x v="8"/>
          <x v="15"/>
          <x v="17"/>
          <x v="18"/>
          <x v="10"/>
          <x v="12"/>
          <x v="26"/>
          <x v="0"/>
          <x v="14"/>
          <x v="14"/>
          <x v="21"/>
          <x v="12"/>
          <x v="6"/>
          <x v="23"/>
          <x v="26"/>
          <x v="25"/>
          <x v="4"/>
          <x v="1"/>
          <x v="13"/>
          <x v="26"/>
          <x v="11"/>
          <x v="3"/>
          <x v="2"/>
          <x v="19"/>
        </discretePr>
        <groupItems count="29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PTT Retail Management Co., Ltd"/>
          <s v="Big C Supercenter Public Co.,Ltd."/>
          <m/>
          <s v="DONKI (Thailand) Co., Ltd."/>
          <s v="Group2"/>
          <s v="Group3"/>
          <s v="Group5"/>
          <s v="Petroleum Thai Corporation Co.,Ltd."/>
          <s v="VILLA MARKET JP CO., LTD."/>
          <s v="The Mall Group Co., Ltd."/>
          <s v="UFM Fuji Super Co.,Ltd."/>
          <s v="Saha Lawson Co., Ltd. (Head Office)"/>
          <s v="Central Food Retail Co., Ltd."/>
          <s v="Isetan (Thailand) Co.,Ltd."/>
          <s v="AEON (Thailand) Co.,Ltd."/>
          <s v="DONKI Thonglor Co., Ltd."/>
          <s v="Group1"/>
          <s v="BANPAEW DISTRIBUTION LIMITED PARTNE"/>
          <s v="Group6"/>
          <s v="Group7"/>
          <s v="ASIACHAI WEST COMPANY LIMITED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Chaisongrit, Waralee" refreshedDate="45062.353935648149" createdVersion="8" refreshedVersion="8" minRefreshableVersion="3" recordCount="1165" xr:uid="{2D70FFA3-4401-4CF0-89CE-6FCD5BDFFAF2}">
  <cacheSource type="worksheet">
    <worksheetSource ref="A1:X771" sheet="Working sheet"/>
  </cacheSource>
  <cacheFields count="29">
    <cacheField name="Bill. date" numFmtId="14">
      <sharedItems containsSemiMixedTypes="0" containsNonDate="0" containsDate="1" containsString="0" minDate="2020-12-01T00:00:00" maxDate="2023-05-16T00:00:00" count="565">
        <d v="2023-05-02T00:00:00"/>
        <d v="2023-05-03T00:00:00"/>
        <d v="2023-05-08T00:00:00"/>
        <d v="2023-05-09T00:00:00"/>
        <d v="2023-05-10T00:00:00"/>
        <d v="2023-05-11T00:00:00"/>
        <d v="2023-05-12T00:00:00"/>
        <d v="2023-05-15T00:00:00"/>
        <d v="2021-09-29T00:00:00" u="1"/>
        <d v="2022-09-29T00:00:00" u="1"/>
        <d v="2021-10-25T00:00:00" u="1"/>
        <d v="2022-10-25T00:00:00" u="1"/>
        <d v="2020-12-17T00:00:00" u="1"/>
        <d v="2022-11-21T00:00:00" u="1"/>
        <d v="2021-12-17T00:00:00" u="1"/>
        <d v="2021-10-27T00:00:00" u="1"/>
        <d v="2022-10-27T00:00:00" u="1"/>
        <d v="2021-11-23T00:00:00" u="1"/>
        <d v="2022-11-23T00:00:00" u="1"/>
        <d v="2022-12-19T00:00:00" u="1"/>
        <d v="2021-10-29T00:00:00" u="1"/>
        <d v="2021-11-25T00:00:00" u="1"/>
        <d v="2020-12-21T00:00:00" u="1"/>
        <d v="2022-11-25T00:00:00" u="1"/>
        <d v="2021-12-21T00:00:00" u="1"/>
        <d v="2022-12-21T00:00:00" u="1"/>
        <d v="2022-10-31T00:00:00" u="1"/>
        <d v="2020-12-23T00:00:00" u="1"/>
        <d v="2021-12-23T00:00:00" u="1"/>
        <d v="2021-01-04T00:00:00" u="1"/>
        <d v="2022-01-04T00:00:00" u="1"/>
        <d v="2023-01-04T00:00:00" u="1"/>
        <d v="2021-11-29T00:00:00" u="1"/>
        <d v="2022-11-29T00:00:00" u="1"/>
        <d v="2021-01-06T00:00:00" u="1"/>
        <d v="2022-01-06T00:00:00" u="1"/>
        <d v="2021-02-02T00:00:00" u="1"/>
        <d v="2023-01-06T00:00:00" u="1"/>
        <d v="2022-02-02T00:00:00" u="1"/>
        <d v="2023-02-02T00:00:00" u="1"/>
        <d v="2021-12-27T00:00:00" u="1"/>
        <d v="2021-01-08T00:00:00" u="1"/>
        <d v="2021-02-04T00:00:00" u="1"/>
        <d v="2022-02-04T00:00:00" u="1"/>
        <d v="2020-12-29T00:00:00" u="1"/>
        <d v="2021-12-29T00:00:00" u="1"/>
        <d v="2022-01-10T00:00:00" u="1"/>
        <d v="2023-01-10T00:00:00" u="1"/>
        <d v="2021-03-02T00:00:00" u="1"/>
        <d v="2023-02-06T00:00:00" u="1"/>
        <d v="2022-03-02T00:00:00" u="1"/>
        <d v="2023-03-02T00:00:00" u="1"/>
        <d v="2021-01-12T00:00:00" u="1"/>
        <d v="2022-01-12T00:00:00" u="1"/>
        <d v="2021-02-08T00:00:00" u="1"/>
        <d v="2023-01-12T00:00:00" u="1"/>
        <d v="2022-02-08T00:00:00" u="1"/>
        <d v="2021-03-04T00:00:00" u="1"/>
        <d v="2023-02-08T00:00:00" u="1"/>
        <d v="2022-03-04T00:00:00" u="1"/>
        <d v="2021-01-14T00:00:00" u="1"/>
        <d v="2022-01-14T00:00:00" u="1"/>
        <d v="2021-02-10T00:00:00" u="1"/>
        <d v="2022-02-10T00:00:00" u="1"/>
        <d v="2023-02-10T00:00:00" u="1"/>
        <d v="2021-04-02T00:00:00" u="1"/>
        <d v="2023-01-16T00:00:00" u="1"/>
        <d v="2021-03-08T00:00:00" u="1"/>
        <d v="2022-03-08T00:00:00" u="1"/>
        <d v="2023-03-08T00:00:00" u="1"/>
        <d v="2022-04-04T00:00:00" u="1"/>
        <d v="2023-04-04T00:00:00" u="1"/>
        <d v="2022-01-18T00:00:00" u="1"/>
        <d v="2023-01-18T00:00:00" u="1"/>
        <d v="2022-02-14T00:00:00" u="1"/>
        <d v="2023-02-14T00:00:00" u="1"/>
        <d v="2022-03-10T00:00:00" u="1"/>
        <d v="2023-03-10T00:00:00" u="1"/>
        <d v="2022-01-20T00:00:00" u="1"/>
        <d v="2021-02-16T00:00:00" u="1"/>
        <d v="2023-01-20T00:00:00" u="1"/>
        <d v="2021-03-12T00:00:00" u="1"/>
        <d v="2023-02-16T00:00:00" u="1"/>
        <d v="2021-04-08T00:00:00" u="1"/>
        <d v="2022-04-08T00:00:00" u="1"/>
        <d v="2021-02-18T00:00:00" u="1"/>
        <d v="2022-02-18T00:00:00" u="1"/>
        <d v="2022-03-14T00:00:00" u="1"/>
        <d v="2023-03-14T00:00:00" u="1"/>
        <d v="2021-05-06T00:00:00" u="1"/>
        <d v="2023-04-10T00:00:00" u="1"/>
        <d v="2022-05-06T00:00:00" u="1"/>
        <d v="2021-06-02T00:00:00" u="1"/>
        <d v="2022-06-02T00:00:00" u="1"/>
        <d v="2022-01-24T00:00:00" u="1"/>
        <d v="2023-01-24T00:00:00" u="1"/>
        <d v="2021-03-16T00:00:00" u="1"/>
        <d v="2023-02-20T00:00:00" u="1"/>
        <d v="2022-03-16T00:00:00" u="1"/>
        <d v="2021-04-12T00:00:00" u="1"/>
        <d v="2023-03-16T00:00:00" u="1"/>
        <d v="2022-04-12T00:00:00" u="1"/>
        <d v="2023-04-12T00:00:00" u="1"/>
        <d v="2021-06-04T00:00:00" u="1"/>
        <d v="2022-01-26T00:00:00" u="1"/>
        <d v="2021-02-22T00:00:00" u="1"/>
        <d v="2023-01-26T00:00:00" u="1"/>
        <d v="2022-02-22T00:00:00" u="1"/>
        <d v="2021-03-18T00:00:00" u="1"/>
        <d v="2023-02-22T00:00:00" u="1"/>
        <d v="2022-03-18T00:00:00" u="1"/>
        <d v="2021-05-10T00:00:00" u="1"/>
        <d v="2022-05-10T00:00:00" u="1"/>
        <d v="2022-06-06T00:00:00" u="1"/>
        <d v="2021-07-02T00:00:00" u="1"/>
        <d v="2022-01-28T00:00:00" u="1"/>
        <d v="2021-02-24T00:00:00" u="1"/>
        <d v="2022-02-24T00:00:00" u="1"/>
        <d v="2023-02-24T00:00:00" u="1"/>
        <d v="2021-04-16T00:00:00" u="1"/>
        <d v="2023-03-20T00:00:00" u="1"/>
        <d v="2021-05-12T00:00:00" u="1"/>
        <d v="2022-05-12T00:00:00" u="1"/>
        <d v="2021-06-08T00:00:00" u="1"/>
        <d v="2022-06-08T00:00:00" u="1"/>
        <d v="2022-07-04T00:00:00" u="1"/>
        <d v="2023-01-30T00:00:00" u="1"/>
        <d v="2021-03-22T00:00:00" u="1"/>
        <d v="2022-03-22T00:00:00" u="1"/>
        <d v="2023-03-22T00:00:00" u="1"/>
        <d v="2022-04-18T00:00:00" u="1"/>
        <d v="2021-05-14T00:00:00" u="1"/>
        <d v="2023-04-18T00:00:00" u="1"/>
        <d v="2021-06-10T00:00:00" u="1"/>
        <d v="2022-06-10T00:00:00" u="1"/>
        <d v="2021-07-06T00:00:00" u="1"/>
        <d v="2022-07-06T00:00:00" u="1"/>
        <d v="2021-08-02T00:00:00" u="1"/>
        <d v="2022-08-02T00:00:00" u="1"/>
        <d v="2022-02-28T00:00:00" u="1"/>
        <d v="2021-03-24T00:00:00" u="1"/>
        <d v="2022-03-24T00:00:00" u="1"/>
        <d v="2021-04-20T00:00:00" u="1"/>
        <d v="2023-03-24T00:00:00" u="1"/>
        <d v="2022-04-20T00:00:00" u="1"/>
        <d v="2023-04-20T00:00:00" u="1"/>
        <d v="2021-07-08T00:00:00" u="1"/>
        <d v="2022-07-08T00:00:00" u="1"/>
        <d v="2021-08-04T00:00:00" u="1"/>
        <d v="2022-08-04T00:00:00" u="1"/>
        <d v="2021-03-26T00:00:00" u="1"/>
        <d v="2021-04-22T00:00:00" u="1"/>
        <d v="2022-04-22T00:00:00" u="1"/>
        <d v="2021-05-18T00:00:00" u="1"/>
        <d v="2022-05-18T00:00:00" u="1"/>
        <d v="2021-06-14T00:00:00" u="1"/>
        <d v="2022-06-14T00:00:00" u="1"/>
        <d v="2021-08-06T00:00:00" u="1"/>
        <d v="2021-09-02T00:00:00" u="1"/>
        <d v="2022-09-02T00:00:00" u="1"/>
        <d v="2022-03-28T00:00:00" u="1"/>
        <d v="2023-03-28T00:00:00" u="1"/>
        <d v="2021-05-20T00:00:00" u="1"/>
        <d v="2023-04-24T00:00:00" u="1"/>
        <d v="2022-05-20T00:00:00" u="1"/>
        <d v="2021-06-16T00:00:00" u="1"/>
        <d v="2022-06-16T00:00:00" u="1"/>
        <d v="2021-07-12T00:00:00" u="1"/>
        <d v="2022-07-12T00:00:00" u="1"/>
        <d v="2022-08-08T00:00:00" u="1"/>
        <d v="2021-03-30T00:00:00" u="1"/>
        <d v="2022-03-30T00:00:00" u="1"/>
        <d v="2021-04-26T00:00:00" u="1"/>
        <d v="2023-03-30T00:00:00" u="1"/>
        <d v="2022-04-26T00:00:00" u="1"/>
        <d v="2023-04-26T00:00:00" u="1"/>
        <d v="2021-06-18T00:00:00" u="1"/>
        <d v="2021-07-14T00:00:00" u="1"/>
        <d v="2022-07-14T00:00:00" u="1"/>
        <d v="2021-08-10T00:00:00" u="1"/>
        <d v="2022-08-10T00:00:00" u="1"/>
        <d v="2021-09-06T00:00:00" u="1"/>
        <d v="2022-09-06T00:00:00" u="1"/>
        <d v="2021-04-28T00:00:00" u="1"/>
        <d v="2022-04-28T00:00:00" u="1"/>
        <d v="2021-05-24T00:00:00" u="1"/>
        <d v="2023-04-28T00:00:00" u="1"/>
        <d v="2022-05-24T00:00:00" u="1"/>
        <d v="2022-06-20T00:00:00" u="1"/>
        <d v="2021-07-16T00:00:00" u="1"/>
        <d v="2021-09-08T00:00:00" u="1"/>
        <d v="2022-09-08T00:00:00" u="1"/>
        <d v="2021-10-04T00:00:00" u="1"/>
        <d v="2022-10-04T00:00:00" u="1"/>
        <d v="2021-04-30T00:00:00" u="1"/>
        <d v="2022-05-26T00:00:00" u="1"/>
        <d v="2021-06-22T00:00:00" u="1"/>
        <d v="2022-06-22T00:00:00" u="1"/>
        <d v="2022-07-18T00:00:00" u="1"/>
        <d v="2021-09-10T00:00:00" u="1"/>
        <d v="2021-10-06T00:00:00" u="1"/>
        <d v="2022-10-06T00:00:00" u="1"/>
        <d v="2021-11-02T00:00:00" u="1"/>
        <d v="2022-11-02T00:00:00" u="1"/>
        <d v="2021-05-28T00:00:00" u="1"/>
        <d v="2021-06-24T00:00:00" u="1"/>
        <d v="2022-06-24T00:00:00" u="1"/>
        <d v="2021-07-20T00:00:00" u="1"/>
        <d v="2022-07-20T00:00:00" u="1"/>
        <d v="2021-08-16T00:00:00" u="1"/>
        <d v="2022-08-16T00:00:00" u="1"/>
        <d v="2022-09-12T00:00:00" u="1"/>
        <d v="2021-10-08T00:00:00" u="1"/>
        <d v="2021-11-04T00:00:00" u="1"/>
        <d v="2022-11-04T00:00:00" u="1"/>
        <d v="2022-05-30T00:00:00" u="1"/>
        <d v="2021-07-22T00:00:00" u="1"/>
        <d v="2022-07-22T00:00:00" u="1"/>
        <d v="2021-08-18T00:00:00" u="1"/>
        <d v="2022-08-18T00:00:00" u="1"/>
        <d v="2021-09-14T00:00:00" u="1"/>
        <d v="2022-09-14T00:00:00" u="1"/>
        <d v="2022-10-10T00:00:00" u="1"/>
        <d v="2020-12-02T00:00:00" u="1"/>
        <d v="2021-12-02T00:00:00" u="1"/>
        <d v="2022-12-02T00:00:00" u="1"/>
        <d v="2021-06-28T00:00:00" u="1"/>
        <d v="2022-06-28T00:00:00" u="1"/>
        <d v="2021-08-20T00:00:00" u="1"/>
        <d v="2021-09-16T00:00:00" u="1"/>
        <d v="2022-09-16T00:00:00" u="1"/>
        <d v="2021-10-12T00:00:00" u="1"/>
        <d v="2022-10-12T00:00:00" u="1"/>
        <d v="2021-11-08T00:00:00" u="1"/>
        <d v="2020-12-04T00:00:00" u="1"/>
        <d v="2022-11-08T00:00:00" u="1"/>
        <d v="2021-12-04T00:00:00" u="1"/>
        <d v="2021-06-30T00:00:00" u="1"/>
        <d v="2022-06-30T00:00:00" u="1"/>
        <d v="2022-07-26T00:00:00" u="1"/>
        <d v="2022-08-22T00:00:00" u="1"/>
        <d v="2021-10-14T00:00:00" u="1"/>
        <d v="2021-11-10T00:00:00" u="1"/>
        <d v="2022-11-10T00:00:00" u="1"/>
        <d v="2022-12-06T00:00:00" u="1"/>
        <d v="2021-08-24T00:00:00" u="1"/>
        <d v="2022-08-24T00:00:00" u="1"/>
        <d v="2021-09-20T00:00:00" u="1"/>
        <d v="2022-09-20T00:00:00" u="1"/>
        <d v="2021-11-12T00:00:00" u="1"/>
        <d v="2020-12-08T00:00:00" u="1"/>
        <d v="2021-12-08T00:00:00" u="1"/>
        <d v="2022-12-08T00:00:00" u="1"/>
        <d v="2021-08-26T00:00:00" u="1"/>
        <d v="2022-08-26T00:00:00" u="1"/>
        <d v="2021-09-22T00:00:00" u="1"/>
        <d v="2022-09-22T00:00:00" u="1"/>
        <d v="2021-10-18T00:00:00" u="1"/>
        <d v="2022-10-18T00:00:00" u="1"/>
        <d v="2022-11-14T00:00:00" u="1"/>
        <d v="2021-12-10T00:00:00" u="1"/>
        <d v="2021-09-24T00:00:00" u="1"/>
        <d v="2021-10-20T00:00:00" u="1"/>
        <d v="2022-10-20T00:00:00" u="1"/>
        <d v="2021-11-16T00:00:00" u="1"/>
        <d v="2022-11-16T00:00:00" u="1"/>
        <d v="2021-08-30T00:00:00" u="1"/>
        <d v="2022-08-30T00:00:00" u="1"/>
        <d v="2022-09-26T00:00:00" u="1"/>
        <d v="2021-11-18T00:00:00" u="1"/>
        <d v="2020-12-14T00:00:00" u="1"/>
        <d v="2022-11-18T00:00:00" u="1"/>
        <d v="2021-12-14T00:00:00" u="1"/>
        <d v="2022-12-14T00:00:00" u="1"/>
        <d v="2021-09-28T00:00:00" u="1"/>
        <d v="2022-09-28T00:00:00" u="1"/>
        <d v="2020-12-16T00:00:00" u="1"/>
        <d v="2021-12-16T00:00:00" u="1"/>
        <d v="2022-12-16T00:00:00" u="1"/>
        <d v="2021-09-30T00:00:00" u="1"/>
        <d v="2022-09-30T00:00:00" u="1"/>
        <d v="2021-10-26T00:00:00" u="1"/>
        <d v="2022-10-26T00:00:00" u="1"/>
        <d v="2021-11-22T00:00:00" u="1"/>
        <d v="2020-12-18T00:00:00" u="1"/>
        <d v="2022-11-22T00:00:00" u="1"/>
        <d v="2021-10-28T00:00:00" u="1"/>
        <d v="2022-10-28T00:00:00" u="1"/>
        <d v="2021-11-24T00:00:00" u="1"/>
        <d v="2022-11-24T00:00:00" u="1"/>
        <d v="2021-12-20T00:00:00" u="1"/>
        <d v="2022-12-20T00:00:00" u="1"/>
        <d v="2021-01-01T00:00:00" u="1"/>
        <d v="2021-11-26T00:00:00" u="1"/>
        <d v="2020-12-22T00:00:00" u="1"/>
        <d v="2021-12-22T00:00:00" u="1"/>
        <d v="2022-01-03T00:00:00" u="1"/>
        <d v="2023-01-03T00:00:00" u="1"/>
        <d v="2020-12-24T00:00:00" u="1"/>
        <d v="2022-11-28T00:00:00" u="1"/>
        <d v="2021-12-24T00:00:00" u="1"/>
        <d v="2021-01-05T00:00:00" u="1"/>
        <d v="2022-01-05T00:00:00" u="1"/>
        <d v="2021-02-01T00:00:00" u="1"/>
        <d v="2023-01-05T00:00:00" u="1"/>
        <d v="2022-02-01T00:00:00" u="1"/>
        <d v="2023-02-01T00:00:00" u="1"/>
        <d v="2022-11-30T00:00:00" u="1"/>
        <d v="2021-01-07T00:00:00" u="1"/>
        <d v="2022-01-07T00:00:00" u="1"/>
        <d v="2021-02-03T00:00:00" u="1"/>
        <d v="2022-02-03T00:00:00" u="1"/>
        <d v="2023-02-03T00:00:00" u="1"/>
        <d v="2020-12-28T00:00:00" u="1"/>
        <d v="2021-12-28T00:00:00" u="1"/>
        <d v="2021-02-05T00:00:00" u="1"/>
        <d v="2023-01-09T00:00:00" u="1"/>
        <d v="2021-03-01T00:00:00" u="1"/>
        <d v="2022-03-01T00:00:00" u="1"/>
        <d v="2023-03-01T00:00:00" u="1"/>
        <d v="2021-12-30T00:00:00" u="1"/>
        <d v="2022-01-11T00:00:00" u="1"/>
        <d v="2023-01-11T00:00:00" u="1"/>
        <d v="2022-02-07T00:00:00" u="1"/>
        <d v="2023-02-07T00:00:00" u="1"/>
        <d v="2022-03-03T00:00:00" u="1"/>
        <d v="2023-03-03T00:00:00" u="1"/>
        <d v="2021-01-13T00:00:00" u="1"/>
        <d v="2022-01-13T00:00:00" u="1"/>
        <d v="2021-02-09T00:00:00" u="1"/>
        <d v="2023-01-13T00:00:00" u="1"/>
        <d v="2022-02-09T00:00:00" u="1"/>
        <d v="2021-03-05T00:00:00" u="1"/>
        <d v="2023-02-09T00:00:00" u="1"/>
        <d v="2021-04-01T00:00:00" u="1"/>
        <d v="2022-04-01T00:00:00" u="1"/>
        <d v="2021-02-11T00:00:00" u="1"/>
        <d v="2022-02-11T00:00:00" u="1"/>
        <d v="2022-03-07T00:00:00" u="1"/>
        <d v="2023-03-07T00:00:00" u="1"/>
        <d v="2023-04-03T00:00:00" u="1"/>
        <d v="2022-01-17T00:00:00" u="1"/>
        <d v="2023-01-17T00:00:00" u="1"/>
        <d v="2021-03-09T00:00:00" u="1"/>
        <d v="2023-02-13T00:00:00" u="1"/>
        <d v="2022-03-09T00:00:00" u="1"/>
        <d v="2021-04-05T00:00:00" u="1"/>
        <d v="2023-03-09T00:00:00" u="1"/>
        <d v="2022-04-05T00:00:00" u="1"/>
        <d v="2023-04-05T00:00:00" u="1"/>
        <d v="2022-01-19T00:00:00" u="1"/>
        <d v="2021-02-15T00:00:00" u="1"/>
        <d v="2023-01-19T00:00:00" u="1"/>
        <d v="2022-02-15T00:00:00" u="1"/>
        <d v="2021-03-11T00:00:00" u="1"/>
        <d v="2023-02-15T00:00:00" u="1"/>
        <d v="2022-03-11T00:00:00" u="1"/>
        <d v="2021-04-07T00:00:00" u="1"/>
        <d v="2022-04-07T00:00:00" u="1"/>
        <d v="2023-04-07T00:00:00" u="1"/>
        <d v="2022-05-03T00:00:00" u="1"/>
        <d v="2022-01-21T00:00:00" u="1"/>
        <d v="2022-02-17T00:00:00" u="1"/>
        <d v="2023-02-17T00:00:00" u="1"/>
        <d v="2021-04-09T00:00:00" u="1"/>
        <d v="2023-03-13T00:00:00" u="1"/>
        <d v="2021-05-05T00:00:00" u="1"/>
        <d v="2022-05-05T00:00:00" u="1"/>
        <d v="2021-06-01T00:00:00" u="1"/>
        <d v="2022-06-01T00:00:00" u="1"/>
        <d v="2021-02-19T00:00:00" u="1"/>
        <d v="2023-01-23T00:00:00" u="1"/>
        <d v="2021-03-15T00:00:00" u="1"/>
        <d v="2022-03-15T00:00:00" u="1"/>
        <d v="2023-03-15T00:00:00" u="1"/>
        <d v="2022-04-11T00:00:00" u="1"/>
        <d v="2021-05-07T00:00:00" u="1"/>
        <d v="2023-04-11T00:00:00" u="1"/>
        <d v="2022-01-25T00:00:00" u="1"/>
        <d v="2023-01-25T00:00:00" u="1"/>
        <d v="2022-02-21T00:00:00" u="1"/>
        <d v="2023-02-21T00:00:00" u="1"/>
        <d v="2022-03-17T00:00:00" u="1"/>
        <d v="2023-03-17T00:00:00" u="1"/>
        <d v="2022-05-09T00:00:00" u="1"/>
        <d v="2021-07-01T00:00:00" u="1"/>
        <d v="2022-07-01T00:00:00" u="1"/>
        <d v="2022-01-27T00:00:00" u="1"/>
        <d v="2021-02-23T00:00:00" u="1"/>
        <d v="2023-01-27T00:00:00" u="1"/>
        <d v="2022-02-23T00:00:00" u="1"/>
        <d v="2021-03-19T00:00:00" u="1"/>
        <d v="2023-02-23T00:00:00" u="1"/>
        <d v="2021-05-11T00:00:00" u="1"/>
        <d v="2022-05-11T00:00:00" u="1"/>
        <d v="2021-06-07T00:00:00" u="1"/>
        <d v="2022-06-07T00:00:00" u="1"/>
        <d v="2021-02-25T00:00:00" u="1"/>
        <d v="2022-02-25T00:00:00" u="1"/>
        <d v="2022-03-21T00:00:00" u="1"/>
        <d v="2023-03-21T00:00:00" u="1"/>
        <d v="2021-05-13T00:00:00" u="1"/>
        <d v="2022-05-13T00:00:00" u="1"/>
        <d v="2021-06-09T00:00:00" u="1"/>
        <d v="2022-06-09T00:00:00" u="1"/>
        <d v="2021-07-05T00:00:00" u="1"/>
        <d v="2022-07-05T00:00:00" u="1"/>
        <d v="2022-08-01T00:00:00" u="1"/>
        <d v="2022-01-31T00:00:00" u="1"/>
        <d v="2023-01-31T00:00:00" u="1"/>
        <d v="2021-03-23T00:00:00" u="1"/>
        <d v="2023-02-27T00:00:00" u="1"/>
        <d v="2022-03-23T00:00:00" u="1"/>
        <d v="2021-04-19T00:00:00" u="1"/>
        <d v="2023-03-23T00:00:00" u="1"/>
        <d v="2022-04-19T00:00:00" u="1"/>
        <d v="2023-04-19T00:00:00" u="1"/>
        <d v="2021-06-11T00:00:00" u="1"/>
        <d v="2021-07-07T00:00:00" u="1"/>
        <d v="2022-07-07T00:00:00" u="1"/>
        <d v="2021-08-03T00:00:00" u="1"/>
        <d v="2022-08-03T00:00:00" u="1"/>
        <d v="2021-03-25T00:00:00" u="1"/>
        <d v="2022-03-25T00:00:00" u="1"/>
        <d v="2021-04-21T00:00:00" u="1"/>
        <d v="2022-04-21T00:00:00" u="1"/>
        <d v="2021-05-17T00:00:00" u="1"/>
        <d v="2023-04-21T00:00:00" u="1"/>
        <d v="2022-05-17T00:00:00" u="1"/>
        <d v="2022-06-13T00:00:00" u="1"/>
        <d v="2021-07-09T00:00:00" u="1"/>
        <d v="2021-08-05T00:00:00" u="1"/>
        <d v="2022-08-05T00:00:00" u="1"/>
        <d v="2021-09-01T00:00:00" u="1"/>
        <d v="2022-09-01T00:00:00" u="1"/>
        <d v="2021-04-23T00:00:00" u="1"/>
        <d v="2023-03-27T00:00:00" u="1"/>
        <d v="2021-05-19T00:00:00" u="1"/>
        <d v="2022-05-19T00:00:00" u="1"/>
        <d v="2021-06-15T00:00:00" u="1"/>
        <d v="2022-06-15T00:00:00" u="1"/>
        <d v="2022-07-11T00:00:00" u="1"/>
        <d v="2021-09-03T00:00:00" u="1"/>
        <d v="2021-03-29T00:00:00" u="1"/>
        <d v="2022-03-29T00:00:00" u="1"/>
        <d v="2023-03-29T00:00:00" u="1"/>
        <d v="2022-04-25T00:00:00" u="1"/>
        <d v="2021-05-21T00:00:00" u="1"/>
        <d v="2023-04-25T00:00:00" u="1"/>
        <d v="2021-06-17T00:00:00" u="1"/>
        <d v="2022-06-17T00:00:00" u="1"/>
        <d v="2021-07-13T00:00:00" u="1"/>
        <d v="2021-08-09T00:00:00" u="1"/>
        <d v="2022-08-09T00:00:00" u="1"/>
        <d v="2022-09-05T00:00:00" u="1"/>
        <d v="2021-03-31T00:00:00" u="1"/>
        <d v="2022-03-31T00:00:00" u="1"/>
        <d v="2021-04-27T00:00:00" u="1"/>
        <d v="2023-03-31T00:00:00" u="1"/>
        <d v="2022-04-27T00:00:00" u="1"/>
        <d v="2023-04-27T00:00:00" u="1"/>
        <d v="2022-05-23T00:00:00" u="1"/>
        <d v="2021-07-15T00:00:00" u="1"/>
        <d v="2022-07-15T00:00:00" u="1"/>
        <d v="2021-08-11T00:00:00" u="1"/>
        <d v="2022-08-11T00:00:00" u="1"/>
        <d v="2021-09-07T00:00:00" u="1"/>
        <d v="2022-09-07T00:00:00" u="1"/>
        <d v="2022-10-03T00:00:00" u="1"/>
        <d v="2021-04-29T00:00:00" u="1"/>
        <d v="2022-04-29T00:00:00" u="1"/>
        <d v="2021-05-25T00:00:00" u="1"/>
        <d v="2022-05-25T00:00:00" u="1"/>
        <d v="2021-06-21T00:00:00" u="1"/>
        <d v="2022-06-21T00:00:00" u="1"/>
        <d v="2021-08-13T00:00:00" u="1"/>
        <d v="2021-09-09T00:00:00" u="1"/>
        <d v="2022-09-09T00:00:00" u="1"/>
        <d v="2021-10-05T00:00:00" u="1"/>
        <d v="2022-10-05T00:00:00" u="1"/>
        <d v="2021-11-01T00:00:00" u="1"/>
        <d v="2022-11-01T00:00:00" u="1"/>
        <d v="2021-05-27T00:00:00" u="1"/>
        <d v="2022-05-27T00:00:00" u="1"/>
        <d v="2021-06-23T00:00:00" u="1"/>
        <d v="2022-06-23T00:00:00" u="1"/>
        <d v="2021-07-19T00:00:00" u="1"/>
        <d v="2022-07-19T00:00:00" u="1"/>
        <d v="2022-08-15T00:00:00" u="1"/>
        <d v="2021-10-07T00:00:00" u="1"/>
        <d v="2022-10-07T00:00:00" u="1"/>
        <d v="2021-11-03T00:00:00" u="1"/>
        <d v="2022-11-03T00:00:00" u="1"/>
        <d v="2021-06-25T00:00:00" u="1"/>
        <d v="2021-07-21T00:00:00" u="1"/>
        <d v="2022-07-21T00:00:00" u="1"/>
        <d v="2021-08-17T00:00:00" u="1"/>
        <d v="2022-08-17T00:00:00" u="1"/>
        <d v="2021-09-13T00:00:00" u="1"/>
        <d v="2022-09-13T00:00:00" u="1"/>
        <d v="2021-11-05T00:00:00" u="1"/>
        <d v="2020-12-01T00:00:00" u="1"/>
        <d v="2021-12-01T00:00:00" u="1"/>
        <d v="2022-12-01T00:00:00" u="1"/>
        <d v="2021-05-31T00:00:00" u="1"/>
        <d v="2022-05-31T00:00:00" u="1"/>
        <d v="2022-06-27T00:00:00" u="1"/>
        <d v="2021-07-23T00:00:00" u="1"/>
        <d v="2021-08-19T00:00:00" u="1"/>
        <d v="2022-08-19T00:00:00" u="1"/>
        <d v="2021-09-15T00:00:00" u="1"/>
        <d v="2022-09-15T00:00:00" u="1"/>
        <d v="2021-10-11T00:00:00" u="1"/>
        <d v="2022-10-11T00:00:00" u="1"/>
        <d v="2020-12-03T00:00:00" u="1"/>
        <d v="2022-11-07T00:00:00" u="1"/>
        <d v="2021-12-03T00:00:00" u="1"/>
        <d v="2021-06-29T00:00:00" u="1"/>
        <d v="2022-06-29T00:00:00" u="1"/>
        <d v="2022-07-25T00:00:00" u="1"/>
        <d v="2021-09-17T00:00:00" u="1"/>
        <d v="2021-11-09T00:00:00" u="1"/>
        <d v="2022-11-09T00:00:00" u="1"/>
        <d v="2021-07-27T00:00:00" u="1"/>
        <d v="2022-07-27T00:00:00" u="1"/>
        <d v="2021-08-23T00:00:00" u="1"/>
        <d v="2022-08-23T00:00:00" u="1"/>
        <d v="2022-09-19T00:00:00" u="1"/>
        <d v="2021-10-15T00:00:00" u="1"/>
        <d v="2021-11-11T00:00:00" u="1"/>
        <d v="2022-11-11T00:00:00" u="1"/>
        <d v="2021-12-07T00:00:00" u="1"/>
        <d v="2022-12-07T00:00:00" u="1"/>
        <d v="2021-07-29T00:00:00" u="1"/>
        <d v="2021-08-25T00:00:00" u="1"/>
        <d v="2022-08-25T00:00:00" u="1"/>
        <d v="2021-09-21T00:00:00" u="1"/>
        <d v="2022-09-21T00:00:00" u="1"/>
        <d v="2022-10-17T00:00:00" u="1"/>
        <d v="2021-11-13T00:00:00" u="1"/>
        <d v="2020-12-09T00:00:00" u="1"/>
        <d v="2021-12-09T00:00:00" u="1"/>
        <d v="2022-12-09T00:00:00" u="1"/>
        <d v="2021-08-27T00:00:00" u="1"/>
        <d v="2021-09-23T00:00:00" u="1"/>
        <d v="2022-09-23T00:00:00" u="1"/>
        <d v="2021-10-19T00:00:00" u="1"/>
        <d v="2022-10-19T00:00:00" u="1"/>
        <d v="2021-11-15T00:00:00" u="1"/>
        <d v="2022-11-15T00:00:00" u="1"/>
        <d v="2022-08-29T00:00:00" u="1"/>
        <d v="2021-10-21T00:00:00" u="1"/>
        <d v="2022-10-21T00:00:00" u="1"/>
        <d v="2021-11-17T00:00:00" u="1"/>
        <d v="2022-11-17T00:00:00" u="1"/>
        <d v="2021-12-13T00:00:00" u="1"/>
        <d v="2022-12-13T00:00:00" u="1"/>
        <d v="2021-08-31T00:00:00" u="1"/>
        <d v="2022-08-31T00:00:00" u="1"/>
        <d v="2021-09-27T00:00:00" u="1"/>
        <d v="2022-09-27T00:00:00" u="1"/>
        <d v="2021-11-19T00:00:00" u="1"/>
        <d v="2020-12-15T00:00:00" u="1"/>
        <d v="2021-12-15T00:00:00" u="1"/>
        <d v="2022-12-15T00:00:00" u="1"/>
      </sharedItems>
      <fieldGroup par="27"/>
    </cacheField>
    <cacheField name="Purchase order no." numFmtId="0">
      <sharedItems/>
    </cacheField>
    <cacheField name="Sales order no." numFmtId="0">
      <sharedItems/>
    </cacheField>
    <cacheField name="Sales order Type" numFmtId="0">
      <sharedItems/>
    </cacheField>
    <cacheField name="Billing type" numFmtId="0">
      <sharedItems/>
    </cacheField>
    <cacheField name="Bill. doc." numFmtId="0">
      <sharedItems/>
    </cacheField>
    <cacheField name="Customer code" numFmtId="0">
      <sharedItems/>
    </cacheField>
    <cacheField name="customer name" numFmtId="0">
      <sharedItems containsBlank="1" count="44">
        <s v="CP All Public Company Limited"/>
        <s v="Ek-Chai Distribution System Co. Ltd"/>
        <s v="VILLA MARKET JP CO., LTD."/>
        <s v="Big C Supercenter Public Co.,Ltd."/>
        <s v="Central Food Retail Co., Ltd."/>
        <s v="M PROSPER CO., LTD."/>
        <s v="WEALIMEX CO., LTD."/>
        <s v="SOR.CHAROEN SUPPLY 2018 CO., LTD."/>
        <s v="FOODLAND SUPERMARKET CO., LTD."/>
        <s v="ASIACHAI WEST COMPANY LIMITED"/>
        <s v="Siam Makro Public Company Limited"/>
        <s v="PTT Retail Management Co., Ltd"/>
        <s v="M M BEVERAGE CO., LTD."/>
        <s v="RPB DISTRIBUTION CO., LTD."/>
        <s v="RATCHASIMA P.D.C. CO., LTD."/>
        <s v="The Mall Group Co., Ltd."/>
        <s v="Saha Lawson Co., Ltd."/>
        <s v="UFM Fuji Super Co.,Ltd."/>
        <s v="AEON (Thailand) Co.,Ltd."/>
        <s v="Supercheap Co., Ltd."/>
        <s v="SAMSUB DISTRIBUTOR LIMITED"/>
        <s v="SERICHAI AS&amp;D CO., LTD."/>
        <s v="DONKI (Thailand) Co., Ltd."/>
        <s v="Petroleum Thai Corporation Co.,Ltd."/>
        <s v="OCEAN D.C. CO., LTD."/>
        <m u="1"/>
        <s v="SATE MILLENNIUM CO., LTD." u="1"/>
        <s v="BANPAEW DISTRIBUTION LIMITED" u="1"/>
        <s v="JT DSO18 - Udon Thani" u="1"/>
        <s v="BIG BIZ PLUS CO., LTD." u="1"/>
        <s v="B.V. DISTRIBUTOR LIMITED" u="1"/>
        <s v="Isetan (Thailand) Co.,Ltd." u="1"/>
        <s v="SIAM FOOD AND CONSUMER CO., LTD." u="1"/>
        <s v="Central Familymart Co., Ltd." u="1"/>
        <s v="DONKI Thonglor Co., Ltd." u="1"/>
        <s v="KHONKAEN PANICH CO., LTD." u="1"/>
        <s v="BANPAEW DISTRIBUTION LIMITED PARTNE" u="1"/>
        <s v="SOR.CHAROEN SUPPLY 2018 LIMITED" u="1"/>
        <s v="JT DSO20 - Phitsanulok" u="1"/>
        <s v="CE PROSPER CO., LTD." u="1"/>
        <s v="RATCHASIMA P.AS&amp;D CO., LTD." u="1"/>
        <s v="JT DSO21 - Hat Yai" u="1"/>
        <s v="JT DSO16 - Surat Thani" u="1"/>
        <s v="Saha Lawson Co., Ltd. (Head Office)" u="1"/>
      </sharedItems>
      <fieldGroup par="26"/>
    </cacheField>
    <cacheField name="Ship-to" numFmtId="0">
      <sharedItems/>
    </cacheField>
    <cacheField name="Material" numFmtId="0">
      <sharedItems/>
    </cacheField>
    <cacheField name="Description" numFmtId="0">
      <sharedItems/>
    </cacheField>
    <cacheField name="Billed quantity" numFmtId="3">
      <sharedItems containsSemiMixedTypes="0" containsString="0" containsNumber="1" containsInteger="1" minValue="1" maxValue="40000"/>
    </cacheField>
    <cacheField name="Net value" numFmtId="4">
      <sharedItems containsSemiMixedTypes="0" containsString="0" containsNumber="1" minValue="57.55" maxValue="2367661.0299999998"/>
    </cacheField>
    <cacheField name="Brand name" numFmtId="0">
      <sharedItems count="27">
        <s v="ME OB"/>
        <s v="ME OP"/>
        <s v="CA FL"/>
        <s v="CA BL"/>
        <s v="CA MN"/>
        <s v="CA EC"/>
        <s v="CA 100S YL"/>
        <s v="WI BL"/>
        <s v="WC RE"/>
        <s v="WC BL"/>
        <s v="WC GR"/>
        <s v="ME SB"/>
        <s v="WC RD" u="1"/>
        <s v="WC GR " u="1"/>
        <s v="WI BM" u="1"/>
        <s v="CC GR" u="1"/>
        <s v="WC BK" u="1"/>
        <e v="#N/A" u="1"/>
        <s v="CC YL" u="1"/>
        <s v="ME WB" u="1"/>
        <s v="WC BL " u="1"/>
        <s v="ME NG" u="1"/>
        <s v="ME CA" u="1"/>
        <s v="ME CG" u="1"/>
        <s v="CC BL" u="1"/>
        <s v="MV SB" u="1"/>
        <s v="WI CLS" u="1"/>
      </sharedItems>
      <fieldGroup par="25"/>
    </cacheField>
    <cacheField name="Quantity" numFmtId="168">
      <sharedItems containsSemiMixedTypes="0" containsString="0" containsNumber="1" containsInteger="1" minValue="-1000" maxValue="40000"/>
    </cacheField>
    <cacheField name="Amount" numFmtId="168">
      <sharedItems containsSemiMixedTypes="0" containsString="0" containsNumber="1" minValue="-62790" maxValue="2511600"/>
    </cacheField>
    <cacheField name="Discount" numFmtId="168">
      <sharedItems containsSemiMixedTypes="0" containsString="0" containsNumber="1" minValue="-13793.120000000054" maxValue="143938.9700000002"/>
    </cacheField>
    <cacheField name="Amount Exclude VAT" numFmtId="40">
      <sharedItems containsSemiMixedTypes="0" containsString="0" containsNumber="1" minValue="-59191.53" maxValue="2367661.0299999998"/>
    </cacheField>
    <cacheField name="RSP" numFmtId="40">
      <sharedItems containsSemiMixedTypes="0" containsString="0" containsNumber="1" containsInteger="1" minValue="-72000" maxValue="2880000"/>
    </cacheField>
    <cacheField name="VAT" numFmtId="40">
      <sharedItems containsSemiMixedTypes="0" containsString="0" containsNumber="1" minValue="-4710.2803738317753" maxValue="188411.21495327103"/>
    </cacheField>
    <cacheField name="Amount included VAT" numFmtId="40">
      <sharedItems containsSemiMixedTypes="0" containsString="0" containsNumber="1" minValue="-63901.810373831773" maxValue="2556072.244953271"/>
    </cacheField>
    <cacheField name="Brand Category" numFmtId="0">
      <sharedItems/>
    </cacheField>
    <cacheField name="Customer category" numFmtId="0">
      <sharedItems count="3">
        <s v="Key Account"/>
        <s v="Distributor"/>
        <s v="DSO"/>
      </sharedItems>
    </cacheField>
    <cacheField name="Cust_Name" numFmtId="0">
      <sharedItems/>
    </cacheField>
    <cacheField name="MMU" numFmtId="0" formula="Quantity/50000" databaseField="0"/>
    <cacheField name="Brand name2" numFmtId="0" databaseField="0">
      <fieldGroup base="13">
        <discretePr count="27">
          <x v="12"/>
          <x v="12"/>
          <x v="1"/>
          <x v="1"/>
          <x v="1"/>
          <x v="1"/>
          <x v="13"/>
          <x v="0"/>
          <x v="10"/>
          <x v="10"/>
          <x v="10"/>
          <x v="12"/>
          <x v="5"/>
          <x v="10"/>
          <x v="0"/>
          <x v="2"/>
          <x v="10"/>
          <x v="4"/>
          <x v="2"/>
          <x v="3"/>
          <x v="9"/>
          <x v="11"/>
          <x v="8"/>
          <x v="7"/>
          <x v="2"/>
          <x v="6"/>
          <x v="0"/>
        </discretePr>
        <groupItems count="14">
          <s v="Group2"/>
          <s v="Group4"/>
          <s v="Group5"/>
          <s v="ME WB"/>
          <e v="#N/A"/>
          <s v="WC RD"/>
          <s v="MV SB"/>
          <s v="ME CG"/>
          <s v="ME CA"/>
          <s v="WC BL "/>
          <s v="Group3"/>
          <s v="ME NG"/>
          <s v="Group1"/>
          <s v="CA 100S YL"/>
        </groupItems>
      </fieldGroup>
    </cacheField>
    <cacheField name="customer name2" numFmtId="0" databaseField="0">
      <fieldGroup par="28" base="7">
        <discretePr count="44">
          <x v="5"/>
          <x v="7"/>
          <x v="20"/>
          <x v="8"/>
          <x v="20"/>
          <x v="10"/>
          <x v="10"/>
          <x v="12"/>
          <x v="20"/>
          <x v="21"/>
          <x v="20"/>
          <x v="20"/>
          <x v="19"/>
          <x v="11"/>
          <x v="17"/>
          <x v="20"/>
          <x v="20"/>
          <x v="20"/>
          <x v="20"/>
          <x v="19"/>
          <x v="11"/>
          <x v="11"/>
          <x v="20"/>
          <x v="20"/>
          <x v="18"/>
          <x v="9"/>
          <x v="10"/>
          <x v="17"/>
          <x v="0"/>
          <x v="12"/>
          <x v="12"/>
          <x v="14"/>
          <x v="10"/>
          <x v="6"/>
          <x v="15"/>
          <x v="17"/>
          <x v="16"/>
          <x v="4"/>
          <x v="1"/>
          <x v="11"/>
          <x v="17"/>
          <x v="3"/>
          <x v="2"/>
          <x v="13"/>
        </discretePr>
        <groupItems count="22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Big C Supercenter Public Co.,Ltd."/>
          <m/>
          <s v="Group2"/>
          <s v="Group3"/>
          <s v="Group5"/>
          <s v="Saha Lawson Co., Ltd. (Head Office)"/>
          <s v="Isetan (Thailand) Co.,Ltd."/>
          <s v="DONKI Thonglor Co., Ltd."/>
          <s v="BANPAEW DISTRIBUTION LIMITED PARTNE"/>
          <s v="Group6"/>
          <s v="OCEAN D.C. CO., LTD."/>
          <s v="Group4"/>
          <s v="Group1"/>
          <s v="ASIACHAI WEST COMPANY LIMITED"/>
        </groupItems>
      </fieldGroup>
    </cacheField>
    <cacheField name="Bill. date2" numFmtId="0" databaseField="0">
      <fieldGroup base="0">
        <discretePr count="565">
          <x v="507"/>
          <x v="508"/>
          <x v="509"/>
          <x v="510"/>
          <x v="511"/>
          <x v="512"/>
          <x v="513"/>
          <x v="514"/>
          <x v="129"/>
          <x v="374"/>
          <x v="145"/>
          <x v="389"/>
          <x v="0"/>
          <x v="408"/>
          <x v="184"/>
          <x v="147"/>
          <x v="391"/>
          <x v="167"/>
          <x v="410"/>
          <x v="426"/>
          <x v="149"/>
          <x v="169"/>
          <x v="0"/>
          <x v="412"/>
          <x v="186"/>
          <x v="428"/>
          <x v="393"/>
          <x v="0"/>
          <x v="188"/>
          <x v="2"/>
          <x v="195"/>
          <x v="430"/>
          <x v="171"/>
          <x v="414"/>
          <x v="4"/>
          <x v="197"/>
          <x v="11"/>
          <x v="432"/>
          <x v="216"/>
          <x v="451"/>
          <x v="190"/>
          <x v="6"/>
          <x v="13"/>
          <x v="218"/>
          <x v="0"/>
          <x v="192"/>
          <x v="199"/>
          <x v="434"/>
          <x v="28"/>
          <x v="453"/>
          <x v="235"/>
          <x v="470"/>
          <x v="7"/>
          <x v="201"/>
          <x v="15"/>
          <x v="436"/>
          <x v="220"/>
          <x v="29"/>
          <x v="455"/>
          <x v="237"/>
          <x v="9"/>
          <x v="203"/>
          <x v="17"/>
          <x v="222"/>
          <x v="457"/>
          <x v="47"/>
          <x v="438"/>
          <x v="31"/>
          <x v="239"/>
          <x v="473"/>
          <x v="258"/>
          <x v="492"/>
          <x v="205"/>
          <x v="440"/>
          <x v="224"/>
          <x v="459"/>
          <x v="241"/>
          <x v="475"/>
          <x v="207"/>
          <x v="20"/>
          <x v="442"/>
          <x v="34"/>
          <x v="461"/>
          <x v="47"/>
          <x v="261"/>
          <x v="21"/>
          <x v="227"/>
          <x v="243"/>
          <x v="477"/>
          <x v="50"/>
          <x v="495"/>
          <x v="276"/>
          <x v="67"/>
          <x v="294"/>
          <x v="209"/>
          <x v="444"/>
          <x v="36"/>
          <x v="463"/>
          <x v="245"/>
          <x v="47"/>
          <x v="479"/>
          <x v="263"/>
          <x v="497"/>
          <x v="68"/>
          <x v="211"/>
          <x v="23"/>
          <x v="446"/>
          <x v="229"/>
          <x v="37"/>
          <x v="465"/>
          <x v="247"/>
          <x v="52"/>
          <x v="278"/>
          <x v="295"/>
          <x v="88"/>
          <x v="213"/>
          <x v="25"/>
          <x v="231"/>
          <x v="467"/>
          <x v="47"/>
          <x v="481"/>
          <x v="54"/>
          <x v="280"/>
          <x v="70"/>
          <x v="297"/>
          <x v="315"/>
          <x v="448"/>
          <x v="39"/>
          <x v="249"/>
          <x v="483"/>
          <x v="264"/>
          <x v="56"/>
          <x v="498"/>
          <x v="72"/>
          <x v="299"/>
          <x v="90"/>
          <x v="317"/>
          <x v="106"/>
          <x v="333"/>
          <x v="233"/>
          <x v="41"/>
          <x v="251"/>
          <x v="47"/>
          <x v="485"/>
          <x v="266"/>
          <x v="500"/>
          <x v="92"/>
          <x v="319"/>
          <x v="108"/>
          <x v="335"/>
          <x v="43"/>
          <x v="47"/>
          <x v="268"/>
          <x v="58"/>
          <x v="283"/>
          <x v="74"/>
          <x v="301"/>
          <x v="110"/>
          <x v="131"/>
          <x v="355"/>
          <x v="253"/>
          <x v="487"/>
          <x v="60"/>
          <x v="502"/>
          <x v="285"/>
          <x v="76"/>
          <x v="303"/>
          <x v="94"/>
          <x v="321"/>
          <x v="337"/>
          <x v="45"/>
          <x v="255"/>
          <x v="47"/>
          <x v="489"/>
          <x v="270"/>
          <x v="504"/>
          <x v="78"/>
          <x v="96"/>
          <x v="322"/>
          <x v="112"/>
          <x v="339"/>
          <x v="131"/>
          <x v="357"/>
          <x v="47"/>
          <x v="272"/>
          <x v="62"/>
          <x v="506"/>
          <x v="287"/>
          <x v="305"/>
          <x v="98"/>
          <x v="131"/>
          <x v="359"/>
          <x v="132"/>
          <x v="377"/>
          <x v="47"/>
          <x v="289"/>
          <x v="80"/>
          <x v="307"/>
          <x v="324"/>
          <x v="131"/>
          <x v="134"/>
          <x v="379"/>
          <x v="151"/>
          <x v="395"/>
          <x v="65"/>
          <x v="82"/>
          <x v="309"/>
          <x v="100"/>
          <x v="326"/>
          <x v="115"/>
          <x v="342"/>
          <x v="361"/>
          <x v="136"/>
          <x v="153"/>
          <x v="397"/>
          <x v="291"/>
          <x v="102"/>
          <x v="328"/>
          <x v="117"/>
          <x v="344"/>
          <x v="131"/>
          <x v="363"/>
          <x v="381"/>
          <x v="0"/>
          <x v="173"/>
          <x v="417"/>
          <x v="84"/>
          <x v="311"/>
          <x v="119"/>
          <x v="131"/>
          <x v="365"/>
          <x v="138"/>
          <x v="383"/>
          <x v="155"/>
          <x v="0"/>
          <x v="399"/>
          <x v="175"/>
          <x v="86"/>
          <x v="313"/>
          <x v="330"/>
          <x v="346"/>
          <x v="139"/>
          <x v="157"/>
          <x v="401"/>
          <x v="418"/>
          <x v="121"/>
          <x v="348"/>
          <x v="131"/>
          <x v="367"/>
          <x v="159"/>
          <x v="0"/>
          <x v="177"/>
          <x v="420"/>
          <x v="123"/>
          <x v="350"/>
          <x v="131"/>
          <x v="369"/>
          <x v="141"/>
          <x v="385"/>
          <x v="403"/>
          <x v="179"/>
          <x v="127"/>
          <x v="143"/>
          <x v="387"/>
          <x v="162"/>
          <x v="405"/>
          <x v="125"/>
          <x v="352"/>
          <x v="371"/>
          <x v="164"/>
          <x v="0"/>
          <x v="407"/>
          <x v="181"/>
          <x v="423"/>
          <x v="128"/>
          <x v="373"/>
          <x v="0"/>
          <x v="183"/>
          <x v="425"/>
          <x v="130"/>
          <x v="375"/>
          <x v="146"/>
          <x v="390"/>
          <x v="166"/>
          <x v="0"/>
          <x v="409"/>
          <x v="148"/>
          <x v="392"/>
          <x v="168"/>
          <x v="411"/>
          <x v="185"/>
          <x v="427"/>
          <x v="1"/>
          <x v="170"/>
          <x v="0"/>
          <x v="187"/>
          <x v="194"/>
          <x v="429"/>
          <x v="0"/>
          <x v="413"/>
          <x v="189"/>
          <x v="3"/>
          <x v="196"/>
          <x v="10"/>
          <x v="431"/>
          <x v="215"/>
          <x v="450"/>
          <x v="415"/>
          <x v="5"/>
          <x v="198"/>
          <x v="12"/>
          <x v="217"/>
          <x v="452"/>
          <x v="0"/>
          <x v="191"/>
          <x v="14"/>
          <x v="433"/>
          <x v="27"/>
          <x v="234"/>
          <x v="469"/>
          <x v="193"/>
          <x v="200"/>
          <x v="435"/>
          <x v="219"/>
          <x v="454"/>
          <x v="236"/>
          <x v="471"/>
          <x v="8"/>
          <x v="202"/>
          <x v="16"/>
          <x v="437"/>
          <x v="221"/>
          <x v="30"/>
          <x v="456"/>
          <x v="47"/>
          <x v="257"/>
          <x v="18"/>
          <x v="223"/>
          <x v="238"/>
          <x v="472"/>
          <x v="491"/>
          <x v="204"/>
          <x v="439"/>
          <x v="32"/>
          <x v="458"/>
          <x v="240"/>
          <x v="47"/>
          <x v="474"/>
          <x v="259"/>
          <x v="493"/>
          <x v="206"/>
          <x v="19"/>
          <x v="441"/>
          <x v="225"/>
          <x v="33"/>
          <x v="460"/>
          <x v="242"/>
          <x v="47"/>
          <x v="260"/>
          <x v="494"/>
          <x v="274"/>
          <x v="208"/>
          <x v="226"/>
          <x v="462"/>
          <x v="47"/>
          <x v="476"/>
          <x v="49"/>
          <x v="275"/>
          <x v="66"/>
          <x v="293"/>
          <x v="22"/>
          <x v="443"/>
          <x v="35"/>
          <x v="244"/>
          <x v="478"/>
          <x v="262"/>
          <x v="51"/>
          <x v="496"/>
          <x v="210"/>
          <x v="445"/>
          <x v="228"/>
          <x v="464"/>
          <x v="246"/>
          <x v="480"/>
          <x v="277"/>
          <x v="87"/>
          <x v="314"/>
          <x v="212"/>
          <x v="24"/>
          <x v="447"/>
          <x v="230"/>
          <x v="38"/>
          <x v="466"/>
          <x v="53"/>
          <x v="279"/>
          <x v="69"/>
          <x v="296"/>
          <x v="26"/>
          <x v="232"/>
          <x v="248"/>
          <x v="482"/>
          <x v="55"/>
          <x v="281"/>
          <x v="71"/>
          <x v="298"/>
          <x v="89"/>
          <x v="316"/>
          <x v="332"/>
          <x v="214"/>
          <x v="449"/>
          <x v="40"/>
          <x v="468"/>
          <x v="250"/>
          <x v="47"/>
          <x v="484"/>
          <x v="265"/>
          <x v="499"/>
          <x v="73"/>
          <x v="91"/>
          <x v="318"/>
          <x v="107"/>
          <x v="334"/>
          <x v="42"/>
          <x v="252"/>
          <x v="47"/>
          <x v="267"/>
          <x v="57"/>
          <x v="501"/>
          <x v="282"/>
          <x v="300"/>
          <x v="93"/>
          <x v="109"/>
          <x v="336"/>
          <x v="131"/>
          <x v="354"/>
          <x v="47"/>
          <x v="486"/>
          <x v="59"/>
          <x v="284"/>
          <x v="75"/>
          <x v="302"/>
          <x v="320"/>
          <x v="131"/>
          <x v="44"/>
          <x v="254"/>
          <x v="488"/>
          <x v="269"/>
          <x v="61"/>
          <x v="503"/>
          <x v="77"/>
          <x v="304"/>
          <x v="95"/>
          <x v="111"/>
          <x v="338"/>
          <x v="356"/>
          <x v="46"/>
          <x v="256"/>
          <x v="47"/>
          <x v="490"/>
          <x v="271"/>
          <x v="505"/>
          <x v="286"/>
          <x v="97"/>
          <x v="323"/>
          <x v="113"/>
          <x v="340"/>
          <x v="131"/>
          <x v="358"/>
          <x v="376"/>
          <x v="47"/>
          <x v="273"/>
          <x v="63"/>
          <x v="288"/>
          <x v="79"/>
          <x v="306"/>
          <x v="114"/>
          <x v="131"/>
          <x v="360"/>
          <x v="133"/>
          <x v="378"/>
          <x v="150"/>
          <x v="394"/>
          <x v="64"/>
          <x v="290"/>
          <x v="81"/>
          <x v="308"/>
          <x v="99"/>
          <x v="325"/>
          <x v="341"/>
          <x v="135"/>
          <x v="380"/>
          <x v="152"/>
          <x v="396"/>
          <x v="83"/>
          <x v="101"/>
          <x v="327"/>
          <x v="116"/>
          <x v="343"/>
          <x v="131"/>
          <x v="362"/>
          <x v="154"/>
          <x v="0"/>
          <x v="172"/>
          <x v="416"/>
          <x v="48"/>
          <x v="292"/>
          <x v="310"/>
          <x v="103"/>
          <x v="118"/>
          <x v="345"/>
          <x v="131"/>
          <x v="364"/>
          <x v="137"/>
          <x v="382"/>
          <x v="0"/>
          <x v="398"/>
          <x v="174"/>
          <x v="85"/>
          <x v="312"/>
          <x v="329"/>
          <x v="131"/>
          <x v="156"/>
          <x v="400"/>
          <x v="104"/>
          <x v="331"/>
          <x v="120"/>
          <x v="347"/>
          <x v="366"/>
          <x v="140"/>
          <x v="158"/>
          <x v="402"/>
          <x v="176"/>
          <x v="419"/>
          <x v="105"/>
          <x v="122"/>
          <x v="349"/>
          <x v="131"/>
          <x v="368"/>
          <x v="384"/>
          <x v="160"/>
          <x v="0"/>
          <x v="178"/>
          <x v="421"/>
          <x v="124"/>
          <x v="131"/>
          <x v="370"/>
          <x v="142"/>
          <x v="386"/>
          <x v="161"/>
          <x v="404"/>
          <x v="351"/>
          <x v="144"/>
          <x v="388"/>
          <x v="163"/>
          <x v="406"/>
          <x v="180"/>
          <x v="422"/>
          <x v="126"/>
          <x v="353"/>
          <x v="131"/>
          <x v="372"/>
          <x v="165"/>
          <x v="0"/>
          <x v="182"/>
          <x v="424"/>
        </discretePr>
        <groupItems count="515">
          <s v="Group1"/>
          <d v="2021-01-01T00:00:00"/>
          <d v="2021-01-04T00:00:00"/>
          <d v="2021-01-05T00:00:00"/>
          <d v="2021-01-06T00:00:00"/>
          <d v="2021-01-07T00:00:00"/>
          <d v="2021-01-08T00:00:00"/>
          <d v="2021-01-12T00:00:00"/>
          <d v="2021-01-13T00:00:00"/>
          <d v="2021-01-14T00:00:00"/>
          <d v="2021-02-01T00:00:00"/>
          <d v="2021-02-02T00:00:00"/>
          <d v="2021-02-03T00:00:00"/>
          <d v="2021-02-04T00:00:00"/>
          <d v="2021-02-05T00:00:00"/>
          <d v="2021-02-08T00:00:00"/>
          <d v="2021-02-09T00:00:00"/>
          <d v="2021-02-10T00:00:00"/>
          <d v="2021-02-11T00:00:00"/>
          <d v="2021-02-15T00:00:00"/>
          <d v="2021-02-16T00:00:00"/>
          <d v="2021-02-18T00:00:00"/>
          <d v="2021-02-19T00:00:00"/>
          <d v="2021-02-22T00:00:00"/>
          <d v="2021-02-23T00:00:00"/>
          <d v="2021-02-24T00:00:00"/>
          <d v="2021-02-25T00:00:00"/>
          <d v="2021-03-01T00:00:00"/>
          <d v="2021-03-02T00:00:00"/>
          <d v="2021-03-04T00:00:00"/>
          <d v="2021-03-05T00:00:00"/>
          <d v="2021-03-08T00:00:00"/>
          <d v="2021-03-09T00:00:00"/>
          <d v="2021-03-11T00:00:00"/>
          <d v="2021-03-12T00:00:00"/>
          <d v="2021-03-15T00:00:00"/>
          <d v="2021-03-16T00:00:00"/>
          <d v="2021-03-18T00:00:00"/>
          <d v="2021-03-19T00:00:00"/>
          <d v="2021-03-22T00:00:00"/>
          <d v="2021-03-23T00:00:00"/>
          <d v="2021-03-24T00:00:00"/>
          <d v="2021-03-25T00:00:00"/>
          <d v="2021-03-26T00:00:00"/>
          <d v="2021-03-29T00:00:00"/>
          <d v="2021-03-30T00:00:00"/>
          <d v="2021-03-31T00:00:00"/>
          <s v="Group2"/>
          <d v="2021-05-31T00:00:00"/>
          <s v="5/5/2021"/>
          <s v="5/6/2021"/>
          <s v="5/7/2021"/>
          <s v="5/10/2021"/>
          <s v="5/11/2021"/>
          <s v="5/12/2021"/>
          <s v="5/13/2021"/>
          <s v="5/14/2021"/>
          <s v="5/17/2021"/>
          <s v="5/18/2021"/>
          <s v="5/19/2021"/>
          <s v="5/20/2021"/>
          <s v="5/21/2021"/>
          <s v="5/24/2021"/>
          <s v="5/25/2021"/>
          <s v="5/27/2021"/>
          <s v="5/28/2021"/>
          <s v="6/1/2021"/>
          <s v="6/2/2021"/>
          <s v="6/4/2021"/>
          <s v="6/7/2021"/>
          <s v="6/8/2021"/>
          <s v="6/9/2021"/>
          <s v="6/10/2021"/>
          <s v="6/11/2021"/>
          <s v="6/14/2021"/>
          <s v="6/15/2021"/>
          <s v="6/16/2021"/>
          <s v="6/17/2021"/>
          <s v="6/18/2021"/>
          <s v="6/21/2021"/>
          <s v="6/22/2021"/>
          <s v="6/23/2021"/>
          <s v="6/24/2021"/>
          <s v="6/25/2021"/>
          <s v="6/28/2021"/>
          <d v="2021-06-29T00:00:00"/>
          <d v="2021-06-30T00:00:00"/>
          <s v="7/1/2021"/>
          <s v="7/2/2021"/>
          <s v="7/5/2021"/>
          <s v="7/6/2021"/>
          <s v="7/7/2021"/>
          <s v="7/8/2021"/>
          <s v="7/9/2021"/>
          <s v="7/12/2021"/>
          <s v="7/13/2021"/>
          <s v="7/14/2021"/>
          <s v="7/15/2021"/>
          <s v="7/16/2021"/>
          <s v="7/19/2021"/>
          <s v="7/20/2021"/>
          <s v="7/21/2021"/>
          <s v="7/22/2021"/>
          <s v="7/23/2021"/>
          <s v="7/27/2021"/>
          <s v="7/29/2021"/>
          <d v="2021-08-02T00:00:00"/>
          <d v="2021-08-03T00:00:00"/>
          <d v="2021-08-04T00:00:00"/>
          <d v="2021-08-05T00:00:00"/>
          <d v="2021-08-06T00:00:00"/>
          <d v="2021-08-09T00:00:00"/>
          <d v="2021-08-10T00:00:00"/>
          <d v="2021-08-11T00:00:00"/>
          <d v="2021-08-13T00:00:00"/>
          <d v="2021-08-16T00:00:00"/>
          <d v="2021-08-17T00:00:00"/>
          <d v="2021-08-18T00:00:00"/>
          <d v="2021-08-19T00:00:00"/>
          <d v="2021-08-20T00:00:00"/>
          <d v="2021-08-23T00:00:00"/>
          <d v="2021-08-24T00:00:00"/>
          <d v="2021-08-25T00:00:00"/>
          <d v="2021-08-26T00:00:00"/>
          <d v="2021-08-27T00:00:00"/>
          <d v="2021-08-30T00:00:00"/>
          <d v="2021-08-31T00:00:00"/>
          <d v="2021-09-24T00:00:00"/>
          <d v="2021-09-28T00:00:00"/>
          <d v="2021-09-29T00:00:00"/>
          <d v="2021-09-30T00:00:00"/>
          <s v="Group3"/>
          <d v="2021-10-04T00:00:00"/>
          <d v="2021-10-05T00:00:00"/>
          <d v="2021-10-06T00:00:00"/>
          <d v="2021-10-07T00:00:00"/>
          <d v="2021-10-08T00:00:00"/>
          <d v="2021-10-11T00:00:00"/>
          <d v="2021-10-12T00:00:00"/>
          <d v="2021-10-14T00:00:00"/>
          <d v="2021-10-15T00:00:00"/>
          <d v="2021-10-18T00:00:00"/>
          <d v="2021-10-19T00:00:00"/>
          <d v="2021-10-20T00:00:00"/>
          <d v="2021-10-21T00:00:00"/>
          <d v="2021-10-25T00:00:00"/>
          <d v="2021-10-26T00:00:00"/>
          <d v="2021-10-27T00:00:00"/>
          <d v="2021-10-28T00:00:00"/>
          <d v="2021-10-29T00:00:00"/>
          <d v="2021-11-01T00:00:00"/>
          <d v="2021-11-02T00:00:00"/>
          <d v="2021-11-03T00:00:00"/>
          <d v="2021-11-04T00:00:00"/>
          <d v="2021-11-05T00:00:00"/>
          <d v="2021-11-08T00:00:00"/>
          <d v="2021-11-09T00:00:00"/>
          <d v="2021-11-10T00:00:00"/>
          <d v="2021-11-11T00:00:00"/>
          <d v="2021-11-12T00:00:00"/>
          <d v="2021-11-13T00:00:00"/>
          <d v="2021-11-15T00:00:00"/>
          <d v="2021-11-16T00:00:00"/>
          <d v="2021-11-17T00:00:00"/>
          <d v="2021-11-18T00:00:00"/>
          <d v="2021-11-19T00:00:00"/>
          <d v="2021-11-22T00:00:00"/>
          <d v="2021-11-23T00:00:00"/>
          <d v="2021-11-24T00:00:00"/>
          <d v="2021-11-25T00:00:00"/>
          <d v="2021-11-26T00:00:00"/>
          <d v="2021-11-29T00:00:00"/>
          <d v="2021-12-01T00:00:00"/>
          <d v="2021-12-02T00:00:00"/>
          <d v="2021-12-03T00:00:00"/>
          <d v="2021-12-04T00:00:00"/>
          <d v="2021-12-07T00:00:00"/>
          <d v="2021-12-08T00:00:00"/>
          <d v="2021-12-09T00:00:00"/>
          <d v="2021-12-10T00:00:00"/>
          <d v="2021-12-13T00:00:00"/>
          <d v="2021-12-14T00:00:00"/>
          <d v="2021-12-15T00:00:00"/>
          <d v="2021-12-16T00:00:00"/>
          <d v="2021-12-17T00:00:00"/>
          <d v="2021-12-20T00:00:00"/>
          <d v="2021-12-21T00:00:00"/>
          <d v="2021-12-22T00:00:00"/>
          <d v="2021-12-23T00:00:00"/>
          <d v="2021-12-24T00:00:00"/>
          <d v="2021-12-27T00:00:00"/>
          <d v="2021-12-28T00:00:00"/>
          <d v="2021-12-29T00:00:00"/>
          <d v="2021-12-30T00:00:00"/>
          <d v="2022-01-03T00:00:00"/>
          <d v="2022-01-04T00:00:00"/>
          <d v="2022-01-05T00:00:00"/>
          <d v="2022-01-06T00:00:00"/>
          <d v="2022-01-07T00:00:00"/>
          <d v="2022-01-10T00:00:00"/>
          <d v="2022-01-11T00:00:00"/>
          <d v="2022-01-12T00:00:00"/>
          <d v="2022-01-13T00:00:00"/>
          <d v="2022-01-14T00:00:00"/>
          <d v="2022-01-17T00:00:00"/>
          <d v="2022-01-18T00:00:00"/>
          <d v="2022-01-19T00:00:00"/>
          <d v="2022-01-20T00:00:00"/>
          <d v="2022-01-21T00:00:00"/>
          <d v="2022-01-24T00:00:00"/>
          <d v="2022-01-25T00:00:00"/>
          <d v="2022-01-26T00:00:00"/>
          <d v="2022-01-27T00:00:00"/>
          <d v="2022-01-28T00:00:00"/>
          <d v="2022-01-31T00:00:00"/>
          <d v="2022-02-01T00:00:00"/>
          <d v="2022-02-02T00:00:00"/>
          <d v="2022-02-03T00:00:00"/>
          <d v="2022-02-04T00:00:00"/>
          <d v="2022-02-07T00:00:00"/>
          <d v="2022-02-08T00:00:00"/>
          <d v="2022-02-09T00:00:00"/>
          <d v="2022-02-10T00:00:00"/>
          <d v="2022-02-11T00:00:00"/>
          <d v="2022-02-14T00:00:00"/>
          <d v="2022-02-15T00:00:00"/>
          <d v="2022-02-17T00:00:00"/>
          <d v="2022-02-18T00:00:00"/>
          <d v="2022-02-21T00:00:00"/>
          <d v="2022-02-22T00:00:00"/>
          <d v="2022-02-23T00:00:00"/>
          <d v="2022-02-24T00:00:00"/>
          <d v="2022-02-25T00:00:00"/>
          <d v="2022-02-28T00:00:00"/>
          <d v="2022-03-01T00:00:00"/>
          <d v="2022-03-02T00:00:00"/>
          <d v="2022-03-03T00:00:00"/>
          <d v="2022-03-04T00:00:00"/>
          <d v="2022-03-07T00:00:00"/>
          <d v="2022-03-08T00:00:00"/>
          <d v="2022-03-09T00:00:00"/>
          <d v="2022-03-10T00:00:00"/>
          <d v="2022-03-11T00:00:00"/>
          <d v="2022-03-14T00:00:00"/>
          <d v="2022-03-15T00:00:00"/>
          <d v="2022-03-16T00:00:00"/>
          <d v="2022-03-17T00:00:00"/>
          <d v="2022-03-18T00:00:00"/>
          <d v="2022-03-21T00:00:00"/>
          <d v="2022-03-22T00:00:00"/>
          <d v="2022-03-23T00:00:00"/>
          <d v="2022-03-24T00:00:00"/>
          <d v="2022-03-25T00:00:00"/>
          <d v="2022-03-28T00:00:00"/>
          <d v="2022-03-29T00:00:00"/>
          <d v="2022-03-30T00:00:00"/>
          <d v="2022-03-31T00:00:00"/>
          <d v="2022-04-01T00:00:00"/>
          <d v="2022-04-04T00:00:00"/>
          <d v="2022-04-05T00:00:00"/>
          <d v="2022-04-07T00:00:00"/>
          <d v="2022-04-08T00:00:00"/>
          <d v="2022-04-11T00:00:00"/>
          <d v="2022-04-12T00:00:00"/>
          <d v="2022-04-18T00:00:00"/>
          <d v="2022-04-19T00:00:00"/>
          <d v="2022-04-20T00:00:00"/>
          <d v="2022-04-21T00:00:00"/>
          <d v="2022-04-22T00:00:00"/>
          <d v="2022-04-25T00:00:00"/>
          <d v="2022-04-26T00:00:00"/>
          <d v="2022-04-27T00:00:00"/>
          <d v="2022-04-28T00:00:00"/>
          <d v="2022-04-29T00:00:00"/>
          <d v="2022-05-03T00:00:00"/>
          <d v="2022-05-05T00:00:00"/>
          <d v="2022-05-06T00:00:00"/>
          <d v="2022-05-09T00:00:00"/>
          <d v="2022-05-10T00:00:00"/>
          <d v="2022-05-11T00:00:00"/>
          <d v="2022-05-12T00:00:00"/>
          <d v="2022-05-13T00:00:00"/>
          <d v="2022-05-17T00:00:00"/>
          <d v="2022-05-18T00:00:00"/>
          <d v="2022-05-19T00:00:00"/>
          <d v="2022-05-20T00:00:00"/>
          <d v="2022-05-23T00:00:00"/>
          <d v="2022-05-24T00:00:00"/>
          <d v="2022-05-25T00:00:00"/>
          <d v="2022-05-26T00:00:00"/>
          <d v="2022-05-27T00:00:00"/>
          <d v="2022-05-30T00:00:00"/>
          <d v="2022-05-31T00:00:00"/>
          <d v="2022-06-01T00:00:00"/>
          <d v="2022-06-02T00:00:00"/>
          <d v="2022-06-06T00:00:00"/>
          <d v="2022-06-07T00:00:00"/>
          <d v="2022-06-08T00:00:00"/>
          <d v="2022-06-09T00:00:00"/>
          <d v="2022-06-10T00:00:00"/>
          <d v="2022-06-13T00:00:00"/>
          <d v="2022-06-14T00:00:00"/>
          <d v="2022-06-15T00:00:00"/>
          <d v="2022-06-16T00:00:00"/>
          <d v="2022-06-17T00:00:00"/>
          <d v="2022-06-20T00:00:00"/>
          <d v="2022-06-21T00:00:00"/>
          <d v="2022-06-22T00:00:00"/>
          <d v="2022-06-23T00:00:00"/>
          <d v="2022-06-24T00:00:00"/>
          <d v="2022-06-27T00:00:00"/>
          <d v="2022-06-28T00:00:00"/>
          <d v="2022-06-29T00:00:00"/>
          <d v="2022-06-30T00:00:00"/>
          <d v="2022-07-01T00:00:00"/>
          <d v="2022-07-04T00:00:00"/>
          <d v="2022-07-05T00:00:00"/>
          <d v="2022-07-06T00:00:00"/>
          <d v="2022-07-07T00:00:00"/>
          <d v="2022-07-08T00:00:00"/>
          <d v="2022-07-11T00:00:00"/>
          <d v="2022-07-12T00:00:00"/>
          <d v="2022-07-14T00:00:00"/>
          <d v="2022-07-15T00:00:00"/>
          <d v="2022-07-18T00:00:00"/>
          <d v="2022-07-19T00:00:00"/>
          <d v="2022-07-20T00:00:00"/>
          <d v="2022-07-21T00:00:00"/>
          <d v="2022-07-22T00:00:00"/>
          <d v="2022-07-25T00:00:00"/>
          <d v="2022-07-26T00:00:00"/>
          <d v="2022-07-27T00:00:00"/>
          <d v="2022-08-01T00:00:00"/>
          <d v="2022-08-02T00:00:00"/>
          <d v="2022-08-03T00:00:00"/>
          <d v="2022-08-04T00:00:00"/>
          <d v="2022-08-05T00:00:00"/>
          <d v="2022-08-08T00:00:00"/>
          <d v="2022-08-09T00:00:00"/>
          <d v="2022-08-10T00:00:00"/>
          <d v="2022-08-11T00:00:00"/>
          <d v="2022-08-15T00:00:00"/>
          <d v="2022-08-16T00:00:00"/>
          <d v="2022-08-17T00:00:00"/>
          <d v="2022-08-18T00:00:00"/>
          <d v="2022-08-19T00:00:00"/>
          <d v="2022-08-22T00:00:00"/>
          <d v="2022-08-23T00:00:00"/>
          <d v="2022-08-24T00:00:00"/>
          <d v="2022-08-25T00:00:00"/>
          <d v="2022-08-26T00:00:00"/>
          <d v="2022-08-29T00:00:00"/>
          <d v="2022-08-30T00:00:00"/>
          <d v="2022-08-31T00:00:00"/>
          <d v="2022-09-01T00:00:00"/>
          <d v="2022-09-02T00:00:00"/>
          <d v="2022-09-05T00:00:00"/>
          <d v="2022-09-06T00:00:00"/>
          <d v="2022-09-07T00:00:00"/>
          <d v="2022-09-08T00:00:00"/>
          <d v="2022-09-09T00:00:00"/>
          <d v="2022-09-12T00:00:00"/>
          <d v="2022-09-13T00:00:00"/>
          <d v="2022-09-14T00:00:00"/>
          <d v="2022-09-15T00:00:00"/>
          <d v="2022-09-16T00:00:00"/>
          <d v="2022-09-19T00:00:00"/>
          <d v="2022-09-20T00:00:00"/>
          <d v="2022-09-21T00:00:00"/>
          <d v="2022-09-22T00:00:00"/>
          <d v="2022-09-23T00:00:00"/>
          <d v="2022-09-26T00:00:00"/>
          <d v="2022-09-27T00:00:00"/>
          <d v="2022-09-28T00:00:00"/>
          <d v="2022-09-29T00:00:00"/>
          <d v="2022-09-30T00:00:00"/>
          <d v="2022-10-03T00:00:00"/>
          <d v="2022-10-04T00:00:00"/>
          <d v="2022-10-05T00:00:00"/>
          <d v="2022-10-06T00:00:00"/>
          <d v="2022-10-07T00:00:00"/>
          <d v="2022-10-10T00:00:00"/>
          <d v="2022-10-11T00:00:00"/>
          <d v="2022-10-12T00:00:00"/>
          <d v="2022-10-17T00:00:00"/>
          <d v="2022-10-18T00:00:00"/>
          <d v="2022-10-19T00:00:00"/>
          <d v="2022-10-20T00:00:00"/>
          <d v="2022-10-21T00:00:00"/>
          <d v="2022-10-25T00:00:00"/>
          <d v="2022-10-26T00:00:00"/>
          <d v="2022-10-27T00:00:00"/>
          <d v="2022-10-28T00:00:00"/>
          <d v="2022-10-31T00:00:00"/>
          <d v="2022-11-01T00:00:00"/>
          <d v="2022-11-02T00:00:00"/>
          <d v="2022-11-03T00:00:00"/>
          <d v="2022-11-04T00:00:00"/>
          <d v="2022-11-07T00:00:00"/>
          <d v="2022-11-08T00:00:00"/>
          <d v="2022-11-09T00:00:00"/>
          <d v="2022-11-10T00:00:00"/>
          <d v="2022-11-11T00:00:00"/>
          <d v="2022-11-14T00:00:00"/>
          <d v="2022-11-15T00:00:00"/>
          <d v="2022-11-16T00:00:00"/>
          <d v="2022-11-17T00:00:00"/>
          <d v="2022-11-18T00:00:00"/>
          <d v="2022-11-21T00:00:00"/>
          <d v="2022-11-22T00:00:00"/>
          <d v="2022-11-23T00:00:00"/>
          <d v="2022-11-24T00:00:00"/>
          <d v="2022-11-25T00:00:00"/>
          <d v="2022-11-28T00:00:00"/>
          <d v="2022-11-29T00:00:00"/>
          <d v="2022-11-30T00:00:00"/>
          <d v="2022-12-01T00:00:00"/>
          <d v="2022-12-02T00:00:00"/>
          <d v="2022-12-06T00:00:00"/>
          <d v="2022-12-07T00:00:00"/>
          <d v="2022-12-08T00:00:00"/>
          <d v="2022-12-09T00:00:00"/>
          <d v="2022-12-13T00:00:00"/>
          <d v="2022-12-14T00:00:00"/>
          <d v="2022-12-15T00:00:00"/>
          <d v="2022-12-16T00:00:00"/>
          <d v="2022-12-19T00:00:00"/>
          <d v="2022-12-20T00:00:00"/>
          <d v="2022-12-21T00:00:00"/>
          <d v="2023-01-03T00:00:00"/>
          <d v="2023-01-04T00:00:00"/>
          <d v="2023-01-05T00:00:00"/>
          <d v="2023-01-06T00:00:00"/>
          <d v="2023-01-09T00:00:00"/>
          <d v="2023-01-10T00:00:00"/>
          <d v="2023-01-11T00:00:00"/>
          <d v="2023-01-12T00:00:00"/>
          <d v="2023-01-13T00:00:00"/>
          <d v="2023-01-16T00:00:00"/>
          <d v="2023-01-17T00:00:00"/>
          <d v="2023-01-18T00:00:00"/>
          <d v="2023-01-19T00:00:00"/>
          <d v="2023-01-20T00:00:00"/>
          <d v="2023-01-23T00:00:00"/>
          <d v="2023-01-24T00:00:00"/>
          <d v="2023-01-25T00:00:00"/>
          <d v="2023-01-26T00:00:00"/>
          <d v="2023-01-27T00:00:00"/>
          <d v="2023-01-30T00:00:00"/>
          <d v="2023-01-31T00:00:00"/>
          <s v="2/1/2023"/>
          <s v="2/2/2023"/>
          <s v="2/3/2023"/>
          <s v="2/6/2023"/>
          <s v="2/7/2023"/>
          <s v="2/8/2023"/>
          <s v="2/9/2023"/>
          <s v="2/10/2023"/>
          <s v="2/13/2023"/>
          <s v="2/14/2023"/>
          <s v="2/15/2023"/>
          <s v="2/16/2023"/>
          <s v="2/17/2023"/>
          <s v="2/20/2023"/>
          <s v="2/21/2023"/>
          <d v="2023-02-22T00:00:00"/>
          <d v="2023-02-23T00:00:00"/>
          <d v="2023-02-24T00:00:00"/>
          <d v="2023-02-27T00:00:00"/>
          <d v="2023-03-01T00:00:00"/>
          <d v="2023-03-02T00:00:00"/>
          <d v="2023-03-03T00:00:00"/>
          <d v="2023-03-07T00:00:00"/>
          <d v="2023-03-08T00:00:00"/>
          <d v="2023-03-09T00:00:00"/>
          <d v="2023-03-10T00:00:00"/>
          <d v="2023-03-13T00:00:00"/>
          <d v="2023-03-14T00:00:00"/>
          <d v="2023-03-15T00:00:00"/>
          <d v="2023-03-16T00:00:00"/>
          <d v="2023-03-17T00:00:00"/>
          <d v="2023-03-20T00:00:00"/>
          <d v="2023-03-21T00:00:00"/>
          <d v="2023-03-22T00:00:00"/>
          <d v="2023-03-23T00:00:00"/>
          <d v="2023-03-24T00:00:00"/>
          <d v="2023-03-27T00:00:00"/>
          <d v="2023-03-28T00:00:00"/>
          <d v="2023-03-29T00:00:00"/>
          <d v="2023-03-30T00:00:00"/>
          <d v="2023-03-31T00:00:00"/>
          <d v="2023-04-03T00:00:00"/>
          <d v="2023-04-04T00:00:00"/>
          <d v="2023-04-05T00:00:00"/>
          <d v="2023-04-07T00:00:00"/>
          <d v="2023-04-10T00:00:00"/>
          <d v="2023-04-11T00:00:00"/>
          <d v="2023-04-12T00:00:00"/>
          <d v="2023-04-18T00:00:00"/>
          <d v="2023-04-19T00:00:00"/>
          <d v="2023-04-20T00:00:00"/>
          <d v="2023-04-21T00:00:00"/>
          <d v="2023-04-24T00:00:00"/>
          <d v="2023-04-25T00:00:00"/>
          <d v="2023-04-26T00:00:00"/>
          <d v="2023-04-27T00:00:00"/>
          <d v="2023-04-28T00:00:00"/>
          <d v="2023-05-02T00:00:00"/>
          <d v="2023-05-03T00:00:00"/>
          <d v="2023-05-08T00:00:00"/>
          <d v="2023-05-09T00:00:00"/>
          <d v="2023-05-10T00:00:00"/>
          <d v="2023-05-11T00:00:00"/>
          <d v="2023-05-12T00:00:00"/>
          <d v="2023-05-15T00:00:00"/>
        </groupItems>
      </fieldGroup>
    </cacheField>
    <cacheField name="customer name3" numFmtId="0" databaseField="0">
      <fieldGroup base="7">
        <discretePr count="44">
          <x v="5"/>
          <x v="7"/>
          <x v="16"/>
          <x v="9"/>
          <x v="20"/>
          <x v="12"/>
          <x v="12"/>
          <x v="14"/>
          <x v="24"/>
          <x v="28"/>
          <x v="24"/>
          <x v="8"/>
          <x v="27"/>
          <x v="13"/>
          <x v="26"/>
          <x v="17"/>
          <x v="24"/>
          <x v="18"/>
          <x v="22"/>
          <x v="27"/>
          <x v="13"/>
          <x v="13"/>
          <x v="11"/>
          <x v="15"/>
          <x v="27"/>
          <x v="10"/>
          <x v="12"/>
          <x v="26"/>
          <x v="0"/>
          <x v="14"/>
          <x v="14"/>
          <x v="21"/>
          <x v="12"/>
          <x v="6"/>
          <x v="23"/>
          <x v="26"/>
          <x v="25"/>
          <x v="4"/>
          <x v="1"/>
          <x v="13"/>
          <x v="26"/>
          <x v="3"/>
          <x v="2"/>
          <x v="19"/>
        </discretePr>
        <groupItems count="29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PTT Retail Management Co., Ltd"/>
          <s v="Big C Supercenter Public Co.,Ltd."/>
          <m/>
          <s v="DONKI (Thailand) Co., Ltd."/>
          <s v="Group2"/>
          <s v="Group3"/>
          <s v="Group5"/>
          <s v="Petroleum Thai Corporation Co.,Ltd."/>
          <s v="VILLA MARKET JP CO., LTD."/>
          <s v="The Mall Group Co., Ltd."/>
          <s v="UFM Fuji Super Co.,Ltd."/>
          <s v="Saha Lawson Co., Ltd. (Head Office)"/>
          <s v="Central Food Retail Co., Ltd."/>
          <s v="Isetan (Thailand) Co.,Ltd."/>
          <s v="AEON (Thailand) Co.,Ltd."/>
          <s v="DONKI Thonglor Co., Ltd."/>
          <s v="Group1"/>
          <s v="BANPAEW DISTRIBUTION LIMITED PARTNE"/>
          <s v="Group6"/>
          <s v="Group7"/>
          <s v="ASIACHAI WEST COMPANY LIMITED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Chaisongrit, Waralee" refreshedDate="45236.272670833336" createdVersion="8" refreshedVersion="8" minRefreshableVersion="3" recordCount="349" xr:uid="{396EE62D-3A00-43AF-9D6A-E18476AE3DEA}">
  <cacheSource type="worksheet">
    <worksheetSource ref="A1:X333" sheet="Working sheet"/>
  </cacheSource>
  <cacheFields count="29">
    <cacheField name="Bill. date" numFmtId="14">
      <sharedItems containsSemiMixedTypes="0" containsNonDate="0" containsDate="1" containsString="0" minDate="2020-12-01T00:00:00" maxDate="2023-11-04T00:00:00" count="683">
        <d v="2023-11-01T00:00:00"/>
        <d v="2023-11-02T00:00:00"/>
        <d v="2023-11-03T00:00:00"/>
        <d v="2021-09-29T00:00:00" u="1"/>
        <d v="2022-09-29T00:00:00" u="1"/>
        <d v="2021-10-25T00:00:00" u="1"/>
        <d v="2023-09-29T00:00:00" u="1"/>
        <d v="2022-10-25T00:00:00" u="1"/>
        <d v="2023-10-25T00:00:00" u="1"/>
        <d v="2020-12-17T00:00:00" u="1"/>
        <d v="2022-11-21T00:00:00" u="1"/>
        <d v="2021-12-17T00:00:00" u="1"/>
        <d v="2021-10-27T00:00:00" u="1"/>
        <d v="2022-10-27T00:00:00" u="1"/>
        <d v="2021-11-23T00:00:00" u="1"/>
        <d v="2023-10-27T00:00:00" u="1"/>
        <d v="2022-11-23T00:00:00" u="1"/>
        <d v="2022-12-19T00:00:00" u="1"/>
        <d v="2021-10-29T00:00:00" u="1"/>
        <d v="2021-11-25T00:00:00" u="1"/>
        <d v="2020-12-21T00:00:00" u="1"/>
        <d v="2022-11-25T00:00:00" u="1"/>
        <d v="2021-12-21T00:00:00" u="1"/>
        <d v="2022-12-21T00:00:00" u="1"/>
        <d v="2022-10-31T00:00:00" u="1"/>
        <d v="2023-10-31T00:00:00" u="1"/>
        <d v="2020-12-23T00:00:00" u="1"/>
        <d v="2021-12-23T00:00:00" u="1"/>
        <d v="2021-01-04T00:00:00" u="1"/>
        <d v="2022-01-04T00:00:00" u="1"/>
        <d v="2023-01-04T00:00:00" u="1"/>
        <d v="2021-11-29T00:00:00" u="1"/>
        <d v="2022-11-29T00:00:00" u="1"/>
        <d v="2021-01-06T00:00:00" u="1"/>
        <d v="2022-01-06T00:00:00" u="1"/>
        <d v="2021-02-02T00:00:00" u="1"/>
        <d v="2023-01-06T00:00:00" u="1"/>
        <d v="2022-02-02T00:00:00" u="1"/>
        <d v="2023-02-02T00:00:00" u="1"/>
        <d v="2021-12-27T00:00:00" u="1"/>
        <d v="2021-01-08T00:00:00" u="1"/>
        <d v="2021-02-04T00:00:00" u="1"/>
        <d v="2022-02-04T00:00:00" u="1"/>
        <d v="2020-12-29T00:00:00" u="1"/>
        <d v="2021-12-29T00:00:00" u="1"/>
        <d v="2022-01-10T00:00:00" u="1"/>
        <d v="2023-01-10T00:00:00" u="1"/>
        <d v="2021-03-02T00:00:00" u="1"/>
        <d v="2023-02-06T00:00:00" u="1"/>
        <d v="2022-03-02T00:00:00" u="1"/>
        <d v="2023-03-02T00:00:00" u="1"/>
        <d v="2021-01-12T00:00:00" u="1"/>
        <d v="2022-01-12T00:00:00" u="1"/>
        <d v="2021-02-08T00:00:00" u="1"/>
        <d v="2023-01-12T00:00:00" u="1"/>
        <d v="2022-02-08T00:00:00" u="1"/>
        <d v="2021-03-04T00:00:00" u="1"/>
        <d v="2023-02-08T00:00:00" u="1"/>
        <d v="2022-03-04T00:00:00" u="1"/>
        <d v="2021-01-14T00:00:00" u="1"/>
        <d v="2022-01-14T00:00:00" u="1"/>
        <d v="2021-02-10T00:00:00" u="1"/>
        <d v="2022-02-10T00:00:00" u="1"/>
        <d v="2023-02-10T00:00:00" u="1"/>
        <d v="2021-04-02T00:00:00" u="1"/>
        <d v="2023-01-16T00:00:00" u="1"/>
        <d v="2021-03-08T00:00:00" u="1"/>
        <d v="2022-03-08T00:00:00" u="1"/>
        <d v="2023-03-08T00:00:00" u="1"/>
        <d v="2022-04-04T00:00:00" u="1"/>
        <d v="2023-04-04T00:00:00" u="1"/>
        <d v="2022-01-18T00:00:00" u="1"/>
        <d v="2023-01-18T00:00:00" u="1"/>
        <d v="2022-02-14T00:00:00" u="1"/>
        <d v="2023-02-14T00:00:00" u="1"/>
        <d v="2022-03-10T00:00:00" u="1"/>
        <d v="2023-03-10T00:00:00" u="1"/>
        <d v="2023-05-02T00:00:00" u="1"/>
        <d v="2022-01-20T00:00:00" u="1"/>
        <d v="2021-02-16T00:00:00" u="1"/>
        <d v="2023-01-20T00:00:00" u="1"/>
        <d v="2021-03-12T00:00:00" u="1"/>
        <d v="2023-02-16T00:00:00" u="1"/>
        <d v="2021-04-08T00:00:00" u="1"/>
        <d v="2022-04-08T00:00:00" u="1"/>
        <d v="2021-02-18T00:00:00" u="1"/>
        <d v="2022-02-18T00:00:00" u="1"/>
        <d v="2022-03-14T00:00:00" u="1"/>
        <d v="2023-03-14T00:00:00" u="1"/>
        <d v="2021-05-06T00:00:00" u="1"/>
        <d v="2023-04-10T00:00:00" u="1"/>
        <d v="2022-05-06T00:00:00" u="1"/>
        <d v="2021-06-02T00:00:00" u="1"/>
        <d v="2022-06-02T00:00:00" u="1"/>
        <d v="2023-06-02T00:00:00" u="1"/>
        <d v="2022-01-24T00:00:00" u="1"/>
        <d v="2023-01-24T00:00:00" u="1"/>
        <d v="2021-03-16T00:00:00" u="1"/>
        <d v="2023-02-20T00:00:00" u="1"/>
        <d v="2022-03-16T00:00:00" u="1"/>
        <d v="2021-04-12T00:00:00" u="1"/>
        <d v="2023-03-16T00:00:00" u="1"/>
        <d v="2022-04-12T00:00:00" u="1"/>
        <d v="2023-04-12T00:00:00" u="1"/>
        <d v="2021-06-04T00:00:00" u="1"/>
        <d v="2023-05-08T00:00:00" u="1"/>
        <d v="2022-01-26T00:00:00" u="1"/>
        <d v="2021-02-22T00:00:00" u="1"/>
        <d v="2023-01-26T00:00:00" u="1"/>
        <d v="2022-02-22T00:00:00" u="1"/>
        <d v="2021-03-18T00:00:00" u="1"/>
        <d v="2023-02-22T00:00:00" u="1"/>
        <d v="2022-03-18T00:00:00" u="1"/>
        <d v="2021-05-10T00:00:00" u="1"/>
        <d v="2022-05-10T00:00:00" u="1"/>
        <d v="2023-05-10T00:00:00" u="1"/>
        <d v="2022-06-06T00:00:00" u="1"/>
        <d v="2021-07-02T00:00:00" u="1"/>
        <d v="2023-06-06T00:00:00" u="1"/>
        <d v="2022-01-28T00:00:00" u="1"/>
        <d v="2021-02-24T00:00:00" u="1"/>
        <d v="2022-02-24T00:00:00" u="1"/>
        <d v="2023-02-24T00:00:00" u="1"/>
        <d v="2021-04-16T00:00:00" u="1"/>
        <d v="2023-03-20T00:00:00" u="1"/>
        <d v="2021-05-12T00:00:00" u="1"/>
        <d v="2022-05-12T00:00:00" u="1"/>
        <d v="2021-06-08T00:00:00" u="1"/>
        <d v="2023-05-12T00:00:00" u="1"/>
        <d v="2022-06-08T00:00:00" u="1"/>
        <d v="2023-06-08T00:00:00" u="1"/>
        <d v="2022-07-04T00:00:00" u="1"/>
        <d v="2023-07-04T00:00:00" u="1"/>
        <d v="2023-01-30T00:00:00" u="1"/>
        <d v="2021-03-22T00:00:00" u="1"/>
        <d v="2022-03-22T00:00:00" u="1"/>
        <d v="2023-03-22T00:00:00" u="1"/>
        <d v="2022-04-18T00:00:00" u="1"/>
        <d v="2021-05-14T00:00:00" u="1"/>
        <d v="2023-04-18T00:00:00" u="1"/>
        <d v="2021-06-10T00:00:00" u="1"/>
        <d v="2022-06-10T00:00:00" u="1"/>
        <d v="2021-07-06T00:00:00" u="1"/>
        <d v="2022-07-06T00:00:00" u="1"/>
        <d v="2021-08-02T00:00:00" u="1"/>
        <d v="2023-07-06T00:00:00" u="1"/>
        <d v="2022-08-02T00:00:00" u="1"/>
        <d v="2023-08-02T00:00:00" u="1"/>
        <d v="2022-02-28T00:00:00" u="1"/>
        <d v="2021-03-24T00:00:00" u="1"/>
        <d v="2022-03-24T00:00:00" u="1"/>
        <d v="2021-04-20T00:00:00" u="1"/>
        <d v="2023-03-24T00:00:00" u="1"/>
        <d v="2022-04-20T00:00:00" u="1"/>
        <d v="2023-04-20T00:00:00" u="1"/>
        <d v="2023-05-16T00:00:00" u="1"/>
        <d v="2021-07-08T00:00:00" u="1"/>
        <d v="2023-06-12T00:00:00" u="1"/>
        <d v="2022-07-08T00:00:00" u="1"/>
        <d v="2021-08-04T00:00:00" u="1"/>
        <d v="2022-08-04T00:00:00" u="1"/>
        <d v="2023-08-04T00:00:00" u="1"/>
        <d v="2021-03-26T00:00:00" u="1"/>
        <d v="2021-04-22T00:00:00" u="1"/>
        <d v="2022-04-22T00:00:00" u="1"/>
        <d v="2021-05-18T00:00:00" u="1"/>
        <d v="2022-05-18T00:00:00" u="1"/>
        <d v="2021-06-14T00:00:00" u="1"/>
        <d v="2023-05-18T00:00:00" u="1"/>
        <d v="2022-06-14T00:00:00" u="1"/>
        <d v="2023-06-14T00:00:00" u="1"/>
        <d v="2021-08-06T00:00:00" u="1"/>
        <d v="2023-07-10T00:00:00" u="1"/>
        <d v="2021-09-02T00:00:00" u="1"/>
        <d v="2022-09-02T00:00:00" u="1"/>
        <d v="2022-03-28T00:00:00" u="1"/>
        <d v="2023-03-28T00:00:00" u="1"/>
        <d v="2021-05-20T00:00:00" u="1"/>
        <d v="2023-04-24T00:00:00" u="1"/>
        <d v="2022-05-20T00:00:00" u="1"/>
        <d v="2021-06-16T00:00:00" u="1"/>
        <d v="2022-06-16T00:00:00" u="1"/>
        <d v="2021-07-12T00:00:00" u="1"/>
        <d v="2023-06-16T00:00:00" u="1"/>
        <d v="2022-07-12T00:00:00" u="1"/>
        <d v="2023-07-12T00:00:00" u="1"/>
        <d v="2022-08-08T00:00:00" u="1"/>
        <d v="2023-08-08T00:00:00" u="1"/>
        <d v="2023-09-04T00:00:00" u="1"/>
        <d v="2021-03-30T00:00:00" u="1"/>
        <d v="2022-03-30T00:00:00" u="1"/>
        <d v="2021-04-26T00:00:00" u="1"/>
        <d v="2023-03-30T00:00:00" u="1"/>
        <d v="2022-04-26T00:00:00" u="1"/>
        <d v="2023-04-26T00:00:00" u="1"/>
        <d v="2021-06-18T00:00:00" u="1"/>
        <d v="2023-05-22T00:00:00" u="1"/>
        <d v="2021-07-14T00:00:00" u="1"/>
        <d v="2022-07-14T00:00:00" u="1"/>
        <d v="2021-08-10T00:00:00" u="1"/>
        <d v="2023-07-14T00:00:00" u="1"/>
        <d v="2022-08-10T00:00:00" u="1"/>
        <d v="2021-09-06T00:00:00" u="1"/>
        <d v="2023-08-10T00:00:00" u="1"/>
        <d v="2022-09-06T00:00:00" u="1"/>
        <d v="2023-09-06T00:00:00" u="1"/>
        <d v="2023-10-02T00:00:00" u="1"/>
        <d v="2021-04-28T00:00:00" u="1"/>
        <d v="2022-04-28T00:00:00" u="1"/>
        <d v="2021-05-24T00:00:00" u="1"/>
        <d v="2023-04-28T00:00:00" u="1"/>
        <d v="2022-05-24T00:00:00" u="1"/>
        <d v="2023-05-24T00:00:00" u="1"/>
        <d v="2022-06-20T00:00:00" u="1"/>
        <d v="2021-07-16T00:00:00" u="1"/>
        <d v="2023-06-20T00:00:00" u="1"/>
        <d v="2021-09-08T00:00:00" u="1"/>
        <d v="2022-09-08T00:00:00" u="1"/>
        <d v="2021-10-04T00:00:00" u="1"/>
        <d v="2023-09-08T00:00:00" u="1"/>
        <d v="2022-10-04T00:00:00" u="1"/>
        <d v="2023-10-04T00:00:00" u="1"/>
        <d v="2021-04-30T00:00:00" u="1"/>
        <d v="2022-05-26T00:00:00" u="1"/>
        <d v="2021-06-22T00:00:00" u="1"/>
        <d v="2023-05-26T00:00:00" u="1"/>
        <d v="2022-06-22T00:00:00" u="1"/>
        <d v="2023-06-22T00:00:00" u="1"/>
        <d v="2022-07-18T00:00:00" u="1"/>
        <d v="2023-07-18T00:00:00" u="1"/>
        <d v="2021-09-10T00:00:00" u="1"/>
        <d v="2021-10-06T00:00:00" u="1"/>
        <d v="2022-10-06T00:00:00" u="1"/>
        <d v="2021-11-02T00:00:00" u="1"/>
        <d v="2023-10-06T00:00:00" u="1"/>
        <d v="2022-11-02T00:00:00" u="1"/>
        <d v="2021-05-28T00:00:00" u="1"/>
        <d v="2021-06-24T00:00:00" u="1"/>
        <d v="2022-06-24T00:00:00" u="1"/>
        <d v="2021-07-20T00:00:00" u="1"/>
        <d v="2022-07-20T00:00:00" u="1"/>
        <d v="2021-08-16T00:00:00" u="1"/>
        <d v="2023-07-20T00:00:00" u="1"/>
        <d v="2022-08-16T00:00:00" u="1"/>
        <d v="2023-08-16T00:00:00" u="1"/>
        <d v="2022-09-12T00:00:00" u="1"/>
        <d v="2021-10-08T00:00:00" u="1"/>
        <d v="2023-09-12T00:00:00" u="1"/>
        <d v="2021-11-04T00:00:00" u="1"/>
        <d v="2022-11-04T00:00:00" u="1"/>
        <d v="2022-05-30T00:00:00" u="1"/>
        <d v="2023-05-30T00:00:00" u="1"/>
        <d v="2021-07-22T00:00:00" u="1"/>
        <d v="2023-06-26T00:00:00" u="1"/>
        <d v="2022-07-22T00:00:00" u="1"/>
        <d v="2021-08-18T00:00:00" u="1"/>
        <d v="2022-08-18T00:00:00" u="1"/>
        <d v="2021-09-14T00:00:00" u="1"/>
        <d v="2023-08-18T00:00:00" u="1"/>
        <d v="2022-09-14T00:00:00" u="1"/>
        <d v="2023-09-14T00:00:00" u="1"/>
        <d v="2022-10-10T00:00:00" u="1"/>
        <d v="2023-10-10T00:00:00" u="1"/>
        <d v="2020-12-02T00:00:00" u="1"/>
        <d v="2021-12-02T00:00:00" u="1"/>
        <d v="2022-12-02T00:00:00" u="1"/>
        <d v="2021-06-28T00:00:00" u="1"/>
        <d v="2022-06-28T00:00:00" u="1"/>
        <d v="2023-06-28T00:00:00" u="1"/>
        <d v="2021-08-20T00:00:00" u="1"/>
        <d v="2023-07-24T00:00:00" u="1"/>
        <d v="2021-09-16T00:00:00" u="1"/>
        <d v="2022-09-16T00:00:00" u="1"/>
        <d v="2021-10-12T00:00:00" u="1"/>
        <d v="2022-10-12T00:00:00" u="1"/>
        <d v="2021-11-08T00:00:00" u="1"/>
        <d v="2023-10-12T00:00:00" u="1"/>
        <d v="2020-12-04T00:00:00" u="1"/>
        <d v="2022-11-08T00:00:00" u="1"/>
        <d v="2021-12-04T00:00:00" u="1"/>
        <d v="2021-06-30T00:00:00" u="1"/>
        <d v="2022-06-30T00:00:00" u="1"/>
        <d v="2023-06-30T00:00:00" u="1"/>
        <d v="2022-07-26T00:00:00" u="1"/>
        <d v="2023-07-26T00:00:00" u="1"/>
        <d v="2022-08-22T00:00:00" u="1"/>
        <d v="2023-08-22T00:00:00" u="1"/>
        <d v="2021-10-14T00:00:00" u="1"/>
        <d v="2023-09-18T00:00:00" u="1"/>
        <d v="2021-11-10T00:00:00" u="1"/>
        <d v="2022-11-10T00:00:00" u="1"/>
        <d v="2022-12-06T00:00:00" u="1"/>
        <d v="2021-08-24T00:00:00" u="1"/>
        <d v="2022-08-24T00:00:00" u="1"/>
        <d v="2021-09-20T00:00:00" u="1"/>
        <d v="2023-08-24T00:00:00" u="1"/>
        <d v="2022-09-20T00:00:00" u="1"/>
        <d v="2023-09-20T00:00:00" u="1"/>
        <d v="2021-11-12T00:00:00" u="1"/>
        <d v="2023-10-16T00:00:00" u="1"/>
        <d v="2020-12-08T00:00:00" u="1"/>
        <d v="2021-12-08T00:00:00" u="1"/>
        <d v="2022-12-08T00:00:00" u="1"/>
        <d v="2021-08-26T00:00:00" u="1"/>
        <d v="2022-08-26T00:00:00" u="1"/>
        <d v="2021-09-22T00:00:00" u="1"/>
        <d v="2022-09-22T00:00:00" u="1"/>
        <d v="2021-10-18T00:00:00" u="1"/>
        <d v="2023-09-22T00:00:00" u="1"/>
        <d v="2022-10-18T00:00:00" u="1"/>
        <d v="2023-10-18T00:00:00" u="1"/>
        <d v="2022-11-14T00:00:00" u="1"/>
        <d v="2021-12-10T00:00:00" u="1"/>
        <d v="2021-09-24T00:00:00" u="1"/>
        <d v="2023-08-28T00:00:00" u="1"/>
        <d v="2021-10-20T00:00:00" u="1"/>
        <d v="2022-10-20T00:00:00" u="1"/>
        <d v="2021-11-16T00:00:00" u="1"/>
        <d v="2023-10-20T00:00:00" u="1"/>
        <d v="2022-11-16T00:00:00" u="1"/>
        <d v="2021-08-30T00:00:00" u="1"/>
        <d v="2022-08-30T00:00:00" u="1"/>
        <d v="2023-08-30T00:00:00" u="1"/>
        <d v="2022-09-26T00:00:00" u="1"/>
        <d v="2023-09-26T00:00:00" u="1"/>
        <d v="2021-11-18T00:00:00" u="1"/>
        <d v="2020-12-14T00:00:00" u="1"/>
        <d v="2022-11-18T00:00:00" u="1"/>
        <d v="2021-12-14T00:00:00" u="1"/>
        <d v="2022-12-14T00:00:00" u="1"/>
        <d v="2021-09-28T00:00:00" u="1"/>
        <d v="2022-09-28T00:00:00" u="1"/>
        <d v="2023-09-28T00:00:00" u="1"/>
        <d v="2023-10-24T00:00:00" u="1"/>
        <d v="2020-12-16T00:00:00" u="1"/>
        <d v="2021-12-16T00:00:00" u="1"/>
        <d v="2022-12-16T00:00:00" u="1"/>
        <d v="2021-09-30T00:00:00" u="1"/>
        <d v="2022-09-30T00:00:00" u="1"/>
        <d v="2021-10-26T00:00:00" u="1"/>
        <d v="2022-10-26T00:00:00" u="1"/>
        <d v="2021-11-22T00:00:00" u="1"/>
        <d v="2023-10-26T00:00:00" u="1"/>
        <d v="2020-12-18T00:00:00" u="1"/>
        <d v="2022-11-22T00:00:00" u="1"/>
        <d v="2021-10-28T00:00:00" u="1"/>
        <d v="2022-10-28T00:00:00" u="1"/>
        <d v="2021-11-24T00:00:00" u="1"/>
        <d v="2022-11-24T00:00:00" u="1"/>
        <d v="2021-12-20T00:00:00" u="1"/>
        <d v="2022-12-20T00:00:00" u="1"/>
        <d v="2021-01-01T00:00:00" u="1"/>
        <d v="2021-11-26T00:00:00" u="1"/>
        <d v="2023-10-30T00:00:00" u="1"/>
        <d v="2020-12-22T00:00:00" u="1"/>
        <d v="2021-12-22T00:00:00" u="1"/>
        <d v="2022-01-03T00:00:00" u="1"/>
        <d v="2023-01-03T00:00:00" u="1"/>
        <d v="2020-12-24T00:00:00" u="1"/>
        <d v="2022-11-28T00:00:00" u="1"/>
        <d v="2021-12-24T00:00:00" u="1"/>
        <d v="2021-01-05T00:00:00" u="1"/>
        <d v="2022-01-05T00:00:00" u="1"/>
        <d v="2021-02-01T00:00:00" u="1"/>
        <d v="2023-01-05T00:00:00" u="1"/>
        <d v="2022-02-01T00:00:00" u="1"/>
        <d v="2023-02-01T00:00:00" u="1"/>
        <d v="2022-11-30T00:00:00" u="1"/>
        <d v="2021-01-07T00:00:00" u="1"/>
        <d v="2022-01-07T00:00:00" u="1"/>
        <d v="2021-02-03T00:00:00" u="1"/>
        <d v="2022-02-03T00:00:00" u="1"/>
        <d v="2023-02-03T00:00:00" u="1"/>
        <d v="2020-12-28T00:00:00" u="1"/>
        <d v="2021-12-28T00:00:00" u="1"/>
        <d v="2021-02-05T00:00:00" u="1"/>
        <d v="2023-01-09T00:00:00" u="1"/>
        <d v="2021-03-01T00:00:00" u="1"/>
        <d v="2022-03-01T00:00:00" u="1"/>
        <d v="2023-03-01T00:00:00" u="1"/>
        <d v="2021-12-30T00:00:00" u="1"/>
        <d v="2022-01-11T00:00:00" u="1"/>
        <d v="2023-01-11T00:00:00" u="1"/>
        <d v="2022-02-07T00:00:00" u="1"/>
        <d v="2023-02-07T00:00:00" u="1"/>
        <d v="2022-03-03T00:00:00" u="1"/>
        <d v="2023-03-03T00:00:00" u="1"/>
        <d v="2021-01-13T00:00:00" u="1"/>
        <d v="2022-01-13T00:00:00" u="1"/>
        <d v="2021-02-09T00:00:00" u="1"/>
        <d v="2023-01-13T00:00:00" u="1"/>
        <d v="2022-02-09T00:00:00" u="1"/>
        <d v="2021-03-05T00:00:00" u="1"/>
        <d v="2023-02-09T00:00:00" u="1"/>
        <d v="2021-04-01T00:00:00" u="1"/>
        <d v="2022-04-01T00:00:00" u="1"/>
        <d v="2021-02-11T00:00:00" u="1"/>
        <d v="2022-02-11T00:00:00" u="1"/>
        <d v="2022-03-07T00:00:00" u="1"/>
        <d v="2023-03-07T00:00:00" u="1"/>
        <d v="2023-04-03T00:00:00" u="1"/>
        <d v="2022-01-17T00:00:00" u="1"/>
        <d v="2023-01-17T00:00:00" u="1"/>
        <d v="2021-03-09T00:00:00" u="1"/>
        <d v="2023-02-13T00:00:00" u="1"/>
        <d v="2022-03-09T00:00:00" u="1"/>
        <d v="2021-04-05T00:00:00" u="1"/>
        <d v="2023-03-09T00:00:00" u="1"/>
        <d v="2022-04-05T00:00:00" u="1"/>
        <d v="2023-04-05T00:00:00" u="1"/>
        <d v="2022-01-19T00:00:00" u="1"/>
        <d v="2021-02-15T00:00:00" u="1"/>
        <d v="2023-01-19T00:00:00" u="1"/>
        <d v="2022-02-15T00:00:00" u="1"/>
        <d v="2021-03-11T00:00:00" u="1"/>
        <d v="2023-02-15T00:00:00" u="1"/>
        <d v="2022-03-11T00:00:00" u="1"/>
        <d v="2021-04-07T00:00:00" u="1"/>
        <d v="2022-04-07T00:00:00" u="1"/>
        <d v="2023-04-07T00:00:00" u="1"/>
        <d v="2022-05-03T00:00:00" u="1"/>
        <d v="2023-05-03T00:00:00" u="1"/>
        <d v="2022-01-21T00:00:00" u="1"/>
        <d v="2022-02-17T00:00:00" u="1"/>
        <d v="2023-02-17T00:00:00" u="1"/>
        <d v="2021-04-09T00:00:00" u="1"/>
        <d v="2023-03-13T00:00:00" u="1"/>
        <d v="2021-05-05T00:00:00" u="1"/>
        <d v="2022-05-05T00:00:00" u="1"/>
        <d v="2021-06-01T00:00:00" u="1"/>
        <d v="2022-06-01T00:00:00" u="1"/>
        <d v="2023-06-01T00:00:00" u="1"/>
        <d v="2021-02-19T00:00:00" u="1"/>
        <d v="2023-01-23T00:00:00" u="1"/>
        <d v="2021-03-15T00:00:00" u="1"/>
        <d v="2022-03-15T00:00:00" u="1"/>
        <d v="2023-03-15T00:00:00" u="1"/>
        <d v="2022-04-11T00:00:00" u="1"/>
        <d v="2021-05-07T00:00:00" u="1"/>
        <d v="2023-04-11T00:00:00" u="1"/>
        <d v="2022-01-25T00:00:00" u="1"/>
        <d v="2023-01-25T00:00:00" u="1"/>
        <d v="2022-02-21T00:00:00" u="1"/>
        <d v="2023-02-21T00:00:00" u="1"/>
        <d v="2022-03-17T00:00:00" u="1"/>
        <d v="2023-03-17T00:00:00" u="1"/>
        <d v="2022-05-09T00:00:00" u="1"/>
        <d v="2023-05-09T00:00:00" u="1"/>
        <d v="2021-07-01T00:00:00" u="1"/>
        <d v="2022-07-01T00:00:00" u="1"/>
        <d v="2022-01-27T00:00:00" u="1"/>
        <d v="2021-02-23T00:00:00" u="1"/>
        <d v="2023-01-27T00:00:00" u="1"/>
        <d v="2022-02-23T00:00:00" u="1"/>
        <d v="2021-03-19T00:00:00" u="1"/>
        <d v="2023-02-23T00:00:00" u="1"/>
        <d v="2021-05-11T00:00:00" u="1"/>
        <d v="2022-05-11T00:00:00" u="1"/>
        <d v="2021-06-07T00:00:00" u="1"/>
        <d v="2023-05-11T00:00:00" u="1"/>
        <d v="2022-06-07T00:00:00" u="1"/>
        <d v="2023-06-07T00:00:00" u="1"/>
        <d v="2023-07-03T00:00:00" u="1"/>
        <d v="2021-02-25T00:00:00" u="1"/>
        <d v="2022-02-25T00:00:00" u="1"/>
        <d v="2022-03-21T00:00:00" u="1"/>
        <d v="2023-03-21T00:00:00" u="1"/>
        <d v="2021-05-13T00:00:00" u="1"/>
        <d v="2022-05-13T00:00:00" u="1"/>
        <d v="2021-06-09T00:00:00" u="1"/>
        <d v="2022-06-09T00:00:00" u="1"/>
        <d v="2021-07-05T00:00:00" u="1"/>
        <d v="2023-06-09T00:00:00" u="1"/>
        <d v="2022-07-05T00:00:00" u="1"/>
        <d v="2023-07-05T00:00:00" u="1"/>
        <d v="2022-08-01T00:00:00" u="1"/>
        <d v="2022-01-31T00:00:00" u="1"/>
        <d v="2023-01-31T00:00:00" u="1"/>
        <d v="2021-03-23T00:00:00" u="1"/>
        <d v="2023-02-27T00:00:00" u="1"/>
        <d v="2022-03-23T00:00:00" u="1"/>
        <d v="2021-04-19T00:00:00" u="1"/>
        <d v="2023-03-23T00:00:00" u="1"/>
        <d v="2022-04-19T00:00:00" u="1"/>
        <d v="2023-04-19T00:00:00" u="1"/>
        <d v="2021-06-11T00:00:00" u="1"/>
        <d v="2023-05-15T00:00:00" u="1"/>
        <d v="2021-07-07T00:00:00" u="1"/>
        <d v="2022-07-07T00:00:00" u="1"/>
        <d v="2021-08-03T00:00:00" u="1"/>
        <d v="2023-07-07T00:00:00" u="1"/>
        <d v="2022-08-03T00:00:00" u="1"/>
        <d v="2023-08-03T00:00:00" u="1"/>
        <d v="2021-03-25T00:00:00" u="1"/>
        <d v="2022-03-25T00:00:00" u="1"/>
        <d v="2021-04-21T00:00:00" u="1"/>
        <d v="2022-04-21T00:00:00" u="1"/>
        <d v="2021-05-17T00:00:00" u="1"/>
        <d v="2023-04-21T00:00:00" u="1"/>
        <d v="2022-05-17T00:00:00" u="1"/>
        <d v="2023-05-17T00:00:00" u="1"/>
        <d v="2022-06-13T00:00:00" u="1"/>
        <d v="2021-07-09T00:00:00" u="1"/>
        <d v="2023-06-13T00:00:00" u="1"/>
        <d v="2021-08-05T00:00:00" u="1"/>
        <d v="2022-08-05T00:00:00" u="1"/>
        <d v="2021-09-01T00:00:00" u="1"/>
        <d v="2022-09-01T00:00:00" u="1"/>
        <d v="2023-09-01T00:00:00" u="1"/>
        <d v="2021-04-23T00:00:00" u="1"/>
        <d v="2023-03-27T00:00:00" u="1"/>
        <d v="2021-05-19T00:00:00" u="1"/>
        <d v="2022-05-19T00:00:00" u="1"/>
        <d v="2021-06-15T00:00:00" u="1"/>
        <d v="2023-05-19T00:00:00" u="1"/>
        <d v="2022-06-15T00:00:00" u="1"/>
        <d v="2023-06-15T00:00:00" u="1"/>
        <d v="2022-07-11T00:00:00" u="1"/>
        <d v="2023-07-11T00:00:00" u="1"/>
        <d v="2021-09-03T00:00:00" u="1"/>
        <d v="2023-08-07T00:00:00" u="1"/>
        <d v="2021-03-29T00:00:00" u="1"/>
        <d v="2022-03-29T00:00:00" u="1"/>
        <d v="2023-03-29T00:00:00" u="1"/>
        <d v="2022-04-25T00:00:00" u="1"/>
        <d v="2021-05-21T00:00:00" u="1"/>
        <d v="2023-04-25T00:00:00" u="1"/>
        <d v="2021-06-17T00:00:00" u="1"/>
        <d v="2022-06-17T00:00:00" u="1"/>
        <d v="2021-07-13T00:00:00" u="1"/>
        <d v="2021-08-09T00:00:00" u="1"/>
        <d v="2023-07-13T00:00:00" u="1"/>
        <d v="2022-08-09T00:00:00" u="1"/>
        <d v="2023-08-09T00:00:00" u="1"/>
        <d v="2022-09-05T00:00:00" u="1"/>
        <d v="2023-09-05T00:00:00" u="1"/>
        <d v="2021-03-31T00:00:00" u="1"/>
        <d v="2022-03-31T00:00:00" u="1"/>
        <d v="2021-04-27T00:00:00" u="1"/>
        <d v="2023-03-31T00:00:00" u="1"/>
        <d v="2022-04-27T00:00:00" u="1"/>
        <d v="2023-04-27T00:00:00" u="1"/>
        <d v="2022-05-23T00:00:00" u="1"/>
        <d v="2023-05-23T00:00:00" u="1"/>
        <d v="2021-07-15T00:00:00" u="1"/>
        <d v="2023-06-19T00:00:00" u="1"/>
        <d v="2022-07-15T00:00:00" u="1"/>
        <d v="2021-08-11T00:00:00" u="1"/>
        <d v="2022-08-11T00:00:00" u="1"/>
        <d v="2021-09-07T00:00:00" u="1"/>
        <d v="2023-08-11T00:00:00" u="1"/>
        <d v="2022-09-07T00:00:00" u="1"/>
        <d v="2023-09-07T00:00:00" u="1"/>
        <d v="2022-10-03T00:00:00" u="1"/>
        <d v="2023-10-03T00:00:00" u="1"/>
        <d v="2021-04-29T00:00:00" u="1"/>
        <d v="2022-04-29T00:00:00" u="1"/>
        <d v="2021-05-25T00:00:00" u="1"/>
        <d v="2022-05-25T00:00:00" u="1"/>
        <d v="2021-06-21T00:00:00" u="1"/>
        <d v="2023-05-25T00:00:00" u="1"/>
        <d v="2022-06-21T00:00:00" u="1"/>
        <d v="2023-06-21T00:00:00" u="1"/>
        <d v="2021-08-13T00:00:00" u="1"/>
        <d v="2023-07-17T00:00:00" u="1"/>
        <d v="2021-09-09T00:00:00" u="1"/>
        <d v="2022-09-09T00:00:00" u="1"/>
        <d v="2021-10-05T00:00:00" u="1"/>
        <d v="2022-10-05T00:00:00" u="1"/>
        <d v="2021-11-01T00:00:00" u="1"/>
        <d v="2023-10-05T00:00:00" u="1"/>
        <d v="2022-11-01T00:00:00" u="1"/>
        <d v="2021-05-27T00:00:00" u="1"/>
        <d v="2022-05-27T00:00:00" u="1"/>
        <d v="2021-06-23T00:00:00" u="1"/>
        <d v="2022-06-23T00:00:00" u="1"/>
        <d v="2021-07-19T00:00:00" u="1"/>
        <d v="2023-06-23T00:00:00" u="1"/>
        <d v="2022-07-19T00:00:00" u="1"/>
        <d v="2023-07-19T00:00:00" u="1"/>
        <d v="2022-08-15T00:00:00" u="1"/>
        <d v="2023-08-15T00:00:00" u="1"/>
        <d v="2021-10-07T00:00:00" u="1"/>
        <d v="2023-09-11T00:00:00" u="1"/>
        <d v="2022-10-07T00:00:00" u="1"/>
        <d v="2021-11-03T00:00:00" u="1"/>
        <d v="2022-11-03T00:00:00" u="1"/>
        <d v="2021-06-25T00:00:00" u="1"/>
        <d v="2023-05-29T00:00:00" u="1"/>
        <d v="2021-07-21T00:00:00" u="1"/>
        <d v="2022-07-21T00:00:00" u="1"/>
        <d v="2021-08-17T00:00:00" u="1"/>
        <d v="2023-07-21T00:00:00" u="1"/>
        <d v="2022-08-17T00:00:00" u="1"/>
        <d v="2021-09-13T00:00:00" u="1"/>
        <d v="2023-08-17T00:00:00" u="1"/>
        <d v="2022-09-13T00:00:00" u="1"/>
        <d v="2023-09-13T00:00:00" u="1"/>
        <d v="2021-11-05T00:00:00" u="1"/>
        <d v="2023-10-09T00:00:00" u="1"/>
        <d v="2020-12-01T00:00:00" u="1"/>
        <d v="2021-12-01T00:00:00" u="1"/>
        <d v="2022-12-01T00:00:00" u="1"/>
        <d v="2021-05-31T00:00:00" u="1"/>
        <d v="2022-05-31T00:00:00" u="1"/>
        <d v="2023-05-31T00:00:00" u="1"/>
        <d v="2022-06-27T00:00:00" u="1"/>
        <d v="2021-07-23T00:00:00" u="1"/>
        <d v="2023-06-27T00:00:00" u="1"/>
        <d v="2021-08-19T00:00:00" u="1"/>
        <d v="2022-08-19T00:00:00" u="1"/>
        <d v="2021-09-15T00:00:00" u="1"/>
        <d v="2022-09-15T00:00:00" u="1"/>
        <d v="2021-10-11T00:00:00" u="1"/>
        <d v="2023-09-15T00:00:00" u="1"/>
        <d v="2022-10-11T00:00:00" u="1"/>
        <d v="2023-10-11T00:00:00" u="1"/>
        <d v="2020-12-03T00:00:00" u="1"/>
        <d v="2022-11-07T00:00:00" u="1"/>
        <d v="2021-12-03T00:00:00" u="1"/>
        <d v="2021-06-29T00:00:00" u="1"/>
        <d v="2022-06-29T00:00:00" u="1"/>
        <d v="2023-06-29T00:00:00" u="1"/>
        <d v="2022-07-25T00:00:00" u="1"/>
        <d v="2023-07-25T00:00:00" u="1"/>
        <d v="2021-09-17T00:00:00" u="1"/>
        <d v="2023-08-21T00:00:00" u="1"/>
        <d v="2021-11-09T00:00:00" u="1"/>
        <d v="2022-11-09T00:00:00" u="1"/>
        <d v="2021-07-27T00:00:00" u="1"/>
        <d v="2022-07-27T00:00:00" u="1"/>
        <d v="2021-08-23T00:00:00" u="1"/>
        <d v="2023-07-27T00:00:00" u="1"/>
        <d v="2022-08-23T00:00:00" u="1"/>
        <d v="2023-08-23T00:00:00" u="1"/>
        <d v="2022-09-19T00:00:00" u="1"/>
        <d v="2021-10-15T00:00:00" u="1"/>
        <d v="2023-09-19T00:00:00" u="1"/>
        <d v="2021-11-11T00:00:00" u="1"/>
        <d v="2022-11-11T00:00:00" u="1"/>
        <d v="2021-12-07T00:00:00" u="1"/>
        <d v="2022-12-07T00:00:00" u="1"/>
        <d v="2021-07-29T00:00:00" u="1"/>
        <d v="2021-08-25T00:00:00" u="1"/>
        <d v="2022-08-25T00:00:00" u="1"/>
        <d v="2021-09-21T00:00:00" u="1"/>
        <d v="2023-08-25T00:00:00" u="1"/>
        <d v="2022-09-21T00:00:00" u="1"/>
        <d v="2023-09-21T00:00:00" u="1"/>
        <d v="2022-10-17T00:00:00" u="1"/>
        <d v="2021-11-13T00:00:00" u="1"/>
        <d v="2023-10-17T00:00:00" u="1"/>
        <d v="2020-12-09T00:00:00" u="1"/>
        <d v="2021-12-09T00:00:00" u="1"/>
        <d v="2022-12-09T00:00:00" u="1"/>
        <d v="2021-08-27T00:00:00" u="1"/>
        <d v="2023-07-31T00:00:00" u="1"/>
        <d v="2021-09-23T00:00:00" u="1"/>
        <d v="2022-09-23T00:00:00" u="1"/>
        <d v="2021-10-19T00:00:00" u="1"/>
        <d v="2022-10-19T00:00:00" u="1"/>
        <d v="2021-11-15T00:00:00" u="1"/>
        <d v="2023-10-19T00:00:00" u="1"/>
        <d v="2022-11-15T00:00:00" u="1"/>
        <d v="2022-08-29T00:00:00" u="1"/>
        <d v="2023-08-29T00:00:00" u="1"/>
        <d v="2021-10-21T00:00:00" u="1"/>
        <d v="2023-09-25T00:00:00" u="1"/>
        <d v="2022-10-21T00:00:00" u="1"/>
        <d v="2021-11-17T00:00:00" u="1"/>
        <d v="2022-11-17T00:00:00" u="1"/>
        <d v="2021-12-13T00:00:00" u="1"/>
        <d v="2022-12-13T00:00:00" u="1"/>
        <d v="2021-08-31T00:00:00" u="1"/>
        <d v="2022-08-31T00:00:00" u="1"/>
        <d v="2021-09-27T00:00:00" u="1"/>
        <d v="2023-08-31T00:00:00" u="1"/>
        <d v="2022-09-27T00:00:00" u="1"/>
        <d v="2023-09-27T00:00:00" u="1"/>
        <d v="2021-11-19T00:00:00" u="1"/>
        <d v="2020-12-15T00:00:00" u="1"/>
        <d v="2021-12-15T00:00:00" u="1"/>
        <d v="2022-12-15T00:00:00" u="1"/>
      </sharedItems>
      <fieldGroup par="27"/>
    </cacheField>
    <cacheField name="Purchase order no." numFmtId="0">
      <sharedItems/>
    </cacheField>
    <cacheField name="Sales order no." numFmtId="0">
      <sharedItems/>
    </cacheField>
    <cacheField name="Sales order Type" numFmtId="0">
      <sharedItems/>
    </cacheField>
    <cacheField name="Billing type" numFmtId="0">
      <sharedItems/>
    </cacheField>
    <cacheField name="Bill. doc." numFmtId="0">
      <sharedItems/>
    </cacheField>
    <cacheField name="Customer code" numFmtId="0">
      <sharedItems/>
    </cacheField>
    <cacheField name="customer name" numFmtId="0">
      <sharedItems containsBlank="1" count="46">
        <s v="WEALIMEX CO., LTD."/>
        <s v="RATCHASIMA P.D.C. CO., LTD."/>
        <s v="RPB DISTRIBUTION CO., LTD."/>
        <s v="SOR.CHAROEN SUPPLY 2018 CO., LTD."/>
        <s v="CP All Public Company Limited"/>
        <s v="Saha Lawson Co., Ltd."/>
        <s v="CP Axtra Public Company Limited"/>
        <s v="Ek-Chai Distribution System Co. Ltd"/>
        <s v="UFM Fuji Super Co.,Ltd."/>
        <s v="Petroleum Thai Corporation Co.,Ltd."/>
        <s v="M M BEVERAGE CO., LTD."/>
        <s v="DONKI (Thailand) Co., Ltd."/>
        <s v="OCEAN D.C. CO., LTD."/>
        <s v="Supercheap Co., Ltd."/>
        <s v="Central Food Retail Co., Ltd."/>
        <s v="SERICHAI AS&amp;D CO., LTD."/>
        <m u="1"/>
        <s v="Central Food Wholesales Limited" u="1"/>
        <s v="Siam Makro Public Company Limited" u="1"/>
        <s v="SATE MILLENNIUM CO., LTD." u="1"/>
        <s v="FOODLAND SUPERMARKET CO., LTD." u="1"/>
        <s v="BANPAEW DISTRIBUTION LIMITED" u="1"/>
        <s v="JT DSO18 - Udon Thani" u="1"/>
        <s v="BIG BIZ PLUS CO., LTD." u="1"/>
        <s v="B.V. DISTRIBUTOR LIMITED" u="1"/>
        <s v="Isetan (Thailand) Co.,Ltd." u="1"/>
        <s v="SIAM FOOD AND CONSUMER CO., LTD." u="1"/>
        <s v="Big C Supercenter Public Co.,Ltd." u="1"/>
        <s v="Central Familymart Co., Ltd." u="1"/>
        <s v="DONKI Thonglor Co., Ltd." u="1"/>
        <s v="ASIACHAI WEST COMPANY LIMITED" u="1"/>
        <s v="KHONKAEN PANICH CO., LTD." u="1"/>
        <s v="BANPAEW DISTRIBUTION LIMITED PARTNE" u="1"/>
        <s v="The Mall Group Co., Ltd." u="1"/>
        <s v="SOR.CHAROEN SUPPLY 2018 LIMITED" u="1"/>
        <s v="JT DSO20 - Phitsanulok" u="1"/>
        <s v="AEON (Thailand) Co.,Ltd." u="1"/>
        <s v="PTT Retail Management Co., Ltd" u="1"/>
        <s v="CE PROSPER CO., LTD." u="1"/>
        <s v="VILLA MARKET JP CO., LTD." u="1"/>
        <s v="SAMSUB DISTRIBUTOR LIMITED" u="1"/>
        <s v="M PROSPER CO., LTD." u="1"/>
        <s v="RATCHASIMA P.AS&amp;D CO., LTD." u="1"/>
        <s v="JT DSO21 - Hat Yai" u="1"/>
        <s v="JT DSO16 - Surat Thani" u="1"/>
        <s v="Saha Lawson Co., Ltd. (Head Office)" u="1"/>
      </sharedItems>
      <fieldGroup par="26"/>
    </cacheField>
    <cacheField name="Ship-to" numFmtId="0">
      <sharedItems/>
    </cacheField>
    <cacheField name="Material" numFmtId="0">
      <sharedItems/>
    </cacheField>
    <cacheField name="Description" numFmtId="0">
      <sharedItems/>
    </cacheField>
    <cacheField name="Billed quantity" numFmtId="3">
      <sharedItems containsSemiMixedTypes="0" containsString="0" containsNumber="1" containsInteger="1" minValue="1" maxValue="28000"/>
    </cacheField>
    <cacheField name="Net value" numFmtId="4">
      <sharedItems containsSemiMixedTypes="0" containsString="0" containsNumber="1" minValue="57.55" maxValue="1657362.72"/>
    </cacheField>
    <cacheField name="Brand name" numFmtId="0">
      <sharedItems count="28">
        <s v="WC RE"/>
        <s v="WC GR"/>
        <s v="CA FL"/>
        <s v="CA BL"/>
        <s v="ME OB"/>
        <s v="ME SB"/>
        <s v="WC BL"/>
        <s v="CA MN"/>
        <s v="CA 100S YL"/>
        <s v="CA EC"/>
        <s v="ME OP"/>
        <s v="CA 100S GR"/>
        <s v="WI BL"/>
        <s v="WC RD" u="1"/>
        <s v="WC GR " u="1"/>
        <s v="WI BM" u="1"/>
        <s v="CC GR" u="1"/>
        <s v="WC BK" u="1"/>
        <e v="#N/A" u="1"/>
        <s v="CC YL" u="1"/>
        <s v="ME WB" u="1"/>
        <s v="WC BL " u="1"/>
        <s v="ME NG" u="1"/>
        <s v="ME CA" u="1"/>
        <s v="ME CG" u="1"/>
        <s v="CC BL" u="1"/>
        <s v="MV SB" u="1"/>
        <s v="WI CLS" u="1"/>
      </sharedItems>
      <fieldGroup par="25"/>
    </cacheField>
    <cacheField name="Quantity" numFmtId="168">
      <sharedItems containsSemiMixedTypes="0" containsString="0" containsNumber="1" containsInteger="1" minValue="-499" maxValue="28000"/>
    </cacheField>
    <cacheField name="Amount" numFmtId="168">
      <sharedItems containsSemiMixedTypes="0" containsString="0" containsNumber="1" minValue="-31269.42" maxValue="1758120"/>
    </cacheField>
    <cacheField name="Discount" numFmtId="168">
      <sharedItems containsSemiMixedTypes="0" containsString="0" containsNumber="1" minValue="-27586.240000000107" maxValue="100757.28000000003"/>
    </cacheField>
    <cacheField name="Amount Exclude VAT" numFmtId="40">
      <sharedItems containsSemiMixedTypes="0" containsString="0" containsNumber="1" minValue="-29477.38" maxValue="1657362.72"/>
    </cacheField>
    <cacheField name="RSP" numFmtId="40">
      <sharedItems containsSemiMixedTypes="0" containsString="0" containsNumber="1" containsInteger="1" minValue="-35856" maxValue="2016000"/>
    </cacheField>
    <cacheField name="VAT" numFmtId="40">
      <sharedItems containsSemiMixedTypes="0" containsString="0" containsNumber="1" minValue="-2345.7196261682243" maxValue="131887.85046728971"/>
    </cacheField>
    <cacheField name="Amount included VAT" numFmtId="40">
      <sharedItems containsSemiMixedTypes="0" containsString="0" containsNumber="1" minValue="-31823.099626168227" maxValue="1789250.5704672898"/>
    </cacheField>
    <cacheField name="Brand Category" numFmtId="0">
      <sharedItems/>
    </cacheField>
    <cacheField name="Customer category" numFmtId="0">
      <sharedItems count="3">
        <s v="Distributor"/>
        <s v="Key Account"/>
        <s v="DSO"/>
      </sharedItems>
    </cacheField>
    <cacheField name="Cust_Name" numFmtId="0">
      <sharedItems count="16">
        <s v="WEALIMEX CO., LTD."/>
        <s v="RATCHASIMA P.D.C. CO., LTD."/>
        <s v="RPB DISTRIBUTION CO., LTD."/>
        <s v="SOR.CHAROEN SUPPLY 2018 CO., LTD."/>
        <s v="CP All Public Company Limited"/>
        <s v="Saha Lawson Co., Ltd."/>
        <s v="CP Axtra Public Company Limited"/>
        <s v="Ek-Chai Distribution System Co. Ltd"/>
        <s v="UFM Fuji Super Co.,Ltd."/>
        <s v="Petroleum Thai Corporation Co.,Ltd."/>
        <s v="M M BEVERAGE CO., LTD."/>
        <s v="DONKI (Thailand) Co., Ltd."/>
        <s v="OCEAN D.C. CO., LTD."/>
        <s v="Supercheap Co., Ltd."/>
        <s v="Central Food Retail Co., Ltd.(CFM)"/>
        <s v="SERICHAI AS&amp;D CO., LTD."/>
      </sharedItems>
    </cacheField>
    <cacheField name="MMU" numFmtId="0" formula="Quantity/50000" databaseField="0"/>
    <cacheField name="Brand name2" numFmtId="0" databaseField="0">
      <fieldGroup base="13">
        <discretePr count="28">
          <x v="10"/>
          <x v="10"/>
          <x v="1"/>
          <x v="1"/>
          <x v="12"/>
          <x v="12"/>
          <x v="10"/>
          <x v="1"/>
          <x v="13"/>
          <x v="1"/>
          <x v="12"/>
          <x v="14"/>
          <x v="0"/>
          <x v="5"/>
          <x v="10"/>
          <x v="0"/>
          <x v="2"/>
          <x v="10"/>
          <x v="4"/>
          <x v="2"/>
          <x v="3"/>
          <x v="9"/>
          <x v="11"/>
          <x v="8"/>
          <x v="7"/>
          <x v="2"/>
          <x v="6"/>
          <x v="0"/>
        </discretePr>
        <groupItems count="15">
          <s v="Group2"/>
          <s v="Group4"/>
          <s v="Group5"/>
          <s v="ME WB"/>
          <e v="#N/A"/>
          <s v="WC RD"/>
          <s v="MV SB"/>
          <s v="ME CG"/>
          <s v="ME CA"/>
          <s v="WC BL "/>
          <s v="Group3"/>
          <s v="ME NG"/>
          <s v="Group1"/>
          <s v="CA 100S YL"/>
          <s v="CA 100S GR"/>
        </groupItems>
      </fieldGroup>
    </cacheField>
    <cacheField name="customer name2" numFmtId="0" databaseField="0">
      <fieldGroup par="28" base="7">
        <discretePr count="46">
          <x v="10"/>
          <x v="17"/>
          <x v="11"/>
          <x v="12"/>
          <x v="5"/>
          <x v="20"/>
          <x v="22"/>
          <x v="7"/>
          <x v="20"/>
          <x v="20"/>
          <x v="19"/>
          <x v="20"/>
          <x v="18"/>
          <x v="19"/>
          <x v="20"/>
          <x v="11"/>
          <x v="9"/>
          <x v="23"/>
          <x v="20"/>
          <x v="10"/>
          <x v="20"/>
          <x v="17"/>
          <x v="0"/>
          <x v="12"/>
          <x v="12"/>
          <x v="14"/>
          <x v="10"/>
          <x v="8"/>
          <x v="6"/>
          <x v="15"/>
          <x v="21"/>
          <x v="17"/>
          <x v="16"/>
          <x v="20"/>
          <x v="4"/>
          <x v="1"/>
          <x v="20"/>
          <x v="20"/>
          <x v="11"/>
          <x v="20"/>
          <x v="11"/>
          <x v="10"/>
          <x v="17"/>
          <x v="3"/>
          <x v="2"/>
          <x v="13"/>
        </discretePr>
        <groupItems count="24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Big C Supercenter Public Co.,Ltd."/>
          <m/>
          <s v="Group2"/>
          <s v="Group3"/>
          <s v="Group5"/>
          <s v="Saha Lawson Co., Ltd. (Head Office)"/>
          <s v="Isetan (Thailand) Co.,Ltd."/>
          <s v="DONKI Thonglor Co., Ltd."/>
          <s v="BANPAEW DISTRIBUTION LIMITED PARTNE"/>
          <s v="Group6"/>
          <s v="OCEAN D.C. CO., LTD."/>
          <s v="Group4"/>
          <s v="Group1"/>
          <s v="ASIACHAI WEST COMPANY LIMITED"/>
          <s v="CP Axtra Public Company Limited"/>
          <s v="Central Food Wholesales Limited"/>
        </groupItems>
      </fieldGroup>
    </cacheField>
    <cacheField name="Bill. date2" numFmtId="0" databaseField="0">
      <fieldGroup base="0">
        <discretePr count="683">
          <x v="630"/>
          <x v="631"/>
          <x v="632"/>
          <x v="129"/>
          <x v="374"/>
          <x v="145"/>
          <x v="609"/>
          <x v="389"/>
          <x v="625"/>
          <x v="0"/>
          <x v="408"/>
          <x v="184"/>
          <x v="147"/>
          <x v="391"/>
          <x v="167"/>
          <x v="627"/>
          <x v="410"/>
          <x v="426"/>
          <x v="149"/>
          <x v="169"/>
          <x v="0"/>
          <x v="412"/>
          <x v="186"/>
          <x v="428"/>
          <x v="393"/>
          <x v="629"/>
          <x v="0"/>
          <x v="188"/>
          <x v="2"/>
          <x v="195"/>
          <x v="430"/>
          <x v="171"/>
          <x v="414"/>
          <x v="4"/>
          <x v="197"/>
          <x v="11"/>
          <x v="432"/>
          <x v="216"/>
          <x v="451"/>
          <x v="190"/>
          <x v="6"/>
          <x v="13"/>
          <x v="218"/>
          <x v="0"/>
          <x v="192"/>
          <x v="199"/>
          <x v="434"/>
          <x v="28"/>
          <x v="453"/>
          <x v="235"/>
          <x v="470"/>
          <x v="7"/>
          <x v="201"/>
          <x v="15"/>
          <x v="436"/>
          <x v="220"/>
          <x v="29"/>
          <x v="455"/>
          <x v="237"/>
          <x v="9"/>
          <x v="203"/>
          <x v="17"/>
          <x v="222"/>
          <x v="457"/>
          <x v="47"/>
          <x v="438"/>
          <x v="31"/>
          <x v="239"/>
          <x v="473"/>
          <x v="258"/>
          <x v="492"/>
          <x v="205"/>
          <x v="440"/>
          <x v="224"/>
          <x v="459"/>
          <x v="241"/>
          <x v="475"/>
          <x v="507"/>
          <x v="207"/>
          <x v="20"/>
          <x v="442"/>
          <x v="34"/>
          <x v="461"/>
          <x v="47"/>
          <x v="261"/>
          <x v="21"/>
          <x v="227"/>
          <x v="243"/>
          <x v="477"/>
          <x v="50"/>
          <x v="495"/>
          <x v="276"/>
          <x v="67"/>
          <x v="294"/>
          <x v="528"/>
          <x v="209"/>
          <x v="444"/>
          <x v="36"/>
          <x v="463"/>
          <x v="245"/>
          <x v="47"/>
          <x v="479"/>
          <x v="263"/>
          <x v="497"/>
          <x v="68"/>
          <x v="509"/>
          <x v="211"/>
          <x v="23"/>
          <x v="446"/>
          <x v="229"/>
          <x v="37"/>
          <x v="465"/>
          <x v="247"/>
          <x v="52"/>
          <x v="278"/>
          <x v="511"/>
          <x v="295"/>
          <x v="88"/>
          <x v="529"/>
          <x v="213"/>
          <x v="25"/>
          <x v="231"/>
          <x v="467"/>
          <x v="47"/>
          <x v="481"/>
          <x v="54"/>
          <x v="280"/>
          <x v="70"/>
          <x v="513"/>
          <x v="297"/>
          <x v="531"/>
          <x v="315"/>
          <x v="549"/>
          <x v="448"/>
          <x v="39"/>
          <x v="249"/>
          <x v="483"/>
          <x v="264"/>
          <x v="56"/>
          <x v="498"/>
          <x v="72"/>
          <x v="299"/>
          <x v="90"/>
          <x v="317"/>
          <x v="106"/>
          <x v="551"/>
          <x v="333"/>
          <x v="568"/>
          <x v="233"/>
          <x v="41"/>
          <x v="251"/>
          <x v="47"/>
          <x v="485"/>
          <x v="266"/>
          <x v="500"/>
          <x v="515"/>
          <x v="92"/>
          <x v="533"/>
          <x v="319"/>
          <x v="108"/>
          <x v="335"/>
          <x v="570"/>
          <x v="43"/>
          <x v="47"/>
          <x v="268"/>
          <x v="58"/>
          <x v="283"/>
          <x v="74"/>
          <x v="517"/>
          <x v="301"/>
          <x v="535"/>
          <x v="110"/>
          <x v="553"/>
          <x v="131"/>
          <x v="355"/>
          <x v="253"/>
          <x v="487"/>
          <x v="60"/>
          <x v="502"/>
          <x v="285"/>
          <x v="76"/>
          <x v="303"/>
          <x v="94"/>
          <x v="537"/>
          <x v="321"/>
          <x v="555"/>
          <x v="337"/>
          <x v="572"/>
          <x v="590"/>
          <x v="45"/>
          <x v="255"/>
          <x v="47"/>
          <x v="489"/>
          <x v="270"/>
          <x v="504"/>
          <x v="78"/>
          <x v="519"/>
          <x v="96"/>
          <x v="322"/>
          <x v="112"/>
          <x v="557"/>
          <x v="339"/>
          <x v="131"/>
          <x v="574"/>
          <x v="357"/>
          <x v="592"/>
          <x v="610"/>
          <x v="47"/>
          <x v="272"/>
          <x v="62"/>
          <x v="506"/>
          <x v="287"/>
          <x v="521"/>
          <x v="305"/>
          <x v="98"/>
          <x v="539"/>
          <x v="131"/>
          <x v="359"/>
          <x v="132"/>
          <x v="594"/>
          <x v="377"/>
          <x v="612"/>
          <x v="47"/>
          <x v="289"/>
          <x v="80"/>
          <x v="523"/>
          <x v="307"/>
          <x v="541"/>
          <x v="324"/>
          <x v="559"/>
          <x v="131"/>
          <x v="134"/>
          <x v="379"/>
          <x v="151"/>
          <x v="614"/>
          <x v="395"/>
          <x v="65"/>
          <x v="82"/>
          <x v="309"/>
          <x v="100"/>
          <x v="326"/>
          <x v="115"/>
          <x v="561"/>
          <x v="342"/>
          <x v="577"/>
          <x v="361"/>
          <x v="136"/>
          <x v="596"/>
          <x v="153"/>
          <x v="397"/>
          <x v="291"/>
          <x v="525"/>
          <x v="102"/>
          <x v="543"/>
          <x v="328"/>
          <x v="117"/>
          <x v="344"/>
          <x v="131"/>
          <x v="579"/>
          <x v="363"/>
          <x v="598"/>
          <x v="381"/>
          <x v="616"/>
          <x v="0"/>
          <x v="173"/>
          <x v="417"/>
          <x v="84"/>
          <x v="311"/>
          <x v="545"/>
          <x v="119"/>
          <x v="563"/>
          <x v="131"/>
          <x v="365"/>
          <x v="138"/>
          <x v="383"/>
          <x v="155"/>
          <x v="618"/>
          <x v="0"/>
          <x v="399"/>
          <x v="175"/>
          <x v="86"/>
          <x v="313"/>
          <x v="547"/>
          <x v="330"/>
          <x v="565"/>
          <x v="346"/>
          <x v="581"/>
          <x v="139"/>
          <x v="600"/>
          <x v="157"/>
          <x v="401"/>
          <x v="418"/>
          <x v="121"/>
          <x v="348"/>
          <x v="131"/>
          <x v="583"/>
          <x v="367"/>
          <x v="602"/>
          <x v="159"/>
          <x v="619"/>
          <x v="0"/>
          <x v="177"/>
          <x v="420"/>
          <x v="123"/>
          <x v="350"/>
          <x v="131"/>
          <x v="369"/>
          <x v="141"/>
          <x v="604"/>
          <x v="385"/>
          <x v="621"/>
          <x v="403"/>
          <x v="179"/>
          <x v="127"/>
          <x v="585"/>
          <x v="143"/>
          <x v="387"/>
          <x v="162"/>
          <x v="623"/>
          <x v="405"/>
          <x v="125"/>
          <x v="352"/>
          <x v="587"/>
          <x v="371"/>
          <x v="606"/>
          <x v="164"/>
          <x v="0"/>
          <x v="407"/>
          <x v="181"/>
          <x v="423"/>
          <x v="128"/>
          <x v="373"/>
          <x v="608"/>
          <x v="624"/>
          <x v="0"/>
          <x v="183"/>
          <x v="425"/>
          <x v="130"/>
          <x v="375"/>
          <x v="146"/>
          <x v="390"/>
          <x v="166"/>
          <x v="626"/>
          <x v="0"/>
          <x v="409"/>
          <x v="148"/>
          <x v="392"/>
          <x v="168"/>
          <x v="411"/>
          <x v="185"/>
          <x v="427"/>
          <x v="1"/>
          <x v="170"/>
          <x v="628"/>
          <x v="0"/>
          <x v="187"/>
          <x v="194"/>
          <x v="429"/>
          <x v="0"/>
          <x v="413"/>
          <x v="189"/>
          <x v="3"/>
          <x v="196"/>
          <x v="10"/>
          <x v="431"/>
          <x v="215"/>
          <x v="450"/>
          <x v="415"/>
          <x v="5"/>
          <x v="198"/>
          <x v="12"/>
          <x v="217"/>
          <x v="452"/>
          <x v="0"/>
          <x v="191"/>
          <x v="14"/>
          <x v="433"/>
          <x v="27"/>
          <x v="234"/>
          <x v="469"/>
          <x v="193"/>
          <x v="200"/>
          <x v="435"/>
          <x v="219"/>
          <x v="454"/>
          <x v="236"/>
          <x v="471"/>
          <x v="8"/>
          <x v="202"/>
          <x v="16"/>
          <x v="437"/>
          <x v="221"/>
          <x v="30"/>
          <x v="456"/>
          <x v="47"/>
          <x v="257"/>
          <x v="18"/>
          <x v="223"/>
          <x v="238"/>
          <x v="472"/>
          <x v="491"/>
          <x v="204"/>
          <x v="439"/>
          <x v="32"/>
          <x v="458"/>
          <x v="240"/>
          <x v="47"/>
          <x v="474"/>
          <x v="259"/>
          <x v="493"/>
          <x v="206"/>
          <x v="19"/>
          <x v="441"/>
          <x v="225"/>
          <x v="33"/>
          <x v="460"/>
          <x v="242"/>
          <x v="47"/>
          <x v="260"/>
          <x v="494"/>
          <x v="274"/>
          <x v="508"/>
          <x v="208"/>
          <x v="226"/>
          <x v="462"/>
          <x v="47"/>
          <x v="476"/>
          <x v="49"/>
          <x v="275"/>
          <x v="66"/>
          <x v="293"/>
          <x v="527"/>
          <x v="22"/>
          <x v="443"/>
          <x v="35"/>
          <x v="244"/>
          <x v="478"/>
          <x v="262"/>
          <x v="51"/>
          <x v="496"/>
          <x v="210"/>
          <x v="445"/>
          <x v="228"/>
          <x v="464"/>
          <x v="246"/>
          <x v="480"/>
          <x v="277"/>
          <x v="510"/>
          <x v="87"/>
          <x v="314"/>
          <x v="212"/>
          <x v="24"/>
          <x v="447"/>
          <x v="230"/>
          <x v="38"/>
          <x v="466"/>
          <x v="53"/>
          <x v="279"/>
          <x v="69"/>
          <x v="512"/>
          <x v="296"/>
          <x v="530"/>
          <x v="548"/>
          <x v="26"/>
          <x v="232"/>
          <x v="248"/>
          <x v="482"/>
          <x v="55"/>
          <x v="281"/>
          <x v="71"/>
          <x v="298"/>
          <x v="89"/>
          <x v="532"/>
          <x v="316"/>
          <x v="550"/>
          <x v="332"/>
          <x v="214"/>
          <x v="449"/>
          <x v="40"/>
          <x v="468"/>
          <x v="250"/>
          <x v="47"/>
          <x v="484"/>
          <x v="265"/>
          <x v="499"/>
          <x v="73"/>
          <x v="514"/>
          <x v="91"/>
          <x v="318"/>
          <x v="107"/>
          <x v="552"/>
          <x v="334"/>
          <x v="569"/>
          <x v="42"/>
          <x v="252"/>
          <x v="47"/>
          <x v="267"/>
          <x v="57"/>
          <x v="501"/>
          <x v="282"/>
          <x v="516"/>
          <x v="300"/>
          <x v="93"/>
          <x v="534"/>
          <x v="109"/>
          <x v="336"/>
          <x v="131"/>
          <x v="354"/>
          <x v="589"/>
          <x v="47"/>
          <x v="486"/>
          <x v="59"/>
          <x v="284"/>
          <x v="75"/>
          <x v="518"/>
          <x v="302"/>
          <x v="536"/>
          <x v="320"/>
          <x v="554"/>
          <x v="131"/>
          <x v="571"/>
          <x v="44"/>
          <x v="254"/>
          <x v="488"/>
          <x v="269"/>
          <x v="61"/>
          <x v="503"/>
          <x v="77"/>
          <x v="304"/>
          <x v="95"/>
          <x v="111"/>
          <x v="556"/>
          <x v="338"/>
          <x v="573"/>
          <x v="356"/>
          <x v="591"/>
          <x v="46"/>
          <x v="256"/>
          <x v="47"/>
          <x v="490"/>
          <x v="271"/>
          <x v="505"/>
          <x v="286"/>
          <x v="520"/>
          <x v="97"/>
          <x v="538"/>
          <x v="323"/>
          <x v="113"/>
          <x v="340"/>
          <x v="131"/>
          <x v="575"/>
          <x v="358"/>
          <x v="593"/>
          <x v="376"/>
          <x v="611"/>
          <x v="47"/>
          <x v="273"/>
          <x v="63"/>
          <x v="288"/>
          <x v="79"/>
          <x v="522"/>
          <x v="306"/>
          <x v="540"/>
          <x v="114"/>
          <x v="558"/>
          <x v="131"/>
          <x v="360"/>
          <x v="133"/>
          <x v="378"/>
          <x v="150"/>
          <x v="613"/>
          <x v="394"/>
          <x v="64"/>
          <x v="290"/>
          <x v="81"/>
          <x v="308"/>
          <x v="99"/>
          <x v="542"/>
          <x v="325"/>
          <x v="560"/>
          <x v="341"/>
          <x v="576"/>
          <x v="135"/>
          <x v="595"/>
          <x v="380"/>
          <x v="152"/>
          <x v="396"/>
          <x v="83"/>
          <x v="524"/>
          <x v="101"/>
          <x v="327"/>
          <x v="116"/>
          <x v="562"/>
          <x v="343"/>
          <x v="131"/>
          <x v="578"/>
          <x v="362"/>
          <x v="597"/>
          <x v="154"/>
          <x v="615"/>
          <x v="0"/>
          <x v="172"/>
          <x v="416"/>
          <x v="48"/>
          <x v="292"/>
          <x v="526"/>
          <x v="310"/>
          <x v="103"/>
          <x v="544"/>
          <x v="118"/>
          <x v="345"/>
          <x v="131"/>
          <x v="364"/>
          <x v="137"/>
          <x v="599"/>
          <x v="382"/>
          <x v="617"/>
          <x v="0"/>
          <x v="398"/>
          <x v="174"/>
          <x v="85"/>
          <x v="312"/>
          <x v="546"/>
          <x v="329"/>
          <x v="564"/>
          <x v="131"/>
          <x v="580"/>
          <x v="156"/>
          <x v="400"/>
          <x v="104"/>
          <x v="331"/>
          <x v="120"/>
          <x v="566"/>
          <x v="347"/>
          <x v="582"/>
          <x v="366"/>
          <x v="140"/>
          <x v="601"/>
          <x v="158"/>
          <x v="402"/>
          <x v="176"/>
          <x v="419"/>
          <x v="105"/>
          <x v="122"/>
          <x v="349"/>
          <x v="131"/>
          <x v="584"/>
          <x v="368"/>
          <x v="603"/>
          <x v="384"/>
          <x v="160"/>
          <x v="620"/>
          <x v="0"/>
          <x v="178"/>
          <x v="421"/>
          <x v="124"/>
          <x v="567"/>
          <x v="131"/>
          <x v="370"/>
          <x v="142"/>
          <x v="386"/>
          <x v="161"/>
          <x v="622"/>
          <x v="404"/>
          <x v="351"/>
          <x v="586"/>
          <x v="144"/>
          <x v="605"/>
          <x v="388"/>
          <x v="163"/>
          <x v="406"/>
          <x v="180"/>
          <x v="422"/>
          <x v="126"/>
          <x v="353"/>
          <x v="131"/>
          <x v="588"/>
          <x v="372"/>
          <x v="607"/>
          <x v="165"/>
          <x v="0"/>
          <x v="182"/>
          <x v="424"/>
        </discretePr>
        <groupItems count="633">
          <s v="Group1"/>
          <d v="2021-01-01T00:00:00"/>
          <d v="2021-01-04T00:00:00"/>
          <d v="2021-01-05T00:00:00"/>
          <d v="2021-01-06T00:00:00"/>
          <d v="2021-01-07T00:00:00"/>
          <d v="2021-01-08T00:00:00"/>
          <d v="2021-01-12T00:00:00"/>
          <d v="2021-01-13T00:00:00"/>
          <d v="2021-01-14T00:00:00"/>
          <d v="2021-02-01T00:00:00"/>
          <d v="2021-02-02T00:00:00"/>
          <d v="2021-02-03T00:00:00"/>
          <d v="2021-02-04T00:00:00"/>
          <d v="2021-02-05T00:00:00"/>
          <d v="2021-02-08T00:00:00"/>
          <d v="2021-02-09T00:00:00"/>
          <d v="2021-02-10T00:00:00"/>
          <d v="2021-02-11T00:00:00"/>
          <d v="2021-02-15T00:00:00"/>
          <d v="2021-02-16T00:00:00"/>
          <d v="2021-02-18T00:00:00"/>
          <d v="2021-02-19T00:00:00"/>
          <d v="2021-02-22T00:00:00"/>
          <d v="2021-02-23T00:00:00"/>
          <d v="2021-02-24T00:00:00"/>
          <d v="2021-02-25T00:00:00"/>
          <d v="2021-03-01T00:00:00"/>
          <d v="2021-03-02T00:00:00"/>
          <d v="2021-03-04T00:00:00"/>
          <d v="2021-03-05T00:00:00"/>
          <d v="2021-03-08T00:00:00"/>
          <d v="2021-03-09T00:00:00"/>
          <d v="2021-03-11T00:00:00"/>
          <d v="2021-03-12T00:00:00"/>
          <d v="2021-03-15T00:00:00"/>
          <d v="2021-03-16T00:00:00"/>
          <d v="2021-03-18T00:00:00"/>
          <d v="2021-03-19T00:00:00"/>
          <d v="2021-03-22T00:00:00"/>
          <d v="2021-03-23T00:00:00"/>
          <d v="2021-03-24T00:00:00"/>
          <d v="2021-03-25T00:00:00"/>
          <d v="2021-03-26T00:00:00"/>
          <d v="2021-03-29T00:00:00"/>
          <d v="2021-03-30T00:00:00"/>
          <d v="2021-03-31T00:00:00"/>
          <s v="Group2"/>
          <d v="2021-05-31T00:00:00"/>
          <s v="5/5/2021"/>
          <s v="5/6/2021"/>
          <s v="5/7/2021"/>
          <s v="5/10/2021"/>
          <s v="5/11/2021"/>
          <s v="5/12/2021"/>
          <s v="5/13/2021"/>
          <s v="5/14/2021"/>
          <s v="5/17/2021"/>
          <s v="5/18/2021"/>
          <s v="5/19/2021"/>
          <s v="5/20/2021"/>
          <s v="5/21/2021"/>
          <s v="5/24/2021"/>
          <s v="5/25/2021"/>
          <s v="5/27/2021"/>
          <s v="5/28/2021"/>
          <s v="6/1/2021"/>
          <s v="6/2/2021"/>
          <s v="6/4/2021"/>
          <s v="6/7/2021"/>
          <s v="6/8/2021"/>
          <s v="6/9/2021"/>
          <s v="6/10/2021"/>
          <s v="6/11/2021"/>
          <s v="6/14/2021"/>
          <s v="6/15/2021"/>
          <s v="6/16/2021"/>
          <s v="6/17/2021"/>
          <s v="6/18/2021"/>
          <s v="6/21/2021"/>
          <s v="6/22/2021"/>
          <s v="6/23/2021"/>
          <s v="6/24/2021"/>
          <s v="6/25/2021"/>
          <s v="6/28/2021"/>
          <d v="2021-06-29T00:00:00"/>
          <d v="2021-06-30T00:00:00"/>
          <s v="7/1/2021"/>
          <s v="7/2/2021"/>
          <s v="7/5/2021"/>
          <s v="7/6/2021"/>
          <s v="7/7/2021"/>
          <s v="7/8/2021"/>
          <s v="7/9/2021"/>
          <s v="7/12/2021"/>
          <s v="7/13/2021"/>
          <s v="7/14/2021"/>
          <s v="7/15/2021"/>
          <s v="7/16/2021"/>
          <s v="7/19/2021"/>
          <s v="7/20/2021"/>
          <s v="7/21/2021"/>
          <s v="7/22/2021"/>
          <s v="7/23/2021"/>
          <s v="7/27/2021"/>
          <s v="7/29/2021"/>
          <d v="2021-08-02T00:00:00"/>
          <d v="2021-08-03T00:00:00"/>
          <d v="2021-08-04T00:00:00"/>
          <d v="2021-08-05T00:00:00"/>
          <d v="2021-08-06T00:00:00"/>
          <d v="2021-08-09T00:00:00"/>
          <d v="2021-08-10T00:00:00"/>
          <d v="2021-08-11T00:00:00"/>
          <d v="2021-08-13T00:00:00"/>
          <d v="2021-08-16T00:00:00"/>
          <d v="2021-08-17T00:00:00"/>
          <d v="2021-08-18T00:00:00"/>
          <d v="2021-08-19T00:00:00"/>
          <d v="2021-08-20T00:00:00"/>
          <d v="2021-08-23T00:00:00"/>
          <d v="2021-08-24T00:00:00"/>
          <d v="2021-08-25T00:00:00"/>
          <d v="2021-08-26T00:00:00"/>
          <d v="2021-08-27T00:00:00"/>
          <d v="2021-08-30T00:00:00"/>
          <d v="2021-08-31T00:00:00"/>
          <d v="2021-09-24T00:00:00"/>
          <d v="2021-09-28T00:00:00"/>
          <d v="2021-09-29T00:00:00"/>
          <d v="2021-09-30T00:00:00"/>
          <s v="Group3"/>
          <d v="2021-10-04T00:00:00"/>
          <d v="2021-10-05T00:00:00"/>
          <d v="2021-10-06T00:00:00"/>
          <d v="2021-10-07T00:00:00"/>
          <d v="2021-10-08T00:00:00"/>
          <d v="2021-10-11T00:00:00"/>
          <d v="2021-10-12T00:00:00"/>
          <d v="2021-10-14T00:00:00"/>
          <d v="2021-10-15T00:00:00"/>
          <d v="2021-10-18T00:00:00"/>
          <d v="2021-10-19T00:00:00"/>
          <d v="2021-10-20T00:00:00"/>
          <d v="2021-10-21T00:00:00"/>
          <d v="2021-10-25T00:00:00"/>
          <d v="2021-10-26T00:00:00"/>
          <d v="2021-10-27T00:00:00"/>
          <d v="2021-10-28T00:00:00"/>
          <d v="2021-10-29T00:00:00"/>
          <d v="2021-11-01T00:00:00"/>
          <d v="2021-11-02T00:00:00"/>
          <d v="2021-11-03T00:00:00"/>
          <d v="2021-11-04T00:00:00"/>
          <d v="2021-11-05T00:00:00"/>
          <d v="2021-11-08T00:00:00"/>
          <d v="2021-11-09T00:00:00"/>
          <d v="2021-11-10T00:00:00"/>
          <d v="2021-11-11T00:00:00"/>
          <d v="2021-11-12T00:00:00"/>
          <d v="2021-11-13T00:00:00"/>
          <d v="2021-11-15T00:00:00"/>
          <d v="2021-11-16T00:00:00"/>
          <d v="2021-11-17T00:00:00"/>
          <d v="2021-11-18T00:00:00"/>
          <d v="2021-11-19T00:00:00"/>
          <d v="2021-11-22T00:00:00"/>
          <d v="2021-11-23T00:00:00"/>
          <d v="2021-11-24T00:00:00"/>
          <d v="2021-11-25T00:00:00"/>
          <d v="2021-11-26T00:00:00"/>
          <d v="2021-11-29T00:00:00"/>
          <d v="2021-12-01T00:00:00"/>
          <d v="2021-12-02T00:00:00"/>
          <d v="2021-12-03T00:00:00"/>
          <d v="2021-12-04T00:00:00"/>
          <d v="2021-12-07T00:00:00"/>
          <d v="2021-12-08T00:00:00"/>
          <d v="2021-12-09T00:00:00"/>
          <d v="2021-12-10T00:00:00"/>
          <d v="2021-12-13T00:00:00"/>
          <d v="2021-12-14T00:00:00"/>
          <d v="2021-12-15T00:00:00"/>
          <d v="2021-12-16T00:00:00"/>
          <d v="2021-12-17T00:00:00"/>
          <d v="2021-12-20T00:00:00"/>
          <d v="2021-12-21T00:00:00"/>
          <d v="2021-12-22T00:00:00"/>
          <d v="2021-12-23T00:00:00"/>
          <d v="2021-12-24T00:00:00"/>
          <d v="2021-12-27T00:00:00"/>
          <d v="2021-12-28T00:00:00"/>
          <d v="2021-12-29T00:00:00"/>
          <d v="2021-12-30T00:00:00"/>
          <d v="2022-01-03T00:00:00"/>
          <d v="2022-01-04T00:00:00"/>
          <d v="2022-01-05T00:00:00"/>
          <d v="2022-01-06T00:00:00"/>
          <d v="2022-01-07T00:00:00"/>
          <d v="2022-01-10T00:00:00"/>
          <d v="2022-01-11T00:00:00"/>
          <d v="2022-01-12T00:00:00"/>
          <d v="2022-01-13T00:00:00"/>
          <d v="2022-01-14T00:00:00"/>
          <d v="2022-01-17T00:00:00"/>
          <d v="2022-01-18T00:00:00"/>
          <d v="2022-01-19T00:00:00"/>
          <d v="2022-01-20T00:00:00"/>
          <d v="2022-01-21T00:00:00"/>
          <d v="2022-01-24T00:00:00"/>
          <d v="2022-01-25T00:00:00"/>
          <d v="2022-01-26T00:00:00"/>
          <d v="2022-01-27T00:00:00"/>
          <d v="2022-01-28T00:00:00"/>
          <d v="2022-01-31T00:00:00"/>
          <d v="2022-02-01T00:00:00"/>
          <d v="2022-02-02T00:00:00"/>
          <d v="2022-02-03T00:00:00"/>
          <d v="2022-02-04T00:00:00"/>
          <d v="2022-02-07T00:00:00"/>
          <d v="2022-02-08T00:00:00"/>
          <d v="2022-02-09T00:00:00"/>
          <d v="2022-02-10T00:00:00"/>
          <d v="2022-02-11T00:00:00"/>
          <d v="2022-02-14T00:00:00"/>
          <d v="2022-02-15T00:00:00"/>
          <d v="2022-02-17T00:00:00"/>
          <d v="2022-02-18T00:00:00"/>
          <d v="2022-02-21T00:00:00"/>
          <d v="2022-02-22T00:00:00"/>
          <d v="2022-02-23T00:00:00"/>
          <d v="2022-02-24T00:00:00"/>
          <d v="2022-02-25T00:00:00"/>
          <d v="2022-02-28T00:00:00"/>
          <d v="2022-03-01T00:00:00"/>
          <d v="2022-03-02T00:00:00"/>
          <d v="2022-03-03T00:00:00"/>
          <d v="2022-03-04T00:00:00"/>
          <d v="2022-03-07T00:00:00"/>
          <d v="2022-03-08T00:00:00"/>
          <d v="2022-03-09T00:00:00"/>
          <d v="2022-03-10T00:00:00"/>
          <d v="2022-03-11T00:00:00"/>
          <d v="2022-03-14T00:00:00"/>
          <d v="2022-03-15T00:00:00"/>
          <d v="2022-03-16T00:00:00"/>
          <d v="2022-03-17T00:00:00"/>
          <d v="2022-03-18T00:00:00"/>
          <d v="2022-03-21T00:00:00"/>
          <d v="2022-03-22T00:00:00"/>
          <d v="2022-03-23T00:00:00"/>
          <d v="2022-03-24T00:00:00"/>
          <d v="2022-03-25T00:00:00"/>
          <d v="2022-03-28T00:00:00"/>
          <d v="2022-03-29T00:00:00"/>
          <d v="2022-03-30T00:00:00"/>
          <d v="2022-03-31T00:00:00"/>
          <d v="2022-04-01T00:00:00"/>
          <d v="2022-04-04T00:00:00"/>
          <d v="2022-04-05T00:00:00"/>
          <d v="2022-04-07T00:00:00"/>
          <d v="2022-04-08T00:00:00"/>
          <d v="2022-04-11T00:00:00"/>
          <d v="2022-04-12T00:00:00"/>
          <d v="2022-04-18T00:00:00"/>
          <d v="2022-04-19T00:00:00"/>
          <d v="2022-04-20T00:00:00"/>
          <d v="2022-04-21T00:00:00"/>
          <d v="2022-04-22T00:00:00"/>
          <d v="2022-04-25T00:00:00"/>
          <d v="2022-04-26T00:00:00"/>
          <d v="2022-04-27T00:00:00"/>
          <d v="2022-04-28T00:00:00"/>
          <d v="2022-04-29T00:00:00"/>
          <d v="2022-05-03T00:00:00"/>
          <d v="2022-05-05T00:00:00"/>
          <d v="2022-05-06T00:00:00"/>
          <d v="2022-05-09T00:00:00"/>
          <d v="2022-05-10T00:00:00"/>
          <d v="2022-05-11T00:00:00"/>
          <d v="2022-05-12T00:00:00"/>
          <d v="2022-05-13T00:00:00"/>
          <d v="2022-05-17T00:00:00"/>
          <d v="2022-05-18T00:00:00"/>
          <d v="2022-05-19T00:00:00"/>
          <d v="2022-05-20T00:00:00"/>
          <d v="2022-05-23T00:00:00"/>
          <d v="2022-05-24T00:00:00"/>
          <d v="2022-05-25T00:00:00"/>
          <d v="2022-05-26T00:00:00"/>
          <d v="2022-05-27T00:00:00"/>
          <d v="2022-05-30T00:00:00"/>
          <d v="2022-05-31T00:00:00"/>
          <d v="2022-06-01T00:00:00"/>
          <d v="2022-06-02T00:00:00"/>
          <d v="2022-06-06T00:00:00"/>
          <d v="2022-06-07T00:00:00"/>
          <d v="2022-06-08T00:00:00"/>
          <d v="2022-06-09T00:00:00"/>
          <d v="2022-06-10T00:00:00"/>
          <d v="2022-06-13T00:00:00"/>
          <d v="2022-06-14T00:00:00"/>
          <d v="2022-06-15T00:00:00"/>
          <d v="2022-06-16T00:00:00"/>
          <d v="2022-06-17T00:00:00"/>
          <d v="2022-06-20T00:00:00"/>
          <d v="2022-06-21T00:00:00"/>
          <d v="2022-06-22T00:00:00"/>
          <d v="2022-06-23T00:00:00"/>
          <d v="2022-06-24T00:00:00"/>
          <d v="2022-06-27T00:00:00"/>
          <d v="2022-06-28T00:00:00"/>
          <d v="2022-06-29T00:00:00"/>
          <d v="2022-06-30T00:00:00"/>
          <d v="2022-07-01T00:00:00"/>
          <d v="2022-07-04T00:00:00"/>
          <d v="2022-07-05T00:00:00"/>
          <d v="2022-07-06T00:00:00"/>
          <d v="2022-07-07T00:00:00"/>
          <d v="2022-07-08T00:00:00"/>
          <d v="2022-07-11T00:00:00"/>
          <d v="2022-07-12T00:00:00"/>
          <d v="2022-07-14T00:00:00"/>
          <d v="2022-07-15T00:00:00"/>
          <d v="2022-07-18T00:00:00"/>
          <d v="2022-07-19T00:00:00"/>
          <d v="2022-07-20T00:00:00"/>
          <d v="2022-07-21T00:00:00"/>
          <d v="2022-07-22T00:00:00"/>
          <d v="2022-07-25T00:00:00"/>
          <d v="2022-07-26T00:00:00"/>
          <d v="2022-07-27T00:00:00"/>
          <d v="2022-08-01T00:00:00"/>
          <d v="2022-08-02T00:00:00"/>
          <d v="2022-08-03T00:00:00"/>
          <d v="2022-08-04T00:00:00"/>
          <d v="2022-08-05T00:00:00"/>
          <d v="2022-08-08T00:00:00"/>
          <d v="2022-08-09T00:00:00"/>
          <d v="2022-08-10T00:00:00"/>
          <d v="2022-08-11T00:00:00"/>
          <d v="2022-08-15T00:00:00"/>
          <d v="2022-08-16T00:00:00"/>
          <d v="2022-08-17T00:00:00"/>
          <d v="2022-08-18T00:00:00"/>
          <d v="2022-08-19T00:00:00"/>
          <d v="2022-08-22T00:00:00"/>
          <d v="2022-08-23T00:00:00"/>
          <d v="2022-08-24T00:00:00"/>
          <d v="2022-08-25T00:00:00"/>
          <d v="2022-08-26T00:00:00"/>
          <d v="2022-08-29T00:00:00"/>
          <d v="2022-08-30T00:00:00"/>
          <d v="2022-08-31T00:00:00"/>
          <d v="2022-09-01T00:00:00"/>
          <d v="2022-09-02T00:00:00"/>
          <d v="2022-09-05T00:00:00"/>
          <d v="2022-09-06T00:00:00"/>
          <d v="2022-09-07T00:00:00"/>
          <d v="2022-09-08T00:00:00"/>
          <d v="2022-09-09T00:00:00"/>
          <d v="2022-09-12T00:00:00"/>
          <d v="2022-09-13T00:00:00"/>
          <d v="2022-09-14T00:00:00"/>
          <d v="2022-09-15T00:00:00"/>
          <d v="2022-09-16T00:00:00"/>
          <d v="2022-09-19T00:00:00"/>
          <d v="2022-09-20T00:00:00"/>
          <d v="2022-09-21T00:00:00"/>
          <d v="2022-09-22T00:00:00"/>
          <d v="2022-09-23T00:00:00"/>
          <d v="2022-09-26T00:00:00"/>
          <d v="2022-09-27T00:00:00"/>
          <d v="2022-09-28T00:00:00"/>
          <d v="2022-09-29T00:00:00"/>
          <d v="2022-09-30T00:00:00"/>
          <d v="2022-10-03T00:00:00"/>
          <d v="2022-10-04T00:00:00"/>
          <d v="2022-10-05T00:00:00"/>
          <d v="2022-10-06T00:00:00"/>
          <d v="2022-10-07T00:00:00"/>
          <d v="2022-10-10T00:00:00"/>
          <d v="2022-10-11T00:00:00"/>
          <d v="2022-10-12T00:00:00"/>
          <d v="2022-10-17T00:00:00"/>
          <d v="2022-10-18T00:00:00"/>
          <d v="2022-10-19T00:00:00"/>
          <d v="2022-10-20T00:00:00"/>
          <d v="2022-10-21T00:00:00"/>
          <d v="2022-10-25T00:00:00"/>
          <d v="2022-10-26T00:00:00"/>
          <d v="2022-10-27T00:00:00"/>
          <d v="2022-10-28T00:00:00"/>
          <d v="2022-10-31T00:00:00"/>
          <d v="2022-11-01T00:00:00"/>
          <d v="2022-11-02T00:00:00"/>
          <d v="2022-11-03T00:00:00"/>
          <d v="2022-11-04T00:00:00"/>
          <d v="2022-11-07T00:00:00"/>
          <d v="2022-11-08T00:00:00"/>
          <d v="2022-11-09T00:00:00"/>
          <d v="2022-11-10T00:00:00"/>
          <d v="2022-11-11T00:00:00"/>
          <d v="2022-11-14T00:00:00"/>
          <d v="2022-11-15T00:00:00"/>
          <d v="2022-11-16T00:00:00"/>
          <d v="2022-11-17T00:00:00"/>
          <d v="2022-11-18T00:00:00"/>
          <d v="2022-11-21T00:00:00"/>
          <d v="2022-11-22T00:00:00"/>
          <d v="2022-11-23T00:00:00"/>
          <d v="2022-11-24T00:00:00"/>
          <d v="2022-11-25T00:00:00"/>
          <d v="2022-11-28T00:00:00"/>
          <d v="2022-11-29T00:00:00"/>
          <d v="2022-11-30T00:00:00"/>
          <d v="2022-12-01T00:00:00"/>
          <d v="2022-12-02T00:00:00"/>
          <d v="2022-12-06T00:00:00"/>
          <d v="2022-12-07T00:00:00"/>
          <d v="2022-12-08T00:00:00"/>
          <d v="2022-12-09T00:00:00"/>
          <d v="2022-12-13T00:00:00"/>
          <d v="2022-12-14T00:00:00"/>
          <d v="2022-12-15T00:00:00"/>
          <d v="2022-12-16T00:00:00"/>
          <d v="2022-12-19T00:00:00"/>
          <d v="2022-12-20T00:00:00"/>
          <d v="2022-12-21T00:00:00"/>
          <d v="2023-01-03T00:00:00"/>
          <d v="2023-01-04T00:00:00"/>
          <d v="2023-01-05T00:00:00"/>
          <d v="2023-01-06T00:00:00"/>
          <d v="2023-01-09T00:00:00"/>
          <d v="2023-01-10T00:00:00"/>
          <d v="2023-01-11T00:00:00"/>
          <d v="2023-01-12T00:00:00"/>
          <d v="2023-01-13T00:00:00"/>
          <d v="2023-01-16T00:00:00"/>
          <d v="2023-01-17T00:00:00"/>
          <d v="2023-01-18T00:00:00"/>
          <d v="2023-01-19T00:00:00"/>
          <d v="2023-01-20T00:00:00"/>
          <d v="2023-01-23T00:00:00"/>
          <d v="2023-01-24T00:00:00"/>
          <d v="2023-01-25T00:00:00"/>
          <d v="2023-01-26T00:00:00"/>
          <d v="2023-01-27T00:00:00"/>
          <d v="2023-01-30T00:00:00"/>
          <d v="2023-01-31T00:00:00"/>
          <s v="2/1/2023"/>
          <s v="2/2/2023"/>
          <s v="2/3/2023"/>
          <s v="2/6/2023"/>
          <s v="2/7/2023"/>
          <s v="2/8/2023"/>
          <s v="2/9/2023"/>
          <s v="2/10/2023"/>
          <s v="2/13/2023"/>
          <s v="2/14/2023"/>
          <s v="2/15/2023"/>
          <s v="2/16/2023"/>
          <s v="2/17/2023"/>
          <s v="2/20/2023"/>
          <s v="2/21/2023"/>
          <d v="2023-02-22T00:00:00"/>
          <d v="2023-02-23T00:00:00"/>
          <d v="2023-02-24T00:00:00"/>
          <d v="2023-02-27T00:00:00"/>
          <d v="2023-03-01T00:00:00"/>
          <d v="2023-03-02T00:00:00"/>
          <d v="2023-03-03T00:00:00"/>
          <d v="2023-03-07T00:00:00"/>
          <d v="2023-03-08T00:00:00"/>
          <d v="2023-03-09T00:00:00"/>
          <d v="2023-03-10T00:00:00"/>
          <d v="2023-03-13T00:00:00"/>
          <d v="2023-03-14T00:00:00"/>
          <d v="2023-03-15T00:00:00"/>
          <d v="2023-03-16T00:00:00"/>
          <d v="2023-03-17T00:00:00"/>
          <d v="2023-03-20T00:00:00"/>
          <d v="2023-03-21T00:00:00"/>
          <d v="2023-03-22T00:00:00"/>
          <d v="2023-03-23T00:00:00"/>
          <d v="2023-03-24T00:00:00"/>
          <d v="2023-03-27T00:00:00"/>
          <d v="2023-03-28T00:00:00"/>
          <d v="2023-03-29T00:00:00"/>
          <d v="2023-03-30T00:00:00"/>
          <d v="2023-03-31T00:00:00"/>
          <d v="2023-04-03T00:00:00"/>
          <d v="2023-04-04T00:00:00"/>
          <d v="2023-04-05T00:00:00"/>
          <d v="2023-04-07T00:00:00"/>
          <d v="2023-04-10T00:00:00"/>
          <d v="2023-04-11T00:00:00"/>
          <d v="2023-04-12T00:00:00"/>
          <d v="2023-04-18T00:00:00"/>
          <d v="2023-04-19T00:00:00"/>
          <d v="2023-04-20T00:00:00"/>
          <d v="2023-04-21T00:00:00"/>
          <d v="2023-04-24T00:00:00"/>
          <d v="2023-04-25T00:00:00"/>
          <d v="2023-04-26T00:00:00"/>
          <d v="2023-04-27T00:00:00"/>
          <d v="2023-04-28T00:00:00"/>
          <d v="2023-05-02T00:00:00"/>
          <d v="2023-05-03T00:00:00"/>
          <d v="2023-05-08T00:00:00"/>
          <d v="2023-05-09T00:00:00"/>
          <d v="2023-05-10T00:00:00"/>
          <d v="2023-05-11T00:00:00"/>
          <d v="2023-05-12T00:00:00"/>
          <d v="2023-05-15T00:00:00"/>
          <d v="2023-05-16T00:00:00"/>
          <d v="2023-05-17T00:00:00"/>
          <d v="2023-05-18T00:00:00"/>
          <d v="2023-05-19T00:00:00"/>
          <d v="2023-05-22T00:00:00"/>
          <d v="2023-05-23T00:00:00"/>
          <d v="2023-05-24T00:00:00"/>
          <d v="2023-05-25T00:00:00"/>
          <d v="2023-05-26T00:00:00"/>
          <d v="2023-05-29T00:00:00"/>
          <d v="2023-05-30T00:00:00"/>
          <d v="2023-05-31T00:00:00"/>
          <d v="2023-06-01T00:00:00"/>
          <d v="2023-06-02T00:00:00"/>
          <d v="2023-06-06T00:00:00"/>
          <d v="2023-06-07T00:00:00"/>
          <d v="2023-06-08T00:00:00"/>
          <d v="2023-06-09T00:00:00"/>
          <d v="2023-06-12T00:00:00"/>
          <d v="2023-06-13T00:00:00"/>
          <d v="2023-06-14T00:00:00"/>
          <d v="2023-06-15T00:00:00"/>
          <d v="2023-06-16T00:00:00"/>
          <d v="2023-06-19T00:00:00"/>
          <d v="2023-06-20T00:00:00"/>
          <d v="2023-06-21T00:00:00"/>
          <d v="2023-06-22T00:00:00"/>
          <d v="2023-06-23T00:00:00"/>
          <d v="2023-06-26T00:00:00"/>
          <d v="2023-06-27T00:00:00"/>
          <d v="2023-06-28T00:00:00"/>
          <d v="2023-06-29T00:00:00"/>
          <d v="2023-06-30T00:00:00"/>
          <d v="2023-07-03T00:00:00"/>
          <d v="2023-07-04T00:00:00"/>
          <d v="2023-07-05T00:00:00"/>
          <d v="2023-07-06T00:00:00"/>
          <d v="2023-07-07T00:00:00"/>
          <d v="2023-07-10T00:00:00"/>
          <d v="2023-07-11T00:00:00"/>
          <d v="2023-07-12T00:00:00"/>
          <d v="2023-07-13T00:00:00"/>
          <d v="2023-07-14T00:00:00"/>
          <d v="2023-07-17T00:00:00"/>
          <d v="2023-07-18T00:00:00"/>
          <d v="2023-07-19T00:00:00"/>
          <d v="2023-07-20T00:00:00"/>
          <d v="2023-07-21T00:00:00"/>
          <d v="2023-07-24T00:00:00"/>
          <d v="2023-07-25T00:00:00"/>
          <d v="2023-07-26T00:00:00"/>
          <d v="2023-07-27T00:00:00"/>
          <d v="2023-07-31T00:00:00"/>
          <d v="2023-08-02T00:00:00"/>
          <d v="2023-08-03T00:00:00"/>
          <d v="2023-08-04T00:00:00"/>
          <d v="2023-08-07T00:00:00"/>
          <d v="2023-08-08T00:00:00"/>
          <d v="2023-08-09T00:00:00"/>
          <d v="2023-08-10T00:00:00"/>
          <d v="2023-08-11T00:00:00"/>
          <d v="2023-08-15T00:00:00"/>
          <d v="2023-08-16T00:00:00"/>
          <d v="2023-08-17T00:00:00"/>
          <d v="2023-08-18T00:00:00"/>
          <d v="2023-08-21T00:00:00"/>
          <d v="2023-08-22T00:00:00"/>
          <d v="2023-08-23T00:00:00"/>
          <d v="2023-08-24T00:00:00"/>
          <d v="2023-08-25T00:00:00"/>
          <d v="2023-08-28T00:00:00"/>
          <d v="2023-08-29T00:00:00"/>
          <d v="2023-08-30T00:00:00"/>
          <d v="2023-08-31T00:00:00"/>
          <d v="2023-09-01T00:00:00"/>
          <d v="2023-09-04T00:00:00"/>
          <d v="2023-09-05T00:00:00"/>
          <d v="2023-09-06T00:00:00"/>
          <d v="2023-09-07T00:00:00"/>
          <d v="2023-09-08T00:00:00"/>
          <d v="2023-09-11T00:00:00"/>
          <d v="2023-09-12T00:00:00"/>
          <d v="2023-09-13T00:00:00"/>
          <d v="2023-09-14T00:00:00"/>
          <d v="2023-09-15T00:00:00"/>
          <d v="2023-09-18T00:00:00"/>
          <d v="2023-09-19T00:00:00"/>
          <d v="2023-09-20T00:00:00"/>
          <d v="2023-09-21T00:00:00"/>
          <d v="2023-09-22T00:00:00"/>
          <d v="2023-09-25T00:00:00"/>
          <d v="2023-09-26T00:00:00"/>
          <d v="2023-09-27T00:00:00"/>
          <d v="2023-09-28T00:00:00"/>
          <d v="2023-09-29T00:00:00"/>
          <d v="2023-10-02T00:00:00"/>
          <d v="2023-10-03T00:00:00"/>
          <d v="2023-10-04T00:00:00"/>
          <d v="2023-10-05T00:00:00"/>
          <d v="2023-10-06T00:00:00"/>
          <d v="2023-10-09T00:00:00"/>
          <d v="2023-10-10T00:00:00"/>
          <d v="2023-10-11T00:00:00"/>
          <d v="2023-10-12T00:00:00"/>
          <d v="2023-10-16T00:00:00"/>
          <d v="2023-10-17T00:00:00"/>
          <d v="2023-10-18T00:00:00"/>
          <d v="2023-10-19T00:00:00"/>
          <d v="2023-10-20T00:00:00"/>
          <d v="2023-10-24T00:00:00"/>
          <d v="2023-10-25T00:00:00"/>
          <d v="2023-10-26T00:00:00"/>
          <d v="2023-10-27T00:00:00"/>
          <d v="2023-10-30T00:00:00"/>
          <d v="2023-10-31T00:00:00"/>
          <d v="2023-11-01T00:00:00"/>
          <d v="2023-11-02T00:00:00"/>
          <d v="2023-11-03T00:00:00"/>
        </groupItems>
      </fieldGroup>
    </cacheField>
    <cacheField name="customer name3" numFmtId="0" databaseField="0">
      <fieldGroup base="7">
        <discretePr count="46">
          <x v="12"/>
          <x v="26"/>
          <x v="13"/>
          <x v="14"/>
          <x v="5"/>
          <x v="24"/>
          <x v="29"/>
          <x v="7"/>
          <x v="18"/>
          <x v="15"/>
          <x v="27"/>
          <x v="11"/>
          <x v="27"/>
          <x v="27"/>
          <x v="20"/>
          <x v="13"/>
          <x v="10"/>
          <x v="30"/>
          <x v="24"/>
          <x v="12"/>
          <x v="24"/>
          <x v="26"/>
          <x v="0"/>
          <x v="14"/>
          <x v="14"/>
          <x v="21"/>
          <x v="12"/>
          <x v="9"/>
          <x v="6"/>
          <x v="23"/>
          <x v="28"/>
          <x v="26"/>
          <x v="25"/>
          <x v="17"/>
          <x v="4"/>
          <x v="1"/>
          <x v="22"/>
          <x v="8"/>
          <x v="13"/>
          <x v="16"/>
          <x v="13"/>
          <x v="12"/>
          <x v="26"/>
          <x v="3"/>
          <x v="2"/>
          <x v="19"/>
        </discretePr>
        <groupItems count="31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PTT Retail Management Co., Ltd"/>
          <s v="Big C Supercenter Public Co.,Ltd."/>
          <m/>
          <s v="DONKI (Thailand) Co., Ltd."/>
          <s v="Group2"/>
          <s v="Group3"/>
          <s v="Group5"/>
          <s v="Petroleum Thai Corporation Co.,Ltd."/>
          <s v="VILLA MARKET JP CO., LTD."/>
          <s v="The Mall Group Co., Ltd."/>
          <s v="UFM Fuji Super Co.,Ltd."/>
          <s v="Saha Lawson Co., Ltd. (Head Office)"/>
          <s v="Central Food Retail Co., Ltd."/>
          <s v="Isetan (Thailand) Co.,Ltd."/>
          <s v="AEON (Thailand) Co.,Ltd."/>
          <s v="DONKI Thonglor Co., Ltd."/>
          <s v="Group1"/>
          <s v="BANPAEW DISTRIBUTION LIMITED PARTNE"/>
          <s v="Group6"/>
          <s v="Group7"/>
          <s v="ASIACHAI WEST COMPANY LIMITED"/>
          <s v="CP Axtra Public Company Limited"/>
          <s v="Central Food Wholesales Limited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Chaisongrit, Waralee" refreshedDate="45413.658276041664" createdVersion="8" refreshedVersion="8" minRefreshableVersion="3" recordCount="2307" xr:uid="{AB2501FB-E0E2-4A04-8481-C5A0CEEE842F}">
  <cacheSource type="worksheet">
    <worksheetSource ref="A1:X2417" sheet="Working sheet"/>
  </cacheSource>
  <cacheFields count="29">
    <cacheField name="Bill. date" numFmtId="0">
      <sharedItems containsSemiMixedTypes="0" containsNonDate="0" containsDate="1" containsString="0" minDate="2020-12-01T00:00:00" maxDate="2024-05-01T00:00:00" count="802">
        <d v="2024-04-01T00:00:00"/>
        <d v="2024-04-02T00:00:00"/>
        <d v="2024-04-03T00:00:00"/>
        <d v="2024-04-04T00:00:00"/>
        <d v="2024-04-05T00:00:00"/>
        <d v="2024-04-09T00:00:00"/>
        <d v="2024-04-10T00:00:00"/>
        <d v="2024-04-11T00:00:00"/>
        <d v="2024-04-12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7T00:00:00"/>
        <d v="2024-04-29T00:00:00"/>
        <d v="2024-04-30T00:00:00"/>
        <d v="2021-09-29T00:00:00" u="1"/>
        <d v="2022-09-29T00:00:00" u="1"/>
        <d v="2021-10-25T00:00:00" u="1"/>
        <d v="2023-09-29T00:00:00" u="1"/>
        <d v="2022-10-25T00:00:00" u="1"/>
        <d v="2023-10-25T00:00:00" u="1"/>
        <d v="2020-12-17T00:00:00" u="1"/>
        <d v="2022-11-21T00:00:00" u="1"/>
        <d v="2021-12-17T00:00:00" u="1"/>
        <d v="2023-11-21T00:00:00" u="1"/>
        <d v="2021-10-27T00:00:00" u="1"/>
        <d v="2022-10-27T00:00:00" u="1"/>
        <d v="2021-11-23T00:00:00" u="1"/>
        <d v="2023-10-27T00:00:00" u="1"/>
        <d v="2022-11-23T00:00:00" u="1"/>
        <d v="2023-11-23T00:00:00" u="1"/>
        <d v="2022-12-19T00:00:00" u="1"/>
        <d v="2023-12-19T00:00:00" u="1"/>
        <d v="2021-10-29T00:00:00" u="1"/>
        <d v="2021-11-25T00:00:00" u="1"/>
        <d v="2020-12-21T00:00:00" u="1"/>
        <d v="2022-11-25T00:00:00" u="1"/>
        <d v="2021-12-21T00:00:00" u="1"/>
        <d v="2022-12-21T00:00:00" u="1"/>
        <d v="2023-12-21T00:00:00" u="1"/>
        <d v="2024-01-02T00:00:00" u="1"/>
        <d v="2022-10-31T00:00:00" u="1"/>
        <d v="2023-10-31T00:00:00" u="1"/>
        <d v="2020-12-23T00:00:00" u="1"/>
        <d v="2021-12-23T00:00:00" u="1"/>
        <d v="2023-11-27T00:00:00" u="1"/>
        <d v="2021-01-04T00:00:00" u="1"/>
        <d v="2022-01-04T00:00:00" u="1"/>
        <d v="2023-01-04T00:00:00" u="1"/>
        <d v="2024-01-04T00:00:00" u="1"/>
        <d v="2021-11-29T00:00:00" u="1"/>
        <d v="2022-11-29T00:00:00" u="1"/>
        <d v="2023-11-29T00:00:00" u="1"/>
        <d v="2021-01-06T00:00:00" u="1"/>
        <d v="2022-01-06T00:00:00" u="1"/>
        <d v="2021-02-02T00:00:00" u="1"/>
        <d v="2023-01-06T00:00:00" u="1"/>
        <d v="2022-02-02T00:00:00" u="1"/>
        <d v="2023-02-02T00:00:00" u="1"/>
        <d v="2024-02-02T00:00:00" u="1"/>
        <d v="2021-12-27T00:00:00" u="1"/>
        <d v="2023-12-27T00:00:00" u="1"/>
        <d v="2021-01-08T00:00:00" u="1"/>
        <d v="2021-02-04T00:00:00" u="1"/>
        <d v="2022-02-04T00:00:00" u="1"/>
        <d v="2024-01-08T00:00:00" u="1"/>
        <d v="2020-12-29T00:00:00" u="1"/>
        <d v="2021-12-29T00:00:00" u="1"/>
        <d v="2022-01-10T00:00:00" u="1"/>
        <d v="2023-01-10T00:00:00" u="1"/>
        <d v="2024-01-10T00:00:00" u="1"/>
        <d v="2021-03-02T00:00:00" u="1"/>
        <d v="2023-02-06T00:00:00" u="1"/>
        <d v="2022-03-02T00:00:00" u="1"/>
        <d v="2024-02-06T00:00:00" u="1"/>
        <d v="2023-03-02T00:00:00" u="1"/>
        <d v="2021-01-12T00:00:00" u="1"/>
        <d v="2022-01-12T00:00:00" u="1"/>
        <d v="2021-02-08T00:00:00" u="1"/>
        <d v="2023-01-12T00:00:00" u="1"/>
        <d v="2022-02-08T00:00:00" u="1"/>
        <d v="2024-01-12T00:00:00" u="1"/>
        <d v="2021-03-04T00:00:00" u="1"/>
        <d v="2023-02-08T00:00:00" u="1"/>
        <d v="2022-03-04T00:00:00" u="1"/>
        <d v="2024-02-08T00:00:00" u="1"/>
        <d v="2024-03-04T00:00:00" u="1"/>
        <d v="2021-01-14T00:00:00" u="1"/>
        <d v="2022-01-14T00:00:00" u="1"/>
        <d v="2021-02-10T00:00:00" u="1"/>
        <d v="2022-02-10T00:00:00" u="1"/>
        <d v="2023-02-10T00:00:00" u="1"/>
        <d v="2021-04-02T00:00:00" u="1"/>
        <d v="2024-03-06T00:00:00" u="1"/>
        <d v="2023-01-16T00:00:00" u="1"/>
        <d v="2024-01-16T00:00:00" u="1"/>
        <d v="2021-03-08T00:00:00" u="1"/>
        <d v="2022-03-08T00:00:00" u="1"/>
        <d v="2024-02-12T00:00:00" u="1"/>
        <d v="2023-03-08T00:00:00" u="1"/>
        <d v="2022-04-04T00:00:00" u="1"/>
        <d v="2024-03-08T00:00:00" u="1"/>
        <d v="2023-04-04T00:00:00" u="1"/>
        <d v="2022-01-18T00:00:00" u="1"/>
        <d v="2023-01-18T00:00:00" u="1"/>
        <d v="2022-02-14T00:00:00" u="1"/>
        <d v="2024-01-18T00:00:00" u="1"/>
        <d v="2023-02-14T00:00:00" u="1"/>
        <d v="2022-03-10T00:00:00" u="1"/>
        <d v="2024-02-14T00:00:00" u="1"/>
        <d v="2023-03-10T00:00:00" u="1"/>
        <d v="2023-05-02T00:00:00" u="1"/>
        <d v="2022-01-20T00:00:00" u="1"/>
        <d v="2021-02-16T00:00:00" u="1"/>
        <d v="2023-01-20T00:00:00" u="1"/>
        <d v="2021-03-12T00:00:00" u="1"/>
        <d v="2023-02-16T00:00:00" u="1"/>
        <d v="2024-02-16T00:00:00" u="1"/>
        <d v="2021-04-08T00:00:00" u="1"/>
        <d v="2022-04-08T00:00:00" u="1"/>
        <d v="2024-03-12T00:00:00" u="1"/>
        <d v="2021-02-18T00:00:00" u="1"/>
        <d v="2022-02-18T00:00:00" u="1"/>
        <d v="2024-01-22T00:00:00" u="1"/>
        <d v="2022-03-14T00:00:00" u="1"/>
        <d v="2023-03-14T00:00:00" u="1"/>
        <d v="2024-03-14T00:00:00" u="1"/>
        <d v="2021-05-06T00:00:00" u="1"/>
        <d v="2023-04-10T00:00:00" u="1"/>
        <d v="2022-05-06T00:00:00" u="1"/>
        <d v="2021-06-02T00:00:00" u="1"/>
        <d v="2022-06-02T00:00:00" u="1"/>
        <d v="2023-06-02T00:00:00" u="1"/>
        <d v="2022-01-24T00:00:00" u="1"/>
        <d v="2023-01-24T00:00:00" u="1"/>
        <d v="2024-01-24T00:00:00" u="1"/>
        <d v="2021-03-16T00:00:00" u="1"/>
        <d v="2023-02-20T00:00:00" u="1"/>
        <d v="2022-03-16T00:00:00" u="1"/>
        <d v="2024-02-20T00:00:00" u="1"/>
        <d v="2021-04-12T00:00:00" u="1"/>
        <d v="2023-03-16T00:00:00" u="1"/>
        <d v="2022-04-12T00:00:00" u="1"/>
        <d v="2023-04-12T00:00:00" u="1"/>
        <d v="2021-06-04T00:00:00" u="1"/>
        <d v="2023-05-08T00:00:00" u="1"/>
        <d v="2022-01-26T00:00:00" u="1"/>
        <d v="2021-02-22T00:00:00" u="1"/>
        <d v="2023-01-26T00:00:00" u="1"/>
        <d v="2022-02-22T00:00:00" u="1"/>
        <d v="2024-01-26T00:00:00" u="1"/>
        <d v="2021-03-18T00:00:00" u="1"/>
        <d v="2023-02-22T00:00:00" u="1"/>
        <d v="2022-03-18T00:00:00" u="1"/>
        <d v="2024-02-22T00:00:00" u="1"/>
        <d v="2024-03-18T00:00:00" u="1"/>
        <d v="2021-05-10T00:00:00" u="1"/>
        <d v="2022-05-10T00:00:00" u="1"/>
        <d v="2023-05-10T00:00:00" u="1"/>
        <d v="2022-06-06T00:00:00" u="1"/>
        <d v="2021-07-02T00:00:00" u="1"/>
        <d v="2023-06-06T00:00:00" u="1"/>
        <d v="2022-01-28T00:00:00" u="1"/>
        <d v="2021-02-24T00:00:00" u="1"/>
        <d v="2022-02-24T00:00:00" u="1"/>
        <d v="2023-02-24T00:00:00" u="1"/>
        <d v="2021-04-16T00:00:00" u="1"/>
        <d v="2023-03-20T00:00:00" u="1"/>
        <d v="2024-03-20T00:00:00" u="1"/>
        <d v="2021-05-12T00:00:00" u="1"/>
        <d v="2022-05-12T00:00:00" u="1"/>
        <d v="2021-06-08T00:00:00" u="1"/>
        <d v="2023-05-12T00:00:00" u="1"/>
        <d v="2022-06-08T00:00:00" u="1"/>
        <d v="2023-06-08T00:00:00" u="1"/>
        <d v="2022-07-04T00:00:00" u="1"/>
        <d v="2023-07-04T00:00:00" u="1"/>
        <d v="2023-01-30T00:00:00" u="1"/>
        <d v="2024-01-30T00:00:00" u="1"/>
        <d v="2021-03-22T00:00:00" u="1"/>
        <d v="2022-03-22T00:00:00" u="1"/>
        <d v="2023-03-22T00:00:00" u="1"/>
        <d v="2022-04-18T00:00:00" u="1"/>
        <d v="2024-03-22T00:00:00" u="1"/>
        <d v="2021-05-14T00:00:00" u="1"/>
        <d v="2023-04-18T00:00:00" u="1"/>
        <d v="2021-06-10T00:00:00" u="1"/>
        <d v="2022-06-10T00:00:00" u="1"/>
        <d v="2021-07-06T00:00:00" u="1"/>
        <d v="2022-07-06T00:00:00" u="1"/>
        <d v="2021-08-02T00:00:00" u="1"/>
        <d v="2023-07-06T00:00:00" u="1"/>
        <d v="2022-08-02T00:00:00" u="1"/>
        <d v="2023-08-02T00:00:00" u="1"/>
        <d v="2022-02-28T00:00:00" u="1"/>
        <d v="2021-03-24T00:00:00" u="1"/>
        <d v="2022-03-24T00:00:00" u="1"/>
        <d v="2024-02-28T00:00:00" u="1"/>
        <d v="2021-04-20T00:00:00" u="1"/>
        <d v="2023-03-24T00:00:00" u="1"/>
        <d v="2022-04-20T00:00:00" u="1"/>
        <d v="2023-04-20T00:00:00" u="1"/>
        <d v="2023-05-16T00:00:00" u="1"/>
        <d v="2021-07-08T00:00:00" u="1"/>
        <d v="2023-06-12T00:00:00" u="1"/>
        <d v="2022-07-08T00:00:00" u="1"/>
        <d v="2021-08-04T00:00:00" u="1"/>
        <d v="2022-08-04T00:00:00" u="1"/>
        <d v="2023-08-04T00:00:00" u="1"/>
        <d v="2021-03-26T00:00:00" u="1"/>
        <d v="2021-04-22T00:00:00" u="1"/>
        <d v="2022-04-22T00:00:00" u="1"/>
        <d v="2024-03-26T00:00:00" u="1"/>
        <d v="2021-05-18T00:00:00" u="1"/>
        <d v="2022-05-18T00:00:00" u="1"/>
        <d v="2021-06-14T00:00:00" u="1"/>
        <d v="2023-05-18T00:00:00" u="1"/>
        <d v="2022-06-14T00:00:00" u="1"/>
        <d v="2023-06-14T00:00:00" u="1"/>
        <d v="2021-08-06T00:00:00" u="1"/>
        <d v="2023-07-10T00:00:00" u="1"/>
        <d v="2021-09-02T00:00:00" u="1"/>
        <d v="2022-09-02T00:00:00" u="1"/>
        <d v="2022-03-28T00:00:00" u="1"/>
        <d v="2023-03-28T00:00:00" u="1"/>
        <d v="2024-03-28T00:00:00" u="1"/>
        <d v="2021-05-20T00:00:00" u="1"/>
        <d v="2023-04-24T00:00:00" u="1"/>
        <d v="2022-05-20T00:00:00" u="1"/>
        <d v="2021-06-16T00:00:00" u="1"/>
        <d v="2022-06-16T00:00:00" u="1"/>
        <d v="2021-07-12T00:00:00" u="1"/>
        <d v="2023-06-16T00:00:00" u="1"/>
        <d v="2022-07-12T00:00:00" u="1"/>
        <d v="2023-07-12T00:00:00" u="1"/>
        <d v="2022-08-08T00:00:00" u="1"/>
        <d v="2023-08-08T00:00:00" u="1"/>
        <d v="2023-09-04T00:00:00" u="1"/>
        <d v="2021-03-30T00:00:00" u="1"/>
        <d v="2022-03-30T00:00:00" u="1"/>
        <d v="2021-04-26T00:00:00" u="1"/>
        <d v="2023-03-30T00:00:00" u="1"/>
        <d v="2022-04-26T00:00:00" u="1"/>
        <d v="2023-04-26T00:00:00" u="1"/>
        <d v="2021-06-18T00:00:00" u="1"/>
        <d v="2023-05-22T00:00:00" u="1"/>
        <d v="2021-07-14T00:00:00" u="1"/>
        <d v="2022-07-14T00:00:00" u="1"/>
        <d v="2021-08-10T00:00:00" u="1"/>
        <d v="2023-07-14T00:00:00" u="1"/>
        <d v="2022-08-10T00:00:00" u="1"/>
        <d v="2021-09-06T00:00:00" u="1"/>
        <d v="2023-08-10T00:00:00" u="1"/>
        <d v="2022-09-06T00:00:00" u="1"/>
        <d v="2023-09-06T00:00:00" u="1"/>
        <d v="2023-10-02T00:00:00" u="1"/>
        <d v="2021-04-28T00:00:00" u="1"/>
        <d v="2022-04-28T00:00:00" u="1"/>
        <d v="2021-05-24T00:00:00" u="1"/>
        <d v="2023-04-28T00:00:00" u="1"/>
        <d v="2022-05-24T00:00:00" u="1"/>
        <d v="2023-05-24T00:00:00" u="1"/>
        <d v="2022-06-20T00:00:00" u="1"/>
        <d v="2021-07-16T00:00:00" u="1"/>
        <d v="2023-06-20T00:00:00" u="1"/>
        <d v="2021-09-08T00:00:00" u="1"/>
        <d v="2022-09-08T00:00:00" u="1"/>
        <d v="2021-10-04T00:00:00" u="1"/>
        <d v="2023-09-08T00:00:00" u="1"/>
        <d v="2022-10-04T00:00:00" u="1"/>
        <d v="2023-10-04T00:00:00" u="1"/>
        <d v="2021-04-30T00:00:00" u="1"/>
        <d v="2022-05-26T00:00:00" u="1"/>
        <d v="2021-06-22T00:00:00" u="1"/>
        <d v="2023-05-26T00:00:00" u="1"/>
        <d v="2022-06-22T00:00:00" u="1"/>
        <d v="2023-06-22T00:00:00" u="1"/>
        <d v="2022-07-18T00:00:00" u="1"/>
        <d v="2023-07-18T00:00:00" u="1"/>
        <d v="2021-09-10T00:00:00" u="1"/>
        <d v="2021-10-06T00:00:00" u="1"/>
        <d v="2022-10-06T00:00:00" u="1"/>
        <d v="2021-11-02T00:00:00" u="1"/>
        <d v="2023-10-06T00:00:00" u="1"/>
        <d v="2022-11-02T00:00:00" u="1"/>
        <d v="2023-11-02T00:00:00" u="1"/>
        <d v="2021-05-28T00:00:00" u="1"/>
        <d v="2021-06-24T00:00:00" u="1"/>
        <d v="2022-06-24T00:00:00" u="1"/>
        <d v="2021-07-20T00:00:00" u="1"/>
        <d v="2022-07-20T00:00:00" u="1"/>
        <d v="2021-08-16T00:00:00" u="1"/>
        <d v="2023-07-20T00:00:00" u="1"/>
        <d v="2022-08-16T00:00:00" u="1"/>
        <d v="2023-08-16T00:00:00" u="1"/>
        <d v="2022-09-12T00:00:00" u="1"/>
        <d v="2021-10-08T00:00:00" u="1"/>
        <d v="2023-09-12T00:00:00" u="1"/>
        <d v="2021-11-04T00:00:00" u="1"/>
        <d v="2022-11-04T00:00:00" u="1"/>
        <d v="2022-05-30T00:00:00" u="1"/>
        <d v="2023-05-30T00:00:00" u="1"/>
        <d v="2021-07-22T00:00:00" u="1"/>
        <d v="2023-06-26T00:00:00" u="1"/>
        <d v="2022-07-22T00:00:00" u="1"/>
        <d v="2021-08-18T00:00:00" u="1"/>
        <d v="2022-08-18T00:00:00" u="1"/>
        <d v="2021-09-14T00:00:00" u="1"/>
        <d v="2023-08-18T00:00:00" u="1"/>
        <d v="2022-09-14T00:00:00" u="1"/>
        <d v="2023-09-14T00:00:00" u="1"/>
        <d v="2022-10-10T00:00:00" u="1"/>
        <d v="2023-10-10T00:00:00" u="1"/>
        <d v="2020-12-02T00:00:00" u="1"/>
        <d v="2021-12-02T00:00:00" u="1"/>
        <d v="2023-11-06T00:00:00" u="1"/>
        <d v="2022-12-02T00:00:00" u="1"/>
        <d v="2021-06-28T00:00:00" u="1"/>
        <d v="2022-06-28T00:00:00" u="1"/>
        <d v="2023-06-28T00:00:00" u="1"/>
        <d v="2021-08-20T00:00:00" u="1"/>
        <d v="2023-07-24T00:00:00" u="1"/>
        <d v="2021-09-16T00:00:00" u="1"/>
        <d v="2022-09-16T00:00:00" u="1"/>
        <d v="2021-10-12T00:00:00" u="1"/>
        <d v="2022-10-12T00:00:00" u="1"/>
        <d v="2021-11-08T00:00:00" u="1"/>
        <d v="2023-10-12T00:00:00" u="1"/>
        <d v="2020-12-04T00:00:00" u="1"/>
        <d v="2022-11-08T00:00:00" u="1"/>
        <d v="2021-12-04T00:00:00" u="1"/>
        <d v="2023-11-08T00:00:00" u="1"/>
        <d v="2023-12-04T00:00:00" u="1"/>
        <d v="2021-06-30T00:00:00" u="1"/>
        <d v="2022-06-30T00:00:00" u="1"/>
        <d v="2023-06-30T00:00:00" u="1"/>
        <d v="2022-07-26T00:00:00" u="1"/>
        <d v="2023-07-26T00:00:00" u="1"/>
        <d v="2022-08-22T00:00:00" u="1"/>
        <d v="2023-08-22T00:00:00" u="1"/>
        <d v="2021-10-14T00:00:00" u="1"/>
        <d v="2023-09-18T00:00:00" u="1"/>
        <d v="2021-11-10T00:00:00" u="1"/>
        <d v="2022-11-10T00:00:00" u="1"/>
        <d v="2023-11-10T00:00:00" u="1"/>
        <d v="2022-12-06T00:00:00" u="1"/>
        <d v="2023-12-06T00:00:00" u="1"/>
        <d v="2021-08-24T00:00:00" u="1"/>
        <d v="2022-08-24T00:00:00" u="1"/>
        <d v="2021-09-20T00:00:00" u="1"/>
        <d v="2023-08-24T00:00:00" u="1"/>
        <d v="2022-09-20T00:00:00" u="1"/>
        <d v="2023-09-20T00:00:00" u="1"/>
        <d v="2021-11-12T00:00:00" u="1"/>
        <d v="2023-10-16T00:00:00" u="1"/>
        <d v="2020-12-08T00:00:00" u="1"/>
        <d v="2021-12-08T00:00:00" u="1"/>
        <d v="2022-12-08T00:00:00" u="1"/>
        <d v="2023-12-08T00:00:00" u="1"/>
        <d v="2021-08-26T00:00:00" u="1"/>
        <d v="2022-08-26T00:00:00" u="1"/>
        <d v="2021-09-22T00:00:00" u="1"/>
        <d v="2022-09-22T00:00:00" u="1"/>
        <d v="2021-10-18T00:00:00" u="1"/>
        <d v="2023-09-22T00:00:00" u="1"/>
        <d v="2022-10-18T00:00:00" u="1"/>
        <d v="2023-10-18T00:00:00" u="1"/>
        <d v="2022-11-14T00:00:00" u="1"/>
        <d v="2021-12-10T00:00:00" u="1"/>
        <d v="2023-11-14T00:00:00" u="1"/>
        <d v="2021-09-24T00:00:00" u="1"/>
        <d v="2023-08-28T00:00:00" u="1"/>
        <d v="2021-10-20T00:00:00" u="1"/>
        <d v="2022-10-20T00:00:00" u="1"/>
        <d v="2021-11-16T00:00:00" u="1"/>
        <d v="2023-10-20T00:00:00" u="1"/>
        <d v="2022-11-16T00:00:00" u="1"/>
        <d v="2023-11-16T00:00:00" u="1"/>
        <d v="2023-12-12T00:00:00" u="1"/>
        <d v="2021-08-30T00:00:00" u="1"/>
        <d v="2022-08-30T00:00:00" u="1"/>
        <d v="2023-08-30T00:00:00" u="1"/>
        <d v="2022-09-26T00:00:00" u="1"/>
        <d v="2023-09-26T00:00:00" u="1"/>
        <d v="2021-11-18T00:00:00" u="1"/>
        <d v="2020-12-14T00:00:00" u="1"/>
        <d v="2022-11-18T00:00:00" u="1"/>
        <d v="2021-12-14T00:00:00" u="1"/>
        <d v="2022-12-14T00:00:00" u="1"/>
        <d v="2023-12-14T00:00:00" u="1"/>
        <d v="2021-09-28T00:00:00" u="1"/>
        <d v="2022-09-28T00:00:00" u="1"/>
        <d v="2023-09-28T00:00:00" u="1"/>
        <d v="2023-10-24T00:00:00" u="1"/>
        <d v="2020-12-16T00:00:00" u="1"/>
        <d v="2021-12-16T00:00:00" u="1"/>
        <d v="2023-11-20T00:00:00" u="1"/>
        <d v="2022-12-16T00:00:00" u="1"/>
        <d v="2021-09-30T00:00:00" u="1"/>
        <d v="2022-09-30T00:00:00" u="1"/>
        <d v="2021-10-26T00:00:00" u="1"/>
        <d v="2022-10-26T00:00:00" u="1"/>
        <d v="2021-11-22T00:00:00" u="1"/>
        <d v="2023-10-26T00:00:00" u="1"/>
        <d v="2020-12-18T00:00:00" u="1"/>
        <d v="2022-11-22T00:00:00" u="1"/>
        <d v="2023-11-22T00:00:00" u="1"/>
        <d v="2023-12-18T00:00:00" u="1"/>
        <d v="2021-10-28T00:00:00" u="1"/>
        <d v="2022-10-28T00:00:00" u="1"/>
        <d v="2021-11-24T00:00:00" u="1"/>
        <d v="2022-11-24T00:00:00" u="1"/>
        <d v="2021-12-20T00:00:00" u="1"/>
        <d v="2023-11-24T00:00:00" u="1"/>
        <d v="2022-12-20T00:00:00" u="1"/>
        <d v="2023-12-20T00:00:00" u="1"/>
        <d v="2021-01-01T00:00:00" u="1"/>
        <d v="2021-11-26T00:00:00" u="1"/>
        <d v="2023-10-30T00:00:00" u="1"/>
        <d v="2020-12-22T00:00:00" u="1"/>
        <d v="2021-12-22T00:00:00" u="1"/>
        <d v="2023-12-22T00:00:00" u="1"/>
        <d v="2022-01-03T00:00:00" u="1"/>
        <d v="2023-01-03T00:00:00" u="1"/>
        <d v="2024-01-03T00:00:00" u="1"/>
        <d v="2020-12-24T00:00:00" u="1"/>
        <d v="2022-11-28T00:00:00" u="1"/>
        <d v="2021-12-24T00:00:00" u="1"/>
        <d v="2023-11-28T00:00:00" u="1"/>
        <d v="2021-01-05T00:00:00" u="1"/>
        <d v="2022-01-05T00:00:00" u="1"/>
        <d v="2021-02-01T00:00:00" u="1"/>
        <d v="2023-01-05T00:00:00" u="1"/>
        <d v="2022-02-01T00:00:00" u="1"/>
        <d v="2024-01-05T00:00:00" u="1"/>
        <d v="2023-02-01T00:00:00" u="1"/>
        <d v="2024-02-01T00:00:00" u="1"/>
        <d v="2022-11-30T00:00:00" u="1"/>
        <d v="2023-11-30T00:00:00" u="1"/>
        <d v="2023-12-26T00:00:00" u="1"/>
        <d v="2021-01-07T00:00:00" u="1"/>
        <d v="2022-01-07T00:00:00" u="1"/>
        <d v="2021-02-03T00:00:00" u="1"/>
        <d v="2022-02-03T00:00:00" u="1"/>
        <d v="2023-02-03T00:00:00" u="1"/>
        <d v="2020-12-28T00:00:00" u="1"/>
        <d v="2021-12-28T00:00:00" u="1"/>
        <d v="2023-12-28T00:00:00" u="1"/>
        <d v="2021-02-05T00:00:00" u="1"/>
        <d v="2023-01-09T00:00:00" u="1"/>
        <d v="2024-01-09T00:00:00" u="1"/>
        <d v="2021-03-01T00:00:00" u="1"/>
        <d v="2022-03-01T00:00:00" u="1"/>
        <d v="2024-02-05T00:00:00" u="1"/>
        <d v="2023-03-01T00:00:00" u="1"/>
        <d v="2024-03-01T00:00:00" u="1"/>
        <d v="2021-12-30T00:00:00" u="1"/>
        <d v="2022-01-11T00:00:00" u="1"/>
        <d v="2023-01-11T00:00:00" u="1"/>
        <d v="2022-02-07T00:00:00" u="1"/>
        <d v="2024-01-11T00:00:00" u="1"/>
        <d v="2023-02-07T00:00:00" u="1"/>
        <d v="2022-03-03T00:00:00" u="1"/>
        <d v="2024-02-07T00:00:00" u="1"/>
        <d v="2023-03-03T00:00:00" u="1"/>
        <d v="2021-01-13T00:00:00" u="1"/>
        <d v="2022-01-13T00:00:00" u="1"/>
        <d v="2021-02-09T00:00:00" u="1"/>
        <d v="2023-01-13T00:00:00" u="1"/>
        <d v="2022-02-09T00:00:00" u="1"/>
        <d v="2024-01-13T00:00:00" u="1"/>
        <d v="2021-03-05T00:00:00" u="1"/>
        <d v="2023-02-09T00:00:00" u="1"/>
        <d v="2021-04-01T00:00:00" u="1"/>
        <d v="2022-04-01T00:00:00" u="1"/>
        <d v="2024-03-05T00:00:00" u="1"/>
        <d v="2021-02-11T00:00:00" u="1"/>
        <d v="2022-02-11T00:00:00" u="1"/>
        <d v="2024-01-15T00:00:00" u="1"/>
        <d v="2022-03-07T00:00:00" u="1"/>
        <d v="2023-03-07T00:00:00" u="1"/>
        <d v="2024-03-07T00:00:00" u="1"/>
        <d v="2023-04-03T00:00:00" u="1"/>
        <d v="2022-01-17T00:00:00" u="1"/>
        <d v="2023-01-17T00:00:00" u="1"/>
        <d v="2024-01-17T00:00:00" u="1"/>
        <d v="2021-03-09T00:00:00" u="1"/>
        <d v="2023-02-13T00:00:00" u="1"/>
        <d v="2022-03-09T00:00:00" u="1"/>
        <d v="2024-02-13T00:00:00" u="1"/>
        <d v="2021-04-05T00:00:00" u="1"/>
        <d v="2023-03-09T00:00:00" u="1"/>
        <d v="2022-04-05T00:00:00" u="1"/>
        <d v="2023-04-05T00:00:00" u="1"/>
        <d v="2022-01-19T00:00:00" u="1"/>
        <d v="2021-02-15T00:00:00" u="1"/>
        <d v="2023-01-19T00:00:00" u="1"/>
        <d v="2022-02-15T00:00:00" u="1"/>
        <d v="2024-01-19T00:00:00" u="1"/>
        <d v="2021-03-11T00:00:00" u="1"/>
        <d v="2023-02-15T00:00:00" u="1"/>
        <d v="2022-03-11T00:00:00" u="1"/>
        <d v="2024-02-15T00:00:00" u="1"/>
        <d v="2021-04-07T00:00:00" u="1"/>
        <d v="2022-04-07T00:00:00" u="1"/>
        <d v="2024-03-11T00:00:00" u="1"/>
        <d v="2023-04-07T00:00:00" u="1"/>
        <d v="2022-05-03T00:00:00" u="1"/>
        <d v="2023-05-03T00:00:00" u="1"/>
        <d v="2022-01-21T00:00:00" u="1"/>
        <d v="2022-02-17T00:00:00" u="1"/>
        <d v="2023-02-17T00:00:00" u="1"/>
        <d v="2021-04-09T00:00:00" u="1"/>
        <d v="2023-03-13T00:00:00" u="1"/>
        <d v="2024-03-13T00:00:00" u="1"/>
        <d v="2021-05-05T00:00:00" u="1"/>
        <d v="2022-05-05T00:00:00" u="1"/>
        <d v="2021-06-01T00:00:00" u="1"/>
        <d v="2022-06-01T00:00:00" u="1"/>
        <d v="2023-06-01T00:00:00" u="1"/>
        <d v="2021-02-19T00:00:00" u="1"/>
        <d v="2023-01-23T00:00:00" u="1"/>
        <d v="2024-01-23T00:00:00" u="1"/>
        <d v="2021-03-15T00:00:00" u="1"/>
        <d v="2022-03-15T00:00:00" u="1"/>
        <d v="2024-02-19T00:00:00" u="1"/>
        <d v="2023-03-15T00:00:00" u="1"/>
        <d v="2022-04-11T00:00:00" u="1"/>
        <d v="2024-03-15T00:00:00" u="1"/>
        <d v="2021-05-07T00:00:00" u="1"/>
        <d v="2023-04-11T00:00:00" u="1"/>
        <d v="2022-01-25T00:00:00" u="1"/>
        <d v="2023-01-25T00:00:00" u="1"/>
        <d v="2022-02-21T00:00:00" u="1"/>
        <d v="2024-01-25T00:00:00" u="1"/>
        <d v="2023-02-21T00:00:00" u="1"/>
        <d v="2022-03-17T00:00:00" u="1"/>
        <d v="2024-02-21T00:00:00" u="1"/>
        <d v="2023-03-17T00:00:00" u="1"/>
        <d v="2022-05-09T00:00:00" u="1"/>
        <d v="2023-05-09T00:00:00" u="1"/>
        <d v="2021-07-01T00:00:00" u="1"/>
        <d v="2022-07-01T00:00:00" u="1"/>
        <d v="2022-01-27T00:00:00" u="1"/>
        <d v="2021-02-23T00:00:00" u="1"/>
        <d v="2023-01-27T00:00:00" u="1"/>
        <d v="2022-02-23T00:00:00" u="1"/>
        <d v="2021-03-19T00:00:00" u="1"/>
        <d v="2023-02-23T00:00:00" u="1"/>
        <d v="2024-02-23T00:00:00" u="1"/>
        <d v="2024-03-19T00:00:00" u="1"/>
        <d v="2021-05-11T00:00:00" u="1"/>
        <d v="2022-05-11T00:00:00" u="1"/>
        <d v="2021-06-07T00:00:00" u="1"/>
        <d v="2023-05-11T00:00:00" u="1"/>
        <d v="2022-06-07T00:00:00" u="1"/>
        <d v="2023-06-07T00:00:00" u="1"/>
        <d v="2023-07-03T00:00:00" u="1"/>
        <d v="2021-02-25T00:00:00" u="1"/>
        <d v="2022-02-25T00:00:00" u="1"/>
        <d v="2024-01-29T00:00:00" u="1"/>
        <d v="2022-03-21T00:00:00" u="1"/>
        <d v="2023-03-21T00:00:00" u="1"/>
        <d v="2024-03-21T00:00:00" u="1"/>
        <d v="2021-05-13T00:00:00" u="1"/>
        <d v="2022-05-13T00:00:00" u="1"/>
        <d v="2021-06-09T00:00:00" u="1"/>
        <d v="2022-06-09T00:00:00" u="1"/>
        <d v="2021-07-05T00:00:00" u="1"/>
        <d v="2023-06-09T00:00:00" u="1"/>
        <d v="2022-07-05T00:00:00" u="1"/>
        <d v="2023-07-05T00:00:00" u="1"/>
        <d v="2022-08-01T00:00:00" u="1"/>
        <d v="2022-01-31T00:00:00" u="1"/>
        <d v="2023-01-31T00:00:00" u="1"/>
        <d v="2024-01-31T00:00:00" u="1"/>
        <d v="2021-03-23T00:00:00" u="1"/>
        <d v="2023-02-27T00:00:00" u="1"/>
        <d v="2022-03-23T00:00:00" u="1"/>
        <d v="2024-02-27T00:00:00" u="1"/>
        <d v="2021-04-19T00:00:00" u="1"/>
        <d v="2023-03-23T00:00:00" u="1"/>
        <d v="2022-04-19T00:00:00" u="1"/>
        <d v="2023-04-19T00:00:00" u="1"/>
        <d v="2021-06-11T00:00:00" u="1"/>
        <d v="2023-05-15T00:00:00" u="1"/>
        <d v="2021-07-07T00:00:00" u="1"/>
        <d v="2022-07-07T00:00:00" u="1"/>
        <d v="2021-08-03T00:00:00" u="1"/>
        <d v="2023-07-07T00:00:00" u="1"/>
        <d v="2022-08-03T00:00:00" u="1"/>
        <d v="2023-08-03T00:00:00" u="1"/>
        <d v="2021-03-25T00:00:00" u="1"/>
        <d v="2022-03-25T00:00:00" u="1"/>
        <d v="2024-02-29T00:00:00" u="1"/>
        <d v="2021-04-21T00:00:00" u="1"/>
        <d v="2022-04-21T00:00:00" u="1"/>
        <d v="2024-03-25T00:00:00" u="1"/>
        <d v="2021-05-17T00:00:00" u="1"/>
        <d v="2023-04-21T00:00:00" u="1"/>
        <d v="2022-05-17T00:00:00" u="1"/>
        <d v="2023-05-17T00:00:00" u="1"/>
        <d v="2022-06-13T00:00:00" u="1"/>
        <d v="2021-07-09T00:00:00" u="1"/>
        <d v="2023-06-13T00:00:00" u="1"/>
        <d v="2021-08-05T00:00:00" u="1"/>
        <d v="2022-08-05T00:00:00" u="1"/>
        <d v="2021-09-01T00:00:00" u="1"/>
        <d v="2022-09-01T00:00:00" u="1"/>
        <d v="2023-09-01T00:00:00" u="1"/>
        <d v="2021-04-23T00:00:00" u="1"/>
        <d v="2023-03-27T00:00:00" u="1"/>
        <d v="2024-03-27T00:00:00" u="1"/>
        <d v="2021-05-19T00:00:00" u="1"/>
        <d v="2022-05-19T00:00:00" u="1"/>
        <d v="2021-06-15T00:00:00" u="1"/>
        <d v="2023-05-19T00:00:00" u="1"/>
        <d v="2022-06-15T00:00:00" u="1"/>
        <d v="2023-06-15T00:00:00" u="1"/>
        <d v="2022-07-11T00:00:00" u="1"/>
        <d v="2023-07-11T00:00:00" u="1"/>
        <d v="2021-09-03T00:00:00" u="1"/>
        <d v="2023-08-07T00:00:00" u="1"/>
        <d v="2021-03-29T00:00:00" u="1"/>
        <d v="2022-03-29T00:00:00" u="1"/>
        <d v="2023-03-29T00:00:00" u="1"/>
        <d v="2022-04-25T00:00:00" u="1"/>
        <d v="2024-03-29T00:00:00" u="1"/>
        <d v="2021-05-21T00:00:00" u="1"/>
        <d v="2023-04-25T00:00:00" u="1"/>
        <d v="2021-06-17T00:00:00" u="1"/>
        <d v="2022-06-17T00:00:00" u="1"/>
        <d v="2021-07-13T00:00:00" u="1"/>
        <d v="2021-08-09T00:00:00" u="1"/>
        <d v="2023-07-13T00:00:00" u="1"/>
        <d v="2022-08-09T00:00:00" u="1"/>
        <d v="2023-08-09T00:00:00" u="1"/>
        <d v="2022-09-05T00:00:00" u="1"/>
        <d v="2023-09-05T00:00:00" u="1"/>
        <d v="2021-03-31T00:00:00" u="1"/>
        <d v="2022-03-31T00:00:00" u="1"/>
        <d v="2021-04-27T00:00:00" u="1"/>
        <d v="2023-03-31T00:00:00" u="1"/>
        <d v="2022-04-27T00:00:00" u="1"/>
        <d v="2023-04-27T00:00:00" u="1"/>
        <d v="2022-05-23T00:00:00" u="1"/>
        <d v="2023-05-23T00:00:00" u="1"/>
        <d v="2021-07-15T00:00:00" u="1"/>
        <d v="2023-06-19T00:00:00" u="1"/>
        <d v="2022-07-15T00:00:00" u="1"/>
        <d v="2021-08-11T00:00:00" u="1"/>
        <d v="2022-08-11T00:00:00" u="1"/>
        <d v="2021-09-07T00:00:00" u="1"/>
        <d v="2023-08-11T00:00:00" u="1"/>
        <d v="2022-09-07T00:00:00" u="1"/>
        <d v="2023-09-07T00:00:00" u="1"/>
        <d v="2022-10-03T00:00:00" u="1"/>
        <d v="2023-10-03T00:00:00" u="1"/>
        <d v="2021-04-29T00:00:00" u="1"/>
        <d v="2022-04-29T00:00:00" u="1"/>
        <d v="2021-05-25T00:00:00" u="1"/>
        <d v="2022-05-25T00:00:00" u="1"/>
        <d v="2021-06-21T00:00:00" u="1"/>
        <d v="2023-05-25T00:00:00" u="1"/>
        <d v="2022-06-21T00:00:00" u="1"/>
        <d v="2023-06-21T00:00:00" u="1"/>
        <d v="2021-08-13T00:00:00" u="1"/>
        <d v="2023-07-17T00:00:00" u="1"/>
        <d v="2021-09-09T00:00:00" u="1"/>
        <d v="2022-09-09T00:00:00" u="1"/>
        <d v="2021-10-05T00:00:00" u="1"/>
        <d v="2022-10-05T00:00:00" u="1"/>
        <d v="2021-11-01T00:00:00" u="1"/>
        <d v="2023-10-05T00:00:00" u="1"/>
        <d v="2022-11-01T00:00:00" u="1"/>
        <d v="2023-11-01T00:00:00" u="1"/>
        <d v="2021-05-27T00:00:00" u="1"/>
        <d v="2022-05-27T00:00:00" u="1"/>
        <d v="2021-06-23T00:00:00" u="1"/>
        <d v="2022-06-23T00:00:00" u="1"/>
        <d v="2021-07-19T00:00:00" u="1"/>
        <d v="2023-06-23T00:00:00" u="1"/>
        <d v="2022-07-19T00:00:00" u="1"/>
        <d v="2023-07-19T00:00:00" u="1"/>
        <d v="2022-08-15T00:00:00" u="1"/>
        <d v="2023-08-15T00:00:00" u="1"/>
        <d v="2021-10-07T00:00:00" u="1"/>
        <d v="2023-09-11T00:00:00" u="1"/>
        <d v="2022-10-07T00:00:00" u="1"/>
        <d v="2021-11-03T00:00:00" u="1"/>
        <d v="2022-11-03T00:00:00" u="1"/>
        <d v="2023-11-03T00:00:00" u="1"/>
        <d v="2021-06-25T00:00:00" u="1"/>
        <d v="2023-05-29T00:00:00" u="1"/>
        <d v="2021-07-21T00:00:00" u="1"/>
        <d v="2022-07-21T00:00:00" u="1"/>
        <d v="2021-08-17T00:00:00" u="1"/>
        <d v="2023-07-21T00:00:00" u="1"/>
        <d v="2022-08-17T00:00:00" u="1"/>
        <d v="2021-09-13T00:00:00" u="1"/>
        <d v="2023-08-17T00:00:00" u="1"/>
        <d v="2022-09-13T00:00:00" u="1"/>
        <d v="2023-09-13T00:00:00" u="1"/>
        <d v="2021-11-05T00:00:00" u="1"/>
        <d v="2023-10-09T00:00:00" u="1"/>
        <d v="2020-12-01T00:00:00" u="1"/>
        <d v="2021-12-01T00:00:00" u="1"/>
        <d v="2022-12-01T00:00:00" u="1"/>
        <d v="2023-12-01T00:00:00" u="1"/>
        <d v="2021-05-31T00:00:00" u="1"/>
        <d v="2022-05-31T00:00:00" u="1"/>
        <d v="2023-05-31T00:00:00" u="1"/>
        <d v="2022-06-27T00:00:00" u="1"/>
        <d v="2021-07-23T00:00:00" u="1"/>
        <d v="2023-06-27T00:00:00" u="1"/>
        <d v="2021-08-19T00:00:00" u="1"/>
        <d v="2022-08-19T00:00:00" u="1"/>
        <d v="2021-09-15T00:00:00" u="1"/>
        <d v="2022-09-15T00:00:00" u="1"/>
        <d v="2021-10-11T00:00:00" u="1"/>
        <d v="2023-09-15T00:00:00" u="1"/>
        <d v="2022-10-11T00:00:00" u="1"/>
        <d v="2023-10-11T00:00:00" u="1"/>
        <d v="2020-12-03T00:00:00" u="1"/>
        <d v="2022-11-07T00:00:00" u="1"/>
        <d v="2021-12-03T00:00:00" u="1"/>
        <d v="2023-11-07T00:00:00" u="1"/>
        <d v="2021-06-29T00:00:00" u="1"/>
        <d v="2022-06-29T00:00:00" u="1"/>
        <d v="2023-06-29T00:00:00" u="1"/>
        <d v="2022-07-25T00:00:00" u="1"/>
        <d v="2023-07-25T00:00:00" u="1"/>
        <d v="2021-09-17T00:00:00" u="1"/>
        <d v="2023-08-21T00:00:00" u="1"/>
        <d v="2021-11-09T00:00:00" u="1"/>
        <d v="2022-11-09T00:00:00" u="1"/>
        <d v="2023-11-09T00:00:00" u="1"/>
        <d v="2021-07-27T00:00:00" u="1"/>
        <d v="2022-07-27T00:00:00" u="1"/>
        <d v="2021-08-23T00:00:00" u="1"/>
        <d v="2023-07-27T00:00:00" u="1"/>
        <d v="2022-08-23T00:00:00" u="1"/>
        <d v="2023-08-23T00:00:00" u="1"/>
        <d v="2022-09-19T00:00:00" u="1"/>
        <d v="2021-10-15T00:00:00" u="1"/>
        <d v="2023-09-19T00:00:00" u="1"/>
        <d v="2021-11-11T00:00:00" u="1"/>
        <d v="2022-11-11T00:00:00" u="1"/>
        <d v="2021-12-07T00:00:00" u="1"/>
        <d v="2022-12-07T00:00:00" u="1"/>
        <d v="2023-12-07T00:00:00" u="1"/>
        <d v="2021-07-29T00:00:00" u="1"/>
        <d v="2021-08-25T00:00:00" u="1"/>
        <d v="2022-08-25T00:00:00" u="1"/>
        <d v="2021-09-21T00:00:00" u="1"/>
        <d v="2023-08-25T00:00:00" u="1"/>
        <d v="2022-09-21T00:00:00" u="1"/>
        <d v="2023-09-21T00:00:00" u="1"/>
        <d v="2022-10-17T00:00:00" u="1"/>
        <d v="2021-11-13T00:00:00" u="1"/>
        <d v="2023-10-17T00:00:00" u="1"/>
        <d v="2020-12-09T00:00:00" u="1"/>
        <d v="2021-12-09T00:00:00" u="1"/>
        <d v="2023-11-13T00:00:00" u="1"/>
        <d v="2022-12-09T00:00:00" u="1"/>
        <d v="2021-08-27T00:00:00" u="1"/>
        <d v="2023-07-31T00:00:00" u="1"/>
        <d v="2021-09-23T00:00:00" u="1"/>
        <d v="2022-09-23T00:00:00" u="1"/>
        <d v="2021-10-19T00:00:00" u="1"/>
        <d v="2022-10-19T00:00:00" u="1"/>
        <d v="2021-11-15T00:00:00" u="1"/>
        <d v="2023-10-19T00:00:00" u="1"/>
        <d v="2022-11-15T00:00:00" u="1"/>
        <d v="2023-11-15T00:00:00" u="1"/>
        <d v="2022-08-29T00:00:00" u="1"/>
        <d v="2023-08-29T00:00:00" u="1"/>
        <d v="2021-10-21T00:00:00" u="1"/>
        <d v="2023-09-25T00:00:00" u="1"/>
        <d v="2022-10-21T00:00:00" u="1"/>
        <d v="2021-11-17T00:00:00" u="1"/>
        <d v="2022-11-17T00:00:00" u="1"/>
        <d v="2021-12-13T00:00:00" u="1"/>
        <d v="2023-11-17T00:00:00" u="1"/>
        <d v="2022-12-13T00:00:00" u="1"/>
        <d v="2023-12-13T00:00:00" u="1"/>
        <d v="2021-08-31T00:00:00" u="1"/>
        <d v="2022-08-31T00:00:00" u="1"/>
        <d v="2021-09-27T00:00:00" u="1"/>
        <d v="2023-08-31T00:00:00" u="1"/>
        <d v="2022-09-27T00:00:00" u="1"/>
        <d v="2023-09-27T00:00:00" u="1"/>
        <d v="2021-11-19T00:00:00" u="1"/>
        <d v="2020-12-15T00:00:00" u="1"/>
        <d v="2021-12-15T00:00:00" u="1"/>
        <d v="2022-12-15T00:00:00" u="1"/>
        <d v="2023-12-15T00:00:00" u="1"/>
      </sharedItems>
      <fieldGroup par="27"/>
    </cacheField>
    <cacheField name="Purchase order no." numFmtId="0">
      <sharedItems/>
    </cacheField>
    <cacheField name="Sales order no." numFmtId="0">
      <sharedItems/>
    </cacheField>
    <cacheField name="Sales order Type" numFmtId="0">
      <sharedItems/>
    </cacheField>
    <cacheField name="Billing type" numFmtId="0">
      <sharedItems/>
    </cacheField>
    <cacheField name="Bill. doc." numFmtId="0">
      <sharedItems/>
    </cacheField>
    <cacheField name="Customer code" numFmtId="0">
      <sharedItems/>
    </cacheField>
    <cacheField name="customer name" numFmtId="0">
      <sharedItems containsBlank="1" count="46">
        <s v="CP All Public Company Limited"/>
        <s v="Central Food Wholesales Limited"/>
        <s v="FOODLAND SUPERMARKET CO., LTD."/>
        <s v="Supercheap Co., Ltd."/>
        <s v="VILLA MARKET JP CO., LTD."/>
        <s v="RATCHASIMA P.D.C. CO., LTD."/>
        <s v="WEALIMEX CO., LTD."/>
        <s v="SAMSUB DISTRIBUTOR LIMITED"/>
        <s v="SOR.CHAROEN SUPPLY 2018 CO., LTD."/>
        <s v="SERICHAI AS&amp;D CO., LTD."/>
        <s v="M M BEVERAGE CO., LTD."/>
        <s v="Central Food Retail Co., Ltd."/>
        <s v="AEON (Thailand) Co.,Ltd."/>
        <s v="PTT Retail Management Co., Ltd"/>
        <s v="Ek-Chai Distribution System Co. Ltd"/>
        <s v="The Mall Group Co., Ltd."/>
        <s v="RPB DISTRIBUTION CO., LTD."/>
        <s v="OCEAN D.C. CO., LTD."/>
        <s v="M PROSPER CO., LTD."/>
        <s v="Petroleum Thai Corporation Co.,Ltd."/>
        <s v="ASIACHAI WEST COMPANY LIMITED"/>
        <s v="CP Axtra Public Company Limited"/>
        <s v="Big C Supercenter Public Co.,Ltd."/>
        <s v="UFM Fuji Super Co.,Ltd."/>
        <s v="Saha Lawson Co., Ltd."/>
        <s v="DONKI (Thailand) Co., Ltd."/>
        <m u="1"/>
        <s v="Siam Makro Public Company Limited" u="1"/>
        <s v="SATE MILLENNIUM CO., LTD." u="1"/>
        <s v="BANPAEW DISTRIBUTION LIMITED" u="1"/>
        <s v="JT DSO18 - Udon Thani" u="1"/>
        <s v="BIG BIZ PLUS CO., LTD." u="1"/>
        <s v="B.V. DISTRIBUTOR LIMITED" u="1"/>
        <s v="Isetan (Thailand) Co.,Ltd." u="1"/>
        <s v="SIAM FOOD AND CONSUMER CO., LTD." u="1"/>
        <s v="Central Familymart Co., Ltd." u="1"/>
        <s v="DONKI Thonglor Co., Ltd." u="1"/>
        <s v="KHONKAEN PANICH CO., LTD." u="1"/>
        <s v="BANPAEW DISTRIBUTION LIMITED PARTNE" u="1"/>
        <s v="SOR.CHAROEN SUPPLY 2018 LIMITED" u="1"/>
        <s v="JT DSO20 - Phitsanulok" u="1"/>
        <s v="CE PROSPER CO., LTD." u="1"/>
        <s v="RATCHASIMA P.AS&amp;D CO., LTD." u="1"/>
        <s v="JT DSO21 - Hat Yai" u="1"/>
        <s v="JT DSO16 - Surat Thani" u="1"/>
        <s v="Saha Lawson Co., Ltd. (Head Office)" u="1"/>
      </sharedItems>
      <fieldGroup par="26"/>
    </cacheField>
    <cacheField name="Ship-to" numFmtId="0">
      <sharedItems/>
    </cacheField>
    <cacheField name="Material" numFmtId="0">
      <sharedItems/>
    </cacheField>
    <cacheField name="Description" numFmtId="0">
      <sharedItems/>
    </cacheField>
    <cacheField name="Billed quantity" numFmtId="0">
      <sharedItems containsSemiMixedTypes="0" containsString="0" containsNumber="1" containsInteger="1" minValue="1" maxValue="40000"/>
    </cacheField>
    <cacheField name="Net value" numFmtId="0">
      <sharedItems containsSemiMixedTypes="0" containsString="0" containsNumber="1" minValue="57.55" maxValue="2367661.0299999998"/>
    </cacheField>
    <cacheField name="Brand name" numFmtId="0">
      <sharedItems count="29">
        <s v="ME OP"/>
        <s v="CA FL"/>
        <s v="CA BL"/>
        <s v="CA MN"/>
        <s v="CA 100S YL"/>
        <s v="CA 100S GR"/>
        <s v="WI BL"/>
        <s v="WC RE"/>
        <s v="WC BL"/>
        <s v="WC GR"/>
        <s v="ME SB"/>
        <s v="ME OB"/>
        <s v="CA 100S BL"/>
        <s v="WC RD" u="1"/>
        <s v="WC GR " u="1"/>
        <s v="WI BM" u="1"/>
        <s v="CC GR" u="1"/>
        <s v="WC BK" u="1"/>
        <e v="#N/A" u="1"/>
        <s v="CC YL" u="1"/>
        <s v="ME WB" u="1"/>
        <s v="WC BL " u="1"/>
        <s v="ME NG" u="1"/>
        <s v="ME CA" u="1"/>
        <s v="ME CG" u="1"/>
        <s v="CC BL" u="1"/>
        <s v="MV SB" u="1"/>
        <s v="WI CLS" u="1"/>
        <s v="CA EC" u="1"/>
      </sharedItems>
      <fieldGroup par="25"/>
    </cacheField>
    <cacheField name="Quantity" numFmtId="168">
      <sharedItems containsSemiMixedTypes="0" containsString="0" containsNumber="1" containsInteger="1" minValue="-3500" maxValue="40000"/>
    </cacheField>
    <cacheField name="Amount" numFmtId="168">
      <sharedItems containsSemiMixedTypes="0" containsString="0" containsNumber="1" minValue="-219765" maxValue="2511600"/>
    </cacheField>
    <cacheField name="Discount" numFmtId="168">
      <sharedItems containsSemiMixedTypes="0" containsString="0" containsNumber="1" minValue="-27586.240000000107" maxValue="143938.9700000002"/>
    </cacheField>
    <cacheField name="Amount Exclude VAT" numFmtId="40">
      <sharedItems containsSemiMixedTypes="0" containsString="0" containsNumber="1" minValue="-217560" maxValue="2367661.0299999998"/>
    </cacheField>
    <cacheField name="RSP" numFmtId="40">
      <sharedItems containsSemiMixedTypes="0" containsString="0" containsNumber="1" containsInteger="1" minValue="-252000" maxValue="2880000"/>
    </cacheField>
    <cacheField name="VAT" numFmtId="40">
      <sharedItems containsSemiMixedTypes="0" containsString="0" containsNumber="1" minValue="-16485.981308411214" maxValue="188411.21495327103"/>
    </cacheField>
    <cacheField name="Amount included VAT" numFmtId="40">
      <sharedItems containsSemiMixedTypes="0" containsString="0" containsNumber="1" minValue="-234045.98130841122" maxValue="2556072.244953271"/>
    </cacheField>
    <cacheField name="Brand Category" numFmtId="0">
      <sharedItems/>
    </cacheField>
    <cacheField name="Customer category" numFmtId="0">
      <sharedItems count="3">
        <s v="Key Account"/>
        <s v="DSO"/>
        <s v="Distributor"/>
      </sharedItems>
    </cacheField>
    <cacheField name="Cust_Name" numFmtId="0">
      <sharedItems/>
    </cacheField>
    <cacheField name="MMU" numFmtId="0" formula="Quantity/50000" databaseField="0"/>
    <cacheField name="Brand name2" numFmtId="0" databaseField="0">
      <fieldGroup base="13">
        <discretePr count="29">
          <x v="12"/>
          <x v="1"/>
          <x v="1"/>
          <x v="1"/>
          <x v="13"/>
          <x v="13"/>
          <x v="0"/>
          <x v="10"/>
          <x v="10"/>
          <x v="10"/>
          <x v="12"/>
          <x v="12"/>
          <x v="14"/>
          <x v="5"/>
          <x v="10"/>
          <x v="0"/>
          <x v="2"/>
          <x v="10"/>
          <x v="4"/>
          <x v="2"/>
          <x v="3"/>
          <x v="9"/>
          <x v="11"/>
          <x v="8"/>
          <x v="7"/>
          <x v="2"/>
          <x v="6"/>
          <x v="0"/>
          <x v="1"/>
        </discretePr>
        <groupItems count="15">
          <s v="Group2"/>
          <s v="Group4"/>
          <s v="Group5"/>
          <s v="ME WB"/>
          <e v="#N/A"/>
          <s v="WC RD"/>
          <s v="MV SB"/>
          <s v="ME CG"/>
          <s v="ME CA"/>
          <s v="WC BL "/>
          <s v="Group3"/>
          <s v="ME NG"/>
          <s v="Group1"/>
          <s v="Group6"/>
          <s v="CA 100S BL"/>
        </groupItems>
      </fieldGroup>
    </cacheField>
    <cacheField name="customer name2" numFmtId="0" databaseField="0">
      <fieldGroup par="28" base="7">
        <discretePr count="46">
          <x v="5"/>
          <x v="19"/>
          <x v="17"/>
          <x v="23"/>
          <x v="17"/>
          <x v="16"/>
          <x v="22"/>
          <x v="10"/>
          <x v="11"/>
          <x v="10"/>
          <x v="23"/>
          <x v="17"/>
          <x v="17"/>
          <x v="17"/>
          <x v="7"/>
          <x v="17"/>
          <x v="10"/>
          <x v="23"/>
          <x v="22"/>
          <x v="17"/>
          <x v="22"/>
          <x v="18"/>
          <x v="8"/>
          <x v="17"/>
          <x v="17"/>
          <x v="17"/>
          <x v="9"/>
          <x v="17"/>
          <x v="20"/>
          <x v="16"/>
          <x v="0"/>
          <x v="11"/>
          <x v="11"/>
          <x v="13"/>
          <x v="21"/>
          <x v="6"/>
          <x v="14"/>
          <x v="16"/>
          <x v="15"/>
          <x v="4"/>
          <x v="1"/>
          <x v="10"/>
          <x v="16"/>
          <x v="3"/>
          <x v="2"/>
          <x v="12"/>
        </discretePr>
        <groupItems count="24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Big C Supercenter Public Co.,Ltd."/>
          <m/>
          <s v="Group3"/>
          <s v="Group5"/>
          <s v="Saha Lawson Co., Ltd. (Head Office)"/>
          <s v="Isetan (Thailand) Co.,Ltd."/>
          <s v="DONKI Thonglor Co., Ltd."/>
          <s v="BANPAEW DISTRIBUTION LIMITED PARTNE"/>
          <s v="Group6"/>
          <s v="Group1"/>
          <s v="CP Axtra Public Company Limited"/>
          <s v="Central Food Wholesales Limited"/>
          <s v="SATE MILLENNIUM CO., LTD."/>
          <s v="SIAM FOOD AND CONSUMER CO., LTD."/>
          <s v="Group2"/>
          <s v="Group4"/>
        </groupItems>
      </fieldGroup>
    </cacheField>
    <cacheField name="Bill. date2" numFmtId="0" databaseField="0">
      <fieldGroup base="0">
        <discretePr count="802"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129"/>
          <x v="374"/>
          <x v="145"/>
          <x v="609"/>
          <x v="389"/>
          <x v="625"/>
          <x v="0"/>
          <x v="408"/>
          <x v="184"/>
          <x v="644"/>
          <x v="147"/>
          <x v="391"/>
          <x v="167"/>
          <x v="627"/>
          <x v="410"/>
          <x v="646"/>
          <x v="426"/>
          <x v="662"/>
          <x v="149"/>
          <x v="169"/>
          <x v="0"/>
          <x v="412"/>
          <x v="186"/>
          <x v="428"/>
          <x v="664"/>
          <x v="670"/>
          <x v="393"/>
          <x v="629"/>
          <x v="0"/>
          <x v="188"/>
          <x v="648"/>
          <x v="2"/>
          <x v="195"/>
          <x v="430"/>
          <x v="671"/>
          <x v="171"/>
          <x v="414"/>
          <x v="650"/>
          <x v="4"/>
          <x v="197"/>
          <x v="11"/>
          <x v="432"/>
          <x v="216"/>
          <x v="451"/>
          <x v="693"/>
          <x v="190"/>
          <x v="667"/>
          <x v="6"/>
          <x v="13"/>
          <x v="218"/>
          <x v="673"/>
          <x v="0"/>
          <x v="192"/>
          <x v="199"/>
          <x v="434"/>
          <x v="675"/>
          <x v="28"/>
          <x v="453"/>
          <x v="235"/>
          <x v="695"/>
          <x v="470"/>
          <x v="7"/>
          <x v="201"/>
          <x v="15"/>
          <x v="436"/>
          <x v="220"/>
          <x v="677"/>
          <x v="29"/>
          <x v="455"/>
          <x v="237"/>
          <x v="697"/>
          <x v="711"/>
          <x v="9"/>
          <x v="203"/>
          <x v="17"/>
          <x v="222"/>
          <x v="457"/>
          <x v="47"/>
          <x v="711"/>
          <x v="438"/>
          <x v="680"/>
          <x v="31"/>
          <x v="239"/>
          <x v="698"/>
          <x v="473"/>
          <x v="258"/>
          <x v="711"/>
          <x v="492"/>
          <x v="205"/>
          <x v="440"/>
          <x v="224"/>
          <x v="682"/>
          <x v="459"/>
          <x v="241"/>
          <x v="700"/>
          <x v="475"/>
          <x v="507"/>
          <x v="207"/>
          <x v="20"/>
          <x v="442"/>
          <x v="34"/>
          <x v="461"/>
          <x v="702"/>
          <x v="47"/>
          <x v="261"/>
          <x v="711"/>
          <x v="21"/>
          <x v="227"/>
          <x v="684"/>
          <x v="243"/>
          <x v="477"/>
          <x v="711"/>
          <x v="50"/>
          <x v="495"/>
          <x v="276"/>
          <x v="67"/>
          <x v="294"/>
          <x v="528"/>
          <x v="209"/>
          <x v="444"/>
          <x v="686"/>
          <x v="36"/>
          <x v="463"/>
          <x v="245"/>
          <x v="704"/>
          <x v="47"/>
          <x v="479"/>
          <x v="263"/>
          <x v="497"/>
          <x v="68"/>
          <x v="509"/>
          <x v="211"/>
          <x v="23"/>
          <x v="446"/>
          <x v="229"/>
          <x v="688"/>
          <x v="37"/>
          <x v="465"/>
          <x v="247"/>
          <x v="706"/>
          <x v="711"/>
          <x v="52"/>
          <x v="278"/>
          <x v="511"/>
          <x v="295"/>
          <x v="88"/>
          <x v="529"/>
          <x v="213"/>
          <x v="25"/>
          <x v="231"/>
          <x v="467"/>
          <x v="47"/>
          <x v="481"/>
          <x v="711"/>
          <x v="54"/>
          <x v="280"/>
          <x v="70"/>
          <x v="513"/>
          <x v="297"/>
          <x v="531"/>
          <x v="315"/>
          <x v="549"/>
          <x v="448"/>
          <x v="690"/>
          <x v="39"/>
          <x v="249"/>
          <x v="483"/>
          <x v="264"/>
          <x v="711"/>
          <x v="56"/>
          <x v="498"/>
          <x v="72"/>
          <x v="299"/>
          <x v="90"/>
          <x v="317"/>
          <x v="106"/>
          <x v="551"/>
          <x v="333"/>
          <x v="568"/>
          <x v="233"/>
          <x v="41"/>
          <x v="251"/>
          <x v="709"/>
          <x v="47"/>
          <x v="485"/>
          <x v="266"/>
          <x v="500"/>
          <x v="515"/>
          <x v="92"/>
          <x v="533"/>
          <x v="319"/>
          <x v="108"/>
          <x v="335"/>
          <x v="570"/>
          <x v="43"/>
          <x v="47"/>
          <x v="268"/>
          <x v="711"/>
          <x v="58"/>
          <x v="283"/>
          <x v="74"/>
          <x v="517"/>
          <x v="301"/>
          <x v="535"/>
          <x v="110"/>
          <x v="553"/>
          <x v="131"/>
          <x v="355"/>
          <x v="253"/>
          <x v="487"/>
          <x v="711"/>
          <x v="60"/>
          <x v="502"/>
          <x v="285"/>
          <x v="76"/>
          <x v="303"/>
          <x v="94"/>
          <x v="537"/>
          <x v="321"/>
          <x v="555"/>
          <x v="337"/>
          <x v="572"/>
          <x v="590"/>
          <x v="45"/>
          <x v="255"/>
          <x v="47"/>
          <x v="489"/>
          <x v="270"/>
          <x v="504"/>
          <x v="78"/>
          <x v="519"/>
          <x v="96"/>
          <x v="322"/>
          <x v="112"/>
          <x v="557"/>
          <x v="339"/>
          <x v="131"/>
          <x v="574"/>
          <x v="357"/>
          <x v="592"/>
          <x v="610"/>
          <x v="47"/>
          <x v="272"/>
          <x v="62"/>
          <x v="506"/>
          <x v="287"/>
          <x v="521"/>
          <x v="305"/>
          <x v="98"/>
          <x v="539"/>
          <x v="131"/>
          <x v="359"/>
          <x v="132"/>
          <x v="594"/>
          <x v="377"/>
          <x v="612"/>
          <x v="47"/>
          <x v="289"/>
          <x v="80"/>
          <x v="523"/>
          <x v="307"/>
          <x v="541"/>
          <x v="324"/>
          <x v="559"/>
          <x v="131"/>
          <x v="134"/>
          <x v="379"/>
          <x v="151"/>
          <x v="614"/>
          <x v="395"/>
          <x v="631"/>
          <x v="65"/>
          <x v="82"/>
          <x v="309"/>
          <x v="100"/>
          <x v="326"/>
          <x v="115"/>
          <x v="561"/>
          <x v="342"/>
          <x v="577"/>
          <x v="361"/>
          <x v="136"/>
          <x v="596"/>
          <x v="153"/>
          <x v="397"/>
          <x v="291"/>
          <x v="525"/>
          <x v="102"/>
          <x v="543"/>
          <x v="328"/>
          <x v="117"/>
          <x v="344"/>
          <x v="131"/>
          <x v="579"/>
          <x v="363"/>
          <x v="598"/>
          <x v="381"/>
          <x v="616"/>
          <x v="0"/>
          <x v="173"/>
          <x v="633"/>
          <x v="417"/>
          <x v="84"/>
          <x v="311"/>
          <x v="545"/>
          <x v="119"/>
          <x v="563"/>
          <x v="131"/>
          <x v="365"/>
          <x v="138"/>
          <x v="383"/>
          <x v="155"/>
          <x v="618"/>
          <x v="0"/>
          <x v="399"/>
          <x v="175"/>
          <x v="635"/>
          <x v="653"/>
          <x v="86"/>
          <x v="313"/>
          <x v="547"/>
          <x v="330"/>
          <x v="565"/>
          <x v="346"/>
          <x v="581"/>
          <x v="139"/>
          <x v="600"/>
          <x v="157"/>
          <x v="401"/>
          <x v="637"/>
          <x v="418"/>
          <x v="654"/>
          <x v="121"/>
          <x v="348"/>
          <x v="131"/>
          <x v="583"/>
          <x v="367"/>
          <x v="602"/>
          <x v="159"/>
          <x v="619"/>
          <x v="0"/>
          <x v="177"/>
          <x v="420"/>
          <x v="656"/>
          <x v="123"/>
          <x v="350"/>
          <x v="131"/>
          <x v="369"/>
          <x v="141"/>
          <x v="604"/>
          <x v="385"/>
          <x v="621"/>
          <x v="403"/>
          <x v="179"/>
          <x v="639"/>
          <x v="127"/>
          <x v="585"/>
          <x v="143"/>
          <x v="387"/>
          <x v="162"/>
          <x v="623"/>
          <x v="405"/>
          <x v="641"/>
          <x v="657"/>
          <x v="125"/>
          <x v="352"/>
          <x v="587"/>
          <x v="371"/>
          <x v="606"/>
          <x v="164"/>
          <x v="0"/>
          <x v="407"/>
          <x v="181"/>
          <x v="423"/>
          <x v="659"/>
          <x v="128"/>
          <x v="373"/>
          <x v="608"/>
          <x v="624"/>
          <x v="0"/>
          <x v="183"/>
          <x v="643"/>
          <x v="425"/>
          <x v="130"/>
          <x v="375"/>
          <x v="146"/>
          <x v="390"/>
          <x v="166"/>
          <x v="626"/>
          <x v="0"/>
          <x v="409"/>
          <x v="645"/>
          <x v="661"/>
          <x v="148"/>
          <x v="392"/>
          <x v="168"/>
          <x v="411"/>
          <x v="185"/>
          <x v="647"/>
          <x v="427"/>
          <x v="663"/>
          <x v="1"/>
          <x v="170"/>
          <x v="628"/>
          <x v="0"/>
          <x v="187"/>
          <x v="665"/>
          <x v="194"/>
          <x v="429"/>
          <x v="669"/>
          <x v="0"/>
          <x v="413"/>
          <x v="189"/>
          <x v="649"/>
          <x v="3"/>
          <x v="196"/>
          <x v="10"/>
          <x v="431"/>
          <x v="215"/>
          <x v="672"/>
          <x v="450"/>
          <x v="692"/>
          <x v="415"/>
          <x v="651"/>
          <x v="666"/>
          <x v="5"/>
          <x v="198"/>
          <x v="12"/>
          <x v="217"/>
          <x v="452"/>
          <x v="0"/>
          <x v="191"/>
          <x v="668"/>
          <x v="14"/>
          <x v="433"/>
          <x v="674"/>
          <x v="27"/>
          <x v="234"/>
          <x v="694"/>
          <x v="469"/>
          <x v="711"/>
          <x v="193"/>
          <x v="200"/>
          <x v="435"/>
          <x v="219"/>
          <x v="676"/>
          <x v="454"/>
          <x v="236"/>
          <x v="696"/>
          <x v="471"/>
          <x v="8"/>
          <x v="202"/>
          <x v="16"/>
          <x v="437"/>
          <x v="221"/>
          <x v="678"/>
          <x v="30"/>
          <x v="456"/>
          <x v="47"/>
          <x v="257"/>
          <x v="711"/>
          <x v="18"/>
          <x v="223"/>
          <x v="679"/>
          <x v="238"/>
          <x v="472"/>
          <x v="711"/>
          <x v="491"/>
          <x v="204"/>
          <x v="439"/>
          <x v="681"/>
          <x v="32"/>
          <x v="458"/>
          <x v="240"/>
          <x v="699"/>
          <x v="47"/>
          <x v="474"/>
          <x v="259"/>
          <x v="493"/>
          <x v="206"/>
          <x v="19"/>
          <x v="441"/>
          <x v="225"/>
          <x v="683"/>
          <x v="33"/>
          <x v="460"/>
          <x v="242"/>
          <x v="701"/>
          <x v="47"/>
          <x v="260"/>
          <x v="711"/>
          <x v="494"/>
          <x v="274"/>
          <x v="508"/>
          <x v="208"/>
          <x v="226"/>
          <x v="462"/>
          <x v="47"/>
          <x v="476"/>
          <x v="711"/>
          <x v="49"/>
          <x v="275"/>
          <x v="66"/>
          <x v="293"/>
          <x v="527"/>
          <x v="22"/>
          <x v="443"/>
          <x v="685"/>
          <x v="35"/>
          <x v="244"/>
          <x v="703"/>
          <x v="478"/>
          <x v="262"/>
          <x v="711"/>
          <x v="51"/>
          <x v="496"/>
          <x v="210"/>
          <x v="445"/>
          <x v="228"/>
          <x v="687"/>
          <x v="464"/>
          <x v="246"/>
          <x v="705"/>
          <x v="480"/>
          <x v="277"/>
          <x v="510"/>
          <x v="87"/>
          <x v="314"/>
          <x v="212"/>
          <x v="24"/>
          <x v="447"/>
          <x v="230"/>
          <x v="38"/>
          <x v="466"/>
          <x v="707"/>
          <x v="711"/>
          <x v="53"/>
          <x v="279"/>
          <x v="69"/>
          <x v="512"/>
          <x v="296"/>
          <x v="530"/>
          <x v="548"/>
          <x v="26"/>
          <x v="232"/>
          <x v="689"/>
          <x v="248"/>
          <x v="482"/>
          <x v="711"/>
          <x v="55"/>
          <x v="281"/>
          <x v="71"/>
          <x v="298"/>
          <x v="89"/>
          <x v="532"/>
          <x v="316"/>
          <x v="550"/>
          <x v="332"/>
          <x v="214"/>
          <x v="449"/>
          <x v="691"/>
          <x v="40"/>
          <x v="468"/>
          <x v="250"/>
          <x v="708"/>
          <x v="47"/>
          <x v="484"/>
          <x v="265"/>
          <x v="499"/>
          <x v="73"/>
          <x v="514"/>
          <x v="91"/>
          <x v="318"/>
          <x v="107"/>
          <x v="552"/>
          <x v="334"/>
          <x v="569"/>
          <x v="42"/>
          <x v="252"/>
          <x v="710"/>
          <x v="47"/>
          <x v="267"/>
          <x v="711"/>
          <x v="57"/>
          <x v="501"/>
          <x v="282"/>
          <x v="516"/>
          <x v="300"/>
          <x v="93"/>
          <x v="534"/>
          <x v="109"/>
          <x v="336"/>
          <x v="131"/>
          <x v="354"/>
          <x v="589"/>
          <x v="47"/>
          <x v="486"/>
          <x v="711"/>
          <x v="59"/>
          <x v="284"/>
          <x v="75"/>
          <x v="518"/>
          <x v="302"/>
          <x v="536"/>
          <x v="320"/>
          <x v="554"/>
          <x v="131"/>
          <x v="571"/>
          <x v="44"/>
          <x v="254"/>
          <x v="488"/>
          <x v="269"/>
          <x v="711"/>
          <x v="61"/>
          <x v="503"/>
          <x v="77"/>
          <x v="304"/>
          <x v="95"/>
          <x v="111"/>
          <x v="556"/>
          <x v="338"/>
          <x v="573"/>
          <x v="356"/>
          <x v="591"/>
          <x v="46"/>
          <x v="256"/>
          <x v="47"/>
          <x v="490"/>
          <x v="271"/>
          <x v="505"/>
          <x v="286"/>
          <x v="520"/>
          <x v="97"/>
          <x v="538"/>
          <x v="323"/>
          <x v="113"/>
          <x v="340"/>
          <x v="131"/>
          <x v="575"/>
          <x v="358"/>
          <x v="593"/>
          <x v="376"/>
          <x v="611"/>
          <x v="47"/>
          <x v="273"/>
          <x v="63"/>
          <x v="288"/>
          <x v="79"/>
          <x v="522"/>
          <x v="306"/>
          <x v="540"/>
          <x v="114"/>
          <x v="558"/>
          <x v="131"/>
          <x v="360"/>
          <x v="133"/>
          <x v="378"/>
          <x v="150"/>
          <x v="613"/>
          <x v="394"/>
          <x v="630"/>
          <x v="64"/>
          <x v="290"/>
          <x v="81"/>
          <x v="308"/>
          <x v="99"/>
          <x v="542"/>
          <x v="325"/>
          <x v="560"/>
          <x v="341"/>
          <x v="576"/>
          <x v="135"/>
          <x v="595"/>
          <x v="380"/>
          <x v="152"/>
          <x v="396"/>
          <x v="632"/>
          <x v="83"/>
          <x v="524"/>
          <x v="101"/>
          <x v="327"/>
          <x v="116"/>
          <x v="562"/>
          <x v="343"/>
          <x v="131"/>
          <x v="578"/>
          <x v="362"/>
          <x v="597"/>
          <x v="154"/>
          <x v="615"/>
          <x v="0"/>
          <x v="172"/>
          <x v="416"/>
          <x v="652"/>
          <x v="48"/>
          <x v="292"/>
          <x v="526"/>
          <x v="310"/>
          <x v="103"/>
          <x v="544"/>
          <x v="118"/>
          <x v="345"/>
          <x v="131"/>
          <x v="364"/>
          <x v="137"/>
          <x v="599"/>
          <x v="382"/>
          <x v="617"/>
          <x v="0"/>
          <x v="398"/>
          <x v="174"/>
          <x v="634"/>
          <x v="85"/>
          <x v="312"/>
          <x v="546"/>
          <x v="329"/>
          <x v="564"/>
          <x v="131"/>
          <x v="580"/>
          <x v="156"/>
          <x v="400"/>
          <x v="636"/>
          <x v="104"/>
          <x v="331"/>
          <x v="120"/>
          <x v="566"/>
          <x v="347"/>
          <x v="582"/>
          <x v="366"/>
          <x v="140"/>
          <x v="601"/>
          <x v="158"/>
          <x v="402"/>
          <x v="176"/>
          <x v="419"/>
          <x v="655"/>
          <x v="105"/>
          <x v="122"/>
          <x v="349"/>
          <x v="131"/>
          <x v="584"/>
          <x v="368"/>
          <x v="603"/>
          <x v="384"/>
          <x v="160"/>
          <x v="620"/>
          <x v="0"/>
          <x v="178"/>
          <x v="638"/>
          <x v="421"/>
          <x v="124"/>
          <x v="567"/>
          <x v="131"/>
          <x v="370"/>
          <x v="142"/>
          <x v="386"/>
          <x v="161"/>
          <x v="622"/>
          <x v="404"/>
          <x v="640"/>
          <x v="351"/>
          <x v="586"/>
          <x v="144"/>
          <x v="605"/>
          <x v="388"/>
          <x v="163"/>
          <x v="406"/>
          <x v="180"/>
          <x v="642"/>
          <x v="422"/>
          <x v="658"/>
          <x v="126"/>
          <x v="353"/>
          <x v="131"/>
          <x v="588"/>
          <x v="372"/>
          <x v="607"/>
          <x v="165"/>
          <x v="0"/>
          <x v="182"/>
          <x v="424"/>
          <x v="660"/>
        </discretePr>
        <groupItems count="732">
          <s v="Group1"/>
          <d v="2021-01-01T00:00:00"/>
          <d v="2021-01-04T00:00:00"/>
          <d v="2021-01-05T00:00:00"/>
          <d v="2021-01-06T00:00:00"/>
          <d v="2021-01-07T00:00:00"/>
          <d v="2021-01-08T00:00:00"/>
          <d v="2021-01-12T00:00:00"/>
          <d v="2021-01-13T00:00:00"/>
          <d v="2021-01-14T00:00:00"/>
          <d v="2021-02-01T00:00:00"/>
          <d v="2021-02-02T00:00:00"/>
          <d v="2021-02-03T00:00:00"/>
          <d v="2021-02-04T00:00:00"/>
          <d v="2021-02-05T00:00:00"/>
          <d v="2021-02-08T00:00:00"/>
          <d v="2021-02-09T00:00:00"/>
          <d v="2021-02-10T00:00:00"/>
          <d v="2021-02-11T00:00:00"/>
          <d v="2021-02-15T00:00:00"/>
          <d v="2021-02-16T00:00:00"/>
          <d v="2021-02-18T00:00:00"/>
          <d v="2021-02-19T00:00:00"/>
          <d v="2021-02-22T00:00:00"/>
          <d v="2021-02-23T00:00:00"/>
          <d v="2021-02-24T00:00:00"/>
          <d v="2021-02-25T00:00:00"/>
          <d v="2021-03-01T00:00:00"/>
          <d v="2021-03-02T00:00:00"/>
          <d v="2021-03-04T00:00:00"/>
          <d v="2021-03-05T00:00:00"/>
          <d v="2021-03-08T00:00:00"/>
          <d v="2021-03-09T00:00:00"/>
          <d v="2021-03-11T00:00:00"/>
          <d v="2021-03-12T00:00:00"/>
          <d v="2021-03-15T00:00:00"/>
          <d v="2021-03-16T00:00:00"/>
          <d v="2021-03-18T00:00:00"/>
          <d v="2021-03-19T00:00:00"/>
          <d v="2021-03-22T00:00:00"/>
          <d v="2021-03-23T00:00:00"/>
          <d v="2021-03-24T00:00:00"/>
          <d v="2021-03-25T00:00:00"/>
          <d v="2021-03-26T00:00:00"/>
          <d v="2021-03-29T00:00:00"/>
          <d v="2021-03-30T00:00:00"/>
          <d v="2021-03-31T00:00:00"/>
          <s v="Group2"/>
          <d v="2021-05-31T00:00:00"/>
          <s v="5/5/2021"/>
          <s v="5/6/2021"/>
          <s v="5/7/2021"/>
          <s v="5/10/2021"/>
          <s v="5/11/2021"/>
          <s v="5/12/2021"/>
          <s v="5/13/2021"/>
          <s v="5/14/2021"/>
          <s v="5/17/2021"/>
          <s v="5/18/2021"/>
          <s v="5/19/2021"/>
          <s v="5/20/2021"/>
          <s v="5/21/2021"/>
          <s v="5/24/2021"/>
          <s v="5/25/2021"/>
          <s v="5/27/2021"/>
          <s v="5/28/2021"/>
          <s v="6/1/2021"/>
          <s v="6/2/2021"/>
          <s v="6/4/2021"/>
          <s v="6/7/2021"/>
          <s v="6/8/2021"/>
          <s v="6/9/2021"/>
          <s v="6/10/2021"/>
          <s v="6/11/2021"/>
          <s v="6/14/2021"/>
          <s v="6/15/2021"/>
          <s v="6/16/2021"/>
          <s v="6/17/2021"/>
          <s v="6/18/2021"/>
          <s v="6/21/2021"/>
          <s v="6/22/2021"/>
          <s v="6/23/2021"/>
          <s v="6/24/2021"/>
          <s v="6/25/2021"/>
          <s v="6/28/2021"/>
          <d v="2021-06-29T00:00:00"/>
          <d v="2021-06-30T00:00:00"/>
          <s v="7/1/2021"/>
          <s v="7/2/2021"/>
          <s v="7/5/2021"/>
          <s v="7/6/2021"/>
          <s v="7/7/2021"/>
          <s v="7/8/2021"/>
          <s v="7/9/2021"/>
          <s v="7/12/2021"/>
          <s v="7/13/2021"/>
          <s v="7/14/2021"/>
          <s v="7/15/2021"/>
          <s v="7/16/2021"/>
          <s v="7/19/2021"/>
          <s v="7/20/2021"/>
          <s v="7/21/2021"/>
          <s v="7/22/2021"/>
          <s v="7/23/2021"/>
          <s v="7/27/2021"/>
          <s v="7/29/2021"/>
          <d v="2021-08-02T00:00:00"/>
          <d v="2021-08-03T00:00:00"/>
          <d v="2021-08-04T00:00:00"/>
          <d v="2021-08-05T00:00:00"/>
          <d v="2021-08-06T00:00:00"/>
          <d v="2021-08-09T00:00:00"/>
          <d v="2021-08-10T00:00:00"/>
          <d v="2021-08-11T00:00:00"/>
          <d v="2021-08-13T00:00:00"/>
          <d v="2021-08-16T00:00:00"/>
          <d v="2021-08-17T00:00:00"/>
          <d v="2021-08-18T00:00:00"/>
          <d v="2021-08-19T00:00:00"/>
          <d v="2021-08-20T00:00:00"/>
          <d v="2021-08-23T00:00:00"/>
          <d v="2021-08-24T00:00:00"/>
          <d v="2021-08-25T00:00:00"/>
          <d v="2021-08-26T00:00:00"/>
          <d v="2021-08-27T00:00:00"/>
          <d v="2021-08-30T00:00:00"/>
          <d v="2021-08-31T00:00:00"/>
          <d v="2021-09-24T00:00:00"/>
          <d v="2021-09-28T00:00:00"/>
          <d v="2021-09-29T00:00:00"/>
          <d v="2021-09-30T00:00:00"/>
          <s v="Group3"/>
          <d v="2021-10-04T00:00:00"/>
          <d v="2021-10-05T00:00:00"/>
          <d v="2021-10-06T00:00:00"/>
          <d v="2021-10-07T00:00:00"/>
          <d v="2021-10-08T00:00:00"/>
          <d v="2021-10-11T00:00:00"/>
          <d v="2021-10-12T00:00:00"/>
          <d v="2021-10-14T00:00:00"/>
          <d v="2021-10-15T00:00:00"/>
          <d v="2021-10-18T00:00:00"/>
          <d v="2021-10-19T00:00:00"/>
          <d v="2021-10-20T00:00:00"/>
          <d v="2021-10-21T00:00:00"/>
          <d v="2021-10-25T00:00:00"/>
          <d v="2021-10-26T00:00:00"/>
          <d v="2021-10-27T00:00:00"/>
          <d v="2021-10-28T00:00:00"/>
          <d v="2021-10-29T00:00:00"/>
          <d v="2021-11-01T00:00:00"/>
          <d v="2021-11-02T00:00:00"/>
          <d v="2021-11-03T00:00:00"/>
          <d v="2021-11-04T00:00:00"/>
          <d v="2021-11-05T00:00:00"/>
          <d v="2021-11-08T00:00:00"/>
          <d v="2021-11-09T00:00:00"/>
          <d v="2021-11-10T00:00:00"/>
          <d v="2021-11-11T00:00:00"/>
          <d v="2021-11-12T00:00:00"/>
          <d v="2021-11-13T00:00:00"/>
          <d v="2021-11-15T00:00:00"/>
          <d v="2021-11-16T00:00:00"/>
          <d v="2021-11-17T00:00:00"/>
          <d v="2021-11-18T00:00:00"/>
          <d v="2021-11-19T00:00:00"/>
          <d v="2021-11-22T00:00:00"/>
          <d v="2021-11-23T00:00:00"/>
          <d v="2021-11-24T00:00:00"/>
          <d v="2021-11-25T00:00:00"/>
          <d v="2021-11-26T00:00:00"/>
          <d v="2021-11-29T00:00:00"/>
          <d v="2021-12-01T00:00:00"/>
          <d v="2021-12-02T00:00:00"/>
          <d v="2021-12-03T00:00:00"/>
          <d v="2021-12-04T00:00:00"/>
          <d v="2021-12-07T00:00:00"/>
          <d v="2021-12-08T00:00:00"/>
          <d v="2021-12-09T00:00:00"/>
          <d v="2021-12-10T00:00:00"/>
          <d v="2021-12-13T00:00:00"/>
          <d v="2021-12-14T00:00:00"/>
          <d v="2021-12-15T00:00:00"/>
          <d v="2021-12-16T00:00:00"/>
          <d v="2021-12-17T00:00:00"/>
          <d v="2021-12-20T00:00:00"/>
          <d v="2021-12-21T00:00:00"/>
          <d v="2021-12-22T00:00:00"/>
          <d v="2021-12-23T00:00:00"/>
          <d v="2021-12-24T00:00:00"/>
          <d v="2021-12-27T00:00:00"/>
          <d v="2021-12-28T00:00:00"/>
          <d v="2021-12-29T00:00:00"/>
          <d v="2021-12-30T00:00:00"/>
          <d v="2022-01-03T00:00:00"/>
          <d v="2022-01-04T00:00:00"/>
          <d v="2022-01-05T00:00:00"/>
          <d v="2022-01-06T00:00:00"/>
          <d v="2022-01-07T00:00:00"/>
          <d v="2022-01-10T00:00:00"/>
          <d v="2022-01-11T00:00:00"/>
          <d v="2022-01-12T00:00:00"/>
          <d v="2022-01-13T00:00:00"/>
          <d v="2022-01-14T00:00:00"/>
          <d v="2022-01-17T00:00:00"/>
          <d v="2022-01-18T00:00:00"/>
          <d v="2022-01-19T00:00:00"/>
          <d v="2022-01-20T00:00:00"/>
          <d v="2022-01-21T00:00:00"/>
          <d v="2022-01-24T00:00:00"/>
          <d v="2022-01-25T00:00:00"/>
          <d v="2022-01-26T00:00:00"/>
          <d v="2022-01-27T00:00:00"/>
          <d v="2022-01-28T00:00:00"/>
          <d v="2022-01-31T00:00:00"/>
          <d v="2022-02-01T00:00:00"/>
          <d v="2022-02-02T00:00:00"/>
          <d v="2022-02-03T00:00:00"/>
          <d v="2022-02-04T00:00:00"/>
          <d v="2022-02-07T00:00:00"/>
          <d v="2022-02-08T00:00:00"/>
          <d v="2022-02-09T00:00:00"/>
          <d v="2022-02-10T00:00:00"/>
          <d v="2022-02-11T00:00:00"/>
          <d v="2022-02-14T00:00:00"/>
          <d v="2022-02-15T00:00:00"/>
          <d v="2022-02-17T00:00:00"/>
          <d v="2022-02-18T00:00:00"/>
          <d v="2022-02-21T00:00:00"/>
          <d v="2022-02-22T00:00:00"/>
          <d v="2022-02-23T00:00:00"/>
          <d v="2022-02-24T00:00:00"/>
          <d v="2022-02-25T00:00:00"/>
          <d v="2022-02-28T00:00:00"/>
          <d v="2022-03-01T00:00:00"/>
          <d v="2022-03-02T00:00:00"/>
          <d v="2022-03-03T00:00:00"/>
          <d v="2022-03-04T00:00:00"/>
          <d v="2022-03-07T00:00:00"/>
          <d v="2022-03-08T00:00:00"/>
          <d v="2022-03-09T00:00:00"/>
          <d v="2022-03-10T00:00:00"/>
          <d v="2022-03-11T00:00:00"/>
          <d v="2022-03-14T00:00:00"/>
          <d v="2022-03-15T00:00:00"/>
          <d v="2022-03-16T00:00:00"/>
          <d v="2022-03-17T00:00:00"/>
          <d v="2022-03-18T00:00:00"/>
          <d v="2022-03-21T00:00:00"/>
          <d v="2022-03-22T00:00:00"/>
          <d v="2022-03-23T00:00:00"/>
          <d v="2022-03-24T00:00:00"/>
          <d v="2022-03-25T00:00:00"/>
          <d v="2022-03-28T00:00:00"/>
          <d v="2022-03-29T00:00:00"/>
          <d v="2022-03-30T00:00:00"/>
          <d v="2022-03-31T00:00:00"/>
          <d v="2022-04-01T00:00:00"/>
          <d v="2022-04-04T00:00:00"/>
          <d v="2022-04-05T00:00:00"/>
          <d v="2022-04-07T00:00:00"/>
          <d v="2022-04-08T00:00:00"/>
          <d v="2022-04-11T00:00:00"/>
          <d v="2022-04-12T00:00:00"/>
          <d v="2022-04-18T00:00:00"/>
          <d v="2022-04-19T00:00:00"/>
          <d v="2022-04-20T00:00:00"/>
          <d v="2022-04-21T00:00:00"/>
          <d v="2022-04-22T00:00:00"/>
          <d v="2022-04-25T00:00:00"/>
          <d v="2022-04-26T00:00:00"/>
          <d v="2022-04-27T00:00:00"/>
          <d v="2022-04-28T00:00:00"/>
          <d v="2022-04-29T00:00:00"/>
          <d v="2022-05-03T00:00:00"/>
          <d v="2022-05-05T00:00:00"/>
          <d v="2022-05-06T00:00:00"/>
          <d v="2022-05-09T00:00:00"/>
          <d v="2022-05-10T00:00:00"/>
          <d v="2022-05-11T00:00:00"/>
          <d v="2022-05-12T00:00:00"/>
          <d v="2022-05-13T00:00:00"/>
          <d v="2022-05-17T00:00:00"/>
          <d v="2022-05-18T00:00:00"/>
          <d v="2022-05-19T00:00:00"/>
          <d v="2022-05-20T00:00:00"/>
          <d v="2022-05-23T00:00:00"/>
          <d v="2022-05-24T00:00:00"/>
          <d v="2022-05-25T00:00:00"/>
          <d v="2022-05-26T00:00:00"/>
          <d v="2022-05-27T00:00:00"/>
          <d v="2022-05-30T00:00:00"/>
          <d v="2022-05-31T00:00:00"/>
          <d v="2022-06-01T00:00:00"/>
          <d v="2022-06-02T00:00:00"/>
          <d v="2022-06-06T00:00:00"/>
          <d v="2022-06-07T00:00:00"/>
          <d v="2022-06-08T00:00:00"/>
          <d v="2022-06-09T00:00:00"/>
          <d v="2022-06-10T00:00:00"/>
          <d v="2022-06-13T00:00:00"/>
          <d v="2022-06-14T00:00:00"/>
          <d v="2022-06-15T00:00:00"/>
          <d v="2022-06-16T00:00:00"/>
          <d v="2022-06-17T00:00:00"/>
          <d v="2022-06-20T00:00:00"/>
          <d v="2022-06-21T00:00:00"/>
          <d v="2022-06-22T00:00:00"/>
          <d v="2022-06-23T00:00:00"/>
          <d v="2022-06-24T00:00:00"/>
          <d v="2022-06-27T00:00:00"/>
          <d v="2022-06-28T00:00:00"/>
          <d v="2022-06-29T00:00:00"/>
          <d v="2022-06-30T00:00:00"/>
          <d v="2022-07-01T00:00:00"/>
          <d v="2022-07-04T00:00:00"/>
          <d v="2022-07-05T00:00:00"/>
          <d v="2022-07-06T00:00:00"/>
          <d v="2022-07-07T00:00:00"/>
          <d v="2022-07-08T00:00:00"/>
          <d v="2022-07-11T00:00:00"/>
          <d v="2022-07-12T00:00:00"/>
          <d v="2022-07-14T00:00:00"/>
          <d v="2022-07-15T00:00:00"/>
          <d v="2022-07-18T00:00:00"/>
          <d v="2022-07-19T00:00:00"/>
          <d v="2022-07-20T00:00:00"/>
          <d v="2022-07-21T00:00:00"/>
          <d v="2022-07-22T00:00:00"/>
          <d v="2022-07-25T00:00:00"/>
          <d v="2022-07-26T00:00:00"/>
          <d v="2022-07-27T00:00:00"/>
          <d v="2022-08-01T00:00:00"/>
          <d v="2022-08-02T00:00:00"/>
          <d v="2022-08-03T00:00:00"/>
          <d v="2022-08-04T00:00:00"/>
          <d v="2022-08-05T00:00:00"/>
          <d v="2022-08-08T00:00:00"/>
          <d v="2022-08-09T00:00:00"/>
          <d v="2022-08-10T00:00:00"/>
          <d v="2022-08-11T00:00:00"/>
          <d v="2022-08-15T00:00:00"/>
          <d v="2022-08-16T00:00:00"/>
          <d v="2022-08-17T00:00:00"/>
          <d v="2022-08-18T00:00:00"/>
          <d v="2022-08-19T00:00:00"/>
          <d v="2022-08-22T00:00:00"/>
          <d v="2022-08-23T00:00:00"/>
          <d v="2022-08-24T00:00:00"/>
          <d v="2022-08-25T00:00:00"/>
          <d v="2022-08-26T00:00:00"/>
          <d v="2022-08-29T00:00:00"/>
          <d v="2022-08-30T00:00:00"/>
          <d v="2022-08-31T00:00:00"/>
          <d v="2022-09-01T00:00:00"/>
          <d v="2022-09-02T00:00:00"/>
          <d v="2022-09-05T00:00:00"/>
          <d v="2022-09-06T00:00:00"/>
          <d v="2022-09-07T00:00:00"/>
          <d v="2022-09-08T00:00:00"/>
          <d v="2022-09-09T00:00:00"/>
          <d v="2022-09-12T00:00:00"/>
          <d v="2022-09-13T00:00:00"/>
          <d v="2022-09-14T00:00:00"/>
          <d v="2022-09-15T00:00:00"/>
          <d v="2022-09-16T00:00:00"/>
          <d v="2022-09-19T00:00:00"/>
          <d v="2022-09-20T00:00:00"/>
          <d v="2022-09-21T00:00:00"/>
          <d v="2022-09-22T00:00:00"/>
          <d v="2022-09-23T00:00:00"/>
          <d v="2022-09-26T00:00:00"/>
          <d v="2022-09-27T00:00:00"/>
          <d v="2022-09-28T00:00:00"/>
          <d v="2022-09-29T00:00:00"/>
          <d v="2022-09-30T00:00:00"/>
          <d v="2022-10-03T00:00:00"/>
          <d v="2022-10-04T00:00:00"/>
          <d v="2022-10-05T00:00:00"/>
          <d v="2022-10-06T00:00:00"/>
          <d v="2022-10-07T00:00:00"/>
          <d v="2022-10-10T00:00:00"/>
          <d v="2022-10-11T00:00:00"/>
          <d v="2022-10-12T00:00:00"/>
          <d v="2022-10-17T00:00:00"/>
          <d v="2022-10-18T00:00:00"/>
          <d v="2022-10-19T00:00:00"/>
          <d v="2022-10-20T00:00:00"/>
          <d v="2022-10-21T00:00:00"/>
          <d v="2022-10-25T00:00:00"/>
          <d v="2022-10-26T00:00:00"/>
          <d v="2022-10-27T00:00:00"/>
          <d v="2022-10-28T00:00:00"/>
          <d v="2022-10-31T00:00:00"/>
          <d v="2022-11-01T00:00:00"/>
          <d v="2022-11-02T00:00:00"/>
          <d v="2022-11-03T00:00:00"/>
          <d v="2022-11-04T00:00:00"/>
          <d v="2022-11-07T00:00:00"/>
          <d v="2022-11-08T00:00:00"/>
          <d v="2022-11-09T00:00:00"/>
          <d v="2022-11-10T00:00:00"/>
          <d v="2022-11-11T00:00:00"/>
          <d v="2022-11-14T00:00:00"/>
          <d v="2022-11-15T00:00:00"/>
          <d v="2022-11-16T00:00:00"/>
          <d v="2022-11-17T00:00:00"/>
          <d v="2022-11-18T00:00:00"/>
          <d v="2022-11-21T00:00:00"/>
          <d v="2022-11-22T00:00:00"/>
          <d v="2022-11-23T00:00:00"/>
          <d v="2022-11-24T00:00:00"/>
          <d v="2022-11-25T00:00:00"/>
          <d v="2022-11-28T00:00:00"/>
          <d v="2022-11-29T00:00:00"/>
          <d v="2022-11-30T00:00:00"/>
          <d v="2022-12-01T00:00:00"/>
          <d v="2022-12-02T00:00:00"/>
          <d v="2022-12-06T00:00:00"/>
          <d v="2022-12-07T00:00:00"/>
          <d v="2022-12-08T00:00:00"/>
          <d v="2022-12-09T00:00:00"/>
          <d v="2022-12-13T00:00:00"/>
          <d v="2022-12-14T00:00:00"/>
          <d v="2022-12-15T00:00:00"/>
          <d v="2022-12-16T00:00:00"/>
          <d v="2022-12-19T00:00:00"/>
          <d v="2022-12-20T00:00:00"/>
          <d v="2022-12-21T00:00:00"/>
          <d v="2023-01-03T00:00:00"/>
          <d v="2023-01-04T00:00:00"/>
          <d v="2023-01-05T00:00:00"/>
          <d v="2023-01-06T00:00:00"/>
          <d v="2023-01-09T00:00:00"/>
          <d v="2023-01-10T00:00:00"/>
          <d v="2023-01-11T00:00:00"/>
          <d v="2023-01-12T00:00:00"/>
          <d v="2023-01-13T00:00:00"/>
          <d v="2023-01-16T00:00:00"/>
          <d v="2023-01-17T00:00:00"/>
          <d v="2023-01-18T00:00:00"/>
          <d v="2023-01-19T00:00:00"/>
          <d v="2023-01-20T00:00:00"/>
          <d v="2023-01-23T00:00:00"/>
          <d v="2023-01-24T00:00:00"/>
          <d v="2023-01-25T00:00:00"/>
          <d v="2023-01-26T00:00:00"/>
          <d v="2023-01-27T00:00:00"/>
          <d v="2023-01-30T00:00:00"/>
          <d v="2023-01-31T00:00:00"/>
          <s v="2/1/2023"/>
          <s v="2/2/2023"/>
          <s v="2/3/2023"/>
          <s v="2/6/2023"/>
          <s v="2/7/2023"/>
          <s v="2/8/2023"/>
          <s v="2/9/2023"/>
          <s v="2/10/2023"/>
          <s v="2/13/2023"/>
          <s v="2/14/2023"/>
          <s v="2/15/2023"/>
          <s v="2/16/2023"/>
          <s v="2/17/2023"/>
          <s v="2/20/2023"/>
          <s v="2/21/2023"/>
          <d v="2023-02-22T00:00:00"/>
          <d v="2023-02-23T00:00:00"/>
          <d v="2023-02-24T00:00:00"/>
          <d v="2023-02-27T00:00:00"/>
          <d v="2023-03-01T00:00:00"/>
          <d v="2023-03-02T00:00:00"/>
          <d v="2023-03-03T00:00:00"/>
          <d v="2023-03-07T00:00:00"/>
          <d v="2023-03-08T00:00:00"/>
          <d v="2023-03-09T00:00:00"/>
          <d v="2023-03-10T00:00:00"/>
          <d v="2023-03-13T00:00:00"/>
          <d v="2023-03-14T00:00:00"/>
          <d v="2023-03-15T00:00:00"/>
          <d v="2023-03-16T00:00:00"/>
          <d v="2023-03-17T00:00:00"/>
          <d v="2023-03-20T00:00:00"/>
          <d v="2023-03-21T00:00:00"/>
          <d v="2023-03-22T00:00:00"/>
          <d v="2023-03-23T00:00:00"/>
          <d v="2023-03-24T00:00:00"/>
          <d v="2023-03-27T00:00:00"/>
          <d v="2023-03-28T00:00:00"/>
          <d v="2023-03-29T00:00:00"/>
          <d v="2023-03-30T00:00:00"/>
          <d v="2023-03-31T00:00:00"/>
          <d v="2023-04-03T00:00:00"/>
          <d v="2023-04-04T00:00:00"/>
          <d v="2023-04-05T00:00:00"/>
          <d v="2023-04-07T00:00:00"/>
          <d v="2023-04-10T00:00:00"/>
          <d v="2023-04-11T00:00:00"/>
          <d v="2023-04-12T00:00:00"/>
          <d v="2023-04-18T00:00:00"/>
          <d v="2023-04-19T00:00:00"/>
          <d v="2023-04-20T00:00:00"/>
          <d v="2023-04-21T00:00:00"/>
          <d v="2023-04-24T00:00:00"/>
          <d v="2023-04-25T00:00:00"/>
          <d v="2023-04-26T00:00:00"/>
          <d v="2023-04-27T00:00:00"/>
          <d v="2023-04-28T00:00:00"/>
          <d v="2023-05-02T00:00:00"/>
          <d v="2023-05-03T00:00:00"/>
          <d v="2023-05-08T00:00:00"/>
          <d v="2023-05-09T00:00:00"/>
          <d v="2023-05-10T00:00:00"/>
          <d v="2023-05-11T00:00:00"/>
          <d v="2023-05-12T00:00:00"/>
          <d v="2023-05-15T00:00:00"/>
          <d v="2023-05-16T00:00:00"/>
          <d v="2023-05-17T00:00:00"/>
          <d v="2023-05-18T00:00:00"/>
          <d v="2023-05-19T00:00:00"/>
          <d v="2023-05-22T00:00:00"/>
          <d v="2023-05-23T00:00:00"/>
          <d v="2023-05-24T00:00:00"/>
          <d v="2023-05-25T00:00:00"/>
          <d v="2023-05-26T00:00:00"/>
          <d v="2023-05-29T00:00:00"/>
          <d v="2023-05-30T00:00:00"/>
          <d v="2023-05-31T00:00:00"/>
          <d v="2023-06-01T00:00:00"/>
          <d v="2023-06-02T00:00:00"/>
          <d v="2023-06-06T00:00:00"/>
          <d v="2023-06-07T00:00:00"/>
          <d v="2023-06-08T00:00:00"/>
          <d v="2023-06-09T00:00:00"/>
          <d v="2023-06-12T00:00:00"/>
          <d v="2023-06-13T00:00:00"/>
          <d v="2023-06-14T00:00:00"/>
          <d v="2023-06-15T00:00:00"/>
          <d v="2023-06-16T00:00:00"/>
          <d v="2023-06-19T00:00:00"/>
          <d v="2023-06-20T00:00:00"/>
          <d v="2023-06-21T00:00:00"/>
          <d v="2023-06-22T00:00:00"/>
          <d v="2023-06-23T00:00:00"/>
          <d v="2023-06-26T00:00:00"/>
          <d v="2023-06-27T00:00:00"/>
          <d v="2023-06-28T00:00:00"/>
          <d v="2023-06-29T00:00:00"/>
          <d v="2023-06-30T00:00:00"/>
          <d v="2023-07-03T00:00:00"/>
          <d v="2023-07-04T00:00:00"/>
          <d v="2023-07-05T00:00:00"/>
          <d v="2023-07-06T00:00:00"/>
          <d v="2023-07-07T00:00:00"/>
          <d v="2023-07-10T00:00:00"/>
          <d v="2023-07-11T00:00:00"/>
          <d v="2023-07-12T00:00:00"/>
          <d v="2023-07-13T00:00:00"/>
          <d v="2023-07-14T00:00:00"/>
          <d v="2023-07-17T00:00:00"/>
          <d v="2023-07-18T00:00:00"/>
          <d v="2023-07-19T00:00:00"/>
          <d v="2023-07-20T00:00:00"/>
          <d v="2023-07-21T00:00:00"/>
          <d v="2023-07-24T00:00:00"/>
          <d v="2023-07-25T00:00:00"/>
          <d v="2023-07-26T00:00:00"/>
          <d v="2023-07-27T00:00:00"/>
          <d v="2023-07-31T00:00:00"/>
          <d v="2023-08-02T00:00:00"/>
          <d v="2023-08-03T00:00:00"/>
          <d v="2023-08-04T00:00:00"/>
          <d v="2023-08-07T00:00:00"/>
          <d v="2023-08-08T00:00:00"/>
          <d v="2023-08-09T00:00:00"/>
          <d v="2023-08-10T00:00:00"/>
          <d v="2023-08-11T00:00:00"/>
          <d v="2023-08-15T00:00:00"/>
          <d v="2023-08-16T00:00:00"/>
          <d v="2023-08-17T00:00:00"/>
          <d v="2023-08-18T00:00:00"/>
          <d v="2023-08-21T00:00:00"/>
          <d v="2023-08-22T00:00:00"/>
          <d v="2023-08-23T00:00:00"/>
          <d v="2023-08-24T00:00:00"/>
          <d v="2023-08-25T00:00:00"/>
          <d v="2023-08-28T00:00:00"/>
          <d v="2023-08-29T00:00:00"/>
          <d v="2023-08-30T00:00:00"/>
          <d v="2023-08-31T00:00:00"/>
          <d v="2023-09-01T00:00:00"/>
          <d v="2023-09-04T00:00:00"/>
          <d v="2023-09-05T00:00:00"/>
          <d v="2023-09-06T00:00:00"/>
          <d v="2023-09-07T00:00:00"/>
          <d v="2023-09-08T00:00:00"/>
          <d v="2023-09-11T00:00:00"/>
          <d v="2023-09-12T00:00:00"/>
          <d v="2023-09-13T00:00:00"/>
          <d v="2023-09-14T00:00:00"/>
          <d v="2023-09-15T00:00:00"/>
          <d v="2023-09-18T00:00:00"/>
          <d v="2023-09-19T00:00:00"/>
          <d v="2023-09-20T00:00:00"/>
          <d v="2023-09-21T00:00:00"/>
          <d v="2023-09-22T00:00:00"/>
          <d v="2023-09-25T00:00:00"/>
          <d v="2023-09-26T00:00:00"/>
          <d v="2023-09-27T00:00:00"/>
          <d v="2023-09-28T00:00:00"/>
          <d v="2023-09-29T00:00:00"/>
          <d v="2023-10-02T00:00:00"/>
          <d v="2023-10-03T00:00:00"/>
          <d v="2023-10-04T00:00:00"/>
          <d v="2023-10-05T00:00:00"/>
          <d v="2023-10-06T00:00:00"/>
          <d v="2023-10-09T00:00:00"/>
          <d v="2023-10-10T00:00:00"/>
          <d v="2023-10-11T00:00:00"/>
          <d v="2023-10-12T00:00:00"/>
          <d v="2023-10-16T00:00:00"/>
          <d v="2023-10-17T00:00:00"/>
          <d v="2023-10-18T00:00:00"/>
          <d v="2023-10-19T00:00:00"/>
          <d v="2023-10-20T00:00:00"/>
          <d v="2023-10-24T00:00:00"/>
          <d v="2023-10-25T00:00:00"/>
          <d v="2023-10-26T00:00:00"/>
          <d v="2023-10-27T00:00:00"/>
          <d v="2023-10-30T00:00:00"/>
          <d v="2023-10-31T00:00:00"/>
          <d v="2023-11-01T00:00:00"/>
          <d v="2023-11-02T00:00:00"/>
          <d v="2023-11-03T00:00:00"/>
          <d v="2023-11-06T00:00:00"/>
          <d v="2023-11-07T00:00:00"/>
          <d v="2023-11-08T00:00:00"/>
          <d v="2023-11-09T00:00:00"/>
          <d v="2023-11-10T00:00:00"/>
          <d v="2023-11-13T00:00:00"/>
          <d v="2023-11-14T00:00:00"/>
          <d v="2023-11-15T00:00:00"/>
          <d v="2023-11-16T00:00:00"/>
          <d v="2023-11-17T00:00:00"/>
          <d v="2023-11-20T00:00:00"/>
          <d v="2023-11-21T00:00:00"/>
          <d v="2023-11-22T00:00:00"/>
          <d v="2023-11-23T00:00:00"/>
          <d v="2023-11-24T00:00:00"/>
          <d v="2023-11-27T00:00:00"/>
          <d v="2023-11-28T00:00:00"/>
          <d v="2023-11-29T00:00:00"/>
          <d v="2023-11-30T00:00:00"/>
          <d v="2023-12-01T00:00:00"/>
          <d v="2023-12-04T00:00:00"/>
          <d v="2023-12-06T00:00:00"/>
          <d v="2023-12-07T00:00:00"/>
          <d v="2023-12-08T00:00:00"/>
          <d v="2023-12-12T00:00:00"/>
          <d v="2023-12-13T00:00:00"/>
          <d v="2023-12-14T00:00:00"/>
          <d v="2023-12-15T00:00:00"/>
          <d v="2023-12-18T00:00:00"/>
          <d v="2023-12-19T00:00:00"/>
          <d v="2023-12-20T00:00:00"/>
          <d v="2023-12-21T00:00:00"/>
          <d v="2023-12-22T00:00:00"/>
          <d v="2023-12-26T00:00:00"/>
          <d v="2023-12-27T00:00:00"/>
          <d v="2023-12-28T00:00:00"/>
          <d v="2024-01-03T00:00:00"/>
          <d v="2024-01-02T00:00:00"/>
          <d v="2024-01-04T00:00:00"/>
          <d v="2024-01-05T00:00:00"/>
          <d v="2024-01-08T00:00:00"/>
          <d v="2024-01-09T00:00:00"/>
          <d v="2024-01-10T00:00:00"/>
          <d v="2024-01-11T00:00:00"/>
          <d v="2024-01-12T00:00:00"/>
          <d v="2024-01-13T00:00:00"/>
          <d v="2024-01-15T00:00:00"/>
          <d v="2024-01-16T00:00:00"/>
          <d v="2024-01-17T00:00:00"/>
          <d v="2024-01-18T00:00:00"/>
          <d v="2024-01-19T00:00:00"/>
          <d v="2024-01-22T00:00:00"/>
          <d v="2024-01-23T00:00:00"/>
          <d v="2024-01-24T00:00:00"/>
          <d v="2024-01-25T00:00:00"/>
          <d v="2024-01-26T00:00:00"/>
          <d v="2024-01-29T00:00:00"/>
          <d v="2024-01-30T00:00:00"/>
          <d v="2024-01-31T00:00:00"/>
          <d v="2024-02-01T00:00:00"/>
          <d v="2024-02-02T00:00:00"/>
          <d v="2024-02-05T00:00:00"/>
          <d v="2024-02-06T00:00:00"/>
          <d v="2024-02-07T00:00:00"/>
          <d v="2024-02-08T00:00:00"/>
          <d v="2024-02-12T00:00:00"/>
          <d v="2024-02-13T00:00:00"/>
          <d v="2024-02-14T00:00:00"/>
          <d v="2024-02-15T00:00:00"/>
          <d v="2024-02-16T00:00:00"/>
          <d v="2024-02-19T00:00:00"/>
          <d v="2024-02-20T00:00:00"/>
          <d v="2024-02-21T00:00:00"/>
          <d v="2024-02-22T00:00:00"/>
          <d v="2024-02-23T00:00:00"/>
          <d v="2024-02-27T00:00:00"/>
          <d v="2024-02-28T00:00:00"/>
          <d v="2024-02-29T00:00:00"/>
          <s v="Group4"/>
          <d v="2024-04-01T00:00:00"/>
          <d v="2024-04-02T00:00:00"/>
          <d v="2024-04-03T00:00:00"/>
          <d v="2024-04-04T00:00:00"/>
          <d v="2024-04-05T00:00:00"/>
          <d v="2024-04-09T00:00:00"/>
          <d v="2024-04-10T00:00:00"/>
          <d v="2024-04-11T00:00:00"/>
          <d v="2024-04-12T00:00:00"/>
          <d v="2024-04-17T00:00:00"/>
          <d v="2024-04-18T00:00:00"/>
          <d v="2024-04-19T00:00:00"/>
          <d v="2024-04-22T00:00:00"/>
          <d v="2024-04-23T00:00:00"/>
          <d v="2024-04-24T00:00:00"/>
          <d v="2024-04-25T00:00:00"/>
          <d v="2024-04-26T00:00:00"/>
          <d v="2024-04-27T00:00:00"/>
          <d v="2024-04-29T00:00:00"/>
          <d v="2024-04-30T00:00:00"/>
        </groupItems>
      </fieldGroup>
    </cacheField>
    <cacheField name="customer name3" numFmtId="0" databaseField="0">
      <fieldGroup base="7">
        <discretePr count="46">
          <x v="5"/>
          <x v="30"/>
          <x v="24"/>
          <x v="27"/>
          <x v="16"/>
          <x v="26"/>
          <x v="12"/>
          <x v="13"/>
          <x v="14"/>
          <x v="13"/>
          <x v="27"/>
          <x v="20"/>
          <x v="22"/>
          <x v="8"/>
          <x v="7"/>
          <x v="17"/>
          <x v="13"/>
          <x v="27"/>
          <x v="12"/>
          <x v="15"/>
          <x v="28"/>
          <x v="29"/>
          <x v="9"/>
          <x v="18"/>
          <x v="24"/>
          <x v="11"/>
          <x v="10"/>
          <x v="24"/>
          <x v="12"/>
          <x v="26"/>
          <x v="0"/>
          <x v="14"/>
          <x v="14"/>
          <x v="21"/>
          <x v="12"/>
          <x v="6"/>
          <x v="23"/>
          <x v="26"/>
          <x v="25"/>
          <x v="4"/>
          <x v="1"/>
          <x v="13"/>
          <x v="26"/>
          <x v="3"/>
          <x v="2"/>
          <x v="19"/>
        </discretePr>
        <groupItems count="31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PTT Retail Management Co., Ltd"/>
          <s v="Big C Supercenter Public Co.,Ltd."/>
          <m/>
          <s v="DONKI (Thailand) Co., Ltd."/>
          <s v="Group2"/>
          <s v="Group3"/>
          <s v="Group5"/>
          <s v="Petroleum Thai Corporation Co.,Ltd."/>
          <s v="VILLA MARKET JP CO., LTD."/>
          <s v="The Mall Group Co., Ltd."/>
          <s v="UFM Fuji Super Co.,Ltd."/>
          <s v="Saha Lawson Co., Ltd. (Head Office)"/>
          <s v="Central Food Retail Co., Ltd."/>
          <s v="Isetan (Thailand) Co.,Ltd."/>
          <s v="AEON (Thailand) Co.,Ltd."/>
          <s v="DONKI Thonglor Co., Ltd."/>
          <s v="Group1"/>
          <s v="BANPAEW DISTRIBUTION LIMITED PARTNE"/>
          <s v="Group6"/>
          <s v="Group7"/>
          <s v="ASIACHAI WEST COMPANY LIMITED"/>
          <s v="CP Axtra Public Company Limited"/>
          <s v="Central Food Wholesales Limited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Treevipanon, Pattama" refreshedDate="45447.383842129631" createdVersion="8" refreshedVersion="8" minRefreshableVersion="3" recordCount="2414" xr:uid="{0CF21935-B59A-434A-A143-37A9A89D65A9}">
  <cacheSource type="worksheet">
    <worksheetSource ref="A1:X2415" sheet="Working sheet"/>
  </cacheSource>
  <cacheFields count="29">
    <cacheField name="Bill. date" numFmtId="0">
      <sharedItems containsSemiMixedTypes="0" containsNonDate="0" containsDate="1" containsString="0" minDate="2020-12-01T00:00:00" maxDate="2024-06-01T00:00:00" count="822">
        <d v="2024-05-02T00:00:00"/>
        <d v="2024-05-03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3T00:00:00"/>
        <d v="2024-05-24T00:00:00"/>
        <d v="2024-05-27T00:00:00"/>
        <d v="2024-05-28T00:00:00"/>
        <d v="2024-05-29T00:00:00"/>
        <d v="2024-05-30T00:00:00"/>
        <d v="2024-05-31T00:00:00"/>
        <d v="2021-09-29T00:00:00" u="1"/>
        <d v="2022-09-29T00:00:00" u="1"/>
        <d v="2021-10-25T00:00:00" u="1"/>
        <d v="2023-09-29T00:00:00" u="1"/>
        <d v="2022-10-25T00:00:00" u="1"/>
        <d v="2023-10-25T00:00:00" u="1"/>
        <d v="2020-12-17T00:00:00" u="1"/>
        <d v="2022-11-21T00:00:00" u="1"/>
        <d v="2021-12-17T00:00:00" u="1"/>
        <d v="2023-11-21T00:00:00" u="1"/>
        <d v="2021-10-27T00:00:00" u="1"/>
        <d v="2022-10-27T00:00:00" u="1"/>
        <d v="2021-11-23T00:00:00" u="1"/>
        <d v="2023-10-27T00:00:00" u="1"/>
        <d v="2022-11-23T00:00:00" u="1"/>
        <d v="2023-11-23T00:00:00" u="1"/>
        <d v="2022-12-19T00:00:00" u="1"/>
        <d v="2023-12-19T00:00:00" u="1"/>
        <d v="2021-10-29T00:00:00" u="1"/>
        <d v="2021-11-25T00:00:00" u="1"/>
        <d v="2020-12-21T00:00:00" u="1"/>
        <d v="2022-11-25T00:00:00" u="1"/>
        <d v="2021-12-21T00:00:00" u="1"/>
        <d v="2022-12-21T00:00:00" u="1"/>
        <d v="2023-12-21T00:00:00" u="1"/>
        <d v="2024-01-02T00:00:00" u="1"/>
        <d v="2022-10-31T00:00:00" u="1"/>
        <d v="2023-10-31T00:00:00" u="1"/>
        <d v="2020-12-23T00:00:00" u="1"/>
        <d v="2021-12-23T00:00:00" u="1"/>
        <d v="2023-11-27T00:00:00" u="1"/>
        <d v="2021-01-04T00:00:00" u="1"/>
        <d v="2022-01-04T00:00:00" u="1"/>
        <d v="2023-01-04T00:00:00" u="1"/>
        <d v="2024-01-04T00:00:00" u="1"/>
        <d v="2021-11-29T00:00:00" u="1"/>
        <d v="2022-11-29T00:00:00" u="1"/>
        <d v="2023-11-29T00:00:00" u="1"/>
        <d v="2021-01-06T00:00:00" u="1"/>
        <d v="2022-01-06T00:00:00" u="1"/>
        <d v="2021-02-02T00:00:00" u="1"/>
        <d v="2023-01-06T00:00:00" u="1"/>
        <d v="2022-02-02T00:00:00" u="1"/>
        <d v="2023-02-02T00:00:00" u="1"/>
        <d v="2024-02-02T00:00:00" u="1"/>
        <d v="2021-12-27T00:00:00" u="1"/>
        <d v="2023-12-27T00:00:00" u="1"/>
        <d v="2021-01-08T00:00:00" u="1"/>
        <d v="2021-02-04T00:00:00" u="1"/>
        <d v="2022-02-04T00:00:00" u="1"/>
        <d v="2024-01-08T00:00:00" u="1"/>
        <d v="2020-12-29T00:00:00" u="1"/>
        <d v="2021-12-29T00:00:00" u="1"/>
        <d v="2022-01-10T00:00:00" u="1"/>
        <d v="2023-01-10T00:00:00" u="1"/>
        <d v="2024-01-10T00:00:00" u="1"/>
        <d v="2021-03-02T00:00:00" u="1"/>
        <d v="2023-02-06T00:00:00" u="1"/>
        <d v="2022-03-02T00:00:00" u="1"/>
        <d v="2024-02-06T00:00:00" u="1"/>
        <d v="2023-03-02T00:00:00" u="1"/>
        <d v="2021-01-12T00:00:00" u="1"/>
        <d v="2022-01-12T00:00:00" u="1"/>
        <d v="2021-02-08T00:00:00" u="1"/>
        <d v="2023-01-12T00:00:00" u="1"/>
        <d v="2022-02-08T00:00:00" u="1"/>
        <d v="2024-01-12T00:00:00" u="1"/>
        <d v="2021-03-04T00:00:00" u="1"/>
        <d v="2023-02-08T00:00:00" u="1"/>
        <d v="2022-03-04T00:00:00" u="1"/>
        <d v="2024-02-08T00:00:00" u="1"/>
        <d v="2024-03-04T00:00:00" u="1"/>
        <d v="2021-01-14T00:00:00" u="1"/>
        <d v="2022-01-14T00:00:00" u="1"/>
        <d v="2021-02-10T00:00:00" u="1"/>
        <d v="2022-02-10T00:00:00" u="1"/>
        <d v="2023-02-10T00:00:00" u="1"/>
        <d v="2021-04-02T00:00:00" u="1"/>
        <d v="2024-03-06T00:00:00" u="1"/>
        <d v="2024-04-02T00:00:00" u="1"/>
        <d v="2023-01-16T00:00:00" u="1"/>
        <d v="2024-01-16T00:00:00" u="1"/>
        <d v="2021-03-08T00:00:00" u="1"/>
        <d v="2022-03-08T00:00:00" u="1"/>
        <d v="2024-02-12T00:00:00" u="1"/>
        <d v="2023-03-08T00:00:00" u="1"/>
        <d v="2022-04-04T00:00:00" u="1"/>
        <d v="2024-03-08T00:00:00" u="1"/>
        <d v="2023-04-04T00:00:00" u="1"/>
        <d v="2024-04-04T00:00:00" u="1"/>
        <d v="2022-01-18T00:00:00" u="1"/>
        <d v="2023-01-18T00:00:00" u="1"/>
        <d v="2022-02-14T00:00:00" u="1"/>
        <d v="2024-01-18T00:00:00" u="1"/>
        <d v="2023-02-14T00:00:00" u="1"/>
        <d v="2022-03-10T00:00:00" u="1"/>
        <d v="2024-02-14T00:00:00" u="1"/>
        <d v="2023-03-10T00:00:00" u="1"/>
        <d v="2023-05-02T00:00:00" u="1"/>
        <d v="2022-01-20T00:00:00" u="1"/>
        <d v="2021-02-16T00:00:00" u="1"/>
        <d v="2023-01-20T00:00:00" u="1"/>
        <d v="2021-03-12T00:00:00" u="1"/>
        <d v="2023-02-16T00:00:00" u="1"/>
        <d v="2024-02-16T00:00:00" u="1"/>
        <d v="2021-04-08T00:00:00" u="1"/>
        <d v="2022-04-08T00:00:00" u="1"/>
        <d v="2024-03-12T00:00:00" u="1"/>
        <d v="2021-02-18T00:00:00" u="1"/>
        <d v="2022-02-18T00:00:00" u="1"/>
        <d v="2024-01-22T00:00:00" u="1"/>
        <d v="2022-03-14T00:00:00" u="1"/>
        <d v="2023-03-14T00:00:00" u="1"/>
        <d v="2024-03-14T00:00:00" u="1"/>
        <d v="2021-05-06T00:00:00" u="1"/>
        <d v="2023-04-10T00:00:00" u="1"/>
        <d v="2022-05-06T00:00:00" u="1"/>
        <d v="2024-04-10T00:00:00" u="1"/>
        <d v="2021-06-02T00:00:00" u="1"/>
        <d v="2022-06-02T00:00:00" u="1"/>
        <d v="2023-06-02T00:00:00" u="1"/>
        <d v="2022-01-24T00:00:00" u="1"/>
        <d v="2023-01-24T00:00:00" u="1"/>
        <d v="2024-01-24T00:00:00" u="1"/>
        <d v="2021-03-16T00:00:00" u="1"/>
        <d v="2023-02-20T00:00:00" u="1"/>
        <d v="2022-03-16T00:00:00" u="1"/>
        <d v="2024-02-20T00:00:00" u="1"/>
        <d v="2021-04-12T00:00:00" u="1"/>
        <d v="2023-03-16T00:00:00" u="1"/>
        <d v="2022-04-12T00:00:00" u="1"/>
        <d v="2023-04-12T00:00:00" u="1"/>
        <d v="2024-04-12T00:00:00" u="1"/>
        <d v="2021-06-04T00:00:00" u="1"/>
        <d v="2023-05-08T00:00:00" u="1"/>
        <d v="2022-01-26T00:00:00" u="1"/>
        <d v="2021-02-22T00:00:00" u="1"/>
        <d v="2023-01-26T00:00:00" u="1"/>
        <d v="2022-02-22T00:00:00" u="1"/>
        <d v="2024-01-26T00:00:00" u="1"/>
        <d v="2021-03-18T00:00:00" u="1"/>
        <d v="2023-02-22T00:00:00" u="1"/>
        <d v="2022-03-18T00:00:00" u="1"/>
        <d v="2024-02-22T00:00:00" u="1"/>
        <d v="2024-03-18T00:00:00" u="1"/>
        <d v="2021-05-10T00:00:00" u="1"/>
        <d v="2022-05-10T00:00:00" u="1"/>
        <d v="2023-05-10T00:00:00" u="1"/>
        <d v="2022-06-06T00:00:00" u="1"/>
        <d v="2021-07-02T00:00:00" u="1"/>
        <d v="2023-06-06T00:00:00" u="1"/>
        <d v="2022-01-28T00:00:00" u="1"/>
        <d v="2021-02-24T00:00:00" u="1"/>
        <d v="2022-02-24T00:00:00" u="1"/>
        <d v="2023-02-24T00:00:00" u="1"/>
        <d v="2021-04-16T00:00:00" u="1"/>
        <d v="2023-03-20T00:00:00" u="1"/>
        <d v="2024-03-20T00:00:00" u="1"/>
        <d v="2021-05-12T00:00:00" u="1"/>
        <d v="2022-05-12T00:00:00" u="1"/>
        <d v="2021-06-08T00:00:00" u="1"/>
        <d v="2023-05-12T00:00:00" u="1"/>
        <d v="2022-06-08T00:00:00" u="1"/>
        <d v="2023-06-08T00:00:00" u="1"/>
        <d v="2022-07-04T00:00:00" u="1"/>
        <d v="2023-07-04T00:00:00" u="1"/>
        <d v="2023-01-30T00:00:00" u="1"/>
        <d v="2024-01-30T00:00:00" u="1"/>
        <d v="2021-03-22T00:00:00" u="1"/>
        <d v="2022-03-22T00:00:00" u="1"/>
        <d v="2023-03-22T00:00:00" u="1"/>
        <d v="2022-04-18T00:00:00" u="1"/>
        <d v="2024-03-22T00:00:00" u="1"/>
        <d v="2021-05-14T00:00:00" u="1"/>
        <d v="2023-04-18T00:00:00" u="1"/>
        <d v="2024-04-18T00:00:00" u="1"/>
        <d v="2021-06-10T00:00:00" u="1"/>
        <d v="2022-06-10T00:00:00" u="1"/>
        <d v="2021-07-06T00:00:00" u="1"/>
        <d v="2022-07-06T00:00:00" u="1"/>
        <d v="2021-08-02T00:00:00" u="1"/>
        <d v="2023-07-06T00:00:00" u="1"/>
        <d v="2022-08-02T00:00:00" u="1"/>
        <d v="2023-08-02T00:00:00" u="1"/>
        <d v="2022-02-28T00:00:00" u="1"/>
        <d v="2021-03-24T00:00:00" u="1"/>
        <d v="2022-03-24T00:00:00" u="1"/>
        <d v="2024-02-28T00:00:00" u="1"/>
        <d v="2021-04-20T00:00:00" u="1"/>
        <d v="2023-03-24T00:00:00" u="1"/>
        <d v="2022-04-20T00:00:00" u="1"/>
        <d v="2023-04-20T00:00:00" u="1"/>
        <d v="2023-05-16T00:00:00" u="1"/>
        <d v="2021-07-08T00:00:00" u="1"/>
        <d v="2023-06-12T00:00:00" u="1"/>
        <d v="2022-07-08T00:00:00" u="1"/>
        <d v="2021-08-04T00:00:00" u="1"/>
        <d v="2022-08-04T00:00:00" u="1"/>
        <d v="2023-08-04T00:00:00" u="1"/>
        <d v="2021-03-26T00:00:00" u="1"/>
        <d v="2021-04-22T00:00:00" u="1"/>
        <d v="2022-04-22T00:00:00" u="1"/>
        <d v="2024-03-26T00:00:00" u="1"/>
        <d v="2021-05-18T00:00:00" u="1"/>
        <d v="2022-05-18T00:00:00" u="1"/>
        <d v="2024-04-22T00:00:00" u="1"/>
        <d v="2021-06-14T00:00:00" u="1"/>
        <d v="2023-05-18T00:00:00" u="1"/>
        <d v="2022-06-14T00:00:00" u="1"/>
        <d v="2023-06-14T00:00:00" u="1"/>
        <d v="2021-08-06T00:00:00" u="1"/>
        <d v="2023-07-10T00:00:00" u="1"/>
        <d v="2021-09-02T00:00:00" u="1"/>
        <d v="2022-09-02T00:00:00" u="1"/>
        <d v="2022-03-28T00:00:00" u="1"/>
        <d v="2023-03-28T00:00:00" u="1"/>
        <d v="2024-03-28T00:00:00" u="1"/>
        <d v="2021-05-20T00:00:00" u="1"/>
        <d v="2023-04-24T00:00:00" u="1"/>
        <d v="2022-05-20T00:00:00" u="1"/>
        <d v="2024-04-24T00:00:00" u="1"/>
        <d v="2021-06-16T00:00:00" u="1"/>
        <d v="2022-06-16T00:00:00" u="1"/>
        <d v="2021-07-12T00:00:00" u="1"/>
        <d v="2023-06-16T00:00:00" u="1"/>
        <d v="2022-07-12T00:00:00" u="1"/>
        <d v="2023-07-12T00:00:00" u="1"/>
        <d v="2022-08-08T00:00:00" u="1"/>
        <d v="2023-08-08T00:00:00" u="1"/>
        <d v="2023-09-04T00:00:00" u="1"/>
        <d v="2021-03-30T00:00:00" u="1"/>
        <d v="2022-03-30T00:00:00" u="1"/>
        <d v="2021-04-26T00:00:00" u="1"/>
        <d v="2023-03-30T00:00:00" u="1"/>
        <d v="2022-04-26T00:00:00" u="1"/>
        <d v="2023-04-26T00:00:00" u="1"/>
        <d v="2024-04-26T00:00:00" u="1"/>
        <d v="2021-06-18T00:00:00" u="1"/>
        <d v="2023-05-22T00:00:00" u="1"/>
        <d v="2021-07-14T00:00:00" u="1"/>
        <d v="2022-07-14T00:00:00" u="1"/>
        <d v="2021-08-10T00:00:00" u="1"/>
        <d v="2023-07-14T00:00:00" u="1"/>
        <d v="2022-08-10T00:00:00" u="1"/>
        <d v="2021-09-06T00:00:00" u="1"/>
        <d v="2023-08-10T00:00:00" u="1"/>
        <d v="2022-09-06T00:00:00" u="1"/>
        <d v="2023-09-06T00:00:00" u="1"/>
        <d v="2023-10-02T00:00:00" u="1"/>
        <d v="2021-04-28T00:00:00" u="1"/>
        <d v="2022-04-28T00:00:00" u="1"/>
        <d v="2021-05-24T00:00:00" u="1"/>
        <d v="2023-04-28T00:00:00" u="1"/>
        <d v="2022-05-24T00:00:00" u="1"/>
        <d v="2023-05-24T00:00:00" u="1"/>
        <d v="2022-06-20T00:00:00" u="1"/>
        <d v="2021-07-16T00:00:00" u="1"/>
        <d v="2023-06-20T00:00:00" u="1"/>
        <d v="2021-09-08T00:00:00" u="1"/>
        <d v="2022-09-08T00:00:00" u="1"/>
        <d v="2021-10-04T00:00:00" u="1"/>
        <d v="2023-09-08T00:00:00" u="1"/>
        <d v="2022-10-04T00:00:00" u="1"/>
        <d v="2023-10-04T00:00:00" u="1"/>
        <d v="2021-04-30T00:00:00" u="1"/>
        <d v="2022-05-26T00:00:00" u="1"/>
        <d v="2024-04-30T00:00:00" u="1"/>
        <d v="2021-06-22T00:00:00" u="1"/>
        <d v="2023-05-26T00:00:00" u="1"/>
        <d v="2022-06-22T00:00:00" u="1"/>
        <d v="2023-06-22T00:00:00" u="1"/>
        <d v="2022-07-18T00:00:00" u="1"/>
        <d v="2023-07-18T00:00:00" u="1"/>
        <d v="2021-09-10T00:00:00" u="1"/>
        <d v="2021-10-06T00:00:00" u="1"/>
        <d v="2022-10-06T00:00:00" u="1"/>
        <d v="2021-11-02T00:00:00" u="1"/>
        <d v="2023-10-06T00:00:00" u="1"/>
        <d v="2022-11-02T00:00:00" u="1"/>
        <d v="2023-11-02T00:00:00" u="1"/>
        <d v="2021-05-28T00:00:00" u="1"/>
        <d v="2021-06-24T00:00:00" u="1"/>
        <d v="2022-06-24T00:00:00" u="1"/>
        <d v="2021-07-20T00:00:00" u="1"/>
        <d v="2022-07-20T00:00:00" u="1"/>
        <d v="2021-08-16T00:00:00" u="1"/>
        <d v="2023-07-20T00:00:00" u="1"/>
        <d v="2022-08-16T00:00:00" u="1"/>
        <d v="2023-08-16T00:00:00" u="1"/>
        <d v="2022-09-12T00:00:00" u="1"/>
        <d v="2021-10-08T00:00:00" u="1"/>
        <d v="2023-09-12T00:00:00" u="1"/>
        <d v="2021-11-04T00:00:00" u="1"/>
        <d v="2022-11-04T00:00:00" u="1"/>
        <d v="2022-05-30T00:00:00" u="1"/>
        <d v="2023-05-30T00:00:00" u="1"/>
        <d v="2021-07-22T00:00:00" u="1"/>
        <d v="2023-06-26T00:00:00" u="1"/>
        <d v="2022-07-22T00:00:00" u="1"/>
        <d v="2021-08-18T00:00:00" u="1"/>
        <d v="2022-08-18T00:00:00" u="1"/>
        <d v="2021-09-14T00:00:00" u="1"/>
        <d v="2023-08-18T00:00:00" u="1"/>
        <d v="2022-09-14T00:00:00" u="1"/>
        <d v="2023-09-14T00:00:00" u="1"/>
        <d v="2022-10-10T00:00:00" u="1"/>
        <d v="2023-10-10T00:00:00" u="1"/>
        <d v="2020-12-02T00:00:00" u="1"/>
        <d v="2021-12-02T00:00:00" u="1"/>
        <d v="2023-11-06T00:00:00" u="1"/>
        <d v="2022-12-02T00:00:00" u="1"/>
        <d v="2021-06-28T00:00:00" u="1"/>
        <d v="2022-06-28T00:00:00" u="1"/>
        <d v="2023-06-28T00:00:00" u="1"/>
        <d v="2021-08-20T00:00:00" u="1"/>
        <d v="2023-07-24T00:00:00" u="1"/>
        <d v="2021-09-16T00:00:00" u="1"/>
        <d v="2022-09-16T00:00:00" u="1"/>
        <d v="2021-10-12T00:00:00" u="1"/>
        <d v="2022-10-12T00:00:00" u="1"/>
        <d v="2021-11-08T00:00:00" u="1"/>
        <d v="2023-10-12T00:00:00" u="1"/>
        <d v="2020-12-04T00:00:00" u="1"/>
        <d v="2022-11-08T00:00:00" u="1"/>
        <d v="2021-12-04T00:00:00" u="1"/>
        <d v="2023-11-08T00:00:00" u="1"/>
        <d v="2023-12-04T00:00:00" u="1"/>
        <d v="2021-06-30T00:00:00" u="1"/>
        <d v="2022-06-30T00:00:00" u="1"/>
        <d v="2023-06-30T00:00:00" u="1"/>
        <d v="2022-07-26T00:00:00" u="1"/>
        <d v="2023-07-26T00:00:00" u="1"/>
        <d v="2022-08-22T00:00:00" u="1"/>
        <d v="2023-08-22T00:00:00" u="1"/>
        <d v="2021-10-14T00:00:00" u="1"/>
        <d v="2023-09-18T00:00:00" u="1"/>
        <d v="2021-11-10T00:00:00" u="1"/>
        <d v="2022-11-10T00:00:00" u="1"/>
        <d v="2023-11-10T00:00:00" u="1"/>
        <d v="2022-12-06T00:00:00" u="1"/>
        <d v="2023-12-06T00:00:00" u="1"/>
        <d v="2021-08-24T00:00:00" u="1"/>
        <d v="2022-08-24T00:00:00" u="1"/>
        <d v="2021-09-20T00:00:00" u="1"/>
        <d v="2023-08-24T00:00:00" u="1"/>
        <d v="2022-09-20T00:00:00" u="1"/>
        <d v="2023-09-20T00:00:00" u="1"/>
        <d v="2021-11-12T00:00:00" u="1"/>
        <d v="2023-10-16T00:00:00" u="1"/>
        <d v="2020-12-08T00:00:00" u="1"/>
        <d v="2021-12-08T00:00:00" u="1"/>
        <d v="2022-12-08T00:00:00" u="1"/>
        <d v="2023-12-08T00:00:00" u="1"/>
        <d v="2021-08-26T00:00:00" u="1"/>
        <d v="2022-08-26T00:00:00" u="1"/>
        <d v="2021-09-22T00:00:00" u="1"/>
        <d v="2022-09-22T00:00:00" u="1"/>
        <d v="2021-10-18T00:00:00" u="1"/>
        <d v="2023-09-22T00:00:00" u="1"/>
        <d v="2022-10-18T00:00:00" u="1"/>
        <d v="2023-10-18T00:00:00" u="1"/>
        <d v="2022-11-14T00:00:00" u="1"/>
        <d v="2021-12-10T00:00:00" u="1"/>
        <d v="2023-11-14T00:00:00" u="1"/>
        <d v="2021-09-24T00:00:00" u="1"/>
        <d v="2023-08-28T00:00:00" u="1"/>
        <d v="2021-10-20T00:00:00" u="1"/>
        <d v="2022-10-20T00:00:00" u="1"/>
        <d v="2021-11-16T00:00:00" u="1"/>
        <d v="2023-10-20T00:00:00" u="1"/>
        <d v="2022-11-16T00:00:00" u="1"/>
        <d v="2023-11-16T00:00:00" u="1"/>
        <d v="2023-12-12T00:00:00" u="1"/>
        <d v="2021-08-30T00:00:00" u="1"/>
        <d v="2022-08-30T00:00:00" u="1"/>
        <d v="2023-08-30T00:00:00" u="1"/>
        <d v="2022-09-26T00:00:00" u="1"/>
        <d v="2023-09-26T00:00:00" u="1"/>
        <d v="2021-11-18T00:00:00" u="1"/>
        <d v="2020-12-14T00:00:00" u="1"/>
        <d v="2022-11-18T00:00:00" u="1"/>
        <d v="2021-12-14T00:00:00" u="1"/>
        <d v="2022-12-14T00:00:00" u="1"/>
        <d v="2023-12-14T00:00:00" u="1"/>
        <d v="2021-09-28T00:00:00" u="1"/>
        <d v="2022-09-28T00:00:00" u="1"/>
        <d v="2023-09-28T00:00:00" u="1"/>
        <d v="2023-10-24T00:00:00" u="1"/>
        <d v="2020-12-16T00:00:00" u="1"/>
        <d v="2021-12-16T00:00:00" u="1"/>
        <d v="2023-11-20T00:00:00" u="1"/>
        <d v="2022-12-16T00:00:00" u="1"/>
        <d v="2021-09-30T00:00:00" u="1"/>
        <d v="2022-09-30T00:00:00" u="1"/>
        <d v="2021-10-26T00:00:00" u="1"/>
        <d v="2022-10-26T00:00:00" u="1"/>
        <d v="2021-11-22T00:00:00" u="1"/>
        <d v="2023-10-26T00:00:00" u="1"/>
        <d v="2020-12-18T00:00:00" u="1"/>
        <d v="2022-11-22T00:00:00" u="1"/>
        <d v="2023-11-22T00:00:00" u="1"/>
        <d v="2023-12-18T00:00:00" u="1"/>
        <d v="2021-10-28T00:00:00" u="1"/>
        <d v="2022-10-28T00:00:00" u="1"/>
        <d v="2021-11-24T00:00:00" u="1"/>
        <d v="2022-11-24T00:00:00" u="1"/>
        <d v="2021-12-20T00:00:00" u="1"/>
        <d v="2023-11-24T00:00:00" u="1"/>
        <d v="2022-12-20T00:00:00" u="1"/>
        <d v="2023-12-20T00:00:00" u="1"/>
        <d v="2021-01-01T00:00:00" u="1"/>
        <d v="2021-11-26T00:00:00" u="1"/>
        <d v="2023-10-30T00:00:00" u="1"/>
        <d v="2020-12-22T00:00:00" u="1"/>
        <d v="2021-12-22T00:00:00" u="1"/>
        <d v="2023-12-22T00:00:00" u="1"/>
        <d v="2022-01-03T00:00:00" u="1"/>
        <d v="2023-01-03T00:00:00" u="1"/>
        <d v="2024-01-03T00:00:00" u="1"/>
        <d v="2020-12-24T00:00:00" u="1"/>
        <d v="2022-11-28T00:00:00" u="1"/>
        <d v="2021-12-24T00:00:00" u="1"/>
        <d v="2023-11-28T00:00:00" u="1"/>
        <d v="2021-01-05T00:00:00" u="1"/>
        <d v="2022-01-05T00:00:00" u="1"/>
        <d v="2021-02-01T00:00:00" u="1"/>
        <d v="2023-01-05T00:00:00" u="1"/>
        <d v="2022-02-01T00:00:00" u="1"/>
        <d v="2024-01-05T00:00:00" u="1"/>
        <d v="2023-02-01T00:00:00" u="1"/>
        <d v="2024-02-01T00:00:00" u="1"/>
        <d v="2022-11-30T00:00:00" u="1"/>
        <d v="2023-11-30T00:00:00" u="1"/>
        <d v="2023-12-26T00:00:00" u="1"/>
        <d v="2021-01-07T00:00:00" u="1"/>
        <d v="2022-01-07T00:00:00" u="1"/>
        <d v="2021-02-03T00:00:00" u="1"/>
        <d v="2022-02-03T00:00:00" u="1"/>
        <d v="2023-02-03T00:00:00" u="1"/>
        <d v="2020-12-28T00:00:00" u="1"/>
        <d v="2021-12-28T00:00:00" u="1"/>
        <d v="2023-12-28T00:00:00" u="1"/>
        <d v="2021-02-05T00:00:00" u="1"/>
        <d v="2023-01-09T00:00:00" u="1"/>
        <d v="2024-01-09T00:00:00" u="1"/>
        <d v="2021-03-01T00:00:00" u="1"/>
        <d v="2022-03-01T00:00:00" u="1"/>
        <d v="2024-02-05T00:00:00" u="1"/>
        <d v="2023-03-01T00:00:00" u="1"/>
        <d v="2024-03-01T00:00:00" u="1"/>
        <d v="2021-12-30T00:00:00" u="1"/>
        <d v="2022-01-11T00:00:00" u="1"/>
        <d v="2023-01-11T00:00:00" u="1"/>
        <d v="2022-02-07T00:00:00" u="1"/>
        <d v="2024-01-11T00:00:00" u="1"/>
        <d v="2023-02-07T00:00:00" u="1"/>
        <d v="2022-03-03T00:00:00" u="1"/>
        <d v="2024-02-07T00:00:00" u="1"/>
        <d v="2023-03-03T00:00:00" u="1"/>
        <d v="2021-01-13T00:00:00" u="1"/>
        <d v="2022-01-13T00:00:00" u="1"/>
        <d v="2021-02-09T00:00:00" u="1"/>
        <d v="2023-01-13T00:00:00" u="1"/>
        <d v="2022-02-09T00:00:00" u="1"/>
        <d v="2024-01-13T00:00:00" u="1"/>
        <d v="2021-03-05T00:00:00" u="1"/>
        <d v="2023-02-09T00:00:00" u="1"/>
        <d v="2021-04-01T00:00:00" u="1"/>
        <d v="2022-04-01T00:00:00" u="1"/>
        <d v="2024-03-05T00:00:00" u="1"/>
        <d v="2024-04-01T00:00:00" u="1"/>
        <d v="2021-02-11T00:00:00" u="1"/>
        <d v="2022-02-11T00:00:00" u="1"/>
        <d v="2024-01-15T00:00:00" u="1"/>
        <d v="2022-03-07T00:00:00" u="1"/>
        <d v="2023-03-07T00:00:00" u="1"/>
        <d v="2024-03-07T00:00:00" u="1"/>
        <d v="2023-04-03T00:00:00" u="1"/>
        <d v="2024-04-03T00:00:00" u="1"/>
        <d v="2022-01-17T00:00:00" u="1"/>
        <d v="2023-01-17T00:00:00" u="1"/>
        <d v="2024-01-17T00:00:00" u="1"/>
        <d v="2021-03-09T00:00:00" u="1"/>
        <d v="2023-02-13T00:00:00" u="1"/>
        <d v="2022-03-09T00:00:00" u="1"/>
        <d v="2024-02-13T00:00:00" u="1"/>
        <d v="2021-04-05T00:00:00" u="1"/>
        <d v="2023-03-09T00:00:00" u="1"/>
        <d v="2022-04-05T00:00:00" u="1"/>
        <d v="2023-04-05T00:00:00" u="1"/>
        <d v="2024-04-05T00:00:00" u="1"/>
        <d v="2022-01-19T00:00:00" u="1"/>
        <d v="2021-02-15T00:00:00" u="1"/>
        <d v="2023-01-19T00:00:00" u="1"/>
        <d v="2022-02-15T00:00:00" u="1"/>
        <d v="2024-01-19T00:00:00" u="1"/>
        <d v="2021-03-11T00:00:00" u="1"/>
        <d v="2023-02-15T00:00:00" u="1"/>
        <d v="2022-03-11T00:00:00" u="1"/>
        <d v="2024-02-15T00:00:00" u="1"/>
        <d v="2021-04-07T00:00:00" u="1"/>
        <d v="2022-04-07T00:00:00" u="1"/>
        <d v="2024-03-11T00:00:00" u="1"/>
        <d v="2023-04-07T00:00:00" u="1"/>
        <d v="2022-05-03T00:00:00" u="1"/>
        <d v="2023-05-03T00:00:00" u="1"/>
        <d v="2022-01-21T00:00:00" u="1"/>
        <d v="2022-02-17T00:00:00" u="1"/>
        <d v="2023-02-17T00:00:00" u="1"/>
        <d v="2021-04-09T00:00:00" u="1"/>
        <d v="2023-03-13T00:00:00" u="1"/>
        <d v="2024-03-13T00:00:00" u="1"/>
        <d v="2021-05-05T00:00:00" u="1"/>
        <d v="2022-05-05T00:00:00" u="1"/>
        <d v="2024-04-09T00:00:00" u="1"/>
        <d v="2021-06-01T00:00:00" u="1"/>
        <d v="2022-06-01T00:00:00" u="1"/>
        <d v="2023-06-01T00:00:00" u="1"/>
        <d v="2021-02-19T00:00:00" u="1"/>
        <d v="2023-01-23T00:00:00" u="1"/>
        <d v="2024-01-23T00:00:00" u="1"/>
        <d v="2021-03-15T00:00:00" u="1"/>
        <d v="2022-03-15T00:00:00" u="1"/>
        <d v="2024-02-19T00:00:00" u="1"/>
        <d v="2023-03-15T00:00:00" u="1"/>
        <d v="2022-04-11T00:00:00" u="1"/>
        <d v="2024-03-15T00:00:00" u="1"/>
        <d v="2021-05-07T00:00:00" u="1"/>
        <d v="2023-04-11T00:00:00" u="1"/>
        <d v="2024-04-11T00:00:00" u="1"/>
        <d v="2022-01-25T00:00:00" u="1"/>
        <d v="2023-01-25T00:00:00" u="1"/>
        <d v="2022-02-21T00:00:00" u="1"/>
        <d v="2024-01-25T00:00:00" u="1"/>
        <d v="2023-02-21T00:00:00" u="1"/>
        <d v="2022-03-17T00:00:00" u="1"/>
        <d v="2024-02-21T00:00:00" u="1"/>
        <d v="2023-03-17T00:00:00" u="1"/>
        <d v="2022-05-09T00:00:00" u="1"/>
        <d v="2023-05-09T00:00:00" u="1"/>
        <d v="2021-07-01T00:00:00" u="1"/>
        <d v="2022-07-01T00:00:00" u="1"/>
        <d v="2022-01-27T00:00:00" u="1"/>
        <d v="2021-02-23T00:00:00" u="1"/>
        <d v="2023-01-27T00:00:00" u="1"/>
        <d v="2022-02-23T00:00:00" u="1"/>
        <d v="2021-03-19T00:00:00" u="1"/>
        <d v="2023-02-23T00:00:00" u="1"/>
        <d v="2024-02-23T00:00:00" u="1"/>
        <d v="2024-03-19T00:00:00" u="1"/>
        <d v="2021-05-11T00:00:00" u="1"/>
        <d v="2022-05-11T00:00:00" u="1"/>
        <d v="2021-06-07T00:00:00" u="1"/>
        <d v="2023-05-11T00:00:00" u="1"/>
        <d v="2022-06-07T00:00:00" u="1"/>
        <d v="2023-06-07T00:00:00" u="1"/>
        <d v="2023-07-03T00:00:00" u="1"/>
        <d v="2021-02-25T00:00:00" u="1"/>
        <d v="2022-02-25T00:00:00" u="1"/>
        <d v="2024-01-29T00:00:00" u="1"/>
        <d v="2022-03-21T00:00:00" u="1"/>
        <d v="2023-03-21T00:00:00" u="1"/>
        <d v="2024-03-21T00:00:00" u="1"/>
        <d v="2021-05-13T00:00:00" u="1"/>
        <d v="2022-05-13T00:00:00" u="1"/>
        <d v="2024-04-17T00:00:00" u="1"/>
        <d v="2021-06-09T00:00:00" u="1"/>
        <d v="2022-06-09T00:00:00" u="1"/>
        <d v="2021-07-05T00:00:00" u="1"/>
        <d v="2023-06-09T00:00:00" u="1"/>
        <d v="2022-07-05T00:00:00" u="1"/>
        <d v="2023-07-05T00:00:00" u="1"/>
        <d v="2022-08-01T00:00:00" u="1"/>
        <d v="2022-01-31T00:00:00" u="1"/>
        <d v="2023-01-31T00:00:00" u="1"/>
        <d v="2024-01-31T00:00:00" u="1"/>
        <d v="2021-03-23T00:00:00" u="1"/>
        <d v="2023-02-27T00:00:00" u="1"/>
        <d v="2022-03-23T00:00:00" u="1"/>
        <d v="2024-02-27T00:00:00" u="1"/>
        <d v="2021-04-19T00:00:00" u="1"/>
        <d v="2023-03-23T00:00:00" u="1"/>
        <d v="2022-04-19T00:00:00" u="1"/>
        <d v="2023-04-19T00:00:00" u="1"/>
        <d v="2024-04-19T00:00:00" u="1"/>
        <d v="2021-06-11T00:00:00" u="1"/>
        <d v="2023-05-15T00:00:00" u="1"/>
        <d v="2021-07-07T00:00:00" u="1"/>
        <d v="2022-07-07T00:00:00" u="1"/>
        <d v="2021-08-03T00:00:00" u="1"/>
        <d v="2023-07-07T00:00:00" u="1"/>
        <d v="2022-08-03T00:00:00" u="1"/>
        <d v="2023-08-03T00:00:00" u="1"/>
        <d v="2021-03-25T00:00:00" u="1"/>
        <d v="2022-03-25T00:00:00" u="1"/>
        <d v="2024-02-29T00:00:00" u="1"/>
        <d v="2021-04-21T00:00:00" u="1"/>
        <d v="2022-04-21T00:00:00" u="1"/>
        <d v="2024-03-25T00:00:00" u="1"/>
        <d v="2021-05-17T00:00:00" u="1"/>
        <d v="2023-04-21T00:00:00" u="1"/>
        <d v="2022-05-17T00:00:00" u="1"/>
        <d v="2023-05-17T00:00:00" u="1"/>
        <d v="2022-06-13T00:00:00" u="1"/>
        <d v="2021-07-09T00:00:00" u="1"/>
        <d v="2023-06-13T00:00:00" u="1"/>
        <d v="2021-08-05T00:00:00" u="1"/>
        <d v="2022-08-05T00:00:00" u="1"/>
        <d v="2021-09-01T00:00:00" u="1"/>
        <d v="2022-09-01T00:00:00" u="1"/>
        <d v="2023-09-01T00:00:00" u="1"/>
        <d v="2021-04-23T00:00:00" u="1"/>
        <d v="2023-03-27T00:00:00" u="1"/>
        <d v="2024-03-27T00:00:00" u="1"/>
        <d v="2021-05-19T00:00:00" u="1"/>
        <d v="2022-05-19T00:00:00" u="1"/>
        <d v="2024-04-23T00:00:00" u="1"/>
        <d v="2021-06-15T00:00:00" u="1"/>
        <d v="2023-05-19T00:00:00" u="1"/>
        <d v="2022-06-15T00:00:00" u="1"/>
        <d v="2023-06-15T00:00:00" u="1"/>
        <d v="2022-07-11T00:00:00" u="1"/>
        <d v="2023-07-11T00:00:00" u="1"/>
        <d v="2021-09-03T00:00:00" u="1"/>
        <d v="2023-08-07T00:00:00" u="1"/>
        <d v="2021-03-29T00:00:00" u="1"/>
        <d v="2022-03-29T00:00:00" u="1"/>
        <d v="2023-03-29T00:00:00" u="1"/>
        <d v="2022-04-25T00:00:00" u="1"/>
        <d v="2024-03-29T00:00:00" u="1"/>
        <d v="2021-05-21T00:00:00" u="1"/>
        <d v="2023-04-25T00:00:00" u="1"/>
        <d v="2024-04-25T00:00:00" u="1"/>
        <d v="2021-06-17T00:00:00" u="1"/>
        <d v="2022-06-17T00:00:00" u="1"/>
        <d v="2021-07-13T00:00:00" u="1"/>
        <d v="2021-08-09T00:00:00" u="1"/>
        <d v="2023-07-13T00:00:00" u="1"/>
        <d v="2022-08-09T00:00:00" u="1"/>
        <d v="2023-08-09T00:00:00" u="1"/>
        <d v="2022-09-05T00:00:00" u="1"/>
        <d v="2023-09-05T00:00:00" u="1"/>
        <d v="2021-03-31T00:00:00" u="1"/>
        <d v="2022-03-31T00:00:00" u="1"/>
        <d v="2021-04-27T00:00:00" u="1"/>
        <d v="2023-03-31T00:00:00" u="1"/>
        <d v="2022-04-27T00:00:00" u="1"/>
        <d v="2023-04-27T00:00:00" u="1"/>
        <d v="2022-05-23T00:00:00" u="1"/>
        <d v="2024-04-27T00:00:00" u="1"/>
        <d v="2023-05-23T00:00:00" u="1"/>
        <d v="2021-07-15T00:00:00" u="1"/>
        <d v="2023-06-19T00:00:00" u="1"/>
        <d v="2022-07-15T00:00:00" u="1"/>
        <d v="2021-08-11T00:00:00" u="1"/>
        <d v="2022-08-11T00:00:00" u="1"/>
        <d v="2021-09-07T00:00:00" u="1"/>
        <d v="2023-08-11T00:00:00" u="1"/>
        <d v="2022-09-07T00:00:00" u="1"/>
        <d v="2023-09-07T00:00:00" u="1"/>
        <d v="2022-10-03T00:00:00" u="1"/>
        <d v="2023-10-03T00:00:00" u="1"/>
        <d v="2021-04-29T00:00:00" u="1"/>
        <d v="2022-04-29T00:00:00" u="1"/>
        <d v="2021-05-25T00:00:00" u="1"/>
        <d v="2022-05-25T00:00:00" u="1"/>
        <d v="2024-04-29T00:00:00" u="1"/>
        <d v="2021-06-21T00:00:00" u="1"/>
        <d v="2023-05-25T00:00:00" u="1"/>
        <d v="2022-06-21T00:00:00" u="1"/>
        <d v="2023-06-21T00:00:00" u="1"/>
        <d v="2021-08-13T00:00:00" u="1"/>
        <d v="2023-07-17T00:00:00" u="1"/>
        <d v="2021-09-09T00:00:00" u="1"/>
        <d v="2022-09-09T00:00:00" u="1"/>
        <d v="2021-10-05T00:00:00" u="1"/>
        <d v="2022-10-05T00:00:00" u="1"/>
        <d v="2021-11-01T00:00:00" u="1"/>
        <d v="2023-10-05T00:00:00" u="1"/>
        <d v="2022-11-01T00:00:00" u="1"/>
        <d v="2023-11-01T00:00:00" u="1"/>
        <d v="2021-05-27T00:00:00" u="1"/>
        <d v="2022-05-27T00:00:00" u="1"/>
        <d v="2021-06-23T00:00:00" u="1"/>
        <d v="2022-06-23T00:00:00" u="1"/>
        <d v="2021-07-19T00:00:00" u="1"/>
        <d v="2023-06-23T00:00:00" u="1"/>
        <d v="2022-07-19T00:00:00" u="1"/>
        <d v="2023-07-19T00:00:00" u="1"/>
        <d v="2022-08-15T00:00:00" u="1"/>
        <d v="2023-08-15T00:00:00" u="1"/>
        <d v="2021-10-07T00:00:00" u="1"/>
        <d v="2023-09-11T00:00:00" u="1"/>
        <d v="2022-10-07T00:00:00" u="1"/>
        <d v="2021-11-03T00:00:00" u="1"/>
        <d v="2022-11-03T00:00:00" u="1"/>
        <d v="2023-11-03T00:00:00" u="1"/>
        <d v="2021-06-25T00:00:00" u="1"/>
        <d v="2023-05-29T00:00:00" u="1"/>
        <d v="2021-07-21T00:00:00" u="1"/>
        <d v="2022-07-21T00:00:00" u="1"/>
        <d v="2021-08-17T00:00:00" u="1"/>
        <d v="2023-07-21T00:00:00" u="1"/>
        <d v="2022-08-17T00:00:00" u="1"/>
        <d v="2021-09-13T00:00:00" u="1"/>
        <d v="2023-08-17T00:00:00" u="1"/>
        <d v="2022-09-13T00:00:00" u="1"/>
        <d v="2023-09-13T00:00:00" u="1"/>
        <d v="2021-11-05T00:00:00" u="1"/>
        <d v="2023-10-09T00:00:00" u="1"/>
        <d v="2020-12-01T00:00:00" u="1"/>
        <d v="2021-12-01T00:00:00" u="1"/>
        <d v="2022-12-01T00:00:00" u="1"/>
        <d v="2023-12-01T00:00:00" u="1"/>
        <d v="2021-05-31T00:00:00" u="1"/>
        <d v="2022-05-31T00:00:00" u="1"/>
        <d v="2023-05-31T00:00:00" u="1"/>
        <d v="2022-06-27T00:00:00" u="1"/>
        <d v="2021-07-23T00:00:00" u="1"/>
        <d v="2023-06-27T00:00:00" u="1"/>
        <d v="2021-08-19T00:00:00" u="1"/>
        <d v="2022-08-19T00:00:00" u="1"/>
        <d v="2021-09-15T00:00:00" u="1"/>
        <d v="2022-09-15T00:00:00" u="1"/>
        <d v="2021-10-11T00:00:00" u="1"/>
        <d v="2023-09-15T00:00:00" u="1"/>
        <d v="2022-10-11T00:00:00" u="1"/>
        <d v="2023-10-11T00:00:00" u="1"/>
        <d v="2020-12-03T00:00:00" u="1"/>
        <d v="2022-11-07T00:00:00" u="1"/>
        <d v="2021-12-03T00:00:00" u="1"/>
        <d v="2023-11-07T00:00:00" u="1"/>
        <d v="2021-06-29T00:00:00" u="1"/>
        <d v="2022-06-29T00:00:00" u="1"/>
        <d v="2023-06-29T00:00:00" u="1"/>
        <d v="2022-07-25T00:00:00" u="1"/>
        <d v="2023-07-25T00:00:00" u="1"/>
        <d v="2021-09-17T00:00:00" u="1"/>
        <d v="2023-08-21T00:00:00" u="1"/>
        <d v="2021-11-09T00:00:00" u="1"/>
        <d v="2022-11-09T00:00:00" u="1"/>
        <d v="2023-11-09T00:00:00" u="1"/>
        <d v="2021-07-27T00:00:00" u="1"/>
        <d v="2022-07-27T00:00:00" u="1"/>
        <d v="2021-08-23T00:00:00" u="1"/>
        <d v="2023-07-27T00:00:00" u="1"/>
        <d v="2022-08-23T00:00:00" u="1"/>
        <d v="2023-08-23T00:00:00" u="1"/>
        <d v="2022-09-19T00:00:00" u="1"/>
        <d v="2021-10-15T00:00:00" u="1"/>
        <d v="2023-09-19T00:00:00" u="1"/>
        <d v="2021-11-11T00:00:00" u="1"/>
        <d v="2022-11-11T00:00:00" u="1"/>
        <d v="2021-12-07T00:00:00" u="1"/>
        <d v="2022-12-07T00:00:00" u="1"/>
        <d v="2023-12-07T00:00:00" u="1"/>
        <d v="2021-07-29T00:00:00" u="1"/>
        <d v="2021-08-25T00:00:00" u="1"/>
        <d v="2022-08-25T00:00:00" u="1"/>
        <d v="2021-09-21T00:00:00" u="1"/>
        <d v="2023-08-25T00:00:00" u="1"/>
        <d v="2022-09-21T00:00:00" u="1"/>
        <d v="2023-09-21T00:00:00" u="1"/>
        <d v="2022-10-17T00:00:00" u="1"/>
        <d v="2021-11-13T00:00:00" u="1"/>
        <d v="2023-10-17T00:00:00" u="1"/>
        <d v="2020-12-09T00:00:00" u="1"/>
        <d v="2021-12-09T00:00:00" u="1"/>
        <d v="2023-11-13T00:00:00" u="1"/>
        <d v="2022-12-09T00:00:00" u="1"/>
        <d v="2021-08-27T00:00:00" u="1"/>
        <d v="2023-07-31T00:00:00" u="1"/>
        <d v="2021-09-23T00:00:00" u="1"/>
        <d v="2022-09-23T00:00:00" u="1"/>
        <d v="2021-10-19T00:00:00" u="1"/>
        <d v="2022-10-19T00:00:00" u="1"/>
        <d v="2021-11-15T00:00:00" u="1"/>
        <d v="2023-10-19T00:00:00" u="1"/>
        <d v="2022-11-15T00:00:00" u="1"/>
        <d v="2023-11-15T00:00:00" u="1"/>
        <d v="2022-08-29T00:00:00" u="1"/>
        <d v="2023-08-29T00:00:00" u="1"/>
        <d v="2021-10-21T00:00:00" u="1"/>
        <d v="2023-09-25T00:00:00" u="1"/>
        <d v="2022-10-21T00:00:00" u="1"/>
        <d v="2021-11-17T00:00:00" u="1"/>
        <d v="2022-11-17T00:00:00" u="1"/>
        <d v="2021-12-13T00:00:00" u="1"/>
        <d v="2023-11-17T00:00:00" u="1"/>
        <d v="2022-12-13T00:00:00" u="1"/>
        <d v="2023-12-13T00:00:00" u="1"/>
        <d v="2021-08-31T00:00:00" u="1"/>
        <d v="2022-08-31T00:00:00" u="1"/>
        <d v="2021-09-27T00:00:00" u="1"/>
        <d v="2023-08-31T00:00:00" u="1"/>
        <d v="2022-09-27T00:00:00" u="1"/>
        <d v="2023-09-27T00:00:00" u="1"/>
        <d v="2021-11-19T00:00:00" u="1"/>
        <d v="2020-12-15T00:00:00" u="1"/>
        <d v="2021-12-15T00:00:00" u="1"/>
        <d v="2022-12-15T00:00:00" u="1"/>
        <d v="2023-12-15T00:00:00" u="1"/>
      </sharedItems>
      <fieldGroup par="27"/>
    </cacheField>
    <cacheField name="Purchase order no." numFmtId="0">
      <sharedItems/>
    </cacheField>
    <cacheField name="Sales order no." numFmtId="0">
      <sharedItems/>
    </cacheField>
    <cacheField name="Sales order Type" numFmtId="0">
      <sharedItems/>
    </cacheField>
    <cacheField name="Billing type" numFmtId="0">
      <sharedItems/>
    </cacheField>
    <cacheField name="Bill. doc." numFmtId="0">
      <sharedItems/>
    </cacheField>
    <cacheField name="Customer code" numFmtId="0">
      <sharedItems/>
    </cacheField>
    <cacheField name="customer name" numFmtId="0">
      <sharedItems containsBlank="1" count="46">
        <s v="Ek-Chai Distribution System Co. Ltd"/>
        <s v="Central Food Retail Co., Ltd."/>
        <s v="VILLA MARKET JP CO., LTD."/>
        <s v="Big C Supercenter Public Co.,Ltd."/>
        <s v="Petroleum Thai Corporation Co.,Ltd."/>
        <s v="DONKI (Thailand) Co., Ltd."/>
        <s v="SOR.CHAROEN SUPPLY 2018 CO., LTD."/>
        <s v="CP All Public Company Limited"/>
        <s v="SAMSUB DISTRIBUTOR LIMITED"/>
        <s v="RPB DISTRIBUTION CO., LTD."/>
        <s v="RATCHASIMA P.D.C. CO., LTD."/>
        <s v="WEALIMEX CO., LTD."/>
        <s v="UFM Fuji Super Co.,Ltd."/>
        <s v="OCEAN D.C. CO., LTD."/>
        <s v="Supercheap Co., Ltd."/>
        <s v="The Mall Group Co., Ltd."/>
        <s v="PTT Retail Management Co., Ltd"/>
        <s v="M PROSPER CO., LTD."/>
        <s v="Saha Lawson Co., Ltd."/>
        <s v="AEON (Thailand) Co.,Ltd."/>
        <s v="FOODLAND SUPERMARKET CO., LTD."/>
        <s v="M M BEVERAGE CO., LTD."/>
        <s v="SERICHAI AS&amp;D CO., LTD."/>
        <s v="ASIACHAI WEST COMPANY LIMITED"/>
        <s v="CP Axtra Public Company Limited"/>
        <s v="Central Food Wholesales Limited"/>
        <m u="1"/>
        <s v="Siam Makro Public Company Limited" u="1"/>
        <s v="SATE MILLENNIUM CO., LTD." u="1"/>
        <s v="BANPAEW DISTRIBUTION LIMITED" u="1"/>
        <s v="JT DSO18 - Udon Thani" u="1"/>
        <s v="BIG BIZ PLUS CO., LTD." u="1"/>
        <s v="B.V. DISTRIBUTOR LIMITED" u="1"/>
        <s v="Isetan (Thailand) Co.,Ltd." u="1"/>
        <s v="SIAM FOOD AND CONSUMER CO., LTD." u="1"/>
        <s v="Central Familymart Co., Ltd." u="1"/>
        <s v="DONKI Thonglor Co., Ltd." u="1"/>
        <s v="KHONKAEN PANICH CO., LTD." u="1"/>
        <s v="BANPAEW DISTRIBUTION LIMITED PARTNE" u="1"/>
        <s v="SOR.CHAROEN SUPPLY 2018 LIMITED" u="1"/>
        <s v="JT DSO20 - Phitsanulok" u="1"/>
        <s v="CE PROSPER CO., LTD." u="1"/>
        <s v="RATCHASIMA P.AS&amp;D CO., LTD." u="1"/>
        <s v="JT DSO21 - Hat Yai" u="1"/>
        <s v="JT DSO16 - Surat Thani" u="1"/>
        <s v="Saha Lawson Co., Ltd. (Head Office)" u="1"/>
      </sharedItems>
      <fieldGroup par="26"/>
    </cacheField>
    <cacheField name="Ship-to" numFmtId="0">
      <sharedItems/>
    </cacheField>
    <cacheField name="Material" numFmtId="0">
      <sharedItems/>
    </cacheField>
    <cacheField name="Description" numFmtId="0">
      <sharedItems/>
    </cacheField>
    <cacheField name="Billed quantity" numFmtId="0">
      <sharedItems containsSemiMixedTypes="0" containsString="0" containsNumber="1" containsInteger="1" minValue="1" maxValue="40000"/>
    </cacheField>
    <cacheField name="Net value" numFmtId="0">
      <sharedItems containsSemiMixedTypes="0" containsString="0" containsNumber="1" minValue="57.55" maxValue="2367661.0299999998"/>
    </cacheField>
    <cacheField name="Brand name" numFmtId="0">
      <sharedItems count="29">
        <s v="CA FL"/>
        <s v="ME SB"/>
        <s v="WC BL"/>
        <s v="CA BL"/>
        <s v="CA MN"/>
        <s v="WC RE"/>
        <s v="ME OP"/>
        <s v="CA 100S YL"/>
        <s v="WC GR"/>
        <s v="WI BL"/>
        <s v="ME OB"/>
        <s v="CA 100S GR"/>
        <s v="CA 100S BL"/>
        <s v="WC RD" u="1"/>
        <s v="WC GR " u="1"/>
        <s v="WI BM" u="1"/>
        <s v="CC GR" u="1"/>
        <s v="WC BK" u="1"/>
        <e v="#N/A" u="1"/>
        <s v="CC YL" u="1"/>
        <s v="ME WB" u="1"/>
        <s v="WC BL " u="1"/>
        <s v="ME NG" u="1"/>
        <s v="ME CA" u="1"/>
        <s v="ME CG" u="1"/>
        <s v="CC BL" u="1"/>
        <s v="MV SB" u="1"/>
        <s v="WI CLS" u="1"/>
        <s v="CA EC" u="1"/>
      </sharedItems>
      <fieldGroup par="25"/>
    </cacheField>
    <cacheField name="Quantity" numFmtId="168">
      <sharedItems containsSemiMixedTypes="0" containsString="0" containsNumber="1" containsInteger="1" minValue="-1500" maxValue="40000"/>
    </cacheField>
    <cacheField name="Amount" numFmtId="168">
      <sharedItems containsSemiMixedTypes="0" containsString="0" containsNumber="1" minValue="-92130" maxValue="2511600"/>
    </cacheField>
    <cacheField name="Discount" numFmtId="168">
      <sharedItems containsSemiMixedTypes="0" containsString="0" containsNumber="1" minValue="-27586.240000000107" maxValue="143938.9700000002"/>
    </cacheField>
    <cacheField name="Amount Exclude VAT" numFmtId="40">
      <sharedItems containsSemiMixedTypes="0" containsString="0" containsNumber="1" minValue="-88787.32" maxValue="2367661.0299999998"/>
    </cacheField>
    <cacheField name="RSP" numFmtId="40">
      <sharedItems containsSemiMixedTypes="0" containsString="0" containsNumber="1" containsInteger="1" minValue="-105000" maxValue="2880000"/>
    </cacheField>
    <cacheField name="VAT" numFmtId="40">
      <sharedItems containsSemiMixedTypes="0" containsString="0" containsNumber="1" minValue="-6869.1588785046733" maxValue="188411.21495327103"/>
    </cacheField>
    <cacheField name="Amount included VAT" numFmtId="40">
      <sharedItems containsSemiMixedTypes="0" containsString="0" containsNumber="1" minValue="-95656.478878504684" maxValue="2556072.244953271"/>
    </cacheField>
    <cacheField name="Brand Category" numFmtId="0">
      <sharedItems/>
    </cacheField>
    <cacheField name="Customer category" numFmtId="0">
      <sharedItems count="3">
        <s v="Key Account"/>
        <s v="Distributor"/>
        <s v="DSO"/>
      </sharedItems>
    </cacheField>
    <cacheField name="Cust_Name" numFmtId="0">
      <sharedItems/>
    </cacheField>
    <cacheField name="MMU" numFmtId="0" formula="Quantity/50000" databaseField="0"/>
    <cacheField name="Brand name2" numFmtId="0" databaseField="0">
      <fieldGroup base="13">
        <discretePr count="29">
          <x v="1"/>
          <x v="12"/>
          <x v="10"/>
          <x v="1"/>
          <x v="1"/>
          <x v="10"/>
          <x v="12"/>
          <x v="13"/>
          <x v="10"/>
          <x v="0"/>
          <x v="12"/>
          <x v="13"/>
          <x v="14"/>
          <x v="5"/>
          <x v="10"/>
          <x v="0"/>
          <x v="2"/>
          <x v="10"/>
          <x v="4"/>
          <x v="2"/>
          <x v="3"/>
          <x v="9"/>
          <x v="11"/>
          <x v="8"/>
          <x v="7"/>
          <x v="2"/>
          <x v="6"/>
          <x v="0"/>
          <x v="1"/>
        </discretePr>
        <groupItems count="15">
          <s v="Group2"/>
          <s v="Group4"/>
          <s v="Group5"/>
          <s v="ME WB"/>
          <e v="#N/A"/>
          <s v="WC RD"/>
          <s v="MV SB"/>
          <s v="ME CG"/>
          <s v="ME CA"/>
          <s v="WC BL "/>
          <s v="Group3"/>
          <s v="ME NG"/>
          <s v="Group1"/>
          <s v="Group6"/>
          <s v="CA 100S BL"/>
        </groupItems>
      </fieldGroup>
    </cacheField>
    <cacheField name="customer name2" numFmtId="0" databaseField="0">
      <fieldGroup par="28" base="7">
        <discretePr count="46">
          <x v="7"/>
          <x v="17"/>
          <x v="17"/>
          <x v="8"/>
          <x v="17"/>
          <x v="17"/>
          <x v="11"/>
          <x v="5"/>
          <x v="10"/>
          <x v="10"/>
          <x v="16"/>
          <x v="22"/>
          <x v="17"/>
          <x v="23"/>
          <x v="23"/>
          <x v="17"/>
          <x v="17"/>
          <x v="22"/>
          <x v="17"/>
          <x v="17"/>
          <x v="17"/>
          <x v="23"/>
          <x v="10"/>
          <x v="22"/>
          <x v="18"/>
          <x v="19"/>
          <x v="9"/>
          <x v="17"/>
          <x v="20"/>
          <x v="16"/>
          <x v="0"/>
          <x v="11"/>
          <x v="11"/>
          <x v="13"/>
          <x v="21"/>
          <x v="6"/>
          <x v="14"/>
          <x v="16"/>
          <x v="15"/>
          <x v="4"/>
          <x v="1"/>
          <x v="10"/>
          <x v="16"/>
          <x v="3"/>
          <x v="2"/>
          <x v="12"/>
        </discretePr>
        <groupItems count="24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Big C Supercenter Public Co.,Ltd."/>
          <m/>
          <s v="Group3"/>
          <s v="Group5"/>
          <s v="Saha Lawson Co., Ltd. (Head Office)"/>
          <s v="Isetan (Thailand) Co.,Ltd."/>
          <s v="DONKI Thonglor Co., Ltd."/>
          <s v="BANPAEW DISTRIBUTION LIMITED PARTNE"/>
          <s v="Group6"/>
          <s v="Group1"/>
          <s v="CP Axtra Public Company Limited"/>
          <s v="Central Food Wholesales Limited"/>
          <s v="SATE MILLENNIUM CO., LTD."/>
          <s v="SIAM FOOD AND CONSUMER CO., LTD."/>
          <s v="Group2"/>
          <s v="Group4"/>
        </groupItems>
      </fieldGroup>
    </cacheField>
    <cacheField name="Bill. date2" numFmtId="0" databaseField="0">
      <fieldGroup base="0">
        <discretePr count="822">
          <x v="732"/>
          <x v="732"/>
          <x v="732"/>
          <x v="732"/>
          <x v="732"/>
          <x v="732"/>
          <x v="732"/>
          <x v="732"/>
          <x v="732"/>
          <x v="732"/>
          <x v="732"/>
          <x v="732"/>
          <x v="732"/>
          <x v="732"/>
          <x v="732"/>
          <x v="732"/>
          <x v="732"/>
          <x v="732"/>
          <x v="732"/>
          <x v="732"/>
          <x v="129"/>
          <x v="374"/>
          <x v="145"/>
          <x v="609"/>
          <x v="389"/>
          <x v="625"/>
          <x v="0"/>
          <x v="408"/>
          <x v="184"/>
          <x v="644"/>
          <x v="147"/>
          <x v="391"/>
          <x v="167"/>
          <x v="627"/>
          <x v="410"/>
          <x v="646"/>
          <x v="426"/>
          <x v="662"/>
          <x v="149"/>
          <x v="169"/>
          <x v="0"/>
          <x v="412"/>
          <x v="186"/>
          <x v="428"/>
          <x v="664"/>
          <x v="670"/>
          <x v="393"/>
          <x v="629"/>
          <x v="0"/>
          <x v="188"/>
          <x v="648"/>
          <x v="2"/>
          <x v="195"/>
          <x v="430"/>
          <x v="671"/>
          <x v="171"/>
          <x v="414"/>
          <x v="650"/>
          <x v="4"/>
          <x v="197"/>
          <x v="11"/>
          <x v="432"/>
          <x v="216"/>
          <x v="451"/>
          <x v="693"/>
          <x v="190"/>
          <x v="667"/>
          <x v="6"/>
          <x v="13"/>
          <x v="218"/>
          <x v="673"/>
          <x v="0"/>
          <x v="192"/>
          <x v="199"/>
          <x v="434"/>
          <x v="675"/>
          <x v="28"/>
          <x v="453"/>
          <x v="235"/>
          <x v="695"/>
          <x v="470"/>
          <x v="7"/>
          <x v="201"/>
          <x v="15"/>
          <x v="436"/>
          <x v="220"/>
          <x v="677"/>
          <x v="29"/>
          <x v="455"/>
          <x v="237"/>
          <x v="697"/>
          <x v="711"/>
          <x v="9"/>
          <x v="203"/>
          <x v="17"/>
          <x v="222"/>
          <x v="457"/>
          <x v="47"/>
          <x v="711"/>
          <x v="713"/>
          <x v="438"/>
          <x v="680"/>
          <x v="31"/>
          <x v="239"/>
          <x v="698"/>
          <x v="473"/>
          <x v="258"/>
          <x v="711"/>
          <x v="492"/>
          <x v="715"/>
          <x v="205"/>
          <x v="440"/>
          <x v="224"/>
          <x v="682"/>
          <x v="459"/>
          <x v="241"/>
          <x v="700"/>
          <x v="475"/>
          <x v="507"/>
          <x v="207"/>
          <x v="20"/>
          <x v="442"/>
          <x v="34"/>
          <x v="461"/>
          <x v="702"/>
          <x v="47"/>
          <x v="261"/>
          <x v="711"/>
          <x v="21"/>
          <x v="227"/>
          <x v="684"/>
          <x v="243"/>
          <x v="477"/>
          <x v="711"/>
          <x v="50"/>
          <x v="495"/>
          <x v="276"/>
          <x v="718"/>
          <x v="67"/>
          <x v="294"/>
          <x v="528"/>
          <x v="209"/>
          <x v="444"/>
          <x v="686"/>
          <x v="36"/>
          <x v="463"/>
          <x v="245"/>
          <x v="704"/>
          <x v="47"/>
          <x v="479"/>
          <x v="263"/>
          <x v="497"/>
          <x v="720"/>
          <x v="68"/>
          <x v="509"/>
          <x v="211"/>
          <x v="23"/>
          <x v="446"/>
          <x v="229"/>
          <x v="688"/>
          <x v="37"/>
          <x v="465"/>
          <x v="247"/>
          <x v="706"/>
          <x v="711"/>
          <x v="52"/>
          <x v="278"/>
          <x v="511"/>
          <x v="295"/>
          <x v="88"/>
          <x v="529"/>
          <x v="213"/>
          <x v="25"/>
          <x v="231"/>
          <x v="467"/>
          <x v="47"/>
          <x v="481"/>
          <x v="711"/>
          <x v="54"/>
          <x v="280"/>
          <x v="70"/>
          <x v="513"/>
          <x v="297"/>
          <x v="531"/>
          <x v="315"/>
          <x v="549"/>
          <x v="448"/>
          <x v="690"/>
          <x v="39"/>
          <x v="249"/>
          <x v="483"/>
          <x v="264"/>
          <x v="711"/>
          <x v="56"/>
          <x v="498"/>
          <x v="722"/>
          <x v="72"/>
          <x v="299"/>
          <x v="90"/>
          <x v="317"/>
          <x v="106"/>
          <x v="551"/>
          <x v="333"/>
          <x v="568"/>
          <x v="233"/>
          <x v="41"/>
          <x v="251"/>
          <x v="709"/>
          <x v="47"/>
          <x v="485"/>
          <x v="266"/>
          <x v="500"/>
          <x v="515"/>
          <x v="92"/>
          <x v="533"/>
          <x v="319"/>
          <x v="108"/>
          <x v="335"/>
          <x v="570"/>
          <x v="43"/>
          <x v="47"/>
          <x v="268"/>
          <x v="711"/>
          <x v="58"/>
          <x v="283"/>
          <x v="724"/>
          <x v="74"/>
          <x v="517"/>
          <x v="301"/>
          <x v="535"/>
          <x v="110"/>
          <x v="553"/>
          <x v="131"/>
          <x v="355"/>
          <x v="253"/>
          <x v="487"/>
          <x v="711"/>
          <x v="60"/>
          <x v="502"/>
          <x v="285"/>
          <x v="726"/>
          <x v="76"/>
          <x v="303"/>
          <x v="94"/>
          <x v="537"/>
          <x v="321"/>
          <x v="555"/>
          <x v="337"/>
          <x v="572"/>
          <x v="590"/>
          <x v="45"/>
          <x v="255"/>
          <x v="47"/>
          <x v="489"/>
          <x v="270"/>
          <x v="504"/>
          <x v="728"/>
          <x v="78"/>
          <x v="519"/>
          <x v="96"/>
          <x v="322"/>
          <x v="112"/>
          <x v="557"/>
          <x v="339"/>
          <x v="131"/>
          <x v="574"/>
          <x v="357"/>
          <x v="592"/>
          <x v="610"/>
          <x v="47"/>
          <x v="272"/>
          <x v="62"/>
          <x v="506"/>
          <x v="287"/>
          <x v="521"/>
          <x v="305"/>
          <x v="98"/>
          <x v="539"/>
          <x v="131"/>
          <x v="359"/>
          <x v="132"/>
          <x v="594"/>
          <x v="377"/>
          <x v="612"/>
          <x v="47"/>
          <x v="289"/>
          <x v="731"/>
          <x v="80"/>
          <x v="523"/>
          <x v="307"/>
          <x v="541"/>
          <x v="324"/>
          <x v="559"/>
          <x v="131"/>
          <x v="134"/>
          <x v="379"/>
          <x v="151"/>
          <x v="614"/>
          <x v="395"/>
          <x v="631"/>
          <x v="65"/>
          <x v="82"/>
          <x v="309"/>
          <x v="100"/>
          <x v="326"/>
          <x v="115"/>
          <x v="561"/>
          <x v="342"/>
          <x v="577"/>
          <x v="361"/>
          <x v="136"/>
          <x v="596"/>
          <x v="153"/>
          <x v="397"/>
          <x v="291"/>
          <x v="525"/>
          <x v="102"/>
          <x v="543"/>
          <x v="328"/>
          <x v="117"/>
          <x v="344"/>
          <x v="131"/>
          <x v="579"/>
          <x v="363"/>
          <x v="598"/>
          <x v="381"/>
          <x v="616"/>
          <x v="0"/>
          <x v="173"/>
          <x v="633"/>
          <x v="417"/>
          <x v="84"/>
          <x v="311"/>
          <x v="545"/>
          <x v="119"/>
          <x v="563"/>
          <x v="131"/>
          <x v="365"/>
          <x v="138"/>
          <x v="383"/>
          <x v="155"/>
          <x v="618"/>
          <x v="0"/>
          <x v="399"/>
          <x v="175"/>
          <x v="635"/>
          <x v="653"/>
          <x v="86"/>
          <x v="313"/>
          <x v="547"/>
          <x v="330"/>
          <x v="565"/>
          <x v="346"/>
          <x v="581"/>
          <x v="139"/>
          <x v="600"/>
          <x v="157"/>
          <x v="401"/>
          <x v="637"/>
          <x v="418"/>
          <x v="654"/>
          <x v="121"/>
          <x v="348"/>
          <x v="131"/>
          <x v="583"/>
          <x v="367"/>
          <x v="602"/>
          <x v="159"/>
          <x v="619"/>
          <x v="0"/>
          <x v="177"/>
          <x v="420"/>
          <x v="656"/>
          <x v="123"/>
          <x v="350"/>
          <x v="131"/>
          <x v="369"/>
          <x v="141"/>
          <x v="604"/>
          <x v="385"/>
          <x v="621"/>
          <x v="403"/>
          <x v="179"/>
          <x v="639"/>
          <x v="127"/>
          <x v="585"/>
          <x v="143"/>
          <x v="387"/>
          <x v="162"/>
          <x v="623"/>
          <x v="405"/>
          <x v="641"/>
          <x v="657"/>
          <x v="125"/>
          <x v="352"/>
          <x v="587"/>
          <x v="371"/>
          <x v="606"/>
          <x v="164"/>
          <x v="0"/>
          <x v="407"/>
          <x v="181"/>
          <x v="423"/>
          <x v="659"/>
          <x v="128"/>
          <x v="373"/>
          <x v="608"/>
          <x v="624"/>
          <x v="0"/>
          <x v="183"/>
          <x v="643"/>
          <x v="425"/>
          <x v="130"/>
          <x v="375"/>
          <x v="146"/>
          <x v="390"/>
          <x v="166"/>
          <x v="626"/>
          <x v="0"/>
          <x v="409"/>
          <x v="645"/>
          <x v="661"/>
          <x v="148"/>
          <x v="392"/>
          <x v="168"/>
          <x v="411"/>
          <x v="185"/>
          <x v="647"/>
          <x v="427"/>
          <x v="663"/>
          <x v="1"/>
          <x v="170"/>
          <x v="628"/>
          <x v="0"/>
          <x v="187"/>
          <x v="665"/>
          <x v="194"/>
          <x v="429"/>
          <x v="669"/>
          <x v="0"/>
          <x v="413"/>
          <x v="189"/>
          <x v="649"/>
          <x v="3"/>
          <x v="196"/>
          <x v="10"/>
          <x v="431"/>
          <x v="215"/>
          <x v="672"/>
          <x v="450"/>
          <x v="692"/>
          <x v="415"/>
          <x v="651"/>
          <x v="666"/>
          <x v="5"/>
          <x v="198"/>
          <x v="12"/>
          <x v="217"/>
          <x v="452"/>
          <x v="0"/>
          <x v="191"/>
          <x v="668"/>
          <x v="14"/>
          <x v="433"/>
          <x v="674"/>
          <x v="27"/>
          <x v="234"/>
          <x v="694"/>
          <x v="469"/>
          <x v="711"/>
          <x v="193"/>
          <x v="200"/>
          <x v="435"/>
          <x v="219"/>
          <x v="676"/>
          <x v="454"/>
          <x v="236"/>
          <x v="696"/>
          <x v="471"/>
          <x v="8"/>
          <x v="202"/>
          <x v="16"/>
          <x v="437"/>
          <x v="221"/>
          <x v="678"/>
          <x v="30"/>
          <x v="456"/>
          <x v="47"/>
          <x v="257"/>
          <x v="711"/>
          <x v="712"/>
          <x v="18"/>
          <x v="223"/>
          <x v="679"/>
          <x v="238"/>
          <x v="472"/>
          <x v="711"/>
          <x v="491"/>
          <x v="714"/>
          <x v="204"/>
          <x v="439"/>
          <x v="681"/>
          <x v="32"/>
          <x v="458"/>
          <x v="240"/>
          <x v="699"/>
          <x v="47"/>
          <x v="474"/>
          <x v="259"/>
          <x v="493"/>
          <x v="716"/>
          <x v="206"/>
          <x v="19"/>
          <x v="441"/>
          <x v="225"/>
          <x v="683"/>
          <x v="33"/>
          <x v="460"/>
          <x v="242"/>
          <x v="701"/>
          <x v="47"/>
          <x v="260"/>
          <x v="711"/>
          <x v="494"/>
          <x v="274"/>
          <x v="508"/>
          <x v="208"/>
          <x v="226"/>
          <x v="462"/>
          <x v="47"/>
          <x v="476"/>
          <x v="711"/>
          <x v="49"/>
          <x v="275"/>
          <x v="717"/>
          <x v="66"/>
          <x v="293"/>
          <x v="527"/>
          <x v="22"/>
          <x v="443"/>
          <x v="685"/>
          <x v="35"/>
          <x v="244"/>
          <x v="703"/>
          <x v="478"/>
          <x v="262"/>
          <x v="711"/>
          <x v="51"/>
          <x v="496"/>
          <x v="719"/>
          <x v="210"/>
          <x v="445"/>
          <x v="228"/>
          <x v="687"/>
          <x v="464"/>
          <x v="246"/>
          <x v="705"/>
          <x v="480"/>
          <x v="277"/>
          <x v="510"/>
          <x v="87"/>
          <x v="314"/>
          <x v="212"/>
          <x v="24"/>
          <x v="447"/>
          <x v="230"/>
          <x v="38"/>
          <x v="466"/>
          <x v="707"/>
          <x v="711"/>
          <x v="53"/>
          <x v="279"/>
          <x v="69"/>
          <x v="512"/>
          <x v="296"/>
          <x v="530"/>
          <x v="548"/>
          <x v="26"/>
          <x v="232"/>
          <x v="689"/>
          <x v="248"/>
          <x v="482"/>
          <x v="711"/>
          <x v="55"/>
          <x v="281"/>
          <x v="721"/>
          <x v="71"/>
          <x v="298"/>
          <x v="89"/>
          <x v="532"/>
          <x v="316"/>
          <x v="550"/>
          <x v="332"/>
          <x v="214"/>
          <x v="449"/>
          <x v="691"/>
          <x v="40"/>
          <x v="468"/>
          <x v="250"/>
          <x v="708"/>
          <x v="47"/>
          <x v="484"/>
          <x v="265"/>
          <x v="499"/>
          <x v="723"/>
          <x v="73"/>
          <x v="514"/>
          <x v="91"/>
          <x v="318"/>
          <x v="107"/>
          <x v="552"/>
          <x v="334"/>
          <x v="569"/>
          <x v="42"/>
          <x v="252"/>
          <x v="710"/>
          <x v="47"/>
          <x v="267"/>
          <x v="711"/>
          <x v="57"/>
          <x v="501"/>
          <x v="282"/>
          <x v="516"/>
          <x v="300"/>
          <x v="93"/>
          <x v="534"/>
          <x v="109"/>
          <x v="336"/>
          <x v="131"/>
          <x v="354"/>
          <x v="589"/>
          <x v="47"/>
          <x v="486"/>
          <x v="711"/>
          <x v="59"/>
          <x v="284"/>
          <x v="725"/>
          <x v="75"/>
          <x v="518"/>
          <x v="302"/>
          <x v="536"/>
          <x v="320"/>
          <x v="554"/>
          <x v="131"/>
          <x v="571"/>
          <x v="44"/>
          <x v="254"/>
          <x v="488"/>
          <x v="269"/>
          <x v="711"/>
          <x v="61"/>
          <x v="503"/>
          <x v="727"/>
          <x v="77"/>
          <x v="304"/>
          <x v="95"/>
          <x v="111"/>
          <x v="556"/>
          <x v="338"/>
          <x v="573"/>
          <x v="356"/>
          <x v="591"/>
          <x v="46"/>
          <x v="256"/>
          <x v="47"/>
          <x v="490"/>
          <x v="271"/>
          <x v="505"/>
          <x v="286"/>
          <x v="729"/>
          <x v="520"/>
          <x v="97"/>
          <x v="538"/>
          <x v="323"/>
          <x v="113"/>
          <x v="340"/>
          <x v="131"/>
          <x v="575"/>
          <x v="358"/>
          <x v="593"/>
          <x v="376"/>
          <x v="611"/>
          <x v="47"/>
          <x v="273"/>
          <x v="63"/>
          <x v="288"/>
          <x v="730"/>
          <x v="79"/>
          <x v="522"/>
          <x v="306"/>
          <x v="540"/>
          <x v="114"/>
          <x v="558"/>
          <x v="131"/>
          <x v="360"/>
          <x v="133"/>
          <x v="378"/>
          <x v="150"/>
          <x v="613"/>
          <x v="394"/>
          <x v="630"/>
          <x v="64"/>
          <x v="290"/>
          <x v="81"/>
          <x v="308"/>
          <x v="99"/>
          <x v="542"/>
          <x v="325"/>
          <x v="560"/>
          <x v="341"/>
          <x v="576"/>
          <x v="135"/>
          <x v="595"/>
          <x v="380"/>
          <x v="152"/>
          <x v="396"/>
          <x v="632"/>
          <x v="83"/>
          <x v="524"/>
          <x v="101"/>
          <x v="327"/>
          <x v="116"/>
          <x v="562"/>
          <x v="343"/>
          <x v="131"/>
          <x v="578"/>
          <x v="362"/>
          <x v="597"/>
          <x v="154"/>
          <x v="615"/>
          <x v="0"/>
          <x v="172"/>
          <x v="416"/>
          <x v="652"/>
          <x v="48"/>
          <x v="292"/>
          <x v="526"/>
          <x v="310"/>
          <x v="103"/>
          <x v="544"/>
          <x v="118"/>
          <x v="345"/>
          <x v="131"/>
          <x v="364"/>
          <x v="137"/>
          <x v="599"/>
          <x v="382"/>
          <x v="617"/>
          <x v="0"/>
          <x v="398"/>
          <x v="174"/>
          <x v="634"/>
          <x v="85"/>
          <x v="312"/>
          <x v="546"/>
          <x v="329"/>
          <x v="564"/>
          <x v="131"/>
          <x v="580"/>
          <x v="156"/>
          <x v="400"/>
          <x v="636"/>
          <x v="104"/>
          <x v="331"/>
          <x v="120"/>
          <x v="566"/>
          <x v="347"/>
          <x v="582"/>
          <x v="366"/>
          <x v="140"/>
          <x v="601"/>
          <x v="158"/>
          <x v="402"/>
          <x v="176"/>
          <x v="419"/>
          <x v="655"/>
          <x v="105"/>
          <x v="122"/>
          <x v="349"/>
          <x v="131"/>
          <x v="584"/>
          <x v="368"/>
          <x v="603"/>
          <x v="384"/>
          <x v="160"/>
          <x v="620"/>
          <x v="0"/>
          <x v="178"/>
          <x v="638"/>
          <x v="421"/>
          <x v="124"/>
          <x v="567"/>
          <x v="131"/>
          <x v="370"/>
          <x v="142"/>
          <x v="386"/>
          <x v="161"/>
          <x v="622"/>
          <x v="404"/>
          <x v="640"/>
          <x v="351"/>
          <x v="586"/>
          <x v="144"/>
          <x v="605"/>
          <x v="388"/>
          <x v="163"/>
          <x v="406"/>
          <x v="180"/>
          <x v="642"/>
          <x v="422"/>
          <x v="658"/>
          <x v="126"/>
          <x v="353"/>
          <x v="131"/>
          <x v="588"/>
          <x v="372"/>
          <x v="607"/>
          <x v="165"/>
          <x v="0"/>
          <x v="182"/>
          <x v="424"/>
          <x v="660"/>
        </discretePr>
        <groupItems count="733">
          <s v="Group1"/>
          <d v="2021-01-01T00:00:00"/>
          <d v="2021-01-04T00:00:00"/>
          <d v="2021-01-05T00:00:00"/>
          <d v="2021-01-06T00:00:00"/>
          <d v="2021-01-07T00:00:00"/>
          <d v="2021-01-08T00:00:00"/>
          <d v="2021-01-12T00:00:00"/>
          <d v="2021-01-13T00:00:00"/>
          <d v="2021-01-14T00:00:00"/>
          <d v="2021-02-01T00:00:00"/>
          <d v="2021-02-02T00:00:00"/>
          <d v="2021-02-03T00:00:00"/>
          <d v="2021-02-04T00:00:00"/>
          <d v="2021-02-05T00:00:00"/>
          <d v="2021-02-08T00:00:00"/>
          <d v="2021-02-09T00:00:00"/>
          <d v="2021-02-10T00:00:00"/>
          <d v="2021-02-11T00:00:00"/>
          <d v="2021-02-15T00:00:00"/>
          <d v="2021-02-16T00:00:00"/>
          <d v="2021-02-18T00:00:00"/>
          <d v="2021-02-19T00:00:00"/>
          <d v="2021-02-22T00:00:00"/>
          <d v="2021-02-23T00:00:00"/>
          <d v="2021-02-24T00:00:00"/>
          <d v="2021-02-25T00:00:00"/>
          <d v="2021-03-01T00:00:00"/>
          <d v="2021-03-02T00:00:00"/>
          <d v="2021-03-04T00:00:00"/>
          <d v="2021-03-05T00:00:00"/>
          <d v="2021-03-08T00:00:00"/>
          <d v="2021-03-09T00:00:00"/>
          <d v="2021-03-11T00:00:00"/>
          <d v="2021-03-12T00:00:00"/>
          <d v="2021-03-15T00:00:00"/>
          <d v="2021-03-16T00:00:00"/>
          <d v="2021-03-18T00:00:00"/>
          <d v="2021-03-19T00:00:00"/>
          <d v="2021-03-22T00:00:00"/>
          <d v="2021-03-23T00:00:00"/>
          <d v="2021-03-24T00:00:00"/>
          <d v="2021-03-25T00:00:00"/>
          <d v="2021-03-26T00:00:00"/>
          <d v="2021-03-29T00:00:00"/>
          <d v="2021-03-30T00:00:00"/>
          <d v="2021-03-31T00:00:00"/>
          <s v="Group2"/>
          <d v="2021-05-31T00:00:00"/>
          <s v="5/5/2021"/>
          <s v="5/6/2021"/>
          <s v="5/7/2021"/>
          <s v="5/10/2021"/>
          <s v="5/11/2021"/>
          <s v="5/12/2021"/>
          <s v="5/13/2021"/>
          <s v="5/14/2021"/>
          <s v="5/17/2021"/>
          <s v="5/18/2021"/>
          <s v="5/19/2021"/>
          <s v="5/20/2021"/>
          <s v="5/21/2021"/>
          <s v="5/24/2021"/>
          <s v="5/25/2021"/>
          <s v="5/27/2021"/>
          <s v="5/28/2021"/>
          <s v="6/1/2021"/>
          <s v="6/2/2021"/>
          <s v="6/4/2021"/>
          <s v="6/7/2021"/>
          <s v="6/8/2021"/>
          <s v="6/9/2021"/>
          <s v="6/10/2021"/>
          <s v="6/11/2021"/>
          <s v="6/14/2021"/>
          <s v="6/15/2021"/>
          <s v="6/16/2021"/>
          <s v="6/17/2021"/>
          <s v="6/18/2021"/>
          <s v="6/21/2021"/>
          <s v="6/22/2021"/>
          <s v="6/23/2021"/>
          <s v="6/24/2021"/>
          <s v="6/25/2021"/>
          <s v="6/28/2021"/>
          <d v="2021-06-29T00:00:00"/>
          <d v="2021-06-30T00:00:00"/>
          <s v="7/1/2021"/>
          <s v="7/2/2021"/>
          <s v="7/5/2021"/>
          <s v="7/6/2021"/>
          <s v="7/7/2021"/>
          <s v="7/8/2021"/>
          <s v="7/9/2021"/>
          <s v="7/12/2021"/>
          <s v="7/13/2021"/>
          <s v="7/14/2021"/>
          <s v="7/15/2021"/>
          <s v="7/16/2021"/>
          <s v="7/19/2021"/>
          <s v="7/20/2021"/>
          <s v="7/21/2021"/>
          <s v="7/22/2021"/>
          <s v="7/23/2021"/>
          <s v="7/27/2021"/>
          <s v="7/29/2021"/>
          <d v="2021-08-02T00:00:00"/>
          <d v="2021-08-03T00:00:00"/>
          <d v="2021-08-04T00:00:00"/>
          <d v="2021-08-05T00:00:00"/>
          <d v="2021-08-06T00:00:00"/>
          <d v="2021-08-09T00:00:00"/>
          <d v="2021-08-10T00:00:00"/>
          <d v="2021-08-11T00:00:00"/>
          <d v="2021-08-13T00:00:00"/>
          <d v="2021-08-16T00:00:00"/>
          <d v="2021-08-17T00:00:00"/>
          <d v="2021-08-18T00:00:00"/>
          <d v="2021-08-19T00:00:00"/>
          <d v="2021-08-20T00:00:00"/>
          <d v="2021-08-23T00:00:00"/>
          <d v="2021-08-24T00:00:00"/>
          <d v="2021-08-25T00:00:00"/>
          <d v="2021-08-26T00:00:00"/>
          <d v="2021-08-27T00:00:00"/>
          <d v="2021-08-30T00:00:00"/>
          <d v="2021-08-31T00:00:00"/>
          <d v="2021-09-24T00:00:00"/>
          <d v="2021-09-28T00:00:00"/>
          <d v="2021-09-29T00:00:00"/>
          <d v="2021-09-30T00:00:00"/>
          <s v="Group3"/>
          <d v="2021-10-04T00:00:00"/>
          <d v="2021-10-05T00:00:00"/>
          <d v="2021-10-06T00:00:00"/>
          <d v="2021-10-07T00:00:00"/>
          <d v="2021-10-08T00:00:00"/>
          <d v="2021-10-11T00:00:00"/>
          <d v="2021-10-12T00:00:00"/>
          <d v="2021-10-14T00:00:00"/>
          <d v="2021-10-15T00:00:00"/>
          <d v="2021-10-18T00:00:00"/>
          <d v="2021-10-19T00:00:00"/>
          <d v="2021-10-20T00:00:00"/>
          <d v="2021-10-21T00:00:00"/>
          <d v="2021-10-25T00:00:00"/>
          <d v="2021-10-26T00:00:00"/>
          <d v="2021-10-27T00:00:00"/>
          <d v="2021-10-28T00:00:00"/>
          <d v="2021-10-29T00:00:00"/>
          <d v="2021-11-01T00:00:00"/>
          <d v="2021-11-02T00:00:00"/>
          <d v="2021-11-03T00:00:00"/>
          <d v="2021-11-04T00:00:00"/>
          <d v="2021-11-05T00:00:00"/>
          <d v="2021-11-08T00:00:00"/>
          <d v="2021-11-09T00:00:00"/>
          <d v="2021-11-10T00:00:00"/>
          <d v="2021-11-11T00:00:00"/>
          <d v="2021-11-12T00:00:00"/>
          <d v="2021-11-13T00:00:00"/>
          <d v="2021-11-15T00:00:00"/>
          <d v="2021-11-16T00:00:00"/>
          <d v="2021-11-17T00:00:00"/>
          <d v="2021-11-18T00:00:00"/>
          <d v="2021-11-19T00:00:00"/>
          <d v="2021-11-22T00:00:00"/>
          <d v="2021-11-23T00:00:00"/>
          <d v="2021-11-24T00:00:00"/>
          <d v="2021-11-25T00:00:00"/>
          <d v="2021-11-26T00:00:00"/>
          <d v="2021-11-29T00:00:00"/>
          <d v="2021-12-01T00:00:00"/>
          <d v="2021-12-02T00:00:00"/>
          <d v="2021-12-03T00:00:00"/>
          <d v="2021-12-04T00:00:00"/>
          <d v="2021-12-07T00:00:00"/>
          <d v="2021-12-08T00:00:00"/>
          <d v="2021-12-09T00:00:00"/>
          <d v="2021-12-10T00:00:00"/>
          <d v="2021-12-13T00:00:00"/>
          <d v="2021-12-14T00:00:00"/>
          <d v="2021-12-15T00:00:00"/>
          <d v="2021-12-16T00:00:00"/>
          <d v="2021-12-17T00:00:00"/>
          <d v="2021-12-20T00:00:00"/>
          <d v="2021-12-21T00:00:00"/>
          <d v="2021-12-22T00:00:00"/>
          <d v="2021-12-23T00:00:00"/>
          <d v="2021-12-24T00:00:00"/>
          <d v="2021-12-27T00:00:00"/>
          <d v="2021-12-28T00:00:00"/>
          <d v="2021-12-29T00:00:00"/>
          <d v="2021-12-30T00:00:00"/>
          <d v="2022-01-03T00:00:00"/>
          <d v="2022-01-04T00:00:00"/>
          <d v="2022-01-05T00:00:00"/>
          <d v="2022-01-06T00:00:00"/>
          <d v="2022-01-07T00:00:00"/>
          <d v="2022-01-10T00:00:00"/>
          <d v="2022-01-11T00:00:00"/>
          <d v="2022-01-12T00:00:00"/>
          <d v="2022-01-13T00:00:00"/>
          <d v="2022-01-14T00:00:00"/>
          <d v="2022-01-17T00:00:00"/>
          <d v="2022-01-18T00:00:00"/>
          <d v="2022-01-19T00:00:00"/>
          <d v="2022-01-20T00:00:00"/>
          <d v="2022-01-21T00:00:00"/>
          <d v="2022-01-24T00:00:00"/>
          <d v="2022-01-25T00:00:00"/>
          <d v="2022-01-26T00:00:00"/>
          <d v="2022-01-27T00:00:00"/>
          <d v="2022-01-28T00:00:00"/>
          <d v="2022-01-31T00:00:00"/>
          <d v="2022-02-01T00:00:00"/>
          <d v="2022-02-02T00:00:00"/>
          <d v="2022-02-03T00:00:00"/>
          <d v="2022-02-04T00:00:00"/>
          <d v="2022-02-07T00:00:00"/>
          <d v="2022-02-08T00:00:00"/>
          <d v="2022-02-09T00:00:00"/>
          <d v="2022-02-10T00:00:00"/>
          <d v="2022-02-11T00:00:00"/>
          <d v="2022-02-14T00:00:00"/>
          <d v="2022-02-15T00:00:00"/>
          <d v="2022-02-17T00:00:00"/>
          <d v="2022-02-18T00:00:00"/>
          <d v="2022-02-21T00:00:00"/>
          <d v="2022-02-22T00:00:00"/>
          <d v="2022-02-23T00:00:00"/>
          <d v="2022-02-24T00:00:00"/>
          <d v="2022-02-25T00:00:00"/>
          <d v="2022-02-28T00:00:00"/>
          <d v="2022-03-01T00:00:00"/>
          <d v="2022-03-02T00:00:00"/>
          <d v="2022-03-03T00:00:00"/>
          <d v="2022-03-04T00:00:00"/>
          <d v="2022-03-07T00:00:00"/>
          <d v="2022-03-08T00:00:00"/>
          <d v="2022-03-09T00:00:00"/>
          <d v="2022-03-10T00:00:00"/>
          <d v="2022-03-11T00:00:00"/>
          <d v="2022-03-14T00:00:00"/>
          <d v="2022-03-15T00:00:00"/>
          <d v="2022-03-16T00:00:00"/>
          <d v="2022-03-17T00:00:00"/>
          <d v="2022-03-18T00:00:00"/>
          <d v="2022-03-21T00:00:00"/>
          <d v="2022-03-22T00:00:00"/>
          <d v="2022-03-23T00:00:00"/>
          <d v="2022-03-24T00:00:00"/>
          <d v="2022-03-25T00:00:00"/>
          <d v="2022-03-28T00:00:00"/>
          <d v="2022-03-29T00:00:00"/>
          <d v="2022-03-30T00:00:00"/>
          <d v="2022-03-31T00:00:00"/>
          <d v="2022-04-01T00:00:00"/>
          <d v="2022-04-04T00:00:00"/>
          <d v="2022-04-05T00:00:00"/>
          <d v="2022-04-07T00:00:00"/>
          <d v="2022-04-08T00:00:00"/>
          <d v="2022-04-11T00:00:00"/>
          <d v="2022-04-12T00:00:00"/>
          <d v="2022-04-18T00:00:00"/>
          <d v="2022-04-19T00:00:00"/>
          <d v="2022-04-20T00:00:00"/>
          <d v="2022-04-21T00:00:00"/>
          <d v="2022-04-22T00:00:00"/>
          <d v="2022-04-25T00:00:00"/>
          <d v="2022-04-26T00:00:00"/>
          <d v="2022-04-27T00:00:00"/>
          <d v="2022-04-28T00:00:00"/>
          <d v="2022-04-29T00:00:00"/>
          <d v="2022-05-03T00:00:00"/>
          <d v="2022-05-05T00:00:00"/>
          <d v="2022-05-06T00:00:00"/>
          <d v="2022-05-09T00:00:00"/>
          <d v="2022-05-10T00:00:00"/>
          <d v="2022-05-11T00:00:00"/>
          <d v="2022-05-12T00:00:00"/>
          <d v="2022-05-13T00:00:00"/>
          <d v="2022-05-17T00:00:00"/>
          <d v="2022-05-18T00:00:00"/>
          <d v="2022-05-19T00:00:00"/>
          <d v="2022-05-20T00:00:00"/>
          <d v="2022-05-23T00:00:00"/>
          <d v="2022-05-24T00:00:00"/>
          <d v="2022-05-25T00:00:00"/>
          <d v="2022-05-26T00:00:00"/>
          <d v="2022-05-27T00:00:00"/>
          <d v="2022-05-30T00:00:00"/>
          <d v="2022-05-31T00:00:00"/>
          <d v="2022-06-01T00:00:00"/>
          <d v="2022-06-02T00:00:00"/>
          <d v="2022-06-06T00:00:00"/>
          <d v="2022-06-07T00:00:00"/>
          <d v="2022-06-08T00:00:00"/>
          <d v="2022-06-09T00:00:00"/>
          <d v="2022-06-10T00:00:00"/>
          <d v="2022-06-13T00:00:00"/>
          <d v="2022-06-14T00:00:00"/>
          <d v="2022-06-15T00:00:00"/>
          <d v="2022-06-16T00:00:00"/>
          <d v="2022-06-17T00:00:00"/>
          <d v="2022-06-20T00:00:00"/>
          <d v="2022-06-21T00:00:00"/>
          <d v="2022-06-22T00:00:00"/>
          <d v="2022-06-23T00:00:00"/>
          <d v="2022-06-24T00:00:00"/>
          <d v="2022-06-27T00:00:00"/>
          <d v="2022-06-28T00:00:00"/>
          <d v="2022-06-29T00:00:00"/>
          <d v="2022-06-30T00:00:00"/>
          <d v="2022-07-01T00:00:00"/>
          <d v="2022-07-04T00:00:00"/>
          <d v="2022-07-05T00:00:00"/>
          <d v="2022-07-06T00:00:00"/>
          <d v="2022-07-07T00:00:00"/>
          <d v="2022-07-08T00:00:00"/>
          <d v="2022-07-11T00:00:00"/>
          <d v="2022-07-12T00:00:00"/>
          <d v="2022-07-14T00:00:00"/>
          <d v="2022-07-15T00:00:00"/>
          <d v="2022-07-18T00:00:00"/>
          <d v="2022-07-19T00:00:00"/>
          <d v="2022-07-20T00:00:00"/>
          <d v="2022-07-21T00:00:00"/>
          <d v="2022-07-22T00:00:00"/>
          <d v="2022-07-25T00:00:00"/>
          <d v="2022-07-26T00:00:00"/>
          <d v="2022-07-27T00:00:00"/>
          <d v="2022-08-01T00:00:00"/>
          <d v="2022-08-02T00:00:00"/>
          <d v="2022-08-03T00:00:00"/>
          <d v="2022-08-04T00:00:00"/>
          <d v="2022-08-05T00:00:00"/>
          <d v="2022-08-08T00:00:00"/>
          <d v="2022-08-09T00:00:00"/>
          <d v="2022-08-10T00:00:00"/>
          <d v="2022-08-11T00:00:00"/>
          <d v="2022-08-15T00:00:00"/>
          <d v="2022-08-16T00:00:00"/>
          <d v="2022-08-17T00:00:00"/>
          <d v="2022-08-18T00:00:00"/>
          <d v="2022-08-19T00:00:00"/>
          <d v="2022-08-22T00:00:00"/>
          <d v="2022-08-23T00:00:00"/>
          <d v="2022-08-24T00:00:00"/>
          <d v="2022-08-25T00:00:00"/>
          <d v="2022-08-26T00:00:00"/>
          <d v="2022-08-29T00:00:00"/>
          <d v="2022-08-30T00:00:00"/>
          <d v="2022-08-31T00:00:00"/>
          <d v="2022-09-01T00:00:00"/>
          <d v="2022-09-02T00:00:00"/>
          <d v="2022-09-05T00:00:00"/>
          <d v="2022-09-06T00:00:00"/>
          <d v="2022-09-07T00:00:00"/>
          <d v="2022-09-08T00:00:00"/>
          <d v="2022-09-09T00:00:00"/>
          <d v="2022-09-12T00:00:00"/>
          <d v="2022-09-13T00:00:00"/>
          <d v="2022-09-14T00:00:00"/>
          <d v="2022-09-15T00:00:00"/>
          <d v="2022-09-16T00:00:00"/>
          <d v="2022-09-19T00:00:00"/>
          <d v="2022-09-20T00:00:00"/>
          <d v="2022-09-21T00:00:00"/>
          <d v="2022-09-22T00:00:00"/>
          <d v="2022-09-23T00:00:00"/>
          <d v="2022-09-26T00:00:00"/>
          <d v="2022-09-27T00:00:00"/>
          <d v="2022-09-28T00:00:00"/>
          <d v="2022-09-29T00:00:00"/>
          <d v="2022-09-30T00:00:00"/>
          <d v="2022-10-03T00:00:00"/>
          <d v="2022-10-04T00:00:00"/>
          <d v="2022-10-05T00:00:00"/>
          <d v="2022-10-06T00:00:00"/>
          <d v="2022-10-07T00:00:00"/>
          <d v="2022-10-10T00:00:00"/>
          <d v="2022-10-11T00:00:00"/>
          <d v="2022-10-12T00:00:00"/>
          <d v="2022-10-17T00:00:00"/>
          <d v="2022-10-18T00:00:00"/>
          <d v="2022-10-19T00:00:00"/>
          <d v="2022-10-20T00:00:00"/>
          <d v="2022-10-21T00:00:00"/>
          <d v="2022-10-25T00:00:00"/>
          <d v="2022-10-26T00:00:00"/>
          <d v="2022-10-27T00:00:00"/>
          <d v="2022-10-28T00:00:00"/>
          <d v="2022-10-31T00:00:00"/>
          <d v="2022-11-01T00:00:00"/>
          <d v="2022-11-02T00:00:00"/>
          <d v="2022-11-03T00:00:00"/>
          <d v="2022-11-04T00:00:00"/>
          <d v="2022-11-07T00:00:00"/>
          <d v="2022-11-08T00:00:00"/>
          <d v="2022-11-09T00:00:00"/>
          <d v="2022-11-10T00:00:00"/>
          <d v="2022-11-11T00:00:00"/>
          <d v="2022-11-14T00:00:00"/>
          <d v="2022-11-15T00:00:00"/>
          <d v="2022-11-16T00:00:00"/>
          <d v="2022-11-17T00:00:00"/>
          <d v="2022-11-18T00:00:00"/>
          <d v="2022-11-21T00:00:00"/>
          <d v="2022-11-22T00:00:00"/>
          <d v="2022-11-23T00:00:00"/>
          <d v="2022-11-24T00:00:00"/>
          <d v="2022-11-25T00:00:00"/>
          <d v="2022-11-28T00:00:00"/>
          <d v="2022-11-29T00:00:00"/>
          <d v="2022-11-30T00:00:00"/>
          <d v="2022-12-01T00:00:00"/>
          <d v="2022-12-02T00:00:00"/>
          <d v="2022-12-06T00:00:00"/>
          <d v="2022-12-07T00:00:00"/>
          <d v="2022-12-08T00:00:00"/>
          <d v="2022-12-09T00:00:00"/>
          <d v="2022-12-13T00:00:00"/>
          <d v="2022-12-14T00:00:00"/>
          <d v="2022-12-15T00:00:00"/>
          <d v="2022-12-16T00:00:00"/>
          <d v="2022-12-19T00:00:00"/>
          <d v="2022-12-20T00:00:00"/>
          <d v="2022-12-21T00:00:00"/>
          <d v="2023-01-03T00:00:00"/>
          <d v="2023-01-04T00:00:00"/>
          <d v="2023-01-05T00:00:00"/>
          <d v="2023-01-06T00:00:00"/>
          <d v="2023-01-09T00:00:00"/>
          <d v="2023-01-10T00:00:00"/>
          <d v="2023-01-11T00:00:00"/>
          <d v="2023-01-12T00:00:00"/>
          <d v="2023-01-13T00:00:00"/>
          <d v="2023-01-16T00:00:00"/>
          <d v="2023-01-17T00:00:00"/>
          <d v="2023-01-18T00:00:00"/>
          <d v="2023-01-19T00:00:00"/>
          <d v="2023-01-20T00:00:00"/>
          <d v="2023-01-23T00:00:00"/>
          <d v="2023-01-24T00:00:00"/>
          <d v="2023-01-25T00:00:00"/>
          <d v="2023-01-26T00:00:00"/>
          <d v="2023-01-27T00:00:00"/>
          <d v="2023-01-30T00:00:00"/>
          <d v="2023-01-31T00:00:00"/>
          <s v="2/1/2023"/>
          <s v="2/2/2023"/>
          <s v="2/3/2023"/>
          <s v="2/6/2023"/>
          <s v="2/7/2023"/>
          <s v="2/8/2023"/>
          <s v="2/9/2023"/>
          <s v="2/10/2023"/>
          <s v="2/13/2023"/>
          <s v="2/14/2023"/>
          <s v="2/15/2023"/>
          <s v="2/16/2023"/>
          <s v="2/17/2023"/>
          <s v="2/20/2023"/>
          <s v="2/21/2023"/>
          <d v="2023-02-22T00:00:00"/>
          <d v="2023-02-23T00:00:00"/>
          <d v="2023-02-24T00:00:00"/>
          <d v="2023-02-27T00:00:00"/>
          <d v="2023-03-01T00:00:00"/>
          <d v="2023-03-02T00:00:00"/>
          <d v="2023-03-03T00:00:00"/>
          <d v="2023-03-07T00:00:00"/>
          <d v="2023-03-08T00:00:00"/>
          <d v="2023-03-09T00:00:00"/>
          <d v="2023-03-10T00:00:00"/>
          <d v="2023-03-13T00:00:00"/>
          <d v="2023-03-14T00:00:00"/>
          <d v="2023-03-15T00:00:00"/>
          <d v="2023-03-16T00:00:00"/>
          <d v="2023-03-17T00:00:00"/>
          <d v="2023-03-20T00:00:00"/>
          <d v="2023-03-21T00:00:00"/>
          <d v="2023-03-22T00:00:00"/>
          <d v="2023-03-23T00:00:00"/>
          <d v="2023-03-24T00:00:00"/>
          <d v="2023-03-27T00:00:00"/>
          <d v="2023-03-28T00:00:00"/>
          <d v="2023-03-29T00:00:00"/>
          <d v="2023-03-30T00:00:00"/>
          <d v="2023-03-31T00:00:00"/>
          <d v="2023-04-03T00:00:00"/>
          <d v="2023-04-04T00:00:00"/>
          <d v="2023-04-05T00:00:00"/>
          <d v="2023-04-07T00:00:00"/>
          <d v="2023-04-10T00:00:00"/>
          <d v="2023-04-11T00:00:00"/>
          <d v="2023-04-12T00:00:00"/>
          <d v="2023-04-18T00:00:00"/>
          <d v="2023-04-19T00:00:00"/>
          <d v="2023-04-20T00:00:00"/>
          <d v="2023-04-21T00:00:00"/>
          <d v="2023-04-24T00:00:00"/>
          <d v="2023-04-25T00:00:00"/>
          <d v="2023-04-26T00:00:00"/>
          <d v="2023-04-27T00:00:00"/>
          <d v="2023-04-28T00:00:00"/>
          <d v="2023-05-02T00:00:00"/>
          <d v="2023-05-03T00:00:00"/>
          <d v="2023-05-08T00:00:00"/>
          <d v="2023-05-09T00:00:00"/>
          <d v="2023-05-10T00:00:00"/>
          <d v="2023-05-11T00:00:00"/>
          <d v="2023-05-12T00:00:00"/>
          <d v="2023-05-15T00:00:00"/>
          <d v="2023-05-16T00:00:00"/>
          <d v="2023-05-17T00:00:00"/>
          <d v="2023-05-18T00:00:00"/>
          <d v="2023-05-19T00:00:00"/>
          <d v="2023-05-22T00:00:00"/>
          <d v="2023-05-23T00:00:00"/>
          <d v="2023-05-24T00:00:00"/>
          <d v="2023-05-25T00:00:00"/>
          <d v="2023-05-26T00:00:00"/>
          <d v="2023-05-29T00:00:00"/>
          <d v="2023-05-30T00:00:00"/>
          <d v="2023-05-31T00:00:00"/>
          <d v="2023-06-01T00:00:00"/>
          <d v="2023-06-02T00:00:00"/>
          <d v="2023-06-06T00:00:00"/>
          <d v="2023-06-07T00:00:00"/>
          <d v="2023-06-08T00:00:00"/>
          <d v="2023-06-09T00:00:00"/>
          <d v="2023-06-12T00:00:00"/>
          <d v="2023-06-13T00:00:00"/>
          <d v="2023-06-14T00:00:00"/>
          <d v="2023-06-15T00:00:00"/>
          <d v="2023-06-16T00:00:00"/>
          <d v="2023-06-19T00:00:00"/>
          <d v="2023-06-20T00:00:00"/>
          <d v="2023-06-21T00:00:00"/>
          <d v="2023-06-22T00:00:00"/>
          <d v="2023-06-23T00:00:00"/>
          <d v="2023-06-26T00:00:00"/>
          <d v="2023-06-27T00:00:00"/>
          <d v="2023-06-28T00:00:00"/>
          <d v="2023-06-29T00:00:00"/>
          <d v="2023-06-30T00:00:00"/>
          <d v="2023-07-03T00:00:00"/>
          <d v="2023-07-04T00:00:00"/>
          <d v="2023-07-05T00:00:00"/>
          <d v="2023-07-06T00:00:00"/>
          <d v="2023-07-07T00:00:00"/>
          <d v="2023-07-10T00:00:00"/>
          <d v="2023-07-11T00:00:00"/>
          <d v="2023-07-12T00:00:00"/>
          <d v="2023-07-13T00:00:00"/>
          <d v="2023-07-14T00:00:00"/>
          <d v="2023-07-17T00:00:00"/>
          <d v="2023-07-18T00:00:00"/>
          <d v="2023-07-19T00:00:00"/>
          <d v="2023-07-20T00:00:00"/>
          <d v="2023-07-21T00:00:00"/>
          <d v="2023-07-24T00:00:00"/>
          <d v="2023-07-25T00:00:00"/>
          <d v="2023-07-26T00:00:00"/>
          <d v="2023-07-27T00:00:00"/>
          <d v="2023-07-31T00:00:00"/>
          <d v="2023-08-02T00:00:00"/>
          <d v="2023-08-03T00:00:00"/>
          <d v="2023-08-04T00:00:00"/>
          <d v="2023-08-07T00:00:00"/>
          <d v="2023-08-08T00:00:00"/>
          <d v="2023-08-09T00:00:00"/>
          <d v="2023-08-10T00:00:00"/>
          <d v="2023-08-11T00:00:00"/>
          <d v="2023-08-15T00:00:00"/>
          <d v="2023-08-16T00:00:00"/>
          <d v="2023-08-17T00:00:00"/>
          <d v="2023-08-18T00:00:00"/>
          <d v="2023-08-21T00:00:00"/>
          <d v="2023-08-22T00:00:00"/>
          <d v="2023-08-23T00:00:00"/>
          <d v="2023-08-24T00:00:00"/>
          <d v="2023-08-25T00:00:00"/>
          <d v="2023-08-28T00:00:00"/>
          <d v="2023-08-29T00:00:00"/>
          <d v="2023-08-30T00:00:00"/>
          <d v="2023-08-31T00:00:00"/>
          <d v="2023-09-01T00:00:00"/>
          <d v="2023-09-04T00:00:00"/>
          <d v="2023-09-05T00:00:00"/>
          <d v="2023-09-06T00:00:00"/>
          <d v="2023-09-07T00:00:00"/>
          <d v="2023-09-08T00:00:00"/>
          <d v="2023-09-11T00:00:00"/>
          <d v="2023-09-12T00:00:00"/>
          <d v="2023-09-13T00:00:00"/>
          <d v="2023-09-14T00:00:00"/>
          <d v="2023-09-15T00:00:00"/>
          <d v="2023-09-18T00:00:00"/>
          <d v="2023-09-19T00:00:00"/>
          <d v="2023-09-20T00:00:00"/>
          <d v="2023-09-21T00:00:00"/>
          <d v="2023-09-22T00:00:00"/>
          <d v="2023-09-25T00:00:00"/>
          <d v="2023-09-26T00:00:00"/>
          <d v="2023-09-27T00:00:00"/>
          <d v="2023-09-28T00:00:00"/>
          <d v="2023-09-29T00:00:00"/>
          <d v="2023-10-02T00:00:00"/>
          <d v="2023-10-03T00:00:00"/>
          <d v="2023-10-04T00:00:00"/>
          <d v="2023-10-05T00:00:00"/>
          <d v="2023-10-06T00:00:00"/>
          <d v="2023-10-09T00:00:00"/>
          <d v="2023-10-10T00:00:00"/>
          <d v="2023-10-11T00:00:00"/>
          <d v="2023-10-12T00:00:00"/>
          <d v="2023-10-16T00:00:00"/>
          <d v="2023-10-17T00:00:00"/>
          <d v="2023-10-18T00:00:00"/>
          <d v="2023-10-19T00:00:00"/>
          <d v="2023-10-20T00:00:00"/>
          <d v="2023-10-24T00:00:00"/>
          <d v="2023-10-25T00:00:00"/>
          <d v="2023-10-26T00:00:00"/>
          <d v="2023-10-27T00:00:00"/>
          <d v="2023-10-30T00:00:00"/>
          <d v="2023-10-31T00:00:00"/>
          <d v="2023-11-01T00:00:00"/>
          <d v="2023-11-02T00:00:00"/>
          <d v="2023-11-03T00:00:00"/>
          <d v="2023-11-06T00:00:00"/>
          <d v="2023-11-07T00:00:00"/>
          <d v="2023-11-08T00:00:00"/>
          <d v="2023-11-09T00:00:00"/>
          <d v="2023-11-10T00:00:00"/>
          <d v="2023-11-13T00:00:00"/>
          <d v="2023-11-14T00:00:00"/>
          <d v="2023-11-15T00:00:00"/>
          <d v="2023-11-16T00:00:00"/>
          <d v="2023-11-17T00:00:00"/>
          <d v="2023-11-20T00:00:00"/>
          <d v="2023-11-21T00:00:00"/>
          <d v="2023-11-22T00:00:00"/>
          <d v="2023-11-23T00:00:00"/>
          <d v="2023-11-24T00:00:00"/>
          <d v="2023-11-27T00:00:00"/>
          <d v="2023-11-28T00:00:00"/>
          <d v="2023-11-29T00:00:00"/>
          <d v="2023-11-30T00:00:00"/>
          <d v="2023-12-01T00:00:00"/>
          <d v="2023-12-04T00:00:00"/>
          <d v="2023-12-06T00:00:00"/>
          <d v="2023-12-07T00:00:00"/>
          <d v="2023-12-08T00:00:00"/>
          <d v="2023-12-12T00:00:00"/>
          <d v="2023-12-13T00:00:00"/>
          <d v="2023-12-14T00:00:00"/>
          <d v="2023-12-15T00:00:00"/>
          <d v="2023-12-18T00:00:00"/>
          <d v="2023-12-19T00:00:00"/>
          <d v="2023-12-20T00:00:00"/>
          <d v="2023-12-21T00:00:00"/>
          <d v="2023-12-22T00:00:00"/>
          <d v="2023-12-26T00:00:00"/>
          <d v="2023-12-27T00:00:00"/>
          <d v="2023-12-28T00:00:00"/>
          <d v="2024-01-03T00:00:00"/>
          <d v="2024-01-02T00:00:00"/>
          <d v="2024-01-04T00:00:00"/>
          <d v="2024-01-05T00:00:00"/>
          <d v="2024-01-08T00:00:00"/>
          <d v="2024-01-09T00:00:00"/>
          <d v="2024-01-10T00:00:00"/>
          <d v="2024-01-11T00:00:00"/>
          <d v="2024-01-12T00:00:00"/>
          <d v="2024-01-13T00:00:00"/>
          <d v="2024-01-15T00:00:00"/>
          <d v="2024-01-16T00:00:00"/>
          <d v="2024-01-17T00:00:00"/>
          <d v="2024-01-18T00:00:00"/>
          <d v="2024-01-19T00:00:00"/>
          <d v="2024-01-22T00:00:00"/>
          <d v="2024-01-23T00:00:00"/>
          <d v="2024-01-24T00:00:00"/>
          <d v="2024-01-25T00:00:00"/>
          <d v="2024-01-26T00:00:00"/>
          <d v="2024-01-29T00:00:00"/>
          <d v="2024-01-30T00:00:00"/>
          <d v="2024-01-31T00:00:00"/>
          <d v="2024-02-01T00:00:00"/>
          <d v="2024-02-02T00:00:00"/>
          <d v="2024-02-05T00:00:00"/>
          <d v="2024-02-06T00:00:00"/>
          <d v="2024-02-07T00:00:00"/>
          <d v="2024-02-08T00:00:00"/>
          <d v="2024-02-12T00:00:00"/>
          <d v="2024-02-13T00:00:00"/>
          <d v="2024-02-14T00:00:00"/>
          <d v="2024-02-15T00:00:00"/>
          <d v="2024-02-16T00:00:00"/>
          <d v="2024-02-19T00:00:00"/>
          <d v="2024-02-20T00:00:00"/>
          <d v="2024-02-21T00:00:00"/>
          <d v="2024-02-22T00:00:00"/>
          <d v="2024-02-23T00:00:00"/>
          <d v="2024-02-27T00:00:00"/>
          <d v="2024-02-28T00:00:00"/>
          <d v="2024-02-29T00:00:00"/>
          <s v="Group4"/>
          <d v="2024-04-01T00:00:00"/>
          <d v="2024-04-02T00:00:00"/>
          <d v="2024-04-03T00:00:00"/>
          <d v="2024-04-04T00:00:00"/>
          <d v="2024-04-05T00:00:00"/>
          <d v="2024-04-09T00:00:00"/>
          <d v="2024-04-10T00:00:00"/>
          <d v="2024-04-11T00:00:00"/>
          <d v="2024-04-12T00:00:00"/>
          <d v="2024-04-17T00:00:00"/>
          <d v="2024-04-18T00:00:00"/>
          <d v="2024-04-19T00:00:00"/>
          <d v="2024-04-22T00:00:00"/>
          <d v="2024-04-23T00:00:00"/>
          <d v="2024-04-24T00:00:00"/>
          <d v="2024-04-25T00:00:00"/>
          <d v="2024-04-26T00:00:00"/>
          <d v="2024-04-27T00:00:00"/>
          <d v="2024-04-29T00:00:00"/>
          <d v="2024-04-30T00:00:00"/>
          <s v="Group5"/>
        </groupItems>
      </fieldGroup>
    </cacheField>
    <cacheField name="customer name3" numFmtId="0" databaseField="0">
      <fieldGroup base="7">
        <discretePr count="46">
          <x v="7"/>
          <x v="20"/>
          <x v="16"/>
          <x v="9"/>
          <x v="15"/>
          <x v="11"/>
          <x v="14"/>
          <x v="5"/>
          <x v="13"/>
          <x v="13"/>
          <x v="26"/>
          <x v="12"/>
          <x v="18"/>
          <x v="27"/>
          <x v="27"/>
          <x v="17"/>
          <x v="8"/>
          <x v="12"/>
          <x v="24"/>
          <x v="22"/>
          <x v="24"/>
          <x v="27"/>
          <x v="13"/>
          <x v="28"/>
          <x v="29"/>
          <x v="30"/>
          <x v="10"/>
          <x v="24"/>
          <x v="12"/>
          <x v="26"/>
          <x v="0"/>
          <x v="14"/>
          <x v="14"/>
          <x v="21"/>
          <x v="12"/>
          <x v="6"/>
          <x v="23"/>
          <x v="26"/>
          <x v="25"/>
          <x v="4"/>
          <x v="1"/>
          <x v="13"/>
          <x v="26"/>
          <x v="3"/>
          <x v="2"/>
          <x v="19"/>
        </discretePr>
        <groupItems count="31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PTT Retail Management Co., Ltd"/>
          <s v="Big C Supercenter Public Co.,Ltd."/>
          <m/>
          <s v="DONKI (Thailand) Co., Ltd."/>
          <s v="Group2"/>
          <s v="Group3"/>
          <s v="Group5"/>
          <s v="Petroleum Thai Corporation Co.,Ltd."/>
          <s v="VILLA MARKET JP CO., LTD."/>
          <s v="The Mall Group Co., Ltd."/>
          <s v="UFM Fuji Super Co.,Ltd."/>
          <s v="Saha Lawson Co., Ltd. (Head Office)"/>
          <s v="Central Food Retail Co., Ltd."/>
          <s v="Isetan (Thailand) Co.,Ltd."/>
          <s v="AEON (Thailand) Co.,Ltd."/>
          <s v="DONKI Thonglor Co., Ltd."/>
          <s v="Group1"/>
          <s v="BANPAEW DISTRIBUTION LIMITED PARTNE"/>
          <s v="Group6"/>
          <s v="Group7"/>
          <s v="ASIACHAI WEST COMPANY LIMITED"/>
          <s v="CP Axtra Public Company Limited"/>
          <s v="Central Food Wholesales Limited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Bunpoon, Bunguson" refreshedDate="45525.717890046297" createdVersion="8" refreshedVersion="8" minRefreshableVersion="3" recordCount="1810" xr:uid="{5B7735EE-88E0-4F1F-B822-0274B468503E}">
  <cacheSource type="worksheet">
    <worksheetSource ref="A1:X1811" sheet="Working sheet"/>
  </cacheSource>
  <cacheFields count="29">
    <cacheField name="Bill. date" numFmtId="14">
      <sharedItems containsSemiMixedTypes="0" containsNonDate="0" containsDate="1" containsString="0" minDate="2020-12-01T00:00:00" maxDate="2024-08-22T00:00:00" count="877">
        <d v="2024-08-06T00:00:00"/>
        <d v="2024-08-01T00:00:00"/>
        <d v="2024-08-02T00:00:00"/>
        <d v="2024-08-05T00:00:00"/>
        <d v="2024-08-07T00:00:00"/>
        <d v="2024-08-08T00:00:00"/>
        <d v="2024-08-09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7-01T00:00:00" u="1"/>
        <d v="2024-07-02T00:00:00" u="1"/>
        <d v="2024-07-03T00:00:00" u="1"/>
        <d v="2024-07-04T00:00:00" u="1"/>
        <d v="2024-07-05T00:00:00" u="1"/>
        <d v="2024-07-08T00:00:00" u="1"/>
        <d v="2024-07-09T00:00:00" u="1"/>
        <d v="2024-07-10T00:00:00" u="1"/>
        <d v="2024-07-11T00:00:00" u="1"/>
        <d v="2024-07-12T00:00:00" u="1"/>
        <d v="2024-07-15T00:00:00" u="1"/>
        <d v="2024-07-16T00:00:00" u="1"/>
        <d v="2024-07-17T00:00:00" u="1"/>
        <d v="2024-07-18T00:00:00" u="1"/>
        <d v="2024-07-19T00:00:00" u="1"/>
        <d v="2024-07-23T00:00:00" u="1"/>
        <d v="2024-07-24T00:00:00" u="1"/>
        <d v="2024-07-25T00:00:00" u="1"/>
        <d v="2024-07-26T00:00:00" u="1"/>
        <d v="2024-07-30T00:00:00" u="1"/>
        <d v="2024-07-31T00:00:00" u="1"/>
        <d v="2024-06-04T00:00:00" u="1"/>
        <d v="2024-06-05T00:00:00" u="1"/>
        <d v="2024-06-06T00:00:00" u="1"/>
        <d v="2024-06-07T00:00:00" u="1"/>
        <d v="2024-06-08T00:00:00" u="1"/>
        <d v="2024-06-10T00:00:00" u="1"/>
        <d v="2024-06-11T00:00:00" u="1"/>
        <d v="2024-06-12T00:00:00" u="1"/>
        <d v="2024-06-13T00:00:00" u="1"/>
        <d v="2024-06-14T00:00:00" u="1"/>
        <d v="2024-06-17T00:00:00" u="1"/>
        <d v="2024-06-18T00:00:00" u="1"/>
        <d v="2024-06-19T00:00:00" u="1"/>
        <d v="2024-06-20T00:00:00" u="1"/>
        <d v="2024-06-21T00:00:00" u="1"/>
        <d v="2024-06-24T00:00:00" u="1"/>
        <d v="2024-06-25T00:00:00" u="1"/>
        <d v="2024-06-26T00:00:00" u="1"/>
        <d v="2024-06-27T00:00:00" u="1"/>
        <d v="2024-06-28T00:00:00" u="1"/>
        <d v="2021-09-29T00:00:00" u="1"/>
        <d v="2022-09-29T00:00:00" u="1"/>
        <d v="2021-10-25T00:00:00" u="1"/>
        <d v="2023-09-29T00:00:00" u="1"/>
        <d v="2022-10-25T00:00:00" u="1"/>
        <d v="2023-10-25T00:00:00" u="1"/>
        <d v="2020-12-17T00:00:00" u="1"/>
        <d v="2022-11-21T00:00:00" u="1"/>
        <d v="2021-12-17T00:00:00" u="1"/>
        <d v="2023-11-21T00:00:00" u="1"/>
        <d v="2021-10-27T00:00:00" u="1"/>
        <d v="2022-10-27T00:00:00" u="1"/>
        <d v="2021-11-23T00:00:00" u="1"/>
        <d v="2023-10-27T00:00:00" u="1"/>
        <d v="2022-11-23T00:00:00" u="1"/>
        <d v="2023-11-23T00:00:00" u="1"/>
        <d v="2022-12-19T00:00:00" u="1"/>
        <d v="2023-12-19T00:00:00" u="1"/>
        <d v="2021-10-29T00:00:00" u="1"/>
        <d v="2021-11-25T00:00:00" u="1"/>
        <d v="2020-12-21T00:00:00" u="1"/>
        <d v="2022-11-25T00:00:00" u="1"/>
        <d v="2021-12-21T00:00:00" u="1"/>
        <d v="2022-12-21T00:00:00" u="1"/>
        <d v="2023-12-21T00:00:00" u="1"/>
        <d v="2024-01-02T00:00:00" u="1"/>
        <d v="2022-10-31T00:00:00" u="1"/>
        <d v="2023-10-31T00:00:00" u="1"/>
        <d v="2020-12-23T00:00:00" u="1"/>
        <d v="2021-12-23T00:00:00" u="1"/>
        <d v="2023-11-27T00:00:00" u="1"/>
        <d v="2021-01-04T00:00:00" u="1"/>
        <d v="2022-01-04T00:00:00" u="1"/>
        <d v="2023-01-04T00:00:00" u="1"/>
        <d v="2024-01-04T00:00:00" u="1"/>
        <d v="2021-11-29T00:00:00" u="1"/>
        <d v="2022-11-29T00:00:00" u="1"/>
        <d v="2023-11-29T00:00:00" u="1"/>
        <d v="2021-01-06T00:00:00" u="1"/>
        <d v="2022-01-06T00:00:00" u="1"/>
        <d v="2021-02-02T00:00:00" u="1"/>
        <d v="2023-01-06T00:00:00" u="1"/>
        <d v="2022-02-02T00:00:00" u="1"/>
        <d v="2023-02-02T00:00:00" u="1"/>
        <d v="2024-02-02T00:00:00" u="1"/>
        <d v="2021-12-27T00:00:00" u="1"/>
        <d v="2023-12-27T00:00:00" u="1"/>
        <d v="2021-01-08T00:00:00" u="1"/>
        <d v="2021-02-04T00:00:00" u="1"/>
        <d v="2022-02-04T00:00:00" u="1"/>
        <d v="2024-01-08T00:00:00" u="1"/>
        <d v="2020-12-29T00:00:00" u="1"/>
        <d v="2021-12-29T00:00:00" u="1"/>
        <d v="2022-01-10T00:00:00" u="1"/>
        <d v="2023-01-10T00:00:00" u="1"/>
        <d v="2024-01-10T00:00:00" u="1"/>
        <d v="2021-03-02T00:00:00" u="1"/>
        <d v="2023-02-06T00:00:00" u="1"/>
        <d v="2022-03-02T00:00:00" u="1"/>
        <d v="2024-02-06T00:00:00" u="1"/>
        <d v="2023-03-02T00:00:00" u="1"/>
        <d v="2021-01-12T00:00:00" u="1"/>
        <d v="2022-01-12T00:00:00" u="1"/>
        <d v="2021-02-08T00:00:00" u="1"/>
        <d v="2023-01-12T00:00:00" u="1"/>
        <d v="2022-02-08T00:00:00" u="1"/>
        <d v="2024-01-12T00:00:00" u="1"/>
        <d v="2021-03-04T00:00:00" u="1"/>
        <d v="2023-02-08T00:00:00" u="1"/>
        <d v="2022-03-04T00:00:00" u="1"/>
        <d v="2024-02-08T00:00:00" u="1"/>
        <d v="2024-03-04T00:00:00" u="1"/>
        <d v="2021-01-14T00:00:00" u="1"/>
        <d v="2022-01-14T00:00:00" u="1"/>
        <d v="2021-02-10T00:00:00" u="1"/>
        <d v="2022-02-10T00:00:00" u="1"/>
        <d v="2023-02-10T00:00:00" u="1"/>
        <d v="2021-04-02T00:00:00" u="1"/>
        <d v="2024-03-06T00:00:00" u="1"/>
        <d v="2024-04-02T00:00:00" u="1"/>
        <d v="2023-01-16T00:00:00" u="1"/>
        <d v="2024-01-16T00:00:00" u="1"/>
        <d v="2021-03-08T00:00:00" u="1"/>
        <d v="2022-03-08T00:00:00" u="1"/>
        <d v="2024-02-12T00:00:00" u="1"/>
        <d v="2023-03-08T00:00:00" u="1"/>
        <d v="2022-04-04T00:00:00" u="1"/>
        <d v="2024-03-08T00:00:00" u="1"/>
        <d v="2023-04-04T00:00:00" u="1"/>
        <d v="2024-04-04T00:00:00" u="1"/>
        <d v="2022-01-18T00:00:00" u="1"/>
        <d v="2023-01-18T00:00:00" u="1"/>
        <d v="2022-02-14T00:00:00" u="1"/>
        <d v="2024-01-18T00:00:00" u="1"/>
        <d v="2023-02-14T00:00:00" u="1"/>
        <d v="2022-03-10T00:00:00" u="1"/>
        <d v="2024-02-14T00:00:00" u="1"/>
        <d v="2023-03-10T00:00:00" u="1"/>
        <d v="2023-05-02T00:00:00" u="1"/>
        <d v="2024-05-02T00:00:00" u="1"/>
        <d v="2022-01-20T00:00:00" u="1"/>
        <d v="2021-02-16T00:00:00" u="1"/>
        <d v="2023-01-20T00:00:00" u="1"/>
        <d v="2021-03-12T00:00:00" u="1"/>
        <d v="2023-02-16T00:00:00" u="1"/>
        <d v="2024-02-16T00:00:00" u="1"/>
        <d v="2021-04-08T00:00:00" u="1"/>
        <d v="2022-04-08T00:00:00" u="1"/>
        <d v="2024-03-12T00:00:00" u="1"/>
        <d v="2021-02-18T00:00:00" u="1"/>
        <d v="2022-02-18T00:00:00" u="1"/>
        <d v="2024-01-22T00:00:00" u="1"/>
        <d v="2022-03-14T00:00:00" u="1"/>
        <d v="2023-03-14T00:00:00" u="1"/>
        <d v="2024-03-14T00:00:00" u="1"/>
        <d v="2021-05-06T00:00:00" u="1"/>
        <d v="2023-04-10T00:00:00" u="1"/>
        <d v="2022-05-06T00:00:00" u="1"/>
        <d v="2024-04-10T00:00:00" u="1"/>
        <d v="2021-06-02T00:00:00" u="1"/>
        <d v="2022-06-02T00:00:00" u="1"/>
        <d v="2023-06-02T00:00:00" u="1"/>
        <d v="2022-01-24T00:00:00" u="1"/>
        <d v="2023-01-24T00:00:00" u="1"/>
        <d v="2024-01-24T00:00:00" u="1"/>
        <d v="2021-03-16T00:00:00" u="1"/>
        <d v="2023-02-20T00:00:00" u="1"/>
        <d v="2022-03-16T00:00:00" u="1"/>
        <d v="2024-02-20T00:00:00" u="1"/>
        <d v="2021-04-12T00:00:00" u="1"/>
        <d v="2023-03-16T00:00:00" u="1"/>
        <d v="2022-04-12T00:00:00" u="1"/>
        <d v="2023-04-12T00:00:00" u="1"/>
        <d v="2024-04-12T00:00:00" u="1"/>
        <d v="2021-06-04T00:00:00" u="1"/>
        <d v="2023-05-08T00:00:00" u="1"/>
        <d v="2024-05-08T00:00:00" u="1"/>
        <d v="2022-01-26T00:00:00" u="1"/>
        <d v="2021-02-22T00:00:00" u="1"/>
        <d v="2023-01-26T00:00:00" u="1"/>
        <d v="2022-02-22T00:00:00" u="1"/>
        <d v="2024-01-26T00:00:00" u="1"/>
        <d v="2021-03-18T00:00:00" u="1"/>
        <d v="2023-02-22T00:00:00" u="1"/>
        <d v="2022-03-18T00:00:00" u="1"/>
        <d v="2024-02-22T00:00:00" u="1"/>
        <d v="2024-03-18T00:00:00" u="1"/>
        <d v="2021-05-10T00:00:00" u="1"/>
        <d v="2022-05-10T00:00:00" u="1"/>
        <d v="2023-05-10T00:00:00" u="1"/>
        <d v="2022-06-06T00:00:00" u="1"/>
        <d v="2024-05-10T00:00:00" u="1"/>
        <d v="2021-07-02T00:00:00" u="1"/>
        <d v="2023-06-06T00:00:00" u="1"/>
        <d v="2022-01-28T00:00:00" u="1"/>
        <d v="2021-02-24T00:00:00" u="1"/>
        <d v="2022-02-24T00:00:00" u="1"/>
        <d v="2023-02-24T00:00:00" u="1"/>
        <d v="2021-04-16T00:00:00" u="1"/>
        <d v="2023-03-20T00:00:00" u="1"/>
        <d v="2024-03-20T00:00:00" u="1"/>
        <d v="2021-05-12T00:00:00" u="1"/>
        <d v="2022-05-12T00:00:00" u="1"/>
        <d v="2021-06-08T00:00:00" u="1"/>
        <d v="2023-05-12T00:00:00" u="1"/>
        <d v="2022-06-08T00:00:00" u="1"/>
        <d v="2023-06-08T00:00:00" u="1"/>
        <d v="2022-07-04T00:00:00" u="1"/>
        <d v="2023-07-04T00:00:00" u="1"/>
        <d v="2023-01-30T00:00:00" u="1"/>
        <d v="2024-01-30T00:00:00" u="1"/>
        <d v="2021-03-22T00:00:00" u="1"/>
        <d v="2022-03-22T00:00:00" u="1"/>
        <d v="2023-03-22T00:00:00" u="1"/>
        <d v="2022-04-18T00:00:00" u="1"/>
        <d v="2024-03-22T00:00:00" u="1"/>
        <d v="2021-05-14T00:00:00" u="1"/>
        <d v="2023-04-18T00:00:00" u="1"/>
        <d v="2024-04-18T00:00:00" u="1"/>
        <d v="2021-06-10T00:00:00" u="1"/>
        <d v="2022-06-10T00:00:00" u="1"/>
        <d v="2024-05-14T00:00:00" u="1"/>
        <d v="2021-07-06T00:00:00" u="1"/>
        <d v="2022-07-06T00:00:00" u="1"/>
        <d v="2021-08-02T00:00:00" u="1"/>
        <d v="2023-07-06T00:00:00" u="1"/>
        <d v="2022-08-02T00:00:00" u="1"/>
        <d v="2023-08-02T00:00:00" u="1"/>
        <d v="2022-02-28T00:00:00" u="1"/>
        <d v="2021-03-24T00:00:00" u="1"/>
        <d v="2022-03-24T00:00:00" u="1"/>
        <d v="2024-02-28T00:00:00" u="1"/>
        <d v="2021-04-20T00:00:00" u="1"/>
        <d v="2023-03-24T00:00:00" u="1"/>
        <d v="2022-04-20T00:00:00" u="1"/>
        <d v="2023-04-20T00:00:00" u="1"/>
        <d v="2023-05-16T00:00:00" u="1"/>
        <d v="2024-05-16T00:00:00" u="1"/>
        <d v="2021-07-08T00:00:00" u="1"/>
        <d v="2023-06-12T00:00:00" u="1"/>
        <d v="2022-07-08T00:00:00" u="1"/>
        <d v="2021-08-04T00:00:00" u="1"/>
        <d v="2022-08-04T00:00:00" u="1"/>
        <d v="2023-08-04T00:00:00" u="1"/>
        <d v="2021-03-26T00:00:00" u="1"/>
        <d v="2021-04-22T00:00:00" u="1"/>
        <d v="2022-04-22T00:00:00" u="1"/>
        <d v="2024-03-26T00:00:00" u="1"/>
        <d v="2021-05-18T00:00:00" u="1"/>
        <d v="2022-05-18T00:00:00" u="1"/>
        <d v="2024-04-22T00:00:00" u="1"/>
        <d v="2021-06-14T00:00:00" u="1"/>
        <d v="2023-05-18T00:00:00" u="1"/>
        <d v="2022-06-14T00:00:00" u="1"/>
        <d v="2023-06-14T00:00:00" u="1"/>
        <d v="2021-08-06T00:00:00" u="1"/>
        <d v="2023-07-10T00:00:00" u="1"/>
        <d v="2021-09-02T00:00:00" u="1"/>
        <d v="2022-09-02T00:00:00" u="1"/>
        <d v="2022-03-28T00:00:00" u="1"/>
        <d v="2023-03-28T00:00:00" u="1"/>
        <d v="2024-03-28T00:00:00" u="1"/>
        <d v="2021-05-20T00:00:00" u="1"/>
        <d v="2023-04-24T00:00:00" u="1"/>
        <d v="2022-05-20T00:00:00" u="1"/>
        <d v="2024-04-24T00:00:00" u="1"/>
        <d v="2021-06-16T00:00:00" u="1"/>
        <d v="2022-06-16T00:00:00" u="1"/>
        <d v="2024-05-20T00:00:00" u="1"/>
        <d v="2021-07-12T00:00:00" u="1"/>
        <d v="2023-06-16T00:00:00" u="1"/>
        <d v="2022-07-12T00:00:00" u="1"/>
        <d v="2023-07-12T00:00:00" u="1"/>
        <d v="2022-08-08T00:00:00" u="1"/>
        <d v="2023-08-08T00:00:00" u="1"/>
        <d v="2023-09-04T00:00:00" u="1"/>
        <d v="2021-03-30T00:00:00" u="1"/>
        <d v="2022-03-30T00:00:00" u="1"/>
        <d v="2021-04-26T00:00:00" u="1"/>
        <d v="2023-03-30T00:00:00" u="1"/>
        <d v="2022-04-26T00:00:00" u="1"/>
        <d v="2023-04-26T00:00:00" u="1"/>
        <d v="2024-04-26T00:00:00" u="1"/>
        <d v="2021-06-18T00:00:00" u="1"/>
        <d v="2023-05-22T00:00:00" u="1"/>
        <d v="2021-07-14T00:00:00" u="1"/>
        <d v="2022-07-14T00:00:00" u="1"/>
        <d v="2021-08-10T00:00:00" u="1"/>
        <d v="2023-07-14T00:00:00" u="1"/>
        <d v="2022-08-10T00:00:00" u="1"/>
        <d v="2021-09-06T00:00:00" u="1"/>
        <d v="2023-08-10T00:00:00" u="1"/>
        <d v="2022-09-06T00:00:00" u="1"/>
        <d v="2023-09-06T00:00:00" u="1"/>
        <d v="2023-10-02T00:00:00" u="1"/>
        <d v="2021-04-28T00:00:00" u="1"/>
        <d v="2022-04-28T00:00:00" u="1"/>
        <d v="2021-05-24T00:00:00" u="1"/>
        <d v="2023-04-28T00:00:00" u="1"/>
        <d v="2022-05-24T00:00:00" u="1"/>
        <d v="2023-05-24T00:00:00" u="1"/>
        <d v="2022-06-20T00:00:00" u="1"/>
        <d v="2024-05-24T00:00:00" u="1"/>
        <d v="2021-07-16T00:00:00" u="1"/>
        <d v="2023-06-20T00:00:00" u="1"/>
        <d v="2021-09-08T00:00:00" u="1"/>
        <d v="2022-09-08T00:00:00" u="1"/>
        <d v="2021-10-04T00:00:00" u="1"/>
        <d v="2023-09-08T00:00:00" u="1"/>
        <d v="2022-10-04T00:00:00" u="1"/>
        <d v="2023-10-04T00:00:00" u="1"/>
        <d v="2021-04-30T00:00:00" u="1"/>
        <d v="2022-05-26T00:00:00" u="1"/>
        <d v="2024-04-30T00:00:00" u="1"/>
        <d v="2021-06-22T00:00:00" u="1"/>
        <d v="2023-05-26T00:00:00" u="1"/>
        <d v="2022-06-22T00:00:00" u="1"/>
        <d v="2023-06-22T00:00:00" u="1"/>
        <d v="2022-07-18T00:00:00" u="1"/>
        <d v="2023-07-18T00:00:00" u="1"/>
        <d v="2021-09-10T00:00:00" u="1"/>
        <d v="2021-10-06T00:00:00" u="1"/>
        <d v="2022-10-06T00:00:00" u="1"/>
        <d v="2021-11-02T00:00:00" u="1"/>
        <d v="2023-10-06T00:00:00" u="1"/>
        <d v="2022-11-02T00:00:00" u="1"/>
        <d v="2023-11-02T00:00:00" u="1"/>
        <d v="2021-05-28T00:00:00" u="1"/>
        <d v="2021-06-24T00:00:00" u="1"/>
        <d v="2022-06-24T00:00:00" u="1"/>
        <d v="2024-05-28T00:00:00" u="1"/>
        <d v="2021-07-20T00:00:00" u="1"/>
        <d v="2022-07-20T00:00:00" u="1"/>
        <d v="2021-08-16T00:00:00" u="1"/>
        <d v="2023-07-20T00:00:00" u="1"/>
        <d v="2022-08-16T00:00:00" u="1"/>
        <d v="2023-08-16T00:00:00" u="1"/>
        <d v="2022-09-12T00:00:00" u="1"/>
        <d v="2021-10-08T00:00:00" u="1"/>
        <d v="2023-09-12T00:00:00" u="1"/>
        <d v="2021-11-04T00:00:00" u="1"/>
        <d v="2022-11-04T00:00:00" u="1"/>
        <d v="2022-05-30T00:00:00" u="1"/>
        <d v="2023-05-30T00:00:00" u="1"/>
        <d v="2024-05-30T00:00:00" u="1"/>
        <d v="2021-07-22T00:00:00" u="1"/>
        <d v="2023-06-26T00:00:00" u="1"/>
        <d v="2022-07-22T00:00:00" u="1"/>
        <d v="2021-08-18T00:00:00" u="1"/>
        <d v="2022-08-18T00:00:00" u="1"/>
        <d v="2021-09-14T00:00:00" u="1"/>
        <d v="2023-08-18T00:00:00" u="1"/>
        <d v="2022-09-14T00:00:00" u="1"/>
        <d v="2023-09-14T00:00:00" u="1"/>
        <d v="2022-10-10T00:00:00" u="1"/>
        <d v="2023-10-10T00:00:00" u="1"/>
        <d v="2020-12-02T00:00:00" u="1"/>
        <d v="2021-12-02T00:00:00" u="1"/>
        <d v="2023-11-06T00:00:00" u="1"/>
        <d v="2022-12-02T00:00:00" u="1"/>
        <d v="2021-06-28T00:00:00" u="1"/>
        <d v="2022-06-28T00:00:00" u="1"/>
        <d v="2023-06-28T00:00:00" u="1"/>
        <d v="2021-08-20T00:00:00" u="1"/>
        <d v="2023-07-24T00:00:00" u="1"/>
        <d v="2021-09-16T00:00:00" u="1"/>
        <d v="2022-09-16T00:00:00" u="1"/>
        <d v="2021-10-12T00:00:00" u="1"/>
        <d v="2022-10-12T00:00:00" u="1"/>
        <d v="2021-11-08T00:00:00" u="1"/>
        <d v="2023-10-12T00:00:00" u="1"/>
        <d v="2020-12-04T00:00:00" u="1"/>
        <d v="2022-11-08T00:00:00" u="1"/>
        <d v="2021-12-04T00:00:00" u="1"/>
        <d v="2023-11-08T00:00:00" u="1"/>
        <d v="2023-12-04T00:00:00" u="1"/>
        <d v="2021-06-30T00:00:00" u="1"/>
        <d v="2022-06-30T00:00:00" u="1"/>
        <d v="2023-06-30T00:00:00" u="1"/>
        <d v="2022-07-26T00:00:00" u="1"/>
        <d v="2023-07-26T00:00:00" u="1"/>
        <d v="2022-08-22T00:00:00" u="1"/>
        <d v="2023-08-22T00:00:00" u="1"/>
        <d v="2021-10-14T00:00:00" u="1"/>
        <d v="2023-09-18T00:00:00" u="1"/>
        <d v="2021-11-10T00:00:00" u="1"/>
        <d v="2022-11-10T00:00:00" u="1"/>
        <d v="2023-11-10T00:00:00" u="1"/>
        <d v="2022-12-06T00:00:00" u="1"/>
        <d v="2023-12-06T00:00:00" u="1"/>
        <d v="2021-08-24T00:00:00" u="1"/>
        <d v="2022-08-24T00:00:00" u="1"/>
        <d v="2021-09-20T00:00:00" u="1"/>
        <d v="2023-08-24T00:00:00" u="1"/>
        <d v="2022-09-20T00:00:00" u="1"/>
        <d v="2023-09-20T00:00:00" u="1"/>
        <d v="2021-11-12T00:00:00" u="1"/>
        <d v="2023-10-16T00:00:00" u="1"/>
        <d v="2020-12-08T00:00:00" u="1"/>
        <d v="2021-12-08T00:00:00" u="1"/>
        <d v="2022-12-08T00:00:00" u="1"/>
        <d v="2023-12-08T00:00:00" u="1"/>
        <d v="2021-08-26T00:00:00" u="1"/>
        <d v="2022-08-26T00:00:00" u="1"/>
        <d v="2021-09-22T00:00:00" u="1"/>
        <d v="2022-09-22T00:00:00" u="1"/>
        <d v="2021-10-18T00:00:00" u="1"/>
        <d v="2023-09-22T00:00:00" u="1"/>
        <d v="2022-10-18T00:00:00" u="1"/>
        <d v="2023-10-18T00:00:00" u="1"/>
        <d v="2022-11-14T00:00:00" u="1"/>
        <d v="2021-12-10T00:00:00" u="1"/>
        <d v="2023-11-14T00:00:00" u="1"/>
        <d v="2021-09-24T00:00:00" u="1"/>
        <d v="2023-08-28T00:00:00" u="1"/>
        <d v="2021-10-20T00:00:00" u="1"/>
        <d v="2022-10-20T00:00:00" u="1"/>
        <d v="2021-11-16T00:00:00" u="1"/>
        <d v="2023-10-20T00:00:00" u="1"/>
        <d v="2022-11-16T00:00:00" u="1"/>
        <d v="2023-11-16T00:00:00" u="1"/>
        <d v="2023-12-12T00:00:00" u="1"/>
        <d v="2021-08-30T00:00:00" u="1"/>
        <d v="2022-08-30T00:00:00" u="1"/>
        <d v="2023-08-30T00:00:00" u="1"/>
        <d v="2022-09-26T00:00:00" u="1"/>
        <d v="2023-09-26T00:00:00" u="1"/>
        <d v="2021-11-18T00:00:00" u="1"/>
        <d v="2020-12-14T00:00:00" u="1"/>
        <d v="2022-11-18T00:00:00" u="1"/>
        <d v="2021-12-14T00:00:00" u="1"/>
        <d v="2022-12-14T00:00:00" u="1"/>
        <d v="2023-12-14T00:00:00" u="1"/>
        <d v="2021-09-28T00:00:00" u="1"/>
        <d v="2022-09-28T00:00:00" u="1"/>
        <d v="2023-09-28T00:00:00" u="1"/>
        <d v="2023-10-24T00:00:00" u="1"/>
        <d v="2020-12-16T00:00:00" u="1"/>
        <d v="2021-12-16T00:00:00" u="1"/>
        <d v="2023-11-20T00:00:00" u="1"/>
        <d v="2022-12-16T00:00:00" u="1"/>
        <d v="2021-09-30T00:00:00" u="1"/>
        <d v="2022-09-30T00:00:00" u="1"/>
        <d v="2021-10-26T00:00:00" u="1"/>
        <d v="2022-10-26T00:00:00" u="1"/>
        <d v="2021-11-22T00:00:00" u="1"/>
        <d v="2023-10-26T00:00:00" u="1"/>
        <d v="2020-12-18T00:00:00" u="1"/>
        <d v="2022-11-22T00:00:00" u="1"/>
        <d v="2023-11-22T00:00:00" u="1"/>
        <d v="2023-12-18T00:00:00" u="1"/>
        <d v="2021-10-28T00:00:00" u="1"/>
        <d v="2022-10-28T00:00:00" u="1"/>
        <d v="2021-11-24T00:00:00" u="1"/>
        <d v="2022-11-24T00:00:00" u="1"/>
        <d v="2021-12-20T00:00:00" u="1"/>
        <d v="2023-11-24T00:00:00" u="1"/>
        <d v="2022-12-20T00:00:00" u="1"/>
        <d v="2023-12-20T00:00:00" u="1"/>
        <d v="2021-01-01T00:00:00" u="1"/>
        <d v="2021-11-26T00:00:00" u="1"/>
        <d v="2023-10-30T00:00:00" u="1"/>
        <d v="2020-12-22T00:00:00" u="1"/>
        <d v="2021-12-22T00:00:00" u="1"/>
        <d v="2023-12-22T00:00:00" u="1"/>
        <d v="2022-01-03T00:00:00" u="1"/>
        <d v="2023-01-03T00:00:00" u="1"/>
        <d v="2024-01-03T00:00:00" u="1"/>
        <d v="2020-12-24T00:00:00" u="1"/>
        <d v="2022-11-28T00:00:00" u="1"/>
        <d v="2021-12-24T00:00:00" u="1"/>
        <d v="2023-11-28T00:00:00" u="1"/>
        <d v="2021-01-05T00:00:00" u="1"/>
        <d v="2022-01-05T00:00:00" u="1"/>
        <d v="2021-02-01T00:00:00" u="1"/>
        <d v="2023-01-05T00:00:00" u="1"/>
        <d v="2022-02-01T00:00:00" u="1"/>
        <d v="2024-01-05T00:00:00" u="1"/>
        <d v="2023-02-01T00:00:00" u="1"/>
        <d v="2024-02-01T00:00:00" u="1"/>
        <d v="2022-11-30T00:00:00" u="1"/>
        <d v="2023-11-30T00:00:00" u="1"/>
        <d v="2023-12-26T00:00:00" u="1"/>
        <d v="2021-01-07T00:00:00" u="1"/>
        <d v="2022-01-07T00:00:00" u="1"/>
        <d v="2021-02-03T00:00:00" u="1"/>
        <d v="2022-02-03T00:00:00" u="1"/>
        <d v="2023-02-03T00:00:00" u="1"/>
        <d v="2020-12-28T00:00:00" u="1"/>
        <d v="2021-12-28T00:00:00" u="1"/>
        <d v="2023-12-28T00:00:00" u="1"/>
        <d v="2021-02-05T00:00:00" u="1"/>
        <d v="2023-01-09T00:00:00" u="1"/>
        <d v="2024-01-09T00:00:00" u="1"/>
        <d v="2021-03-01T00:00:00" u="1"/>
        <d v="2022-03-01T00:00:00" u="1"/>
        <d v="2024-02-05T00:00:00" u="1"/>
        <d v="2023-03-01T00:00:00" u="1"/>
        <d v="2024-03-01T00:00:00" u="1"/>
        <d v="2021-12-30T00:00:00" u="1"/>
        <d v="2022-01-11T00:00:00" u="1"/>
        <d v="2023-01-11T00:00:00" u="1"/>
        <d v="2022-02-07T00:00:00" u="1"/>
        <d v="2024-01-11T00:00:00" u="1"/>
        <d v="2023-02-07T00:00:00" u="1"/>
        <d v="2022-03-03T00:00:00" u="1"/>
        <d v="2024-02-07T00:00:00" u="1"/>
        <d v="2023-03-03T00:00:00" u="1"/>
        <d v="2021-01-13T00:00:00" u="1"/>
        <d v="2022-01-13T00:00:00" u="1"/>
        <d v="2021-02-09T00:00:00" u="1"/>
        <d v="2023-01-13T00:00:00" u="1"/>
        <d v="2022-02-09T00:00:00" u="1"/>
        <d v="2024-01-13T00:00:00" u="1"/>
        <d v="2021-03-05T00:00:00" u="1"/>
        <d v="2023-02-09T00:00:00" u="1"/>
        <d v="2021-04-01T00:00:00" u="1"/>
        <d v="2022-04-01T00:00:00" u="1"/>
        <d v="2024-03-05T00:00:00" u="1"/>
        <d v="2024-04-01T00:00:00" u="1"/>
        <d v="2021-02-11T00:00:00" u="1"/>
        <d v="2022-02-11T00:00:00" u="1"/>
        <d v="2024-01-15T00:00:00" u="1"/>
        <d v="2022-03-07T00:00:00" u="1"/>
        <d v="2023-03-07T00:00:00" u="1"/>
        <d v="2024-03-07T00:00:00" u="1"/>
        <d v="2023-04-03T00:00:00" u="1"/>
        <d v="2024-04-03T00:00:00" u="1"/>
        <d v="2022-01-17T00:00:00" u="1"/>
        <d v="2023-01-17T00:00:00" u="1"/>
        <d v="2024-01-17T00:00:00" u="1"/>
        <d v="2021-03-09T00:00:00" u="1"/>
        <d v="2023-02-13T00:00:00" u="1"/>
        <d v="2022-03-09T00:00:00" u="1"/>
        <d v="2024-02-13T00:00:00" u="1"/>
        <d v="2021-04-05T00:00:00" u="1"/>
        <d v="2023-03-09T00:00:00" u="1"/>
        <d v="2022-04-05T00:00:00" u="1"/>
        <d v="2023-04-05T00:00:00" u="1"/>
        <d v="2024-04-05T00:00:00" u="1"/>
        <d v="2022-01-19T00:00:00" u="1"/>
        <d v="2021-02-15T00:00:00" u="1"/>
        <d v="2023-01-19T00:00:00" u="1"/>
        <d v="2022-02-15T00:00:00" u="1"/>
        <d v="2024-01-19T00:00:00" u="1"/>
        <d v="2021-03-11T00:00:00" u="1"/>
        <d v="2023-02-15T00:00:00" u="1"/>
        <d v="2022-03-11T00:00:00" u="1"/>
        <d v="2024-02-15T00:00:00" u="1"/>
        <d v="2021-04-07T00:00:00" u="1"/>
        <d v="2022-04-07T00:00:00" u="1"/>
        <d v="2024-03-11T00:00:00" u="1"/>
        <d v="2023-04-07T00:00:00" u="1"/>
        <d v="2022-05-03T00:00:00" u="1"/>
        <d v="2023-05-03T00:00:00" u="1"/>
        <d v="2024-05-03T00:00:00" u="1"/>
        <d v="2022-01-21T00:00:00" u="1"/>
        <d v="2022-02-17T00:00:00" u="1"/>
        <d v="2023-02-17T00:00:00" u="1"/>
        <d v="2021-04-09T00:00:00" u="1"/>
        <d v="2023-03-13T00:00:00" u="1"/>
        <d v="2024-03-13T00:00:00" u="1"/>
        <d v="2021-05-05T00:00:00" u="1"/>
        <d v="2022-05-05T00:00:00" u="1"/>
        <d v="2024-04-09T00:00:00" u="1"/>
        <d v="2021-06-01T00:00:00" u="1"/>
        <d v="2022-06-01T00:00:00" u="1"/>
        <d v="2023-06-01T00:00:00" u="1"/>
        <d v="2021-02-19T00:00:00" u="1"/>
        <d v="2023-01-23T00:00:00" u="1"/>
        <d v="2024-01-23T00:00:00" u="1"/>
        <d v="2021-03-15T00:00:00" u="1"/>
        <d v="2022-03-15T00:00:00" u="1"/>
        <d v="2024-02-19T00:00:00" u="1"/>
        <d v="2023-03-15T00:00:00" u="1"/>
        <d v="2022-04-11T00:00:00" u="1"/>
        <d v="2024-03-15T00:00:00" u="1"/>
        <d v="2021-05-07T00:00:00" u="1"/>
        <d v="2023-04-11T00:00:00" u="1"/>
        <d v="2024-04-11T00:00:00" u="1"/>
        <d v="2024-05-07T00:00:00" u="1"/>
        <d v="2022-01-25T00:00:00" u="1"/>
        <d v="2023-01-25T00:00:00" u="1"/>
        <d v="2022-02-21T00:00:00" u="1"/>
        <d v="2024-01-25T00:00:00" u="1"/>
        <d v="2023-02-21T00:00:00" u="1"/>
        <d v="2022-03-17T00:00:00" u="1"/>
        <d v="2024-02-21T00:00:00" u="1"/>
        <d v="2023-03-17T00:00:00" u="1"/>
        <d v="2022-05-09T00:00:00" u="1"/>
        <d v="2023-05-09T00:00:00" u="1"/>
        <d v="2024-05-09T00:00:00" u="1"/>
        <d v="2021-07-01T00:00:00" u="1"/>
        <d v="2022-07-01T00:00:00" u="1"/>
        <d v="2022-01-27T00:00:00" u="1"/>
        <d v="2021-02-23T00:00:00" u="1"/>
        <d v="2023-01-27T00:00:00" u="1"/>
        <d v="2022-02-23T00:00:00" u="1"/>
        <d v="2021-03-19T00:00:00" u="1"/>
        <d v="2023-02-23T00:00:00" u="1"/>
        <d v="2024-02-23T00:00:00" u="1"/>
        <d v="2024-03-19T00:00:00" u="1"/>
        <d v="2021-05-11T00:00:00" u="1"/>
        <d v="2022-05-11T00:00:00" u="1"/>
        <d v="2021-06-07T00:00:00" u="1"/>
        <d v="2023-05-11T00:00:00" u="1"/>
        <d v="2022-06-07T00:00:00" u="1"/>
        <d v="2023-06-07T00:00:00" u="1"/>
        <d v="2023-07-03T00:00:00" u="1"/>
        <d v="2021-02-25T00:00:00" u="1"/>
        <d v="2022-02-25T00:00:00" u="1"/>
        <d v="2024-01-29T00:00:00" u="1"/>
        <d v="2022-03-21T00:00:00" u="1"/>
        <d v="2023-03-21T00:00:00" u="1"/>
        <d v="2024-03-21T00:00:00" u="1"/>
        <d v="2021-05-13T00:00:00" u="1"/>
        <d v="2022-05-13T00:00:00" u="1"/>
        <d v="2024-04-17T00:00:00" u="1"/>
        <d v="2021-06-09T00:00:00" u="1"/>
        <d v="2022-06-09T00:00:00" u="1"/>
        <d v="2024-05-13T00:00:00" u="1"/>
        <d v="2021-07-05T00:00:00" u="1"/>
        <d v="2023-06-09T00:00:00" u="1"/>
        <d v="2022-07-05T00:00:00" u="1"/>
        <d v="2023-07-05T00:00:00" u="1"/>
        <d v="2022-08-01T00:00:00" u="1"/>
        <d v="2022-01-31T00:00:00" u="1"/>
        <d v="2023-01-31T00:00:00" u="1"/>
        <d v="2024-01-31T00:00:00" u="1"/>
        <d v="2021-03-23T00:00:00" u="1"/>
        <d v="2023-02-27T00:00:00" u="1"/>
        <d v="2022-03-23T00:00:00" u="1"/>
        <d v="2024-02-27T00:00:00" u="1"/>
        <d v="2021-04-19T00:00:00" u="1"/>
        <d v="2023-03-23T00:00:00" u="1"/>
        <d v="2022-04-19T00:00:00" u="1"/>
        <d v="2023-04-19T00:00:00" u="1"/>
        <d v="2024-04-19T00:00:00" u="1"/>
        <d v="2021-06-11T00:00:00" u="1"/>
        <d v="2023-05-15T00:00:00" u="1"/>
        <d v="2024-05-15T00:00:00" u="1"/>
        <d v="2021-07-07T00:00:00" u="1"/>
        <d v="2022-07-07T00:00:00" u="1"/>
        <d v="2021-08-03T00:00:00" u="1"/>
        <d v="2023-07-07T00:00:00" u="1"/>
        <d v="2022-08-03T00:00:00" u="1"/>
        <d v="2023-08-03T00:00:00" u="1"/>
        <d v="2021-03-25T00:00:00" u="1"/>
        <d v="2022-03-25T00:00:00" u="1"/>
        <d v="2024-02-29T00:00:00" u="1"/>
        <d v="2021-04-21T00:00:00" u="1"/>
        <d v="2022-04-21T00:00:00" u="1"/>
        <d v="2024-03-25T00:00:00" u="1"/>
        <d v="2021-05-17T00:00:00" u="1"/>
        <d v="2023-04-21T00:00:00" u="1"/>
        <d v="2022-05-17T00:00:00" u="1"/>
        <d v="2023-05-17T00:00:00" u="1"/>
        <d v="2022-06-13T00:00:00" u="1"/>
        <d v="2024-05-17T00:00:00" u="1"/>
        <d v="2021-07-09T00:00:00" u="1"/>
        <d v="2023-06-13T00:00:00" u="1"/>
        <d v="2021-08-05T00:00:00" u="1"/>
        <d v="2022-08-05T00:00:00" u="1"/>
        <d v="2021-09-01T00:00:00" u="1"/>
        <d v="2022-09-01T00:00:00" u="1"/>
        <d v="2023-09-01T00:00:00" u="1"/>
        <d v="2021-04-23T00:00:00" u="1"/>
        <d v="2023-03-27T00:00:00" u="1"/>
        <d v="2024-03-27T00:00:00" u="1"/>
        <d v="2021-05-19T00:00:00" u="1"/>
        <d v="2022-05-19T00:00:00" u="1"/>
        <d v="2024-04-23T00:00:00" u="1"/>
        <d v="2021-06-15T00:00:00" u="1"/>
        <d v="2023-05-19T00:00:00" u="1"/>
        <d v="2022-06-15T00:00:00" u="1"/>
        <d v="2023-06-15T00:00:00" u="1"/>
        <d v="2022-07-11T00:00:00" u="1"/>
        <d v="2023-07-11T00:00:00" u="1"/>
        <d v="2021-09-03T00:00:00" u="1"/>
        <d v="2023-08-07T00:00:00" u="1"/>
        <d v="2021-03-29T00:00:00" u="1"/>
        <d v="2022-03-29T00:00:00" u="1"/>
        <d v="2023-03-29T00:00:00" u="1"/>
        <d v="2022-04-25T00:00:00" u="1"/>
        <d v="2024-03-29T00:00:00" u="1"/>
        <d v="2021-05-21T00:00:00" u="1"/>
        <d v="2023-04-25T00:00:00" u="1"/>
        <d v="2024-04-25T00:00:00" u="1"/>
        <d v="2021-06-17T00:00:00" u="1"/>
        <d v="2022-06-17T00:00:00" u="1"/>
        <d v="2024-05-21T00:00:00" u="1"/>
        <d v="2021-07-13T00:00:00" u="1"/>
        <d v="2021-08-09T00:00:00" u="1"/>
        <d v="2023-07-13T00:00:00" u="1"/>
        <d v="2022-08-09T00:00:00" u="1"/>
        <d v="2023-08-09T00:00:00" u="1"/>
        <d v="2022-09-05T00:00:00" u="1"/>
        <d v="2023-09-05T00:00:00" u="1"/>
        <d v="2021-03-31T00:00:00" u="1"/>
        <d v="2022-03-31T00:00:00" u="1"/>
        <d v="2021-04-27T00:00:00" u="1"/>
        <d v="2023-03-31T00:00:00" u="1"/>
        <d v="2022-04-27T00:00:00" u="1"/>
        <d v="2023-04-27T00:00:00" u="1"/>
        <d v="2022-05-23T00:00:00" u="1"/>
        <d v="2024-04-27T00:00:00" u="1"/>
        <d v="2023-05-23T00:00:00" u="1"/>
        <d v="2024-05-23T00:00:00" u="1"/>
        <d v="2021-07-15T00:00:00" u="1"/>
        <d v="2023-06-19T00:00:00" u="1"/>
        <d v="2022-07-15T00:00:00" u="1"/>
        <d v="2021-08-11T00:00:00" u="1"/>
        <d v="2022-08-11T00:00:00" u="1"/>
        <d v="2021-09-07T00:00:00" u="1"/>
        <d v="2023-08-11T00:00:00" u="1"/>
        <d v="2022-09-07T00:00:00" u="1"/>
        <d v="2023-09-07T00:00:00" u="1"/>
        <d v="2022-10-03T00:00:00" u="1"/>
        <d v="2023-10-03T00:00:00" u="1"/>
        <d v="2021-04-29T00:00:00" u="1"/>
        <d v="2022-04-29T00:00:00" u="1"/>
        <d v="2021-05-25T00:00:00" u="1"/>
        <d v="2022-05-25T00:00:00" u="1"/>
        <d v="2024-04-29T00:00:00" u="1"/>
        <d v="2021-06-21T00:00:00" u="1"/>
        <d v="2023-05-25T00:00:00" u="1"/>
        <d v="2022-06-21T00:00:00" u="1"/>
        <d v="2023-06-21T00:00:00" u="1"/>
        <d v="2021-08-13T00:00:00" u="1"/>
        <d v="2023-07-17T00:00:00" u="1"/>
        <d v="2021-09-09T00:00:00" u="1"/>
        <d v="2022-09-09T00:00:00" u="1"/>
        <d v="2021-10-05T00:00:00" u="1"/>
        <d v="2022-10-05T00:00:00" u="1"/>
        <d v="2021-11-01T00:00:00" u="1"/>
        <d v="2023-10-05T00:00:00" u="1"/>
        <d v="2022-11-01T00:00:00" u="1"/>
        <d v="2023-11-01T00:00:00" u="1"/>
        <d v="2021-05-27T00:00:00" u="1"/>
        <d v="2022-05-27T00:00:00" u="1"/>
        <d v="2021-06-23T00:00:00" u="1"/>
        <d v="2022-06-23T00:00:00" u="1"/>
        <d v="2024-05-27T00:00:00" u="1"/>
        <d v="2021-07-19T00:00:00" u="1"/>
        <d v="2023-06-23T00:00:00" u="1"/>
        <d v="2022-07-19T00:00:00" u="1"/>
        <d v="2023-07-19T00:00:00" u="1"/>
        <d v="2022-08-15T00:00:00" u="1"/>
        <d v="2023-08-15T00:00:00" u="1"/>
        <d v="2021-10-07T00:00:00" u="1"/>
        <d v="2023-09-11T00:00:00" u="1"/>
        <d v="2022-10-07T00:00:00" u="1"/>
        <d v="2021-11-03T00:00:00" u="1"/>
        <d v="2022-11-03T00:00:00" u="1"/>
        <d v="2023-11-03T00:00:00" u="1"/>
        <d v="2021-06-25T00:00:00" u="1"/>
        <d v="2023-05-29T00:00:00" u="1"/>
        <d v="2024-05-29T00:00:00" u="1"/>
        <d v="2021-07-21T00:00:00" u="1"/>
        <d v="2022-07-21T00:00:00" u="1"/>
        <d v="2021-08-17T00:00:00" u="1"/>
        <d v="2023-07-21T00:00:00" u="1"/>
        <d v="2022-08-17T00:00:00" u="1"/>
        <d v="2021-09-13T00:00:00" u="1"/>
        <d v="2023-08-17T00:00:00" u="1"/>
        <d v="2022-09-13T00:00:00" u="1"/>
        <d v="2023-09-13T00:00:00" u="1"/>
        <d v="2021-11-05T00:00:00" u="1"/>
        <d v="2023-10-09T00:00:00" u="1"/>
        <d v="2020-12-01T00:00:00" u="1"/>
        <d v="2021-12-01T00:00:00" u="1"/>
        <d v="2022-12-01T00:00:00" u="1"/>
        <d v="2023-12-01T00:00:00" u="1"/>
        <d v="2021-05-31T00:00:00" u="1"/>
        <d v="2022-05-31T00:00:00" u="1"/>
        <d v="2023-05-31T00:00:00" u="1"/>
        <d v="2022-06-27T00:00:00" u="1"/>
        <d v="2024-05-31T00:00:00" u="1"/>
        <d v="2021-07-23T00:00:00" u="1"/>
        <d v="2023-06-27T00:00:00" u="1"/>
        <d v="2021-08-19T00:00:00" u="1"/>
        <d v="2022-08-19T00:00:00" u="1"/>
        <d v="2021-09-15T00:00:00" u="1"/>
        <d v="2022-09-15T00:00:00" u="1"/>
        <d v="2021-10-11T00:00:00" u="1"/>
        <d v="2023-09-15T00:00:00" u="1"/>
        <d v="2022-10-11T00:00:00" u="1"/>
        <d v="2023-10-11T00:00:00" u="1"/>
        <d v="2020-12-03T00:00:00" u="1"/>
        <d v="2022-11-07T00:00:00" u="1"/>
        <d v="2021-12-03T00:00:00" u="1"/>
        <d v="2023-11-07T00:00:00" u="1"/>
        <d v="2021-06-29T00:00:00" u="1"/>
        <d v="2022-06-29T00:00:00" u="1"/>
        <d v="2023-06-29T00:00:00" u="1"/>
        <d v="2022-07-25T00:00:00" u="1"/>
        <d v="2023-07-25T00:00:00" u="1"/>
        <d v="2021-09-17T00:00:00" u="1"/>
        <d v="2023-08-21T00:00:00" u="1"/>
        <d v="2021-11-09T00:00:00" u="1"/>
        <d v="2022-11-09T00:00:00" u="1"/>
        <d v="2023-11-09T00:00:00" u="1"/>
        <d v="2021-07-27T00:00:00" u="1"/>
        <d v="2022-07-27T00:00:00" u="1"/>
        <d v="2021-08-23T00:00:00" u="1"/>
        <d v="2023-07-27T00:00:00" u="1"/>
        <d v="2022-08-23T00:00:00" u="1"/>
        <d v="2023-08-23T00:00:00" u="1"/>
        <d v="2022-09-19T00:00:00" u="1"/>
        <d v="2021-10-15T00:00:00" u="1"/>
        <d v="2023-09-19T00:00:00" u="1"/>
        <d v="2021-11-11T00:00:00" u="1"/>
        <d v="2022-11-11T00:00:00" u="1"/>
        <d v="2021-12-07T00:00:00" u="1"/>
        <d v="2022-12-07T00:00:00" u="1"/>
        <d v="2023-12-07T00:00:00" u="1"/>
        <d v="2021-07-29T00:00:00" u="1"/>
        <d v="2021-08-25T00:00:00" u="1"/>
        <d v="2022-08-25T00:00:00" u="1"/>
        <d v="2021-09-21T00:00:00" u="1"/>
        <d v="2023-08-25T00:00:00" u="1"/>
        <d v="2022-09-21T00:00:00" u="1"/>
        <d v="2023-09-21T00:00:00" u="1"/>
        <d v="2022-10-17T00:00:00" u="1"/>
        <d v="2021-11-13T00:00:00" u="1"/>
        <d v="2023-10-17T00:00:00" u="1"/>
        <d v="2020-12-09T00:00:00" u="1"/>
        <d v="2021-12-09T00:00:00" u="1"/>
        <d v="2023-11-13T00:00:00" u="1"/>
        <d v="2022-12-09T00:00:00" u="1"/>
        <d v="2021-08-27T00:00:00" u="1"/>
        <d v="2023-07-31T00:00:00" u="1"/>
        <d v="2021-09-23T00:00:00" u="1"/>
        <d v="2022-09-23T00:00:00" u="1"/>
        <d v="2021-10-19T00:00:00" u="1"/>
        <d v="2022-10-19T00:00:00" u="1"/>
        <d v="2021-11-15T00:00:00" u="1"/>
        <d v="2023-10-19T00:00:00" u="1"/>
        <d v="2022-11-15T00:00:00" u="1"/>
        <d v="2023-11-15T00:00:00" u="1"/>
        <d v="2022-08-29T00:00:00" u="1"/>
        <d v="2023-08-29T00:00:00" u="1"/>
        <d v="2021-10-21T00:00:00" u="1"/>
        <d v="2023-09-25T00:00:00" u="1"/>
        <d v="2022-10-21T00:00:00" u="1"/>
        <d v="2021-11-17T00:00:00" u="1"/>
        <d v="2022-11-17T00:00:00" u="1"/>
        <d v="2021-12-13T00:00:00" u="1"/>
        <d v="2023-11-17T00:00:00" u="1"/>
        <d v="2022-12-13T00:00:00" u="1"/>
        <d v="2023-12-13T00:00:00" u="1"/>
        <d v="2021-08-31T00:00:00" u="1"/>
        <d v="2022-08-31T00:00:00" u="1"/>
        <d v="2021-09-27T00:00:00" u="1"/>
        <d v="2023-08-31T00:00:00" u="1"/>
        <d v="2022-09-27T00:00:00" u="1"/>
        <d v="2023-09-27T00:00:00" u="1"/>
        <d v="2021-11-19T00:00:00" u="1"/>
        <d v="2020-12-15T00:00:00" u="1"/>
        <d v="2021-12-15T00:00:00" u="1"/>
        <d v="2022-12-15T00:00:00" u="1"/>
        <d v="2023-12-15T00:00:00" u="1"/>
      </sharedItems>
      <fieldGroup par="27"/>
    </cacheField>
    <cacheField name="Purchase order no." numFmtId="0">
      <sharedItems/>
    </cacheField>
    <cacheField name="Sales order no." numFmtId="0">
      <sharedItems/>
    </cacheField>
    <cacheField name="Sales order Type" numFmtId="0">
      <sharedItems/>
    </cacheField>
    <cacheField name="Billing type" numFmtId="0">
      <sharedItems/>
    </cacheField>
    <cacheField name="Bill. doc." numFmtId="0">
      <sharedItems/>
    </cacheField>
    <cacheField name="Customer code" numFmtId="0">
      <sharedItems/>
    </cacheField>
    <cacheField name="customer name" numFmtId="0">
      <sharedItems containsBlank="1" count="46">
        <s v="CP All Public Company Limited"/>
        <s v="PTT Retail Management Co., Ltd"/>
        <s v="CP Axtra Public Company Limited"/>
        <s v="UFM Fuji Super Co.,Ltd."/>
        <s v="SOR.CHAROEN SUPPLY 2018 CO., LTD."/>
        <s v="M PROSPER CO., LTD."/>
        <s v="SAMSUB DISTRIBUTOR LIMITED"/>
        <s v="Central Food Retail Co., Ltd."/>
        <s v="SERICHAI AS&amp;D CO., LTD."/>
        <s v="Saha Lawson Co., Ltd."/>
        <s v="WEALIMEX CO., LTD."/>
        <s v="Big C Supercenter Public Co.,Ltd."/>
        <s v="VILLA MARKET JP CO., LTD."/>
        <s v="FOODLAND SUPERMARKET CO., LTD."/>
        <s v="RATCHASIMA P.D.C. CO., LTD."/>
        <s v="The Mall Group Co., Ltd."/>
        <s v="AEON (Thailand) Co.,Ltd."/>
        <s v="Ek-Chai Distribution System Co. Ltd"/>
        <s v="ASIACHAI WEST COMPANY LIMITED"/>
        <s v="RPB DISTRIBUTION CO., LTD."/>
        <s v="OCEAN D.C. CO., LTD."/>
        <s v="DONKI (Thailand) Co., Ltd."/>
        <s v="Petroleum Thai Corporation Co.,Ltd."/>
        <s v="M M BEVERAGE CO., LTD."/>
        <s v="Supercheap Co., Ltd."/>
        <s v="Central Food Wholesales Limited" u="1"/>
        <m u="1"/>
        <s v="Siam Makro Public Company Limited" u="1"/>
        <s v="SATE MILLENNIUM CO., LTD." u="1"/>
        <s v="BANPAEW DISTRIBUTION LIMITED" u="1"/>
        <s v="JT DSO18 - Udon Thani" u="1"/>
        <s v="BIG BIZ PLUS CO., LTD." u="1"/>
        <s v="B.V. DISTRIBUTOR LIMITED" u="1"/>
        <s v="Isetan (Thailand) Co.,Ltd." u="1"/>
        <s v="SIAM FOOD AND CONSUMER CO., LTD." u="1"/>
        <s v="Central Familymart Co., Ltd." u="1"/>
        <s v="DONKI Thonglor Co., Ltd." u="1"/>
        <s v="KHONKAEN PANICH CO., LTD." u="1"/>
        <s v="BANPAEW DISTRIBUTION LIMITED PARTNE" u="1"/>
        <s v="SOR.CHAROEN SUPPLY 2018 LIMITED" u="1"/>
        <s v="JT DSO20 - Phitsanulok" u="1"/>
        <s v="CE PROSPER CO., LTD." u="1"/>
        <s v="RATCHASIMA P.AS&amp;D CO., LTD." u="1"/>
        <s v="JT DSO21 - Hat Yai" u="1"/>
        <s v="JT DSO16 - Surat Thani" u="1"/>
        <s v="Saha Lawson Co., Ltd. (Head Office)" u="1"/>
      </sharedItems>
      <fieldGroup par="26"/>
    </cacheField>
    <cacheField name="Ship-to" numFmtId="0">
      <sharedItems/>
    </cacheField>
    <cacheField name="Material" numFmtId="0">
      <sharedItems/>
    </cacheField>
    <cacheField name="Description" numFmtId="0">
      <sharedItems/>
    </cacheField>
    <cacheField name="Billed quantity" numFmtId="3">
      <sharedItems containsSemiMixedTypes="0" containsString="0" containsNumber="1" containsInteger="1" minValue="1" maxValue="32000"/>
    </cacheField>
    <cacheField name="Net value" numFmtId="4">
      <sharedItems containsSemiMixedTypes="0" containsString="0" containsNumber="1" minValue="59.19" maxValue="1894128.83"/>
    </cacheField>
    <cacheField name="Brand name" numFmtId="0">
      <sharedItems count="29">
        <s v="CA FL"/>
        <s v="CA BL"/>
        <s v="CA MN"/>
        <s v="CA 100S YL"/>
        <s v="WI BL"/>
        <s v="WC RE"/>
        <s v="WC BL"/>
        <s v="WC GR"/>
        <s v="ME OB"/>
        <s v="ME SB"/>
        <s v="ME OP"/>
        <s v="CA 100S GR"/>
        <s v="CA 100S BL"/>
        <s v="WC RD" u="1"/>
        <s v="WC GR " u="1"/>
        <s v="WI BM" u="1"/>
        <s v="CC GR" u="1"/>
        <s v="WC BK" u="1"/>
        <e v="#N/A" u="1"/>
        <s v="CC YL" u="1"/>
        <s v="ME WB" u="1"/>
        <s v="WC BL " u="1"/>
        <s v="ME NG" u="1"/>
        <s v="ME CA" u="1"/>
        <s v="ME CG" u="1"/>
        <s v="CC BL" u="1"/>
        <s v="MV SB" u="1"/>
        <s v="WI CLS" u="1"/>
        <s v="CA EC" u="1"/>
      </sharedItems>
      <fieldGroup par="25"/>
    </cacheField>
    <cacheField name="Quantity" numFmtId="168">
      <sharedItems containsSemiMixedTypes="0" containsString="0" containsNumber="1" containsInteger="1" minValue="-8000" maxValue="32000" count="168">
        <n v="9"/>
        <n v="17"/>
        <n v="6"/>
        <n v="7"/>
        <n v="500"/>
        <n v="5000"/>
        <n v="6000"/>
        <n v="2000"/>
        <n v="1000"/>
        <n v="40"/>
        <n v="80"/>
        <n v="20000"/>
        <n v="8000"/>
        <n v="4000"/>
        <n v="16000"/>
        <n v="10000"/>
        <n v="1500"/>
        <n v="100"/>
        <n v="150"/>
        <n v="50"/>
        <n v="250"/>
        <n v="300"/>
        <n v="200"/>
        <n v="7000"/>
        <n v="3000"/>
        <n v="4500"/>
        <n v="2500"/>
        <n v="3500"/>
        <n v="9000"/>
        <n v="324"/>
        <n v="1176"/>
        <n v="15000"/>
        <n v="32000"/>
        <n v="12000"/>
        <n v="7500"/>
        <n v="14000"/>
        <n v="27000"/>
        <n v="24000"/>
        <n v="10"/>
        <n v="60"/>
        <n v="210"/>
        <n v="30"/>
        <n v="20"/>
        <n v="170"/>
        <n v="340"/>
        <n v="450"/>
        <n v="220"/>
        <n v="280"/>
        <n v="590"/>
        <n v="510"/>
        <n v="6500"/>
        <n v="750"/>
        <n v="2400"/>
        <n v="2250"/>
        <n v="3750"/>
        <n v="3730"/>
        <n v="1250"/>
        <n v="90"/>
        <n v="180"/>
        <n v="70"/>
        <n v="5150"/>
        <n v="1900"/>
        <n v="35"/>
        <n v="65"/>
        <n v="3650"/>
        <n v="1650"/>
        <n v="1700"/>
        <n v="3280"/>
        <n v="1800"/>
        <n v="1350"/>
        <n v="1300"/>
        <n v="3700"/>
        <n v="800"/>
        <n v="110"/>
        <n v="1190"/>
        <n v="4300"/>
        <n v="107"/>
        <n v="2884"/>
        <n v="494"/>
        <n v="493"/>
        <n v="1750"/>
        <n v="140"/>
        <n v="120"/>
        <n v="240"/>
        <n v="14393"/>
        <n v="488"/>
        <n v="1012"/>
        <n v="1507"/>
        <n v="400"/>
        <n v="130"/>
        <n v="700"/>
        <n v="160"/>
        <n v="1"/>
        <n v="99"/>
        <n v="135"/>
        <n v="3865"/>
        <n v="449"/>
        <n v="16551"/>
        <n v="14500"/>
        <n v="332"/>
        <n v="1668"/>
        <n v="189"/>
        <n v="61"/>
        <n v="2750"/>
        <n v="2"/>
        <n v="48"/>
        <n v="5500"/>
        <n v="877"/>
        <n v="5123"/>
        <n v="6850"/>
        <n v="600"/>
        <n v="11000"/>
        <n v="260"/>
        <n v="360"/>
        <n v="440"/>
        <n v="720"/>
        <n v="320"/>
        <n v="1200"/>
        <n v="1040"/>
        <n v="1430"/>
        <n v="13000"/>
        <n v="230"/>
        <n v="270"/>
        <n v="3250"/>
        <n v="1950"/>
        <n v="2350"/>
        <n v="4250"/>
        <n v="1600"/>
        <n v="550"/>
        <n v="3900"/>
        <n v="190"/>
        <n v="-12"/>
        <n v="-52"/>
        <n v="-6"/>
        <n v="-3"/>
        <n v="-2"/>
        <n v="-1"/>
        <n v="-1500"/>
        <n v="-497"/>
        <n v="-491"/>
        <n v="-483"/>
        <n v="-494"/>
        <n v="-493"/>
        <n v="-9"/>
        <n v="-17"/>
        <n v="-7"/>
        <n v="-498"/>
        <n v="-992"/>
        <n v="-8"/>
        <n v="-100"/>
        <n v="-250"/>
        <n v="-300"/>
        <n v="-2000"/>
        <n v="-1000"/>
        <n v="-500"/>
        <n v="-107"/>
        <n v="-2884"/>
        <n v="-3000"/>
        <n v="-5000"/>
        <n v="-6500"/>
        <n v="-8000"/>
        <n v="-1250"/>
        <n v="-990"/>
        <n v="-10"/>
        <n v="-998"/>
        <n v="-499"/>
        <n v="-5"/>
        <n v="-492"/>
      </sharedItems>
    </cacheField>
    <cacheField name="Amount" numFmtId="168">
      <sharedItems containsSemiMixedTypes="0" containsString="0" containsNumber="1" minValue="-502320" maxValue="2009280"/>
    </cacheField>
    <cacheField name="Discount" numFmtId="168">
      <sharedItems containsSemiMixedTypes="0" containsString="0" containsNumber="1" minValue="-27586.240000000107" maxValue="115151.16999999993"/>
    </cacheField>
    <cacheField name="Amount Exclude VAT" numFmtId="40">
      <sharedItems containsSemiMixedTypes="0" containsString="0" containsNumber="1" minValue="-497280" maxValue="1894128.83"/>
    </cacheField>
    <cacheField name="RSP" numFmtId="40">
      <sharedItems containsSemiMixedTypes="0" containsString="0" containsNumber="1" containsInteger="1" minValue="-576000" maxValue="2304000"/>
    </cacheField>
    <cacheField name="VAT" numFmtId="40">
      <sharedItems containsSemiMixedTypes="0" containsString="0" containsNumber="1" minValue="-37682.242990654202" maxValue="150728.97196261681"/>
    </cacheField>
    <cacheField name="Amount included VAT" numFmtId="40">
      <sharedItems containsSemiMixedTypes="0" containsString="0" containsNumber="1" minValue="-534962.24299065419" maxValue="2044857.8019626169"/>
    </cacheField>
    <cacheField name="Brand Category" numFmtId="0">
      <sharedItems count="4">
        <s v="CA"/>
        <s v="CAHD"/>
        <s v="WI"/>
        <s v="EV"/>
      </sharedItems>
    </cacheField>
    <cacheField name="Customer category" numFmtId="0">
      <sharedItems count="3">
        <s v="Key Account"/>
        <s v="Distributor"/>
        <s v="DSO"/>
      </sharedItems>
    </cacheField>
    <cacheField name="Cust_Name" numFmtId="0">
      <sharedItems/>
    </cacheField>
    <cacheField name="MMU" numFmtId="0" formula="Quantity/50000" databaseField="0"/>
    <cacheField name="Brand name2" numFmtId="0" databaseField="0">
      <fieldGroup base="13">
        <discretePr count="29">
          <x v="1"/>
          <x v="1"/>
          <x v="1"/>
          <x v="13"/>
          <x v="0"/>
          <x v="10"/>
          <x v="10"/>
          <x v="10"/>
          <x v="12"/>
          <x v="12"/>
          <x v="12"/>
          <x v="13"/>
          <x v="14"/>
          <x v="5"/>
          <x v="10"/>
          <x v="0"/>
          <x v="2"/>
          <x v="10"/>
          <x v="4"/>
          <x v="2"/>
          <x v="3"/>
          <x v="9"/>
          <x v="11"/>
          <x v="8"/>
          <x v="7"/>
          <x v="2"/>
          <x v="6"/>
          <x v="0"/>
          <x v="1"/>
        </discretePr>
        <groupItems count="15">
          <s v="Group2"/>
          <s v="Group4"/>
          <s v="Group5"/>
          <s v="ME WB"/>
          <e v="#N/A"/>
          <s v="WC RD"/>
          <s v="MV SB"/>
          <s v="ME CG"/>
          <s v="ME CA"/>
          <s v="WC BL "/>
          <s v="Group3"/>
          <s v="ME NG"/>
          <s v="Group1"/>
          <s v="Group6"/>
          <s v="CA 100S BL"/>
        </groupItems>
      </fieldGroup>
    </cacheField>
    <cacheField name="customer name2" numFmtId="0" databaseField="0">
      <fieldGroup par="28" base="7">
        <discretePr count="46">
          <x v="5"/>
          <x v="17"/>
          <x v="18"/>
          <x v="17"/>
          <x v="11"/>
          <x v="22"/>
          <x v="10"/>
          <x v="17"/>
          <x v="10"/>
          <x v="17"/>
          <x v="22"/>
          <x v="8"/>
          <x v="17"/>
          <x v="17"/>
          <x v="16"/>
          <x v="17"/>
          <x v="17"/>
          <x v="7"/>
          <x v="22"/>
          <x v="10"/>
          <x v="23"/>
          <x v="17"/>
          <x v="17"/>
          <x v="23"/>
          <x v="23"/>
          <x v="19"/>
          <x v="9"/>
          <x v="17"/>
          <x v="20"/>
          <x v="16"/>
          <x v="0"/>
          <x v="11"/>
          <x v="11"/>
          <x v="13"/>
          <x v="21"/>
          <x v="6"/>
          <x v="14"/>
          <x v="16"/>
          <x v="15"/>
          <x v="4"/>
          <x v="1"/>
          <x v="10"/>
          <x v="16"/>
          <x v="3"/>
          <x v="2"/>
          <x v="12"/>
        </discretePr>
        <groupItems count="24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Big C Supercenter Public Co.,Ltd."/>
          <m/>
          <s v="Group3"/>
          <s v="Group5"/>
          <s v="Saha Lawson Co., Ltd. (Head Office)"/>
          <s v="Isetan (Thailand) Co.,Ltd."/>
          <s v="DONKI Thonglor Co., Ltd."/>
          <s v="BANPAEW DISTRIBUTION LIMITED PARTNE"/>
          <s v="Group6"/>
          <s v="Group1"/>
          <s v="CP Axtra Public Company Limited"/>
          <s v="Central Food Wholesales Limited"/>
          <s v="SATE MILLENNIUM CO., LTD."/>
          <s v="SIAM FOOD AND CONSUMER CO., LTD."/>
          <s v="Group2"/>
          <s v="Group4"/>
        </groupItems>
      </fieldGroup>
    </cacheField>
    <cacheField name="Bill. date2" numFmtId="0" databaseField="0">
      <fieldGroup base="0">
        <discretePr count="877">
          <x v="777"/>
          <x v="774"/>
          <x v="775"/>
          <x v="776"/>
          <x v="778"/>
          <x v="779"/>
          <x v="780"/>
          <x v="781"/>
          <x v="782"/>
          <x v="783"/>
          <x v="784"/>
          <x v="785"/>
          <x v="786"/>
          <x v="787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129"/>
          <x v="374"/>
          <x v="145"/>
          <x v="609"/>
          <x v="389"/>
          <x v="625"/>
          <x v="0"/>
          <x v="408"/>
          <x v="184"/>
          <x v="644"/>
          <x v="147"/>
          <x v="391"/>
          <x v="167"/>
          <x v="627"/>
          <x v="410"/>
          <x v="646"/>
          <x v="426"/>
          <x v="662"/>
          <x v="149"/>
          <x v="169"/>
          <x v="0"/>
          <x v="412"/>
          <x v="186"/>
          <x v="428"/>
          <x v="664"/>
          <x v="670"/>
          <x v="393"/>
          <x v="629"/>
          <x v="0"/>
          <x v="188"/>
          <x v="648"/>
          <x v="2"/>
          <x v="195"/>
          <x v="430"/>
          <x v="671"/>
          <x v="171"/>
          <x v="414"/>
          <x v="650"/>
          <x v="4"/>
          <x v="197"/>
          <x v="11"/>
          <x v="432"/>
          <x v="216"/>
          <x v="451"/>
          <x v="693"/>
          <x v="190"/>
          <x v="667"/>
          <x v="6"/>
          <x v="13"/>
          <x v="218"/>
          <x v="673"/>
          <x v="0"/>
          <x v="192"/>
          <x v="199"/>
          <x v="434"/>
          <x v="675"/>
          <x v="28"/>
          <x v="453"/>
          <x v="235"/>
          <x v="695"/>
          <x v="470"/>
          <x v="7"/>
          <x v="201"/>
          <x v="15"/>
          <x v="436"/>
          <x v="220"/>
          <x v="677"/>
          <x v="29"/>
          <x v="455"/>
          <x v="237"/>
          <x v="697"/>
          <x v="711"/>
          <x v="9"/>
          <x v="203"/>
          <x v="17"/>
          <x v="222"/>
          <x v="457"/>
          <x v="47"/>
          <x v="711"/>
          <x v="713"/>
          <x v="438"/>
          <x v="680"/>
          <x v="31"/>
          <x v="239"/>
          <x v="698"/>
          <x v="473"/>
          <x v="258"/>
          <x v="711"/>
          <x v="492"/>
          <x v="715"/>
          <x v="205"/>
          <x v="440"/>
          <x v="224"/>
          <x v="682"/>
          <x v="459"/>
          <x v="241"/>
          <x v="700"/>
          <x v="475"/>
          <x v="507"/>
          <x v="732"/>
          <x v="207"/>
          <x v="20"/>
          <x v="442"/>
          <x v="34"/>
          <x v="461"/>
          <x v="702"/>
          <x v="47"/>
          <x v="261"/>
          <x v="711"/>
          <x v="21"/>
          <x v="227"/>
          <x v="684"/>
          <x v="243"/>
          <x v="477"/>
          <x v="711"/>
          <x v="50"/>
          <x v="495"/>
          <x v="276"/>
          <x v="718"/>
          <x v="67"/>
          <x v="294"/>
          <x v="528"/>
          <x v="209"/>
          <x v="444"/>
          <x v="686"/>
          <x v="36"/>
          <x v="463"/>
          <x v="245"/>
          <x v="704"/>
          <x v="47"/>
          <x v="479"/>
          <x v="263"/>
          <x v="497"/>
          <x v="720"/>
          <x v="68"/>
          <x v="509"/>
          <x v="732"/>
          <x v="211"/>
          <x v="23"/>
          <x v="446"/>
          <x v="229"/>
          <x v="688"/>
          <x v="37"/>
          <x v="465"/>
          <x v="247"/>
          <x v="706"/>
          <x v="711"/>
          <x v="52"/>
          <x v="278"/>
          <x v="511"/>
          <x v="295"/>
          <x v="732"/>
          <x v="88"/>
          <x v="529"/>
          <x v="213"/>
          <x v="25"/>
          <x v="231"/>
          <x v="467"/>
          <x v="47"/>
          <x v="481"/>
          <x v="711"/>
          <x v="54"/>
          <x v="280"/>
          <x v="70"/>
          <x v="513"/>
          <x v="297"/>
          <x v="531"/>
          <x v="315"/>
          <x v="549"/>
          <x v="448"/>
          <x v="690"/>
          <x v="39"/>
          <x v="249"/>
          <x v="483"/>
          <x v="264"/>
          <x v="711"/>
          <x v="56"/>
          <x v="498"/>
          <x v="722"/>
          <x v="72"/>
          <x v="299"/>
          <x v="732"/>
          <x v="90"/>
          <x v="317"/>
          <x v="106"/>
          <x v="551"/>
          <x v="333"/>
          <x v="568"/>
          <x v="233"/>
          <x v="41"/>
          <x v="251"/>
          <x v="709"/>
          <x v="47"/>
          <x v="485"/>
          <x v="266"/>
          <x v="500"/>
          <x v="515"/>
          <x v="732"/>
          <x v="92"/>
          <x v="533"/>
          <x v="319"/>
          <x v="108"/>
          <x v="335"/>
          <x v="570"/>
          <x v="43"/>
          <x v="47"/>
          <x v="268"/>
          <x v="711"/>
          <x v="58"/>
          <x v="283"/>
          <x v="724"/>
          <x v="74"/>
          <x v="517"/>
          <x v="301"/>
          <x v="535"/>
          <x v="110"/>
          <x v="553"/>
          <x v="131"/>
          <x v="355"/>
          <x v="253"/>
          <x v="487"/>
          <x v="711"/>
          <x v="60"/>
          <x v="502"/>
          <x v="285"/>
          <x v="726"/>
          <x v="76"/>
          <x v="303"/>
          <x v="732"/>
          <x v="94"/>
          <x v="537"/>
          <x v="321"/>
          <x v="555"/>
          <x v="337"/>
          <x v="572"/>
          <x v="590"/>
          <x v="45"/>
          <x v="255"/>
          <x v="47"/>
          <x v="489"/>
          <x v="270"/>
          <x v="504"/>
          <x v="728"/>
          <x v="78"/>
          <x v="519"/>
          <x v="96"/>
          <x v="322"/>
          <x v="112"/>
          <x v="557"/>
          <x v="339"/>
          <x v="131"/>
          <x v="574"/>
          <x v="357"/>
          <x v="592"/>
          <x v="610"/>
          <x v="47"/>
          <x v="272"/>
          <x v="62"/>
          <x v="506"/>
          <x v="287"/>
          <x v="521"/>
          <x v="305"/>
          <x v="732"/>
          <x v="98"/>
          <x v="539"/>
          <x v="131"/>
          <x v="359"/>
          <x v="132"/>
          <x v="594"/>
          <x v="377"/>
          <x v="612"/>
          <x v="47"/>
          <x v="289"/>
          <x v="731"/>
          <x v="80"/>
          <x v="523"/>
          <x v="307"/>
          <x v="541"/>
          <x v="324"/>
          <x v="559"/>
          <x v="131"/>
          <x v="134"/>
          <x v="379"/>
          <x v="151"/>
          <x v="614"/>
          <x v="395"/>
          <x v="631"/>
          <x v="65"/>
          <x v="82"/>
          <x v="309"/>
          <x v="732"/>
          <x v="100"/>
          <x v="326"/>
          <x v="115"/>
          <x v="561"/>
          <x v="342"/>
          <x v="577"/>
          <x v="361"/>
          <x v="136"/>
          <x v="596"/>
          <x v="153"/>
          <x v="397"/>
          <x v="291"/>
          <x v="525"/>
          <x v="732"/>
          <x v="102"/>
          <x v="543"/>
          <x v="328"/>
          <x v="117"/>
          <x v="344"/>
          <x v="131"/>
          <x v="579"/>
          <x v="363"/>
          <x v="598"/>
          <x v="381"/>
          <x v="616"/>
          <x v="0"/>
          <x v="173"/>
          <x v="633"/>
          <x v="417"/>
          <x v="84"/>
          <x v="311"/>
          <x v="545"/>
          <x v="119"/>
          <x v="563"/>
          <x v="131"/>
          <x v="365"/>
          <x v="138"/>
          <x v="383"/>
          <x v="155"/>
          <x v="618"/>
          <x v="0"/>
          <x v="399"/>
          <x v="175"/>
          <x v="635"/>
          <x v="653"/>
          <x v="86"/>
          <x v="313"/>
          <x v="547"/>
          <x v="330"/>
          <x v="565"/>
          <x v="346"/>
          <x v="581"/>
          <x v="139"/>
          <x v="600"/>
          <x v="157"/>
          <x v="401"/>
          <x v="637"/>
          <x v="418"/>
          <x v="654"/>
          <x v="121"/>
          <x v="348"/>
          <x v="131"/>
          <x v="583"/>
          <x v="367"/>
          <x v="602"/>
          <x v="159"/>
          <x v="619"/>
          <x v="0"/>
          <x v="177"/>
          <x v="420"/>
          <x v="656"/>
          <x v="123"/>
          <x v="350"/>
          <x v="131"/>
          <x v="369"/>
          <x v="141"/>
          <x v="604"/>
          <x v="385"/>
          <x v="621"/>
          <x v="403"/>
          <x v="179"/>
          <x v="639"/>
          <x v="127"/>
          <x v="585"/>
          <x v="143"/>
          <x v="387"/>
          <x v="162"/>
          <x v="623"/>
          <x v="405"/>
          <x v="641"/>
          <x v="657"/>
          <x v="125"/>
          <x v="352"/>
          <x v="587"/>
          <x v="371"/>
          <x v="606"/>
          <x v="164"/>
          <x v="0"/>
          <x v="407"/>
          <x v="181"/>
          <x v="423"/>
          <x v="659"/>
          <x v="128"/>
          <x v="373"/>
          <x v="608"/>
          <x v="624"/>
          <x v="0"/>
          <x v="183"/>
          <x v="643"/>
          <x v="425"/>
          <x v="130"/>
          <x v="375"/>
          <x v="146"/>
          <x v="390"/>
          <x v="166"/>
          <x v="626"/>
          <x v="0"/>
          <x v="409"/>
          <x v="645"/>
          <x v="661"/>
          <x v="148"/>
          <x v="392"/>
          <x v="168"/>
          <x v="411"/>
          <x v="185"/>
          <x v="647"/>
          <x v="427"/>
          <x v="663"/>
          <x v="1"/>
          <x v="170"/>
          <x v="628"/>
          <x v="0"/>
          <x v="187"/>
          <x v="665"/>
          <x v="194"/>
          <x v="429"/>
          <x v="669"/>
          <x v="0"/>
          <x v="413"/>
          <x v="189"/>
          <x v="649"/>
          <x v="3"/>
          <x v="196"/>
          <x v="10"/>
          <x v="431"/>
          <x v="215"/>
          <x v="672"/>
          <x v="450"/>
          <x v="692"/>
          <x v="415"/>
          <x v="651"/>
          <x v="666"/>
          <x v="5"/>
          <x v="198"/>
          <x v="12"/>
          <x v="217"/>
          <x v="452"/>
          <x v="0"/>
          <x v="191"/>
          <x v="668"/>
          <x v="14"/>
          <x v="433"/>
          <x v="674"/>
          <x v="27"/>
          <x v="234"/>
          <x v="694"/>
          <x v="469"/>
          <x v="711"/>
          <x v="193"/>
          <x v="200"/>
          <x v="435"/>
          <x v="219"/>
          <x v="676"/>
          <x v="454"/>
          <x v="236"/>
          <x v="696"/>
          <x v="471"/>
          <x v="8"/>
          <x v="202"/>
          <x v="16"/>
          <x v="437"/>
          <x v="221"/>
          <x v="678"/>
          <x v="30"/>
          <x v="456"/>
          <x v="47"/>
          <x v="257"/>
          <x v="711"/>
          <x v="712"/>
          <x v="18"/>
          <x v="223"/>
          <x v="679"/>
          <x v="238"/>
          <x v="472"/>
          <x v="711"/>
          <x v="491"/>
          <x v="714"/>
          <x v="204"/>
          <x v="439"/>
          <x v="681"/>
          <x v="32"/>
          <x v="458"/>
          <x v="240"/>
          <x v="699"/>
          <x v="47"/>
          <x v="474"/>
          <x v="259"/>
          <x v="493"/>
          <x v="716"/>
          <x v="206"/>
          <x v="19"/>
          <x v="441"/>
          <x v="225"/>
          <x v="683"/>
          <x v="33"/>
          <x v="460"/>
          <x v="242"/>
          <x v="701"/>
          <x v="47"/>
          <x v="260"/>
          <x v="711"/>
          <x v="494"/>
          <x v="274"/>
          <x v="508"/>
          <x v="732"/>
          <x v="208"/>
          <x v="226"/>
          <x v="462"/>
          <x v="47"/>
          <x v="476"/>
          <x v="711"/>
          <x v="49"/>
          <x v="275"/>
          <x v="717"/>
          <x v="66"/>
          <x v="293"/>
          <x v="527"/>
          <x v="22"/>
          <x v="443"/>
          <x v="685"/>
          <x v="35"/>
          <x v="244"/>
          <x v="703"/>
          <x v="478"/>
          <x v="262"/>
          <x v="711"/>
          <x v="51"/>
          <x v="496"/>
          <x v="719"/>
          <x v="732"/>
          <x v="210"/>
          <x v="445"/>
          <x v="228"/>
          <x v="687"/>
          <x v="464"/>
          <x v="246"/>
          <x v="705"/>
          <x v="480"/>
          <x v="277"/>
          <x v="510"/>
          <x v="732"/>
          <x v="87"/>
          <x v="314"/>
          <x v="212"/>
          <x v="24"/>
          <x v="447"/>
          <x v="230"/>
          <x v="38"/>
          <x v="466"/>
          <x v="707"/>
          <x v="711"/>
          <x v="53"/>
          <x v="279"/>
          <x v="69"/>
          <x v="512"/>
          <x v="296"/>
          <x v="530"/>
          <x v="548"/>
          <x v="26"/>
          <x v="232"/>
          <x v="689"/>
          <x v="248"/>
          <x v="482"/>
          <x v="711"/>
          <x v="55"/>
          <x v="281"/>
          <x v="721"/>
          <x v="71"/>
          <x v="298"/>
          <x v="732"/>
          <x v="89"/>
          <x v="532"/>
          <x v="316"/>
          <x v="550"/>
          <x v="332"/>
          <x v="214"/>
          <x v="449"/>
          <x v="691"/>
          <x v="40"/>
          <x v="468"/>
          <x v="250"/>
          <x v="708"/>
          <x v="47"/>
          <x v="484"/>
          <x v="265"/>
          <x v="499"/>
          <x v="723"/>
          <x v="73"/>
          <x v="514"/>
          <x v="732"/>
          <x v="91"/>
          <x v="318"/>
          <x v="107"/>
          <x v="552"/>
          <x v="334"/>
          <x v="569"/>
          <x v="42"/>
          <x v="252"/>
          <x v="710"/>
          <x v="47"/>
          <x v="267"/>
          <x v="711"/>
          <x v="57"/>
          <x v="501"/>
          <x v="282"/>
          <x v="516"/>
          <x v="300"/>
          <x v="732"/>
          <x v="93"/>
          <x v="534"/>
          <x v="109"/>
          <x v="336"/>
          <x v="131"/>
          <x v="354"/>
          <x v="589"/>
          <x v="47"/>
          <x v="486"/>
          <x v="711"/>
          <x v="59"/>
          <x v="284"/>
          <x v="725"/>
          <x v="75"/>
          <x v="518"/>
          <x v="302"/>
          <x v="536"/>
          <x v="320"/>
          <x v="554"/>
          <x v="131"/>
          <x v="571"/>
          <x v="44"/>
          <x v="254"/>
          <x v="488"/>
          <x v="269"/>
          <x v="711"/>
          <x v="61"/>
          <x v="503"/>
          <x v="727"/>
          <x v="77"/>
          <x v="304"/>
          <x v="732"/>
          <x v="95"/>
          <x v="111"/>
          <x v="556"/>
          <x v="338"/>
          <x v="573"/>
          <x v="356"/>
          <x v="591"/>
          <x v="46"/>
          <x v="256"/>
          <x v="47"/>
          <x v="490"/>
          <x v="271"/>
          <x v="505"/>
          <x v="286"/>
          <x v="729"/>
          <x v="520"/>
          <x v="732"/>
          <x v="97"/>
          <x v="538"/>
          <x v="323"/>
          <x v="113"/>
          <x v="340"/>
          <x v="131"/>
          <x v="575"/>
          <x v="358"/>
          <x v="593"/>
          <x v="376"/>
          <x v="611"/>
          <x v="47"/>
          <x v="273"/>
          <x v="63"/>
          <x v="288"/>
          <x v="730"/>
          <x v="79"/>
          <x v="522"/>
          <x v="306"/>
          <x v="540"/>
          <x v="114"/>
          <x v="558"/>
          <x v="131"/>
          <x v="360"/>
          <x v="133"/>
          <x v="378"/>
          <x v="150"/>
          <x v="613"/>
          <x v="394"/>
          <x v="630"/>
          <x v="64"/>
          <x v="290"/>
          <x v="81"/>
          <x v="308"/>
          <x v="732"/>
          <x v="99"/>
          <x v="542"/>
          <x v="325"/>
          <x v="560"/>
          <x v="341"/>
          <x v="576"/>
          <x v="135"/>
          <x v="595"/>
          <x v="380"/>
          <x v="152"/>
          <x v="396"/>
          <x v="632"/>
          <x v="83"/>
          <x v="524"/>
          <x v="732"/>
          <x v="101"/>
          <x v="327"/>
          <x v="116"/>
          <x v="562"/>
          <x v="343"/>
          <x v="131"/>
          <x v="578"/>
          <x v="362"/>
          <x v="597"/>
          <x v="154"/>
          <x v="615"/>
          <x v="0"/>
          <x v="172"/>
          <x v="416"/>
          <x v="652"/>
          <x v="48"/>
          <x v="292"/>
          <x v="526"/>
          <x v="310"/>
          <x v="732"/>
          <x v="103"/>
          <x v="544"/>
          <x v="118"/>
          <x v="345"/>
          <x v="131"/>
          <x v="364"/>
          <x v="137"/>
          <x v="599"/>
          <x v="382"/>
          <x v="617"/>
          <x v="0"/>
          <x v="398"/>
          <x v="174"/>
          <x v="634"/>
          <x v="85"/>
          <x v="312"/>
          <x v="546"/>
          <x v="329"/>
          <x v="564"/>
          <x v="131"/>
          <x v="580"/>
          <x v="156"/>
          <x v="400"/>
          <x v="636"/>
          <x v="104"/>
          <x v="331"/>
          <x v="120"/>
          <x v="566"/>
          <x v="347"/>
          <x v="582"/>
          <x v="366"/>
          <x v="140"/>
          <x v="601"/>
          <x v="158"/>
          <x v="402"/>
          <x v="176"/>
          <x v="419"/>
          <x v="655"/>
          <x v="105"/>
          <x v="122"/>
          <x v="349"/>
          <x v="131"/>
          <x v="584"/>
          <x v="368"/>
          <x v="603"/>
          <x v="384"/>
          <x v="160"/>
          <x v="620"/>
          <x v="0"/>
          <x v="178"/>
          <x v="638"/>
          <x v="421"/>
          <x v="124"/>
          <x v="567"/>
          <x v="131"/>
          <x v="370"/>
          <x v="142"/>
          <x v="386"/>
          <x v="161"/>
          <x v="622"/>
          <x v="404"/>
          <x v="640"/>
          <x v="351"/>
          <x v="586"/>
          <x v="144"/>
          <x v="605"/>
          <x v="388"/>
          <x v="163"/>
          <x v="406"/>
          <x v="180"/>
          <x v="642"/>
          <x v="422"/>
          <x v="658"/>
          <x v="126"/>
          <x v="353"/>
          <x v="131"/>
          <x v="588"/>
          <x v="372"/>
          <x v="607"/>
          <x v="165"/>
          <x v="0"/>
          <x v="182"/>
          <x v="424"/>
          <x v="660"/>
        </discretePr>
        <groupItems count="788">
          <s v="Group1"/>
          <d v="2021-01-01T00:00:00"/>
          <d v="2021-01-04T00:00:00"/>
          <d v="2021-01-05T00:00:00"/>
          <d v="2021-01-06T00:00:00"/>
          <d v="2021-01-07T00:00:00"/>
          <d v="2021-01-08T00:00:00"/>
          <d v="2021-01-12T00:00:00"/>
          <d v="2021-01-13T00:00:00"/>
          <d v="2021-01-14T00:00:00"/>
          <d v="2021-02-01T00:00:00"/>
          <d v="2021-02-02T00:00:00"/>
          <d v="2021-02-03T00:00:00"/>
          <d v="2021-02-04T00:00:00"/>
          <d v="2021-02-05T00:00:00"/>
          <d v="2021-02-08T00:00:00"/>
          <d v="2021-02-09T00:00:00"/>
          <d v="2021-02-10T00:00:00"/>
          <d v="2021-02-11T00:00:00"/>
          <d v="2021-02-15T00:00:00"/>
          <d v="2021-02-16T00:00:00"/>
          <d v="2021-02-18T00:00:00"/>
          <d v="2021-02-19T00:00:00"/>
          <d v="2021-02-22T00:00:00"/>
          <d v="2021-02-23T00:00:00"/>
          <d v="2021-02-24T00:00:00"/>
          <d v="2021-02-25T00:00:00"/>
          <d v="2021-03-01T00:00:00"/>
          <d v="2021-03-02T00:00:00"/>
          <d v="2021-03-04T00:00:00"/>
          <d v="2021-03-05T00:00:00"/>
          <d v="2021-03-08T00:00:00"/>
          <d v="2021-03-09T00:00:00"/>
          <d v="2021-03-11T00:00:00"/>
          <d v="2021-03-12T00:00:00"/>
          <d v="2021-03-15T00:00:00"/>
          <d v="2021-03-16T00:00:00"/>
          <d v="2021-03-18T00:00:00"/>
          <d v="2021-03-19T00:00:00"/>
          <d v="2021-03-22T00:00:00"/>
          <d v="2021-03-23T00:00:00"/>
          <d v="2021-03-24T00:00:00"/>
          <d v="2021-03-25T00:00:00"/>
          <d v="2021-03-26T00:00:00"/>
          <d v="2021-03-29T00:00:00"/>
          <d v="2021-03-30T00:00:00"/>
          <d v="2021-03-31T00:00:00"/>
          <s v="Group2"/>
          <d v="2021-05-31T00:00:00"/>
          <s v="5/5/2021"/>
          <s v="5/6/2021"/>
          <s v="5/7/2021"/>
          <s v="5/10/2021"/>
          <s v="5/11/2021"/>
          <s v="5/12/2021"/>
          <s v="5/13/2021"/>
          <s v="5/14/2021"/>
          <s v="5/17/2021"/>
          <s v="5/18/2021"/>
          <s v="5/19/2021"/>
          <s v="5/20/2021"/>
          <s v="5/21/2021"/>
          <s v="5/24/2021"/>
          <s v="5/25/2021"/>
          <s v="5/27/2021"/>
          <s v="5/28/2021"/>
          <s v="6/1/2021"/>
          <s v="6/2/2021"/>
          <s v="6/4/2021"/>
          <s v="6/7/2021"/>
          <s v="6/8/2021"/>
          <s v="6/9/2021"/>
          <s v="6/10/2021"/>
          <s v="6/11/2021"/>
          <s v="6/14/2021"/>
          <s v="6/15/2021"/>
          <s v="6/16/2021"/>
          <s v="6/17/2021"/>
          <s v="6/18/2021"/>
          <s v="6/21/2021"/>
          <s v="6/22/2021"/>
          <s v="6/23/2021"/>
          <s v="6/24/2021"/>
          <s v="6/25/2021"/>
          <s v="6/28/2021"/>
          <d v="2021-06-29T00:00:00"/>
          <d v="2021-06-30T00:00:00"/>
          <s v="7/1/2021"/>
          <s v="7/2/2021"/>
          <s v="7/5/2021"/>
          <s v="7/6/2021"/>
          <s v="7/7/2021"/>
          <s v="7/8/2021"/>
          <s v="7/9/2021"/>
          <s v="7/12/2021"/>
          <s v="7/13/2021"/>
          <s v="7/14/2021"/>
          <s v="7/15/2021"/>
          <s v="7/16/2021"/>
          <s v="7/19/2021"/>
          <s v="7/20/2021"/>
          <s v="7/21/2021"/>
          <s v="7/22/2021"/>
          <s v="7/23/2021"/>
          <s v="7/27/2021"/>
          <s v="7/29/2021"/>
          <d v="2021-08-02T00:00:00"/>
          <d v="2021-08-03T00:00:00"/>
          <d v="2021-08-04T00:00:00"/>
          <d v="2021-08-05T00:00:00"/>
          <d v="2021-08-06T00:00:00"/>
          <d v="2021-08-09T00:00:00"/>
          <d v="2021-08-10T00:00:00"/>
          <d v="2021-08-11T00:00:00"/>
          <d v="2021-08-13T00:00:00"/>
          <d v="2021-08-16T00:00:00"/>
          <d v="2021-08-17T00:00:00"/>
          <d v="2021-08-18T00:00:00"/>
          <d v="2021-08-19T00:00:00"/>
          <d v="2021-08-20T00:00:00"/>
          <d v="2021-08-23T00:00:00"/>
          <d v="2021-08-24T00:00:00"/>
          <d v="2021-08-25T00:00:00"/>
          <d v="2021-08-26T00:00:00"/>
          <d v="2021-08-27T00:00:00"/>
          <d v="2021-08-30T00:00:00"/>
          <d v="2021-08-31T00:00:00"/>
          <d v="2021-09-24T00:00:00"/>
          <d v="2021-09-28T00:00:00"/>
          <d v="2021-09-29T00:00:00"/>
          <d v="2021-09-30T00:00:00"/>
          <s v="Group3"/>
          <d v="2021-10-04T00:00:00"/>
          <d v="2021-10-05T00:00:00"/>
          <d v="2021-10-06T00:00:00"/>
          <d v="2021-10-07T00:00:00"/>
          <d v="2021-10-08T00:00:00"/>
          <d v="2021-10-11T00:00:00"/>
          <d v="2021-10-12T00:00:00"/>
          <d v="2021-10-14T00:00:00"/>
          <d v="2021-10-15T00:00:00"/>
          <d v="2021-10-18T00:00:00"/>
          <d v="2021-10-19T00:00:00"/>
          <d v="2021-10-20T00:00:00"/>
          <d v="2021-10-21T00:00:00"/>
          <d v="2021-10-25T00:00:00"/>
          <d v="2021-10-26T00:00:00"/>
          <d v="2021-10-27T00:00:00"/>
          <d v="2021-10-28T00:00:00"/>
          <d v="2021-10-29T00:00:00"/>
          <d v="2021-11-01T00:00:00"/>
          <d v="2021-11-02T00:00:00"/>
          <d v="2021-11-03T00:00:00"/>
          <d v="2021-11-04T00:00:00"/>
          <d v="2021-11-05T00:00:00"/>
          <d v="2021-11-08T00:00:00"/>
          <d v="2021-11-09T00:00:00"/>
          <d v="2021-11-10T00:00:00"/>
          <d v="2021-11-11T00:00:00"/>
          <d v="2021-11-12T00:00:00"/>
          <d v="2021-11-13T00:00:00"/>
          <d v="2021-11-15T00:00:00"/>
          <d v="2021-11-16T00:00:00"/>
          <d v="2021-11-17T00:00:00"/>
          <d v="2021-11-18T00:00:00"/>
          <d v="2021-11-19T00:00:00"/>
          <d v="2021-11-22T00:00:00"/>
          <d v="2021-11-23T00:00:00"/>
          <d v="2021-11-24T00:00:00"/>
          <d v="2021-11-25T00:00:00"/>
          <d v="2021-11-26T00:00:00"/>
          <d v="2021-11-29T00:00:00"/>
          <d v="2021-12-01T00:00:00"/>
          <d v="2021-12-02T00:00:00"/>
          <d v="2021-12-03T00:00:00"/>
          <d v="2021-12-04T00:00:00"/>
          <d v="2021-12-07T00:00:00"/>
          <d v="2021-12-08T00:00:00"/>
          <d v="2021-12-09T00:00:00"/>
          <d v="2021-12-10T00:00:00"/>
          <d v="2021-12-13T00:00:00"/>
          <d v="2021-12-14T00:00:00"/>
          <d v="2021-12-15T00:00:00"/>
          <d v="2021-12-16T00:00:00"/>
          <d v="2021-12-17T00:00:00"/>
          <d v="2021-12-20T00:00:00"/>
          <d v="2021-12-21T00:00:00"/>
          <d v="2021-12-22T00:00:00"/>
          <d v="2021-12-23T00:00:00"/>
          <d v="2021-12-24T00:00:00"/>
          <d v="2021-12-27T00:00:00"/>
          <d v="2021-12-28T00:00:00"/>
          <d v="2021-12-29T00:00:00"/>
          <d v="2021-12-30T00:00:00"/>
          <d v="2022-01-03T00:00:00"/>
          <d v="2022-01-04T00:00:00"/>
          <d v="2022-01-05T00:00:00"/>
          <d v="2022-01-06T00:00:00"/>
          <d v="2022-01-07T00:00:00"/>
          <d v="2022-01-10T00:00:00"/>
          <d v="2022-01-11T00:00:00"/>
          <d v="2022-01-12T00:00:00"/>
          <d v="2022-01-13T00:00:00"/>
          <d v="2022-01-14T00:00:00"/>
          <d v="2022-01-17T00:00:00"/>
          <d v="2022-01-18T00:00:00"/>
          <d v="2022-01-19T00:00:00"/>
          <d v="2022-01-20T00:00:00"/>
          <d v="2022-01-21T00:00:00"/>
          <d v="2022-01-24T00:00:00"/>
          <d v="2022-01-25T00:00:00"/>
          <d v="2022-01-26T00:00:00"/>
          <d v="2022-01-27T00:00:00"/>
          <d v="2022-01-28T00:00:00"/>
          <d v="2022-01-31T00:00:00"/>
          <d v="2022-02-01T00:00:00"/>
          <d v="2022-02-02T00:00:00"/>
          <d v="2022-02-03T00:00:00"/>
          <d v="2022-02-04T00:00:00"/>
          <d v="2022-02-07T00:00:00"/>
          <d v="2022-02-08T00:00:00"/>
          <d v="2022-02-09T00:00:00"/>
          <d v="2022-02-10T00:00:00"/>
          <d v="2022-02-11T00:00:00"/>
          <d v="2022-02-14T00:00:00"/>
          <d v="2022-02-15T00:00:00"/>
          <d v="2022-02-17T00:00:00"/>
          <d v="2022-02-18T00:00:00"/>
          <d v="2022-02-21T00:00:00"/>
          <d v="2022-02-22T00:00:00"/>
          <d v="2022-02-23T00:00:00"/>
          <d v="2022-02-24T00:00:00"/>
          <d v="2022-02-25T00:00:00"/>
          <d v="2022-02-28T00:00:00"/>
          <d v="2022-03-01T00:00:00"/>
          <d v="2022-03-02T00:00:00"/>
          <d v="2022-03-03T00:00:00"/>
          <d v="2022-03-04T00:00:00"/>
          <d v="2022-03-07T00:00:00"/>
          <d v="2022-03-08T00:00:00"/>
          <d v="2022-03-09T00:00:00"/>
          <d v="2022-03-10T00:00:00"/>
          <d v="2022-03-11T00:00:00"/>
          <d v="2022-03-14T00:00:00"/>
          <d v="2022-03-15T00:00:00"/>
          <d v="2022-03-16T00:00:00"/>
          <d v="2022-03-17T00:00:00"/>
          <d v="2022-03-18T00:00:00"/>
          <d v="2022-03-21T00:00:00"/>
          <d v="2022-03-22T00:00:00"/>
          <d v="2022-03-23T00:00:00"/>
          <d v="2022-03-24T00:00:00"/>
          <d v="2022-03-25T00:00:00"/>
          <d v="2022-03-28T00:00:00"/>
          <d v="2022-03-29T00:00:00"/>
          <d v="2022-03-30T00:00:00"/>
          <d v="2022-03-31T00:00:00"/>
          <d v="2022-04-01T00:00:00"/>
          <d v="2022-04-04T00:00:00"/>
          <d v="2022-04-05T00:00:00"/>
          <d v="2022-04-07T00:00:00"/>
          <d v="2022-04-08T00:00:00"/>
          <d v="2022-04-11T00:00:00"/>
          <d v="2022-04-12T00:00:00"/>
          <d v="2022-04-18T00:00:00"/>
          <d v="2022-04-19T00:00:00"/>
          <d v="2022-04-20T00:00:00"/>
          <d v="2022-04-21T00:00:00"/>
          <d v="2022-04-22T00:00:00"/>
          <d v="2022-04-25T00:00:00"/>
          <d v="2022-04-26T00:00:00"/>
          <d v="2022-04-27T00:00:00"/>
          <d v="2022-04-28T00:00:00"/>
          <d v="2022-04-29T00:00:00"/>
          <d v="2022-05-03T00:00:00"/>
          <d v="2022-05-05T00:00:00"/>
          <d v="2022-05-06T00:00:00"/>
          <d v="2022-05-09T00:00:00"/>
          <d v="2022-05-10T00:00:00"/>
          <d v="2022-05-11T00:00:00"/>
          <d v="2022-05-12T00:00:00"/>
          <d v="2022-05-13T00:00:00"/>
          <d v="2022-05-17T00:00:00"/>
          <d v="2022-05-18T00:00:00"/>
          <d v="2022-05-19T00:00:00"/>
          <d v="2022-05-20T00:00:00"/>
          <d v="2022-05-23T00:00:00"/>
          <d v="2022-05-24T00:00:00"/>
          <d v="2022-05-25T00:00:00"/>
          <d v="2022-05-26T00:00:00"/>
          <d v="2022-05-27T00:00:00"/>
          <d v="2022-05-30T00:00:00"/>
          <d v="2022-05-31T00:00:00"/>
          <d v="2022-06-01T00:00:00"/>
          <d v="2022-06-02T00:00:00"/>
          <d v="2022-06-06T00:00:00"/>
          <d v="2022-06-07T00:00:00"/>
          <d v="2022-06-08T00:00:00"/>
          <d v="2022-06-09T00:00:00"/>
          <d v="2022-06-10T00:00:00"/>
          <d v="2022-06-13T00:00:00"/>
          <d v="2022-06-14T00:00:00"/>
          <d v="2022-06-15T00:00:00"/>
          <d v="2022-06-16T00:00:00"/>
          <d v="2022-06-17T00:00:00"/>
          <d v="2022-06-20T00:00:00"/>
          <d v="2022-06-21T00:00:00"/>
          <d v="2022-06-22T00:00:00"/>
          <d v="2022-06-23T00:00:00"/>
          <d v="2022-06-24T00:00:00"/>
          <d v="2022-06-27T00:00:00"/>
          <d v="2022-06-28T00:00:00"/>
          <d v="2022-06-29T00:00:00"/>
          <d v="2022-06-30T00:00:00"/>
          <d v="2022-07-01T00:00:00"/>
          <d v="2022-07-04T00:00:00"/>
          <d v="2022-07-05T00:00:00"/>
          <d v="2022-07-06T00:00:00"/>
          <d v="2022-07-07T00:00:00"/>
          <d v="2022-07-08T00:00:00"/>
          <d v="2022-07-11T00:00:00"/>
          <d v="2022-07-12T00:00:00"/>
          <d v="2022-07-14T00:00:00"/>
          <d v="2022-07-15T00:00:00"/>
          <d v="2022-07-18T00:00:00"/>
          <d v="2022-07-19T00:00:00"/>
          <d v="2022-07-20T00:00:00"/>
          <d v="2022-07-21T00:00:00"/>
          <d v="2022-07-22T00:00:00"/>
          <d v="2022-07-25T00:00:00"/>
          <d v="2022-07-26T00:00:00"/>
          <d v="2022-07-27T00:00:00"/>
          <d v="2022-08-01T00:00:00"/>
          <d v="2022-08-02T00:00:00"/>
          <d v="2022-08-03T00:00:00"/>
          <d v="2022-08-04T00:00:00"/>
          <d v="2022-08-05T00:00:00"/>
          <d v="2022-08-08T00:00:00"/>
          <d v="2022-08-09T00:00:00"/>
          <d v="2022-08-10T00:00:00"/>
          <d v="2022-08-11T00:00:00"/>
          <d v="2022-08-15T00:00:00"/>
          <d v="2022-08-16T00:00:00"/>
          <d v="2022-08-17T00:00:00"/>
          <d v="2022-08-18T00:00:00"/>
          <d v="2022-08-19T00:00:00"/>
          <d v="2022-08-22T00:00:00"/>
          <d v="2022-08-23T00:00:00"/>
          <d v="2022-08-24T00:00:00"/>
          <d v="2022-08-25T00:00:00"/>
          <d v="2022-08-26T00:00:00"/>
          <d v="2022-08-29T00:00:00"/>
          <d v="2022-08-30T00:00:00"/>
          <d v="2022-08-31T00:00:00"/>
          <d v="2022-09-01T00:00:00"/>
          <d v="2022-09-02T00:00:00"/>
          <d v="2022-09-05T00:00:00"/>
          <d v="2022-09-06T00:00:00"/>
          <d v="2022-09-07T00:00:00"/>
          <d v="2022-09-08T00:00:00"/>
          <d v="2022-09-09T00:00:00"/>
          <d v="2022-09-12T00:00:00"/>
          <d v="2022-09-13T00:00:00"/>
          <d v="2022-09-14T00:00:00"/>
          <d v="2022-09-15T00:00:00"/>
          <d v="2022-09-16T00:00:00"/>
          <d v="2022-09-19T00:00:00"/>
          <d v="2022-09-20T00:00:00"/>
          <d v="2022-09-21T00:00:00"/>
          <d v="2022-09-22T00:00:00"/>
          <d v="2022-09-23T00:00:00"/>
          <d v="2022-09-26T00:00:00"/>
          <d v="2022-09-27T00:00:00"/>
          <d v="2022-09-28T00:00:00"/>
          <d v="2022-09-29T00:00:00"/>
          <d v="2022-09-30T00:00:00"/>
          <d v="2022-10-03T00:00:00"/>
          <d v="2022-10-04T00:00:00"/>
          <d v="2022-10-05T00:00:00"/>
          <d v="2022-10-06T00:00:00"/>
          <d v="2022-10-07T00:00:00"/>
          <d v="2022-10-10T00:00:00"/>
          <d v="2022-10-11T00:00:00"/>
          <d v="2022-10-12T00:00:00"/>
          <d v="2022-10-17T00:00:00"/>
          <d v="2022-10-18T00:00:00"/>
          <d v="2022-10-19T00:00:00"/>
          <d v="2022-10-20T00:00:00"/>
          <d v="2022-10-21T00:00:00"/>
          <d v="2022-10-25T00:00:00"/>
          <d v="2022-10-26T00:00:00"/>
          <d v="2022-10-27T00:00:00"/>
          <d v="2022-10-28T00:00:00"/>
          <d v="2022-10-31T00:00:00"/>
          <d v="2022-11-01T00:00:00"/>
          <d v="2022-11-02T00:00:00"/>
          <d v="2022-11-03T00:00:00"/>
          <d v="2022-11-04T00:00:00"/>
          <d v="2022-11-07T00:00:00"/>
          <d v="2022-11-08T00:00:00"/>
          <d v="2022-11-09T00:00:00"/>
          <d v="2022-11-10T00:00:00"/>
          <d v="2022-11-11T00:00:00"/>
          <d v="2022-11-14T00:00:00"/>
          <d v="2022-11-15T00:00:00"/>
          <d v="2022-11-16T00:00:00"/>
          <d v="2022-11-17T00:00:00"/>
          <d v="2022-11-18T00:00:00"/>
          <d v="2022-11-21T00:00:00"/>
          <d v="2022-11-22T00:00:00"/>
          <d v="2022-11-23T00:00:00"/>
          <d v="2022-11-24T00:00:00"/>
          <d v="2022-11-25T00:00:00"/>
          <d v="2022-11-28T00:00:00"/>
          <d v="2022-11-29T00:00:00"/>
          <d v="2022-11-30T00:00:00"/>
          <d v="2022-12-01T00:00:00"/>
          <d v="2022-12-02T00:00:00"/>
          <d v="2022-12-06T00:00:00"/>
          <d v="2022-12-07T00:00:00"/>
          <d v="2022-12-08T00:00:00"/>
          <d v="2022-12-09T00:00:00"/>
          <d v="2022-12-13T00:00:00"/>
          <d v="2022-12-14T00:00:00"/>
          <d v="2022-12-15T00:00:00"/>
          <d v="2022-12-16T00:00:00"/>
          <d v="2022-12-19T00:00:00"/>
          <d v="2022-12-20T00:00:00"/>
          <d v="2022-12-21T00:00:00"/>
          <d v="2023-01-03T00:00:00"/>
          <d v="2023-01-04T00:00:00"/>
          <d v="2023-01-05T00:00:00"/>
          <d v="2023-01-06T00:00:00"/>
          <d v="2023-01-09T00:00:00"/>
          <d v="2023-01-10T00:00:00"/>
          <d v="2023-01-11T00:00:00"/>
          <d v="2023-01-12T00:00:00"/>
          <d v="2023-01-13T00:00:00"/>
          <d v="2023-01-16T00:00:00"/>
          <d v="2023-01-17T00:00:00"/>
          <d v="2023-01-18T00:00:00"/>
          <d v="2023-01-19T00:00:00"/>
          <d v="2023-01-20T00:00:00"/>
          <d v="2023-01-23T00:00:00"/>
          <d v="2023-01-24T00:00:00"/>
          <d v="2023-01-25T00:00:00"/>
          <d v="2023-01-26T00:00:00"/>
          <d v="2023-01-27T00:00:00"/>
          <d v="2023-01-30T00:00:00"/>
          <d v="2023-01-31T00:00:00"/>
          <s v="2/1/2023"/>
          <s v="2/2/2023"/>
          <s v="2/3/2023"/>
          <s v="2/6/2023"/>
          <s v="2/7/2023"/>
          <s v="2/8/2023"/>
          <s v="2/9/2023"/>
          <s v="2/10/2023"/>
          <s v="2/13/2023"/>
          <s v="2/14/2023"/>
          <s v="2/15/2023"/>
          <s v="2/16/2023"/>
          <s v="2/17/2023"/>
          <s v="2/20/2023"/>
          <s v="2/21/2023"/>
          <d v="2023-02-22T00:00:00"/>
          <d v="2023-02-23T00:00:00"/>
          <d v="2023-02-24T00:00:00"/>
          <d v="2023-02-27T00:00:00"/>
          <d v="2023-03-01T00:00:00"/>
          <d v="2023-03-02T00:00:00"/>
          <d v="2023-03-03T00:00:00"/>
          <d v="2023-03-07T00:00:00"/>
          <d v="2023-03-08T00:00:00"/>
          <d v="2023-03-09T00:00:00"/>
          <d v="2023-03-10T00:00:00"/>
          <d v="2023-03-13T00:00:00"/>
          <d v="2023-03-14T00:00:00"/>
          <d v="2023-03-15T00:00:00"/>
          <d v="2023-03-16T00:00:00"/>
          <d v="2023-03-17T00:00:00"/>
          <d v="2023-03-20T00:00:00"/>
          <d v="2023-03-21T00:00:00"/>
          <d v="2023-03-22T00:00:00"/>
          <d v="2023-03-23T00:00:00"/>
          <d v="2023-03-24T00:00:00"/>
          <d v="2023-03-27T00:00:00"/>
          <d v="2023-03-28T00:00:00"/>
          <d v="2023-03-29T00:00:00"/>
          <d v="2023-03-30T00:00:00"/>
          <d v="2023-03-31T00:00:00"/>
          <d v="2023-04-03T00:00:00"/>
          <d v="2023-04-04T00:00:00"/>
          <d v="2023-04-05T00:00:00"/>
          <d v="2023-04-07T00:00:00"/>
          <d v="2023-04-10T00:00:00"/>
          <d v="2023-04-11T00:00:00"/>
          <d v="2023-04-12T00:00:00"/>
          <d v="2023-04-18T00:00:00"/>
          <d v="2023-04-19T00:00:00"/>
          <d v="2023-04-20T00:00:00"/>
          <d v="2023-04-21T00:00:00"/>
          <d v="2023-04-24T00:00:00"/>
          <d v="2023-04-25T00:00:00"/>
          <d v="2023-04-26T00:00:00"/>
          <d v="2023-04-27T00:00:00"/>
          <d v="2023-04-28T00:00:00"/>
          <d v="2023-05-02T00:00:00"/>
          <d v="2023-05-03T00:00:00"/>
          <d v="2023-05-08T00:00:00"/>
          <d v="2023-05-09T00:00:00"/>
          <d v="2023-05-10T00:00:00"/>
          <d v="2023-05-11T00:00:00"/>
          <d v="2023-05-12T00:00:00"/>
          <d v="2023-05-15T00:00:00"/>
          <d v="2023-05-16T00:00:00"/>
          <d v="2023-05-17T00:00:00"/>
          <d v="2023-05-18T00:00:00"/>
          <d v="2023-05-19T00:00:00"/>
          <d v="2023-05-22T00:00:00"/>
          <d v="2023-05-23T00:00:00"/>
          <d v="2023-05-24T00:00:00"/>
          <d v="2023-05-25T00:00:00"/>
          <d v="2023-05-26T00:00:00"/>
          <d v="2023-05-29T00:00:00"/>
          <d v="2023-05-30T00:00:00"/>
          <d v="2023-05-31T00:00:00"/>
          <d v="2023-06-01T00:00:00"/>
          <d v="2023-06-02T00:00:00"/>
          <d v="2023-06-06T00:00:00"/>
          <d v="2023-06-07T00:00:00"/>
          <d v="2023-06-08T00:00:00"/>
          <d v="2023-06-09T00:00:00"/>
          <d v="2023-06-12T00:00:00"/>
          <d v="2023-06-13T00:00:00"/>
          <d v="2023-06-14T00:00:00"/>
          <d v="2023-06-15T00:00:00"/>
          <d v="2023-06-16T00:00:00"/>
          <d v="2023-06-19T00:00:00"/>
          <d v="2023-06-20T00:00:00"/>
          <d v="2023-06-21T00:00:00"/>
          <d v="2023-06-22T00:00:00"/>
          <d v="2023-06-23T00:00:00"/>
          <d v="2023-06-26T00:00:00"/>
          <d v="2023-06-27T00:00:00"/>
          <d v="2023-06-28T00:00:00"/>
          <d v="2023-06-29T00:00:00"/>
          <d v="2023-06-30T00:00:00"/>
          <d v="2023-07-03T00:00:00"/>
          <d v="2023-07-04T00:00:00"/>
          <d v="2023-07-05T00:00:00"/>
          <d v="2023-07-06T00:00:00"/>
          <d v="2023-07-07T00:00:00"/>
          <d v="2023-07-10T00:00:00"/>
          <d v="2023-07-11T00:00:00"/>
          <d v="2023-07-12T00:00:00"/>
          <d v="2023-07-13T00:00:00"/>
          <d v="2023-07-14T00:00:00"/>
          <d v="2023-07-17T00:00:00"/>
          <d v="2023-07-18T00:00:00"/>
          <d v="2023-07-19T00:00:00"/>
          <d v="2023-07-20T00:00:00"/>
          <d v="2023-07-21T00:00:00"/>
          <d v="2023-07-24T00:00:00"/>
          <d v="2023-07-25T00:00:00"/>
          <d v="2023-07-26T00:00:00"/>
          <d v="2023-07-27T00:00:00"/>
          <d v="2023-07-31T00:00:00"/>
          <d v="2023-08-02T00:00:00"/>
          <d v="2023-08-03T00:00:00"/>
          <d v="2023-08-04T00:00:00"/>
          <d v="2023-08-07T00:00:00"/>
          <d v="2023-08-08T00:00:00"/>
          <d v="2023-08-09T00:00:00"/>
          <d v="2023-08-10T00:00:00"/>
          <d v="2023-08-11T00:00:00"/>
          <d v="2023-08-15T00:00:00"/>
          <d v="2023-08-16T00:00:00"/>
          <d v="2023-08-17T00:00:00"/>
          <d v="2023-08-18T00:00:00"/>
          <d v="2023-08-21T00:00:00"/>
          <d v="2023-08-22T00:00:00"/>
          <d v="2023-08-23T00:00:00"/>
          <d v="2023-08-24T00:00:00"/>
          <d v="2023-08-25T00:00:00"/>
          <d v="2023-08-28T00:00:00"/>
          <d v="2023-08-29T00:00:00"/>
          <d v="2023-08-30T00:00:00"/>
          <d v="2023-08-31T00:00:00"/>
          <d v="2023-09-01T00:00:00"/>
          <d v="2023-09-04T00:00:00"/>
          <d v="2023-09-05T00:00:00"/>
          <d v="2023-09-06T00:00:00"/>
          <d v="2023-09-07T00:00:00"/>
          <d v="2023-09-08T00:00:00"/>
          <d v="2023-09-11T00:00:00"/>
          <d v="2023-09-12T00:00:00"/>
          <d v="2023-09-13T00:00:00"/>
          <d v="2023-09-14T00:00:00"/>
          <d v="2023-09-15T00:00:00"/>
          <d v="2023-09-18T00:00:00"/>
          <d v="2023-09-19T00:00:00"/>
          <d v="2023-09-20T00:00:00"/>
          <d v="2023-09-21T00:00:00"/>
          <d v="2023-09-22T00:00:00"/>
          <d v="2023-09-25T00:00:00"/>
          <d v="2023-09-26T00:00:00"/>
          <d v="2023-09-27T00:00:00"/>
          <d v="2023-09-28T00:00:00"/>
          <d v="2023-09-29T00:00:00"/>
          <d v="2023-10-02T00:00:00"/>
          <d v="2023-10-03T00:00:00"/>
          <d v="2023-10-04T00:00:00"/>
          <d v="2023-10-05T00:00:00"/>
          <d v="2023-10-06T00:00:00"/>
          <d v="2023-10-09T00:00:00"/>
          <d v="2023-10-10T00:00:00"/>
          <d v="2023-10-11T00:00:00"/>
          <d v="2023-10-12T00:00:00"/>
          <d v="2023-10-16T00:00:00"/>
          <d v="2023-10-17T00:00:00"/>
          <d v="2023-10-18T00:00:00"/>
          <d v="2023-10-19T00:00:00"/>
          <d v="2023-10-20T00:00:00"/>
          <d v="2023-10-24T00:00:00"/>
          <d v="2023-10-25T00:00:00"/>
          <d v="2023-10-26T00:00:00"/>
          <d v="2023-10-27T00:00:00"/>
          <d v="2023-10-30T00:00:00"/>
          <d v="2023-10-31T00:00:00"/>
          <d v="2023-11-01T00:00:00"/>
          <d v="2023-11-02T00:00:00"/>
          <d v="2023-11-03T00:00:00"/>
          <d v="2023-11-06T00:00:00"/>
          <d v="2023-11-07T00:00:00"/>
          <d v="2023-11-08T00:00:00"/>
          <d v="2023-11-09T00:00:00"/>
          <d v="2023-11-10T00:00:00"/>
          <d v="2023-11-13T00:00:00"/>
          <d v="2023-11-14T00:00:00"/>
          <d v="2023-11-15T00:00:00"/>
          <d v="2023-11-16T00:00:00"/>
          <d v="2023-11-17T00:00:00"/>
          <d v="2023-11-20T00:00:00"/>
          <d v="2023-11-21T00:00:00"/>
          <d v="2023-11-22T00:00:00"/>
          <d v="2023-11-23T00:00:00"/>
          <d v="2023-11-24T00:00:00"/>
          <d v="2023-11-27T00:00:00"/>
          <d v="2023-11-28T00:00:00"/>
          <d v="2023-11-29T00:00:00"/>
          <d v="2023-11-30T00:00:00"/>
          <d v="2023-12-01T00:00:00"/>
          <d v="2023-12-04T00:00:00"/>
          <d v="2023-12-06T00:00:00"/>
          <d v="2023-12-07T00:00:00"/>
          <d v="2023-12-08T00:00:00"/>
          <d v="2023-12-12T00:00:00"/>
          <d v="2023-12-13T00:00:00"/>
          <d v="2023-12-14T00:00:00"/>
          <d v="2023-12-15T00:00:00"/>
          <d v="2023-12-18T00:00:00"/>
          <d v="2023-12-19T00:00:00"/>
          <d v="2023-12-20T00:00:00"/>
          <d v="2023-12-21T00:00:00"/>
          <d v="2023-12-22T00:00:00"/>
          <d v="2023-12-26T00:00:00"/>
          <d v="2023-12-27T00:00:00"/>
          <d v="2023-12-28T00:00:00"/>
          <d v="2024-01-03T00:00:00"/>
          <d v="2024-01-02T00:00:00"/>
          <d v="2024-01-04T00:00:00"/>
          <d v="2024-01-05T00:00:00"/>
          <d v="2024-01-08T00:00:00"/>
          <d v="2024-01-09T00:00:00"/>
          <d v="2024-01-10T00:00:00"/>
          <d v="2024-01-11T00:00:00"/>
          <d v="2024-01-12T00:00:00"/>
          <d v="2024-01-13T00:00:00"/>
          <d v="2024-01-15T00:00:00"/>
          <d v="2024-01-16T00:00:00"/>
          <d v="2024-01-17T00:00:00"/>
          <d v="2024-01-18T00:00:00"/>
          <d v="2024-01-19T00:00:00"/>
          <d v="2024-01-22T00:00:00"/>
          <d v="2024-01-23T00:00:00"/>
          <d v="2024-01-24T00:00:00"/>
          <d v="2024-01-25T00:00:00"/>
          <d v="2024-01-26T00:00:00"/>
          <d v="2024-01-29T00:00:00"/>
          <d v="2024-01-30T00:00:00"/>
          <d v="2024-01-31T00:00:00"/>
          <d v="2024-02-01T00:00:00"/>
          <d v="2024-02-02T00:00:00"/>
          <d v="2024-02-05T00:00:00"/>
          <d v="2024-02-06T00:00:00"/>
          <d v="2024-02-07T00:00:00"/>
          <d v="2024-02-08T00:00:00"/>
          <d v="2024-02-12T00:00:00"/>
          <d v="2024-02-13T00:00:00"/>
          <d v="2024-02-14T00:00:00"/>
          <d v="2024-02-15T00:00:00"/>
          <d v="2024-02-16T00:00:00"/>
          <d v="2024-02-19T00:00:00"/>
          <d v="2024-02-20T00:00:00"/>
          <d v="2024-02-21T00:00:00"/>
          <d v="2024-02-22T00:00:00"/>
          <d v="2024-02-23T00:00:00"/>
          <d v="2024-02-27T00:00:00"/>
          <d v="2024-02-28T00:00:00"/>
          <d v="2024-02-29T00:00:00"/>
          <s v="Group4"/>
          <d v="2024-04-01T00:00:00"/>
          <d v="2024-04-02T00:00:00"/>
          <d v="2024-04-03T00:00:00"/>
          <d v="2024-04-04T00:00:00"/>
          <d v="2024-04-05T00:00:00"/>
          <d v="2024-04-09T00:00:00"/>
          <d v="2024-04-10T00:00:00"/>
          <d v="2024-04-11T00:00:00"/>
          <d v="2024-04-12T00:00:00"/>
          <d v="2024-04-17T00:00:00"/>
          <d v="2024-04-18T00:00:00"/>
          <d v="2024-04-19T00:00:00"/>
          <d v="2024-04-22T00:00:00"/>
          <d v="2024-04-23T00:00:00"/>
          <d v="2024-04-24T00:00:00"/>
          <d v="2024-04-25T00:00:00"/>
          <d v="2024-04-26T00:00:00"/>
          <d v="2024-04-27T00:00:00"/>
          <d v="2024-04-29T00:00:00"/>
          <d v="2024-04-30T00:00:00"/>
          <s v="Group5"/>
          <d v="2024-06-04T00:00:00"/>
          <d v="2024-06-05T00:00:00"/>
          <d v="2024-06-06T00:00:00"/>
          <d v="2024-06-07T00:00:00"/>
          <d v="2024-06-08T00:00:00"/>
          <d v="2024-06-10T00:00:00"/>
          <d v="2024-06-11T00:00:00"/>
          <d v="2024-06-12T00:00:00"/>
          <d v="2024-06-13T00:00:00"/>
          <d v="2024-06-14T00:00:00"/>
          <d v="2024-06-17T00:00:00"/>
          <d v="2024-06-18T00:00:00"/>
          <d v="2024-06-19T00:00:00"/>
          <d v="2024-06-20T00:00:00"/>
          <d v="2024-06-21T00:00:00"/>
          <d v="2024-06-24T00:00:00"/>
          <d v="2024-06-25T00:00:00"/>
          <d v="2024-06-26T00:00:00"/>
          <d v="2024-06-27T00:00:00"/>
          <d v="2024-06-28T00:00:00"/>
          <d v="2024-07-01T00:00:00"/>
          <d v="2024-07-02T00:00:00"/>
          <d v="2024-07-03T00:00:00"/>
          <d v="2024-07-04T00:00:00"/>
          <d v="2024-07-05T00:00:00"/>
          <d v="2024-07-08T00:00:00"/>
          <d v="2024-07-09T00:00:00"/>
          <d v="2024-07-10T00:00:00"/>
          <d v="2024-07-11T00:00:00"/>
          <d v="2024-07-12T00:00:00"/>
          <d v="2024-07-15T00:00:00"/>
          <d v="2024-07-16T00:00:00"/>
          <d v="2024-07-17T00:00:00"/>
          <d v="2024-07-18T00:00:00"/>
          <d v="2024-07-19T00:00:00"/>
          <d v="2024-07-23T00:00:00"/>
          <d v="2024-07-24T00:00:00"/>
          <d v="2024-07-25T00:00:00"/>
          <d v="2024-07-26T00:00:00"/>
          <d v="2024-07-30T00:00:00"/>
          <d v="2024-07-31T00:00:00"/>
          <d v="2024-08-01T00:00:00"/>
          <d v="2024-08-02T00:00:00"/>
          <d v="2024-08-05T00:00:00"/>
          <d v="2024-08-06T00:00:00"/>
          <d v="2024-08-07T00:00:00"/>
          <d v="2024-08-08T00:00:00"/>
          <d v="2024-08-09T00:00:00"/>
          <d v="2024-08-13T00:00:00"/>
          <d v="2024-08-14T00:00:00"/>
          <d v="2024-08-15T00:00:00"/>
          <d v="2024-08-16T00:00:00"/>
          <d v="2024-08-19T00:00:00"/>
          <d v="2024-08-20T00:00:00"/>
          <d v="2024-08-21T00:00:00"/>
        </groupItems>
      </fieldGroup>
    </cacheField>
    <cacheField name="customer name3" numFmtId="0" databaseField="0">
      <fieldGroup base="7">
        <discretePr count="46">
          <x v="5"/>
          <x v="8"/>
          <x v="29"/>
          <x v="18"/>
          <x v="14"/>
          <x v="12"/>
          <x v="13"/>
          <x v="20"/>
          <x v="13"/>
          <x v="24"/>
          <x v="12"/>
          <x v="9"/>
          <x v="16"/>
          <x v="24"/>
          <x v="26"/>
          <x v="17"/>
          <x v="22"/>
          <x v="7"/>
          <x v="28"/>
          <x v="13"/>
          <x v="27"/>
          <x v="11"/>
          <x v="15"/>
          <x v="27"/>
          <x v="27"/>
          <x v="30"/>
          <x v="10"/>
          <x v="24"/>
          <x v="12"/>
          <x v="26"/>
          <x v="0"/>
          <x v="14"/>
          <x v="14"/>
          <x v="21"/>
          <x v="12"/>
          <x v="6"/>
          <x v="23"/>
          <x v="26"/>
          <x v="25"/>
          <x v="4"/>
          <x v="1"/>
          <x v="13"/>
          <x v="26"/>
          <x v="3"/>
          <x v="2"/>
          <x v="19"/>
        </discretePr>
        <groupItems count="31">
          <s v="JT DSO18 - Udon Thani"/>
          <s v="JT DSO20 - Phitsanulok"/>
          <s v="JT DSO16 - Surat Thani"/>
          <s v="JT DSO21 - Hat Yai"/>
          <s v="SOR.CHAROEN SUPPLY 2018 LIMITED"/>
          <s v="CP All Public Company Limited"/>
          <s v="Central Familymart Co., Ltd."/>
          <s v="Ek-Chai Distribution System Co. Ltd"/>
          <s v="PTT Retail Management Co., Ltd"/>
          <s v="Big C Supercenter Public Co.,Ltd."/>
          <m/>
          <s v="DONKI (Thailand) Co., Ltd."/>
          <s v="Group2"/>
          <s v="Group3"/>
          <s v="Group5"/>
          <s v="Petroleum Thai Corporation Co.,Ltd."/>
          <s v="VILLA MARKET JP CO., LTD."/>
          <s v="The Mall Group Co., Ltd."/>
          <s v="UFM Fuji Super Co.,Ltd."/>
          <s v="Saha Lawson Co., Ltd. (Head Office)"/>
          <s v="Central Food Retail Co., Ltd."/>
          <s v="Isetan (Thailand) Co.,Ltd."/>
          <s v="AEON (Thailand) Co.,Ltd."/>
          <s v="DONKI Thonglor Co., Ltd."/>
          <s v="Group1"/>
          <s v="BANPAEW DISTRIBUTION LIMITED PARTNE"/>
          <s v="Group6"/>
          <s v="Group7"/>
          <s v="ASIACHAI WEST COMPANY LIMITED"/>
          <s v="CP Axtra Public Company Limited"/>
          <s v="Central Food Wholesales Limited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npoon, Bunguson" refreshedDate="45740.63147025463" createdVersion="8" refreshedVersion="8" minRefreshableVersion="3" recordCount="1770" xr:uid="{93369CA0-3F0E-42A6-B448-FBEDD4FEC5EE}">
  <cacheSource type="worksheet">
    <worksheetSource ref="A1:X1771" sheet="Working sheet"/>
  </cacheSource>
  <cacheFields count="26">
    <cacheField name="Bill. date" numFmtId="14">
      <sharedItems containsSemiMixedTypes="0" containsNonDate="0" containsDate="1" containsString="0" minDate="2025-03-03T00:00:00" maxDate="2025-03-22T00:00:00" count="15">
        <d v="2025-03-17T00:00:00"/>
        <d v="2025-03-03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8T00:00:00"/>
        <d v="2025-03-19T00:00:00"/>
        <d v="2025-03-20T00:00:00"/>
        <d v="2025-03-21T00:00:00"/>
      </sharedItems>
    </cacheField>
    <cacheField name="Purchase order no." numFmtId="0">
      <sharedItems/>
    </cacheField>
    <cacheField name="Sales order no." numFmtId="0">
      <sharedItems/>
    </cacheField>
    <cacheField name="Sales order Type" numFmtId="0">
      <sharedItems/>
    </cacheField>
    <cacheField name="Billing type" numFmtId="0">
      <sharedItems/>
    </cacheField>
    <cacheField name="Bill. doc." numFmtId="0">
      <sharedItems/>
    </cacheField>
    <cacheField name="Customer code" numFmtId="0">
      <sharedItems/>
    </cacheField>
    <cacheField name="customer name" numFmtId="0">
      <sharedItems/>
    </cacheField>
    <cacheField name="Ship-to" numFmtId="0">
      <sharedItems/>
    </cacheField>
    <cacheField name="Material" numFmtId="0">
      <sharedItems count="15">
        <s v="15008455"/>
        <s v="14947759"/>
        <s v="14947762"/>
        <s v="14976298"/>
        <s v="14976301"/>
        <s v="14976304"/>
        <s v="16239563"/>
        <s v="16211369"/>
        <s v="15039619"/>
        <s v="16211363"/>
        <s v="14947765"/>
        <s v="15106849"/>
        <s v="16256537"/>
        <s v="15008458"/>
        <s v="15008461"/>
      </sharedItems>
    </cacheField>
    <cacheField name="Description" numFmtId="0">
      <sharedItems count="12">
        <s v="SKU WI LTCO  83M  SFP 20 10000 PP  N TH1"/>
        <s v="SKU CA FLYL  83R  CPB 20 10000 PP  N TH1"/>
        <s v="SKU CA LTBL  83R  CPB 20 10000 PP  N TH1"/>
        <s v="SKU EV ORBL  83R  ROC 20 10000 PP  N TH1"/>
        <s v="SKU EV LTSB  83R  ROC 20 10000 PP  N TH1"/>
        <s v="SKU EV MGOP  83R  ROC 20 10000 PP  N TH1"/>
        <s v="SKU WI LTBL  83R  CPB 20 10000 PP  N TH1"/>
        <s v="SKU WI MECO  83M  SFP 20 10000 PP  N TH1"/>
        <s v="SKU CA FLYL  97R  CPB 20 10000 PP  N TH1"/>
        <s v="SKU WI FLOE  83M  SFP 20 10000 PP  N TH1"/>
        <s v="SKU CA MGGR  83R  CPB 20 10000 PP  N TH1"/>
        <s v="SKU CA MGGR  97R  CPB 20 10000 PP  P TH1"/>
      </sharedItems>
    </cacheField>
    <cacheField name="Billed quantity" numFmtId="3">
      <sharedItems containsSemiMixedTypes="0" containsString="0" containsNumber="1" containsInteger="1" minValue="1" maxValue="35000"/>
    </cacheField>
    <cacheField name="Net value" numFmtId="4">
      <sharedItems containsSemiMixedTypes="0" containsString="0" containsNumber="1" minValue="59.19" maxValue="2184000"/>
    </cacheField>
    <cacheField name="Brand name" numFmtId="0">
      <sharedItems count="30">
        <s v="WC BL"/>
        <s v="CA FL"/>
        <s v="CA BL"/>
        <s v="ME OB"/>
        <s v="ME SB"/>
        <s v="ME OP"/>
        <s v="WI BL"/>
        <s v="WC GR"/>
        <s v="CA 100S YL"/>
        <s v="WC RE"/>
        <s v="CA MN"/>
        <s v="CA 100S GR"/>
        <e v="#N/A" u="1"/>
        <s v="CA 100S BL" u="1"/>
        <e v="#REF!" u="1"/>
        <s v="WC RD" u="1"/>
        <s v="WC GR " u="1"/>
        <s v="WI BM" u="1"/>
        <s v="CC GR" u="1"/>
        <s v="WC BK" u="1"/>
        <s v="CC YL" u="1"/>
        <s v="ME WB" u="1"/>
        <s v="WC BL " u="1"/>
        <s v="ME NG" u="1"/>
        <s v="ME CA" u="1"/>
        <s v="ME CG" u="1"/>
        <s v="CC BL" u="1"/>
        <s v="MV SB" u="1"/>
        <s v="WI CLS" u="1"/>
        <s v="CA EC" u="1"/>
      </sharedItems>
      <fieldGroup par="25"/>
    </cacheField>
    <cacheField name="Quantity" numFmtId="168">
      <sharedItems containsSemiMixedTypes="0" containsString="0" containsNumber="1" containsInteger="1" minValue="-637" maxValue="35000"/>
    </cacheField>
    <cacheField name="Amount" numFmtId="168">
      <sharedItems containsSemiMixedTypes="0" containsString="0" containsNumber="1" minValue="-52075" maxValue="2197650"/>
    </cacheField>
    <cacheField name="Discount" numFmtId="168">
      <sharedItems containsSemiMixedTypes="0" containsString="0" containsNumber="1" minValue="-2600.2300000000032" maxValue="115151.16999999993"/>
    </cacheField>
    <cacheField name="Amount Exclude VAT" numFmtId="40">
      <sharedItems containsSemiMixedTypes="0" containsString="0" containsNumber="1" minValue="-49474.77" maxValue="2184000"/>
    </cacheField>
    <cacheField name="RSP" numFmtId="40">
      <sharedItems containsSemiMixedTypes="0" containsString="0" containsNumber="1" containsInteger="1" minValue="-60000" maxValue="2520000"/>
    </cacheField>
    <cacheField name="VAT" numFmtId="40">
      <sharedItems containsSemiMixedTypes="0" containsString="0" containsNumber="1" minValue="-3925.233644859813" maxValue="164859.81308411216"/>
    </cacheField>
    <cacheField name="Amount included VAT" numFmtId="40">
      <sharedItems containsSemiMixedTypes="0" containsString="0" containsNumber="1" minValue="-53400.003644859811" maxValue="2348859.813084112"/>
    </cacheField>
    <cacheField name="Brand Category" numFmtId="0">
      <sharedItems/>
    </cacheField>
    <cacheField name="Customer category" numFmtId="0">
      <sharedItems count="2">
        <s v="Key Account"/>
        <s v="Distributor"/>
      </sharedItems>
    </cacheField>
    <cacheField name="Cust_Name" numFmtId="0">
      <sharedItems count="27">
        <s v="AEON (Thailand) Co.,Ltd."/>
        <s v="Central Food Retail Co., Ltd."/>
        <s v="FOODLAND SUPERMARKET CO., LTD."/>
        <s v="VILLA MARKET J.P. CO., LTD."/>
        <s v="SAMSUB DISTRIBUTOR LIMITED"/>
        <s v="M M BEVERAGE CO., LTD."/>
        <s v="Siam Makro Public Company Limited"/>
        <s v="CP All Public Company Limited"/>
        <s v="Ek-Chai Distribution System Co. Ltd"/>
        <s v="SOR.CHAROEN SUPPLY 2018 LIMITED"/>
        <s v="The Mall Group Co., Ltd. (DC)"/>
        <s v="RATCHASIMA P.D.C. CO., LTD."/>
        <s v="Central Food Wholesales Limited"/>
        <s v="RATCHASIMA D.C. CO., LTD"/>
        <s v="Supercheap"/>
        <s v="Big C Supercenter Public Co.,Ltd."/>
        <s v="PTT Retail Management Co., Ltd"/>
        <s v="SERICHAI AS&amp;D CO., LTD."/>
        <s v="RPB Distribution Co., Ltd."/>
        <s v="SUN 108 CO., LTD."/>
        <s v="M PROSPER CO., LTD."/>
        <s v="Petroleum Thai Corporation Co.,Ltd."/>
        <s v="WEALIMEX CO., LTD."/>
        <s v="UFM Fuji Super Co.,Ltd."/>
        <s v="NATTHAKORN DISTRIBUTION CO., LTD."/>
        <s v="DONKI THONGLOR CO., LTD."/>
        <s v="CJ Express Group Co., Ltd."/>
      </sharedItems>
    </cacheField>
    <cacheField name="MMU" numFmtId="0" formula="Quantity/50000" databaseField="0"/>
    <cacheField name="Brand name2" numFmtId="0" databaseField="0">
      <fieldGroup base="13">
        <discretePr count="30">
          <x v="10"/>
          <x v="1"/>
          <x v="1"/>
          <x v="12"/>
          <x v="12"/>
          <x v="12"/>
          <x v="0"/>
          <x v="10"/>
          <x v="13"/>
          <x v="10"/>
          <x v="1"/>
          <x v="13"/>
          <x v="4"/>
          <x v="14"/>
          <x v="15"/>
          <x v="5"/>
          <x v="10"/>
          <x v="0"/>
          <x v="2"/>
          <x v="10"/>
          <x v="2"/>
          <x v="3"/>
          <x v="9"/>
          <x v="11"/>
          <x v="8"/>
          <x v="7"/>
          <x v="2"/>
          <x v="6"/>
          <x v="0"/>
          <x v="1"/>
        </discretePr>
        <groupItems count="16">
          <s v="Group2"/>
          <s v="Group4"/>
          <s v="Group5"/>
          <s v="ME WB"/>
          <e v="#N/A"/>
          <s v="WC RD"/>
          <s v="MV SB"/>
          <s v="ME CG"/>
          <s v="ME CA"/>
          <s v="WC BL "/>
          <s v="Group3"/>
          <s v="ME NG"/>
          <s v="Group1"/>
          <s v="Group6"/>
          <s v="CA 100S BL"/>
          <e v="#REF!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npoon, Bunguson" refreshedDate="45803.655524768517" createdVersion="8" refreshedVersion="8" minRefreshableVersion="3" recordCount="1952" xr:uid="{200D288F-9881-44CF-9926-4AC4749650F4}">
  <cacheSource type="worksheet">
    <worksheetSource ref="A1:X1953" sheet="Working sheet"/>
  </cacheSource>
  <cacheFields count="26">
    <cacheField name="Bill. date" numFmtId="14">
      <sharedItems containsSemiMixedTypes="0" containsNonDate="0" containsDate="1" containsString="0" minDate="2025-05-02T00:00:00" maxDate="2025-05-27T00:00:00" count="15">
        <d v="2025-05-02T00:00:00"/>
        <d v="2025-05-06T00:00:00"/>
        <d v="2025-05-07T00:00:00"/>
        <d v="2025-05-08T00:00:00"/>
        <d v="2025-05-09T00:00:00"/>
        <d v="2025-05-13T00:00:00"/>
        <d v="2025-05-14T00:00:00"/>
        <d v="2025-05-15T00:00:00"/>
        <d v="2025-05-16T00:00:00"/>
        <d v="2025-05-19T00:00:00"/>
        <d v="2025-05-20T00:00:00"/>
        <d v="2025-05-21T00:00:00"/>
        <d v="2025-05-22T00:00:00"/>
        <d v="2025-05-23T00:00:00"/>
        <d v="2025-05-26T00:00:00"/>
      </sharedItems>
    </cacheField>
    <cacheField name="Purchase order no." numFmtId="0">
      <sharedItems/>
    </cacheField>
    <cacheField name="Sales order no." numFmtId="0">
      <sharedItems/>
    </cacheField>
    <cacheField name="Sales order Type" numFmtId="0">
      <sharedItems/>
    </cacheField>
    <cacheField name="Billing type" numFmtId="0">
      <sharedItems/>
    </cacheField>
    <cacheField name="Bill. doc." numFmtId="0">
      <sharedItems/>
    </cacheField>
    <cacheField name="Customer code" numFmtId="0">
      <sharedItems/>
    </cacheField>
    <cacheField name="customer name" numFmtId="0">
      <sharedItems/>
    </cacheField>
    <cacheField name="Ship-to" numFmtId="0">
      <sharedItems/>
    </cacheField>
    <cacheField name="Material" numFmtId="0">
      <sharedItems/>
    </cacheField>
    <cacheField name="Description" numFmtId="0">
      <sharedItems/>
    </cacheField>
    <cacheField name="Billed quantity" numFmtId="3">
      <sharedItems containsSemiMixedTypes="0" containsString="0" containsNumber="1" containsInteger="1" minValue="1" maxValue="36000"/>
    </cacheField>
    <cacheField name="Net value" numFmtId="4">
      <sharedItems containsSemiMixedTypes="0" containsString="0" containsNumber="1" minValue="59.19" maxValue="2130894.9300000002"/>
    </cacheField>
    <cacheField name="Brand name" numFmtId="0">
      <sharedItems count="30">
        <s v="ME OB"/>
        <s v="ME SB"/>
        <s v="ME OP"/>
        <s v="CA FL"/>
        <s v="CA BL"/>
        <s v="CA MN"/>
        <s v="CA 100S YL"/>
        <s v="CA 100S GR"/>
        <s v="WI BL"/>
        <s v="WC RE"/>
        <s v="WC BL"/>
        <s v="WC GR"/>
        <e v="#N/A" u="1"/>
        <s v="CA 100S BL" u="1"/>
        <e v="#REF!" u="1"/>
        <s v="WC RD" u="1"/>
        <s v="WC GR " u="1"/>
        <s v="WI BM" u="1"/>
        <s v="CC GR" u="1"/>
        <s v="WC BK" u="1"/>
        <s v="CC YL" u="1"/>
        <s v="ME WB" u="1"/>
        <s v="WC BL " u="1"/>
        <s v="ME NG" u="1"/>
        <s v="ME CA" u="1"/>
        <s v="ME CG" u="1"/>
        <s v="CC BL" u="1"/>
        <s v="MV SB" u="1"/>
        <s v="WI CLS" u="1"/>
        <s v="CA EC" u="1"/>
      </sharedItems>
      <fieldGroup par="25"/>
    </cacheField>
    <cacheField name="Quantity" numFmtId="168">
      <sharedItems containsSemiMixedTypes="0" containsString="0" containsNumber="1" containsInteger="1" minValue="-4993" maxValue="36000"/>
    </cacheField>
    <cacheField name="Amount" numFmtId="168">
      <sharedItems containsSemiMixedTypes="0" containsString="0" containsNumber="1" minValue="-313510.46999999997" maxValue="2260440"/>
    </cacheField>
    <cacheField name="Discount" numFmtId="168">
      <sharedItems containsSemiMixedTypes="0" containsString="0" containsNumber="1" minValue="-17967.179999999993" maxValue="129545.06999999983"/>
    </cacheField>
    <cacheField name="Amount Exclude VAT" numFmtId="40">
      <sharedItems containsSemiMixedTypes="0" containsString="0" containsNumber="1" minValue="-295543.28999999998" maxValue="2130894.9300000002"/>
    </cacheField>
    <cacheField name="RSP" numFmtId="40">
      <sharedItems containsSemiMixedTypes="0" containsString="0" containsNumber="1" containsInteger="1" minValue="-359496" maxValue="2592000"/>
    </cacheField>
    <cacheField name="VAT" numFmtId="40">
      <sharedItems containsSemiMixedTypes="0" containsString="0" containsNumber="1" minValue="-23518.429906542056" maxValue="169570.09345794393"/>
    </cacheField>
    <cacheField name="Amount included VAT" numFmtId="40">
      <sharedItems containsSemiMixedTypes="0" containsString="0" containsNumber="1" minValue="-319061.71990654204" maxValue="2300465.0234579439"/>
    </cacheField>
    <cacheField name="Brand Category" numFmtId="0">
      <sharedItems/>
    </cacheField>
    <cacheField name="Customer category" numFmtId="0">
      <sharedItems count="2">
        <s v="Key Account"/>
        <s v="Distributor"/>
      </sharedItems>
    </cacheField>
    <cacheField name="Cust_Name" numFmtId="0">
      <sharedItems count="27">
        <s v="CP All Public Company Limited"/>
        <s v="Central Food Retail Co., Ltd."/>
        <s v="Petroleum Thai Corporation Co.,Ltd."/>
        <s v="CJ Express Group Co., Ltd."/>
        <s v="SAMSUB DISTRIBUTOR LIMITED"/>
        <s v="Big C Supercenter Public Co.,Ltd."/>
        <s v="PTT Retail Management Co., Ltd"/>
        <s v="AEON (Thailand) Co.,Ltd."/>
        <s v="Ek-Chai Distribution System Co. Ltd"/>
        <s v="The Mall Group Co., Ltd. (DC)"/>
        <s v="RATCHASIMA P.D.C. CO., LTD."/>
        <s v="SOR.CHAROEN SUPPLY 2018 LIMITED"/>
        <s v="VILLA MARKET J.P. CO., LTD."/>
        <s v="FOODLAND SUPERMARKET CO., LTD."/>
        <s v="SERICHAI AS&amp;D CO., LTD."/>
        <s v="Siam Makro Public Company Limited"/>
        <s v="DONKI THONGLOR CO., LTD."/>
        <s v="UFM Fuji Super Co.,Ltd."/>
        <s v="RATCHASIMA D.C. CO., LTD"/>
        <s v="Central Food Wholesales Limited"/>
        <s v="WEALIMEX CO., LTD."/>
        <s v="M PROSPER CO., LTD."/>
        <s v="M M BEVERAGE CO., LTD."/>
        <s v="NATTHAKORN DISTRIBUTION CO., LTD."/>
        <s v="RPB Distribution Co., Ltd."/>
        <s v="SUN 108 CO., LTD."/>
        <s v="Supercheap"/>
      </sharedItems>
    </cacheField>
    <cacheField name="MMU" numFmtId="0" formula="Quantity/50000" databaseField="0"/>
    <cacheField name="Brand name2" numFmtId="0" databaseField="0">
      <fieldGroup base="13">
        <discretePr count="30">
          <x v="12"/>
          <x v="12"/>
          <x v="12"/>
          <x v="1"/>
          <x v="1"/>
          <x v="1"/>
          <x v="13"/>
          <x v="13"/>
          <x v="0"/>
          <x v="10"/>
          <x v="10"/>
          <x v="10"/>
          <x v="4"/>
          <x v="14"/>
          <x v="15"/>
          <x v="5"/>
          <x v="10"/>
          <x v="0"/>
          <x v="2"/>
          <x v="10"/>
          <x v="2"/>
          <x v="3"/>
          <x v="9"/>
          <x v="11"/>
          <x v="8"/>
          <x v="7"/>
          <x v="2"/>
          <x v="6"/>
          <x v="0"/>
          <x v="1"/>
        </discretePr>
        <groupItems count="16">
          <s v="Group2"/>
          <s v="Group4"/>
          <s v="Group5"/>
          <s v="ME WB"/>
          <e v="#N/A"/>
          <s v="WC RD"/>
          <s v="MV SB"/>
          <s v="ME CG"/>
          <s v="ME CA"/>
          <s v="WC BL "/>
          <s v="Group3"/>
          <s v="ME NG"/>
          <s v="Group1"/>
          <s v="Group6"/>
          <s v="CA 100S BL"/>
          <e v="#REF!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npoon, Bunguson" refreshedDate="45824.870617476852" createdVersion="8" refreshedVersion="8" minRefreshableVersion="3" recordCount="1279" xr:uid="{0E4D6E7E-788D-46C9-8B23-BE37E91F2B80}">
  <cacheSource type="worksheet">
    <worksheetSource ref="A1:X1280" sheet="Working sheet"/>
  </cacheSource>
  <cacheFields count="26">
    <cacheField name="Bill. date" numFmtId="14">
      <sharedItems containsSemiMixedTypes="0" containsNonDate="0" containsDate="1" containsString="0" minDate="2025-06-02T00:00:00" maxDate="2025-06-17T00:00:00" count="10">
        <d v="2025-06-02T00:00:00"/>
        <d v="2025-06-04T00:00:00"/>
        <d v="2025-06-05T00:00:00"/>
        <d v="2025-06-06T00:00:00"/>
        <d v="2025-06-09T00:00:00"/>
        <d v="2025-06-10T00:00:00"/>
        <d v="2025-06-11T00:00:00"/>
        <d v="2025-06-12T00:00:00"/>
        <d v="2025-06-13T00:00:00"/>
        <d v="2025-06-16T00:00:00"/>
      </sharedItems>
    </cacheField>
    <cacheField name="Purchase order no." numFmtId="0">
      <sharedItems/>
    </cacheField>
    <cacheField name="Sales order no." numFmtId="0">
      <sharedItems/>
    </cacheField>
    <cacheField name="Sales order Type" numFmtId="0">
      <sharedItems/>
    </cacheField>
    <cacheField name="Billing type" numFmtId="0">
      <sharedItems/>
    </cacheField>
    <cacheField name="Bill. doc." numFmtId="0">
      <sharedItems/>
    </cacheField>
    <cacheField name="Customer code" numFmtId="0">
      <sharedItems/>
    </cacheField>
    <cacheField name="customer name" numFmtId="0">
      <sharedItems/>
    </cacheField>
    <cacheField name="Ship-to" numFmtId="0">
      <sharedItems/>
    </cacheField>
    <cacheField name="Material" numFmtId="0">
      <sharedItems/>
    </cacheField>
    <cacheField name="Description" numFmtId="0">
      <sharedItems/>
    </cacheField>
    <cacheField name="Billed quantity" numFmtId="3">
      <sharedItems containsSemiMixedTypes="0" containsString="0" containsNumber="1" containsInteger="1" minValue="1" maxValue="40000"/>
    </cacheField>
    <cacheField name="Net value" numFmtId="4">
      <sharedItems containsSemiMixedTypes="0" containsString="0" containsNumber="1" minValue="59.19" maxValue="2486400"/>
    </cacheField>
    <cacheField name="Brand name" numFmtId="0">
      <sharedItems count="30">
        <s v="ME SB"/>
        <s v="ME OP"/>
        <s v="CA FL"/>
        <s v="CA BL"/>
        <s v="CA MN"/>
        <s v="CA 100S YL"/>
        <s v="CA 100S GR"/>
        <s v="WI BL"/>
        <s v="WC RE"/>
        <s v="WC BL"/>
        <s v="WC GR"/>
        <s v="ME OB"/>
        <e v="#N/A" u="1"/>
        <s v="CA 100S BL" u="1"/>
        <e v="#REF!" u="1"/>
        <s v="WC RD" u="1"/>
        <s v="WC GR " u="1"/>
        <s v="WI BM" u="1"/>
        <s v="CC GR" u="1"/>
        <s v="WC BK" u="1"/>
        <s v="CC YL" u="1"/>
        <s v="ME WB" u="1"/>
        <s v="WC BL " u="1"/>
        <s v="ME NG" u="1"/>
        <s v="ME CA" u="1"/>
        <s v="ME CG" u="1"/>
        <s v="CC BL" u="1"/>
        <s v="MV SB" u="1"/>
        <s v="WI CLS" u="1"/>
        <s v="CA EC" u="1"/>
      </sharedItems>
      <fieldGroup par="25"/>
    </cacheField>
    <cacheField name="Quantity" numFmtId="168">
      <sharedItems containsSemiMixedTypes="0" containsString="0" containsNumber="1" containsInteger="1" minValue="-500" maxValue="40000"/>
    </cacheField>
    <cacheField name="Amount" numFmtId="168">
      <sharedItems containsSemiMixedTypes="0" containsString="0" containsNumber="1" minValue="-31395" maxValue="2511600"/>
    </cacheField>
    <cacheField name="Discount" numFmtId="168">
      <sharedItems containsSemiMixedTypes="0" containsString="0" containsNumber="1" minValue="-1795.6299999999974" maxValue="115151.16999999993"/>
    </cacheField>
    <cacheField name="Amount Exclude VAT" numFmtId="40">
      <sharedItems containsSemiMixedTypes="0" containsString="0" containsNumber="1" minValue="-31395" maxValue="2486400"/>
    </cacheField>
    <cacheField name="RSP" numFmtId="40">
      <sharedItems containsSemiMixedTypes="0" containsString="0" containsNumber="1" containsInteger="1" minValue="-36000" maxValue="2880000"/>
    </cacheField>
    <cacheField name="VAT" numFmtId="40">
      <sharedItems containsSemiMixedTypes="0" containsString="0" containsNumber="1" minValue="-2355.1401869158876" maxValue="188411.21495327103"/>
    </cacheField>
    <cacheField name="Amount included VAT" numFmtId="40">
      <sharedItems containsSemiMixedTypes="0" containsString="0" containsNumber="1" minValue="-33750.140186915887" maxValue="2674811.2149532712"/>
    </cacheField>
    <cacheField name="Brand Category" numFmtId="0">
      <sharedItems/>
    </cacheField>
    <cacheField name="Customer category" numFmtId="0">
      <sharedItems count="2">
        <s v="Key Account"/>
        <s v="Distributor"/>
      </sharedItems>
    </cacheField>
    <cacheField name="Cust_Name" numFmtId="0">
      <sharedItems count="26">
        <s v="CP All Public Company Limited"/>
        <s v="Big C Supercenter Public Co.,Ltd."/>
        <s v="CJ Express Group Co., Ltd."/>
        <s v="Central Food Retail Co., Ltd."/>
        <s v="FOODLAND SUPERMARKET CO., LTD."/>
        <s v="Ek-Chai Distribution System Co. Ltd"/>
        <s v="VILLA MARKET J.P. CO., LTD."/>
        <s v="SAMSUB DISTRIBUTOR LIMITED"/>
        <s v="AEON (Thailand) Co.,Ltd."/>
        <s v="SOR.CHAROEN SUPPLY 2018 LIMITED"/>
        <s v="The Mall Group Co., Ltd. (DC)"/>
        <s v="RATCHASIMA P.D.C. CO., LTD."/>
        <s v="Petroleum Thai Corporation Co.,Ltd."/>
        <s v="Siam Makro Public Company Limited"/>
        <s v="PTT Retail Management Co., Ltd"/>
        <s v="RPB Distribution Co., Ltd."/>
        <s v="UFM Fuji Super Co.,Ltd."/>
        <s v="SERICHAI AS&amp;D CO., LTD."/>
        <s v="WEALIMEX CO., LTD."/>
        <s v="RATCHASIMA D.C. CO., LTD"/>
        <s v="NATTHAKORN DISTRIBUTION CO., LTD."/>
        <s v="Central Food Wholesales Limited"/>
        <s v="SUN 108 CO., LTD."/>
        <s v="M PROSPER CO., LTD."/>
        <s v="M M BEVERAGE CO., LTD."/>
        <s v="Supercheap"/>
      </sharedItems>
    </cacheField>
    <cacheField name="MMU" numFmtId="0" formula="Quantity/50000" databaseField="0"/>
    <cacheField name="Brand name2" numFmtId="0" databaseField="0">
      <fieldGroup base="13">
        <discretePr count="30">
          <x v="12"/>
          <x v="12"/>
          <x v="1"/>
          <x v="1"/>
          <x v="1"/>
          <x v="13"/>
          <x v="13"/>
          <x v="0"/>
          <x v="10"/>
          <x v="10"/>
          <x v="10"/>
          <x v="12"/>
          <x v="4"/>
          <x v="14"/>
          <x v="15"/>
          <x v="5"/>
          <x v="10"/>
          <x v="0"/>
          <x v="2"/>
          <x v="10"/>
          <x v="2"/>
          <x v="3"/>
          <x v="9"/>
          <x v="11"/>
          <x v="8"/>
          <x v="7"/>
          <x v="2"/>
          <x v="6"/>
          <x v="0"/>
          <x v="1"/>
        </discretePr>
        <groupItems count="16">
          <s v="Group2"/>
          <s v="Group4"/>
          <s v="Group5"/>
          <s v="ME WB"/>
          <e v="#N/A"/>
          <s v="WC RD"/>
          <s v="MV SB"/>
          <s v="ME CG"/>
          <s v="ME CA"/>
          <s v="WC BL "/>
          <s v="Group3"/>
          <s v="ME NG"/>
          <s v="Group1"/>
          <s v="Group6"/>
          <s v="CA 100S BL"/>
          <e v="#REF!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0">
  <r>
    <x v="0"/>
    <s v="P25H048637RF93294875"/>
    <s v="1036292736"/>
    <s v="Z013"/>
    <s v="S2"/>
    <s v="0092639599"/>
    <s v="1014722"/>
    <s v="AEON (Thailand) Co.,Ltd."/>
    <s v="1014722"/>
    <x v="0"/>
    <x v="0"/>
    <n v="479"/>
    <n v="30062.04"/>
    <x v="0"/>
    <n v="479"/>
    <n v="30076.41"/>
    <n v="14.369999999998981"/>
    <n v="30062.04"/>
    <n v="34488"/>
    <n v="2256.2242990654204"/>
    <n v="32318.26429906542"/>
    <s v="WI"/>
    <x v="0"/>
    <x v="0"/>
  </r>
  <r>
    <x v="0"/>
    <s v="P25H048637RF93294875"/>
    <s v="1036292740"/>
    <s v="Z046"/>
    <s v="S2"/>
    <s v="0092639600"/>
    <s v="1014722"/>
    <s v="AEON (Thailand) Co.,Ltd."/>
    <s v="1014722"/>
    <x v="0"/>
    <x v="0"/>
    <n v="21"/>
    <n v="1317.96"/>
    <x v="0"/>
    <n v="21"/>
    <n v="1318.59"/>
    <n v="0.62999999999988177"/>
    <n v="1317.96"/>
    <n v="1512"/>
    <n v="98.915887850467286"/>
    <n v="1416.8758878504673"/>
    <s v="WI"/>
    <x v="0"/>
    <x v="0"/>
  </r>
  <r>
    <x v="1"/>
    <s v="100004555986"/>
    <s v="1036140823"/>
    <s v="Z045"/>
    <s v="Z022"/>
    <s v="0093294729"/>
    <s v="1333703"/>
    <s v="Central Food Retail Co., Ltd."/>
    <s v="1333703"/>
    <x v="1"/>
    <x v="1"/>
    <n v="8000"/>
    <n v="483360"/>
    <x v="1"/>
    <n v="8000"/>
    <n v="502320"/>
    <n v="18960"/>
    <n v="483360"/>
    <n v="576000"/>
    <n v="37682.242990654202"/>
    <n v="521042.24299065419"/>
    <s v="CA"/>
    <x v="0"/>
    <x v="1"/>
  </r>
  <r>
    <x v="1"/>
    <s v="100004555986"/>
    <s v="1036140823"/>
    <s v="Z045"/>
    <s v="Z022"/>
    <s v="0093294729"/>
    <s v="1333703"/>
    <s v="Central Food Retail Co., Ltd."/>
    <s v="1333703"/>
    <x v="2"/>
    <x v="2"/>
    <n v="10000"/>
    <n v="604200"/>
    <x v="2"/>
    <n v="10000"/>
    <n v="627900"/>
    <n v="23700"/>
    <n v="604200"/>
    <n v="720000"/>
    <n v="47102.803738317758"/>
    <n v="651302.8037383178"/>
    <s v="CA"/>
    <x v="0"/>
    <x v="1"/>
  </r>
  <r>
    <x v="1"/>
    <s v="O8 50053900"/>
    <s v="1036140797"/>
    <s v="Z045"/>
    <s v="Z022"/>
    <s v="0093294730"/>
    <s v="1014654"/>
    <s v="FOODLAND SUPERMARKET CO., LTD."/>
    <s v="1014654"/>
    <x v="3"/>
    <x v="3"/>
    <n v="190"/>
    <n v="25513.200000000001"/>
    <x v="3"/>
    <n v="190"/>
    <n v="26320.7"/>
    <n v="807.5"/>
    <n v="25513.200000000001"/>
    <n v="30400"/>
    <n v="1988.785046728972"/>
    <n v="27501.985046728973"/>
    <s v="EV"/>
    <x v="0"/>
    <x v="2"/>
  </r>
  <r>
    <x v="1"/>
    <s v="O8 50053900"/>
    <s v="1036140797"/>
    <s v="Z045"/>
    <s v="Z022"/>
    <s v="0093294730"/>
    <s v="1014654"/>
    <s v="FOODLAND SUPERMARKET CO., LTD."/>
    <s v="1014654"/>
    <x v="4"/>
    <x v="4"/>
    <n v="230"/>
    <n v="30884.400000000001"/>
    <x v="4"/>
    <n v="230"/>
    <n v="31861.9"/>
    <n v="977.5"/>
    <n v="30884.400000000001"/>
    <n v="36800"/>
    <n v="2407.4766355140187"/>
    <n v="33291.876635514018"/>
    <s v="EV"/>
    <x v="0"/>
    <x v="2"/>
  </r>
  <r>
    <x v="1"/>
    <s v="O8 50053900"/>
    <s v="1036140797"/>
    <s v="Z045"/>
    <s v="Z022"/>
    <s v="0093294730"/>
    <s v="1014654"/>
    <s v="FOODLAND SUPERMARKET CO., LTD."/>
    <s v="1014654"/>
    <x v="5"/>
    <x v="5"/>
    <n v="50"/>
    <n v="7327.5"/>
    <x v="5"/>
    <n v="50"/>
    <n v="7577.5000000000009"/>
    <n v="250.00000000000091"/>
    <n v="7327.5"/>
    <n v="8750"/>
    <n v="572.42990654205607"/>
    <n v="7899.9299065420564"/>
    <s v="EV"/>
    <x v="0"/>
    <x v="2"/>
  </r>
  <r>
    <x v="1"/>
    <s v="O8 50053900"/>
    <s v="1036140797"/>
    <s v="Z045"/>
    <s v="Z022"/>
    <s v="0093294730"/>
    <s v="1014654"/>
    <s v="FOODLAND SUPERMARKET CO., LTD."/>
    <s v="1014654"/>
    <x v="6"/>
    <x v="6"/>
    <n v="60"/>
    <n v="6152.4"/>
    <x v="6"/>
    <n v="60"/>
    <n v="6249"/>
    <n v="96.600000000000364"/>
    <n v="6152.4"/>
    <n v="7200"/>
    <n v="471.02803738317755"/>
    <n v="6623.4280373831771"/>
    <s v="WI"/>
    <x v="0"/>
    <x v="2"/>
  </r>
  <r>
    <x v="1"/>
    <s v="O8 50053900"/>
    <s v="1036140797"/>
    <s v="Z045"/>
    <s v="Z022"/>
    <s v="0093294730"/>
    <s v="1014654"/>
    <s v="FOODLAND SUPERMARKET CO., LTD."/>
    <s v="1014654"/>
    <x v="0"/>
    <x v="0"/>
    <n v="70"/>
    <n v="4374.3"/>
    <x v="0"/>
    <n v="70"/>
    <n v="4395.3"/>
    <n v="21"/>
    <n v="4374.3"/>
    <n v="5040"/>
    <n v="329.71962616822429"/>
    <n v="4704.0196261682249"/>
    <s v="WI"/>
    <x v="0"/>
    <x v="2"/>
  </r>
  <r>
    <x v="1"/>
    <s v="O8 50053900"/>
    <s v="1036140797"/>
    <s v="Z045"/>
    <s v="Z022"/>
    <s v="0093294730"/>
    <s v="1014654"/>
    <s v="FOODLAND SUPERMARKET CO., LTD."/>
    <s v="1014654"/>
    <x v="7"/>
    <x v="7"/>
    <n v="80"/>
    <n v="4999.2"/>
    <x v="7"/>
    <n v="80"/>
    <n v="5023.2"/>
    <n v="24"/>
    <n v="4999.2"/>
    <n v="5760"/>
    <n v="376.82242990654208"/>
    <n v="5376.0224299065421"/>
    <s v="WI"/>
    <x v="0"/>
    <x v="2"/>
  </r>
  <r>
    <x v="1"/>
    <s v="O8 50053900"/>
    <s v="1036140797"/>
    <s v="Z045"/>
    <s v="Z022"/>
    <s v="0093294730"/>
    <s v="1014654"/>
    <s v="FOODLAND SUPERMARKET CO., LTD."/>
    <s v="1014654"/>
    <x v="1"/>
    <x v="1"/>
    <n v="740"/>
    <n v="46057.599999999999"/>
    <x v="1"/>
    <n v="740"/>
    <n v="46464.6"/>
    <n v="407"/>
    <n v="46057.599999999999"/>
    <n v="53280"/>
    <n v="3485.6074766355141"/>
    <n v="49543.207476635514"/>
    <s v="CA"/>
    <x v="0"/>
    <x v="2"/>
  </r>
  <r>
    <x v="1"/>
    <s v="O8 50053900"/>
    <s v="1036140797"/>
    <s v="Z045"/>
    <s v="Z022"/>
    <s v="0093294730"/>
    <s v="1014654"/>
    <s v="FOODLAND SUPERMARKET CO., LTD."/>
    <s v="1014654"/>
    <x v="2"/>
    <x v="2"/>
    <n v="770"/>
    <n v="47924.800000000003"/>
    <x v="2"/>
    <n v="770"/>
    <n v="48348.3"/>
    <n v="423.5"/>
    <n v="47924.800000000003"/>
    <n v="55440"/>
    <n v="3626.9158878504672"/>
    <n v="51551.715887850471"/>
    <s v="CA"/>
    <x v="0"/>
    <x v="2"/>
  </r>
  <r>
    <x v="1"/>
    <s v="O8 50053900"/>
    <s v="1036140797"/>
    <s v="Z045"/>
    <s v="Z022"/>
    <s v="0093294730"/>
    <s v="1014654"/>
    <s v="FOODLAND SUPERMARKET CO., LTD."/>
    <s v="1014654"/>
    <x v="8"/>
    <x v="8"/>
    <n v="210"/>
    <n v="13141.8"/>
    <x v="8"/>
    <n v="210"/>
    <n v="13185.9"/>
    <n v="44.100000000000364"/>
    <n v="13141.8"/>
    <n v="15120"/>
    <n v="989.15887850467288"/>
    <n v="14130.958878504673"/>
    <s v="CAHD"/>
    <x v="0"/>
    <x v="2"/>
  </r>
  <r>
    <x v="1"/>
    <s v="C250089874"/>
    <s v="1036140799"/>
    <s v="Z045"/>
    <s v="Z022"/>
    <s v="0093294731"/>
    <s v="1080083"/>
    <s v="VILLA MARKET JP CO., LTD."/>
    <s v="1080083"/>
    <x v="2"/>
    <x v="2"/>
    <n v="110"/>
    <n v="6813.4"/>
    <x v="2"/>
    <n v="110"/>
    <n v="6906.9"/>
    <n v="93.5"/>
    <n v="6813.4"/>
    <n v="7920"/>
    <n v="518.13084112149534"/>
    <n v="7331.5308411214946"/>
    <s v="CA"/>
    <x v="0"/>
    <x v="3"/>
  </r>
  <r>
    <x v="1"/>
    <s v="C250089962"/>
    <s v="1036140801"/>
    <s v="Z045"/>
    <s v="Z022"/>
    <s v="0093294732"/>
    <s v="1086614"/>
    <s v="VILLA MARKET JP CO., LTD."/>
    <s v="1086614"/>
    <x v="4"/>
    <x v="4"/>
    <n v="10"/>
    <n v="1344.7"/>
    <x v="4"/>
    <n v="10"/>
    <n v="1385.3"/>
    <n v="40.599999999999909"/>
    <n v="1344.7"/>
    <n v="1600"/>
    <n v="104.67289719626169"/>
    <n v="1449.3728971962616"/>
    <s v="EV"/>
    <x v="0"/>
    <x v="3"/>
  </r>
  <r>
    <x v="1"/>
    <s v="C250089962"/>
    <s v="1036140801"/>
    <s v="Z045"/>
    <s v="Z022"/>
    <s v="0093294732"/>
    <s v="1086614"/>
    <s v="VILLA MARKET JP CO., LTD."/>
    <s v="1086614"/>
    <x v="1"/>
    <x v="1"/>
    <n v="80"/>
    <n v="4955.2"/>
    <x v="1"/>
    <n v="80"/>
    <n v="5023.2"/>
    <n v="68"/>
    <n v="4955.2"/>
    <n v="5760"/>
    <n v="376.82242990654208"/>
    <n v="5332.0224299065421"/>
    <s v="CA"/>
    <x v="0"/>
    <x v="3"/>
  </r>
  <r>
    <x v="1"/>
    <s v="C250089962"/>
    <s v="1036140801"/>
    <s v="Z045"/>
    <s v="Z022"/>
    <s v="0093294732"/>
    <s v="1086614"/>
    <s v="VILLA MARKET JP CO., LTD."/>
    <s v="1086614"/>
    <x v="8"/>
    <x v="8"/>
    <n v="20"/>
    <n v="1255.8"/>
    <x v="8"/>
    <n v="20"/>
    <n v="1255.8"/>
    <n v="0"/>
    <n v="1255.8"/>
    <n v="1440"/>
    <n v="94.205607476635521"/>
    <n v="1350.0056074766355"/>
    <s v="CAHD"/>
    <x v="0"/>
    <x v="3"/>
  </r>
  <r>
    <x v="1"/>
    <s v="C250090502"/>
    <s v="1036140804"/>
    <s v="Z045"/>
    <s v="Z022"/>
    <s v="0093294733"/>
    <s v="1103960"/>
    <s v="VILLA MARKET JP CO., LTD."/>
    <s v="1103960"/>
    <x v="9"/>
    <x v="9"/>
    <n v="40"/>
    <n v="2492"/>
    <x v="9"/>
    <n v="40"/>
    <n v="2511.6"/>
    <n v="19.599999999999909"/>
    <n v="2492"/>
    <n v="2880"/>
    <n v="188.41121495327104"/>
    <n v="2680.4112149532712"/>
    <s v="WI"/>
    <x v="0"/>
    <x v="3"/>
  </r>
  <r>
    <x v="1"/>
    <s v="C250090502"/>
    <s v="1036140804"/>
    <s v="Z045"/>
    <s v="Z022"/>
    <s v="0093294733"/>
    <s v="1103960"/>
    <s v="VILLA MARKET JP CO., LTD."/>
    <s v="1103960"/>
    <x v="0"/>
    <x v="0"/>
    <n v="40"/>
    <n v="2492"/>
    <x v="0"/>
    <n v="40"/>
    <n v="2511.6"/>
    <n v="19.599999999999909"/>
    <n v="2492"/>
    <n v="2880"/>
    <n v="188.41121495327104"/>
    <n v="2680.4112149532712"/>
    <s v="WI"/>
    <x v="0"/>
    <x v="3"/>
  </r>
  <r>
    <x v="1"/>
    <s v="C250090601"/>
    <s v="1036140805"/>
    <s v="Z045"/>
    <s v="Z022"/>
    <s v="0093294734"/>
    <s v="1105697"/>
    <s v="VILLA MARKET JP CO., LTD."/>
    <s v="1105697"/>
    <x v="3"/>
    <x v="3"/>
    <n v="40"/>
    <n v="5378.8"/>
    <x v="3"/>
    <n v="40"/>
    <n v="5541.2"/>
    <n v="162.39999999999964"/>
    <n v="5378.8"/>
    <n v="6400"/>
    <n v="418.69158878504675"/>
    <n v="5797.4915887850466"/>
    <s v="EV"/>
    <x v="0"/>
    <x v="3"/>
  </r>
  <r>
    <x v="1"/>
    <s v="C250090601"/>
    <s v="1036140805"/>
    <s v="Z045"/>
    <s v="Z022"/>
    <s v="0093294734"/>
    <s v="1105697"/>
    <s v="VILLA MARKET JP CO., LTD."/>
    <s v="1105697"/>
    <x v="2"/>
    <x v="2"/>
    <n v="20"/>
    <n v="1238.8"/>
    <x v="2"/>
    <n v="20"/>
    <n v="1255.8"/>
    <n v="17"/>
    <n v="1238.8"/>
    <n v="1440"/>
    <n v="94.205607476635521"/>
    <n v="1333.0056074766355"/>
    <s v="CA"/>
    <x v="0"/>
    <x v="3"/>
  </r>
  <r>
    <x v="1"/>
    <s v="C250090911"/>
    <s v="1036140806"/>
    <s v="Z045"/>
    <s v="Z022"/>
    <s v="0093294735"/>
    <s v="1118942"/>
    <s v="VILLA MARKET JP CO., LTD."/>
    <s v="1118942"/>
    <x v="3"/>
    <x v="3"/>
    <n v="20"/>
    <n v="2689.4"/>
    <x v="3"/>
    <n v="20"/>
    <n v="2770.6"/>
    <n v="81.199999999999818"/>
    <n v="2689.4"/>
    <n v="3200"/>
    <n v="209.34579439252337"/>
    <n v="2898.7457943925233"/>
    <s v="EV"/>
    <x v="0"/>
    <x v="3"/>
  </r>
  <r>
    <x v="1"/>
    <s v="C250090911"/>
    <s v="1036140806"/>
    <s v="Z045"/>
    <s v="Z022"/>
    <s v="0093294735"/>
    <s v="1118942"/>
    <s v="VILLA MARKET JP CO., LTD."/>
    <s v="1118942"/>
    <x v="4"/>
    <x v="4"/>
    <n v="220"/>
    <n v="29583.4"/>
    <x v="4"/>
    <n v="220"/>
    <n v="30476.6"/>
    <n v="893.19999999999709"/>
    <n v="29583.4"/>
    <n v="35200"/>
    <n v="2302.8037383177571"/>
    <n v="31886.203738317759"/>
    <s v="EV"/>
    <x v="0"/>
    <x v="3"/>
  </r>
  <r>
    <x v="1"/>
    <s v="C250090911"/>
    <s v="1036140806"/>
    <s v="Z045"/>
    <s v="Z022"/>
    <s v="0093294735"/>
    <s v="1118942"/>
    <s v="VILLA MARKET JP CO., LTD."/>
    <s v="1118942"/>
    <x v="6"/>
    <x v="6"/>
    <n v="140"/>
    <n v="14372.4"/>
    <x v="6"/>
    <n v="140"/>
    <n v="14581"/>
    <n v="208.60000000000036"/>
    <n v="14372.4"/>
    <n v="16800"/>
    <n v="1099.0654205607477"/>
    <n v="15471.465420560748"/>
    <s v="WI"/>
    <x v="0"/>
    <x v="3"/>
  </r>
  <r>
    <x v="1"/>
    <s v="C250090911"/>
    <s v="1036140806"/>
    <s v="Z045"/>
    <s v="Z022"/>
    <s v="0093294735"/>
    <s v="1118942"/>
    <s v="VILLA MARKET JP CO., LTD."/>
    <s v="1118942"/>
    <x v="2"/>
    <x v="2"/>
    <n v="410"/>
    <n v="25395.4"/>
    <x v="2"/>
    <n v="410"/>
    <n v="25743.9"/>
    <n v="348.5"/>
    <n v="25395.4"/>
    <n v="29520"/>
    <n v="1931.214953271028"/>
    <n v="27326.61495327103"/>
    <s v="CA"/>
    <x v="0"/>
    <x v="3"/>
  </r>
  <r>
    <x v="1"/>
    <s v="C250091008"/>
    <s v="1036140808"/>
    <s v="Z045"/>
    <s v="Z022"/>
    <s v="0093294736"/>
    <s v="1118955"/>
    <s v="VILLA MARKET JP CO., LTD."/>
    <s v="1118955"/>
    <x v="3"/>
    <x v="3"/>
    <n v="10"/>
    <n v="1344.7"/>
    <x v="3"/>
    <n v="10"/>
    <n v="1385.3"/>
    <n v="40.599999999999909"/>
    <n v="1344.7"/>
    <n v="1600"/>
    <n v="104.67289719626169"/>
    <n v="1449.3728971962616"/>
    <s v="EV"/>
    <x v="0"/>
    <x v="3"/>
  </r>
  <r>
    <x v="1"/>
    <s v="C250091008"/>
    <s v="1036140808"/>
    <s v="Z045"/>
    <s v="Z022"/>
    <s v="0093294736"/>
    <s v="1118955"/>
    <s v="VILLA MARKET JP CO., LTD."/>
    <s v="1118955"/>
    <x v="4"/>
    <x v="4"/>
    <n v="20"/>
    <n v="2689.4"/>
    <x v="4"/>
    <n v="20"/>
    <n v="2770.6"/>
    <n v="81.199999999999818"/>
    <n v="2689.4"/>
    <n v="3200"/>
    <n v="209.34579439252337"/>
    <n v="2898.7457943925233"/>
    <s v="EV"/>
    <x v="0"/>
    <x v="3"/>
  </r>
  <r>
    <x v="1"/>
    <s v="C250091008"/>
    <s v="1036140808"/>
    <s v="Z045"/>
    <s v="Z022"/>
    <s v="0093294736"/>
    <s v="1118955"/>
    <s v="VILLA MARKET JP CO., LTD."/>
    <s v="1118955"/>
    <x v="1"/>
    <x v="1"/>
    <n v="10"/>
    <n v="619.4"/>
    <x v="1"/>
    <n v="10"/>
    <n v="627.9"/>
    <n v="8.5"/>
    <n v="619.4"/>
    <n v="720"/>
    <n v="47.10280373831776"/>
    <n v="666.50280373831777"/>
    <s v="CA"/>
    <x v="0"/>
    <x v="3"/>
  </r>
  <r>
    <x v="1"/>
    <s v="C250091008"/>
    <s v="1036140808"/>
    <s v="Z045"/>
    <s v="Z022"/>
    <s v="0093294736"/>
    <s v="1118955"/>
    <s v="VILLA MARKET JP CO., LTD."/>
    <s v="1118955"/>
    <x v="2"/>
    <x v="2"/>
    <n v="10"/>
    <n v="619.4"/>
    <x v="2"/>
    <n v="10"/>
    <n v="627.9"/>
    <n v="8.5"/>
    <n v="619.4"/>
    <n v="720"/>
    <n v="47.10280373831776"/>
    <n v="666.50280373831777"/>
    <s v="CA"/>
    <x v="0"/>
    <x v="3"/>
  </r>
  <r>
    <x v="1"/>
    <s v="C250091083"/>
    <s v="1036140809"/>
    <s v="Z045"/>
    <s v="Z022"/>
    <s v="0093294737"/>
    <s v="1118956"/>
    <s v="VILLA MARKET JP CO., LTD."/>
    <s v="1118956"/>
    <x v="4"/>
    <x v="4"/>
    <n v="10"/>
    <n v="1344.7"/>
    <x v="4"/>
    <n v="10"/>
    <n v="1385.3"/>
    <n v="40.599999999999909"/>
    <n v="1344.7"/>
    <n v="1600"/>
    <n v="104.67289719626169"/>
    <n v="1449.3728971962616"/>
    <s v="EV"/>
    <x v="0"/>
    <x v="3"/>
  </r>
  <r>
    <x v="1"/>
    <s v="C250091083"/>
    <s v="1036140809"/>
    <s v="Z045"/>
    <s v="Z022"/>
    <s v="0093294737"/>
    <s v="1118956"/>
    <s v="VILLA MARKET JP CO., LTD."/>
    <s v="1118956"/>
    <x v="10"/>
    <x v="10"/>
    <n v="10"/>
    <n v="619.4"/>
    <x v="10"/>
    <n v="10"/>
    <n v="627.9"/>
    <n v="8.5"/>
    <n v="619.4"/>
    <n v="720"/>
    <n v="47.10280373831776"/>
    <n v="666.50280373831777"/>
    <s v="CA"/>
    <x v="0"/>
    <x v="3"/>
  </r>
  <r>
    <x v="1"/>
    <s v="C250091083"/>
    <s v="1036140809"/>
    <s v="Z045"/>
    <s v="Z022"/>
    <s v="0093294737"/>
    <s v="1118956"/>
    <s v="VILLA MARKET JP CO., LTD."/>
    <s v="1118956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1"/>
    <s v="C250091352"/>
    <s v="1036140810"/>
    <s v="Z045"/>
    <s v="Z022"/>
    <s v="0093294738"/>
    <s v="1115916"/>
    <s v="VILLA MARKET JP CO., LTD."/>
    <s v="1115916"/>
    <x v="5"/>
    <x v="5"/>
    <n v="70"/>
    <n v="10328.5"/>
    <x v="5"/>
    <n v="70"/>
    <n v="10608.5"/>
    <n v="280"/>
    <n v="10328.5"/>
    <n v="12250"/>
    <n v="801.40186915887853"/>
    <n v="11129.901869158879"/>
    <s v="EV"/>
    <x v="0"/>
    <x v="3"/>
  </r>
  <r>
    <x v="1"/>
    <s v="C250091432"/>
    <s v="1036140811"/>
    <s v="Z045"/>
    <s v="Z022"/>
    <s v="0093294739"/>
    <s v="1117832"/>
    <s v="VILLA MARKET JP CO., LTD."/>
    <s v="1117832"/>
    <x v="2"/>
    <x v="2"/>
    <n v="70"/>
    <n v="4335.8"/>
    <x v="2"/>
    <n v="70"/>
    <n v="4395.3"/>
    <n v="59.5"/>
    <n v="4335.8"/>
    <n v="5040"/>
    <n v="329.71962616822429"/>
    <n v="4665.5196261682249"/>
    <s v="CA"/>
    <x v="0"/>
    <x v="3"/>
  </r>
  <r>
    <x v="1"/>
    <s v="C250091894"/>
    <s v="1036140812"/>
    <s v="Z045"/>
    <s v="Z022"/>
    <s v="0093294740"/>
    <s v="1115915"/>
    <s v="VILLA MARKET JP CO., LTD."/>
    <s v="1115915"/>
    <x v="3"/>
    <x v="3"/>
    <n v="10"/>
    <n v="1344.7"/>
    <x v="3"/>
    <n v="10"/>
    <n v="1385.3"/>
    <n v="40.599999999999909"/>
    <n v="1344.7"/>
    <n v="1600"/>
    <n v="104.67289719626169"/>
    <n v="1449.3728971962616"/>
    <s v="EV"/>
    <x v="0"/>
    <x v="3"/>
  </r>
  <r>
    <x v="1"/>
    <s v="C250091894"/>
    <s v="1036140812"/>
    <s v="Z045"/>
    <s v="Z022"/>
    <s v="0093294740"/>
    <s v="1115915"/>
    <s v="VILLA MARKET JP CO., LTD."/>
    <s v="1115915"/>
    <x v="9"/>
    <x v="9"/>
    <n v="10"/>
    <n v="623"/>
    <x v="9"/>
    <n v="10"/>
    <n v="627.9"/>
    <n v="4.8999999999999773"/>
    <n v="623"/>
    <n v="720"/>
    <n v="47.10280373831776"/>
    <n v="670.10280373831779"/>
    <s v="WI"/>
    <x v="0"/>
    <x v="3"/>
  </r>
  <r>
    <x v="1"/>
    <s v="C250092372"/>
    <s v="1036140813"/>
    <s v="Z045"/>
    <s v="Z022"/>
    <s v="0093294741"/>
    <s v="1069897"/>
    <s v="VILLA MARKET JP CO., LTD."/>
    <s v="1069897"/>
    <x v="4"/>
    <x v="4"/>
    <n v="20"/>
    <n v="2689.4"/>
    <x v="4"/>
    <n v="20"/>
    <n v="2770.6"/>
    <n v="81.199999999999818"/>
    <n v="2689.4"/>
    <n v="3200"/>
    <n v="209.34579439252337"/>
    <n v="2898.7457943925233"/>
    <s v="EV"/>
    <x v="0"/>
    <x v="3"/>
  </r>
  <r>
    <x v="1"/>
    <s v="C250092372"/>
    <s v="1036140813"/>
    <s v="Z045"/>
    <s v="Z022"/>
    <s v="0093294741"/>
    <s v="1069897"/>
    <s v="VILLA MARKET JP CO., LTD."/>
    <s v="1069897"/>
    <x v="6"/>
    <x v="6"/>
    <n v="10"/>
    <n v="1026.5999999999999"/>
    <x v="6"/>
    <n v="10"/>
    <n v="1041.5"/>
    <n v="14.900000000000091"/>
    <n v="1026.5999999999999"/>
    <n v="1200"/>
    <n v="78.504672897196258"/>
    <n v="1105.1046728971962"/>
    <s v="WI"/>
    <x v="0"/>
    <x v="3"/>
  </r>
  <r>
    <x v="1"/>
    <s v="C250092372"/>
    <s v="1036140813"/>
    <s v="Z045"/>
    <s v="Z022"/>
    <s v="0093294741"/>
    <s v="1069897"/>
    <s v="VILLA MARKET JP CO., LTD."/>
    <s v="1069897"/>
    <x v="1"/>
    <x v="1"/>
    <n v="30"/>
    <n v="1858.2"/>
    <x v="1"/>
    <n v="30"/>
    <n v="1883.7"/>
    <n v="25.5"/>
    <n v="1858.2"/>
    <n v="2160"/>
    <n v="141.30841121495328"/>
    <n v="1999.5084112149534"/>
    <s v="CA"/>
    <x v="0"/>
    <x v="3"/>
  </r>
  <r>
    <x v="1"/>
    <s v="C250092460"/>
    <s v="1036140814"/>
    <s v="Z045"/>
    <s v="Z022"/>
    <s v="0093294742"/>
    <s v="1495737"/>
    <s v="VILLA MARKET JP CO., LTD."/>
    <s v="1495737"/>
    <x v="3"/>
    <x v="3"/>
    <n v="10"/>
    <n v="1344.7"/>
    <x v="3"/>
    <n v="10"/>
    <n v="1385.3"/>
    <n v="40.599999999999909"/>
    <n v="1344.7"/>
    <n v="1600"/>
    <n v="104.67289719626169"/>
    <n v="1449.3728971962616"/>
    <s v="EV"/>
    <x v="0"/>
    <x v="3"/>
  </r>
  <r>
    <x v="1"/>
    <s v="C250092739"/>
    <s v="1036140815"/>
    <s v="Z045"/>
    <s v="Z022"/>
    <s v="0093294743"/>
    <s v="1541816"/>
    <s v="VILLA MARKET JP CO., LTD."/>
    <s v="1541816"/>
    <x v="9"/>
    <x v="9"/>
    <n v="10"/>
    <n v="623"/>
    <x v="9"/>
    <n v="10"/>
    <n v="627.9"/>
    <n v="4.8999999999999773"/>
    <n v="623"/>
    <n v="720"/>
    <n v="47.10280373831776"/>
    <n v="670.10280373831779"/>
    <s v="WI"/>
    <x v="0"/>
    <x v="3"/>
  </r>
  <r>
    <x v="1"/>
    <s v="C250087628"/>
    <s v="1036140796"/>
    <s v="Z045"/>
    <s v="Z022"/>
    <s v="0093294744"/>
    <s v="1115916"/>
    <s v="VILLA MARKET JP CO., LTD."/>
    <s v="1115916"/>
    <x v="6"/>
    <x v="6"/>
    <n v="70"/>
    <n v="7186.2"/>
    <x v="6"/>
    <n v="70"/>
    <n v="7290.5"/>
    <n v="104.30000000000018"/>
    <n v="7186.2"/>
    <n v="8400"/>
    <n v="549.53271028037386"/>
    <n v="7735.7327102803738"/>
    <s v="WI"/>
    <x v="0"/>
    <x v="3"/>
  </r>
  <r>
    <x v="1"/>
    <s v="C250087628"/>
    <s v="1036140796"/>
    <s v="Z045"/>
    <s v="Z022"/>
    <s v="0093294744"/>
    <s v="1115916"/>
    <s v="VILLA MARKET JP CO., LTD."/>
    <s v="1115916"/>
    <x v="0"/>
    <x v="0"/>
    <n v="50"/>
    <n v="3115"/>
    <x v="0"/>
    <n v="50"/>
    <n v="3139.5"/>
    <n v="24.5"/>
    <n v="3115"/>
    <n v="3600"/>
    <n v="235.51401869158877"/>
    <n v="3350.5140186915887"/>
    <s v="WI"/>
    <x v="0"/>
    <x v="3"/>
  </r>
  <r>
    <x v="1"/>
    <s v="C250087628"/>
    <s v="1036140796"/>
    <s v="Z045"/>
    <s v="Z022"/>
    <s v="0093294744"/>
    <s v="1115916"/>
    <s v="VILLA MARKET JP CO., LTD."/>
    <s v="1115916"/>
    <x v="1"/>
    <x v="1"/>
    <n v="50"/>
    <n v="3097"/>
    <x v="1"/>
    <n v="50"/>
    <n v="3139.5"/>
    <n v="42.5"/>
    <n v="3097"/>
    <n v="3600"/>
    <n v="235.51401869158877"/>
    <n v="3332.5140186915887"/>
    <s v="CA"/>
    <x v="0"/>
    <x v="3"/>
  </r>
  <r>
    <x v="1"/>
    <s v="C250087628"/>
    <s v="1036140796"/>
    <s v="Z045"/>
    <s v="Z022"/>
    <s v="0093294744"/>
    <s v="1115916"/>
    <s v="VILLA MARKET JP CO., LTD."/>
    <s v="1115916"/>
    <x v="2"/>
    <x v="2"/>
    <n v="50"/>
    <n v="3097"/>
    <x v="2"/>
    <n v="50"/>
    <n v="3139.5"/>
    <n v="42.5"/>
    <n v="3097"/>
    <n v="3600"/>
    <n v="235.51401869158877"/>
    <n v="3332.5140186915887"/>
    <s v="CA"/>
    <x v="0"/>
    <x v="3"/>
  </r>
  <r>
    <x v="1"/>
    <s v="C250087628"/>
    <s v="1036140796"/>
    <s v="Z045"/>
    <s v="Z022"/>
    <s v="0093294744"/>
    <s v="1115916"/>
    <s v="VILLA MARKET JP CO., LTD."/>
    <s v="1115916"/>
    <x v="8"/>
    <x v="8"/>
    <n v="50"/>
    <n v="3139.5"/>
    <x v="8"/>
    <n v="50"/>
    <n v="3139.5"/>
    <n v="0"/>
    <n v="3139.5"/>
    <n v="3600"/>
    <n v="235.51401869158877"/>
    <n v="3375.0140186915887"/>
    <s v="CAHD"/>
    <x v="0"/>
    <x v="3"/>
  </r>
  <r>
    <x v="1"/>
    <s v="SSD_Y25-030301"/>
    <s v="1036141390"/>
    <s v="Z045"/>
    <s v="Z022"/>
    <s v="0093294745"/>
    <s v="1255254"/>
    <s v="SAMSUB DISTRIBUTOR LIMITED"/>
    <s v="1255254"/>
    <x v="9"/>
    <x v="9"/>
    <n v="2000"/>
    <n v="124320"/>
    <x v="9"/>
    <n v="2000"/>
    <n v="125580"/>
    <n v="1260"/>
    <n v="124320"/>
    <n v="144000"/>
    <n v="9420.5607476635505"/>
    <n v="133740.56074766355"/>
    <s v="WI"/>
    <x v="1"/>
    <x v="4"/>
  </r>
  <r>
    <x v="1"/>
    <s v="SSD_Y25-030301"/>
    <s v="1036141390"/>
    <s v="Z045"/>
    <s v="Z022"/>
    <s v="0093294745"/>
    <s v="1255254"/>
    <s v="SAMSUB DISTRIBUTOR LIMITED"/>
    <s v="1255254"/>
    <x v="0"/>
    <x v="0"/>
    <n v="1000"/>
    <n v="62160"/>
    <x v="0"/>
    <n v="1000"/>
    <n v="62790"/>
    <n v="630"/>
    <n v="62160"/>
    <n v="72000"/>
    <n v="4710.2803738317753"/>
    <n v="66870.280373831774"/>
    <s v="WI"/>
    <x v="1"/>
    <x v="4"/>
  </r>
  <r>
    <x v="1"/>
    <s v="SSD_Y25-030301"/>
    <s v="1036141390"/>
    <s v="Z045"/>
    <s v="Z022"/>
    <s v="0093294745"/>
    <s v="1255254"/>
    <s v="SAMSUB DISTRIBUTOR LIMITED"/>
    <s v="1255254"/>
    <x v="7"/>
    <x v="7"/>
    <n v="2000"/>
    <n v="124320"/>
    <x v="7"/>
    <n v="2000"/>
    <n v="125580"/>
    <n v="1260"/>
    <n v="124320"/>
    <n v="144000"/>
    <n v="9420.5607476635505"/>
    <n v="133740.56074766355"/>
    <s v="WI"/>
    <x v="1"/>
    <x v="4"/>
  </r>
  <r>
    <x v="1"/>
    <s v="SSD_Y25-030301"/>
    <s v="1036141390"/>
    <s v="Z045"/>
    <s v="Z022"/>
    <s v="0093294745"/>
    <s v="1255254"/>
    <s v="SAMSUB DISTRIBUTOR LIMITED"/>
    <s v="1255254"/>
    <x v="1"/>
    <x v="1"/>
    <n v="8000"/>
    <n v="497280"/>
    <x v="1"/>
    <n v="8000"/>
    <n v="502320"/>
    <n v="5040"/>
    <n v="497280"/>
    <n v="576000"/>
    <n v="37682.242990654202"/>
    <n v="534962.24299065419"/>
    <s v="CA"/>
    <x v="1"/>
    <x v="4"/>
  </r>
  <r>
    <x v="1"/>
    <s v="SSD_Y25-030301"/>
    <s v="1036141390"/>
    <s v="Z045"/>
    <s v="Z022"/>
    <s v="0093294745"/>
    <s v="1255254"/>
    <s v="SAMSUB DISTRIBUTOR LIMITED"/>
    <s v="1255254"/>
    <x v="2"/>
    <x v="2"/>
    <n v="1000"/>
    <n v="62160"/>
    <x v="2"/>
    <n v="1000"/>
    <n v="62790"/>
    <n v="630"/>
    <n v="62160"/>
    <n v="72000"/>
    <n v="4710.2803738317753"/>
    <n v="66870.280373831774"/>
    <s v="CA"/>
    <x v="1"/>
    <x v="4"/>
  </r>
  <r>
    <x v="1"/>
    <s v="SSD_Y25-030301"/>
    <s v="1036141390"/>
    <s v="Z045"/>
    <s v="Z022"/>
    <s v="0093294745"/>
    <s v="1255254"/>
    <s v="SAMSUB DISTRIBUTOR LIMITED"/>
    <s v="1255254"/>
    <x v="10"/>
    <x v="10"/>
    <n v="3000"/>
    <n v="186480"/>
    <x v="10"/>
    <n v="3000"/>
    <n v="188370"/>
    <n v="1890"/>
    <n v="186480"/>
    <n v="216000"/>
    <n v="14130.841121495327"/>
    <n v="200610.84112149532"/>
    <s v="CA"/>
    <x v="1"/>
    <x v="4"/>
  </r>
  <r>
    <x v="1"/>
    <s v="SSD_Y25-030301"/>
    <s v="1036141390"/>
    <s v="Z045"/>
    <s v="Z022"/>
    <s v="0093294745"/>
    <s v="1255254"/>
    <s v="SAMSUB DISTRIBUTOR LIMITED"/>
    <s v="1255254"/>
    <x v="8"/>
    <x v="8"/>
    <n v="2500"/>
    <n v="155400"/>
    <x v="8"/>
    <n v="2500"/>
    <n v="156975"/>
    <n v="1575"/>
    <n v="155400"/>
    <n v="180000"/>
    <n v="11775.700934579439"/>
    <n v="167175.70093457945"/>
    <s v="CAHD"/>
    <x v="1"/>
    <x v="4"/>
  </r>
  <r>
    <x v="1"/>
    <s v="SSD_Y25-030301"/>
    <s v="1036141390"/>
    <s v="Z045"/>
    <s v="Z022"/>
    <s v="0093294745"/>
    <s v="1255254"/>
    <s v="SAMSUB DISTRIBUTOR LIMITED"/>
    <s v="1255254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4"/>
  </r>
  <r>
    <x v="2"/>
    <s v="MMB_Y25- 0303148-1"/>
    <s v="1036144573"/>
    <s v="Z045"/>
    <s v="Z022"/>
    <s v="0093294746"/>
    <s v="1262220"/>
    <s v="M M BEVERAGE CO., LTD."/>
    <s v="1262220"/>
    <x v="3"/>
    <x v="3"/>
    <n v="50"/>
    <n v="6857"/>
    <x v="3"/>
    <n v="50"/>
    <n v="6926.5"/>
    <n v="69.5"/>
    <n v="6857"/>
    <n v="8000"/>
    <n v="523.36448598130846"/>
    <n v="7380.3644859813085"/>
    <s v="EV"/>
    <x v="1"/>
    <x v="5"/>
  </r>
  <r>
    <x v="2"/>
    <s v="MMB_Y25- 0303148-1"/>
    <s v="1036144573"/>
    <s v="Z045"/>
    <s v="Z022"/>
    <s v="0093294746"/>
    <s v="1262220"/>
    <s v="M M BEVERAGE CO., LTD."/>
    <s v="1262220"/>
    <x v="4"/>
    <x v="4"/>
    <n v="250"/>
    <n v="34285"/>
    <x v="4"/>
    <n v="250"/>
    <n v="34632.5"/>
    <n v="347.5"/>
    <n v="34285"/>
    <n v="40000"/>
    <n v="2616.8224299065419"/>
    <n v="36901.82242990654"/>
    <s v="EV"/>
    <x v="1"/>
    <x v="5"/>
  </r>
  <r>
    <x v="2"/>
    <s v="MMB_Y25- 0303148-1"/>
    <s v="1036144573"/>
    <s v="Z045"/>
    <s v="Z022"/>
    <s v="0093294746"/>
    <s v="1262220"/>
    <s v="M M BEVERAGE CO., LTD."/>
    <s v="1262220"/>
    <x v="5"/>
    <x v="5"/>
    <n v="100"/>
    <n v="15004"/>
    <x v="5"/>
    <n v="100"/>
    <n v="15155.000000000002"/>
    <n v="151.00000000000182"/>
    <n v="15004"/>
    <n v="17500"/>
    <n v="1144.8598130841121"/>
    <n v="16148.859813084113"/>
    <s v="EV"/>
    <x v="1"/>
    <x v="5"/>
  </r>
  <r>
    <x v="2"/>
    <s v="MMB_Y25- 0303148-1"/>
    <s v="1036144573"/>
    <s v="Z045"/>
    <s v="Z022"/>
    <s v="0093294746"/>
    <s v="1262220"/>
    <s v="M M BEVERAGE CO., LTD."/>
    <s v="1262220"/>
    <x v="6"/>
    <x v="6"/>
    <n v="32"/>
    <n v="3299.52"/>
    <x v="6"/>
    <n v="32"/>
    <n v="3332.8"/>
    <n v="33.2800000000002"/>
    <n v="3299.52"/>
    <n v="3840"/>
    <n v="251.21495327102804"/>
    <n v="3550.7349532710282"/>
    <s v="WI"/>
    <x v="1"/>
    <x v="5"/>
  </r>
  <r>
    <x v="2"/>
    <s v="MMB_Y25- 0303148-1"/>
    <s v="1036144573"/>
    <s v="Z045"/>
    <s v="Z022"/>
    <s v="0093294746"/>
    <s v="1262220"/>
    <s v="M M BEVERAGE CO., LTD."/>
    <s v="1262220"/>
    <x v="6"/>
    <x v="6"/>
    <n v="1068"/>
    <n v="110121.48"/>
    <x v="6"/>
    <n v="1068"/>
    <n v="111232.20000000001"/>
    <n v="1110.7200000000157"/>
    <n v="110121.48"/>
    <n v="128160"/>
    <n v="8384.2990654205605"/>
    <n v="118505.77906542056"/>
    <s v="WI"/>
    <x v="1"/>
    <x v="5"/>
  </r>
  <r>
    <x v="2"/>
    <s v="MMB_Y25- 0303148-1"/>
    <s v="1036144573"/>
    <s v="Z045"/>
    <s v="Z022"/>
    <s v="0093294746"/>
    <s v="1262220"/>
    <s v="M M BEVERAGE CO., LTD."/>
    <s v="1262220"/>
    <x v="9"/>
    <x v="9"/>
    <n v="2500"/>
    <n v="155400"/>
    <x v="9"/>
    <n v="2500"/>
    <n v="156975"/>
    <n v="1575"/>
    <n v="155400"/>
    <n v="180000"/>
    <n v="11775.700934579439"/>
    <n v="167175.70093457945"/>
    <s v="WI"/>
    <x v="1"/>
    <x v="5"/>
  </r>
  <r>
    <x v="2"/>
    <s v="MMB_Y25- 0303148-1"/>
    <s v="1036144573"/>
    <s v="Z045"/>
    <s v="Z022"/>
    <s v="0093294746"/>
    <s v="1262220"/>
    <s v="M M BEVERAGE CO., LTD."/>
    <s v="1262220"/>
    <x v="0"/>
    <x v="0"/>
    <n v="4500"/>
    <n v="279720"/>
    <x v="0"/>
    <n v="4500"/>
    <n v="282555"/>
    <n v="2835"/>
    <n v="279720"/>
    <n v="324000"/>
    <n v="21196.261682242992"/>
    <n v="300916.26168224297"/>
    <s v="WI"/>
    <x v="1"/>
    <x v="5"/>
  </r>
  <r>
    <x v="2"/>
    <s v="MMB_Y25- 0303148-1"/>
    <s v="1036144573"/>
    <s v="Z045"/>
    <s v="Z022"/>
    <s v="0093294746"/>
    <s v="1262220"/>
    <s v="M M BEVERAGE CO., LTD."/>
    <s v="1262220"/>
    <x v="7"/>
    <x v="7"/>
    <n v="1500"/>
    <n v="93240"/>
    <x v="7"/>
    <n v="1500"/>
    <n v="94185"/>
    <n v="945"/>
    <n v="93240"/>
    <n v="108000"/>
    <n v="7065.4205607476633"/>
    <n v="100305.42056074766"/>
    <s v="WI"/>
    <x v="1"/>
    <x v="5"/>
  </r>
  <r>
    <x v="2"/>
    <s v="MMB_Y25- 0303148-1"/>
    <s v="1036144573"/>
    <s v="Z045"/>
    <s v="Z022"/>
    <s v="0093294746"/>
    <s v="1262220"/>
    <s v="M M BEVERAGE CO., LTD."/>
    <s v="1262220"/>
    <x v="1"/>
    <x v="1"/>
    <n v="17500"/>
    <n v="1087800"/>
    <x v="1"/>
    <n v="17500"/>
    <n v="1098825"/>
    <n v="11025"/>
    <n v="1087800"/>
    <n v="1260000"/>
    <n v="82429.90654205608"/>
    <n v="1170229.906542056"/>
    <s v="CA"/>
    <x v="1"/>
    <x v="5"/>
  </r>
  <r>
    <x v="2"/>
    <s v="MMB_Y25- 0303148-1"/>
    <s v="1036144573"/>
    <s v="Z045"/>
    <s v="Z022"/>
    <s v="0093294746"/>
    <s v="1262220"/>
    <s v="M M BEVERAGE CO., LTD."/>
    <s v="1262220"/>
    <x v="2"/>
    <x v="2"/>
    <n v="14000"/>
    <n v="870240"/>
    <x v="2"/>
    <n v="14000"/>
    <n v="879060"/>
    <n v="8820"/>
    <n v="870240"/>
    <n v="1008000"/>
    <n v="65943.925233644855"/>
    <n v="936183.9252336449"/>
    <s v="CA"/>
    <x v="1"/>
    <x v="5"/>
  </r>
  <r>
    <x v="2"/>
    <s v="MMB_Y25- 0303148-1"/>
    <s v="1036144573"/>
    <s v="Z045"/>
    <s v="Z022"/>
    <s v="0093294746"/>
    <s v="1262220"/>
    <s v="M M BEVERAGE CO., LTD."/>
    <s v="1262220"/>
    <x v="10"/>
    <x v="10"/>
    <n v="2000"/>
    <n v="124320"/>
    <x v="10"/>
    <n v="2000"/>
    <n v="125580"/>
    <n v="1260"/>
    <n v="124320"/>
    <n v="144000"/>
    <n v="9420.5607476635505"/>
    <n v="133740.56074766355"/>
    <s v="CA"/>
    <x v="1"/>
    <x v="5"/>
  </r>
  <r>
    <x v="2"/>
    <s v="MMB_Y25- 0303148-1"/>
    <s v="1036144573"/>
    <s v="Z045"/>
    <s v="Z022"/>
    <s v="0093294746"/>
    <s v="1262220"/>
    <s v="M M BEVERAGE CO., LTD."/>
    <s v="1262220"/>
    <x v="8"/>
    <x v="8"/>
    <n v="2000"/>
    <n v="124320"/>
    <x v="8"/>
    <n v="2000"/>
    <n v="125580"/>
    <n v="1260"/>
    <n v="124320"/>
    <n v="144000"/>
    <n v="9420.5607476635505"/>
    <n v="133740.56074766355"/>
    <s v="CAHD"/>
    <x v="1"/>
    <x v="5"/>
  </r>
  <r>
    <x v="2"/>
    <s v="C250089251"/>
    <s v="1036140798"/>
    <s v="Z045"/>
    <s v="Z022"/>
    <s v="0093294747"/>
    <s v="1085395"/>
    <s v="VILLA MARKET JP CO., LTD."/>
    <s v="1085395"/>
    <x v="7"/>
    <x v="7"/>
    <n v="20"/>
    <n v="1246"/>
    <x v="7"/>
    <n v="20"/>
    <n v="1255.8"/>
    <n v="9.7999999999999545"/>
    <n v="1246"/>
    <n v="1440"/>
    <n v="94.205607476635521"/>
    <n v="1340.2056074766356"/>
    <s v="WI"/>
    <x v="0"/>
    <x v="3"/>
  </r>
  <r>
    <x v="2"/>
    <s v="C250089251"/>
    <s v="1036140798"/>
    <s v="Z045"/>
    <s v="Z022"/>
    <s v="0093294747"/>
    <s v="1085395"/>
    <s v="VILLA MARKET JP CO., LTD."/>
    <s v="1085395"/>
    <x v="2"/>
    <x v="2"/>
    <n v="40"/>
    <n v="2477.6"/>
    <x v="2"/>
    <n v="40"/>
    <n v="2511.6"/>
    <n v="34"/>
    <n v="2477.6"/>
    <n v="2880"/>
    <n v="188.41121495327104"/>
    <n v="2666.0112149532711"/>
    <s v="CA"/>
    <x v="0"/>
    <x v="3"/>
  </r>
  <r>
    <x v="2"/>
    <s v="C250090129"/>
    <s v="1036140802"/>
    <s v="Z045"/>
    <s v="Z022"/>
    <s v="0093294748"/>
    <s v="1088213"/>
    <s v="VILLA MARKET JP CO., LTD."/>
    <s v="1088213"/>
    <x v="5"/>
    <x v="5"/>
    <n v="20"/>
    <n v="2951"/>
    <x v="5"/>
    <n v="20"/>
    <n v="3031"/>
    <n v="80"/>
    <n v="2951"/>
    <n v="3500"/>
    <n v="228.97196261682242"/>
    <n v="3179.9719626168226"/>
    <s v="EV"/>
    <x v="0"/>
    <x v="3"/>
  </r>
  <r>
    <x v="2"/>
    <s v="C250090129"/>
    <s v="1036140802"/>
    <s v="Z045"/>
    <s v="Z022"/>
    <s v="0093294748"/>
    <s v="1088213"/>
    <s v="VILLA MARKET JP CO., LTD."/>
    <s v="1088213"/>
    <x v="7"/>
    <x v="7"/>
    <n v="10"/>
    <n v="623"/>
    <x v="7"/>
    <n v="10"/>
    <n v="627.9"/>
    <n v="4.8999999999999773"/>
    <n v="623"/>
    <n v="720"/>
    <n v="47.10280373831776"/>
    <n v="670.10280373831779"/>
    <s v="WI"/>
    <x v="0"/>
    <x v="3"/>
  </r>
  <r>
    <x v="2"/>
    <s v="C250090129"/>
    <s v="1036140802"/>
    <s v="Z045"/>
    <s v="Z022"/>
    <s v="0093294748"/>
    <s v="1088213"/>
    <s v="VILLA MARKET JP CO., LTD."/>
    <s v="1088213"/>
    <x v="1"/>
    <x v="1"/>
    <n v="80"/>
    <n v="4955.2"/>
    <x v="1"/>
    <n v="80"/>
    <n v="5023.2"/>
    <n v="68"/>
    <n v="4955.2"/>
    <n v="5760"/>
    <n v="376.82242990654208"/>
    <n v="5332.0224299065421"/>
    <s v="CA"/>
    <x v="0"/>
    <x v="3"/>
  </r>
  <r>
    <x v="2"/>
    <s v="C250090129"/>
    <s v="1036140802"/>
    <s v="Z045"/>
    <s v="Z022"/>
    <s v="0093294748"/>
    <s v="1088213"/>
    <s v="VILLA MARKET JP CO., LTD."/>
    <s v="1088213"/>
    <x v="2"/>
    <x v="2"/>
    <n v="50"/>
    <n v="3097"/>
    <x v="2"/>
    <n v="50"/>
    <n v="3139.5"/>
    <n v="42.5"/>
    <n v="3097"/>
    <n v="3600"/>
    <n v="235.51401869158877"/>
    <n v="3332.5140186915887"/>
    <s v="CA"/>
    <x v="0"/>
    <x v="3"/>
  </r>
  <r>
    <x v="2"/>
    <s v="C250090234"/>
    <s v="1036140803"/>
    <s v="Z045"/>
    <s v="Z022"/>
    <s v="0093294749"/>
    <s v="1088556"/>
    <s v="VILLA MARKET JP CO., LTD."/>
    <s v="1088556"/>
    <x v="1"/>
    <x v="1"/>
    <n v="20"/>
    <n v="1238.8"/>
    <x v="1"/>
    <n v="20"/>
    <n v="1255.8"/>
    <n v="17"/>
    <n v="1238.8"/>
    <n v="1440"/>
    <n v="94.205607476635521"/>
    <n v="1333.0056074766355"/>
    <s v="CA"/>
    <x v="0"/>
    <x v="3"/>
  </r>
  <r>
    <x v="2"/>
    <s v="C250090234"/>
    <s v="1036140803"/>
    <s v="Z045"/>
    <s v="Z022"/>
    <s v="0093294749"/>
    <s v="1088556"/>
    <s v="VILLA MARKET JP CO., LTD."/>
    <s v="1088556"/>
    <x v="2"/>
    <x v="2"/>
    <n v="40"/>
    <n v="2477.6"/>
    <x v="2"/>
    <n v="40"/>
    <n v="2511.6"/>
    <n v="34"/>
    <n v="2477.6"/>
    <n v="2880"/>
    <n v="188.41121495327104"/>
    <n v="2666.0112149532711"/>
    <s v="CA"/>
    <x v="0"/>
    <x v="3"/>
  </r>
  <r>
    <x v="2"/>
    <s v="C250090234"/>
    <s v="1036140803"/>
    <s v="Z045"/>
    <s v="Z022"/>
    <s v="0093294749"/>
    <s v="1088556"/>
    <s v="VILLA MARKET JP CO., LTD."/>
    <s v="1088556"/>
    <x v="10"/>
    <x v="10"/>
    <n v="20"/>
    <n v="1238.8"/>
    <x v="10"/>
    <n v="20"/>
    <n v="1255.8"/>
    <n v="17"/>
    <n v="1238.8"/>
    <n v="1440"/>
    <n v="94.205607476635521"/>
    <n v="1333.0056074766355"/>
    <s v="CA"/>
    <x v="0"/>
    <x v="3"/>
  </r>
  <r>
    <x v="2"/>
    <s v="890.78135093"/>
    <s v="1036144572"/>
    <s v="Z045"/>
    <s v="Z022"/>
    <s v="0093294750"/>
    <s v="1075926"/>
    <s v="CP Axtra Public Company Limited"/>
    <s v="1545607"/>
    <x v="9"/>
    <x v="9"/>
    <n v="120"/>
    <n v="7436.04"/>
    <x v="9"/>
    <n v="120"/>
    <n v="7534.8"/>
    <n v="98.760000000000218"/>
    <n v="7436.04"/>
    <n v="8640"/>
    <n v="565.23364485981313"/>
    <n v="8001.2736448598134"/>
    <s v="WI"/>
    <x v="0"/>
    <x v="6"/>
  </r>
  <r>
    <x v="2"/>
    <s v="890.78135093"/>
    <s v="1036144572"/>
    <s v="Z045"/>
    <s v="Z022"/>
    <s v="0093294750"/>
    <s v="1075926"/>
    <s v="CP Axtra Public Company Limited"/>
    <s v="1545607"/>
    <x v="0"/>
    <x v="0"/>
    <n v="440"/>
    <n v="27265.48"/>
    <x v="0"/>
    <n v="440"/>
    <n v="27627.599999999999"/>
    <n v="362.11999999999898"/>
    <n v="27265.48"/>
    <n v="31680"/>
    <n v="2072.5233644859813"/>
    <n v="29338.00336448598"/>
    <s v="WI"/>
    <x v="0"/>
    <x v="6"/>
  </r>
  <r>
    <x v="2"/>
    <s v="890.78135093"/>
    <s v="1036144572"/>
    <s v="Z045"/>
    <s v="Z022"/>
    <s v="0093294750"/>
    <s v="1075926"/>
    <s v="CP Axtra Public Company Limited"/>
    <s v="1545607"/>
    <x v="1"/>
    <x v="1"/>
    <n v="1000"/>
    <n v="61890"/>
    <x v="1"/>
    <n v="1000"/>
    <n v="62790"/>
    <n v="900"/>
    <n v="61890"/>
    <n v="72000"/>
    <n v="4710.2803738317753"/>
    <n v="66600.280373831774"/>
    <s v="CA"/>
    <x v="0"/>
    <x v="6"/>
  </r>
  <r>
    <x v="2"/>
    <s v="890.78135093"/>
    <s v="1036144572"/>
    <s v="Z045"/>
    <s v="Z022"/>
    <s v="0093294750"/>
    <s v="1075926"/>
    <s v="CP Axtra Public Company Limited"/>
    <s v="1545607"/>
    <x v="2"/>
    <x v="2"/>
    <n v="880"/>
    <n v="54463.199999999997"/>
    <x v="2"/>
    <n v="880"/>
    <n v="55255.199999999997"/>
    <n v="792"/>
    <n v="54463.199999999997"/>
    <n v="63360"/>
    <n v="4145.0467289719627"/>
    <n v="58608.246728971957"/>
    <s v="CA"/>
    <x v="0"/>
    <x v="6"/>
  </r>
  <r>
    <x v="2"/>
    <s v="1012030184"/>
    <s v="1036144546"/>
    <s v="Z045"/>
    <s v="Z022"/>
    <s v="0093294751"/>
    <s v="1014781"/>
    <s v="CP All Public Company Limited"/>
    <s v="1014781"/>
    <x v="4"/>
    <x v="4"/>
    <n v="8000"/>
    <n v="1066706.24"/>
    <x v="4"/>
    <n v="8000"/>
    <n v="1108240"/>
    <n v="41533.760000000009"/>
    <n v="1066706.24"/>
    <n v="1280000"/>
    <n v="83738.317757009339"/>
    <n v="1150444.5577570093"/>
    <s v="EV"/>
    <x v="0"/>
    <x v="7"/>
  </r>
  <r>
    <x v="2"/>
    <s v="1012030184"/>
    <s v="1036144546"/>
    <s v="Z045"/>
    <s v="Z022"/>
    <s v="0093294751"/>
    <s v="1014781"/>
    <s v="CP All Public Company Limited"/>
    <s v="1014781"/>
    <x v="5"/>
    <x v="5"/>
    <n v="4000"/>
    <n v="571710.16"/>
    <x v="5"/>
    <n v="4000"/>
    <n v="606200"/>
    <n v="34489.839999999967"/>
    <n v="571710.16"/>
    <n v="700000"/>
    <n v="45794.392523364484"/>
    <n v="617504.55252336455"/>
    <s v="EV"/>
    <x v="0"/>
    <x v="7"/>
  </r>
  <r>
    <x v="2"/>
    <s v="1012030184"/>
    <s v="1036144546"/>
    <s v="Z045"/>
    <s v="Z022"/>
    <s v="0093294751"/>
    <s v="1014781"/>
    <s v="CP All Public Company Limited"/>
    <s v="1014781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2"/>
    <s v="1012030184"/>
    <s v="1036144546"/>
    <s v="Z045"/>
    <s v="Z022"/>
    <s v="0093294751"/>
    <s v="1014781"/>
    <s v="CP All Public Company Limited"/>
    <s v="1014781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2"/>
    <s v="1012030184"/>
    <s v="1036144546"/>
    <s v="Z045"/>
    <s v="Z022"/>
    <s v="0093294751"/>
    <s v="1014781"/>
    <s v="CP All Public Company Limited"/>
    <s v="1014781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2"/>
    <s v="1012030184"/>
    <s v="1036144546"/>
    <s v="Z045"/>
    <s v="Z022"/>
    <s v="0093294751"/>
    <s v="1014781"/>
    <s v="CP All Public Company Limited"/>
    <s v="1014781"/>
    <x v="11"/>
    <x v="11"/>
    <n v="4000"/>
    <n v="236766.18"/>
    <x v="11"/>
    <n v="4000"/>
    <n v="251160"/>
    <n v="14393.820000000007"/>
    <n v="236766.18"/>
    <n v="288000"/>
    <n v="18841.121495327101"/>
    <n v="255607.30149532709"/>
    <s v="CAHD"/>
    <x v="0"/>
    <x v="7"/>
  </r>
  <r>
    <x v="2"/>
    <s v="5012030290"/>
    <s v="1036144547"/>
    <s v="Z045"/>
    <s v="Z022"/>
    <s v="0093294752"/>
    <s v="1014781"/>
    <s v="CP All Public Company Limited"/>
    <s v="1075193"/>
    <x v="3"/>
    <x v="3"/>
    <n v="1500"/>
    <n v="200007.42"/>
    <x v="3"/>
    <n v="1500"/>
    <n v="207795"/>
    <n v="7787.5799999999872"/>
    <n v="200007.42"/>
    <n v="240000"/>
    <n v="15700.934579439252"/>
    <n v="215708.35457943927"/>
    <s v="EV"/>
    <x v="0"/>
    <x v="7"/>
  </r>
  <r>
    <x v="2"/>
    <s v="5012030290"/>
    <s v="1036144547"/>
    <s v="Z045"/>
    <s v="Z022"/>
    <s v="0093294752"/>
    <s v="1014781"/>
    <s v="CP All Public Company Limited"/>
    <s v="1075193"/>
    <x v="4"/>
    <x v="4"/>
    <n v="3000"/>
    <n v="400014.84"/>
    <x v="4"/>
    <n v="3000"/>
    <n v="415590"/>
    <n v="15575.159999999974"/>
    <n v="400014.84"/>
    <n v="480000"/>
    <n v="31401.869158878504"/>
    <n v="431416.70915887854"/>
    <s v="EV"/>
    <x v="0"/>
    <x v="7"/>
  </r>
  <r>
    <x v="2"/>
    <s v="5012030290"/>
    <s v="1036144547"/>
    <s v="Z045"/>
    <s v="Z022"/>
    <s v="0093294752"/>
    <s v="1014781"/>
    <s v="CP All Public Company Limited"/>
    <s v="1075193"/>
    <x v="5"/>
    <x v="5"/>
    <n v="1500"/>
    <n v="214391.31"/>
    <x v="5"/>
    <n v="1500"/>
    <n v="227325.00000000003"/>
    <n v="12933.690000000031"/>
    <n v="214391.31"/>
    <n v="262500"/>
    <n v="17172.897196261682"/>
    <n v="231564.20719626168"/>
    <s v="EV"/>
    <x v="0"/>
    <x v="7"/>
  </r>
  <r>
    <x v="2"/>
    <s v="5012030290"/>
    <s v="1036144547"/>
    <s v="Z045"/>
    <s v="Z022"/>
    <s v="0093294752"/>
    <s v="1014781"/>
    <s v="CP All Public Company Limited"/>
    <s v="1075193"/>
    <x v="1"/>
    <x v="1"/>
    <n v="25000"/>
    <n v="1479788.14"/>
    <x v="1"/>
    <n v="25000"/>
    <n v="1569750"/>
    <n v="89961.860000000102"/>
    <n v="1479788.14"/>
    <n v="1800000"/>
    <n v="117757.00934579439"/>
    <n v="1597545.1493457942"/>
    <s v="CA"/>
    <x v="0"/>
    <x v="7"/>
  </r>
  <r>
    <x v="2"/>
    <s v="5012030290"/>
    <s v="1036144547"/>
    <s v="Z045"/>
    <s v="Z022"/>
    <s v="0093294752"/>
    <s v="1014781"/>
    <s v="CP All Public Company Limited"/>
    <s v="1075193"/>
    <x v="2"/>
    <x v="2"/>
    <n v="6000"/>
    <n v="355149.15"/>
    <x v="2"/>
    <n v="6000"/>
    <n v="376740"/>
    <n v="21590.849999999977"/>
    <n v="355149.15"/>
    <n v="432000"/>
    <n v="28261.682242990653"/>
    <n v="383410.83224299067"/>
    <s v="CA"/>
    <x v="0"/>
    <x v="7"/>
  </r>
  <r>
    <x v="2"/>
    <s v="5012030290"/>
    <s v="1036144547"/>
    <s v="Z045"/>
    <s v="Z022"/>
    <s v="0093294752"/>
    <s v="1014781"/>
    <s v="CP All Public Company Limited"/>
    <s v="1075193"/>
    <x v="10"/>
    <x v="10"/>
    <n v="4000"/>
    <n v="236766.1"/>
    <x v="10"/>
    <n v="4000"/>
    <n v="251160"/>
    <n v="14393.899999999994"/>
    <n v="236766.1"/>
    <n v="288000"/>
    <n v="18841.121495327101"/>
    <n v="255607.2214953271"/>
    <s v="CA"/>
    <x v="0"/>
    <x v="7"/>
  </r>
  <r>
    <x v="2"/>
    <s v="5012030290"/>
    <s v="1036144547"/>
    <s v="Z045"/>
    <s v="Z022"/>
    <s v="0093294752"/>
    <s v="1014781"/>
    <s v="CP All Public Company Limited"/>
    <s v="1075193"/>
    <x v="8"/>
    <x v="8"/>
    <n v="7000"/>
    <n v="414340.82"/>
    <x v="8"/>
    <n v="7000"/>
    <n v="439530"/>
    <n v="25189.179999999993"/>
    <n v="414340.82"/>
    <n v="504000"/>
    <n v="32971.962616822428"/>
    <n v="447312.78261682246"/>
    <s v="CAHD"/>
    <x v="0"/>
    <x v="7"/>
  </r>
  <r>
    <x v="2"/>
    <s v="5012030290"/>
    <s v="1036144547"/>
    <s v="Z045"/>
    <s v="Z022"/>
    <s v="0093294752"/>
    <s v="1014781"/>
    <s v="CP All Public Company Limited"/>
    <s v="1075193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2"/>
    <s v="5012030291"/>
    <s v="1036144548"/>
    <s v="Z045"/>
    <s v="Z022"/>
    <s v="0093294753"/>
    <s v="1014781"/>
    <s v="CP All Public Company Limited"/>
    <s v="1075193"/>
    <x v="6"/>
    <x v="6"/>
    <n v="1500"/>
    <n v="148424.29999999999"/>
    <x v="6"/>
    <n v="1500"/>
    <n v="156225"/>
    <n v="7800.7000000000116"/>
    <n v="148424.29999999999"/>
    <n v="180000"/>
    <n v="11775.700934579439"/>
    <n v="160200.00093457944"/>
    <s v="WI"/>
    <x v="0"/>
    <x v="7"/>
  </r>
  <r>
    <x v="2"/>
    <s v="5012030291"/>
    <s v="1036144548"/>
    <s v="Z045"/>
    <s v="Z022"/>
    <s v="0093294753"/>
    <s v="1014781"/>
    <s v="CP All Public Company Limited"/>
    <s v="1075193"/>
    <x v="9"/>
    <x v="9"/>
    <n v="5000"/>
    <n v="295957.73"/>
    <x v="9"/>
    <n v="5000"/>
    <n v="313950"/>
    <n v="17992.270000000019"/>
    <n v="295957.73"/>
    <n v="360000"/>
    <n v="23551.401869158879"/>
    <n v="319509.13186915888"/>
    <s v="WI"/>
    <x v="0"/>
    <x v="7"/>
  </r>
  <r>
    <x v="2"/>
    <s v="5012030291"/>
    <s v="1036144548"/>
    <s v="Z045"/>
    <s v="Z022"/>
    <s v="0093294753"/>
    <s v="1014781"/>
    <s v="CP All Public Company Limited"/>
    <s v="1075193"/>
    <x v="0"/>
    <x v="0"/>
    <n v="7500"/>
    <n v="443936.59"/>
    <x v="0"/>
    <n v="7500"/>
    <n v="470925"/>
    <n v="26988.409999999974"/>
    <n v="443936.59"/>
    <n v="540000"/>
    <n v="35327.102803738315"/>
    <n v="479263.69280373835"/>
    <s v="WI"/>
    <x v="0"/>
    <x v="7"/>
  </r>
  <r>
    <x v="2"/>
    <s v="5012030291"/>
    <s v="1036144548"/>
    <s v="Z045"/>
    <s v="Z022"/>
    <s v="0093294753"/>
    <s v="1014781"/>
    <s v="CP All Public Company Limited"/>
    <s v="1075193"/>
    <x v="7"/>
    <x v="7"/>
    <n v="5000"/>
    <n v="295957.73"/>
    <x v="7"/>
    <n v="5000"/>
    <n v="313950"/>
    <n v="17992.270000000019"/>
    <n v="295957.73"/>
    <n v="360000"/>
    <n v="23551.401869158879"/>
    <n v="319509.13186915888"/>
    <s v="WI"/>
    <x v="0"/>
    <x v="7"/>
  </r>
  <r>
    <x v="2"/>
    <s v="9012030217Code12452D"/>
    <s v="1036144549"/>
    <s v="Z045"/>
    <s v="Z022"/>
    <s v="0093294754"/>
    <s v="1014781"/>
    <s v="CP All Public Company Limited"/>
    <s v="1121029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2"/>
    <s v="9012030217Code12452D"/>
    <s v="1036144549"/>
    <s v="Z045"/>
    <s v="Z022"/>
    <s v="0093294754"/>
    <s v="1014781"/>
    <s v="CP All Public Company Limited"/>
    <s v="1121029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2"/>
    <s v="9012030217Code12452D"/>
    <s v="1036144549"/>
    <s v="Z045"/>
    <s v="Z022"/>
    <s v="0093294754"/>
    <s v="1014781"/>
    <s v="CP All Public Company Limited"/>
    <s v="112102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2"/>
    <s v="9012030217Code12452D"/>
    <s v="1036144549"/>
    <s v="Z045"/>
    <s v="Z022"/>
    <s v="0093294754"/>
    <s v="1014781"/>
    <s v="CP All Public Company Limited"/>
    <s v="1121029"/>
    <x v="1"/>
    <x v="1"/>
    <n v="16000"/>
    <n v="947064.41"/>
    <x v="1"/>
    <n v="16000"/>
    <n v="1004640"/>
    <n v="57575.589999999967"/>
    <n v="947064.41"/>
    <n v="1152000"/>
    <n v="75364.485981308404"/>
    <n v="1022428.8959813084"/>
    <s v="CA"/>
    <x v="0"/>
    <x v="7"/>
  </r>
  <r>
    <x v="2"/>
    <s v="9012030217Code12452D"/>
    <s v="1036144549"/>
    <s v="Z045"/>
    <s v="Z022"/>
    <s v="0093294754"/>
    <s v="1014781"/>
    <s v="CP All Public Company Limited"/>
    <s v="1121029"/>
    <x v="2"/>
    <x v="2"/>
    <n v="6000"/>
    <n v="355149.15"/>
    <x v="2"/>
    <n v="6000"/>
    <n v="376740"/>
    <n v="21590.849999999977"/>
    <n v="355149.15"/>
    <n v="432000"/>
    <n v="28261.682242990653"/>
    <n v="383410.83224299067"/>
    <s v="CA"/>
    <x v="0"/>
    <x v="7"/>
  </r>
  <r>
    <x v="2"/>
    <s v="9012030217Code12452D"/>
    <s v="1036144549"/>
    <s v="Z045"/>
    <s v="Z022"/>
    <s v="0093294754"/>
    <s v="1014781"/>
    <s v="CP All Public Company Limited"/>
    <s v="1121029"/>
    <x v="10"/>
    <x v="10"/>
    <n v="3000"/>
    <n v="177574.58"/>
    <x v="10"/>
    <n v="3000"/>
    <n v="188370"/>
    <n v="10795.420000000013"/>
    <n v="177574.58"/>
    <n v="216000"/>
    <n v="14130.841121495327"/>
    <n v="191705.42112149531"/>
    <s v="CA"/>
    <x v="0"/>
    <x v="7"/>
  </r>
  <r>
    <x v="2"/>
    <s v="9012030217Code12452D"/>
    <s v="1036144549"/>
    <s v="Z045"/>
    <s v="Z022"/>
    <s v="0093294754"/>
    <s v="1014781"/>
    <s v="CP All Public Company Limited"/>
    <s v="1121029"/>
    <x v="8"/>
    <x v="8"/>
    <n v="6000"/>
    <n v="355149.27"/>
    <x v="8"/>
    <n v="6000"/>
    <n v="376740"/>
    <n v="21590.729999999981"/>
    <n v="355149.27"/>
    <n v="432000"/>
    <n v="28261.682242990653"/>
    <n v="383410.95224299066"/>
    <s v="CAHD"/>
    <x v="0"/>
    <x v="7"/>
  </r>
  <r>
    <x v="2"/>
    <s v="9012030217Code12452D"/>
    <s v="1036144549"/>
    <s v="Z045"/>
    <s v="Z022"/>
    <s v="0093294754"/>
    <s v="1014781"/>
    <s v="CP All Public Company Limited"/>
    <s v="1121029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2"/>
    <s v="9012030218Code12452D"/>
    <s v="1036144550"/>
    <s v="Z045"/>
    <s v="Z022"/>
    <s v="0093294755"/>
    <s v="1014781"/>
    <s v="CP All Public Company Limited"/>
    <s v="1121029"/>
    <x v="6"/>
    <x v="6"/>
    <n v="1000"/>
    <n v="98949.53"/>
    <x v="6"/>
    <n v="1000"/>
    <n v="104150"/>
    <n v="5200.4700000000012"/>
    <n v="98949.53"/>
    <n v="120000"/>
    <n v="7850.467289719626"/>
    <n v="106799.99728971963"/>
    <s v="WI"/>
    <x v="0"/>
    <x v="7"/>
  </r>
  <r>
    <x v="2"/>
    <s v="9012030218Code12452D"/>
    <s v="1036144550"/>
    <s v="Z045"/>
    <s v="Z022"/>
    <s v="0093294755"/>
    <s v="1014781"/>
    <s v="CP All Public Company Limited"/>
    <s v="1121029"/>
    <x v="9"/>
    <x v="9"/>
    <n v="4000"/>
    <n v="236766.18"/>
    <x v="9"/>
    <n v="4000"/>
    <n v="251160"/>
    <n v="14393.820000000007"/>
    <n v="236766.18"/>
    <n v="288000"/>
    <n v="18841.121495327101"/>
    <n v="255607.30149532709"/>
    <s v="WI"/>
    <x v="0"/>
    <x v="7"/>
  </r>
  <r>
    <x v="2"/>
    <s v="9012030218Code12452D"/>
    <s v="1036144550"/>
    <s v="Z045"/>
    <s v="Z022"/>
    <s v="0093294755"/>
    <s v="1014781"/>
    <s v="CP All Public Company Limited"/>
    <s v="1121029"/>
    <x v="0"/>
    <x v="0"/>
    <n v="6000"/>
    <n v="355149.27"/>
    <x v="0"/>
    <n v="6000"/>
    <n v="376740"/>
    <n v="21590.729999999981"/>
    <n v="355149.27"/>
    <n v="432000"/>
    <n v="28261.682242990653"/>
    <n v="383410.95224299066"/>
    <s v="WI"/>
    <x v="0"/>
    <x v="7"/>
  </r>
  <r>
    <x v="2"/>
    <s v="9012030218Code12452D"/>
    <s v="1036144550"/>
    <s v="Z045"/>
    <s v="Z022"/>
    <s v="0093294755"/>
    <s v="1014781"/>
    <s v="CP All Public Company Limited"/>
    <s v="1121029"/>
    <x v="7"/>
    <x v="7"/>
    <n v="4000"/>
    <n v="236766.18"/>
    <x v="7"/>
    <n v="4000"/>
    <n v="251160"/>
    <n v="14393.820000000007"/>
    <n v="236766.18"/>
    <n v="288000"/>
    <n v="18841.121495327101"/>
    <n v="255607.30149532709"/>
    <s v="WI"/>
    <x v="0"/>
    <x v="7"/>
  </r>
  <r>
    <x v="2"/>
    <s v="C250090689"/>
    <s v="1036144543"/>
    <s v="Z045"/>
    <s v="Z022"/>
    <s v="0093294756"/>
    <s v="1115874"/>
    <s v="VILLA MARKET JP CO., LTD."/>
    <s v="1115874"/>
    <x v="1"/>
    <x v="1"/>
    <n v="30"/>
    <n v="1858.2"/>
    <x v="1"/>
    <n v="30"/>
    <n v="1883.7"/>
    <n v="25.5"/>
    <n v="1858.2"/>
    <n v="2160"/>
    <n v="141.30841121495328"/>
    <n v="1999.5084112149534"/>
    <s v="CA"/>
    <x v="0"/>
    <x v="3"/>
  </r>
  <r>
    <x v="2"/>
    <s v="C250090689"/>
    <s v="1036144543"/>
    <s v="Z045"/>
    <s v="Z022"/>
    <s v="0093294756"/>
    <s v="1115874"/>
    <s v="VILLA MARKET JP CO., LTD."/>
    <s v="1115874"/>
    <x v="2"/>
    <x v="2"/>
    <n v="100"/>
    <n v="6194"/>
    <x v="2"/>
    <n v="100"/>
    <n v="6279"/>
    <n v="85"/>
    <n v="6194"/>
    <n v="7200"/>
    <n v="471.02803738317755"/>
    <n v="6665.0280373831774"/>
    <s v="CA"/>
    <x v="0"/>
    <x v="3"/>
  </r>
  <r>
    <x v="2"/>
    <s v="C250091163"/>
    <s v="1036144544"/>
    <s v="Z045"/>
    <s v="Z022"/>
    <s v="0093294757"/>
    <s v="1119948"/>
    <s v="VILLA MARKET JP CO., LTD."/>
    <s v="1119948"/>
    <x v="3"/>
    <x v="3"/>
    <n v="10"/>
    <n v="1344.7"/>
    <x v="3"/>
    <n v="10"/>
    <n v="1385.3"/>
    <n v="40.599999999999909"/>
    <n v="1344.7"/>
    <n v="1600"/>
    <n v="104.67289719626169"/>
    <n v="1449.3728971962616"/>
    <s v="EV"/>
    <x v="0"/>
    <x v="3"/>
  </r>
  <r>
    <x v="2"/>
    <s v="C250091163"/>
    <s v="1036144544"/>
    <s v="Z045"/>
    <s v="Z022"/>
    <s v="0093294757"/>
    <s v="1119948"/>
    <s v="VILLA MARKET JP CO., LTD."/>
    <s v="1119948"/>
    <x v="4"/>
    <x v="4"/>
    <n v="50"/>
    <n v="6723.5"/>
    <x v="4"/>
    <n v="50"/>
    <n v="6926.5"/>
    <n v="203"/>
    <n v="6723.5"/>
    <n v="8000"/>
    <n v="523.36448598130846"/>
    <n v="7246.8644859813085"/>
    <s v="EV"/>
    <x v="0"/>
    <x v="3"/>
  </r>
  <r>
    <x v="2"/>
    <s v="C250091163"/>
    <s v="1036144544"/>
    <s v="Z045"/>
    <s v="Z022"/>
    <s v="0093294757"/>
    <s v="1119948"/>
    <s v="VILLA MARKET JP CO., LTD."/>
    <s v="1119948"/>
    <x v="1"/>
    <x v="1"/>
    <n v="20"/>
    <n v="1238.8"/>
    <x v="1"/>
    <n v="20"/>
    <n v="1255.8"/>
    <n v="17"/>
    <n v="1238.8"/>
    <n v="1440"/>
    <n v="94.205607476635521"/>
    <n v="1333.0056074766355"/>
    <s v="CA"/>
    <x v="0"/>
    <x v="3"/>
  </r>
  <r>
    <x v="2"/>
    <s v="C250092638"/>
    <s v="1036144545"/>
    <s v="Z045"/>
    <s v="Z022"/>
    <s v="0093294758"/>
    <s v="1530320"/>
    <s v="VILLA MARKET JP CO., LTD."/>
    <s v="1530320"/>
    <x v="1"/>
    <x v="1"/>
    <n v="40"/>
    <n v="2477.6"/>
    <x v="1"/>
    <n v="40"/>
    <n v="2511.6"/>
    <n v="34"/>
    <n v="2477.6"/>
    <n v="2880"/>
    <n v="188.41121495327104"/>
    <n v="2666.0112149532711"/>
    <s v="CA"/>
    <x v="0"/>
    <x v="3"/>
  </r>
  <r>
    <x v="2"/>
    <s v="29951802"/>
    <s v="1036144667"/>
    <s v="Z045"/>
    <s v="Z022"/>
    <s v="0093294759"/>
    <s v="1118080"/>
    <s v="CP Axtra Public Company Limited"/>
    <s v="1014696"/>
    <x v="7"/>
    <x v="7"/>
    <n v="500"/>
    <n v="30560"/>
    <x v="7"/>
    <n v="500"/>
    <n v="31395"/>
    <n v="835"/>
    <n v="30560"/>
    <n v="36000"/>
    <n v="2355.1401869158876"/>
    <n v="32915.140186915887"/>
    <s v="WI"/>
    <x v="0"/>
    <x v="8"/>
  </r>
  <r>
    <x v="2"/>
    <s v="29911333"/>
    <s v="1036144664"/>
    <s v="Z045"/>
    <s v="Z022"/>
    <s v="0093294760"/>
    <s v="1118080"/>
    <s v="CP Axtra Public Company Limited"/>
    <s v="1014696"/>
    <x v="0"/>
    <x v="0"/>
    <n v="500"/>
    <n v="30560"/>
    <x v="0"/>
    <n v="500"/>
    <n v="31395"/>
    <n v="835"/>
    <n v="30560"/>
    <n v="36000"/>
    <n v="2355.1401869158876"/>
    <n v="32915.140186915887"/>
    <s v="WI"/>
    <x v="0"/>
    <x v="8"/>
  </r>
  <r>
    <x v="2"/>
    <s v="29911333"/>
    <s v="1036144664"/>
    <s v="Z045"/>
    <s v="Z022"/>
    <s v="0093294760"/>
    <s v="1118080"/>
    <s v="CP Axtra Public Company Limited"/>
    <s v="1014696"/>
    <x v="2"/>
    <x v="2"/>
    <n v="500"/>
    <n v="30545"/>
    <x v="2"/>
    <n v="500"/>
    <n v="31395"/>
    <n v="850"/>
    <n v="30545"/>
    <n v="36000"/>
    <n v="2355.1401869158876"/>
    <n v="32900.140186915887"/>
    <s v="CA"/>
    <x v="0"/>
    <x v="8"/>
  </r>
  <r>
    <x v="2"/>
    <s v="29911333"/>
    <s v="1036144664"/>
    <s v="Z045"/>
    <s v="Z022"/>
    <s v="0093294760"/>
    <s v="1118080"/>
    <s v="CP Axtra Public Company Limited"/>
    <s v="1014696"/>
    <x v="10"/>
    <x v="10"/>
    <n v="500"/>
    <n v="30545"/>
    <x v="10"/>
    <n v="500"/>
    <n v="31395"/>
    <n v="850"/>
    <n v="30545"/>
    <n v="36000"/>
    <n v="2355.1401869158876"/>
    <n v="32900.140186915887"/>
    <s v="CA"/>
    <x v="0"/>
    <x v="8"/>
  </r>
  <r>
    <x v="2"/>
    <s v="29911341"/>
    <s v="1036144665"/>
    <s v="Z045"/>
    <s v="Z022"/>
    <s v="0093294761"/>
    <s v="1118080"/>
    <s v="CP Axtra Public Company Limited"/>
    <s v="1077703"/>
    <x v="9"/>
    <x v="9"/>
    <n v="4000"/>
    <n v="244480"/>
    <x v="9"/>
    <n v="4000"/>
    <n v="251160"/>
    <n v="6680"/>
    <n v="244480"/>
    <n v="288000"/>
    <n v="18841.121495327101"/>
    <n v="263321.1214953271"/>
    <s v="WI"/>
    <x v="0"/>
    <x v="8"/>
  </r>
  <r>
    <x v="2"/>
    <s v="29911341"/>
    <s v="1036144665"/>
    <s v="Z045"/>
    <s v="Z022"/>
    <s v="0093294761"/>
    <s v="1118080"/>
    <s v="CP Axtra Public Company Limited"/>
    <s v="1077703"/>
    <x v="0"/>
    <x v="0"/>
    <n v="7000"/>
    <n v="427840"/>
    <x v="0"/>
    <n v="7000"/>
    <n v="439530"/>
    <n v="11690"/>
    <n v="427840"/>
    <n v="504000"/>
    <n v="32971.962616822428"/>
    <n v="460811.96261682245"/>
    <s v="WI"/>
    <x v="0"/>
    <x v="8"/>
  </r>
  <r>
    <x v="2"/>
    <s v="29911341"/>
    <s v="1036144665"/>
    <s v="Z045"/>
    <s v="Z022"/>
    <s v="0093294761"/>
    <s v="1118080"/>
    <s v="CP Axtra Public Company Limited"/>
    <s v="1077703"/>
    <x v="7"/>
    <x v="7"/>
    <n v="3000"/>
    <n v="183360"/>
    <x v="7"/>
    <n v="3000"/>
    <n v="188370"/>
    <n v="5010"/>
    <n v="183360"/>
    <n v="216000"/>
    <n v="14130.841121495327"/>
    <n v="197490.84112149532"/>
    <s v="WI"/>
    <x v="0"/>
    <x v="8"/>
  </r>
  <r>
    <x v="2"/>
    <s v="29911341"/>
    <s v="1036144665"/>
    <s v="Z045"/>
    <s v="Z022"/>
    <s v="0093294761"/>
    <s v="1118080"/>
    <s v="CP Axtra Public Company Limited"/>
    <s v="1077703"/>
    <x v="1"/>
    <x v="1"/>
    <n v="3000"/>
    <n v="183270"/>
    <x v="1"/>
    <n v="3000"/>
    <n v="188370"/>
    <n v="5100"/>
    <n v="183270"/>
    <n v="216000"/>
    <n v="14130.841121495327"/>
    <n v="197400.84112149532"/>
    <s v="CA"/>
    <x v="0"/>
    <x v="8"/>
  </r>
  <r>
    <x v="2"/>
    <s v="29911341"/>
    <s v="1036144665"/>
    <s v="Z045"/>
    <s v="Z022"/>
    <s v="0093294761"/>
    <s v="1118080"/>
    <s v="CP Axtra Public Company Limited"/>
    <s v="1077703"/>
    <x v="2"/>
    <x v="2"/>
    <n v="5500"/>
    <n v="335995"/>
    <x v="2"/>
    <n v="5500"/>
    <n v="345345"/>
    <n v="9350"/>
    <n v="335995"/>
    <n v="396000"/>
    <n v="25906.542056074766"/>
    <n v="361901.54205607477"/>
    <s v="CA"/>
    <x v="0"/>
    <x v="8"/>
  </r>
  <r>
    <x v="2"/>
    <s v="29911341"/>
    <s v="1036144665"/>
    <s v="Z045"/>
    <s v="Z022"/>
    <s v="0093294761"/>
    <s v="1118080"/>
    <s v="CP Axtra Public Company Limited"/>
    <s v="1077703"/>
    <x v="10"/>
    <x v="10"/>
    <n v="2000"/>
    <n v="122180"/>
    <x v="10"/>
    <n v="2000"/>
    <n v="125580"/>
    <n v="3400"/>
    <n v="122180"/>
    <n v="144000"/>
    <n v="9420.5607476635505"/>
    <n v="131600.56074766355"/>
    <s v="CA"/>
    <x v="0"/>
    <x v="8"/>
  </r>
  <r>
    <x v="2"/>
    <s v="29911341"/>
    <s v="1036144665"/>
    <s v="Z045"/>
    <s v="Z022"/>
    <s v="0093294761"/>
    <s v="1118080"/>
    <s v="CP Axtra Public Company Limited"/>
    <s v="1077703"/>
    <x v="8"/>
    <x v="8"/>
    <n v="5500"/>
    <n v="335995"/>
    <x v="8"/>
    <n v="5500"/>
    <n v="345345"/>
    <n v="9350"/>
    <n v="335995"/>
    <n v="396000"/>
    <n v="25906.542056074766"/>
    <n v="361901.54205607477"/>
    <s v="CAHD"/>
    <x v="0"/>
    <x v="8"/>
  </r>
  <r>
    <x v="2"/>
    <s v="29911546"/>
    <s v="1036144666"/>
    <s v="Z045"/>
    <s v="Z022"/>
    <s v="0093294762"/>
    <s v="1118080"/>
    <s v="CP Axtra Public Company Limited"/>
    <s v="1077703"/>
    <x v="10"/>
    <x v="10"/>
    <n v="3000"/>
    <n v="183270"/>
    <x v="10"/>
    <n v="3000"/>
    <n v="188370"/>
    <n v="5100"/>
    <n v="183270"/>
    <n v="216000"/>
    <n v="14130.841121495327"/>
    <n v="197400.84112149532"/>
    <s v="CA"/>
    <x v="0"/>
    <x v="8"/>
  </r>
  <r>
    <x v="2"/>
    <s v="SOR1_Y25-030401"/>
    <s v="1036144574"/>
    <s v="Z045"/>
    <s v="Z022"/>
    <s v="0093294763"/>
    <s v="1256072"/>
    <s v="SOR.CHAROEN SUPPLY 2018 CO., LTD."/>
    <s v="1256072"/>
    <x v="4"/>
    <x v="4"/>
    <n v="250"/>
    <n v="34285"/>
    <x v="4"/>
    <n v="250"/>
    <n v="34632.5"/>
    <n v="347.5"/>
    <n v="34285"/>
    <n v="40000"/>
    <n v="2616.8224299065419"/>
    <n v="36901.82242990654"/>
    <s v="EV"/>
    <x v="1"/>
    <x v="9"/>
  </r>
  <r>
    <x v="2"/>
    <s v="SOR1_Y25-030401"/>
    <s v="1036144574"/>
    <s v="Z045"/>
    <s v="Z022"/>
    <s v="0093294763"/>
    <s v="1256072"/>
    <s v="SOR.CHAROEN SUPPLY 2018 CO., LTD."/>
    <s v="1256072"/>
    <x v="6"/>
    <x v="6"/>
    <n v="250"/>
    <n v="25777.5"/>
    <x v="6"/>
    <n v="250"/>
    <n v="26037.5"/>
    <n v="260"/>
    <n v="25777.5"/>
    <n v="30000"/>
    <n v="1962.6168224299065"/>
    <n v="27740.116822429907"/>
    <s v="WI"/>
    <x v="1"/>
    <x v="9"/>
  </r>
  <r>
    <x v="2"/>
    <s v="SOR1_Y25-030401"/>
    <s v="1036144574"/>
    <s v="Z045"/>
    <s v="Z022"/>
    <s v="0093294763"/>
    <s v="1256072"/>
    <s v="SOR.CHAROEN SUPPLY 2018 CO., LTD."/>
    <s v="1256072"/>
    <x v="9"/>
    <x v="9"/>
    <n v="6000"/>
    <n v="372960"/>
    <x v="9"/>
    <n v="6000"/>
    <n v="376740"/>
    <n v="3780"/>
    <n v="372960"/>
    <n v="432000"/>
    <n v="28261.682242990653"/>
    <n v="401221.68224299065"/>
    <s v="WI"/>
    <x v="1"/>
    <x v="9"/>
  </r>
  <r>
    <x v="2"/>
    <s v="SOR1_Y25-030401"/>
    <s v="1036144574"/>
    <s v="Z045"/>
    <s v="Z022"/>
    <s v="0093294763"/>
    <s v="1256072"/>
    <s v="SOR.CHAROEN SUPPLY 2018 CO., LTD."/>
    <s v="1256072"/>
    <x v="0"/>
    <x v="0"/>
    <n v="2500"/>
    <n v="155400"/>
    <x v="0"/>
    <n v="2500"/>
    <n v="156975"/>
    <n v="1575"/>
    <n v="155400"/>
    <n v="180000"/>
    <n v="11775.700934579439"/>
    <n v="167175.70093457945"/>
    <s v="WI"/>
    <x v="1"/>
    <x v="9"/>
  </r>
  <r>
    <x v="2"/>
    <s v="SOR1_Y25-030401"/>
    <s v="1036144574"/>
    <s v="Z045"/>
    <s v="Z022"/>
    <s v="0093294763"/>
    <s v="1256072"/>
    <s v="SOR.CHAROEN SUPPLY 2018 CO., LTD."/>
    <s v="1256072"/>
    <x v="7"/>
    <x v="7"/>
    <n v="6000"/>
    <n v="372960"/>
    <x v="7"/>
    <n v="6000"/>
    <n v="376740"/>
    <n v="3780"/>
    <n v="372960"/>
    <n v="432000"/>
    <n v="28261.682242990653"/>
    <n v="401221.68224299065"/>
    <s v="WI"/>
    <x v="1"/>
    <x v="9"/>
  </r>
  <r>
    <x v="2"/>
    <s v="SOR1_Y25-030401"/>
    <s v="1036144574"/>
    <s v="Z045"/>
    <s v="Z022"/>
    <s v="0093294763"/>
    <s v="1256072"/>
    <s v="SOR.CHAROEN SUPPLY 2018 CO., LTD."/>
    <s v="1256072"/>
    <x v="1"/>
    <x v="1"/>
    <n v="5000"/>
    <n v="310800"/>
    <x v="1"/>
    <n v="5000"/>
    <n v="313950"/>
    <n v="3150"/>
    <n v="310800"/>
    <n v="360000"/>
    <n v="23551.401869158879"/>
    <n v="334351.4018691589"/>
    <s v="CA"/>
    <x v="1"/>
    <x v="9"/>
  </r>
  <r>
    <x v="2"/>
    <s v="SOR1_Y25-030401"/>
    <s v="1036144574"/>
    <s v="Z045"/>
    <s v="Z022"/>
    <s v="0093294763"/>
    <s v="1256072"/>
    <s v="SOR.CHAROEN SUPPLY 2018 CO., LTD."/>
    <s v="1256072"/>
    <x v="2"/>
    <x v="2"/>
    <n v="5000"/>
    <n v="310800"/>
    <x v="2"/>
    <n v="5000"/>
    <n v="313950"/>
    <n v="3150"/>
    <n v="310800"/>
    <n v="360000"/>
    <n v="23551.401869158879"/>
    <n v="334351.4018691589"/>
    <s v="CA"/>
    <x v="1"/>
    <x v="9"/>
  </r>
  <r>
    <x v="2"/>
    <s v="SOR1_Y25-030401"/>
    <s v="1036144574"/>
    <s v="Z045"/>
    <s v="Z022"/>
    <s v="0093294763"/>
    <s v="1256072"/>
    <s v="SOR.CHAROEN SUPPLY 2018 CO., LTD."/>
    <s v="1256072"/>
    <x v="8"/>
    <x v="8"/>
    <n v="4000"/>
    <n v="248640"/>
    <x v="8"/>
    <n v="4000"/>
    <n v="251160"/>
    <n v="2520"/>
    <n v="248640"/>
    <n v="288000"/>
    <n v="18841.121495327101"/>
    <n v="267481.1214953271"/>
    <s v="CAHD"/>
    <x v="1"/>
    <x v="9"/>
  </r>
  <r>
    <x v="2"/>
    <s v="SOR1_Y25-030401"/>
    <s v="1036144574"/>
    <s v="Z045"/>
    <s v="Z022"/>
    <s v="0093294763"/>
    <s v="1256072"/>
    <s v="SOR.CHAROEN SUPPLY 2018 CO., LTD."/>
    <s v="1256072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9"/>
  </r>
  <r>
    <x v="2"/>
    <s v="SOR1_Y25-030402"/>
    <s v="1036144575"/>
    <s v="Z045"/>
    <s v="Z022"/>
    <s v="0093294764"/>
    <s v="1256072"/>
    <s v="SOR.CHAROEN SUPPLY 2018 CO., LTD."/>
    <s v="1256072"/>
    <x v="9"/>
    <x v="9"/>
    <n v="4000"/>
    <n v="248640"/>
    <x v="9"/>
    <n v="4000"/>
    <n v="251160"/>
    <n v="2520"/>
    <n v="248640"/>
    <n v="288000"/>
    <n v="18841.121495327101"/>
    <n v="267481.1214953271"/>
    <s v="WI"/>
    <x v="1"/>
    <x v="9"/>
  </r>
  <r>
    <x v="2"/>
    <s v="SOR1_Y25-030402"/>
    <s v="1036144575"/>
    <s v="Z045"/>
    <s v="Z022"/>
    <s v="0093294764"/>
    <s v="1256072"/>
    <s v="SOR.CHAROEN SUPPLY 2018 CO., LTD."/>
    <s v="1256072"/>
    <x v="0"/>
    <x v="0"/>
    <n v="2500"/>
    <n v="155400"/>
    <x v="0"/>
    <n v="2500"/>
    <n v="156975"/>
    <n v="1575"/>
    <n v="155400"/>
    <n v="180000"/>
    <n v="11775.700934579439"/>
    <n v="167175.70093457945"/>
    <s v="WI"/>
    <x v="1"/>
    <x v="9"/>
  </r>
  <r>
    <x v="2"/>
    <s v="SOR1_Y25-030402"/>
    <s v="1036144575"/>
    <s v="Z045"/>
    <s v="Z022"/>
    <s v="0093294764"/>
    <s v="1256072"/>
    <s v="SOR.CHAROEN SUPPLY 2018 CO., LTD."/>
    <s v="1256072"/>
    <x v="7"/>
    <x v="7"/>
    <n v="4000"/>
    <n v="248640"/>
    <x v="7"/>
    <n v="4000"/>
    <n v="251160"/>
    <n v="2520"/>
    <n v="248640"/>
    <n v="288000"/>
    <n v="18841.121495327101"/>
    <n v="267481.1214953271"/>
    <s v="WI"/>
    <x v="1"/>
    <x v="9"/>
  </r>
  <r>
    <x v="2"/>
    <s v="SOR1_Y25-030402"/>
    <s v="1036144575"/>
    <s v="Z045"/>
    <s v="Z022"/>
    <s v="0093294764"/>
    <s v="1256072"/>
    <s v="SOR.CHAROEN SUPPLY 2018 CO., LTD."/>
    <s v="1256072"/>
    <x v="1"/>
    <x v="1"/>
    <n v="5000"/>
    <n v="310800"/>
    <x v="1"/>
    <n v="5000"/>
    <n v="313950"/>
    <n v="3150"/>
    <n v="310800"/>
    <n v="360000"/>
    <n v="23551.401869158879"/>
    <n v="334351.4018691589"/>
    <s v="CA"/>
    <x v="1"/>
    <x v="9"/>
  </r>
  <r>
    <x v="2"/>
    <s v="SOR1_Y25-030402"/>
    <s v="1036144575"/>
    <s v="Z045"/>
    <s v="Z022"/>
    <s v="0093294764"/>
    <s v="1256072"/>
    <s v="SOR.CHAROEN SUPPLY 2018 CO., LTD."/>
    <s v="1256072"/>
    <x v="10"/>
    <x v="10"/>
    <n v="3000"/>
    <n v="186480"/>
    <x v="10"/>
    <n v="3000"/>
    <n v="188370"/>
    <n v="1890"/>
    <n v="186480"/>
    <n v="216000"/>
    <n v="14130.841121495327"/>
    <n v="200610.84112149532"/>
    <s v="CA"/>
    <x v="1"/>
    <x v="9"/>
  </r>
  <r>
    <x v="2"/>
    <s v="SOR1_Y25-030402"/>
    <s v="1036144575"/>
    <s v="Z045"/>
    <s v="Z022"/>
    <s v="0093294764"/>
    <s v="1256072"/>
    <s v="SOR.CHAROEN SUPPLY 2018 CO., LTD."/>
    <s v="1256072"/>
    <x v="8"/>
    <x v="8"/>
    <n v="4000"/>
    <n v="248640"/>
    <x v="8"/>
    <n v="4000"/>
    <n v="251160"/>
    <n v="2520"/>
    <n v="248640"/>
    <n v="288000"/>
    <n v="18841.121495327101"/>
    <n v="267481.1214953271"/>
    <s v="CAHD"/>
    <x v="1"/>
    <x v="9"/>
  </r>
  <r>
    <x v="2"/>
    <s v="SOR1_Y25-030402"/>
    <s v="1036144575"/>
    <s v="Z045"/>
    <s v="Z022"/>
    <s v="0093294764"/>
    <s v="1256072"/>
    <s v="SOR.CHAROEN SUPPLY 2018 CO., LTD."/>
    <s v="1256072"/>
    <x v="11"/>
    <x v="11"/>
    <n v="2500"/>
    <n v="155400"/>
    <x v="11"/>
    <n v="2500"/>
    <n v="156975"/>
    <n v="1575"/>
    <n v="155400"/>
    <n v="180000"/>
    <n v="11775.700934579439"/>
    <n v="167175.70093457945"/>
    <s v="CAHD"/>
    <x v="1"/>
    <x v="9"/>
  </r>
  <r>
    <x v="2"/>
    <s v="5000485536"/>
    <s v="1036145498"/>
    <s v="Z045"/>
    <s v="Z022"/>
    <s v="0093294765"/>
    <s v="1236066"/>
    <s v="The Mall Group Co., Ltd."/>
    <s v="1236066"/>
    <x v="3"/>
    <x v="3"/>
    <n v="80"/>
    <n v="10750.4"/>
    <x v="3"/>
    <n v="80"/>
    <n v="11082.4"/>
    <n v="332"/>
    <n v="10750.4"/>
    <n v="12800"/>
    <n v="837.38317757009349"/>
    <n v="11587.783177570092"/>
    <s v="EV"/>
    <x v="0"/>
    <x v="10"/>
  </r>
  <r>
    <x v="2"/>
    <s v="5000485536"/>
    <s v="1036145498"/>
    <s v="Z045"/>
    <s v="Z022"/>
    <s v="0093294765"/>
    <s v="1236066"/>
    <s v="The Mall Group Co., Ltd."/>
    <s v="1236066"/>
    <x v="4"/>
    <x v="4"/>
    <n v="200"/>
    <n v="26876"/>
    <x v="4"/>
    <n v="200"/>
    <n v="27706"/>
    <n v="830"/>
    <n v="26876"/>
    <n v="32000"/>
    <n v="2093.4579439252338"/>
    <n v="28969.457943925234"/>
    <s v="EV"/>
    <x v="0"/>
    <x v="10"/>
  </r>
  <r>
    <x v="2"/>
    <s v="5000485536"/>
    <s v="1036145498"/>
    <s v="Z045"/>
    <s v="Z022"/>
    <s v="0093294765"/>
    <s v="1236066"/>
    <s v="The Mall Group Co., Ltd."/>
    <s v="1236066"/>
    <x v="5"/>
    <x v="5"/>
    <n v="80"/>
    <n v="11856.8"/>
    <x v="5"/>
    <n v="80"/>
    <n v="12124"/>
    <n v="267.20000000000073"/>
    <n v="11856.8"/>
    <n v="14000"/>
    <n v="915.8878504672897"/>
    <n v="12772.68785046729"/>
    <s v="EV"/>
    <x v="0"/>
    <x v="10"/>
  </r>
  <r>
    <x v="2"/>
    <s v="5000485536"/>
    <s v="1036145498"/>
    <s v="Z045"/>
    <s v="Z022"/>
    <s v="0093294765"/>
    <s v="1236066"/>
    <s v="The Mall Group Co., Ltd."/>
    <s v="1236066"/>
    <x v="6"/>
    <x v="6"/>
    <n v="100"/>
    <n v="10221"/>
    <x v="6"/>
    <n v="100"/>
    <n v="10415"/>
    <n v="194"/>
    <n v="10221"/>
    <n v="12000"/>
    <n v="785.04672897196258"/>
    <n v="11006.046728971962"/>
    <s v="WI"/>
    <x v="0"/>
    <x v="10"/>
  </r>
  <r>
    <x v="2"/>
    <s v="5000485536"/>
    <s v="1036145498"/>
    <s v="Z045"/>
    <s v="Z022"/>
    <s v="0093294765"/>
    <s v="1236066"/>
    <s v="The Mall Group Co., Ltd."/>
    <s v="1236066"/>
    <x v="9"/>
    <x v="9"/>
    <n v="30"/>
    <n v="1870.5"/>
    <x v="9"/>
    <n v="30"/>
    <n v="1883.7"/>
    <n v="13.200000000000045"/>
    <n v="1870.5"/>
    <n v="2160"/>
    <n v="141.30841121495328"/>
    <n v="2011.8084112149534"/>
    <s v="WI"/>
    <x v="0"/>
    <x v="10"/>
  </r>
  <r>
    <x v="2"/>
    <s v="5000485536"/>
    <s v="1036145498"/>
    <s v="Z045"/>
    <s v="Z022"/>
    <s v="0093294765"/>
    <s v="1236066"/>
    <s v="The Mall Group Co., Ltd."/>
    <s v="1236066"/>
    <x v="0"/>
    <x v="0"/>
    <n v="240"/>
    <n v="14964"/>
    <x v="0"/>
    <n v="240"/>
    <n v="15069.6"/>
    <n v="105.60000000000036"/>
    <n v="14964"/>
    <n v="17280"/>
    <n v="1130.4672897196263"/>
    <n v="16094.467289719627"/>
    <s v="WI"/>
    <x v="0"/>
    <x v="10"/>
  </r>
  <r>
    <x v="2"/>
    <s v="5000485536"/>
    <s v="1036145498"/>
    <s v="Z045"/>
    <s v="Z022"/>
    <s v="0093294765"/>
    <s v="1236066"/>
    <s v="The Mall Group Co., Ltd."/>
    <s v="1236066"/>
    <x v="7"/>
    <x v="7"/>
    <n v="200"/>
    <n v="12470"/>
    <x v="7"/>
    <n v="200"/>
    <n v="12558"/>
    <n v="88"/>
    <n v="12470"/>
    <n v="14400"/>
    <n v="942.0560747663551"/>
    <n v="13412.056074766355"/>
    <s v="WI"/>
    <x v="0"/>
    <x v="10"/>
  </r>
  <r>
    <x v="2"/>
    <s v="5000485536"/>
    <s v="1036145498"/>
    <s v="Z045"/>
    <s v="Z022"/>
    <s v="0093294765"/>
    <s v="1236066"/>
    <s v="The Mall Group Co., Ltd."/>
    <s v="1236066"/>
    <x v="1"/>
    <x v="1"/>
    <n v="400"/>
    <n v="24896"/>
    <x v="1"/>
    <n v="400"/>
    <n v="25116"/>
    <n v="220"/>
    <n v="24896"/>
    <n v="28800"/>
    <n v="1884.1121495327102"/>
    <n v="26780.11214953271"/>
    <s v="CA"/>
    <x v="0"/>
    <x v="10"/>
  </r>
  <r>
    <x v="2"/>
    <s v="5000485536"/>
    <s v="1036145498"/>
    <s v="Z045"/>
    <s v="Z022"/>
    <s v="0093294765"/>
    <s v="1236066"/>
    <s v="The Mall Group Co., Ltd."/>
    <s v="1236066"/>
    <x v="2"/>
    <x v="2"/>
    <n v="330"/>
    <n v="20539.2"/>
    <x v="2"/>
    <n v="330"/>
    <n v="20720.7"/>
    <n v="181.5"/>
    <n v="20539.2"/>
    <n v="23760"/>
    <n v="1554.3925233644859"/>
    <n v="22093.592523364488"/>
    <s v="CA"/>
    <x v="0"/>
    <x v="10"/>
  </r>
  <r>
    <x v="2"/>
    <s v="5000485536"/>
    <s v="1036145498"/>
    <s v="Z045"/>
    <s v="Z022"/>
    <s v="0093294765"/>
    <s v="1236066"/>
    <s v="The Mall Group Co., Ltd."/>
    <s v="1236066"/>
    <x v="10"/>
    <x v="10"/>
    <n v="130"/>
    <n v="8091.2"/>
    <x v="10"/>
    <n v="130"/>
    <n v="8162.7"/>
    <n v="71.5"/>
    <n v="8091.2"/>
    <n v="9360"/>
    <n v="612.3364485981308"/>
    <n v="8703.5364485981299"/>
    <s v="CA"/>
    <x v="0"/>
    <x v="10"/>
  </r>
  <r>
    <x v="2"/>
    <s v="5000485536"/>
    <s v="1036145498"/>
    <s v="Z045"/>
    <s v="Z022"/>
    <s v="0093294765"/>
    <s v="1236066"/>
    <s v="The Mall Group Co., Ltd."/>
    <s v="1236066"/>
    <x v="8"/>
    <x v="8"/>
    <n v="30"/>
    <n v="1867.2"/>
    <x v="8"/>
    <n v="30"/>
    <n v="1883.7"/>
    <n v="16.5"/>
    <n v="1867.2"/>
    <n v="2160"/>
    <n v="141.30841121495328"/>
    <n v="2008.5084112149534"/>
    <s v="CAHD"/>
    <x v="0"/>
    <x v="10"/>
  </r>
  <r>
    <x v="2"/>
    <s v="PDC1_Y25-030401"/>
    <s v="1036145051"/>
    <s v="Z045"/>
    <s v="Z022"/>
    <s v="0093294766"/>
    <s v="1406366"/>
    <s v="RATCHASIMA P.D.C. CO., LTD."/>
    <s v="1406366"/>
    <x v="1"/>
    <x v="1"/>
    <n v="2000"/>
    <n v="124320"/>
    <x v="1"/>
    <n v="2000"/>
    <n v="125580"/>
    <n v="1260"/>
    <n v="124320"/>
    <n v="144000"/>
    <n v="9420.5607476635505"/>
    <n v="133740.56074766355"/>
    <s v="CA"/>
    <x v="1"/>
    <x v="11"/>
  </r>
  <r>
    <x v="2"/>
    <s v="PDC1_Y25-030401"/>
    <s v="1036145051"/>
    <s v="Z045"/>
    <s v="Z022"/>
    <s v="0093294766"/>
    <s v="1406366"/>
    <s v="RATCHASIMA P.D.C. CO., LTD."/>
    <s v="1406366"/>
    <x v="2"/>
    <x v="2"/>
    <n v="500"/>
    <n v="31080"/>
    <x v="2"/>
    <n v="500"/>
    <n v="31395"/>
    <n v="315"/>
    <n v="31080"/>
    <n v="36000"/>
    <n v="2355.1401869158876"/>
    <n v="33435.140186915887"/>
    <s v="CA"/>
    <x v="1"/>
    <x v="11"/>
  </r>
  <r>
    <x v="2"/>
    <s v="PDC1_Y25-030401"/>
    <s v="1036145051"/>
    <s v="Z045"/>
    <s v="Z022"/>
    <s v="0093294766"/>
    <s v="1406366"/>
    <s v="RATCHASIMA P.D.C. CO., LTD."/>
    <s v="1406366"/>
    <x v="8"/>
    <x v="8"/>
    <n v="1500"/>
    <n v="93240"/>
    <x v="8"/>
    <n v="1500"/>
    <n v="94185"/>
    <n v="945"/>
    <n v="93240"/>
    <n v="108000"/>
    <n v="7065.4205607476633"/>
    <n v="100305.42056074766"/>
    <s v="CAHD"/>
    <x v="1"/>
    <x v="11"/>
  </r>
  <r>
    <x v="2"/>
    <s v="PDC1_Y25-030401"/>
    <s v="1036145051"/>
    <s v="Z045"/>
    <s v="Z022"/>
    <s v="0093294766"/>
    <s v="1406366"/>
    <s v="RATCHASIMA P.D.C. CO., LTD."/>
    <s v="1406366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11"/>
  </r>
  <r>
    <x v="2"/>
    <s v="PDC2_Y25-030401"/>
    <s v="1036145052"/>
    <s v="Z045"/>
    <s v="Z022"/>
    <s v="0093294767"/>
    <s v="1268011"/>
    <s v="RATCHASIMA P.D.C. CO., LTD."/>
    <s v="1268011"/>
    <x v="9"/>
    <x v="9"/>
    <n v="250"/>
    <n v="15540"/>
    <x v="9"/>
    <n v="250"/>
    <n v="15697.5"/>
    <n v="157.5"/>
    <n v="15540"/>
    <n v="18000"/>
    <n v="1177.5700934579438"/>
    <n v="16717.570093457944"/>
    <s v="WI"/>
    <x v="1"/>
    <x v="11"/>
  </r>
  <r>
    <x v="2"/>
    <s v="PDC2_Y25-030401"/>
    <s v="1036145052"/>
    <s v="Z045"/>
    <s v="Z022"/>
    <s v="0093294767"/>
    <s v="1268011"/>
    <s v="RATCHASIMA P.D.C. CO., LTD."/>
    <s v="1268011"/>
    <x v="7"/>
    <x v="7"/>
    <n v="250"/>
    <n v="15540"/>
    <x v="7"/>
    <n v="250"/>
    <n v="15697.5"/>
    <n v="157.5"/>
    <n v="15540"/>
    <n v="18000"/>
    <n v="1177.5700934579438"/>
    <n v="16717.570093457944"/>
    <s v="WI"/>
    <x v="1"/>
    <x v="11"/>
  </r>
  <r>
    <x v="2"/>
    <s v="PDC2_Y25-030401"/>
    <s v="1036145052"/>
    <s v="Z045"/>
    <s v="Z022"/>
    <s v="0093294767"/>
    <s v="1268011"/>
    <s v="RATCHASIMA P.D.C. CO., LTD."/>
    <s v="1268011"/>
    <x v="1"/>
    <x v="1"/>
    <n v="2000"/>
    <n v="124320"/>
    <x v="1"/>
    <n v="2000"/>
    <n v="125580"/>
    <n v="1260"/>
    <n v="124320"/>
    <n v="144000"/>
    <n v="9420.5607476635505"/>
    <n v="133740.56074766355"/>
    <s v="CA"/>
    <x v="1"/>
    <x v="11"/>
  </r>
  <r>
    <x v="2"/>
    <s v="PDC2_Y25-030401"/>
    <s v="1036145052"/>
    <s v="Z045"/>
    <s v="Z022"/>
    <s v="0093294767"/>
    <s v="1268011"/>
    <s v="RATCHASIMA P.D.C. CO., LTD."/>
    <s v="1268011"/>
    <x v="10"/>
    <x v="10"/>
    <n v="500"/>
    <n v="31080"/>
    <x v="10"/>
    <n v="500"/>
    <n v="31395"/>
    <n v="315"/>
    <n v="31080"/>
    <n v="36000"/>
    <n v="2355.1401869158876"/>
    <n v="33435.140186915887"/>
    <s v="CA"/>
    <x v="1"/>
    <x v="11"/>
  </r>
  <r>
    <x v="2"/>
    <s v="PDC2_Y25-030401"/>
    <s v="1036145052"/>
    <s v="Z045"/>
    <s v="Z022"/>
    <s v="0093294767"/>
    <s v="1268011"/>
    <s v="RATCHASIMA P.D.C. CO., LTD."/>
    <s v="1268011"/>
    <x v="8"/>
    <x v="8"/>
    <n v="500"/>
    <n v="31080"/>
    <x v="8"/>
    <n v="500"/>
    <n v="31395"/>
    <n v="315"/>
    <n v="31080"/>
    <n v="36000"/>
    <n v="2355.1401869158876"/>
    <n v="33435.140186915887"/>
    <s v="CAHD"/>
    <x v="1"/>
    <x v="11"/>
  </r>
  <r>
    <x v="2"/>
    <s v="PDC2_Y25-030401"/>
    <s v="1036145052"/>
    <s v="Z045"/>
    <s v="Z022"/>
    <s v="0093294767"/>
    <s v="1268011"/>
    <s v="RATCHASIMA P.D.C. CO., LTD."/>
    <s v="1268011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11"/>
  </r>
  <r>
    <x v="2"/>
    <s v="PDC3_Y25-030401"/>
    <s v="1036145054"/>
    <s v="Z045"/>
    <s v="Z022"/>
    <s v="0093294768"/>
    <s v="1406173"/>
    <s v="RATCHASIMA P.D.C. CO., LTD."/>
    <s v="1406173"/>
    <x v="9"/>
    <x v="9"/>
    <n v="1500"/>
    <n v="93240"/>
    <x v="9"/>
    <n v="1500"/>
    <n v="94185"/>
    <n v="945"/>
    <n v="93240"/>
    <n v="108000"/>
    <n v="7065.4205607476633"/>
    <n v="100305.42056074766"/>
    <s v="WI"/>
    <x v="1"/>
    <x v="11"/>
  </r>
  <r>
    <x v="2"/>
    <s v="PDC3_Y25-030401"/>
    <s v="1036145054"/>
    <s v="Z045"/>
    <s v="Z022"/>
    <s v="0093294768"/>
    <s v="1406173"/>
    <s v="RATCHASIMA P.D.C. CO., LTD."/>
    <s v="1406173"/>
    <x v="0"/>
    <x v="0"/>
    <n v="1000"/>
    <n v="62160"/>
    <x v="0"/>
    <n v="1000"/>
    <n v="62790"/>
    <n v="630"/>
    <n v="62160"/>
    <n v="72000"/>
    <n v="4710.2803738317753"/>
    <n v="66870.280373831774"/>
    <s v="WI"/>
    <x v="1"/>
    <x v="11"/>
  </r>
  <r>
    <x v="2"/>
    <s v="PDC3_Y25-030401"/>
    <s v="1036145054"/>
    <s v="Z045"/>
    <s v="Z022"/>
    <s v="0093294768"/>
    <s v="1406173"/>
    <s v="RATCHASIMA P.D.C. CO., LTD."/>
    <s v="1406173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11"/>
  </r>
  <r>
    <x v="2"/>
    <s v="PDC3_Y25-030401"/>
    <s v="1036145054"/>
    <s v="Z045"/>
    <s v="Z022"/>
    <s v="0093294768"/>
    <s v="1406173"/>
    <s v="RATCHASIMA P.D.C. CO., LTD."/>
    <s v="1406173"/>
    <x v="1"/>
    <x v="1"/>
    <n v="750"/>
    <n v="46620"/>
    <x v="1"/>
    <n v="750"/>
    <n v="47092.5"/>
    <n v="472.5"/>
    <n v="46620"/>
    <n v="54000"/>
    <n v="3532.7102803738317"/>
    <n v="50152.710280373831"/>
    <s v="CA"/>
    <x v="1"/>
    <x v="11"/>
  </r>
  <r>
    <x v="2"/>
    <s v="PDC3_Y25-030401"/>
    <s v="1036145054"/>
    <s v="Z045"/>
    <s v="Z022"/>
    <s v="0093294768"/>
    <s v="1406173"/>
    <s v="RATCHASIMA P.D.C. CO., LTD."/>
    <s v="1406173"/>
    <x v="2"/>
    <x v="2"/>
    <n v="250"/>
    <n v="15540"/>
    <x v="2"/>
    <n v="250"/>
    <n v="15697.5"/>
    <n v="157.5"/>
    <n v="15540"/>
    <n v="18000"/>
    <n v="1177.5700934579438"/>
    <n v="16717.570093457944"/>
    <s v="CA"/>
    <x v="1"/>
    <x v="11"/>
  </r>
  <r>
    <x v="2"/>
    <s v="PDC3_Y25-030401"/>
    <s v="1036145054"/>
    <s v="Z045"/>
    <s v="Z022"/>
    <s v="0093294768"/>
    <s v="1406173"/>
    <s v="RATCHASIMA P.D.C. CO., LTD."/>
    <s v="1406173"/>
    <x v="8"/>
    <x v="8"/>
    <n v="2000"/>
    <n v="124320"/>
    <x v="8"/>
    <n v="2000"/>
    <n v="125580"/>
    <n v="1260"/>
    <n v="124320"/>
    <n v="144000"/>
    <n v="9420.5607476635505"/>
    <n v="133740.56074766355"/>
    <s v="CAHD"/>
    <x v="1"/>
    <x v="11"/>
  </r>
  <r>
    <x v="2"/>
    <s v="PDC3_Y25-030401"/>
    <s v="1036145054"/>
    <s v="Z045"/>
    <s v="Z022"/>
    <s v="0093294768"/>
    <s v="1406173"/>
    <s v="RATCHASIMA P.D.C. CO., LTD."/>
    <s v="1406173"/>
    <x v="11"/>
    <x v="11"/>
    <n v="1500"/>
    <n v="93240"/>
    <x v="11"/>
    <n v="1500"/>
    <n v="94185"/>
    <n v="945"/>
    <n v="93240"/>
    <n v="108000"/>
    <n v="7065.4205607476633"/>
    <n v="100305.42056074766"/>
    <s v="CAHD"/>
    <x v="1"/>
    <x v="11"/>
  </r>
  <r>
    <x v="2"/>
    <s v="PDC4_Y25-030401"/>
    <s v="1036145055"/>
    <s v="Z045"/>
    <s v="Z022"/>
    <s v="0093294769"/>
    <s v="1406172"/>
    <s v="RATCHASIMA P.D.C. CO., LTD."/>
    <s v="1406172"/>
    <x v="9"/>
    <x v="9"/>
    <n v="1250"/>
    <n v="77700"/>
    <x v="9"/>
    <n v="1250"/>
    <n v="78487.5"/>
    <n v="787.5"/>
    <n v="77700"/>
    <n v="90000"/>
    <n v="5887.8504672897197"/>
    <n v="83587.850467289725"/>
    <s v="WI"/>
    <x v="1"/>
    <x v="11"/>
  </r>
  <r>
    <x v="2"/>
    <s v="PDC4_Y25-030401"/>
    <s v="1036145055"/>
    <s v="Z045"/>
    <s v="Z022"/>
    <s v="0093294769"/>
    <s v="1406172"/>
    <s v="RATCHASIMA P.D.C. CO., LTD."/>
    <s v="1406172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11"/>
  </r>
  <r>
    <x v="2"/>
    <s v="PDC4_Y25-030401"/>
    <s v="1036145055"/>
    <s v="Z045"/>
    <s v="Z022"/>
    <s v="0093294769"/>
    <s v="1406172"/>
    <s v="RATCHASIMA P.D.C. CO., LTD."/>
    <s v="1406172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11"/>
  </r>
  <r>
    <x v="2"/>
    <s v="PDC4_Y25-030401"/>
    <s v="1036145055"/>
    <s v="Z045"/>
    <s v="Z022"/>
    <s v="0093294769"/>
    <s v="1406172"/>
    <s v="RATCHASIMA P.D.C. CO., LTD."/>
    <s v="1406172"/>
    <x v="1"/>
    <x v="1"/>
    <n v="1000"/>
    <n v="62160"/>
    <x v="1"/>
    <n v="1000"/>
    <n v="62790"/>
    <n v="630"/>
    <n v="62160"/>
    <n v="72000"/>
    <n v="4710.2803738317753"/>
    <n v="66870.280373831774"/>
    <s v="CA"/>
    <x v="1"/>
    <x v="11"/>
  </r>
  <r>
    <x v="2"/>
    <s v="PDC4_Y25-030401"/>
    <s v="1036145055"/>
    <s v="Z045"/>
    <s v="Z022"/>
    <s v="0093294769"/>
    <s v="1406172"/>
    <s v="RATCHASIMA P.D.C. CO., LTD."/>
    <s v="1406172"/>
    <x v="10"/>
    <x v="10"/>
    <n v="750"/>
    <n v="46620"/>
    <x v="10"/>
    <n v="750"/>
    <n v="47092.5"/>
    <n v="472.5"/>
    <n v="46620"/>
    <n v="54000"/>
    <n v="3532.7102803738317"/>
    <n v="50152.710280373831"/>
    <s v="CA"/>
    <x v="1"/>
    <x v="11"/>
  </r>
  <r>
    <x v="2"/>
    <s v="PDC4_Y25-030401"/>
    <s v="1036145055"/>
    <s v="Z045"/>
    <s v="Z022"/>
    <s v="0093294769"/>
    <s v="1406172"/>
    <s v="RATCHASIMA P.D.C. CO., LTD."/>
    <s v="1406172"/>
    <x v="8"/>
    <x v="8"/>
    <n v="1500"/>
    <n v="93240"/>
    <x v="8"/>
    <n v="1500"/>
    <n v="94185"/>
    <n v="945"/>
    <n v="93240"/>
    <n v="108000"/>
    <n v="7065.4205607476633"/>
    <n v="100305.42056074766"/>
    <s v="CAHD"/>
    <x v="1"/>
    <x v="11"/>
  </r>
  <r>
    <x v="2"/>
    <s v="PDC4_Y25-030401"/>
    <s v="1036145055"/>
    <s v="Z045"/>
    <s v="Z022"/>
    <s v="0093294769"/>
    <s v="1406172"/>
    <s v="RATCHASIMA P.D.C. CO., LTD."/>
    <s v="1406172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11"/>
  </r>
  <r>
    <x v="2"/>
    <s v="3012031065Code12452D"/>
    <s v="1036145608"/>
    <s v="Z045"/>
    <s v="Z022"/>
    <s v="0093294770"/>
    <s v="1014781"/>
    <s v="CP All Public Company Limited"/>
    <s v="1113864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2"/>
    <s v="3012031065Code12452D"/>
    <s v="1036145608"/>
    <s v="Z045"/>
    <s v="Z022"/>
    <s v="0093294770"/>
    <s v="1014781"/>
    <s v="CP All Public Company Limited"/>
    <s v="1113864"/>
    <x v="4"/>
    <x v="4"/>
    <n v="1000"/>
    <n v="133338.28"/>
    <x v="4"/>
    <n v="1000"/>
    <n v="138530"/>
    <n v="5191.7200000000012"/>
    <n v="133338.28"/>
    <n v="160000"/>
    <n v="10467.289719626167"/>
    <n v="143805.56971962616"/>
    <s v="EV"/>
    <x v="0"/>
    <x v="7"/>
  </r>
  <r>
    <x v="2"/>
    <s v="3012031065Code12452D"/>
    <s v="1036145608"/>
    <s v="Z045"/>
    <s v="Z022"/>
    <s v="0093294770"/>
    <s v="1014781"/>
    <s v="CP All Public Company Limited"/>
    <s v="1113864"/>
    <x v="1"/>
    <x v="1"/>
    <n v="8000"/>
    <n v="473532.21"/>
    <x v="1"/>
    <n v="8000"/>
    <n v="502320"/>
    <n v="28787.789999999979"/>
    <n v="473532.21"/>
    <n v="576000"/>
    <n v="37682.242990654202"/>
    <n v="511214.45299065422"/>
    <s v="CA"/>
    <x v="0"/>
    <x v="7"/>
  </r>
  <r>
    <x v="2"/>
    <s v="3012031065Code12452D"/>
    <s v="1036145608"/>
    <s v="Z045"/>
    <s v="Z022"/>
    <s v="0093294770"/>
    <s v="1014781"/>
    <s v="CP All Public Company Limited"/>
    <s v="1113864"/>
    <x v="2"/>
    <x v="2"/>
    <n v="6000"/>
    <n v="355149.15"/>
    <x v="2"/>
    <n v="6000"/>
    <n v="376740"/>
    <n v="21590.849999999977"/>
    <n v="355149.15"/>
    <n v="432000"/>
    <n v="28261.682242990653"/>
    <n v="383410.83224299067"/>
    <s v="CA"/>
    <x v="0"/>
    <x v="7"/>
  </r>
  <r>
    <x v="2"/>
    <s v="3012031065Code12452D"/>
    <s v="1036145608"/>
    <s v="Z045"/>
    <s v="Z022"/>
    <s v="0093294770"/>
    <s v="1014781"/>
    <s v="CP All Public Company Limited"/>
    <s v="1113864"/>
    <x v="10"/>
    <x v="10"/>
    <n v="2500"/>
    <n v="147978.81"/>
    <x v="10"/>
    <n v="2500"/>
    <n v="156975"/>
    <n v="8996.1900000000023"/>
    <n v="147978.81"/>
    <n v="180000"/>
    <n v="11775.700934579439"/>
    <n v="159754.51093457945"/>
    <s v="CA"/>
    <x v="0"/>
    <x v="7"/>
  </r>
  <r>
    <x v="2"/>
    <s v="3012031065Code12452D"/>
    <s v="1036145608"/>
    <s v="Z045"/>
    <s v="Z022"/>
    <s v="0093294770"/>
    <s v="1014781"/>
    <s v="CP All Public Company Limited"/>
    <s v="1113864"/>
    <x v="8"/>
    <x v="8"/>
    <n v="5000"/>
    <n v="295957.73"/>
    <x v="8"/>
    <n v="5000"/>
    <n v="313950"/>
    <n v="17992.270000000019"/>
    <n v="295957.73"/>
    <n v="360000"/>
    <n v="23551.401869158879"/>
    <n v="319509.13186915888"/>
    <s v="CAHD"/>
    <x v="0"/>
    <x v="7"/>
  </r>
  <r>
    <x v="2"/>
    <s v="3012031065Code12452D"/>
    <s v="1036145608"/>
    <s v="Z045"/>
    <s v="Z022"/>
    <s v="0093294770"/>
    <s v="1014781"/>
    <s v="CP All Public Company Limited"/>
    <s v="1113864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2"/>
    <s v="3012031066Code12452D"/>
    <s v="1036145609"/>
    <s v="Z045"/>
    <s v="Z022"/>
    <s v="0093294771"/>
    <s v="1014781"/>
    <s v="CP All Public Company Limited"/>
    <s v="1113864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2"/>
    <s v="3012031066Code12452D"/>
    <s v="1036145609"/>
    <s v="Z045"/>
    <s v="Z022"/>
    <s v="0093294771"/>
    <s v="1014781"/>
    <s v="CP All Public Company Limited"/>
    <s v="1113864"/>
    <x v="9"/>
    <x v="9"/>
    <n v="3000"/>
    <n v="177574.64"/>
    <x v="9"/>
    <n v="3000"/>
    <n v="188370"/>
    <n v="10795.359999999986"/>
    <n v="177574.64"/>
    <n v="216000"/>
    <n v="14130.841121495327"/>
    <n v="191705.48112149534"/>
    <s v="WI"/>
    <x v="0"/>
    <x v="7"/>
  </r>
  <r>
    <x v="2"/>
    <s v="3012031066Code12452D"/>
    <s v="1036145609"/>
    <s v="Z045"/>
    <s v="Z022"/>
    <s v="0093294771"/>
    <s v="1014781"/>
    <s v="CP All Public Company Limited"/>
    <s v="1113864"/>
    <x v="0"/>
    <x v="0"/>
    <n v="2500"/>
    <n v="147978.85999999999"/>
    <x v="0"/>
    <n v="2500"/>
    <n v="156975"/>
    <n v="8996.140000000014"/>
    <n v="147978.85999999999"/>
    <n v="180000"/>
    <n v="11775.700934579439"/>
    <n v="159754.56093457944"/>
    <s v="WI"/>
    <x v="0"/>
    <x v="7"/>
  </r>
  <r>
    <x v="2"/>
    <s v="3012031066Code12452D"/>
    <s v="1036145609"/>
    <s v="Z045"/>
    <s v="Z022"/>
    <s v="0093294771"/>
    <s v="1014781"/>
    <s v="CP All Public Company Limited"/>
    <s v="1113864"/>
    <x v="7"/>
    <x v="7"/>
    <n v="4000"/>
    <n v="236766.18"/>
    <x v="7"/>
    <n v="4000"/>
    <n v="251160"/>
    <n v="14393.820000000007"/>
    <n v="236766.18"/>
    <n v="288000"/>
    <n v="18841.121495327101"/>
    <n v="255607.30149532709"/>
    <s v="WI"/>
    <x v="0"/>
    <x v="7"/>
  </r>
  <r>
    <x v="2"/>
    <s v="4012031213Code12452D"/>
    <s v="1036145610"/>
    <s v="Z045"/>
    <s v="Z022"/>
    <s v="0093294772"/>
    <s v="1014781"/>
    <s v="CP All Public Company Limited"/>
    <s v="1092504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2"/>
    <s v="4012031213Code12452D"/>
    <s v="1036145610"/>
    <s v="Z045"/>
    <s v="Z022"/>
    <s v="0093294772"/>
    <s v="1014781"/>
    <s v="CP All Public Company Limited"/>
    <s v="1092504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2"/>
    <s v="4012031213Code12452D"/>
    <s v="1036145610"/>
    <s v="Z045"/>
    <s v="Z022"/>
    <s v="0093294772"/>
    <s v="1014781"/>
    <s v="CP All Public Company Limited"/>
    <s v="1092504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2"/>
    <s v="4012031213Code12452D"/>
    <s v="1036145610"/>
    <s v="Z045"/>
    <s v="Z022"/>
    <s v="0093294772"/>
    <s v="1014781"/>
    <s v="CP All Public Company Limited"/>
    <s v="1092504"/>
    <x v="1"/>
    <x v="1"/>
    <n v="25000"/>
    <n v="1479788.14"/>
    <x v="1"/>
    <n v="25000"/>
    <n v="1569750"/>
    <n v="89961.860000000102"/>
    <n v="1479788.14"/>
    <n v="1800000"/>
    <n v="117757.00934579439"/>
    <n v="1597545.1493457942"/>
    <s v="CA"/>
    <x v="0"/>
    <x v="7"/>
  </r>
  <r>
    <x v="2"/>
    <s v="4012031213Code12452D"/>
    <s v="1036145610"/>
    <s v="Z045"/>
    <s v="Z022"/>
    <s v="0093294772"/>
    <s v="1014781"/>
    <s v="CP All Public Company Limited"/>
    <s v="1092504"/>
    <x v="2"/>
    <x v="2"/>
    <n v="16000"/>
    <n v="947064.41"/>
    <x v="2"/>
    <n v="16000"/>
    <n v="1004640"/>
    <n v="57575.589999999967"/>
    <n v="947064.41"/>
    <n v="1152000"/>
    <n v="75364.485981308404"/>
    <n v="1022428.8959813084"/>
    <s v="CA"/>
    <x v="0"/>
    <x v="7"/>
  </r>
  <r>
    <x v="2"/>
    <s v="4012031213Code12452D"/>
    <s v="1036145610"/>
    <s v="Z045"/>
    <s v="Z022"/>
    <s v="0093294772"/>
    <s v="1014781"/>
    <s v="CP All Public Company Limited"/>
    <s v="1092504"/>
    <x v="10"/>
    <x v="10"/>
    <n v="3000"/>
    <n v="177574.58"/>
    <x v="10"/>
    <n v="3000"/>
    <n v="188370"/>
    <n v="10795.420000000013"/>
    <n v="177574.58"/>
    <n v="216000"/>
    <n v="14130.841121495327"/>
    <n v="191705.42112149531"/>
    <s v="CA"/>
    <x v="0"/>
    <x v="7"/>
  </r>
  <r>
    <x v="2"/>
    <s v="4012031213Code12452D"/>
    <s v="1036145610"/>
    <s v="Z045"/>
    <s v="Z022"/>
    <s v="0093294772"/>
    <s v="1014781"/>
    <s v="CP All Public Company Limited"/>
    <s v="1092504"/>
    <x v="8"/>
    <x v="8"/>
    <n v="3000"/>
    <n v="177574.64"/>
    <x v="8"/>
    <n v="3000"/>
    <n v="188370"/>
    <n v="10795.359999999986"/>
    <n v="177574.64"/>
    <n v="216000"/>
    <n v="14130.841121495327"/>
    <n v="191705.48112149534"/>
    <s v="CAHD"/>
    <x v="0"/>
    <x v="7"/>
  </r>
  <r>
    <x v="2"/>
    <s v="4012031213Code12452D"/>
    <s v="1036145610"/>
    <s v="Z045"/>
    <s v="Z022"/>
    <s v="0093294772"/>
    <s v="1014781"/>
    <s v="CP All Public Company Limited"/>
    <s v="1092504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2"/>
    <s v="4012031214Code12452D"/>
    <s v="1036145612"/>
    <s v="Z045"/>
    <s v="Z022"/>
    <s v="0093294773"/>
    <s v="1014781"/>
    <s v="CP All Public Company Limited"/>
    <s v="1092504"/>
    <x v="6"/>
    <x v="6"/>
    <n v="3500"/>
    <n v="346323.37"/>
    <x v="6"/>
    <n v="3500"/>
    <n v="364525"/>
    <n v="18201.630000000005"/>
    <n v="346323.37"/>
    <n v="420000"/>
    <n v="27476.635514018693"/>
    <n v="373800.0055140187"/>
    <s v="WI"/>
    <x v="0"/>
    <x v="7"/>
  </r>
  <r>
    <x v="2"/>
    <s v="4012031214Code12452D"/>
    <s v="1036145612"/>
    <s v="Z045"/>
    <s v="Z022"/>
    <s v="0093294773"/>
    <s v="1014781"/>
    <s v="CP All Public Company Limited"/>
    <s v="1092504"/>
    <x v="9"/>
    <x v="9"/>
    <n v="5000"/>
    <n v="295957.73"/>
    <x v="9"/>
    <n v="5000"/>
    <n v="313950"/>
    <n v="17992.270000000019"/>
    <n v="295957.73"/>
    <n v="360000"/>
    <n v="23551.401869158879"/>
    <n v="319509.13186915888"/>
    <s v="WI"/>
    <x v="0"/>
    <x v="7"/>
  </r>
  <r>
    <x v="2"/>
    <s v="4012031214Code12452D"/>
    <s v="1036145612"/>
    <s v="Z045"/>
    <s v="Z022"/>
    <s v="0093294773"/>
    <s v="1014781"/>
    <s v="CP All Public Company Limited"/>
    <s v="1092504"/>
    <x v="0"/>
    <x v="0"/>
    <n v="5000"/>
    <n v="295957.73"/>
    <x v="0"/>
    <n v="5000"/>
    <n v="313950"/>
    <n v="17992.270000000019"/>
    <n v="295957.73"/>
    <n v="360000"/>
    <n v="23551.401869158879"/>
    <n v="319509.13186915888"/>
    <s v="WI"/>
    <x v="0"/>
    <x v="7"/>
  </r>
  <r>
    <x v="2"/>
    <s v="4012031214Code12452D"/>
    <s v="1036145612"/>
    <s v="Z045"/>
    <s v="Z022"/>
    <s v="0093294773"/>
    <s v="1014781"/>
    <s v="CP All Public Company Limited"/>
    <s v="1092504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2"/>
    <s v="8012031202Code12452D"/>
    <s v="1036145613"/>
    <s v="Z045"/>
    <s v="Z022"/>
    <s v="0093294774"/>
    <s v="1014781"/>
    <s v="CP All Public Company Limited"/>
    <s v="1014779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2"/>
    <s v="8012031202Code12452D"/>
    <s v="1036145613"/>
    <s v="Z045"/>
    <s v="Z022"/>
    <s v="0093294774"/>
    <s v="1014781"/>
    <s v="CP All Public Company Limited"/>
    <s v="1014779"/>
    <x v="1"/>
    <x v="1"/>
    <n v="5000"/>
    <n v="295957.63"/>
    <x v="1"/>
    <n v="5000"/>
    <n v="313950"/>
    <n v="17992.369999999995"/>
    <n v="295957.63"/>
    <n v="360000"/>
    <n v="23551.401869158879"/>
    <n v="319509.03186915891"/>
    <s v="CA"/>
    <x v="0"/>
    <x v="7"/>
  </r>
  <r>
    <x v="2"/>
    <s v="8012031202Code12452D"/>
    <s v="1036145613"/>
    <s v="Z045"/>
    <s v="Z022"/>
    <s v="0093294774"/>
    <s v="1014781"/>
    <s v="CP All Public Company Limited"/>
    <s v="1014779"/>
    <x v="2"/>
    <x v="2"/>
    <n v="2000"/>
    <n v="118383.05"/>
    <x v="2"/>
    <n v="2000"/>
    <n v="125580"/>
    <n v="7196.9499999999971"/>
    <n v="118383.05"/>
    <n v="144000"/>
    <n v="9420.5607476635505"/>
    <n v="127803.61074766355"/>
    <s v="CA"/>
    <x v="0"/>
    <x v="7"/>
  </r>
  <r>
    <x v="2"/>
    <s v="8012031202Code12452D"/>
    <s v="1036145613"/>
    <s v="Z045"/>
    <s v="Z022"/>
    <s v="0093294774"/>
    <s v="1014781"/>
    <s v="CP All Public Company Limited"/>
    <s v="1014779"/>
    <x v="10"/>
    <x v="10"/>
    <n v="2000"/>
    <n v="118383.05"/>
    <x v="10"/>
    <n v="2000"/>
    <n v="125580"/>
    <n v="7196.9499999999971"/>
    <n v="118383.05"/>
    <n v="144000"/>
    <n v="9420.5607476635505"/>
    <n v="127803.61074766355"/>
    <s v="CA"/>
    <x v="0"/>
    <x v="7"/>
  </r>
  <r>
    <x v="2"/>
    <s v="8012031202Code12452D"/>
    <s v="1036145613"/>
    <s v="Z045"/>
    <s v="Z022"/>
    <s v="0093294774"/>
    <s v="1014781"/>
    <s v="CP All Public Company Limited"/>
    <s v="1014779"/>
    <x v="8"/>
    <x v="8"/>
    <n v="5000"/>
    <n v="295957.73"/>
    <x v="8"/>
    <n v="5000"/>
    <n v="313950"/>
    <n v="17992.270000000019"/>
    <n v="295957.73"/>
    <n v="360000"/>
    <n v="23551.401869158879"/>
    <n v="319509.13186915888"/>
    <s v="CAHD"/>
    <x v="0"/>
    <x v="7"/>
  </r>
  <r>
    <x v="2"/>
    <s v="8012031202Code12452D"/>
    <s v="1036145613"/>
    <s v="Z045"/>
    <s v="Z022"/>
    <s v="0093294774"/>
    <s v="1014781"/>
    <s v="CP All Public Company Limited"/>
    <s v="1014779"/>
    <x v="11"/>
    <x v="11"/>
    <n v="2500"/>
    <n v="147978.85999999999"/>
    <x v="11"/>
    <n v="2500"/>
    <n v="156975"/>
    <n v="8996.140000000014"/>
    <n v="147978.85999999999"/>
    <n v="180000"/>
    <n v="11775.700934579439"/>
    <n v="159754.56093457944"/>
    <s v="CAHD"/>
    <x v="0"/>
    <x v="7"/>
  </r>
  <r>
    <x v="2"/>
    <s v="8012031203Code12452D"/>
    <s v="1036145614"/>
    <s v="Z045"/>
    <s v="Z022"/>
    <s v="0093294775"/>
    <s v="1014781"/>
    <s v="CP All Public Company Limited"/>
    <s v="1014779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2"/>
    <s v="8012031203Code12452D"/>
    <s v="1036145614"/>
    <s v="Z045"/>
    <s v="Z022"/>
    <s v="0093294775"/>
    <s v="1014781"/>
    <s v="CP All Public Company Limited"/>
    <s v="1014779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2"/>
    <s v="8012031203Code12452D"/>
    <s v="1036145614"/>
    <s v="Z045"/>
    <s v="Z022"/>
    <s v="0093294775"/>
    <s v="1014781"/>
    <s v="CP All Public Company Limited"/>
    <s v="1014779"/>
    <x v="0"/>
    <x v="0"/>
    <n v="2000"/>
    <n v="118383.09"/>
    <x v="0"/>
    <n v="2000"/>
    <n v="125580"/>
    <n v="7196.9100000000035"/>
    <n v="118383.09"/>
    <n v="144000"/>
    <n v="9420.5607476635505"/>
    <n v="127803.65074766355"/>
    <s v="WI"/>
    <x v="0"/>
    <x v="7"/>
  </r>
  <r>
    <x v="2"/>
    <s v="8012031203Code12452D"/>
    <s v="1036145614"/>
    <s v="Z045"/>
    <s v="Z022"/>
    <s v="0093294775"/>
    <s v="1014781"/>
    <s v="CP All Public Company Limited"/>
    <s v="1014779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2"/>
    <s v="1312031177Code12452D"/>
    <s v="1036145600"/>
    <s v="Z045"/>
    <s v="Z022"/>
    <s v="0093294776"/>
    <s v="1014781"/>
    <s v="CP All Public Company Limited"/>
    <s v="1134451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2"/>
    <s v="1312031177Code12452D"/>
    <s v="1036145600"/>
    <s v="Z045"/>
    <s v="Z022"/>
    <s v="0093294776"/>
    <s v="1014781"/>
    <s v="CP All Public Company Limited"/>
    <s v="1134451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2"/>
    <s v="1312031177Code12452D"/>
    <s v="1036145600"/>
    <s v="Z045"/>
    <s v="Z022"/>
    <s v="0093294776"/>
    <s v="1014781"/>
    <s v="CP All Public Company Limited"/>
    <s v="1134451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2"/>
    <s v="1312031177Code12452D"/>
    <s v="1036145600"/>
    <s v="Z045"/>
    <s v="Z022"/>
    <s v="0093294776"/>
    <s v="1014781"/>
    <s v="CP All Public Company Limited"/>
    <s v="1134451"/>
    <x v="1"/>
    <x v="1"/>
    <n v="10000"/>
    <n v="591915.26"/>
    <x v="1"/>
    <n v="10000"/>
    <n v="627900"/>
    <n v="35984.739999999991"/>
    <n v="591915.26"/>
    <n v="720000"/>
    <n v="47102.803738317758"/>
    <n v="639018.06373831781"/>
    <s v="CA"/>
    <x v="0"/>
    <x v="7"/>
  </r>
  <r>
    <x v="2"/>
    <s v="1312031177Code12452D"/>
    <s v="1036145600"/>
    <s v="Z045"/>
    <s v="Z022"/>
    <s v="0093294776"/>
    <s v="1014781"/>
    <s v="CP All Public Company Limited"/>
    <s v="1134451"/>
    <x v="2"/>
    <x v="2"/>
    <n v="5000"/>
    <n v="295957.63"/>
    <x v="2"/>
    <n v="5000"/>
    <n v="313950"/>
    <n v="17992.369999999995"/>
    <n v="295957.63"/>
    <n v="360000"/>
    <n v="23551.401869158879"/>
    <n v="319509.03186915891"/>
    <s v="CA"/>
    <x v="0"/>
    <x v="7"/>
  </r>
  <r>
    <x v="2"/>
    <s v="1312031177Code12452D"/>
    <s v="1036145600"/>
    <s v="Z045"/>
    <s v="Z022"/>
    <s v="0093294776"/>
    <s v="1014781"/>
    <s v="CP All Public Company Limited"/>
    <s v="1134451"/>
    <x v="10"/>
    <x v="10"/>
    <n v="2500"/>
    <n v="147978.81"/>
    <x v="10"/>
    <n v="2500"/>
    <n v="156975"/>
    <n v="8996.1900000000023"/>
    <n v="147978.81"/>
    <n v="180000"/>
    <n v="11775.700934579439"/>
    <n v="159754.51093457945"/>
    <s v="CA"/>
    <x v="0"/>
    <x v="7"/>
  </r>
  <r>
    <x v="2"/>
    <s v="1312031177Code12452D"/>
    <s v="1036145600"/>
    <s v="Z045"/>
    <s v="Z022"/>
    <s v="0093294776"/>
    <s v="1014781"/>
    <s v="CP All Public Company Limited"/>
    <s v="1134451"/>
    <x v="8"/>
    <x v="8"/>
    <n v="7500"/>
    <n v="443936.59"/>
    <x v="8"/>
    <n v="7500"/>
    <n v="470925"/>
    <n v="26988.409999999974"/>
    <n v="443936.59"/>
    <n v="540000"/>
    <n v="35327.102803738315"/>
    <n v="479263.69280373835"/>
    <s v="CAHD"/>
    <x v="0"/>
    <x v="7"/>
  </r>
  <r>
    <x v="2"/>
    <s v="1312031177Code12452D"/>
    <s v="1036145600"/>
    <s v="Z045"/>
    <s v="Z022"/>
    <s v="0093294776"/>
    <s v="1014781"/>
    <s v="CP All Public Company Limited"/>
    <s v="1134451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2"/>
    <s v="1312031178Code12452D"/>
    <s v="1036145603"/>
    <s v="Z045"/>
    <s v="Z022"/>
    <s v="0093294777"/>
    <s v="1014781"/>
    <s v="CP All Public Company Limited"/>
    <s v="1134451"/>
    <x v="6"/>
    <x v="6"/>
    <n v="1000"/>
    <n v="98949.53"/>
    <x v="6"/>
    <n v="1000"/>
    <n v="104150"/>
    <n v="5200.4700000000012"/>
    <n v="98949.53"/>
    <n v="120000"/>
    <n v="7850.467289719626"/>
    <n v="106799.99728971963"/>
    <s v="WI"/>
    <x v="0"/>
    <x v="7"/>
  </r>
  <r>
    <x v="2"/>
    <s v="1312031178Code12452D"/>
    <s v="1036145603"/>
    <s v="Z045"/>
    <s v="Z022"/>
    <s v="0093294777"/>
    <s v="1014781"/>
    <s v="CP All Public Company Limited"/>
    <s v="1134451"/>
    <x v="9"/>
    <x v="9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7"/>
  </r>
  <r>
    <x v="2"/>
    <s v="1312031178Code12452D"/>
    <s v="1036145603"/>
    <s v="Z045"/>
    <s v="Z022"/>
    <s v="0093294777"/>
    <s v="1014781"/>
    <s v="CP All Public Company Limited"/>
    <s v="1134451"/>
    <x v="0"/>
    <x v="0"/>
    <n v="2500"/>
    <n v="147978.85999999999"/>
    <x v="0"/>
    <n v="2500"/>
    <n v="156975"/>
    <n v="8996.140000000014"/>
    <n v="147978.85999999999"/>
    <n v="180000"/>
    <n v="11775.700934579439"/>
    <n v="159754.56093457944"/>
    <s v="WI"/>
    <x v="0"/>
    <x v="7"/>
  </r>
  <r>
    <x v="2"/>
    <s v="1312031178Code12452D"/>
    <s v="1036145603"/>
    <s v="Z045"/>
    <s v="Z022"/>
    <s v="0093294777"/>
    <s v="1014781"/>
    <s v="CP All Public Company Limited"/>
    <s v="1134451"/>
    <x v="7"/>
    <x v="7"/>
    <n v="1500"/>
    <n v="88787.32"/>
    <x v="7"/>
    <n v="1500"/>
    <n v="94185"/>
    <n v="5397.679999999993"/>
    <n v="88787.32"/>
    <n v="108000"/>
    <n v="7065.4205607476633"/>
    <n v="95852.740560747668"/>
    <s v="WI"/>
    <x v="0"/>
    <x v="7"/>
  </r>
  <r>
    <x v="2"/>
    <s v="1412030980Code12452D"/>
    <s v="1036145602"/>
    <s v="Z045"/>
    <s v="Z022"/>
    <s v="0093294778"/>
    <s v="1014781"/>
    <s v="CP All Public Company Limited"/>
    <s v="1232007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2"/>
    <s v="1412030980Code12452D"/>
    <s v="1036145602"/>
    <s v="Z045"/>
    <s v="Z022"/>
    <s v="0093294778"/>
    <s v="1014781"/>
    <s v="CP All Public Company Limited"/>
    <s v="1232007"/>
    <x v="4"/>
    <x v="4"/>
    <n v="1000"/>
    <n v="133338.28"/>
    <x v="4"/>
    <n v="1000"/>
    <n v="138530"/>
    <n v="5191.7200000000012"/>
    <n v="133338.28"/>
    <n v="160000"/>
    <n v="10467.289719626167"/>
    <n v="143805.56971962616"/>
    <s v="EV"/>
    <x v="0"/>
    <x v="7"/>
  </r>
  <r>
    <x v="2"/>
    <s v="1412030980Code12452D"/>
    <s v="1036145602"/>
    <s v="Z045"/>
    <s v="Z022"/>
    <s v="0093294778"/>
    <s v="1014781"/>
    <s v="CP All Public Company Limited"/>
    <s v="1232007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2"/>
    <s v="1412030980Code12452D"/>
    <s v="1036145602"/>
    <s v="Z045"/>
    <s v="Z022"/>
    <s v="0093294778"/>
    <s v="1014781"/>
    <s v="CP All Public Company Limited"/>
    <s v="1232007"/>
    <x v="1"/>
    <x v="1"/>
    <n v="5000"/>
    <n v="295957.63"/>
    <x v="1"/>
    <n v="5000"/>
    <n v="313950"/>
    <n v="17992.369999999995"/>
    <n v="295957.63"/>
    <n v="360000"/>
    <n v="23551.401869158879"/>
    <n v="319509.03186915891"/>
    <s v="CA"/>
    <x v="0"/>
    <x v="7"/>
  </r>
  <r>
    <x v="2"/>
    <s v="1412030980Code12452D"/>
    <s v="1036145602"/>
    <s v="Z045"/>
    <s v="Z022"/>
    <s v="0093294778"/>
    <s v="1014781"/>
    <s v="CP All Public Company Limited"/>
    <s v="1232007"/>
    <x v="2"/>
    <x v="2"/>
    <n v="2000"/>
    <n v="118383.05"/>
    <x v="2"/>
    <n v="2000"/>
    <n v="125580"/>
    <n v="7196.9499999999971"/>
    <n v="118383.05"/>
    <n v="144000"/>
    <n v="9420.5607476635505"/>
    <n v="127803.61074766355"/>
    <s v="CA"/>
    <x v="0"/>
    <x v="7"/>
  </r>
  <r>
    <x v="2"/>
    <s v="1412030980Code12452D"/>
    <s v="1036145602"/>
    <s v="Z045"/>
    <s v="Z022"/>
    <s v="0093294778"/>
    <s v="1014781"/>
    <s v="CP All Public Company Limited"/>
    <s v="1232007"/>
    <x v="10"/>
    <x v="10"/>
    <n v="1000"/>
    <n v="59191.53"/>
    <x v="10"/>
    <n v="1000"/>
    <n v="62790"/>
    <n v="3598.4700000000012"/>
    <n v="59191.53"/>
    <n v="72000"/>
    <n v="4710.2803738317753"/>
    <n v="63901.810373831773"/>
    <s v="CA"/>
    <x v="0"/>
    <x v="7"/>
  </r>
  <r>
    <x v="2"/>
    <s v="1412030980Code12452D"/>
    <s v="1036145602"/>
    <s v="Z045"/>
    <s v="Z022"/>
    <s v="0093294778"/>
    <s v="1014781"/>
    <s v="CP All Public Company Limited"/>
    <s v="1232007"/>
    <x v="8"/>
    <x v="8"/>
    <n v="500"/>
    <n v="29595.77"/>
    <x v="8"/>
    <n v="500"/>
    <n v="31395"/>
    <n v="1799.2299999999996"/>
    <n v="29595.77"/>
    <n v="36000"/>
    <n v="2355.1401869158876"/>
    <n v="31950.910186915888"/>
    <s v="CAHD"/>
    <x v="0"/>
    <x v="7"/>
  </r>
  <r>
    <x v="2"/>
    <s v="1412030981Code12452D"/>
    <s v="1036145604"/>
    <s v="Z045"/>
    <s v="Z022"/>
    <s v="0093294779"/>
    <s v="1014781"/>
    <s v="CP All Public Company Limited"/>
    <s v="1232007"/>
    <x v="9"/>
    <x v="9"/>
    <n v="500"/>
    <n v="29595.77"/>
    <x v="9"/>
    <n v="500"/>
    <n v="31395"/>
    <n v="1799.2299999999996"/>
    <n v="29595.77"/>
    <n v="36000"/>
    <n v="2355.1401869158876"/>
    <n v="31950.910186915888"/>
    <s v="WI"/>
    <x v="0"/>
    <x v="7"/>
  </r>
  <r>
    <x v="2"/>
    <s v="1412030981Code12452D"/>
    <s v="1036145604"/>
    <s v="Z045"/>
    <s v="Z022"/>
    <s v="0093294779"/>
    <s v="1014781"/>
    <s v="CP All Public Company Limited"/>
    <s v="1232007"/>
    <x v="0"/>
    <x v="0"/>
    <n v="2000"/>
    <n v="118383.09"/>
    <x v="0"/>
    <n v="2000"/>
    <n v="125580"/>
    <n v="7196.9100000000035"/>
    <n v="118383.09"/>
    <n v="144000"/>
    <n v="9420.5607476635505"/>
    <n v="127803.65074766355"/>
    <s v="WI"/>
    <x v="0"/>
    <x v="7"/>
  </r>
  <r>
    <x v="2"/>
    <s v="1512031267Code12452D"/>
    <s v="1036145606"/>
    <s v="Z045"/>
    <s v="Z022"/>
    <s v="0093294780"/>
    <s v="1014781"/>
    <s v="CP All Public Company Limited"/>
    <s v="1247865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2"/>
    <s v="1512031267Code12452D"/>
    <s v="1036145606"/>
    <s v="Z045"/>
    <s v="Z022"/>
    <s v="0093294780"/>
    <s v="1014781"/>
    <s v="CP All Public Company Limited"/>
    <s v="1247865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2"/>
    <s v="1512031267Code12452D"/>
    <s v="1036145606"/>
    <s v="Z045"/>
    <s v="Z022"/>
    <s v="0093294780"/>
    <s v="1014781"/>
    <s v="CP All Public Company Limited"/>
    <s v="1247865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2"/>
    <s v="1512031267Code12452D"/>
    <s v="1036145606"/>
    <s v="Z045"/>
    <s v="Z022"/>
    <s v="0093294780"/>
    <s v="1014781"/>
    <s v="CP All Public Company Limited"/>
    <s v="1247865"/>
    <x v="1"/>
    <x v="1"/>
    <n v="4500"/>
    <n v="266361.87"/>
    <x v="1"/>
    <n v="4500"/>
    <n v="282555"/>
    <n v="16193.130000000005"/>
    <n v="266361.87"/>
    <n v="324000"/>
    <n v="21196.261682242992"/>
    <n v="287558.13168224297"/>
    <s v="CA"/>
    <x v="0"/>
    <x v="7"/>
  </r>
  <r>
    <x v="2"/>
    <s v="1512031267Code12452D"/>
    <s v="1036145606"/>
    <s v="Z045"/>
    <s v="Z022"/>
    <s v="0093294780"/>
    <s v="1014781"/>
    <s v="CP All Public Company Limited"/>
    <s v="1247865"/>
    <x v="2"/>
    <x v="2"/>
    <n v="1000"/>
    <n v="59191.53"/>
    <x v="2"/>
    <n v="1000"/>
    <n v="62790"/>
    <n v="3598.4700000000012"/>
    <n v="59191.53"/>
    <n v="72000"/>
    <n v="4710.2803738317753"/>
    <n v="63901.810373831773"/>
    <s v="CA"/>
    <x v="0"/>
    <x v="7"/>
  </r>
  <r>
    <x v="2"/>
    <s v="1512031267Code12452D"/>
    <s v="1036145606"/>
    <s v="Z045"/>
    <s v="Z022"/>
    <s v="0093294780"/>
    <s v="1014781"/>
    <s v="CP All Public Company Limited"/>
    <s v="1247865"/>
    <x v="10"/>
    <x v="10"/>
    <n v="2000"/>
    <n v="118383.05"/>
    <x v="10"/>
    <n v="2000"/>
    <n v="125580"/>
    <n v="7196.9499999999971"/>
    <n v="118383.05"/>
    <n v="144000"/>
    <n v="9420.5607476635505"/>
    <n v="127803.61074766355"/>
    <s v="CA"/>
    <x v="0"/>
    <x v="7"/>
  </r>
  <r>
    <x v="2"/>
    <s v="1512031267Code12452D"/>
    <s v="1036145606"/>
    <s v="Z045"/>
    <s v="Z022"/>
    <s v="0093294780"/>
    <s v="1014781"/>
    <s v="CP All Public Company Limited"/>
    <s v="1247865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2"/>
    <s v="1512031267Code12452D"/>
    <s v="1036145606"/>
    <s v="Z045"/>
    <s v="Z022"/>
    <s v="0093294780"/>
    <s v="1014781"/>
    <s v="CP All Public Company Limited"/>
    <s v="1247865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2"/>
    <s v="1512031268Code12452D"/>
    <s v="1036145607"/>
    <s v="Z045"/>
    <s v="Z022"/>
    <s v="0093294781"/>
    <s v="1014781"/>
    <s v="CP All Public Company Limited"/>
    <s v="1247865"/>
    <x v="9"/>
    <x v="9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7"/>
  </r>
  <r>
    <x v="2"/>
    <s v="1512031268Code12452D"/>
    <s v="1036145607"/>
    <s v="Z045"/>
    <s v="Z022"/>
    <s v="0093294781"/>
    <s v="1014781"/>
    <s v="CP All Public Company Limited"/>
    <s v="1247865"/>
    <x v="0"/>
    <x v="0"/>
    <n v="2000"/>
    <n v="118383.09"/>
    <x v="0"/>
    <n v="2000"/>
    <n v="125580"/>
    <n v="7196.9100000000035"/>
    <n v="118383.09"/>
    <n v="144000"/>
    <n v="9420.5607476635505"/>
    <n v="127803.65074766355"/>
    <s v="WI"/>
    <x v="0"/>
    <x v="7"/>
  </r>
  <r>
    <x v="2"/>
    <s v="1512031268Code12452D"/>
    <s v="1036145607"/>
    <s v="Z045"/>
    <s v="Z022"/>
    <s v="0093294781"/>
    <s v="1014781"/>
    <s v="CP All Public Company Limited"/>
    <s v="1247865"/>
    <x v="7"/>
    <x v="7"/>
    <n v="2500"/>
    <n v="147978.85999999999"/>
    <x v="7"/>
    <n v="2500"/>
    <n v="156975"/>
    <n v="8996.140000000014"/>
    <n v="147978.85999999999"/>
    <n v="180000"/>
    <n v="11775.700934579439"/>
    <n v="159754.56093457944"/>
    <s v="WI"/>
    <x v="0"/>
    <x v="7"/>
  </r>
  <r>
    <x v="2"/>
    <s v="5000485554"/>
    <s v="1036145446"/>
    <s v="Z045"/>
    <s v="Z022"/>
    <s v="0093294782"/>
    <s v="1236066"/>
    <s v="The Mall Group Co., Ltd."/>
    <s v="1236066"/>
    <x v="3"/>
    <x v="3"/>
    <n v="30"/>
    <n v="4031.4"/>
    <x v="3"/>
    <n v="30"/>
    <n v="4155.8999999999996"/>
    <n v="124.49999999999955"/>
    <n v="4031.4"/>
    <n v="4800"/>
    <n v="314.01869158878503"/>
    <n v="4345.4186915887849"/>
    <s v="EV"/>
    <x v="0"/>
    <x v="10"/>
  </r>
  <r>
    <x v="2"/>
    <s v="5000485554"/>
    <s v="1036145446"/>
    <s v="Z045"/>
    <s v="Z022"/>
    <s v="0093294782"/>
    <s v="1236066"/>
    <s v="The Mall Group Co., Ltd."/>
    <s v="1236066"/>
    <x v="4"/>
    <x v="4"/>
    <n v="50"/>
    <n v="6719"/>
    <x v="4"/>
    <n v="50"/>
    <n v="6926.5"/>
    <n v="207.5"/>
    <n v="6719"/>
    <n v="8000"/>
    <n v="523.36448598130846"/>
    <n v="7242.3644859813085"/>
    <s v="EV"/>
    <x v="0"/>
    <x v="10"/>
  </r>
  <r>
    <x v="2"/>
    <s v="5000485554"/>
    <s v="1036145446"/>
    <s v="Z045"/>
    <s v="Z022"/>
    <s v="0093294782"/>
    <s v="1236066"/>
    <s v="The Mall Group Co., Ltd."/>
    <s v="1236066"/>
    <x v="1"/>
    <x v="1"/>
    <n v="50"/>
    <n v="3112"/>
    <x v="1"/>
    <n v="50"/>
    <n v="3139.5"/>
    <n v="27.5"/>
    <n v="3112"/>
    <n v="3600"/>
    <n v="235.51401869158877"/>
    <n v="3347.5140186915887"/>
    <s v="CA"/>
    <x v="0"/>
    <x v="10"/>
  </r>
  <r>
    <x v="2"/>
    <s v="5000485554"/>
    <s v="1036145446"/>
    <s v="Z045"/>
    <s v="Z022"/>
    <s v="0093294782"/>
    <s v="1236066"/>
    <s v="The Mall Group Co., Ltd."/>
    <s v="1236066"/>
    <x v="10"/>
    <x v="10"/>
    <n v="30"/>
    <n v="1867.2"/>
    <x v="10"/>
    <n v="30"/>
    <n v="1883.7"/>
    <n v="16.5"/>
    <n v="1867.2"/>
    <n v="2160"/>
    <n v="141.30841121495328"/>
    <n v="2008.5084112149534"/>
    <s v="CA"/>
    <x v="0"/>
    <x v="10"/>
  </r>
  <r>
    <x v="2"/>
    <s v="5000485554"/>
    <s v="1036145446"/>
    <s v="Z045"/>
    <s v="Z022"/>
    <s v="0093294782"/>
    <s v="1236066"/>
    <s v="The Mall Group Co., Ltd."/>
    <s v="1236066"/>
    <x v="8"/>
    <x v="8"/>
    <n v="30"/>
    <n v="1867.2"/>
    <x v="8"/>
    <n v="30"/>
    <n v="1883.7"/>
    <n v="16.5"/>
    <n v="1867.2"/>
    <n v="2160"/>
    <n v="141.30841121495328"/>
    <n v="2008.5084112149534"/>
    <s v="CAHD"/>
    <x v="0"/>
    <x v="10"/>
  </r>
  <r>
    <x v="2"/>
    <s v="P25H043023"/>
    <s v="1036145522"/>
    <s v="Z045"/>
    <s v="Z022"/>
    <s v="0093294783"/>
    <s v="1014722"/>
    <s v="AEON (Thailand) Co.,Ltd."/>
    <s v="1014722"/>
    <x v="8"/>
    <x v="8"/>
    <n v="500"/>
    <n v="31395"/>
    <x v="8"/>
    <n v="500"/>
    <n v="31395"/>
    <n v="0"/>
    <n v="31395"/>
    <n v="36000"/>
    <n v="2355.1401869158876"/>
    <n v="33750.140186915887"/>
    <s v="CAHD"/>
    <x v="0"/>
    <x v="0"/>
  </r>
  <r>
    <x v="2"/>
    <s v="P25H043023"/>
    <s v="1036145522"/>
    <s v="Z045"/>
    <s v="Z022"/>
    <s v="0093294783"/>
    <s v="1014722"/>
    <s v="AEON (Thailand) Co.,Ltd."/>
    <s v="1014722"/>
    <x v="4"/>
    <x v="4"/>
    <n v="500"/>
    <n v="68515"/>
    <x v="4"/>
    <n v="500"/>
    <n v="69265"/>
    <n v="750"/>
    <n v="68515"/>
    <n v="80000"/>
    <n v="5233.6448598130837"/>
    <n v="73748.644859813081"/>
    <s v="EV"/>
    <x v="0"/>
    <x v="0"/>
  </r>
  <r>
    <x v="2"/>
    <s v="2503004908"/>
    <s v="1036145815"/>
    <s v="Z045"/>
    <s v="Z022"/>
    <s v="0093294784"/>
    <s v="1524340"/>
    <s v="Central Food Wholesales Limited"/>
    <s v="1524340"/>
    <x v="1"/>
    <x v="1"/>
    <n v="50"/>
    <n v="3119.25"/>
    <x v="1"/>
    <n v="50"/>
    <n v="3139.5"/>
    <n v="20.25"/>
    <n v="3119.25"/>
    <n v="3600"/>
    <n v="235.51401869158877"/>
    <n v="3354.7640186915887"/>
    <s v="CA"/>
    <x v="0"/>
    <x v="12"/>
  </r>
  <r>
    <x v="2"/>
    <s v="2503004908"/>
    <s v="1036145815"/>
    <s v="Z045"/>
    <s v="Z022"/>
    <s v="0093294784"/>
    <s v="1524340"/>
    <s v="Central Food Wholesales Limited"/>
    <s v="1524340"/>
    <x v="8"/>
    <x v="8"/>
    <n v="50"/>
    <n v="3119.25"/>
    <x v="8"/>
    <n v="50"/>
    <n v="3139.5"/>
    <n v="20.25"/>
    <n v="3119.25"/>
    <n v="3600"/>
    <n v="235.51401869158877"/>
    <n v="3354.7640186915887"/>
    <s v="CAHD"/>
    <x v="0"/>
    <x v="12"/>
  </r>
  <r>
    <x v="3"/>
    <s v="C250089462"/>
    <s v="1036149327"/>
    <s v="Z045"/>
    <s v="Z022"/>
    <s v="0093294785"/>
    <s v="1014649"/>
    <s v="VILLA MARKET JP CO., LTD."/>
    <s v="1014649"/>
    <x v="2"/>
    <x v="2"/>
    <n v="30"/>
    <n v="1858.2"/>
    <x v="2"/>
    <n v="30"/>
    <n v="1883.7"/>
    <n v="25.5"/>
    <n v="1858.2"/>
    <n v="2160"/>
    <n v="141.30841121495328"/>
    <n v="1999.5084112149534"/>
    <s v="CA"/>
    <x v="0"/>
    <x v="3"/>
  </r>
  <r>
    <x v="3"/>
    <s v="C250089462"/>
    <s v="1036149327"/>
    <s v="Z045"/>
    <s v="Z022"/>
    <s v="0093294785"/>
    <s v="1014649"/>
    <s v="VILLA MARKET JP CO., LTD."/>
    <s v="1014649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3"/>
    <s v="C250089759"/>
    <s v="1036149329"/>
    <s v="Z045"/>
    <s v="Z022"/>
    <s v="0093294786"/>
    <s v="1078599"/>
    <s v="VILLA MARKET JP CO., LTD."/>
    <s v="1078599"/>
    <x v="3"/>
    <x v="3"/>
    <n v="10"/>
    <n v="1344.7"/>
    <x v="3"/>
    <n v="10"/>
    <n v="1385.3"/>
    <n v="40.599999999999909"/>
    <n v="1344.7"/>
    <n v="1600"/>
    <n v="104.67289719626169"/>
    <n v="1449.3728971962616"/>
    <s v="EV"/>
    <x v="0"/>
    <x v="3"/>
  </r>
  <r>
    <x v="3"/>
    <s v="C250089759"/>
    <s v="1036149329"/>
    <s v="Z045"/>
    <s v="Z022"/>
    <s v="0093294786"/>
    <s v="1078599"/>
    <s v="VILLA MARKET JP CO., LTD."/>
    <s v="1078599"/>
    <x v="4"/>
    <x v="4"/>
    <n v="10"/>
    <n v="1344.7"/>
    <x v="4"/>
    <n v="10"/>
    <n v="1385.3"/>
    <n v="40.599999999999909"/>
    <n v="1344.7"/>
    <n v="1600"/>
    <n v="104.67289719626169"/>
    <n v="1449.3728971962616"/>
    <s v="EV"/>
    <x v="0"/>
    <x v="3"/>
  </r>
  <r>
    <x v="3"/>
    <s v="C250089759"/>
    <s v="1036149329"/>
    <s v="Z045"/>
    <s v="Z022"/>
    <s v="0093294786"/>
    <s v="1078599"/>
    <s v="VILLA MARKET JP CO., LTD."/>
    <s v="1078599"/>
    <x v="5"/>
    <x v="5"/>
    <n v="10"/>
    <n v="1475.5"/>
    <x v="5"/>
    <n v="10"/>
    <n v="1515.5"/>
    <n v="40"/>
    <n v="1475.5"/>
    <n v="1750"/>
    <n v="114.48598130841121"/>
    <n v="1589.9859813084113"/>
    <s v="EV"/>
    <x v="0"/>
    <x v="3"/>
  </r>
  <r>
    <x v="3"/>
    <s v="C250091790"/>
    <s v="1036149330"/>
    <s v="Z045"/>
    <s v="Z022"/>
    <s v="0093294787"/>
    <s v="1137441"/>
    <s v="VILLA MARKET JP CO., LTD."/>
    <s v="1137441"/>
    <x v="4"/>
    <x v="4"/>
    <n v="30"/>
    <n v="4034.1"/>
    <x v="4"/>
    <n v="30"/>
    <n v="4155.8999999999996"/>
    <n v="121.79999999999973"/>
    <n v="4034.1"/>
    <n v="4800"/>
    <n v="314.01869158878503"/>
    <n v="4348.1186915887847"/>
    <s v="EV"/>
    <x v="0"/>
    <x v="3"/>
  </r>
  <r>
    <x v="3"/>
    <s v="C250091790"/>
    <s v="1036149330"/>
    <s v="Z045"/>
    <s v="Z022"/>
    <s v="0093294787"/>
    <s v="1137441"/>
    <s v="VILLA MARKET JP CO., LTD."/>
    <s v="1137441"/>
    <x v="1"/>
    <x v="1"/>
    <n v="40"/>
    <n v="2477.6"/>
    <x v="1"/>
    <n v="40"/>
    <n v="2511.6"/>
    <n v="34"/>
    <n v="2477.6"/>
    <n v="2880"/>
    <n v="188.41121495327104"/>
    <n v="2666.0112149532711"/>
    <s v="CA"/>
    <x v="0"/>
    <x v="3"/>
  </r>
  <r>
    <x v="3"/>
    <s v="C250091790"/>
    <s v="1036149330"/>
    <s v="Z045"/>
    <s v="Z022"/>
    <s v="0093294787"/>
    <s v="1137441"/>
    <s v="VILLA MARKET JP CO., LTD."/>
    <s v="1137441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3"/>
    <s v="C250092092"/>
    <s v="1036149331"/>
    <s v="Z045"/>
    <s v="Z022"/>
    <s v="0093294788"/>
    <s v="1126712"/>
    <s v="VILLA MARKET JP CO., LTD."/>
    <s v="1126712"/>
    <x v="8"/>
    <x v="8"/>
    <n v="30"/>
    <n v="1883.7"/>
    <x v="8"/>
    <n v="30"/>
    <n v="1883.7"/>
    <n v="0"/>
    <n v="1883.7"/>
    <n v="2160"/>
    <n v="141.30841121495328"/>
    <n v="2025.0084112149534"/>
    <s v="CAHD"/>
    <x v="0"/>
    <x v="3"/>
  </r>
  <r>
    <x v="3"/>
    <s v="C250089546"/>
    <s v="1036149328"/>
    <s v="Z045"/>
    <s v="Z022"/>
    <s v="0093294789"/>
    <s v="1014618"/>
    <s v="VILLA MARKET JP CO., LTD."/>
    <s v="1014618"/>
    <x v="9"/>
    <x v="9"/>
    <n v="10"/>
    <n v="623"/>
    <x v="9"/>
    <n v="10"/>
    <n v="627.9"/>
    <n v="4.8999999999999773"/>
    <n v="623"/>
    <n v="720"/>
    <n v="47.10280373831776"/>
    <n v="670.10280373831779"/>
    <s v="WI"/>
    <x v="0"/>
    <x v="3"/>
  </r>
  <r>
    <x v="3"/>
    <s v="C250089546"/>
    <s v="1036149328"/>
    <s v="Z045"/>
    <s v="Z022"/>
    <s v="0093294789"/>
    <s v="1014618"/>
    <s v="VILLA MARKET JP CO., LTD."/>
    <s v="1014618"/>
    <x v="7"/>
    <x v="7"/>
    <n v="10"/>
    <n v="623"/>
    <x v="7"/>
    <n v="10"/>
    <n v="627.9"/>
    <n v="4.8999999999999773"/>
    <n v="623"/>
    <n v="720"/>
    <n v="47.10280373831776"/>
    <n v="670.10280373831779"/>
    <s v="WI"/>
    <x v="0"/>
    <x v="3"/>
  </r>
  <r>
    <x v="3"/>
    <s v="C250089546"/>
    <s v="1036149328"/>
    <s v="Z045"/>
    <s v="Z022"/>
    <s v="0093294789"/>
    <s v="1014618"/>
    <s v="VILLA MARKET JP CO., LTD."/>
    <s v="1014618"/>
    <x v="8"/>
    <x v="8"/>
    <n v="40"/>
    <n v="2511.6"/>
    <x v="8"/>
    <n v="40"/>
    <n v="2511.6"/>
    <n v="0"/>
    <n v="2511.6"/>
    <n v="2880"/>
    <n v="188.41121495327104"/>
    <n v="2700.0112149532711"/>
    <s v="CAHD"/>
    <x v="0"/>
    <x v="3"/>
  </r>
  <r>
    <x v="3"/>
    <s v="PDC1_Y25-030502"/>
    <s v="1036149332"/>
    <s v="Z045"/>
    <s v="Z022"/>
    <s v="0093294790"/>
    <s v="1406366"/>
    <s v="RATCHASIMA P.D.C. CO., LTD."/>
    <s v="1406366"/>
    <x v="4"/>
    <x v="4"/>
    <n v="250"/>
    <n v="34285"/>
    <x v="4"/>
    <n v="250"/>
    <n v="34632.5"/>
    <n v="347.5"/>
    <n v="34285"/>
    <n v="40000"/>
    <n v="2616.8224299065419"/>
    <n v="36901.82242990654"/>
    <s v="EV"/>
    <x v="1"/>
    <x v="11"/>
  </r>
  <r>
    <x v="3"/>
    <s v="2503007825"/>
    <s v="1036149376"/>
    <s v="Z045"/>
    <s v="Z022"/>
    <s v="0093294791"/>
    <s v="1517112"/>
    <s v="Central Food Wholesales Limited"/>
    <s v="1517112"/>
    <x v="10"/>
    <x v="10"/>
    <n v="100"/>
    <n v="6238.5"/>
    <x v="10"/>
    <n v="100"/>
    <n v="6279"/>
    <n v="40.5"/>
    <n v="6238.5"/>
    <n v="7200"/>
    <n v="471.02803738317755"/>
    <n v="6709.5280373831774"/>
    <s v="CA"/>
    <x v="0"/>
    <x v="12"/>
  </r>
  <r>
    <x v="3"/>
    <s v="RDC1_Y25-032505"/>
    <s v="1036149541"/>
    <s v="Z045"/>
    <s v="Z022"/>
    <s v="0093294792"/>
    <s v="1533815"/>
    <s v="RATCHASIMA D.C. CO., LTD."/>
    <s v="1533815"/>
    <x v="6"/>
    <x v="6"/>
    <n v="500"/>
    <n v="51555"/>
    <x v="6"/>
    <n v="500"/>
    <n v="52075"/>
    <n v="520"/>
    <n v="51555"/>
    <n v="60000"/>
    <n v="3925.233644859813"/>
    <n v="55480.233644859814"/>
    <s v="WI"/>
    <x v="1"/>
    <x v="13"/>
  </r>
  <r>
    <x v="3"/>
    <s v="RDC1_Y25-032505"/>
    <s v="1036149541"/>
    <s v="Z045"/>
    <s v="Z022"/>
    <s v="0093294792"/>
    <s v="1533815"/>
    <s v="RATCHASIMA D.C. CO., LTD."/>
    <s v="1533815"/>
    <x v="9"/>
    <x v="9"/>
    <n v="5000"/>
    <n v="310800"/>
    <x v="9"/>
    <n v="5000"/>
    <n v="313950"/>
    <n v="3150"/>
    <n v="310800"/>
    <n v="360000"/>
    <n v="23551.401869158879"/>
    <n v="334351.4018691589"/>
    <s v="WI"/>
    <x v="1"/>
    <x v="13"/>
  </r>
  <r>
    <x v="3"/>
    <s v="RDC1_Y25-032505"/>
    <s v="1036149541"/>
    <s v="Z045"/>
    <s v="Z022"/>
    <s v="0093294792"/>
    <s v="1533815"/>
    <s v="RATCHASIMA D.C. CO., LTD."/>
    <s v="1533815"/>
    <x v="0"/>
    <x v="0"/>
    <n v="6000"/>
    <n v="372960"/>
    <x v="0"/>
    <n v="6000"/>
    <n v="376740"/>
    <n v="3780"/>
    <n v="372960"/>
    <n v="432000"/>
    <n v="28261.682242990653"/>
    <n v="401221.68224299065"/>
    <s v="WI"/>
    <x v="1"/>
    <x v="13"/>
  </r>
  <r>
    <x v="3"/>
    <s v="RDC1_Y25-032505"/>
    <s v="1036149541"/>
    <s v="Z045"/>
    <s v="Z022"/>
    <s v="0093294792"/>
    <s v="1533815"/>
    <s v="RATCHASIMA D.C. CO., LTD."/>
    <s v="1533815"/>
    <x v="7"/>
    <x v="7"/>
    <n v="1000"/>
    <n v="62160"/>
    <x v="7"/>
    <n v="1000"/>
    <n v="62790"/>
    <n v="630"/>
    <n v="62160"/>
    <n v="72000"/>
    <n v="4710.2803738317753"/>
    <n v="66870.280373831774"/>
    <s v="WI"/>
    <x v="1"/>
    <x v="13"/>
  </r>
  <r>
    <x v="3"/>
    <s v="RDC1_Y25-032505"/>
    <s v="1036149541"/>
    <s v="Z045"/>
    <s v="Z022"/>
    <s v="0093294792"/>
    <s v="1533815"/>
    <s v="RATCHASIMA D.C. CO., LTD."/>
    <s v="1533815"/>
    <x v="1"/>
    <x v="1"/>
    <n v="20000"/>
    <n v="1243200"/>
    <x v="1"/>
    <n v="20000"/>
    <n v="1255800"/>
    <n v="12600"/>
    <n v="1243200"/>
    <n v="1440000"/>
    <n v="94205.607476635516"/>
    <n v="1337405.6074766356"/>
    <s v="CA"/>
    <x v="1"/>
    <x v="13"/>
  </r>
  <r>
    <x v="3"/>
    <s v="RDC1_Y25-032505"/>
    <s v="1036149541"/>
    <s v="Z045"/>
    <s v="Z022"/>
    <s v="0093294792"/>
    <s v="1533815"/>
    <s v="RATCHASIMA D.C. CO., LTD."/>
    <s v="1533815"/>
    <x v="2"/>
    <x v="2"/>
    <n v="15000"/>
    <n v="932400"/>
    <x v="2"/>
    <n v="15000"/>
    <n v="941850"/>
    <n v="9450"/>
    <n v="932400"/>
    <n v="1080000"/>
    <n v="70654.20560747663"/>
    <n v="1003054.2056074766"/>
    <s v="CA"/>
    <x v="1"/>
    <x v="13"/>
  </r>
  <r>
    <x v="3"/>
    <s v="RDC1_Y25-032505"/>
    <s v="1036149541"/>
    <s v="Z045"/>
    <s v="Z022"/>
    <s v="0093294792"/>
    <s v="1533815"/>
    <s v="RATCHASIMA D.C. CO., LTD."/>
    <s v="1533815"/>
    <x v="10"/>
    <x v="10"/>
    <n v="1500"/>
    <n v="93240"/>
    <x v="10"/>
    <n v="1500"/>
    <n v="94185"/>
    <n v="945"/>
    <n v="93240"/>
    <n v="108000"/>
    <n v="7065.4205607476633"/>
    <n v="100305.42056074766"/>
    <s v="CA"/>
    <x v="1"/>
    <x v="13"/>
  </r>
  <r>
    <x v="3"/>
    <s v="RDC1_Y25-032505"/>
    <s v="1036149541"/>
    <s v="Z045"/>
    <s v="Z022"/>
    <s v="0093294792"/>
    <s v="1533815"/>
    <s v="RATCHASIMA D.C. CO., LTD."/>
    <s v="1533815"/>
    <x v="8"/>
    <x v="8"/>
    <n v="1000"/>
    <n v="62160"/>
    <x v="8"/>
    <n v="1000"/>
    <n v="62790"/>
    <n v="630"/>
    <n v="62160"/>
    <n v="72000"/>
    <n v="4710.2803738317753"/>
    <n v="66870.280373831774"/>
    <s v="CAHD"/>
    <x v="1"/>
    <x v="13"/>
  </r>
  <r>
    <x v="3"/>
    <s v="RDC2_Y25-032505"/>
    <s v="1036149542"/>
    <s v="Z045"/>
    <s v="Z022"/>
    <s v="0093294793"/>
    <s v="1533947"/>
    <s v="RATCHASIMA D.C. CO., LTD."/>
    <s v="1533947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13"/>
  </r>
  <r>
    <x v="3"/>
    <s v="RDC2_Y25-032505"/>
    <s v="1036149542"/>
    <s v="Z045"/>
    <s v="Z022"/>
    <s v="0093294793"/>
    <s v="1533947"/>
    <s v="RATCHASIMA D.C. CO., LTD."/>
    <s v="1533947"/>
    <x v="0"/>
    <x v="0"/>
    <n v="1000"/>
    <n v="62160"/>
    <x v="0"/>
    <n v="1000"/>
    <n v="62790"/>
    <n v="630"/>
    <n v="62160"/>
    <n v="72000"/>
    <n v="4710.2803738317753"/>
    <n v="66870.280373831774"/>
    <s v="WI"/>
    <x v="1"/>
    <x v="13"/>
  </r>
  <r>
    <x v="3"/>
    <s v="RDC2_Y25-032505"/>
    <s v="1036149542"/>
    <s v="Z045"/>
    <s v="Z022"/>
    <s v="0093294793"/>
    <s v="1533947"/>
    <s v="RATCHASIMA D.C. CO., LTD."/>
    <s v="1533947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13"/>
  </r>
  <r>
    <x v="3"/>
    <s v="RDC2_Y25-032505"/>
    <s v="1036149542"/>
    <s v="Z045"/>
    <s v="Z022"/>
    <s v="0093294793"/>
    <s v="1533947"/>
    <s v="RATCHASIMA D.C. CO., LTD."/>
    <s v="1533947"/>
    <x v="1"/>
    <x v="1"/>
    <n v="2500"/>
    <n v="155400"/>
    <x v="1"/>
    <n v="2500"/>
    <n v="156975"/>
    <n v="1575"/>
    <n v="155400"/>
    <n v="180000"/>
    <n v="11775.700934579439"/>
    <n v="167175.70093457945"/>
    <s v="CA"/>
    <x v="1"/>
    <x v="13"/>
  </r>
  <r>
    <x v="3"/>
    <s v="RDC2_Y25-032505"/>
    <s v="1036149542"/>
    <s v="Z045"/>
    <s v="Z022"/>
    <s v="0093294793"/>
    <s v="1533947"/>
    <s v="RATCHASIMA D.C. CO., LTD."/>
    <s v="1533947"/>
    <x v="2"/>
    <x v="2"/>
    <n v="2000"/>
    <n v="124320"/>
    <x v="2"/>
    <n v="2000"/>
    <n v="125580"/>
    <n v="1260"/>
    <n v="124320"/>
    <n v="144000"/>
    <n v="9420.5607476635505"/>
    <n v="133740.56074766355"/>
    <s v="CA"/>
    <x v="1"/>
    <x v="13"/>
  </r>
  <r>
    <x v="3"/>
    <s v="RDC2_Y25-032505"/>
    <s v="1036149542"/>
    <s v="Z045"/>
    <s v="Z022"/>
    <s v="0093294793"/>
    <s v="1533947"/>
    <s v="RATCHASIMA D.C. CO., LTD."/>
    <s v="1533947"/>
    <x v="10"/>
    <x v="10"/>
    <n v="350"/>
    <n v="21756"/>
    <x v="10"/>
    <n v="350"/>
    <n v="21976.5"/>
    <n v="220.5"/>
    <n v="21756"/>
    <n v="25200"/>
    <n v="1648.5981308411215"/>
    <n v="23404.598130841121"/>
    <s v="CA"/>
    <x v="1"/>
    <x v="13"/>
  </r>
  <r>
    <x v="3"/>
    <s v="RDC2_Y25-032505"/>
    <s v="1036149542"/>
    <s v="Z045"/>
    <s v="Z022"/>
    <s v="0093294793"/>
    <s v="1533947"/>
    <s v="RATCHASIMA D.C. CO., LTD."/>
    <s v="1533947"/>
    <x v="8"/>
    <x v="8"/>
    <n v="150"/>
    <n v="9324"/>
    <x v="8"/>
    <n v="150"/>
    <n v="9418.5"/>
    <n v="94.5"/>
    <n v="9324"/>
    <n v="10800"/>
    <n v="706.54205607476638"/>
    <n v="10030.542056074766"/>
    <s v="CAHD"/>
    <x v="1"/>
    <x v="13"/>
  </r>
  <r>
    <x v="3"/>
    <s v="25-0017618"/>
    <s v="1036149537"/>
    <s v="Z045"/>
    <s v="Z022"/>
    <s v="0093294794"/>
    <s v="1014394"/>
    <s v="Supercheap Co., Ltd."/>
    <s v="1014394"/>
    <x v="3"/>
    <x v="3"/>
    <n v="100"/>
    <n v="13613"/>
    <x v="3"/>
    <n v="100"/>
    <n v="13853"/>
    <n v="240"/>
    <n v="13613"/>
    <n v="16000"/>
    <n v="1046.7289719626169"/>
    <n v="14659.728971962617"/>
    <s v="EV"/>
    <x v="0"/>
    <x v="14"/>
  </r>
  <r>
    <x v="3"/>
    <s v="25-0017618"/>
    <s v="1036149537"/>
    <s v="Z045"/>
    <s v="Z022"/>
    <s v="0093294794"/>
    <s v="1014394"/>
    <s v="Supercheap Co., Ltd."/>
    <s v="1014394"/>
    <x v="4"/>
    <x v="4"/>
    <n v="200"/>
    <n v="27226"/>
    <x v="4"/>
    <n v="200"/>
    <n v="27706"/>
    <n v="480"/>
    <n v="27226"/>
    <n v="32000"/>
    <n v="2093.4579439252338"/>
    <n v="29319.457943925234"/>
    <s v="EV"/>
    <x v="0"/>
    <x v="14"/>
  </r>
  <r>
    <x v="3"/>
    <s v="25-0017618"/>
    <s v="1036149537"/>
    <s v="Z045"/>
    <s v="Z022"/>
    <s v="0093294794"/>
    <s v="1014394"/>
    <s v="Supercheap Co., Ltd."/>
    <s v="1014394"/>
    <x v="6"/>
    <x v="6"/>
    <n v="200"/>
    <n v="20530"/>
    <x v="6"/>
    <n v="200"/>
    <n v="20830"/>
    <n v="300"/>
    <n v="20530"/>
    <n v="24000"/>
    <n v="1570.0934579439252"/>
    <n v="22100.093457943924"/>
    <s v="WI"/>
    <x v="0"/>
    <x v="14"/>
  </r>
  <r>
    <x v="3"/>
    <s v="25-0017618"/>
    <s v="1036149537"/>
    <s v="Z045"/>
    <s v="Z022"/>
    <s v="0093294794"/>
    <s v="1014394"/>
    <s v="Supercheap Co., Ltd."/>
    <s v="1014394"/>
    <x v="0"/>
    <x v="0"/>
    <n v="2000"/>
    <n v="123780"/>
    <x v="0"/>
    <n v="2000"/>
    <n v="125580"/>
    <n v="1800"/>
    <n v="123780"/>
    <n v="144000"/>
    <n v="9420.5607476635505"/>
    <n v="133200.56074766355"/>
    <s v="WI"/>
    <x v="0"/>
    <x v="14"/>
  </r>
  <r>
    <x v="3"/>
    <s v="25-0017618"/>
    <s v="1036149537"/>
    <s v="Z045"/>
    <s v="Z022"/>
    <s v="0093294794"/>
    <s v="1014394"/>
    <s v="Supercheap Co., Ltd."/>
    <s v="1014394"/>
    <x v="1"/>
    <x v="1"/>
    <n v="5300"/>
    <n v="328017"/>
    <x v="1"/>
    <n v="5300"/>
    <n v="332787"/>
    <n v="4770"/>
    <n v="328017"/>
    <n v="381600"/>
    <n v="24964.485981308411"/>
    <n v="352981.48598130839"/>
    <s v="CA"/>
    <x v="0"/>
    <x v="14"/>
  </r>
  <r>
    <x v="3"/>
    <s v="25-0017618"/>
    <s v="1036149537"/>
    <s v="Z045"/>
    <s v="Z022"/>
    <s v="0093294794"/>
    <s v="1014394"/>
    <s v="Supercheap Co., Ltd."/>
    <s v="1014394"/>
    <x v="2"/>
    <x v="2"/>
    <n v="10000"/>
    <n v="618900"/>
    <x v="2"/>
    <n v="10000"/>
    <n v="627900"/>
    <n v="9000"/>
    <n v="618900"/>
    <n v="720000"/>
    <n v="47102.803738317758"/>
    <n v="666002.8037383178"/>
    <s v="CA"/>
    <x v="0"/>
    <x v="14"/>
  </r>
  <r>
    <x v="3"/>
    <s v="25-0017618"/>
    <s v="1036149537"/>
    <s v="Z045"/>
    <s v="Z022"/>
    <s v="0093294794"/>
    <s v="1014394"/>
    <s v="Supercheap Co., Ltd."/>
    <s v="1014394"/>
    <x v="10"/>
    <x v="10"/>
    <n v="500"/>
    <n v="30945"/>
    <x v="10"/>
    <n v="500"/>
    <n v="31395"/>
    <n v="450"/>
    <n v="30945"/>
    <n v="36000"/>
    <n v="2355.1401869158876"/>
    <n v="33300.140186915887"/>
    <s v="CA"/>
    <x v="0"/>
    <x v="14"/>
  </r>
  <r>
    <x v="3"/>
    <s v="25-0017618"/>
    <s v="1036149537"/>
    <s v="Z045"/>
    <s v="Z022"/>
    <s v="0093294794"/>
    <s v="1014394"/>
    <s v="Supercheap Co., Ltd."/>
    <s v="1014394"/>
    <x v="8"/>
    <x v="8"/>
    <n v="200"/>
    <n v="12378"/>
    <x v="8"/>
    <n v="200"/>
    <n v="12558"/>
    <n v="180"/>
    <n v="12378"/>
    <n v="14400"/>
    <n v="942.0560747663551"/>
    <n v="13320.056074766355"/>
    <s v="CAHD"/>
    <x v="0"/>
    <x v="14"/>
  </r>
  <r>
    <x v="4"/>
    <s v="C250091258"/>
    <s v="1036169820"/>
    <s v="Z045"/>
    <s v="Z022"/>
    <s v="0093294795"/>
    <s v="1122003"/>
    <s v="VILLA MARKET JP CO., LTD."/>
    <s v="1122003"/>
    <x v="0"/>
    <x v="0"/>
    <n v="10"/>
    <n v="623"/>
    <x v="0"/>
    <n v="10"/>
    <n v="627.9"/>
    <n v="4.8999999999999773"/>
    <n v="623"/>
    <n v="720"/>
    <n v="47.10280373831776"/>
    <n v="670.10280373831779"/>
    <s v="WI"/>
    <x v="0"/>
    <x v="3"/>
  </r>
  <r>
    <x v="4"/>
    <s v="C250089106"/>
    <s v="1036169817"/>
    <s v="Z045"/>
    <s v="Z022"/>
    <s v="0093294796"/>
    <s v="1014639"/>
    <s v="VILLA MARKET JP CO., LTD."/>
    <s v="1014639"/>
    <x v="3"/>
    <x v="3"/>
    <n v="10"/>
    <n v="1344.7"/>
    <x v="3"/>
    <n v="10"/>
    <n v="1385.3"/>
    <n v="40.599999999999909"/>
    <n v="1344.7"/>
    <n v="1600"/>
    <n v="104.67289719626169"/>
    <n v="1449.3728971962616"/>
    <s v="EV"/>
    <x v="0"/>
    <x v="3"/>
  </r>
  <r>
    <x v="4"/>
    <s v="C250089106"/>
    <s v="1036169817"/>
    <s v="Z045"/>
    <s v="Z022"/>
    <s v="0093294796"/>
    <s v="1014639"/>
    <s v="VILLA MARKET JP CO., LTD."/>
    <s v="1014639"/>
    <x v="6"/>
    <x v="6"/>
    <n v="10"/>
    <n v="1026.5999999999999"/>
    <x v="6"/>
    <n v="10"/>
    <n v="1041.5"/>
    <n v="14.900000000000091"/>
    <n v="1026.5999999999999"/>
    <n v="1200"/>
    <n v="78.504672897196258"/>
    <n v="1105.1046728971962"/>
    <s v="WI"/>
    <x v="0"/>
    <x v="3"/>
  </r>
  <r>
    <x v="4"/>
    <s v="C250089106"/>
    <s v="1036169817"/>
    <s v="Z045"/>
    <s v="Z022"/>
    <s v="0093294796"/>
    <s v="1014639"/>
    <s v="VILLA MARKET JP CO., LTD."/>
    <s v="1014639"/>
    <x v="9"/>
    <x v="9"/>
    <n v="10"/>
    <n v="623"/>
    <x v="9"/>
    <n v="10"/>
    <n v="627.9"/>
    <n v="4.8999999999999773"/>
    <n v="623"/>
    <n v="720"/>
    <n v="47.10280373831776"/>
    <n v="670.10280373831779"/>
    <s v="WI"/>
    <x v="0"/>
    <x v="3"/>
  </r>
  <r>
    <x v="4"/>
    <s v="C250089354"/>
    <s v="1036169816"/>
    <s v="Z045"/>
    <s v="Z022"/>
    <s v="0093294797"/>
    <s v="1014648"/>
    <s v="VILLA MARKET JP CO., LTD."/>
    <s v="1014648"/>
    <x v="4"/>
    <x v="4"/>
    <n v="90"/>
    <n v="12102.3"/>
    <x v="4"/>
    <n v="90"/>
    <n v="12467.7"/>
    <n v="365.40000000000146"/>
    <n v="12102.3"/>
    <n v="14400"/>
    <n v="942.0560747663551"/>
    <n v="13044.356074766354"/>
    <s v="EV"/>
    <x v="0"/>
    <x v="3"/>
  </r>
  <r>
    <x v="4"/>
    <s v="C250089354"/>
    <s v="1036169816"/>
    <s v="Z045"/>
    <s v="Z022"/>
    <s v="0093294797"/>
    <s v="1014648"/>
    <s v="VILLA MARKET JP CO., LTD."/>
    <s v="1014648"/>
    <x v="7"/>
    <x v="7"/>
    <n v="20"/>
    <n v="1246"/>
    <x v="7"/>
    <n v="20"/>
    <n v="1255.8"/>
    <n v="9.7999999999999545"/>
    <n v="1246"/>
    <n v="1440"/>
    <n v="94.205607476635521"/>
    <n v="1340.2056074766356"/>
    <s v="WI"/>
    <x v="0"/>
    <x v="3"/>
  </r>
  <r>
    <x v="4"/>
    <s v="C250089633"/>
    <s v="1036169818"/>
    <s v="Z045"/>
    <s v="Z022"/>
    <s v="0093294798"/>
    <s v="1068619"/>
    <s v="VILLA MARKET JP CO., LTD."/>
    <s v="1068619"/>
    <x v="7"/>
    <x v="7"/>
    <n v="10"/>
    <n v="623"/>
    <x v="7"/>
    <n v="10"/>
    <n v="627.9"/>
    <n v="4.8999999999999773"/>
    <n v="623"/>
    <n v="720"/>
    <n v="47.10280373831776"/>
    <n v="670.10280373831779"/>
    <s v="WI"/>
    <x v="0"/>
    <x v="3"/>
  </r>
  <r>
    <x v="4"/>
    <s v="C250089633"/>
    <s v="1036169818"/>
    <s v="Z045"/>
    <s v="Z022"/>
    <s v="0093294798"/>
    <s v="1068619"/>
    <s v="VILLA MARKET JP CO., LTD."/>
    <s v="1068619"/>
    <x v="2"/>
    <x v="2"/>
    <n v="260"/>
    <n v="16104.4"/>
    <x v="2"/>
    <n v="260"/>
    <n v="16325.4"/>
    <n v="221"/>
    <n v="16104.4"/>
    <n v="18720"/>
    <n v="1224.6728971962616"/>
    <n v="17329.07289719626"/>
    <s v="CA"/>
    <x v="0"/>
    <x v="3"/>
  </r>
  <r>
    <x v="4"/>
    <s v="C250089633"/>
    <s v="1036169818"/>
    <s v="Z045"/>
    <s v="Z022"/>
    <s v="0093294798"/>
    <s v="1068619"/>
    <s v="VILLA MARKET JP CO., LTD."/>
    <s v="1068619"/>
    <x v="10"/>
    <x v="10"/>
    <n v="40"/>
    <n v="2477.6"/>
    <x v="10"/>
    <n v="40"/>
    <n v="2511.6"/>
    <n v="34"/>
    <n v="2477.6"/>
    <n v="2880"/>
    <n v="188.41121495327104"/>
    <n v="2666.0112149532711"/>
    <s v="CA"/>
    <x v="0"/>
    <x v="3"/>
  </r>
  <r>
    <x v="4"/>
    <s v="C250090785"/>
    <s v="1036169819"/>
    <s v="Z045"/>
    <s v="Z022"/>
    <s v="0093294799"/>
    <s v="1117791"/>
    <s v="VILLA MARKET JP CO., LTD."/>
    <s v="1117791"/>
    <x v="4"/>
    <x v="4"/>
    <n v="70"/>
    <n v="9412.9"/>
    <x v="4"/>
    <n v="70"/>
    <n v="9697.1"/>
    <n v="284.20000000000073"/>
    <n v="9412.9"/>
    <n v="11200"/>
    <n v="732.71028037383178"/>
    <n v="10145.610280373832"/>
    <s v="EV"/>
    <x v="0"/>
    <x v="3"/>
  </r>
  <r>
    <x v="4"/>
    <s v="C250090785"/>
    <s v="1036169819"/>
    <s v="Z045"/>
    <s v="Z022"/>
    <s v="0093294799"/>
    <s v="1117791"/>
    <s v="VILLA MARKET JP CO., LTD."/>
    <s v="1117791"/>
    <x v="5"/>
    <x v="5"/>
    <n v="20"/>
    <n v="2951"/>
    <x v="5"/>
    <n v="20"/>
    <n v="3031"/>
    <n v="80"/>
    <n v="2951"/>
    <n v="3500"/>
    <n v="228.97196261682242"/>
    <n v="3179.9719626168226"/>
    <s v="EV"/>
    <x v="0"/>
    <x v="3"/>
  </r>
  <r>
    <x v="4"/>
    <s v="C250090785"/>
    <s v="1036169819"/>
    <s v="Z045"/>
    <s v="Z022"/>
    <s v="0093294799"/>
    <s v="1117791"/>
    <s v="VILLA MARKET JP CO., LTD."/>
    <s v="1117791"/>
    <x v="2"/>
    <x v="2"/>
    <n v="110"/>
    <n v="6813.4"/>
    <x v="2"/>
    <n v="110"/>
    <n v="6906.9"/>
    <n v="93.5"/>
    <n v="6813.4"/>
    <n v="7920"/>
    <n v="518.13084112149534"/>
    <n v="7331.5308411214946"/>
    <s v="CA"/>
    <x v="0"/>
    <x v="3"/>
  </r>
  <r>
    <x v="4"/>
    <s v="C250090785"/>
    <s v="1036169819"/>
    <s v="Z045"/>
    <s v="Z022"/>
    <s v="0093294799"/>
    <s v="1117791"/>
    <s v="VILLA MARKET JP CO., LTD."/>
    <s v="1117791"/>
    <x v="10"/>
    <x v="10"/>
    <n v="30"/>
    <n v="1858.2"/>
    <x v="10"/>
    <n v="30"/>
    <n v="1883.7"/>
    <n v="25.5"/>
    <n v="1858.2"/>
    <n v="2160"/>
    <n v="141.30841121495328"/>
    <n v="1999.5084112149534"/>
    <s v="CA"/>
    <x v="0"/>
    <x v="3"/>
  </r>
  <r>
    <x v="4"/>
    <s v="0076074948"/>
    <s v="1036169821"/>
    <s v="Z045"/>
    <s v="Z022"/>
    <s v="0093294800"/>
    <s v="1076141"/>
    <s v="Big C Supercenter Public Co.,Ltd."/>
    <s v="1126142"/>
    <x v="1"/>
    <x v="1"/>
    <n v="500"/>
    <n v="31200"/>
    <x v="1"/>
    <n v="500"/>
    <n v="31395"/>
    <n v="195"/>
    <n v="31200"/>
    <n v="36000"/>
    <n v="2355.1401869158876"/>
    <n v="33555.140186915887"/>
    <s v="CA"/>
    <x v="0"/>
    <x v="15"/>
  </r>
  <r>
    <x v="4"/>
    <s v="1212031431Code12452D"/>
    <s v="1036169824"/>
    <s v="Z045"/>
    <s v="Z022"/>
    <s v="0093294801"/>
    <s v="1014781"/>
    <s v="CP All Public Company Limited"/>
    <s v="1123730"/>
    <x v="3"/>
    <x v="3"/>
    <n v="1500"/>
    <n v="200007.42"/>
    <x v="3"/>
    <n v="1500"/>
    <n v="207795"/>
    <n v="7787.5799999999872"/>
    <n v="200007.42"/>
    <n v="240000"/>
    <n v="15700.934579439252"/>
    <n v="215708.35457943927"/>
    <s v="EV"/>
    <x v="0"/>
    <x v="7"/>
  </r>
  <r>
    <x v="4"/>
    <s v="1212031431Code12452D"/>
    <s v="1036169824"/>
    <s v="Z045"/>
    <s v="Z022"/>
    <s v="0093294801"/>
    <s v="1014781"/>
    <s v="CP All Public Company Limited"/>
    <s v="1123730"/>
    <x v="4"/>
    <x v="4"/>
    <n v="3000"/>
    <n v="400014.84"/>
    <x v="4"/>
    <n v="3000"/>
    <n v="415590"/>
    <n v="15575.159999999974"/>
    <n v="400014.84"/>
    <n v="480000"/>
    <n v="31401.869158878504"/>
    <n v="431416.70915887854"/>
    <s v="EV"/>
    <x v="0"/>
    <x v="7"/>
  </r>
  <r>
    <x v="4"/>
    <s v="1212031431Code12452D"/>
    <s v="1036169824"/>
    <s v="Z045"/>
    <s v="Z022"/>
    <s v="0093294801"/>
    <s v="1014781"/>
    <s v="CP All Public Company Limited"/>
    <s v="1123730"/>
    <x v="5"/>
    <x v="5"/>
    <n v="1500"/>
    <n v="214391.31"/>
    <x v="5"/>
    <n v="1500"/>
    <n v="227325.00000000003"/>
    <n v="12933.690000000031"/>
    <n v="214391.31"/>
    <n v="262500"/>
    <n v="17172.897196261682"/>
    <n v="231564.20719626168"/>
    <s v="EV"/>
    <x v="0"/>
    <x v="7"/>
  </r>
  <r>
    <x v="4"/>
    <s v="1212031431Code12452D"/>
    <s v="1036169824"/>
    <s v="Z045"/>
    <s v="Z022"/>
    <s v="0093294801"/>
    <s v="1014781"/>
    <s v="CP All Public Company Limited"/>
    <s v="1123730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4"/>
    <s v="1212031431Code12452D"/>
    <s v="1036169824"/>
    <s v="Z045"/>
    <s v="Z022"/>
    <s v="0093294801"/>
    <s v="1014781"/>
    <s v="CP All Public Company Limited"/>
    <s v="1123730"/>
    <x v="2"/>
    <x v="2"/>
    <n v="14000"/>
    <n v="828681.36"/>
    <x v="2"/>
    <n v="14000"/>
    <n v="879060"/>
    <n v="50378.640000000014"/>
    <n v="828681.36"/>
    <n v="1008000"/>
    <n v="65943.925233644855"/>
    <n v="894625.28523364489"/>
    <s v="CA"/>
    <x v="0"/>
    <x v="7"/>
  </r>
  <r>
    <x v="4"/>
    <s v="1212031431Code12452D"/>
    <s v="1036169824"/>
    <s v="Z045"/>
    <s v="Z022"/>
    <s v="0093294801"/>
    <s v="1014781"/>
    <s v="CP All Public Company Limited"/>
    <s v="1123730"/>
    <x v="10"/>
    <x v="10"/>
    <n v="8000"/>
    <n v="473532.21"/>
    <x v="10"/>
    <n v="8000"/>
    <n v="502320"/>
    <n v="28787.789999999979"/>
    <n v="473532.21"/>
    <n v="576000"/>
    <n v="37682.242990654202"/>
    <n v="511214.45299065422"/>
    <s v="CA"/>
    <x v="0"/>
    <x v="7"/>
  </r>
  <r>
    <x v="4"/>
    <s v="1212031431Code12452D"/>
    <s v="1036169824"/>
    <s v="Z045"/>
    <s v="Z022"/>
    <s v="0093294801"/>
    <s v="1014781"/>
    <s v="CP All Public Company Limited"/>
    <s v="1123730"/>
    <x v="8"/>
    <x v="8"/>
    <n v="16000"/>
    <n v="947064.73"/>
    <x v="8"/>
    <n v="16000"/>
    <n v="1004640"/>
    <n v="57575.270000000019"/>
    <n v="947064.73"/>
    <n v="1152000"/>
    <n v="75364.485981308404"/>
    <n v="1022429.2159813084"/>
    <s v="CAHD"/>
    <x v="0"/>
    <x v="7"/>
  </r>
  <r>
    <x v="4"/>
    <s v="1212031431Code12452D"/>
    <s v="1036169824"/>
    <s v="Z045"/>
    <s v="Z022"/>
    <s v="0093294801"/>
    <s v="1014781"/>
    <s v="CP All Public Company Limited"/>
    <s v="1123730"/>
    <x v="11"/>
    <x v="11"/>
    <n v="5000"/>
    <n v="295957.73"/>
    <x v="11"/>
    <n v="5000"/>
    <n v="313950"/>
    <n v="17992.270000000019"/>
    <n v="295957.73"/>
    <n v="360000"/>
    <n v="23551.401869158879"/>
    <n v="319509.13186915888"/>
    <s v="CAHD"/>
    <x v="0"/>
    <x v="7"/>
  </r>
  <r>
    <x v="4"/>
    <s v="1212031432Code12452D"/>
    <s v="1036169826"/>
    <s v="Z045"/>
    <s v="Z022"/>
    <s v="0093294802"/>
    <s v="1014781"/>
    <s v="CP All Public Company Limited"/>
    <s v="1123730"/>
    <x v="6"/>
    <x v="6"/>
    <n v="2000"/>
    <n v="197899.07"/>
    <x v="6"/>
    <n v="2000"/>
    <n v="208300"/>
    <n v="10400.929999999993"/>
    <n v="197899.07"/>
    <n v="240000"/>
    <n v="15700.934579439252"/>
    <n v="213600.00457943926"/>
    <s v="WI"/>
    <x v="0"/>
    <x v="7"/>
  </r>
  <r>
    <x v="4"/>
    <s v="1212031432Code12452D"/>
    <s v="1036169826"/>
    <s v="Z045"/>
    <s v="Z022"/>
    <s v="0093294802"/>
    <s v="1014781"/>
    <s v="CP All Public Company Limited"/>
    <s v="1123730"/>
    <x v="9"/>
    <x v="9"/>
    <n v="6500"/>
    <n v="384745.05"/>
    <x v="9"/>
    <n v="6500"/>
    <n v="408135"/>
    <n v="23389.950000000012"/>
    <n v="384745.05"/>
    <n v="468000"/>
    <n v="30616.82242990654"/>
    <n v="415361.87242990651"/>
    <s v="WI"/>
    <x v="0"/>
    <x v="7"/>
  </r>
  <r>
    <x v="4"/>
    <s v="1212031432Code12452D"/>
    <s v="1036169826"/>
    <s v="Z045"/>
    <s v="Z022"/>
    <s v="0093294802"/>
    <s v="1014781"/>
    <s v="CP All Public Company Limited"/>
    <s v="1123730"/>
    <x v="0"/>
    <x v="0"/>
    <n v="9000"/>
    <n v="532723.91"/>
    <x v="0"/>
    <n v="9000"/>
    <n v="565110"/>
    <n v="32386.089999999967"/>
    <n v="532723.91"/>
    <n v="648000"/>
    <n v="42392.523364485984"/>
    <n v="575116.43336448597"/>
    <s v="WI"/>
    <x v="0"/>
    <x v="7"/>
  </r>
  <r>
    <x v="4"/>
    <s v="1212031432Code12452D"/>
    <s v="1036169826"/>
    <s v="Z045"/>
    <s v="Z022"/>
    <s v="0093294802"/>
    <s v="1014781"/>
    <s v="CP All Public Company Limited"/>
    <s v="1123730"/>
    <x v="7"/>
    <x v="7"/>
    <n v="6500"/>
    <n v="384745.05"/>
    <x v="7"/>
    <n v="6500"/>
    <n v="408135"/>
    <n v="23389.950000000012"/>
    <n v="384745.05"/>
    <n v="468000"/>
    <n v="30616.82242990654"/>
    <n v="415361.87242990651"/>
    <s v="WI"/>
    <x v="0"/>
    <x v="7"/>
  </r>
  <r>
    <x v="4"/>
    <s v="0076568490"/>
    <s v="1036169823"/>
    <s v="Z045"/>
    <s v="Z022"/>
    <s v="0093294803"/>
    <s v="1076141"/>
    <s v="Big C Supercenter Public Co.,Ltd."/>
    <s v="1126142"/>
    <x v="1"/>
    <x v="1"/>
    <n v="1000"/>
    <n v="62400"/>
    <x v="1"/>
    <n v="1000"/>
    <n v="62790"/>
    <n v="390"/>
    <n v="62400"/>
    <n v="72000"/>
    <n v="4710.2803738317753"/>
    <n v="67110.280373831774"/>
    <s v="CA"/>
    <x v="0"/>
    <x v="15"/>
  </r>
  <r>
    <x v="4"/>
    <s v="0076568490"/>
    <s v="1036169823"/>
    <s v="Z045"/>
    <s v="Z022"/>
    <s v="0093294803"/>
    <s v="1076141"/>
    <s v="Big C Supercenter Public Co.,Ltd."/>
    <s v="1126142"/>
    <x v="2"/>
    <x v="2"/>
    <n v="2000"/>
    <n v="124800"/>
    <x v="2"/>
    <n v="2000"/>
    <n v="125580"/>
    <n v="780"/>
    <n v="124800"/>
    <n v="144000"/>
    <n v="9420.5607476635505"/>
    <n v="134220.56074766355"/>
    <s v="CA"/>
    <x v="0"/>
    <x v="15"/>
  </r>
  <r>
    <x v="4"/>
    <s v="881.78247502"/>
    <s v="1036169822"/>
    <s v="Z045"/>
    <s v="Z022"/>
    <s v="0093294804"/>
    <s v="1075926"/>
    <s v="CP Axtra Public Company Limited"/>
    <s v="1075927"/>
    <x v="9"/>
    <x v="9"/>
    <n v="40"/>
    <n v="2478.6799999999998"/>
    <x v="9"/>
    <n v="40"/>
    <n v="2511.6"/>
    <n v="32.920000000000073"/>
    <n v="2478.6799999999998"/>
    <n v="2880"/>
    <n v="188.41121495327104"/>
    <n v="2667.091214953271"/>
    <s v="WI"/>
    <x v="0"/>
    <x v="6"/>
  </r>
  <r>
    <x v="4"/>
    <s v="881.78247502"/>
    <s v="1036169822"/>
    <s v="Z045"/>
    <s v="Z022"/>
    <s v="0093294804"/>
    <s v="1075926"/>
    <s v="CP Axtra Public Company Limited"/>
    <s v="1075927"/>
    <x v="1"/>
    <x v="1"/>
    <n v="160"/>
    <n v="9902.4"/>
    <x v="1"/>
    <n v="160"/>
    <n v="10046.4"/>
    <n v="144"/>
    <n v="9902.4"/>
    <n v="11520"/>
    <n v="753.64485981308417"/>
    <n v="10656.044859813084"/>
    <s v="CA"/>
    <x v="0"/>
    <x v="6"/>
  </r>
  <r>
    <x v="4"/>
    <s v="882.78247500"/>
    <s v="1036169836"/>
    <s v="Z045"/>
    <s v="Z022"/>
    <s v="0093294805"/>
    <s v="1075926"/>
    <s v="CP Axtra Public Company Limited"/>
    <s v="1120538"/>
    <x v="0"/>
    <x v="0"/>
    <n v="80"/>
    <n v="4957.3599999999997"/>
    <x v="0"/>
    <n v="80"/>
    <n v="5023.2"/>
    <n v="65.840000000000146"/>
    <n v="4957.3599999999997"/>
    <n v="5760"/>
    <n v="376.82242990654208"/>
    <n v="5334.182429906542"/>
    <s v="WI"/>
    <x v="0"/>
    <x v="6"/>
  </r>
  <r>
    <x v="4"/>
    <s v="882.78247500"/>
    <s v="1036169836"/>
    <s v="Z045"/>
    <s v="Z022"/>
    <s v="0093294805"/>
    <s v="1075926"/>
    <s v="CP Axtra Public Company Limited"/>
    <s v="1120538"/>
    <x v="2"/>
    <x v="2"/>
    <n v="200"/>
    <n v="12378"/>
    <x v="2"/>
    <n v="200"/>
    <n v="12558"/>
    <n v="180"/>
    <n v="12378"/>
    <n v="14400"/>
    <n v="942.0560747663551"/>
    <n v="13320.056074766355"/>
    <s v="CA"/>
    <x v="0"/>
    <x v="6"/>
  </r>
  <r>
    <x v="4"/>
    <s v="29962057"/>
    <s v="1036169825"/>
    <s v="Z045"/>
    <s v="Z022"/>
    <s v="0093294806"/>
    <s v="1118080"/>
    <s v="CP Axtra Public Company Limited"/>
    <s v="1014696"/>
    <x v="1"/>
    <x v="1"/>
    <n v="500"/>
    <n v="30545"/>
    <x v="1"/>
    <n v="500"/>
    <n v="31395"/>
    <n v="850"/>
    <n v="30545"/>
    <n v="36000"/>
    <n v="2355.1401869158876"/>
    <n v="32900.140186915887"/>
    <s v="CA"/>
    <x v="0"/>
    <x v="8"/>
  </r>
  <r>
    <x v="4"/>
    <s v="29962162"/>
    <s v="1036169827"/>
    <s v="Z045"/>
    <s v="Z022"/>
    <s v="0093294807"/>
    <s v="1118080"/>
    <s v="CP Axtra Public Company Limited"/>
    <s v="1077703"/>
    <x v="9"/>
    <x v="9"/>
    <n v="2000"/>
    <n v="122240"/>
    <x v="9"/>
    <n v="2000"/>
    <n v="125580"/>
    <n v="3340"/>
    <n v="122240"/>
    <n v="144000"/>
    <n v="9420.5607476635505"/>
    <n v="131660.56074766355"/>
    <s v="WI"/>
    <x v="0"/>
    <x v="8"/>
  </r>
  <r>
    <x v="4"/>
    <s v="29962162"/>
    <s v="1036169827"/>
    <s v="Z045"/>
    <s v="Z022"/>
    <s v="0093294807"/>
    <s v="1118080"/>
    <s v="CP Axtra Public Company Limited"/>
    <s v="1077703"/>
    <x v="0"/>
    <x v="0"/>
    <n v="4000"/>
    <n v="244480"/>
    <x v="0"/>
    <n v="4000"/>
    <n v="251160"/>
    <n v="6680"/>
    <n v="244480"/>
    <n v="288000"/>
    <n v="18841.121495327101"/>
    <n v="263321.1214953271"/>
    <s v="WI"/>
    <x v="0"/>
    <x v="8"/>
  </r>
  <r>
    <x v="4"/>
    <s v="29962162"/>
    <s v="1036169827"/>
    <s v="Z045"/>
    <s v="Z022"/>
    <s v="0093294807"/>
    <s v="1118080"/>
    <s v="CP Axtra Public Company Limited"/>
    <s v="1077703"/>
    <x v="7"/>
    <x v="7"/>
    <n v="1000"/>
    <n v="61120"/>
    <x v="7"/>
    <n v="1000"/>
    <n v="62790"/>
    <n v="1670"/>
    <n v="61120"/>
    <n v="72000"/>
    <n v="4710.2803738317753"/>
    <n v="65830.280373831774"/>
    <s v="WI"/>
    <x v="0"/>
    <x v="8"/>
  </r>
  <r>
    <x v="4"/>
    <s v="29962162"/>
    <s v="1036169827"/>
    <s v="Z045"/>
    <s v="Z022"/>
    <s v="0093294807"/>
    <s v="1118080"/>
    <s v="CP Axtra Public Company Limited"/>
    <s v="1077703"/>
    <x v="1"/>
    <x v="1"/>
    <n v="11000"/>
    <n v="671990"/>
    <x v="1"/>
    <n v="11000"/>
    <n v="690690"/>
    <n v="18700"/>
    <n v="671990"/>
    <n v="792000"/>
    <n v="51813.084112149532"/>
    <n v="723803.08411214955"/>
    <s v="CA"/>
    <x v="0"/>
    <x v="8"/>
  </r>
  <r>
    <x v="4"/>
    <s v="29962162"/>
    <s v="1036169827"/>
    <s v="Z045"/>
    <s v="Z022"/>
    <s v="0093294807"/>
    <s v="1118080"/>
    <s v="CP Axtra Public Company Limited"/>
    <s v="1077703"/>
    <x v="2"/>
    <x v="2"/>
    <n v="5000"/>
    <n v="305450"/>
    <x v="2"/>
    <n v="5000"/>
    <n v="313950"/>
    <n v="8500"/>
    <n v="305450"/>
    <n v="360000"/>
    <n v="23551.401869158879"/>
    <n v="329001.4018691589"/>
    <s v="CA"/>
    <x v="0"/>
    <x v="8"/>
  </r>
  <r>
    <x v="4"/>
    <s v="29962162"/>
    <s v="1036169827"/>
    <s v="Z045"/>
    <s v="Z022"/>
    <s v="0093294807"/>
    <s v="1118080"/>
    <s v="CP Axtra Public Company Limited"/>
    <s v="1077703"/>
    <x v="8"/>
    <x v="8"/>
    <n v="7000"/>
    <n v="427630"/>
    <x v="8"/>
    <n v="7000"/>
    <n v="439530"/>
    <n v="11900"/>
    <n v="427630"/>
    <n v="504000"/>
    <n v="32971.962616822428"/>
    <n v="460601.96261682245"/>
    <s v="CAHD"/>
    <x v="0"/>
    <x v="8"/>
  </r>
  <r>
    <x v="4"/>
    <s v="29962311"/>
    <s v="1036169828"/>
    <s v="Z045"/>
    <s v="Z022"/>
    <s v="0093294808"/>
    <s v="1118080"/>
    <s v="CP Axtra Public Company Limited"/>
    <s v="1077703"/>
    <x v="7"/>
    <x v="7"/>
    <n v="500"/>
    <n v="30560"/>
    <x v="7"/>
    <n v="500"/>
    <n v="31395"/>
    <n v="835"/>
    <n v="30560"/>
    <n v="36000"/>
    <n v="2355.1401869158876"/>
    <n v="32915.140186915887"/>
    <s v="WI"/>
    <x v="0"/>
    <x v="8"/>
  </r>
  <r>
    <x v="4"/>
    <s v="29962311"/>
    <s v="1036169828"/>
    <s v="Z045"/>
    <s v="Z022"/>
    <s v="0093294808"/>
    <s v="1118080"/>
    <s v="CP Axtra Public Company Limited"/>
    <s v="1077703"/>
    <x v="10"/>
    <x v="10"/>
    <n v="3500"/>
    <n v="213815"/>
    <x v="10"/>
    <n v="3500"/>
    <n v="219765"/>
    <n v="5950"/>
    <n v="213815"/>
    <n v="252000"/>
    <n v="16485.981308411214"/>
    <n v="230300.98130841122"/>
    <s v="CA"/>
    <x v="0"/>
    <x v="8"/>
  </r>
  <r>
    <x v="4"/>
    <s v="325684"/>
    <s v="1036169839"/>
    <s v="Z045"/>
    <s v="Z022"/>
    <s v="0093294809"/>
    <s v="1014103"/>
    <s v="PTT Retail Management Co., Ltd"/>
    <s v="1136764"/>
    <x v="9"/>
    <x v="9"/>
    <n v="500"/>
    <n v="31395"/>
    <x v="9"/>
    <n v="500"/>
    <n v="31395"/>
    <n v="0"/>
    <n v="31395"/>
    <n v="36000"/>
    <n v="2355.1401869158876"/>
    <n v="33750.140186915887"/>
    <s v="WI"/>
    <x v="0"/>
    <x v="16"/>
  </r>
  <r>
    <x v="4"/>
    <s v="325684"/>
    <s v="1036169839"/>
    <s v="Z045"/>
    <s v="Z022"/>
    <s v="0093294809"/>
    <s v="1014103"/>
    <s v="PTT Retail Management Co., Ltd"/>
    <s v="1136764"/>
    <x v="0"/>
    <x v="0"/>
    <n v="1000"/>
    <n v="62790"/>
    <x v="0"/>
    <n v="1000"/>
    <n v="62790"/>
    <n v="0"/>
    <n v="62790"/>
    <n v="72000"/>
    <n v="4710.2803738317753"/>
    <n v="67500.280373831774"/>
    <s v="WI"/>
    <x v="0"/>
    <x v="16"/>
  </r>
  <r>
    <x v="4"/>
    <s v="325684"/>
    <s v="1036169839"/>
    <s v="Z045"/>
    <s v="Z022"/>
    <s v="0093294809"/>
    <s v="1014103"/>
    <s v="PTT Retail Management Co., Ltd"/>
    <s v="1136764"/>
    <x v="1"/>
    <x v="1"/>
    <n v="2500"/>
    <n v="155600"/>
    <x v="1"/>
    <n v="2500"/>
    <n v="156975"/>
    <n v="1375"/>
    <n v="155600"/>
    <n v="180000"/>
    <n v="11775.700934579439"/>
    <n v="167375.70093457945"/>
    <s v="CA"/>
    <x v="0"/>
    <x v="16"/>
  </r>
  <r>
    <x v="4"/>
    <s v="325684"/>
    <s v="1036169839"/>
    <s v="Z045"/>
    <s v="Z022"/>
    <s v="0093294809"/>
    <s v="1014103"/>
    <s v="PTT Retail Management Co., Ltd"/>
    <s v="1136764"/>
    <x v="2"/>
    <x v="2"/>
    <n v="500"/>
    <n v="31120"/>
    <x v="2"/>
    <n v="500"/>
    <n v="31395"/>
    <n v="275"/>
    <n v="31120"/>
    <n v="36000"/>
    <n v="2355.1401869158876"/>
    <n v="33475.140186915887"/>
    <s v="CA"/>
    <x v="0"/>
    <x v="16"/>
  </r>
  <r>
    <x v="4"/>
    <s v="325684"/>
    <s v="1036169839"/>
    <s v="Z045"/>
    <s v="Z022"/>
    <s v="0093294809"/>
    <s v="1014103"/>
    <s v="PTT Retail Management Co., Ltd"/>
    <s v="1136764"/>
    <x v="10"/>
    <x v="10"/>
    <n v="1000"/>
    <n v="62790"/>
    <x v="10"/>
    <n v="1000"/>
    <n v="62790"/>
    <n v="0"/>
    <n v="62790"/>
    <n v="72000"/>
    <n v="4710.2803738317753"/>
    <n v="67500.280373831774"/>
    <s v="CA"/>
    <x v="0"/>
    <x v="16"/>
  </r>
  <r>
    <x v="4"/>
    <s v="325684"/>
    <s v="1036169839"/>
    <s v="Z045"/>
    <s v="Z022"/>
    <s v="0093294809"/>
    <s v="1014103"/>
    <s v="PTT Retail Management Co., Ltd"/>
    <s v="1136764"/>
    <x v="8"/>
    <x v="8"/>
    <n v="500"/>
    <n v="31395"/>
    <x v="8"/>
    <n v="500"/>
    <n v="31395"/>
    <n v="0"/>
    <n v="31395"/>
    <n v="36000"/>
    <n v="2355.1401869158876"/>
    <n v="33750.140186915887"/>
    <s v="CAHD"/>
    <x v="0"/>
    <x v="16"/>
  </r>
  <r>
    <x v="4"/>
    <s v="1012032154"/>
    <s v="1036169829"/>
    <s v="Z045"/>
    <s v="Z022"/>
    <s v="0093294810"/>
    <s v="1014781"/>
    <s v="CP All Public Company Limited"/>
    <s v="1014781"/>
    <x v="3"/>
    <x v="3"/>
    <n v="4000"/>
    <n v="533353.12"/>
    <x v="3"/>
    <n v="4000"/>
    <n v="554120"/>
    <n v="20766.880000000005"/>
    <n v="533353.12"/>
    <n v="640000"/>
    <n v="41869.15887850467"/>
    <n v="575222.27887850464"/>
    <s v="EV"/>
    <x v="0"/>
    <x v="7"/>
  </r>
  <r>
    <x v="4"/>
    <s v="1012032154"/>
    <s v="1036169829"/>
    <s v="Z045"/>
    <s v="Z022"/>
    <s v="0093294810"/>
    <s v="1014781"/>
    <s v="CP All Public Company Limited"/>
    <s v="1014781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4"/>
    <s v="1012032154"/>
    <s v="1036169829"/>
    <s v="Z045"/>
    <s v="Z022"/>
    <s v="0093294810"/>
    <s v="1014781"/>
    <s v="CP All Public Company Limited"/>
    <s v="1014781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4"/>
    <s v="1012032154"/>
    <s v="1036169829"/>
    <s v="Z045"/>
    <s v="Z022"/>
    <s v="0093294810"/>
    <s v="1014781"/>
    <s v="CP All Public Company Limited"/>
    <s v="1014781"/>
    <x v="10"/>
    <x v="10"/>
    <n v="8000"/>
    <n v="473532.21"/>
    <x v="10"/>
    <n v="8000"/>
    <n v="502320"/>
    <n v="28787.789999999979"/>
    <n v="473532.21"/>
    <n v="576000"/>
    <n v="37682.242990654202"/>
    <n v="511214.45299065422"/>
    <s v="CA"/>
    <x v="0"/>
    <x v="7"/>
  </r>
  <r>
    <x v="4"/>
    <s v="1012032154"/>
    <s v="1036169829"/>
    <s v="Z045"/>
    <s v="Z022"/>
    <s v="0093294810"/>
    <s v="1014781"/>
    <s v="CP All Public Company Limited"/>
    <s v="1014781"/>
    <x v="8"/>
    <x v="8"/>
    <n v="16000"/>
    <n v="947064.73"/>
    <x v="8"/>
    <n v="16000"/>
    <n v="1004640"/>
    <n v="57575.270000000019"/>
    <n v="947064.73"/>
    <n v="1152000"/>
    <n v="75364.485981308404"/>
    <n v="1022429.2159813084"/>
    <s v="CAHD"/>
    <x v="0"/>
    <x v="7"/>
  </r>
  <r>
    <x v="4"/>
    <s v="1012032154"/>
    <s v="1036169829"/>
    <s v="Z045"/>
    <s v="Z022"/>
    <s v="0093294810"/>
    <s v="1014781"/>
    <s v="CP All Public Company Limited"/>
    <s v="1014781"/>
    <x v="11"/>
    <x v="11"/>
    <n v="8000"/>
    <n v="473532.37"/>
    <x v="11"/>
    <n v="8000"/>
    <n v="502320"/>
    <n v="28787.630000000005"/>
    <n v="473532.37"/>
    <n v="576000"/>
    <n v="37682.242990654202"/>
    <n v="511214.61299065419"/>
    <s v="CAHD"/>
    <x v="0"/>
    <x v="7"/>
  </r>
  <r>
    <x v="4"/>
    <s v="1012032155"/>
    <s v="1036169830"/>
    <s v="Z045"/>
    <s v="Z022"/>
    <s v="0093294811"/>
    <s v="1014781"/>
    <s v="CP All Public Company Limited"/>
    <s v="1014781"/>
    <x v="6"/>
    <x v="6"/>
    <n v="4000"/>
    <n v="395798.13"/>
    <x v="6"/>
    <n v="4000"/>
    <n v="416600"/>
    <n v="20801.869999999995"/>
    <n v="395798.13"/>
    <n v="480000"/>
    <n v="31401.869158878504"/>
    <n v="427199.99915887852"/>
    <s v="WI"/>
    <x v="0"/>
    <x v="7"/>
  </r>
  <r>
    <x v="4"/>
    <s v="1012032155"/>
    <s v="1036169830"/>
    <s v="Z045"/>
    <s v="Z022"/>
    <s v="0093294811"/>
    <s v="1014781"/>
    <s v="CP All Public Company Limited"/>
    <s v="1014781"/>
    <x v="9"/>
    <x v="9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7"/>
  </r>
  <r>
    <x v="4"/>
    <s v="1012032155"/>
    <s v="1036169830"/>
    <s v="Z045"/>
    <s v="Z022"/>
    <s v="0093294811"/>
    <s v="1014781"/>
    <s v="CP All Public Company Limited"/>
    <s v="1014781"/>
    <x v="0"/>
    <x v="0"/>
    <n v="10000"/>
    <n v="591915.46"/>
    <x v="0"/>
    <n v="10000"/>
    <n v="627900"/>
    <n v="35984.540000000037"/>
    <n v="591915.46"/>
    <n v="720000"/>
    <n v="47102.803738317758"/>
    <n v="639018.26373831776"/>
    <s v="WI"/>
    <x v="0"/>
    <x v="7"/>
  </r>
  <r>
    <x v="4"/>
    <s v="1012032155"/>
    <s v="1036169830"/>
    <s v="Z045"/>
    <s v="Z022"/>
    <s v="0093294811"/>
    <s v="1014781"/>
    <s v="CP All Public Company Limited"/>
    <s v="1014781"/>
    <x v="7"/>
    <x v="7"/>
    <n v="10000"/>
    <n v="591915.46"/>
    <x v="7"/>
    <n v="10000"/>
    <n v="627900"/>
    <n v="35984.540000000037"/>
    <n v="591915.46"/>
    <n v="720000"/>
    <n v="47102.803738317758"/>
    <n v="639018.26373831776"/>
    <s v="WI"/>
    <x v="0"/>
    <x v="7"/>
  </r>
  <r>
    <x v="4"/>
    <s v="5012032313"/>
    <s v="1036169831"/>
    <s v="Z045"/>
    <s v="Z022"/>
    <s v="0093294812"/>
    <s v="1014781"/>
    <s v="CP All Public Company Limited"/>
    <s v="1075193"/>
    <x v="3"/>
    <x v="3"/>
    <n v="2500"/>
    <n v="333345.7"/>
    <x v="3"/>
    <n v="2500"/>
    <n v="346325"/>
    <n v="12979.299999999988"/>
    <n v="333345.7"/>
    <n v="400000"/>
    <n v="26168.224299065419"/>
    <n v="359513.92429906543"/>
    <s v="EV"/>
    <x v="0"/>
    <x v="7"/>
  </r>
  <r>
    <x v="4"/>
    <s v="5012032313"/>
    <s v="1036169831"/>
    <s v="Z045"/>
    <s v="Z022"/>
    <s v="0093294812"/>
    <s v="1014781"/>
    <s v="CP All Public Company Limited"/>
    <s v="1075193"/>
    <x v="4"/>
    <x v="4"/>
    <n v="2500"/>
    <n v="333345.7"/>
    <x v="4"/>
    <n v="2500"/>
    <n v="346325"/>
    <n v="12979.299999999988"/>
    <n v="333345.7"/>
    <n v="400000"/>
    <n v="26168.224299065419"/>
    <n v="359513.92429906543"/>
    <s v="EV"/>
    <x v="0"/>
    <x v="7"/>
  </r>
  <r>
    <x v="4"/>
    <s v="5012032313"/>
    <s v="1036169831"/>
    <s v="Z045"/>
    <s v="Z022"/>
    <s v="0093294812"/>
    <s v="1014781"/>
    <s v="CP All Public Company Limited"/>
    <s v="1075193"/>
    <x v="5"/>
    <x v="5"/>
    <n v="1500"/>
    <n v="214391.31"/>
    <x v="5"/>
    <n v="1500"/>
    <n v="227325.00000000003"/>
    <n v="12933.690000000031"/>
    <n v="214391.31"/>
    <n v="262500"/>
    <n v="17172.897196261682"/>
    <n v="231564.20719626168"/>
    <s v="EV"/>
    <x v="0"/>
    <x v="7"/>
  </r>
  <r>
    <x v="4"/>
    <s v="5012032313"/>
    <s v="1036169831"/>
    <s v="Z045"/>
    <s v="Z022"/>
    <s v="0093294812"/>
    <s v="1014781"/>
    <s v="CP All Public Company Limited"/>
    <s v="1075193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4"/>
    <s v="5012032313"/>
    <s v="1036169831"/>
    <s v="Z045"/>
    <s v="Z022"/>
    <s v="0093294812"/>
    <s v="1014781"/>
    <s v="CP All Public Company Limited"/>
    <s v="1075193"/>
    <x v="2"/>
    <x v="2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7"/>
  </r>
  <r>
    <x v="4"/>
    <s v="5012032313"/>
    <s v="1036169831"/>
    <s v="Z045"/>
    <s v="Z022"/>
    <s v="0093294812"/>
    <s v="1014781"/>
    <s v="CP All Public Company Limited"/>
    <s v="1075193"/>
    <x v="10"/>
    <x v="10"/>
    <n v="8000"/>
    <n v="473532.21"/>
    <x v="10"/>
    <n v="8000"/>
    <n v="502320"/>
    <n v="28787.789999999979"/>
    <n v="473532.21"/>
    <n v="576000"/>
    <n v="37682.242990654202"/>
    <n v="511214.45299065422"/>
    <s v="CA"/>
    <x v="0"/>
    <x v="7"/>
  </r>
  <r>
    <x v="4"/>
    <s v="5012032313"/>
    <s v="1036169831"/>
    <s v="Z045"/>
    <s v="Z022"/>
    <s v="0093294812"/>
    <s v="1014781"/>
    <s v="CP All Public Company Limited"/>
    <s v="1075193"/>
    <x v="8"/>
    <x v="8"/>
    <n v="16000"/>
    <n v="947064.73"/>
    <x v="8"/>
    <n v="16000"/>
    <n v="1004640"/>
    <n v="57575.270000000019"/>
    <n v="947064.73"/>
    <n v="1152000"/>
    <n v="75364.485981308404"/>
    <n v="1022429.2159813084"/>
    <s v="CAHD"/>
    <x v="0"/>
    <x v="7"/>
  </r>
  <r>
    <x v="4"/>
    <s v="5012032313"/>
    <s v="1036169831"/>
    <s v="Z045"/>
    <s v="Z022"/>
    <s v="0093294812"/>
    <s v="1014781"/>
    <s v="CP All Public Company Limited"/>
    <s v="1075193"/>
    <x v="11"/>
    <x v="11"/>
    <n v="3000"/>
    <n v="177574.64"/>
    <x v="11"/>
    <n v="3000"/>
    <n v="188370"/>
    <n v="10795.359999999986"/>
    <n v="177574.64"/>
    <n v="216000"/>
    <n v="14130.841121495327"/>
    <n v="191705.48112149534"/>
    <s v="CAHD"/>
    <x v="0"/>
    <x v="7"/>
  </r>
  <r>
    <x v="4"/>
    <s v="5012032314"/>
    <s v="1036169833"/>
    <s v="Z045"/>
    <s v="Z022"/>
    <s v="0093294813"/>
    <s v="1014781"/>
    <s v="CP All Public Company Limited"/>
    <s v="1075193"/>
    <x v="6"/>
    <x v="6"/>
    <n v="1500"/>
    <n v="148424.29999999999"/>
    <x v="6"/>
    <n v="1500"/>
    <n v="156225"/>
    <n v="7800.7000000000116"/>
    <n v="148424.29999999999"/>
    <n v="180000"/>
    <n v="11775.700934579439"/>
    <n v="160200.00093457944"/>
    <s v="WI"/>
    <x v="0"/>
    <x v="7"/>
  </r>
  <r>
    <x v="4"/>
    <s v="5012032314"/>
    <s v="1036169833"/>
    <s v="Z045"/>
    <s v="Z022"/>
    <s v="0093294813"/>
    <s v="1014781"/>
    <s v="CP All Public Company Limited"/>
    <s v="1075193"/>
    <x v="9"/>
    <x v="9"/>
    <n v="7500"/>
    <n v="443936.59"/>
    <x v="9"/>
    <n v="7500"/>
    <n v="470925"/>
    <n v="26988.409999999974"/>
    <n v="443936.59"/>
    <n v="540000"/>
    <n v="35327.102803738315"/>
    <n v="479263.69280373835"/>
    <s v="WI"/>
    <x v="0"/>
    <x v="7"/>
  </r>
  <r>
    <x v="4"/>
    <s v="5012032314"/>
    <s v="1036169833"/>
    <s v="Z045"/>
    <s v="Z022"/>
    <s v="0093294813"/>
    <s v="1014781"/>
    <s v="CP All Public Company Limited"/>
    <s v="1075193"/>
    <x v="0"/>
    <x v="0"/>
    <n v="7500"/>
    <n v="443936.59"/>
    <x v="0"/>
    <n v="7500"/>
    <n v="470925"/>
    <n v="26988.409999999974"/>
    <n v="443936.59"/>
    <n v="540000"/>
    <n v="35327.102803738315"/>
    <n v="479263.69280373835"/>
    <s v="WI"/>
    <x v="0"/>
    <x v="7"/>
  </r>
  <r>
    <x v="4"/>
    <s v="5012032314"/>
    <s v="1036169833"/>
    <s v="Z045"/>
    <s v="Z022"/>
    <s v="0093294813"/>
    <s v="1014781"/>
    <s v="CP All Public Company Limited"/>
    <s v="1075193"/>
    <x v="7"/>
    <x v="7"/>
    <n v="5000"/>
    <n v="295957.73"/>
    <x v="7"/>
    <n v="5000"/>
    <n v="313950"/>
    <n v="17992.270000000019"/>
    <n v="295957.73"/>
    <n v="360000"/>
    <n v="23551.401869158879"/>
    <n v="319509.13186915888"/>
    <s v="WI"/>
    <x v="0"/>
    <x v="7"/>
  </r>
  <r>
    <x v="4"/>
    <s v="9012032114Code12452D"/>
    <s v="1036169834"/>
    <s v="Z045"/>
    <s v="Z022"/>
    <s v="0093294814"/>
    <s v="1014781"/>
    <s v="CP All Public Company Limited"/>
    <s v="1121029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4"/>
    <s v="9012032114Code12452D"/>
    <s v="1036169834"/>
    <s v="Z045"/>
    <s v="Z022"/>
    <s v="0093294814"/>
    <s v="1014781"/>
    <s v="CP All Public Company Limited"/>
    <s v="1121029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4"/>
    <s v="9012032114Code12452D"/>
    <s v="1036169834"/>
    <s v="Z045"/>
    <s v="Z022"/>
    <s v="0093294814"/>
    <s v="1014781"/>
    <s v="CP All Public Company Limited"/>
    <s v="112102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4"/>
    <s v="9012032114Code12452D"/>
    <s v="1036169834"/>
    <s v="Z045"/>
    <s v="Z022"/>
    <s v="0093294814"/>
    <s v="1014781"/>
    <s v="CP All Public Company Limited"/>
    <s v="1121029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4"/>
    <s v="9012032114Code12452D"/>
    <s v="1036169834"/>
    <s v="Z045"/>
    <s v="Z022"/>
    <s v="0093294814"/>
    <s v="1014781"/>
    <s v="CP All Public Company Limited"/>
    <s v="1121029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4"/>
    <s v="9012032114Code12452D"/>
    <s v="1036169834"/>
    <s v="Z045"/>
    <s v="Z022"/>
    <s v="0093294814"/>
    <s v="1014781"/>
    <s v="CP All Public Company Limited"/>
    <s v="1121029"/>
    <x v="10"/>
    <x v="10"/>
    <n v="4000"/>
    <n v="236766.1"/>
    <x v="10"/>
    <n v="4000"/>
    <n v="251160"/>
    <n v="14393.899999999994"/>
    <n v="236766.1"/>
    <n v="288000"/>
    <n v="18841.121495327101"/>
    <n v="255607.2214953271"/>
    <s v="CA"/>
    <x v="0"/>
    <x v="7"/>
  </r>
  <r>
    <x v="4"/>
    <s v="9012032114Code12452D"/>
    <s v="1036169834"/>
    <s v="Z045"/>
    <s v="Z022"/>
    <s v="0093294814"/>
    <s v="1014781"/>
    <s v="CP All Public Company Limited"/>
    <s v="1121029"/>
    <x v="8"/>
    <x v="8"/>
    <n v="12000"/>
    <n v="710298.55"/>
    <x v="8"/>
    <n v="12000"/>
    <n v="753480"/>
    <n v="43181.449999999953"/>
    <n v="710298.55"/>
    <n v="864000"/>
    <n v="56523.364485981307"/>
    <n v="766821.91448598134"/>
    <s v="CAHD"/>
    <x v="0"/>
    <x v="7"/>
  </r>
  <r>
    <x v="4"/>
    <s v="9012032114Code12452D"/>
    <s v="1036169834"/>
    <s v="Z045"/>
    <s v="Z022"/>
    <s v="0093294814"/>
    <s v="1014781"/>
    <s v="CP All Public Company Limited"/>
    <s v="1121029"/>
    <x v="11"/>
    <x v="11"/>
    <n v="3500"/>
    <n v="207170.41"/>
    <x v="11"/>
    <n v="3500"/>
    <n v="219765"/>
    <n v="12594.589999999997"/>
    <n v="207170.41"/>
    <n v="252000"/>
    <n v="16485.981308411214"/>
    <n v="223656.39130841123"/>
    <s v="CAHD"/>
    <x v="0"/>
    <x v="7"/>
  </r>
  <r>
    <x v="4"/>
    <s v="9012032115Code12452D"/>
    <s v="1036169835"/>
    <s v="Z045"/>
    <s v="Z022"/>
    <s v="0093294815"/>
    <s v="1014781"/>
    <s v="CP All Public Company Limited"/>
    <s v="1121029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4"/>
    <s v="9012032115Code12452D"/>
    <s v="1036169835"/>
    <s v="Z045"/>
    <s v="Z022"/>
    <s v="0093294815"/>
    <s v="1014781"/>
    <s v="CP All Public Company Limited"/>
    <s v="1121029"/>
    <x v="9"/>
    <x v="9"/>
    <n v="6000"/>
    <n v="355149.27"/>
    <x v="9"/>
    <n v="6000"/>
    <n v="376740"/>
    <n v="21590.729999999981"/>
    <n v="355149.27"/>
    <n v="432000"/>
    <n v="28261.682242990653"/>
    <n v="383410.95224299066"/>
    <s v="WI"/>
    <x v="0"/>
    <x v="7"/>
  </r>
  <r>
    <x v="4"/>
    <s v="9012032115Code12452D"/>
    <s v="1036169835"/>
    <s v="Z045"/>
    <s v="Z022"/>
    <s v="0093294815"/>
    <s v="1014781"/>
    <s v="CP All Public Company Limited"/>
    <s v="1121029"/>
    <x v="0"/>
    <x v="0"/>
    <n v="4000"/>
    <n v="236766.18"/>
    <x v="0"/>
    <n v="4000"/>
    <n v="251160"/>
    <n v="14393.820000000007"/>
    <n v="236766.18"/>
    <n v="288000"/>
    <n v="18841.121495327101"/>
    <n v="255607.30149532709"/>
    <s v="WI"/>
    <x v="0"/>
    <x v="7"/>
  </r>
  <r>
    <x v="4"/>
    <s v="9012032115Code12452D"/>
    <s v="1036169835"/>
    <s v="Z045"/>
    <s v="Z022"/>
    <s v="0093294815"/>
    <s v="1014781"/>
    <s v="CP All Public Company Limited"/>
    <s v="1121029"/>
    <x v="7"/>
    <x v="7"/>
    <n v="3000"/>
    <n v="177574.64"/>
    <x v="7"/>
    <n v="3000"/>
    <n v="188370"/>
    <n v="10795.359999999986"/>
    <n v="177574.64"/>
    <n v="216000"/>
    <n v="14130.841121495327"/>
    <n v="191705.48112149534"/>
    <s v="WI"/>
    <x v="0"/>
    <x v="7"/>
  </r>
  <r>
    <x v="4"/>
    <s v="SRC1_Y25-030601"/>
    <s v="1036170328"/>
    <s v="Z045"/>
    <s v="Z022"/>
    <s v="0093294816"/>
    <s v="1255251"/>
    <s v="SERICHAI AS&amp;D CO., LTD."/>
    <s v="1255251"/>
    <x v="9"/>
    <x v="9"/>
    <n v="569"/>
    <n v="35369.040000000001"/>
    <x v="9"/>
    <n v="569"/>
    <n v="35727.51"/>
    <n v="358.47000000000116"/>
    <n v="35369.040000000001"/>
    <n v="40968"/>
    <n v="2680.1495327102803"/>
    <n v="38049.189532710283"/>
    <s v="WI"/>
    <x v="1"/>
    <x v="17"/>
  </r>
  <r>
    <x v="4"/>
    <s v="SRC1_Y25-030601"/>
    <s v="1036170328"/>
    <s v="Z045"/>
    <s v="Z022"/>
    <s v="0093294816"/>
    <s v="1255251"/>
    <s v="SERICHAI AS&amp;D CO., LTD."/>
    <s v="1255251"/>
    <x v="9"/>
    <x v="9"/>
    <n v="1931"/>
    <n v="120030.96"/>
    <x v="9"/>
    <n v="1931"/>
    <n v="121247.49"/>
    <n v="1216.5299999999988"/>
    <n v="120030.96"/>
    <n v="139032"/>
    <n v="9095.5514018691592"/>
    <n v="129126.51140186917"/>
    <s v="WI"/>
    <x v="1"/>
    <x v="17"/>
  </r>
  <r>
    <x v="4"/>
    <s v="SRC1_Y25-030601"/>
    <s v="1036170328"/>
    <s v="Z045"/>
    <s v="Z022"/>
    <s v="0093294816"/>
    <s v="1255251"/>
    <s v="SERICHAI AS&amp;D CO., LTD."/>
    <s v="1255251"/>
    <x v="0"/>
    <x v="0"/>
    <n v="1500"/>
    <n v="93240"/>
    <x v="0"/>
    <n v="1500"/>
    <n v="94185"/>
    <n v="945"/>
    <n v="93240"/>
    <n v="108000"/>
    <n v="7065.4205607476633"/>
    <n v="100305.42056074766"/>
    <s v="WI"/>
    <x v="1"/>
    <x v="17"/>
  </r>
  <r>
    <x v="4"/>
    <s v="SRC1_Y25-030601"/>
    <s v="1036170328"/>
    <s v="Z045"/>
    <s v="Z022"/>
    <s v="0093294816"/>
    <s v="1255251"/>
    <s v="SERICHAI AS&amp;D CO., LTD."/>
    <s v="1255251"/>
    <x v="7"/>
    <x v="7"/>
    <n v="1500"/>
    <n v="93240"/>
    <x v="7"/>
    <n v="1500"/>
    <n v="94185"/>
    <n v="945"/>
    <n v="93240"/>
    <n v="108000"/>
    <n v="7065.4205607476633"/>
    <n v="100305.42056074766"/>
    <s v="WI"/>
    <x v="1"/>
    <x v="17"/>
  </r>
  <r>
    <x v="4"/>
    <s v="SRC1_Y25-030601"/>
    <s v="1036170328"/>
    <s v="Z045"/>
    <s v="Z022"/>
    <s v="0093294816"/>
    <s v="1255251"/>
    <s v="SERICHAI AS&amp;D CO., LTD."/>
    <s v="1255251"/>
    <x v="1"/>
    <x v="1"/>
    <n v="5500"/>
    <n v="341880"/>
    <x v="1"/>
    <n v="5500"/>
    <n v="345345"/>
    <n v="3465"/>
    <n v="341880"/>
    <n v="396000"/>
    <n v="25906.542056074766"/>
    <n v="367786.54205607477"/>
    <s v="CA"/>
    <x v="1"/>
    <x v="17"/>
  </r>
  <r>
    <x v="4"/>
    <s v="SRC1_Y25-030601"/>
    <s v="1036170328"/>
    <s v="Z045"/>
    <s v="Z022"/>
    <s v="0093294816"/>
    <s v="1255251"/>
    <s v="SERICHAI AS&amp;D CO., LTD."/>
    <s v="1255251"/>
    <x v="2"/>
    <x v="2"/>
    <n v="8"/>
    <n v="497.28"/>
    <x v="2"/>
    <n v="8"/>
    <n v="502.32"/>
    <n v="5.0400000000000205"/>
    <n v="497.28"/>
    <n v="576"/>
    <n v="37.682242990654203"/>
    <n v="534.9622429906542"/>
    <s v="CA"/>
    <x v="1"/>
    <x v="17"/>
  </r>
  <r>
    <x v="4"/>
    <s v="SRC1_Y25-030601"/>
    <s v="1036170328"/>
    <s v="Z045"/>
    <s v="Z022"/>
    <s v="0093294816"/>
    <s v="1255251"/>
    <s v="SERICHAI AS&amp;D CO., LTD."/>
    <s v="1255251"/>
    <x v="2"/>
    <x v="2"/>
    <n v="97"/>
    <n v="6029.52"/>
    <x v="2"/>
    <n v="97"/>
    <n v="6090.63"/>
    <n v="61.109999999999673"/>
    <n v="6029.52"/>
    <n v="6984"/>
    <n v="456.89719626168227"/>
    <n v="6486.4171962616829"/>
    <s v="CA"/>
    <x v="1"/>
    <x v="17"/>
  </r>
  <r>
    <x v="4"/>
    <s v="SRC1_Y25-030601"/>
    <s v="1036170328"/>
    <s v="Z045"/>
    <s v="Z022"/>
    <s v="0093294816"/>
    <s v="1255251"/>
    <s v="SERICHAI AS&amp;D CO., LTD."/>
    <s v="1255251"/>
    <x v="2"/>
    <x v="2"/>
    <n v="2895"/>
    <n v="179953.2"/>
    <x v="2"/>
    <n v="2895"/>
    <n v="181777.05"/>
    <n v="1823.8499999999767"/>
    <n v="179953.2"/>
    <n v="208440"/>
    <n v="13636.26168224299"/>
    <n v="193589.46168224301"/>
    <s v="CA"/>
    <x v="1"/>
    <x v="17"/>
  </r>
  <r>
    <x v="4"/>
    <s v="SRC1_Y25-030601"/>
    <s v="1036170328"/>
    <s v="Z045"/>
    <s v="Z022"/>
    <s v="0093294816"/>
    <s v="1255251"/>
    <s v="SERICHAI AS&amp;D CO., LTD."/>
    <s v="1255251"/>
    <x v="10"/>
    <x v="10"/>
    <n v="3"/>
    <n v="186.48"/>
    <x v="10"/>
    <n v="3"/>
    <n v="188.37"/>
    <n v="1.8900000000000148"/>
    <n v="186.48"/>
    <n v="216"/>
    <n v="14.130841121495328"/>
    <n v="200.61084112149533"/>
    <s v="CA"/>
    <x v="1"/>
    <x v="17"/>
  </r>
  <r>
    <x v="4"/>
    <s v="SRC1_Y25-030601"/>
    <s v="1036170328"/>
    <s v="Z045"/>
    <s v="Z022"/>
    <s v="0093294816"/>
    <s v="1255251"/>
    <s v="SERICHAI AS&amp;D CO., LTD."/>
    <s v="1255251"/>
    <x v="10"/>
    <x v="10"/>
    <n v="997"/>
    <n v="61973.52"/>
    <x v="10"/>
    <n v="997"/>
    <n v="62601.63"/>
    <n v="628.11000000000058"/>
    <n v="61973.52"/>
    <n v="71784"/>
    <n v="4696.1495327102803"/>
    <n v="66669.669532710279"/>
    <s v="CA"/>
    <x v="1"/>
    <x v="17"/>
  </r>
  <r>
    <x v="4"/>
    <s v="SRC1_Y25-030601"/>
    <s v="1036170328"/>
    <s v="Z045"/>
    <s v="Z022"/>
    <s v="0093294816"/>
    <s v="1255251"/>
    <s v="SERICHAI AS&amp;D CO., LTD."/>
    <s v="1255251"/>
    <x v="8"/>
    <x v="8"/>
    <n v="2500"/>
    <n v="155400"/>
    <x v="8"/>
    <n v="2500"/>
    <n v="156975"/>
    <n v="1575"/>
    <n v="155400"/>
    <n v="180000"/>
    <n v="11775.700934579439"/>
    <n v="167175.70093457945"/>
    <s v="CAHD"/>
    <x v="1"/>
    <x v="17"/>
  </r>
  <r>
    <x v="4"/>
    <s v="SRC2_Y25-030602"/>
    <s v="1036170330"/>
    <s v="Z045"/>
    <s v="Z022"/>
    <s v="0093294817"/>
    <s v="1255251"/>
    <s v="SERICHAI AS&amp;D CO., LTD."/>
    <s v="1412734"/>
    <x v="9"/>
    <x v="9"/>
    <n v="2000"/>
    <n v="124320"/>
    <x v="9"/>
    <n v="2000"/>
    <n v="125580"/>
    <n v="1260"/>
    <n v="124320"/>
    <n v="144000"/>
    <n v="9420.5607476635505"/>
    <n v="133740.56074766355"/>
    <s v="WI"/>
    <x v="1"/>
    <x v="17"/>
  </r>
  <r>
    <x v="4"/>
    <s v="SRC2_Y25-030602"/>
    <s v="1036170330"/>
    <s v="Z045"/>
    <s v="Z022"/>
    <s v="0093294817"/>
    <s v="1255251"/>
    <s v="SERICHAI AS&amp;D CO., LTD."/>
    <s v="1412734"/>
    <x v="7"/>
    <x v="7"/>
    <n v="1500"/>
    <n v="93240"/>
    <x v="7"/>
    <n v="1500"/>
    <n v="94185"/>
    <n v="945"/>
    <n v="93240"/>
    <n v="108000"/>
    <n v="7065.4205607476633"/>
    <n v="100305.42056074766"/>
    <s v="WI"/>
    <x v="1"/>
    <x v="17"/>
  </r>
  <r>
    <x v="4"/>
    <s v="SRC2_Y25-030602"/>
    <s v="1036170330"/>
    <s v="Z045"/>
    <s v="Z022"/>
    <s v="0093294817"/>
    <s v="1255251"/>
    <s v="SERICHAI AS&amp;D CO., LTD."/>
    <s v="1412734"/>
    <x v="1"/>
    <x v="1"/>
    <n v="6000"/>
    <n v="372960"/>
    <x v="1"/>
    <n v="6000"/>
    <n v="376740"/>
    <n v="3780"/>
    <n v="372960"/>
    <n v="432000"/>
    <n v="28261.682242990653"/>
    <n v="401221.68224299065"/>
    <s v="CA"/>
    <x v="1"/>
    <x v="17"/>
  </r>
  <r>
    <x v="4"/>
    <s v="SRC2_Y25-030602"/>
    <s v="1036170330"/>
    <s v="Z045"/>
    <s v="Z022"/>
    <s v="0093294817"/>
    <s v="1255251"/>
    <s v="SERICHAI AS&amp;D CO., LTD."/>
    <s v="1412734"/>
    <x v="10"/>
    <x v="10"/>
    <n v="1500"/>
    <n v="93240"/>
    <x v="10"/>
    <n v="1500"/>
    <n v="94185"/>
    <n v="945"/>
    <n v="93240"/>
    <n v="108000"/>
    <n v="7065.4205607476633"/>
    <n v="100305.42056074766"/>
    <s v="CA"/>
    <x v="1"/>
    <x v="17"/>
  </r>
  <r>
    <x v="4"/>
    <s v="SRC2_Y25-030602"/>
    <s v="1036170330"/>
    <s v="Z045"/>
    <s v="Z022"/>
    <s v="0093294817"/>
    <s v="1255251"/>
    <s v="SERICHAI AS&amp;D CO., LTD."/>
    <s v="1412734"/>
    <x v="8"/>
    <x v="8"/>
    <n v="1000"/>
    <n v="62160"/>
    <x v="8"/>
    <n v="1000"/>
    <n v="62790"/>
    <n v="630"/>
    <n v="62160"/>
    <n v="72000"/>
    <n v="4710.2803738317753"/>
    <n v="66870.280373831774"/>
    <s v="CAHD"/>
    <x v="1"/>
    <x v="17"/>
  </r>
  <r>
    <x v="4"/>
    <s v="SRC2_Y25-030602"/>
    <s v="1036170330"/>
    <s v="Z045"/>
    <s v="Z022"/>
    <s v="0093294817"/>
    <s v="1255251"/>
    <s v="SERICHAI AS&amp;D CO., LTD."/>
    <s v="1412734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17"/>
  </r>
  <r>
    <x v="4"/>
    <s v="RPB1_Y25-030601"/>
    <s v="1036170320"/>
    <s v="Z045"/>
    <s v="Z022"/>
    <s v="0093294818"/>
    <s v="1255551"/>
    <s v="RPB DISTRIBUTION CO., LTD."/>
    <s v="1260712"/>
    <x v="9"/>
    <x v="9"/>
    <n v="1500"/>
    <n v="93240"/>
    <x v="9"/>
    <n v="1500"/>
    <n v="94185"/>
    <n v="945"/>
    <n v="93240"/>
    <n v="108000"/>
    <n v="7065.4205607476633"/>
    <n v="100305.42056074766"/>
    <s v="WI"/>
    <x v="1"/>
    <x v="18"/>
  </r>
  <r>
    <x v="4"/>
    <s v="RPB1_Y25-030601"/>
    <s v="1036170320"/>
    <s v="Z045"/>
    <s v="Z022"/>
    <s v="0093294818"/>
    <s v="1255551"/>
    <s v="RPB DISTRIBUTION CO., LTD."/>
    <s v="1260712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18"/>
  </r>
  <r>
    <x v="4"/>
    <s v="RPB1_Y25-030601"/>
    <s v="1036170320"/>
    <s v="Z045"/>
    <s v="Z022"/>
    <s v="0093294818"/>
    <s v="1255551"/>
    <s v="RPB DISTRIBUTION CO., LTD."/>
    <s v="1260712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18"/>
  </r>
  <r>
    <x v="4"/>
    <s v="RPB1_Y25-030601"/>
    <s v="1036170320"/>
    <s v="Z045"/>
    <s v="Z022"/>
    <s v="0093294818"/>
    <s v="1255551"/>
    <s v="RPB DISTRIBUTION CO., LTD."/>
    <s v="1260712"/>
    <x v="1"/>
    <x v="1"/>
    <n v="3500"/>
    <n v="217560"/>
    <x v="1"/>
    <n v="3500"/>
    <n v="219765"/>
    <n v="2205"/>
    <n v="217560"/>
    <n v="252000"/>
    <n v="16485.981308411214"/>
    <n v="234045.98130841122"/>
    <s v="CA"/>
    <x v="1"/>
    <x v="18"/>
  </r>
  <r>
    <x v="4"/>
    <s v="RPB1_Y25-030601"/>
    <s v="1036170320"/>
    <s v="Z045"/>
    <s v="Z022"/>
    <s v="0093294818"/>
    <s v="1255551"/>
    <s v="RPB DISTRIBUTION CO., LTD."/>
    <s v="1260712"/>
    <x v="2"/>
    <x v="2"/>
    <n v="2500"/>
    <n v="155400"/>
    <x v="2"/>
    <n v="2500"/>
    <n v="156975"/>
    <n v="1575"/>
    <n v="155400"/>
    <n v="180000"/>
    <n v="11775.700934579439"/>
    <n v="167175.70093457945"/>
    <s v="CA"/>
    <x v="1"/>
    <x v="18"/>
  </r>
  <r>
    <x v="4"/>
    <s v="RPB1_Y25-030601"/>
    <s v="1036170320"/>
    <s v="Z045"/>
    <s v="Z022"/>
    <s v="0093294818"/>
    <s v="1255551"/>
    <s v="RPB DISTRIBUTION CO., LTD."/>
    <s v="1260712"/>
    <x v="10"/>
    <x v="10"/>
    <n v="1000"/>
    <n v="62160"/>
    <x v="10"/>
    <n v="1000"/>
    <n v="62790"/>
    <n v="630"/>
    <n v="62160"/>
    <n v="72000"/>
    <n v="4710.2803738317753"/>
    <n v="66870.280373831774"/>
    <s v="CA"/>
    <x v="1"/>
    <x v="18"/>
  </r>
  <r>
    <x v="4"/>
    <s v="RPB1_Y25-030601"/>
    <s v="1036170320"/>
    <s v="Z045"/>
    <s v="Z022"/>
    <s v="0093294818"/>
    <s v="1255551"/>
    <s v="RPB DISTRIBUTION CO., LTD."/>
    <s v="1260712"/>
    <x v="8"/>
    <x v="8"/>
    <n v="250"/>
    <n v="15540"/>
    <x v="8"/>
    <n v="250"/>
    <n v="15697.5"/>
    <n v="157.5"/>
    <n v="15540"/>
    <n v="18000"/>
    <n v="1177.5700934579438"/>
    <n v="16717.570093457944"/>
    <s v="CAHD"/>
    <x v="1"/>
    <x v="18"/>
  </r>
  <r>
    <x v="4"/>
    <s v="RPB1_Y25-030601"/>
    <s v="1036170320"/>
    <s v="Z045"/>
    <s v="Z022"/>
    <s v="0093294818"/>
    <s v="1255551"/>
    <s v="RPB DISTRIBUTION CO., LTD."/>
    <s v="1260712"/>
    <x v="11"/>
    <x v="11"/>
    <n v="250"/>
    <n v="15540"/>
    <x v="11"/>
    <n v="250"/>
    <n v="15697.5"/>
    <n v="157.5"/>
    <n v="15540"/>
    <n v="18000"/>
    <n v="1177.5700934579438"/>
    <n v="16717.570093457944"/>
    <s v="CAHD"/>
    <x v="1"/>
    <x v="18"/>
  </r>
  <r>
    <x v="4"/>
    <s v="RPB2_Y25-030602"/>
    <s v="1036170322"/>
    <s v="Z045"/>
    <s v="Z022"/>
    <s v="0093294819"/>
    <s v="1255551"/>
    <s v="RPB DISTRIBUTION CO., LTD."/>
    <s v="1260253"/>
    <x v="3"/>
    <x v="3"/>
    <n v="100"/>
    <n v="13714"/>
    <x v="3"/>
    <n v="100"/>
    <n v="13853"/>
    <n v="139"/>
    <n v="13714"/>
    <n v="16000"/>
    <n v="1046.7289719626169"/>
    <n v="14760.728971962617"/>
    <s v="EV"/>
    <x v="1"/>
    <x v="18"/>
  </r>
  <r>
    <x v="4"/>
    <s v="RPB2_Y25-030602"/>
    <s v="1036170322"/>
    <s v="Z045"/>
    <s v="Z022"/>
    <s v="0093294819"/>
    <s v="1255551"/>
    <s v="RPB DISTRIBUTION CO., LTD."/>
    <s v="1260253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18"/>
  </r>
  <r>
    <x v="4"/>
    <s v="RPB2_Y25-030602"/>
    <s v="1036170322"/>
    <s v="Z045"/>
    <s v="Z022"/>
    <s v="0093294819"/>
    <s v="1255551"/>
    <s v="RPB DISTRIBUTION CO., LTD."/>
    <s v="1260253"/>
    <x v="0"/>
    <x v="0"/>
    <n v="1000"/>
    <n v="62160"/>
    <x v="0"/>
    <n v="1000"/>
    <n v="62790"/>
    <n v="630"/>
    <n v="62160"/>
    <n v="72000"/>
    <n v="4710.2803738317753"/>
    <n v="66870.280373831774"/>
    <s v="WI"/>
    <x v="1"/>
    <x v="18"/>
  </r>
  <r>
    <x v="4"/>
    <s v="RPB2_Y25-030602"/>
    <s v="1036170322"/>
    <s v="Z045"/>
    <s v="Z022"/>
    <s v="0093294819"/>
    <s v="1255551"/>
    <s v="RPB DISTRIBUTION CO., LTD."/>
    <s v="1260253"/>
    <x v="7"/>
    <x v="7"/>
    <n v="1000"/>
    <n v="62160"/>
    <x v="7"/>
    <n v="1000"/>
    <n v="62790"/>
    <n v="630"/>
    <n v="62160"/>
    <n v="72000"/>
    <n v="4710.2803738317753"/>
    <n v="66870.280373831774"/>
    <s v="WI"/>
    <x v="1"/>
    <x v="18"/>
  </r>
  <r>
    <x v="4"/>
    <s v="RPB2_Y25-030602"/>
    <s v="1036170322"/>
    <s v="Z045"/>
    <s v="Z022"/>
    <s v="0093294819"/>
    <s v="1255551"/>
    <s v="RPB DISTRIBUTION CO., LTD."/>
    <s v="1260253"/>
    <x v="1"/>
    <x v="1"/>
    <n v="3400"/>
    <n v="211344"/>
    <x v="1"/>
    <n v="3400"/>
    <n v="213486"/>
    <n v="2142"/>
    <n v="211344"/>
    <n v="244800"/>
    <n v="16014.953271028038"/>
    <n v="227358.95327102803"/>
    <s v="CA"/>
    <x v="1"/>
    <x v="18"/>
  </r>
  <r>
    <x v="4"/>
    <s v="RPB2_Y25-030602"/>
    <s v="1036170322"/>
    <s v="Z045"/>
    <s v="Z022"/>
    <s v="0093294819"/>
    <s v="1255551"/>
    <s v="RPB DISTRIBUTION CO., LTD."/>
    <s v="1260253"/>
    <x v="2"/>
    <x v="2"/>
    <n v="1000"/>
    <n v="62160"/>
    <x v="2"/>
    <n v="1000"/>
    <n v="62790"/>
    <n v="630"/>
    <n v="62160"/>
    <n v="72000"/>
    <n v="4710.2803738317753"/>
    <n v="66870.280373831774"/>
    <s v="CA"/>
    <x v="1"/>
    <x v="18"/>
  </r>
  <r>
    <x v="4"/>
    <s v="RPB2_Y25-030602"/>
    <s v="1036170322"/>
    <s v="Z045"/>
    <s v="Z022"/>
    <s v="0093294819"/>
    <s v="1255551"/>
    <s v="RPB DISTRIBUTION CO., LTD."/>
    <s v="1260253"/>
    <x v="10"/>
    <x v="10"/>
    <n v="1000"/>
    <n v="62160"/>
    <x v="10"/>
    <n v="1000"/>
    <n v="62790"/>
    <n v="630"/>
    <n v="62160"/>
    <n v="72000"/>
    <n v="4710.2803738317753"/>
    <n v="66870.280373831774"/>
    <s v="CA"/>
    <x v="1"/>
    <x v="18"/>
  </r>
  <r>
    <x v="4"/>
    <s v="RPB2_Y25-030602"/>
    <s v="1036170322"/>
    <s v="Z045"/>
    <s v="Z022"/>
    <s v="0093294819"/>
    <s v="1255551"/>
    <s v="RPB DISTRIBUTION CO., LTD."/>
    <s v="1260253"/>
    <x v="8"/>
    <x v="8"/>
    <n v="1000"/>
    <n v="62160"/>
    <x v="8"/>
    <n v="1000"/>
    <n v="62790"/>
    <n v="630"/>
    <n v="62160"/>
    <n v="72000"/>
    <n v="4710.2803738317753"/>
    <n v="66870.280373831774"/>
    <s v="CAHD"/>
    <x v="1"/>
    <x v="18"/>
  </r>
  <r>
    <x v="4"/>
    <s v="RPB2_Y25-030602"/>
    <s v="1036170322"/>
    <s v="Z045"/>
    <s v="Z022"/>
    <s v="0093294819"/>
    <s v="1255551"/>
    <s v="RPB DISTRIBUTION CO., LTD."/>
    <s v="1260253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18"/>
  </r>
  <r>
    <x v="4"/>
    <s v="RPB3_Y25-030603"/>
    <s v="1036170324"/>
    <s v="Z045"/>
    <s v="Z022"/>
    <s v="0093294820"/>
    <s v="1255551"/>
    <s v="RPB DISTRIBUTION CO., LTD."/>
    <s v="1260252"/>
    <x v="9"/>
    <x v="9"/>
    <n v="1500"/>
    <n v="93240"/>
    <x v="9"/>
    <n v="1500"/>
    <n v="94185"/>
    <n v="945"/>
    <n v="93240"/>
    <n v="108000"/>
    <n v="7065.4205607476633"/>
    <n v="100305.42056074766"/>
    <s v="WI"/>
    <x v="1"/>
    <x v="18"/>
  </r>
  <r>
    <x v="4"/>
    <s v="RPB3_Y25-030603"/>
    <s v="1036170324"/>
    <s v="Z045"/>
    <s v="Z022"/>
    <s v="0093294820"/>
    <s v="1255551"/>
    <s v="RPB DISTRIBUTION CO., LTD."/>
    <s v="1260252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18"/>
  </r>
  <r>
    <x v="4"/>
    <s v="RPB3_Y25-030603"/>
    <s v="1036170324"/>
    <s v="Z045"/>
    <s v="Z022"/>
    <s v="0093294820"/>
    <s v="1255551"/>
    <s v="RPB DISTRIBUTION CO., LTD."/>
    <s v="1260252"/>
    <x v="1"/>
    <x v="1"/>
    <n v="6000"/>
    <n v="372960"/>
    <x v="1"/>
    <n v="6000"/>
    <n v="376740"/>
    <n v="3780"/>
    <n v="372960"/>
    <n v="432000"/>
    <n v="28261.682242990653"/>
    <n v="401221.68224299065"/>
    <s v="CA"/>
    <x v="1"/>
    <x v="18"/>
  </r>
  <r>
    <x v="4"/>
    <s v="RPB3_Y25-030603"/>
    <s v="1036170324"/>
    <s v="Z045"/>
    <s v="Z022"/>
    <s v="0093294820"/>
    <s v="1255551"/>
    <s v="RPB DISTRIBUTION CO., LTD."/>
    <s v="1260252"/>
    <x v="2"/>
    <x v="2"/>
    <n v="500"/>
    <n v="31080"/>
    <x v="2"/>
    <n v="500"/>
    <n v="31395"/>
    <n v="315"/>
    <n v="31080"/>
    <n v="36000"/>
    <n v="2355.1401869158876"/>
    <n v="33435.140186915887"/>
    <s v="CA"/>
    <x v="1"/>
    <x v="18"/>
  </r>
  <r>
    <x v="4"/>
    <s v="RPB3_Y25-030603"/>
    <s v="1036170324"/>
    <s v="Z045"/>
    <s v="Z022"/>
    <s v="0093294820"/>
    <s v="1255551"/>
    <s v="RPB DISTRIBUTION CO., LTD."/>
    <s v="1260252"/>
    <x v="8"/>
    <x v="8"/>
    <n v="1000"/>
    <n v="62160"/>
    <x v="8"/>
    <n v="1000"/>
    <n v="62790"/>
    <n v="630"/>
    <n v="62160"/>
    <n v="72000"/>
    <n v="4710.2803738317753"/>
    <n v="66870.280373831774"/>
    <s v="CAHD"/>
    <x v="1"/>
    <x v="18"/>
  </r>
  <r>
    <x v="4"/>
    <s v="RPB3_Y25-030603"/>
    <s v="1036170324"/>
    <s v="Z045"/>
    <s v="Z022"/>
    <s v="0093294820"/>
    <s v="1255551"/>
    <s v="RPB DISTRIBUTION CO., LTD."/>
    <s v="1260252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18"/>
  </r>
  <r>
    <x v="4"/>
    <s v="RPB4_Y25-030604"/>
    <s v="1036170326"/>
    <s v="Z045"/>
    <s v="Z022"/>
    <s v="0093294821"/>
    <s v="1255551"/>
    <s v="RPB DISTRIBUTION CO., LTD."/>
    <s v="1255551"/>
    <x v="3"/>
    <x v="3"/>
    <n v="50"/>
    <n v="6857"/>
    <x v="3"/>
    <n v="50"/>
    <n v="6926.5"/>
    <n v="69.5"/>
    <n v="6857"/>
    <n v="8000"/>
    <n v="523.36448598130846"/>
    <n v="7380.3644859813085"/>
    <s v="EV"/>
    <x v="1"/>
    <x v="18"/>
  </r>
  <r>
    <x v="4"/>
    <s v="RPB4_Y25-030604"/>
    <s v="1036170326"/>
    <s v="Z045"/>
    <s v="Z022"/>
    <s v="0093294821"/>
    <s v="1255551"/>
    <s v="RPB DISTRIBUTION CO., LTD."/>
    <s v="1255551"/>
    <x v="4"/>
    <x v="4"/>
    <n v="50"/>
    <n v="6857"/>
    <x v="4"/>
    <n v="50"/>
    <n v="6926.5"/>
    <n v="69.5"/>
    <n v="6857"/>
    <n v="8000"/>
    <n v="523.36448598130846"/>
    <n v="7380.3644859813085"/>
    <s v="EV"/>
    <x v="1"/>
    <x v="18"/>
  </r>
  <r>
    <x v="4"/>
    <s v="RPB4_Y25-030604"/>
    <s v="1036170326"/>
    <s v="Z045"/>
    <s v="Z022"/>
    <s v="0093294821"/>
    <s v="1255551"/>
    <s v="RPB DISTRIBUTION CO., LTD."/>
    <s v="1255551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18"/>
  </r>
  <r>
    <x v="4"/>
    <s v="RPB4_Y25-030604"/>
    <s v="1036170326"/>
    <s v="Z045"/>
    <s v="Z022"/>
    <s v="0093294821"/>
    <s v="1255551"/>
    <s v="RPB DISTRIBUTION CO., LTD."/>
    <s v="1255551"/>
    <x v="7"/>
    <x v="7"/>
    <n v="1000"/>
    <n v="62160"/>
    <x v="7"/>
    <n v="1000"/>
    <n v="62790"/>
    <n v="630"/>
    <n v="62160"/>
    <n v="72000"/>
    <n v="4710.2803738317753"/>
    <n v="66870.280373831774"/>
    <s v="WI"/>
    <x v="1"/>
    <x v="18"/>
  </r>
  <r>
    <x v="4"/>
    <s v="RPB4_Y25-030604"/>
    <s v="1036170326"/>
    <s v="Z045"/>
    <s v="Z022"/>
    <s v="0093294821"/>
    <s v="1255551"/>
    <s v="RPB DISTRIBUTION CO., LTD."/>
    <s v="1255551"/>
    <x v="1"/>
    <x v="1"/>
    <n v="6900"/>
    <n v="428904"/>
    <x v="1"/>
    <n v="6900"/>
    <n v="433251"/>
    <n v="4347"/>
    <n v="428904"/>
    <n v="496800"/>
    <n v="32500.934579439254"/>
    <n v="461404.93457943923"/>
    <s v="CA"/>
    <x v="1"/>
    <x v="18"/>
  </r>
  <r>
    <x v="4"/>
    <s v="RPB4_Y25-030604"/>
    <s v="1036170326"/>
    <s v="Z045"/>
    <s v="Z022"/>
    <s v="0093294821"/>
    <s v="1255551"/>
    <s v="RPB DISTRIBUTION CO., LTD."/>
    <s v="1255551"/>
    <x v="8"/>
    <x v="8"/>
    <n v="1000"/>
    <n v="62160"/>
    <x v="8"/>
    <n v="1000"/>
    <n v="62790"/>
    <n v="630"/>
    <n v="62160"/>
    <n v="72000"/>
    <n v="4710.2803738317753"/>
    <n v="66870.280373831774"/>
    <s v="CAHD"/>
    <x v="1"/>
    <x v="18"/>
  </r>
  <r>
    <x v="4"/>
    <s v="RPB4_Y25-030604"/>
    <s v="1036170326"/>
    <s v="Z045"/>
    <s v="Z022"/>
    <s v="0093294821"/>
    <s v="1255551"/>
    <s v="RPB DISTRIBUTION CO., LTD."/>
    <s v="1255551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18"/>
  </r>
  <r>
    <x v="5"/>
    <s v="890.78247501"/>
    <s v="1036184582"/>
    <s v="Z045"/>
    <s v="Z022"/>
    <s v="0093294822"/>
    <s v="1075926"/>
    <s v="CP Axtra Public Company Limited"/>
    <s v="1545607"/>
    <x v="0"/>
    <x v="0"/>
    <n v="40"/>
    <n v="2478.6799999999998"/>
    <x v="0"/>
    <n v="40"/>
    <n v="2511.6"/>
    <n v="32.920000000000073"/>
    <n v="2478.6799999999998"/>
    <n v="2880"/>
    <n v="188.41121495327104"/>
    <n v="2667.091214953271"/>
    <s v="WI"/>
    <x v="0"/>
    <x v="6"/>
  </r>
  <r>
    <x v="5"/>
    <s v="890.78303930"/>
    <s v="1036184579"/>
    <s v="Z045"/>
    <s v="Z022"/>
    <s v="0093294823"/>
    <s v="1075926"/>
    <s v="CP Axtra Public Company Limited"/>
    <s v="1545607"/>
    <x v="0"/>
    <x v="0"/>
    <n v="80"/>
    <n v="4957.3599999999997"/>
    <x v="0"/>
    <n v="80"/>
    <n v="5023.2"/>
    <n v="65.840000000000146"/>
    <n v="4957.3599999999997"/>
    <n v="5760"/>
    <n v="376.82242990654208"/>
    <n v="5334.182429906542"/>
    <s v="WI"/>
    <x v="0"/>
    <x v="6"/>
  </r>
  <r>
    <x v="5"/>
    <s v="13920170"/>
    <s v="1036184633"/>
    <s v="Z045"/>
    <s v="Z022"/>
    <s v="0093294824"/>
    <s v="1086774"/>
    <s v="Central Food Retail Co., Ltd."/>
    <s v="1086774"/>
    <x v="9"/>
    <x v="9"/>
    <n v="500"/>
    <n v="30280"/>
    <x v="9"/>
    <n v="500"/>
    <n v="31395"/>
    <n v="1115"/>
    <n v="30280"/>
    <n v="36000"/>
    <n v="2355.1401869158876"/>
    <n v="32635.140186915887"/>
    <s v="WI"/>
    <x v="0"/>
    <x v="1"/>
  </r>
  <r>
    <x v="5"/>
    <s v="13920170"/>
    <s v="1036184633"/>
    <s v="Z045"/>
    <s v="Z022"/>
    <s v="0093294824"/>
    <s v="1086774"/>
    <s v="Central Food Retail Co., Ltd."/>
    <s v="1086774"/>
    <x v="0"/>
    <x v="0"/>
    <n v="1000"/>
    <n v="60560"/>
    <x v="0"/>
    <n v="1000"/>
    <n v="62790"/>
    <n v="2230"/>
    <n v="60560"/>
    <n v="72000"/>
    <n v="4710.2803738317753"/>
    <n v="65270.280373831774"/>
    <s v="WI"/>
    <x v="0"/>
    <x v="1"/>
  </r>
  <r>
    <x v="5"/>
    <s v="13920170"/>
    <s v="1036184633"/>
    <s v="Z045"/>
    <s v="Z022"/>
    <s v="0093294824"/>
    <s v="1086774"/>
    <s v="Central Food Retail Co., Ltd."/>
    <s v="1086774"/>
    <x v="1"/>
    <x v="1"/>
    <n v="6000"/>
    <n v="362520"/>
    <x v="1"/>
    <n v="6000"/>
    <n v="376740"/>
    <n v="14220"/>
    <n v="362520"/>
    <n v="432000"/>
    <n v="28261.682242990653"/>
    <n v="390781.68224299065"/>
    <s v="CA"/>
    <x v="0"/>
    <x v="1"/>
  </r>
  <r>
    <x v="5"/>
    <s v="13920170"/>
    <s v="1036184633"/>
    <s v="Z045"/>
    <s v="Z022"/>
    <s v="0093294824"/>
    <s v="1086774"/>
    <s v="Central Food Retail Co., Ltd."/>
    <s v="1086774"/>
    <x v="2"/>
    <x v="2"/>
    <n v="2000"/>
    <n v="120840"/>
    <x v="2"/>
    <n v="2000"/>
    <n v="125580"/>
    <n v="4740"/>
    <n v="120840"/>
    <n v="144000"/>
    <n v="9420.5607476635505"/>
    <n v="130260.56074766355"/>
    <s v="CA"/>
    <x v="0"/>
    <x v="1"/>
  </r>
  <r>
    <x v="5"/>
    <s v="13920170"/>
    <s v="1036184633"/>
    <s v="Z045"/>
    <s v="Z022"/>
    <s v="0093294824"/>
    <s v="1086774"/>
    <s v="Central Food Retail Co., Ltd."/>
    <s v="1086774"/>
    <x v="10"/>
    <x v="10"/>
    <n v="1000"/>
    <n v="60420"/>
    <x v="10"/>
    <n v="1000"/>
    <n v="62790"/>
    <n v="2370"/>
    <n v="60420"/>
    <n v="72000"/>
    <n v="4710.2803738317753"/>
    <n v="65130.280373831774"/>
    <s v="CA"/>
    <x v="0"/>
    <x v="1"/>
  </r>
  <r>
    <x v="5"/>
    <s v="182732"/>
    <s v="1036184583"/>
    <s v="Z045"/>
    <s v="Z022"/>
    <s v="0093294825"/>
    <s v="1014691"/>
    <s v="Saha Lawson Co., Ltd."/>
    <s v="1134779"/>
    <x v="3"/>
    <x v="3"/>
    <n v="500"/>
    <n v="67555"/>
    <x v="3"/>
    <n v="500"/>
    <n v="69265"/>
    <n v="1710"/>
    <n v="67555"/>
    <n v="80000"/>
    <n v="5233.6448598130837"/>
    <n v="72788.644859813081"/>
    <s v="EV"/>
    <x v="0"/>
    <x v="19"/>
  </r>
  <r>
    <x v="5"/>
    <s v="182732"/>
    <s v="1036184583"/>
    <s v="Z045"/>
    <s v="Z022"/>
    <s v="0093294825"/>
    <s v="1014691"/>
    <s v="Saha Lawson Co., Ltd."/>
    <s v="1134779"/>
    <x v="4"/>
    <x v="4"/>
    <n v="500"/>
    <n v="67555"/>
    <x v="4"/>
    <n v="500"/>
    <n v="69265"/>
    <n v="1710"/>
    <n v="67555"/>
    <n v="80000"/>
    <n v="5233.6448598130837"/>
    <n v="72788.644859813081"/>
    <s v="EV"/>
    <x v="0"/>
    <x v="19"/>
  </r>
  <r>
    <x v="5"/>
    <s v="182732"/>
    <s v="1036184583"/>
    <s v="Z045"/>
    <s v="Z022"/>
    <s v="0093294825"/>
    <s v="1014691"/>
    <s v="Saha Lawson Co., Ltd."/>
    <s v="1134779"/>
    <x v="0"/>
    <x v="0"/>
    <n v="500"/>
    <n v="30950"/>
    <x v="0"/>
    <n v="500"/>
    <n v="31395"/>
    <n v="445"/>
    <n v="30950"/>
    <n v="36000"/>
    <n v="2355.1401869158876"/>
    <n v="33305.140186915887"/>
    <s v="WI"/>
    <x v="0"/>
    <x v="19"/>
  </r>
  <r>
    <x v="5"/>
    <s v="182732"/>
    <s v="1036184583"/>
    <s v="Z045"/>
    <s v="Z022"/>
    <s v="0093294825"/>
    <s v="1014691"/>
    <s v="Saha Lawson Co., Ltd."/>
    <s v="1134779"/>
    <x v="7"/>
    <x v="7"/>
    <n v="500"/>
    <n v="30950"/>
    <x v="7"/>
    <n v="500"/>
    <n v="31395"/>
    <n v="445"/>
    <n v="30950"/>
    <n v="36000"/>
    <n v="2355.1401869158876"/>
    <n v="33305.140186915887"/>
    <s v="WI"/>
    <x v="0"/>
    <x v="19"/>
  </r>
  <r>
    <x v="5"/>
    <s v="182732"/>
    <s v="1036184583"/>
    <s v="Z045"/>
    <s v="Z022"/>
    <s v="0093294825"/>
    <s v="1014691"/>
    <s v="Saha Lawson Co., Ltd."/>
    <s v="1134779"/>
    <x v="1"/>
    <x v="1"/>
    <n v="1000"/>
    <n v="61680"/>
    <x v="1"/>
    <n v="1000"/>
    <n v="62790"/>
    <n v="1110"/>
    <n v="61680"/>
    <n v="72000"/>
    <n v="4710.2803738317753"/>
    <n v="66390.280373831774"/>
    <s v="CA"/>
    <x v="0"/>
    <x v="19"/>
  </r>
  <r>
    <x v="5"/>
    <s v="182732"/>
    <s v="1036184583"/>
    <s v="Z045"/>
    <s v="Z022"/>
    <s v="0093294825"/>
    <s v="1014691"/>
    <s v="Saha Lawson Co., Ltd."/>
    <s v="1134779"/>
    <x v="2"/>
    <x v="2"/>
    <n v="500"/>
    <n v="30840"/>
    <x v="2"/>
    <n v="500"/>
    <n v="31395"/>
    <n v="555"/>
    <n v="30840"/>
    <n v="36000"/>
    <n v="2355.1401869158876"/>
    <n v="33195.140186915887"/>
    <s v="CA"/>
    <x v="0"/>
    <x v="19"/>
  </r>
  <r>
    <x v="5"/>
    <s v="182732"/>
    <s v="1036184583"/>
    <s v="Z045"/>
    <s v="Z022"/>
    <s v="0093294825"/>
    <s v="1014691"/>
    <s v="Saha Lawson Co., Ltd."/>
    <s v="1134779"/>
    <x v="10"/>
    <x v="10"/>
    <n v="500"/>
    <n v="30840"/>
    <x v="10"/>
    <n v="500"/>
    <n v="31395"/>
    <n v="555"/>
    <n v="30840"/>
    <n v="36000"/>
    <n v="2355.1401869158876"/>
    <n v="33195.140186915887"/>
    <s v="CA"/>
    <x v="0"/>
    <x v="19"/>
  </r>
  <r>
    <x v="5"/>
    <s v="182732"/>
    <s v="1036184583"/>
    <s v="Z045"/>
    <s v="Z022"/>
    <s v="0093294825"/>
    <s v="1014691"/>
    <s v="Saha Lawson Co., Ltd."/>
    <s v="1134779"/>
    <x v="8"/>
    <x v="8"/>
    <n v="500"/>
    <n v="30955"/>
    <x v="8"/>
    <n v="500"/>
    <n v="31395"/>
    <n v="440"/>
    <n v="30955"/>
    <n v="36000"/>
    <n v="2355.1401869158876"/>
    <n v="33310.140186915887"/>
    <s v="CAHD"/>
    <x v="0"/>
    <x v="19"/>
  </r>
  <r>
    <x v="5"/>
    <s v="SOR1_Y25-030703"/>
    <s v="1036184580"/>
    <s v="Z045"/>
    <s v="Z022"/>
    <s v="0093294826"/>
    <s v="1256072"/>
    <s v="SOR.CHAROEN SUPPLY 2018 CO., LTD."/>
    <s v="1256072"/>
    <x v="4"/>
    <x v="4"/>
    <n v="250"/>
    <n v="34285"/>
    <x v="4"/>
    <n v="250"/>
    <n v="34632.5"/>
    <n v="347.5"/>
    <n v="34285"/>
    <n v="40000"/>
    <n v="2616.8224299065419"/>
    <n v="36901.82242990654"/>
    <s v="EV"/>
    <x v="1"/>
    <x v="9"/>
  </r>
  <r>
    <x v="5"/>
    <s v="SOR1_Y25-030703"/>
    <s v="1036184580"/>
    <s v="Z045"/>
    <s v="Z022"/>
    <s v="0093294826"/>
    <s v="1256072"/>
    <s v="SOR.CHAROEN SUPPLY 2018 CO., LTD."/>
    <s v="1256072"/>
    <x v="1"/>
    <x v="1"/>
    <n v="7750"/>
    <n v="481740"/>
    <x v="1"/>
    <n v="7750"/>
    <n v="486622.5"/>
    <n v="4882.5"/>
    <n v="481740"/>
    <n v="558000"/>
    <n v="36504.672897196258"/>
    <n v="518244.67289719626"/>
    <s v="CA"/>
    <x v="1"/>
    <x v="9"/>
  </r>
  <r>
    <x v="5"/>
    <s v="SOR1_Y25-030703"/>
    <s v="1036184580"/>
    <s v="Z045"/>
    <s v="Z022"/>
    <s v="0093294826"/>
    <s v="1256072"/>
    <s v="SOR.CHAROEN SUPPLY 2018 CO., LTD."/>
    <s v="1256072"/>
    <x v="2"/>
    <x v="2"/>
    <n v="10000"/>
    <n v="621600"/>
    <x v="2"/>
    <n v="10000"/>
    <n v="627900"/>
    <n v="6300"/>
    <n v="621600"/>
    <n v="720000"/>
    <n v="47102.803738317758"/>
    <n v="668702.8037383178"/>
    <s v="CA"/>
    <x v="1"/>
    <x v="9"/>
  </r>
  <r>
    <x v="5"/>
    <s v="SOR1_Y25-030703"/>
    <s v="1036184580"/>
    <s v="Z045"/>
    <s v="Z022"/>
    <s v="0093294826"/>
    <s v="1256072"/>
    <s v="SOR.CHAROEN SUPPLY 2018 CO., LTD."/>
    <s v="1256072"/>
    <x v="10"/>
    <x v="10"/>
    <n v="5000"/>
    <n v="310800"/>
    <x v="10"/>
    <n v="5000"/>
    <n v="313950"/>
    <n v="3150"/>
    <n v="310800"/>
    <n v="360000"/>
    <n v="23551.401869158879"/>
    <n v="334351.4018691589"/>
    <s v="CA"/>
    <x v="1"/>
    <x v="9"/>
  </r>
  <r>
    <x v="5"/>
    <s v="SOR1_Y25-030703"/>
    <s v="1036184580"/>
    <s v="Z045"/>
    <s v="Z022"/>
    <s v="0093294826"/>
    <s v="1256072"/>
    <s v="SOR.CHAROEN SUPPLY 2018 CO., LTD."/>
    <s v="1256072"/>
    <x v="8"/>
    <x v="8"/>
    <n v="7000"/>
    <n v="435120"/>
    <x v="8"/>
    <n v="7000"/>
    <n v="439530"/>
    <n v="4410"/>
    <n v="435120"/>
    <n v="504000"/>
    <n v="32971.962616822428"/>
    <n v="468091.96261682245"/>
    <s v="CAHD"/>
    <x v="1"/>
    <x v="9"/>
  </r>
  <r>
    <x v="5"/>
    <s v="1012033372"/>
    <s v="1036184661"/>
    <s v="Z045"/>
    <s v="Z022"/>
    <s v="0093294827"/>
    <s v="1014781"/>
    <s v="CP All Public Company Limited"/>
    <s v="1014781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5"/>
    <s v="1012033372"/>
    <s v="1036184661"/>
    <s v="Z045"/>
    <s v="Z022"/>
    <s v="0093294827"/>
    <s v="1014781"/>
    <s v="CP All Public Company Limited"/>
    <s v="1014781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5"/>
    <s v="1012033372"/>
    <s v="1036184661"/>
    <s v="Z045"/>
    <s v="Z022"/>
    <s v="0093294827"/>
    <s v="1014781"/>
    <s v="CP All Public Company Limited"/>
    <s v="1014781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5"/>
    <s v="5012033574"/>
    <s v="1036184675"/>
    <s v="Z045"/>
    <s v="Z022"/>
    <s v="0093294828"/>
    <s v="1014781"/>
    <s v="CP All Public Company Limited"/>
    <s v="1075193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5"/>
    <s v="5012033574"/>
    <s v="1036184675"/>
    <s v="Z045"/>
    <s v="Z022"/>
    <s v="0093294828"/>
    <s v="1014781"/>
    <s v="CP All Public Company Limited"/>
    <s v="1075193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5"/>
    <s v="5012033574"/>
    <s v="1036184675"/>
    <s v="Z045"/>
    <s v="Z022"/>
    <s v="0093294828"/>
    <s v="1014781"/>
    <s v="CP All Public Company Limited"/>
    <s v="1075193"/>
    <x v="5"/>
    <x v="5"/>
    <n v="1000"/>
    <n v="142927.54"/>
    <x v="5"/>
    <n v="1000"/>
    <n v="151550"/>
    <n v="8622.4599999999919"/>
    <n v="142927.54"/>
    <n v="175000"/>
    <n v="11448.598130841121"/>
    <n v="154376.13813084114"/>
    <s v="EV"/>
    <x v="0"/>
    <x v="7"/>
  </r>
  <r>
    <x v="5"/>
    <s v="5012033574"/>
    <s v="1036184675"/>
    <s v="Z045"/>
    <s v="Z022"/>
    <s v="0093294828"/>
    <s v="1014781"/>
    <s v="CP All Public Company Limited"/>
    <s v="1075193"/>
    <x v="1"/>
    <x v="1"/>
    <n v="16000"/>
    <n v="947064.41"/>
    <x v="1"/>
    <n v="16000"/>
    <n v="1004640"/>
    <n v="57575.589999999967"/>
    <n v="947064.41"/>
    <n v="1152000"/>
    <n v="75364.485981308404"/>
    <n v="1022428.8959813084"/>
    <s v="CA"/>
    <x v="0"/>
    <x v="7"/>
  </r>
  <r>
    <x v="5"/>
    <s v="5012033574"/>
    <s v="1036184675"/>
    <s v="Z045"/>
    <s v="Z022"/>
    <s v="0093294828"/>
    <s v="1014781"/>
    <s v="CP All Public Company Limited"/>
    <s v="1075193"/>
    <x v="2"/>
    <x v="2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7"/>
  </r>
  <r>
    <x v="5"/>
    <s v="5012033574"/>
    <s v="1036184675"/>
    <s v="Z045"/>
    <s v="Z022"/>
    <s v="0093294828"/>
    <s v="1014781"/>
    <s v="CP All Public Company Limited"/>
    <s v="1075193"/>
    <x v="10"/>
    <x v="10"/>
    <n v="3500"/>
    <n v="207170.34"/>
    <x v="10"/>
    <n v="3500"/>
    <n v="219765"/>
    <n v="12594.660000000003"/>
    <n v="207170.34"/>
    <n v="252000"/>
    <n v="16485.981308411214"/>
    <n v="223656.32130841122"/>
    <s v="CA"/>
    <x v="0"/>
    <x v="7"/>
  </r>
  <r>
    <x v="5"/>
    <s v="5012033574"/>
    <s v="1036184675"/>
    <s v="Z045"/>
    <s v="Z022"/>
    <s v="0093294828"/>
    <s v="1014781"/>
    <s v="CP All Public Company Limited"/>
    <s v="1075193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5"/>
    <s v="5012033574"/>
    <s v="1036184675"/>
    <s v="Z045"/>
    <s v="Z022"/>
    <s v="0093294828"/>
    <s v="1014781"/>
    <s v="CP All Public Company Limited"/>
    <s v="1075193"/>
    <x v="11"/>
    <x v="11"/>
    <n v="1500"/>
    <n v="88787.32"/>
    <x v="11"/>
    <n v="1500"/>
    <n v="94185"/>
    <n v="5397.679999999993"/>
    <n v="88787.32"/>
    <n v="108000"/>
    <n v="7065.4205607476633"/>
    <n v="95852.740560747668"/>
    <s v="CAHD"/>
    <x v="0"/>
    <x v="7"/>
  </r>
  <r>
    <x v="5"/>
    <s v="5012033575"/>
    <s v="1036184676"/>
    <s v="Z045"/>
    <s v="Z022"/>
    <s v="0093294829"/>
    <s v="1014781"/>
    <s v="CP All Public Company Limited"/>
    <s v="1075193"/>
    <x v="6"/>
    <x v="6"/>
    <n v="1000"/>
    <n v="98949.53"/>
    <x v="6"/>
    <n v="1000"/>
    <n v="104150"/>
    <n v="5200.4700000000012"/>
    <n v="98949.53"/>
    <n v="120000"/>
    <n v="7850.467289719626"/>
    <n v="106799.99728971963"/>
    <s v="WI"/>
    <x v="0"/>
    <x v="7"/>
  </r>
  <r>
    <x v="5"/>
    <s v="5012033575"/>
    <s v="1036184676"/>
    <s v="Z045"/>
    <s v="Z022"/>
    <s v="0093294829"/>
    <s v="1014781"/>
    <s v="CP All Public Company Limited"/>
    <s v="1075193"/>
    <x v="9"/>
    <x v="9"/>
    <n v="3000"/>
    <n v="177574.64"/>
    <x v="9"/>
    <n v="3000"/>
    <n v="188370"/>
    <n v="10795.359999999986"/>
    <n v="177574.64"/>
    <n v="216000"/>
    <n v="14130.841121495327"/>
    <n v="191705.48112149534"/>
    <s v="WI"/>
    <x v="0"/>
    <x v="7"/>
  </r>
  <r>
    <x v="5"/>
    <s v="5012033575"/>
    <s v="1036184676"/>
    <s v="Z045"/>
    <s v="Z022"/>
    <s v="0093294829"/>
    <s v="1014781"/>
    <s v="CP All Public Company Limited"/>
    <s v="1075193"/>
    <x v="0"/>
    <x v="0"/>
    <n v="7500"/>
    <n v="443936.59"/>
    <x v="0"/>
    <n v="7500"/>
    <n v="470925"/>
    <n v="26988.409999999974"/>
    <n v="443936.59"/>
    <n v="540000"/>
    <n v="35327.102803738315"/>
    <n v="479263.69280373835"/>
    <s v="WI"/>
    <x v="0"/>
    <x v="7"/>
  </r>
  <r>
    <x v="5"/>
    <s v="5012033575"/>
    <s v="1036184676"/>
    <s v="Z045"/>
    <s v="Z022"/>
    <s v="0093294829"/>
    <s v="1014781"/>
    <s v="CP All Public Company Limited"/>
    <s v="1075193"/>
    <x v="7"/>
    <x v="7"/>
    <n v="3000"/>
    <n v="177574.64"/>
    <x v="7"/>
    <n v="3000"/>
    <n v="188370"/>
    <n v="10795.359999999986"/>
    <n v="177574.64"/>
    <n v="216000"/>
    <n v="14130.841121495327"/>
    <n v="191705.48112149534"/>
    <s v="WI"/>
    <x v="0"/>
    <x v="7"/>
  </r>
  <r>
    <x v="5"/>
    <s v="9012033289Code12452D"/>
    <s v="1036184679"/>
    <s v="Z045"/>
    <s v="Z022"/>
    <s v="0093294830"/>
    <s v="1014781"/>
    <s v="CP All Public Company Limited"/>
    <s v="1121029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5"/>
    <s v="9012033289Code12452D"/>
    <s v="1036184679"/>
    <s v="Z045"/>
    <s v="Z022"/>
    <s v="0093294830"/>
    <s v="1014781"/>
    <s v="CP All Public Company Limited"/>
    <s v="1121029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5"/>
    <s v="9012033289Code12452D"/>
    <s v="1036184679"/>
    <s v="Z045"/>
    <s v="Z022"/>
    <s v="0093294830"/>
    <s v="1014781"/>
    <s v="CP All Public Company Limited"/>
    <s v="112102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5"/>
    <s v="9012033289Code12452D"/>
    <s v="1036184679"/>
    <s v="Z045"/>
    <s v="Z022"/>
    <s v="0093294830"/>
    <s v="1014781"/>
    <s v="CP All Public Company Limited"/>
    <s v="1121029"/>
    <x v="1"/>
    <x v="1"/>
    <n v="12000"/>
    <n v="710298.31"/>
    <x v="1"/>
    <n v="12000"/>
    <n v="753480"/>
    <n v="43181.689999999944"/>
    <n v="710298.31"/>
    <n v="864000"/>
    <n v="56523.364485981307"/>
    <n v="766821.67448598135"/>
    <s v="CA"/>
    <x v="0"/>
    <x v="7"/>
  </r>
  <r>
    <x v="5"/>
    <s v="9012033289Code12452D"/>
    <s v="1036184679"/>
    <s v="Z045"/>
    <s v="Z022"/>
    <s v="0093294830"/>
    <s v="1014781"/>
    <s v="CP All Public Company Limited"/>
    <s v="1121029"/>
    <x v="2"/>
    <x v="2"/>
    <n v="3500"/>
    <n v="207170.34"/>
    <x v="2"/>
    <n v="3500"/>
    <n v="219765"/>
    <n v="12594.660000000003"/>
    <n v="207170.34"/>
    <n v="252000"/>
    <n v="16485.981308411214"/>
    <n v="223656.32130841122"/>
    <s v="CA"/>
    <x v="0"/>
    <x v="7"/>
  </r>
  <r>
    <x v="5"/>
    <s v="9012033289Code12452D"/>
    <s v="1036184679"/>
    <s v="Z045"/>
    <s v="Z022"/>
    <s v="0093294830"/>
    <s v="1014781"/>
    <s v="CP All Public Company Limited"/>
    <s v="1121029"/>
    <x v="10"/>
    <x v="10"/>
    <n v="3000"/>
    <n v="177574.58"/>
    <x v="10"/>
    <n v="3000"/>
    <n v="188370"/>
    <n v="10795.420000000013"/>
    <n v="177574.58"/>
    <n v="216000"/>
    <n v="14130.841121495327"/>
    <n v="191705.42112149531"/>
    <s v="CA"/>
    <x v="0"/>
    <x v="7"/>
  </r>
  <r>
    <x v="5"/>
    <s v="9012033289Code12452D"/>
    <s v="1036184679"/>
    <s v="Z045"/>
    <s v="Z022"/>
    <s v="0093294830"/>
    <s v="1014781"/>
    <s v="CP All Public Company Limited"/>
    <s v="1121029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5"/>
    <s v="9012033289Code12452D"/>
    <s v="1036184679"/>
    <s v="Z045"/>
    <s v="Z022"/>
    <s v="0093294830"/>
    <s v="1014781"/>
    <s v="CP All Public Company Limited"/>
    <s v="1121029"/>
    <x v="11"/>
    <x v="11"/>
    <n v="2500"/>
    <n v="147978.85999999999"/>
    <x v="11"/>
    <n v="2500"/>
    <n v="156975"/>
    <n v="8996.140000000014"/>
    <n v="147978.85999999999"/>
    <n v="180000"/>
    <n v="11775.700934579439"/>
    <n v="159754.56093457944"/>
    <s v="CAHD"/>
    <x v="0"/>
    <x v="7"/>
  </r>
  <r>
    <x v="5"/>
    <s v="9012033290Code12452D"/>
    <s v="1036184680"/>
    <s v="Z045"/>
    <s v="Z022"/>
    <s v="0093294831"/>
    <s v="1014781"/>
    <s v="CP All Public Company Limited"/>
    <s v="1121029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5"/>
    <s v="9012033290Code12452D"/>
    <s v="1036184680"/>
    <s v="Z045"/>
    <s v="Z022"/>
    <s v="0093294831"/>
    <s v="1014781"/>
    <s v="CP All Public Company Limited"/>
    <s v="1121029"/>
    <x v="9"/>
    <x v="9"/>
    <n v="3000"/>
    <n v="177574.64"/>
    <x v="9"/>
    <n v="3000"/>
    <n v="188370"/>
    <n v="10795.359999999986"/>
    <n v="177574.64"/>
    <n v="216000"/>
    <n v="14130.841121495327"/>
    <n v="191705.48112149534"/>
    <s v="WI"/>
    <x v="0"/>
    <x v="7"/>
  </r>
  <r>
    <x v="5"/>
    <s v="9012033290Code12452D"/>
    <s v="1036184680"/>
    <s v="Z045"/>
    <s v="Z022"/>
    <s v="0093294831"/>
    <s v="1014781"/>
    <s v="CP All Public Company Limited"/>
    <s v="1121029"/>
    <x v="0"/>
    <x v="0"/>
    <n v="4000"/>
    <n v="236766.18"/>
    <x v="0"/>
    <n v="4000"/>
    <n v="251160"/>
    <n v="14393.820000000007"/>
    <n v="236766.18"/>
    <n v="288000"/>
    <n v="18841.121495327101"/>
    <n v="255607.30149532709"/>
    <s v="WI"/>
    <x v="0"/>
    <x v="7"/>
  </r>
  <r>
    <x v="5"/>
    <s v="9012033290Code12452D"/>
    <s v="1036184680"/>
    <s v="Z045"/>
    <s v="Z022"/>
    <s v="0093294831"/>
    <s v="1014781"/>
    <s v="CP All Public Company Limited"/>
    <s v="1121029"/>
    <x v="7"/>
    <x v="7"/>
    <n v="3000"/>
    <n v="177574.64"/>
    <x v="7"/>
    <n v="3000"/>
    <n v="188370"/>
    <n v="10795.359999999986"/>
    <n v="177574.64"/>
    <n v="216000"/>
    <n v="14130.841121495327"/>
    <n v="191705.48112149534"/>
    <s v="WI"/>
    <x v="0"/>
    <x v="7"/>
  </r>
  <r>
    <x v="5"/>
    <s v="3012032242Code12452D"/>
    <s v="1036184670"/>
    <s v="Z045"/>
    <s v="Z022"/>
    <s v="0093294832"/>
    <s v="1014781"/>
    <s v="CP All Public Company Limited"/>
    <s v="1113864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5"/>
    <s v="3012032242Code12452D"/>
    <s v="1036184670"/>
    <s v="Z045"/>
    <s v="Z022"/>
    <s v="0093294832"/>
    <s v="1014781"/>
    <s v="CP All Public Company Limited"/>
    <s v="1113864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5"/>
    <s v="3012032242Code12452D"/>
    <s v="1036184670"/>
    <s v="Z045"/>
    <s v="Z022"/>
    <s v="0093294832"/>
    <s v="1014781"/>
    <s v="CP All Public Company Limited"/>
    <s v="1113864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5"/>
    <s v="3012032242Code12452D"/>
    <s v="1036184670"/>
    <s v="Z045"/>
    <s v="Z022"/>
    <s v="0093294832"/>
    <s v="1014781"/>
    <s v="CP All Public Company Limited"/>
    <s v="1113864"/>
    <x v="1"/>
    <x v="1"/>
    <n v="8000"/>
    <n v="473532.21"/>
    <x v="1"/>
    <n v="8000"/>
    <n v="502320"/>
    <n v="28787.789999999979"/>
    <n v="473532.21"/>
    <n v="576000"/>
    <n v="37682.242990654202"/>
    <n v="511214.45299065422"/>
    <s v="CA"/>
    <x v="0"/>
    <x v="7"/>
  </r>
  <r>
    <x v="5"/>
    <s v="3012032242Code12452D"/>
    <s v="1036184670"/>
    <s v="Z045"/>
    <s v="Z022"/>
    <s v="0093294832"/>
    <s v="1014781"/>
    <s v="CP All Public Company Limited"/>
    <s v="1113864"/>
    <x v="2"/>
    <x v="2"/>
    <n v="5000"/>
    <n v="295957.63"/>
    <x v="2"/>
    <n v="5000"/>
    <n v="313950"/>
    <n v="17992.369999999995"/>
    <n v="295957.63"/>
    <n v="360000"/>
    <n v="23551.401869158879"/>
    <n v="319509.03186915891"/>
    <s v="CA"/>
    <x v="0"/>
    <x v="7"/>
  </r>
  <r>
    <x v="5"/>
    <s v="3012032242Code12452D"/>
    <s v="1036184670"/>
    <s v="Z045"/>
    <s v="Z022"/>
    <s v="0093294832"/>
    <s v="1014781"/>
    <s v="CP All Public Company Limited"/>
    <s v="1113864"/>
    <x v="10"/>
    <x v="10"/>
    <n v="2500"/>
    <n v="147978.81"/>
    <x v="10"/>
    <n v="2500"/>
    <n v="156975"/>
    <n v="8996.1900000000023"/>
    <n v="147978.81"/>
    <n v="180000"/>
    <n v="11775.700934579439"/>
    <n v="159754.51093457945"/>
    <s v="CA"/>
    <x v="0"/>
    <x v="7"/>
  </r>
  <r>
    <x v="5"/>
    <s v="3012032242Code12452D"/>
    <s v="1036184670"/>
    <s v="Z045"/>
    <s v="Z022"/>
    <s v="0093294832"/>
    <s v="1014781"/>
    <s v="CP All Public Company Limited"/>
    <s v="1113864"/>
    <x v="8"/>
    <x v="8"/>
    <n v="3000"/>
    <n v="177574.64"/>
    <x v="8"/>
    <n v="3000"/>
    <n v="188370"/>
    <n v="10795.359999999986"/>
    <n v="177574.64"/>
    <n v="216000"/>
    <n v="14130.841121495327"/>
    <n v="191705.48112149534"/>
    <s v="CAHD"/>
    <x v="0"/>
    <x v="7"/>
  </r>
  <r>
    <x v="5"/>
    <s v="3012032242Code12452D"/>
    <s v="1036184670"/>
    <s v="Z045"/>
    <s v="Z022"/>
    <s v="0093294832"/>
    <s v="1014781"/>
    <s v="CP All Public Company Limited"/>
    <s v="1113864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5"/>
    <s v="3012032243Code12452D"/>
    <s v="1036184671"/>
    <s v="Z045"/>
    <s v="Z022"/>
    <s v="0093294833"/>
    <s v="1014781"/>
    <s v="CP All Public Company Limited"/>
    <s v="1113864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5"/>
    <s v="3012032243Code12452D"/>
    <s v="1036184671"/>
    <s v="Z045"/>
    <s v="Z022"/>
    <s v="0093294833"/>
    <s v="1014781"/>
    <s v="CP All Public Company Limited"/>
    <s v="1113864"/>
    <x v="9"/>
    <x v="9"/>
    <n v="3000"/>
    <n v="177574.64"/>
    <x v="9"/>
    <n v="3000"/>
    <n v="188370"/>
    <n v="10795.359999999986"/>
    <n v="177574.64"/>
    <n v="216000"/>
    <n v="14130.841121495327"/>
    <n v="191705.48112149534"/>
    <s v="WI"/>
    <x v="0"/>
    <x v="7"/>
  </r>
  <r>
    <x v="5"/>
    <s v="3012032243Code12452D"/>
    <s v="1036184671"/>
    <s v="Z045"/>
    <s v="Z022"/>
    <s v="0093294833"/>
    <s v="1014781"/>
    <s v="CP All Public Company Limited"/>
    <s v="1113864"/>
    <x v="0"/>
    <x v="0"/>
    <n v="3000"/>
    <n v="177574.64"/>
    <x v="0"/>
    <n v="3000"/>
    <n v="188370"/>
    <n v="10795.359999999986"/>
    <n v="177574.64"/>
    <n v="216000"/>
    <n v="14130.841121495327"/>
    <n v="191705.48112149534"/>
    <s v="WI"/>
    <x v="0"/>
    <x v="7"/>
  </r>
  <r>
    <x v="5"/>
    <s v="3012032243Code12452D"/>
    <s v="1036184671"/>
    <s v="Z045"/>
    <s v="Z022"/>
    <s v="0093294833"/>
    <s v="1014781"/>
    <s v="CP All Public Company Limited"/>
    <s v="1113864"/>
    <x v="7"/>
    <x v="7"/>
    <n v="2500"/>
    <n v="147978.85999999999"/>
    <x v="7"/>
    <n v="2500"/>
    <n v="156975"/>
    <n v="8996.140000000014"/>
    <n v="147978.85999999999"/>
    <n v="180000"/>
    <n v="11775.700934579439"/>
    <n v="159754.56093457944"/>
    <s v="WI"/>
    <x v="0"/>
    <x v="7"/>
  </r>
  <r>
    <x v="5"/>
    <s v="4012032547Code12452D"/>
    <s v="1036184672"/>
    <s v="Z045"/>
    <s v="Z022"/>
    <s v="0093294834"/>
    <s v="1014781"/>
    <s v="CP All Public Company Limited"/>
    <s v="1092504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5"/>
    <s v="4012032547Code12452D"/>
    <s v="1036184672"/>
    <s v="Z045"/>
    <s v="Z022"/>
    <s v="0093294834"/>
    <s v="1014781"/>
    <s v="CP All Public Company Limited"/>
    <s v="1092504"/>
    <x v="4"/>
    <x v="4"/>
    <n v="2000"/>
    <n v="266676.56"/>
    <x v="4"/>
    <n v="2000"/>
    <n v="277060"/>
    <n v="10383.440000000002"/>
    <n v="266676.56"/>
    <n v="320000"/>
    <n v="20934.579439252335"/>
    <n v="287611.13943925232"/>
    <s v="EV"/>
    <x v="0"/>
    <x v="7"/>
  </r>
  <r>
    <x v="5"/>
    <s v="4012032547Code12452D"/>
    <s v="1036184672"/>
    <s v="Z045"/>
    <s v="Z022"/>
    <s v="0093294834"/>
    <s v="1014781"/>
    <s v="CP All Public Company Limited"/>
    <s v="1092504"/>
    <x v="1"/>
    <x v="1"/>
    <n v="28000"/>
    <n v="1657362.72"/>
    <x v="1"/>
    <n v="28000"/>
    <n v="1758120"/>
    <n v="100757.28000000003"/>
    <n v="1657362.72"/>
    <n v="2016000"/>
    <n v="131887.85046728971"/>
    <n v="1789250.5704672898"/>
    <s v="CA"/>
    <x v="0"/>
    <x v="7"/>
  </r>
  <r>
    <x v="5"/>
    <s v="4012032547Code12452D"/>
    <s v="1036184672"/>
    <s v="Z045"/>
    <s v="Z022"/>
    <s v="0093294834"/>
    <s v="1014781"/>
    <s v="CP All Public Company Limited"/>
    <s v="1092504"/>
    <x v="2"/>
    <x v="2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7"/>
  </r>
  <r>
    <x v="5"/>
    <s v="4012032547Code12452D"/>
    <s v="1036184672"/>
    <s v="Z045"/>
    <s v="Z022"/>
    <s v="0093294834"/>
    <s v="1014781"/>
    <s v="CP All Public Company Limited"/>
    <s v="1092504"/>
    <x v="10"/>
    <x v="10"/>
    <n v="6000"/>
    <n v="355149.15"/>
    <x v="10"/>
    <n v="6000"/>
    <n v="376740"/>
    <n v="21590.849999999977"/>
    <n v="355149.15"/>
    <n v="432000"/>
    <n v="28261.682242990653"/>
    <n v="383410.83224299067"/>
    <s v="CA"/>
    <x v="0"/>
    <x v="7"/>
  </r>
  <r>
    <x v="5"/>
    <s v="4012032547Code12452D"/>
    <s v="1036184672"/>
    <s v="Z045"/>
    <s v="Z022"/>
    <s v="0093294834"/>
    <s v="1014781"/>
    <s v="CP All Public Company Limited"/>
    <s v="1092504"/>
    <x v="8"/>
    <x v="8"/>
    <n v="4500"/>
    <n v="266361.96000000002"/>
    <x v="8"/>
    <n v="4500"/>
    <n v="282555"/>
    <n v="16193.039999999979"/>
    <n v="266361.96000000002"/>
    <n v="324000"/>
    <n v="21196.261682242992"/>
    <n v="287558.22168224299"/>
    <s v="CAHD"/>
    <x v="0"/>
    <x v="7"/>
  </r>
  <r>
    <x v="5"/>
    <s v="4012032547Code12452D"/>
    <s v="1036184672"/>
    <s v="Z045"/>
    <s v="Z022"/>
    <s v="0093294834"/>
    <s v="1014781"/>
    <s v="CP All Public Company Limited"/>
    <s v="1092504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5"/>
    <s v="4012032548Code12452D"/>
    <s v="1036184673"/>
    <s v="Z045"/>
    <s v="Z022"/>
    <s v="0093294835"/>
    <s v="1014781"/>
    <s v="CP All Public Company Limited"/>
    <s v="1092504"/>
    <x v="6"/>
    <x v="6"/>
    <n v="3500"/>
    <n v="346323.37"/>
    <x v="6"/>
    <n v="3500"/>
    <n v="364525"/>
    <n v="18201.630000000005"/>
    <n v="346323.37"/>
    <n v="420000"/>
    <n v="27476.635514018693"/>
    <n v="373800.0055140187"/>
    <s v="WI"/>
    <x v="0"/>
    <x v="7"/>
  </r>
  <r>
    <x v="5"/>
    <s v="4012032548Code12452D"/>
    <s v="1036184673"/>
    <s v="Z045"/>
    <s v="Z022"/>
    <s v="0093294835"/>
    <s v="1014781"/>
    <s v="CP All Public Company Limited"/>
    <s v="1092504"/>
    <x v="9"/>
    <x v="9"/>
    <n v="1500"/>
    <n v="88787.32"/>
    <x v="9"/>
    <n v="1500"/>
    <n v="94185"/>
    <n v="5397.679999999993"/>
    <n v="88787.32"/>
    <n v="108000"/>
    <n v="7065.4205607476633"/>
    <n v="95852.740560747668"/>
    <s v="WI"/>
    <x v="0"/>
    <x v="7"/>
  </r>
  <r>
    <x v="5"/>
    <s v="4012032548Code12452D"/>
    <s v="1036184673"/>
    <s v="Z045"/>
    <s v="Z022"/>
    <s v="0093294835"/>
    <s v="1014781"/>
    <s v="CP All Public Company Limited"/>
    <s v="1092504"/>
    <x v="0"/>
    <x v="0"/>
    <n v="12500"/>
    <n v="739894.32"/>
    <x v="0"/>
    <n v="12500"/>
    <n v="784875"/>
    <n v="44980.680000000051"/>
    <n v="739894.32"/>
    <n v="900000"/>
    <n v="58878.504672897194"/>
    <n v="798772.82467289711"/>
    <s v="WI"/>
    <x v="0"/>
    <x v="7"/>
  </r>
  <r>
    <x v="5"/>
    <s v="4012032548Code12452D"/>
    <s v="1036184673"/>
    <s v="Z045"/>
    <s v="Z022"/>
    <s v="0093294835"/>
    <s v="1014781"/>
    <s v="CP All Public Company Limited"/>
    <s v="1092504"/>
    <x v="7"/>
    <x v="7"/>
    <n v="1000"/>
    <n v="59191.55"/>
    <x v="7"/>
    <n v="1000"/>
    <n v="62790"/>
    <n v="3598.4499999999971"/>
    <n v="59191.55"/>
    <n v="72000"/>
    <n v="4710.2803738317753"/>
    <n v="63901.830373831777"/>
    <s v="WI"/>
    <x v="0"/>
    <x v="7"/>
  </r>
  <r>
    <x v="5"/>
    <s v="8012032568Code12452D"/>
    <s v="1036184695"/>
    <s v="Z045"/>
    <s v="Z022"/>
    <s v="0093294836"/>
    <s v="1014781"/>
    <s v="CP All Public Company Limited"/>
    <s v="1014779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5"/>
    <s v="8012032568Code12452D"/>
    <s v="1036184695"/>
    <s v="Z045"/>
    <s v="Z022"/>
    <s v="0093294836"/>
    <s v="1014781"/>
    <s v="CP All Public Company Limited"/>
    <s v="101477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5"/>
    <s v="8012032568Code12452D"/>
    <s v="1036184695"/>
    <s v="Z045"/>
    <s v="Z022"/>
    <s v="0093294836"/>
    <s v="1014781"/>
    <s v="CP All Public Company Limited"/>
    <s v="1014779"/>
    <x v="1"/>
    <x v="1"/>
    <n v="5000"/>
    <n v="295957.63"/>
    <x v="1"/>
    <n v="5000"/>
    <n v="313950"/>
    <n v="17992.369999999995"/>
    <n v="295957.63"/>
    <n v="360000"/>
    <n v="23551.401869158879"/>
    <n v="319509.03186915891"/>
    <s v="CA"/>
    <x v="0"/>
    <x v="7"/>
  </r>
  <r>
    <x v="5"/>
    <s v="8012032568Code12452D"/>
    <s v="1036184695"/>
    <s v="Z045"/>
    <s v="Z022"/>
    <s v="0093294836"/>
    <s v="1014781"/>
    <s v="CP All Public Company Limited"/>
    <s v="1014779"/>
    <x v="2"/>
    <x v="2"/>
    <n v="1500"/>
    <n v="88787.29"/>
    <x v="2"/>
    <n v="1500"/>
    <n v="94185"/>
    <n v="5397.7100000000064"/>
    <n v="88787.29"/>
    <n v="108000"/>
    <n v="7065.4205607476633"/>
    <n v="95852.710560747655"/>
    <s v="CA"/>
    <x v="0"/>
    <x v="7"/>
  </r>
  <r>
    <x v="5"/>
    <s v="8012032568Code12452D"/>
    <s v="1036184695"/>
    <s v="Z045"/>
    <s v="Z022"/>
    <s v="0093294836"/>
    <s v="1014781"/>
    <s v="CP All Public Company Limited"/>
    <s v="1014779"/>
    <x v="10"/>
    <x v="10"/>
    <n v="1500"/>
    <n v="88787.29"/>
    <x v="10"/>
    <n v="1500"/>
    <n v="94185"/>
    <n v="5397.7100000000064"/>
    <n v="88787.29"/>
    <n v="108000"/>
    <n v="7065.4205607476633"/>
    <n v="95852.710560747655"/>
    <s v="CA"/>
    <x v="0"/>
    <x v="7"/>
  </r>
  <r>
    <x v="5"/>
    <s v="8012032568Code12452D"/>
    <s v="1036184695"/>
    <s v="Z045"/>
    <s v="Z022"/>
    <s v="0093294836"/>
    <s v="1014781"/>
    <s v="CP All Public Company Limited"/>
    <s v="1014779"/>
    <x v="8"/>
    <x v="8"/>
    <n v="2500"/>
    <n v="147978.85999999999"/>
    <x v="8"/>
    <n v="2500"/>
    <n v="156975"/>
    <n v="8996.140000000014"/>
    <n v="147978.85999999999"/>
    <n v="180000"/>
    <n v="11775.700934579439"/>
    <n v="159754.56093457944"/>
    <s v="CAHD"/>
    <x v="0"/>
    <x v="7"/>
  </r>
  <r>
    <x v="5"/>
    <s v="8012032568Code12452D"/>
    <s v="1036184695"/>
    <s v="Z045"/>
    <s v="Z022"/>
    <s v="0093294836"/>
    <s v="1014781"/>
    <s v="CP All Public Company Limited"/>
    <s v="1014779"/>
    <x v="11"/>
    <x v="11"/>
    <n v="1500"/>
    <n v="88787.32"/>
    <x v="11"/>
    <n v="1500"/>
    <n v="94185"/>
    <n v="5397.679999999993"/>
    <n v="88787.32"/>
    <n v="108000"/>
    <n v="7065.4205607476633"/>
    <n v="95852.740560747668"/>
    <s v="CAHD"/>
    <x v="0"/>
    <x v="7"/>
  </r>
  <r>
    <x v="5"/>
    <s v="8012032569Code12452D"/>
    <s v="1036184677"/>
    <s v="Z045"/>
    <s v="Z022"/>
    <s v="0093294837"/>
    <s v="1014781"/>
    <s v="CP All Public Company Limited"/>
    <s v="1014779"/>
    <x v="9"/>
    <x v="9"/>
    <n v="1500"/>
    <n v="88787.32"/>
    <x v="9"/>
    <n v="1500"/>
    <n v="94185"/>
    <n v="5397.679999999993"/>
    <n v="88787.32"/>
    <n v="108000"/>
    <n v="7065.4205607476633"/>
    <n v="95852.740560747668"/>
    <s v="WI"/>
    <x v="0"/>
    <x v="7"/>
  </r>
  <r>
    <x v="5"/>
    <s v="8012032569Code12452D"/>
    <s v="1036184677"/>
    <s v="Z045"/>
    <s v="Z022"/>
    <s v="0093294837"/>
    <s v="1014781"/>
    <s v="CP All Public Company Limited"/>
    <s v="1014779"/>
    <x v="0"/>
    <x v="0"/>
    <n v="1500"/>
    <n v="88787.32"/>
    <x v="0"/>
    <n v="1500"/>
    <n v="94185"/>
    <n v="5397.679999999993"/>
    <n v="88787.32"/>
    <n v="108000"/>
    <n v="7065.4205607476633"/>
    <n v="95852.740560747668"/>
    <s v="WI"/>
    <x v="0"/>
    <x v="7"/>
  </r>
  <r>
    <x v="5"/>
    <s v="8012032569Code12452D"/>
    <s v="1036184677"/>
    <s v="Z045"/>
    <s v="Z022"/>
    <s v="0093294837"/>
    <s v="1014781"/>
    <s v="CP All Public Company Limited"/>
    <s v="1014779"/>
    <x v="7"/>
    <x v="7"/>
    <n v="1500"/>
    <n v="88787.32"/>
    <x v="7"/>
    <n v="1500"/>
    <n v="94185"/>
    <n v="5397.679999999993"/>
    <n v="88787.32"/>
    <n v="108000"/>
    <n v="7065.4205607476633"/>
    <n v="95852.740560747668"/>
    <s v="WI"/>
    <x v="0"/>
    <x v="7"/>
  </r>
  <r>
    <x v="5"/>
    <s v="1312032490Code12452D"/>
    <s v="1036184663"/>
    <s v="Z045"/>
    <s v="Z022"/>
    <s v="0093294838"/>
    <s v="1014781"/>
    <s v="CP All Public Company Limited"/>
    <s v="1134451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5"/>
    <s v="1312032490Code12452D"/>
    <s v="1036184663"/>
    <s v="Z045"/>
    <s v="Z022"/>
    <s v="0093294838"/>
    <s v="1014781"/>
    <s v="CP All Public Company Limited"/>
    <s v="1134451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5"/>
    <s v="1312032490Code12452D"/>
    <s v="1036184663"/>
    <s v="Z045"/>
    <s v="Z022"/>
    <s v="0093294838"/>
    <s v="1014781"/>
    <s v="CP All Public Company Limited"/>
    <s v="1134451"/>
    <x v="1"/>
    <x v="1"/>
    <n v="5000"/>
    <n v="295957.63"/>
    <x v="1"/>
    <n v="5000"/>
    <n v="313950"/>
    <n v="17992.369999999995"/>
    <n v="295957.63"/>
    <n v="360000"/>
    <n v="23551.401869158879"/>
    <n v="319509.03186915891"/>
    <s v="CA"/>
    <x v="0"/>
    <x v="7"/>
  </r>
  <r>
    <x v="5"/>
    <s v="1312032490Code12452D"/>
    <s v="1036184663"/>
    <s v="Z045"/>
    <s v="Z022"/>
    <s v="0093294838"/>
    <s v="1014781"/>
    <s v="CP All Public Company Limited"/>
    <s v="1134451"/>
    <x v="10"/>
    <x v="10"/>
    <n v="1000"/>
    <n v="59191.53"/>
    <x v="10"/>
    <n v="1000"/>
    <n v="62790"/>
    <n v="3598.4700000000012"/>
    <n v="59191.53"/>
    <n v="72000"/>
    <n v="4710.2803738317753"/>
    <n v="63901.810373831773"/>
    <s v="CA"/>
    <x v="0"/>
    <x v="7"/>
  </r>
  <r>
    <x v="5"/>
    <s v="1312032490Code12452D"/>
    <s v="1036184663"/>
    <s v="Z045"/>
    <s v="Z022"/>
    <s v="0093294838"/>
    <s v="1014781"/>
    <s v="CP All Public Company Limited"/>
    <s v="1134451"/>
    <x v="8"/>
    <x v="8"/>
    <n v="3000"/>
    <n v="177574.64"/>
    <x v="8"/>
    <n v="3000"/>
    <n v="188370"/>
    <n v="10795.359999999986"/>
    <n v="177574.64"/>
    <n v="216000"/>
    <n v="14130.841121495327"/>
    <n v="191705.48112149534"/>
    <s v="CAHD"/>
    <x v="0"/>
    <x v="7"/>
  </r>
  <r>
    <x v="5"/>
    <s v="1312032490Code12452D"/>
    <s v="1036184663"/>
    <s v="Z045"/>
    <s v="Z022"/>
    <s v="0093294838"/>
    <s v="1014781"/>
    <s v="CP All Public Company Limited"/>
    <s v="1134451"/>
    <x v="11"/>
    <x v="11"/>
    <n v="1500"/>
    <n v="88787.32"/>
    <x v="11"/>
    <n v="1500"/>
    <n v="94185"/>
    <n v="5397.679999999993"/>
    <n v="88787.32"/>
    <n v="108000"/>
    <n v="7065.4205607476633"/>
    <n v="95852.740560747668"/>
    <s v="CAHD"/>
    <x v="0"/>
    <x v="7"/>
  </r>
  <r>
    <x v="5"/>
    <s v="1312032491Code12452D"/>
    <s v="1036184664"/>
    <s v="Z045"/>
    <s v="Z022"/>
    <s v="0093294839"/>
    <s v="1014781"/>
    <s v="CP All Public Company Limited"/>
    <s v="1134451"/>
    <x v="9"/>
    <x v="9"/>
    <n v="1000"/>
    <n v="59191.55"/>
    <x v="9"/>
    <n v="1000"/>
    <n v="62790"/>
    <n v="3598.4499999999971"/>
    <n v="59191.55"/>
    <n v="72000"/>
    <n v="4710.2803738317753"/>
    <n v="63901.830373831777"/>
    <s v="WI"/>
    <x v="0"/>
    <x v="7"/>
  </r>
  <r>
    <x v="5"/>
    <s v="1312032491Code12452D"/>
    <s v="1036184664"/>
    <s v="Z045"/>
    <s v="Z022"/>
    <s v="0093294839"/>
    <s v="1014781"/>
    <s v="CP All Public Company Limited"/>
    <s v="1134451"/>
    <x v="0"/>
    <x v="0"/>
    <n v="500"/>
    <n v="29595.77"/>
    <x v="0"/>
    <n v="500"/>
    <n v="31395"/>
    <n v="1799.2299999999996"/>
    <n v="29595.77"/>
    <n v="36000"/>
    <n v="2355.1401869158876"/>
    <n v="31950.910186915888"/>
    <s v="WI"/>
    <x v="0"/>
    <x v="7"/>
  </r>
  <r>
    <x v="5"/>
    <s v="1312032491Code12452D"/>
    <s v="1036184664"/>
    <s v="Z045"/>
    <s v="Z022"/>
    <s v="0093294839"/>
    <s v="1014781"/>
    <s v="CP All Public Company Limited"/>
    <s v="1134451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5"/>
    <s v="1412032041Code12452D"/>
    <s v="1036184666"/>
    <s v="Z045"/>
    <s v="Z022"/>
    <s v="0093294840"/>
    <s v="1014781"/>
    <s v="CP All Public Company Limited"/>
    <s v="1232007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5"/>
    <s v="1412032041Code12452D"/>
    <s v="1036184666"/>
    <s v="Z045"/>
    <s v="Z022"/>
    <s v="0093294840"/>
    <s v="1014781"/>
    <s v="CP All Public Company Limited"/>
    <s v="1232007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5"/>
    <s v="1412032041Code12452D"/>
    <s v="1036184666"/>
    <s v="Z045"/>
    <s v="Z022"/>
    <s v="0093294840"/>
    <s v="1014781"/>
    <s v="CP All Public Company Limited"/>
    <s v="1232007"/>
    <x v="2"/>
    <x v="2"/>
    <n v="1500"/>
    <n v="88787.29"/>
    <x v="2"/>
    <n v="1500"/>
    <n v="94185"/>
    <n v="5397.7100000000064"/>
    <n v="88787.29"/>
    <n v="108000"/>
    <n v="7065.4205607476633"/>
    <n v="95852.710560747655"/>
    <s v="CA"/>
    <x v="0"/>
    <x v="7"/>
  </r>
  <r>
    <x v="5"/>
    <s v="1412032041Code12452D"/>
    <s v="1036184666"/>
    <s v="Z045"/>
    <s v="Z022"/>
    <s v="0093294840"/>
    <s v="1014781"/>
    <s v="CP All Public Company Limited"/>
    <s v="1232007"/>
    <x v="8"/>
    <x v="8"/>
    <n v="500"/>
    <n v="29595.77"/>
    <x v="8"/>
    <n v="500"/>
    <n v="31395"/>
    <n v="1799.2299999999996"/>
    <n v="29595.77"/>
    <n v="36000"/>
    <n v="2355.1401869158876"/>
    <n v="31950.910186915888"/>
    <s v="CAHD"/>
    <x v="0"/>
    <x v="7"/>
  </r>
  <r>
    <x v="5"/>
    <s v="1412032041Code12452D"/>
    <s v="1036184666"/>
    <s v="Z045"/>
    <s v="Z022"/>
    <s v="0093294840"/>
    <s v="1014781"/>
    <s v="CP All Public Company Limited"/>
    <s v="1232007"/>
    <x v="11"/>
    <x v="11"/>
    <n v="500"/>
    <n v="29595.77"/>
    <x v="11"/>
    <n v="500"/>
    <n v="31395"/>
    <n v="1799.2299999999996"/>
    <n v="29595.77"/>
    <n v="36000"/>
    <n v="2355.1401869158876"/>
    <n v="31950.910186915888"/>
    <s v="CAHD"/>
    <x v="0"/>
    <x v="7"/>
  </r>
  <r>
    <x v="5"/>
    <s v="1412032042Code12452D"/>
    <s v="1036184667"/>
    <s v="Z045"/>
    <s v="Z022"/>
    <s v="0093294841"/>
    <s v="1014781"/>
    <s v="CP All Public Company Limited"/>
    <s v="1232007"/>
    <x v="9"/>
    <x v="9"/>
    <n v="500"/>
    <n v="29595.77"/>
    <x v="9"/>
    <n v="500"/>
    <n v="31395"/>
    <n v="1799.2299999999996"/>
    <n v="29595.77"/>
    <n v="36000"/>
    <n v="2355.1401869158876"/>
    <n v="31950.910186915888"/>
    <s v="WI"/>
    <x v="0"/>
    <x v="7"/>
  </r>
  <r>
    <x v="5"/>
    <s v="1412032042Code12452D"/>
    <s v="1036184667"/>
    <s v="Z045"/>
    <s v="Z022"/>
    <s v="0093294841"/>
    <s v="1014781"/>
    <s v="CP All Public Company Limited"/>
    <s v="1232007"/>
    <x v="0"/>
    <x v="0"/>
    <n v="500"/>
    <n v="29595.77"/>
    <x v="0"/>
    <n v="500"/>
    <n v="31395"/>
    <n v="1799.2299999999996"/>
    <n v="29595.77"/>
    <n v="36000"/>
    <n v="2355.1401869158876"/>
    <n v="31950.910186915888"/>
    <s v="WI"/>
    <x v="0"/>
    <x v="7"/>
  </r>
  <r>
    <x v="5"/>
    <s v="1512032634Code12452D"/>
    <s v="1036184668"/>
    <s v="Z045"/>
    <s v="Z022"/>
    <s v="0093294842"/>
    <s v="1014781"/>
    <s v="CP All Public Company Limited"/>
    <s v="1247865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5"/>
    <s v="1512032634Code12452D"/>
    <s v="1036184668"/>
    <s v="Z045"/>
    <s v="Z022"/>
    <s v="0093294842"/>
    <s v="1014781"/>
    <s v="CP All Public Company Limited"/>
    <s v="1247865"/>
    <x v="1"/>
    <x v="1"/>
    <n v="9000"/>
    <n v="532723.73"/>
    <x v="1"/>
    <n v="9000"/>
    <n v="565110"/>
    <n v="32386.270000000019"/>
    <n v="532723.73"/>
    <n v="648000"/>
    <n v="42392.523364485984"/>
    <n v="575116.25336448592"/>
    <s v="CA"/>
    <x v="0"/>
    <x v="7"/>
  </r>
  <r>
    <x v="5"/>
    <s v="1512032634Code12452D"/>
    <s v="1036184668"/>
    <s v="Z045"/>
    <s v="Z022"/>
    <s v="0093294842"/>
    <s v="1014781"/>
    <s v="CP All Public Company Limited"/>
    <s v="1247865"/>
    <x v="2"/>
    <x v="2"/>
    <n v="2000"/>
    <n v="118383.05"/>
    <x v="2"/>
    <n v="2000"/>
    <n v="125580"/>
    <n v="7196.9499999999971"/>
    <n v="118383.05"/>
    <n v="144000"/>
    <n v="9420.5607476635505"/>
    <n v="127803.61074766355"/>
    <s v="CA"/>
    <x v="0"/>
    <x v="7"/>
  </r>
  <r>
    <x v="5"/>
    <s v="1512032634Code12452D"/>
    <s v="1036184668"/>
    <s v="Z045"/>
    <s v="Z022"/>
    <s v="0093294842"/>
    <s v="1014781"/>
    <s v="CP All Public Company Limited"/>
    <s v="1247865"/>
    <x v="10"/>
    <x v="10"/>
    <n v="1500"/>
    <n v="88787.29"/>
    <x v="10"/>
    <n v="1500"/>
    <n v="94185"/>
    <n v="5397.7100000000064"/>
    <n v="88787.29"/>
    <n v="108000"/>
    <n v="7065.4205607476633"/>
    <n v="95852.710560747655"/>
    <s v="CA"/>
    <x v="0"/>
    <x v="7"/>
  </r>
  <r>
    <x v="5"/>
    <s v="1512032634Code12452D"/>
    <s v="1036184668"/>
    <s v="Z045"/>
    <s v="Z022"/>
    <s v="0093294842"/>
    <s v="1014781"/>
    <s v="CP All Public Company Limited"/>
    <s v="1247865"/>
    <x v="8"/>
    <x v="8"/>
    <n v="4000"/>
    <n v="236766.18"/>
    <x v="8"/>
    <n v="4000"/>
    <n v="251160"/>
    <n v="14393.820000000007"/>
    <n v="236766.18"/>
    <n v="288000"/>
    <n v="18841.121495327101"/>
    <n v="255607.30149532709"/>
    <s v="CAHD"/>
    <x v="0"/>
    <x v="7"/>
  </r>
  <r>
    <x v="5"/>
    <s v="1512032634Code12452D"/>
    <s v="1036184668"/>
    <s v="Z045"/>
    <s v="Z022"/>
    <s v="0093294842"/>
    <s v="1014781"/>
    <s v="CP All Public Company Limited"/>
    <s v="1247865"/>
    <x v="11"/>
    <x v="11"/>
    <n v="1500"/>
    <n v="88787.32"/>
    <x v="11"/>
    <n v="1500"/>
    <n v="94185"/>
    <n v="5397.679999999993"/>
    <n v="88787.32"/>
    <n v="108000"/>
    <n v="7065.4205607476633"/>
    <n v="95852.740560747668"/>
    <s v="CAHD"/>
    <x v="0"/>
    <x v="7"/>
  </r>
  <r>
    <x v="5"/>
    <s v="1512032635Code12452D"/>
    <s v="1036184669"/>
    <s v="Z045"/>
    <s v="Z022"/>
    <s v="0093294843"/>
    <s v="1014781"/>
    <s v="CP All Public Company Limited"/>
    <s v="1247865"/>
    <x v="9"/>
    <x v="9"/>
    <n v="3000"/>
    <n v="177574.64"/>
    <x v="9"/>
    <n v="3000"/>
    <n v="188370"/>
    <n v="10795.359999999986"/>
    <n v="177574.64"/>
    <n v="216000"/>
    <n v="14130.841121495327"/>
    <n v="191705.48112149534"/>
    <s v="WI"/>
    <x v="0"/>
    <x v="7"/>
  </r>
  <r>
    <x v="5"/>
    <s v="1512032635Code12452D"/>
    <s v="1036184669"/>
    <s v="Z045"/>
    <s v="Z022"/>
    <s v="0093294843"/>
    <s v="1014781"/>
    <s v="CP All Public Company Limited"/>
    <s v="1247865"/>
    <x v="0"/>
    <x v="0"/>
    <n v="1500"/>
    <n v="88787.32"/>
    <x v="0"/>
    <n v="1500"/>
    <n v="94185"/>
    <n v="5397.679999999993"/>
    <n v="88787.32"/>
    <n v="108000"/>
    <n v="7065.4205607476633"/>
    <n v="95852.740560747668"/>
    <s v="WI"/>
    <x v="0"/>
    <x v="7"/>
  </r>
  <r>
    <x v="5"/>
    <s v="1512032635Code12452D"/>
    <s v="1036184669"/>
    <s v="Z045"/>
    <s v="Z022"/>
    <s v="0093294843"/>
    <s v="1014781"/>
    <s v="CP All Public Company Limited"/>
    <s v="1247865"/>
    <x v="7"/>
    <x v="7"/>
    <n v="2500"/>
    <n v="147978.85999999999"/>
    <x v="7"/>
    <n v="2500"/>
    <n v="156975"/>
    <n v="8996.140000000014"/>
    <n v="147978.85999999999"/>
    <n v="180000"/>
    <n v="11775.700934579439"/>
    <n v="159754.56093457944"/>
    <s v="WI"/>
    <x v="0"/>
    <x v="7"/>
  </r>
  <r>
    <x v="6"/>
    <s v="0077772199"/>
    <s v="1036199264"/>
    <s v="Z045"/>
    <s v="Z022"/>
    <s v="0093294844"/>
    <s v="1076141"/>
    <s v="Big C Supercenter Public Co.,Ltd."/>
    <s v="1120122"/>
    <x v="9"/>
    <x v="9"/>
    <n v="10000"/>
    <n v="624200"/>
    <x v="9"/>
    <n v="10000"/>
    <n v="627900"/>
    <n v="3700"/>
    <n v="624200"/>
    <n v="720000"/>
    <n v="47102.803738317758"/>
    <n v="671302.8037383178"/>
    <s v="WI"/>
    <x v="0"/>
    <x v="15"/>
  </r>
  <r>
    <x v="6"/>
    <s v="0077772199"/>
    <s v="1036199264"/>
    <s v="Z045"/>
    <s v="Z022"/>
    <s v="0093294844"/>
    <s v="1076141"/>
    <s v="Big C Supercenter Public Co.,Ltd."/>
    <s v="1120122"/>
    <x v="0"/>
    <x v="0"/>
    <n v="12000"/>
    <n v="749040"/>
    <x v="0"/>
    <n v="12000"/>
    <n v="753480"/>
    <n v="4440"/>
    <n v="749040"/>
    <n v="864000"/>
    <n v="56523.364485981307"/>
    <n v="805563.36448598129"/>
    <s v="WI"/>
    <x v="0"/>
    <x v="15"/>
  </r>
  <r>
    <x v="6"/>
    <s v="0077772199"/>
    <s v="1036199264"/>
    <s v="Z045"/>
    <s v="Z022"/>
    <s v="0093294844"/>
    <s v="1076141"/>
    <s v="Big C Supercenter Public Co.,Ltd."/>
    <s v="1120122"/>
    <x v="7"/>
    <x v="7"/>
    <n v="8000"/>
    <n v="499360"/>
    <x v="7"/>
    <n v="8000"/>
    <n v="502320"/>
    <n v="2960"/>
    <n v="499360"/>
    <n v="576000"/>
    <n v="37682.242990654202"/>
    <n v="537042.24299065419"/>
    <s v="WI"/>
    <x v="0"/>
    <x v="15"/>
  </r>
  <r>
    <x v="6"/>
    <s v="0077772199"/>
    <s v="1036199264"/>
    <s v="Z045"/>
    <s v="Z022"/>
    <s v="0093294844"/>
    <s v="1076141"/>
    <s v="Big C Supercenter Public Co.,Ltd."/>
    <s v="1120122"/>
    <x v="1"/>
    <x v="1"/>
    <n v="35000"/>
    <n v="2184000"/>
    <x v="1"/>
    <n v="35000"/>
    <n v="2197650"/>
    <n v="13650"/>
    <n v="2184000"/>
    <n v="2520000"/>
    <n v="164859.81308411216"/>
    <n v="2348859.813084112"/>
    <s v="CA"/>
    <x v="0"/>
    <x v="15"/>
  </r>
  <r>
    <x v="6"/>
    <s v="0077772199"/>
    <s v="1036199264"/>
    <s v="Z045"/>
    <s v="Z022"/>
    <s v="0093294844"/>
    <s v="1076141"/>
    <s v="Big C Supercenter Public Co.,Ltd."/>
    <s v="1120122"/>
    <x v="2"/>
    <x v="2"/>
    <n v="13000"/>
    <n v="811200"/>
    <x v="2"/>
    <n v="13000"/>
    <n v="816270"/>
    <n v="5070"/>
    <n v="811200"/>
    <n v="936000"/>
    <n v="61233.644859813081"/>
    <n v="872433.64485981304"/>
    <s v="CA"/>
    <x v="0"/>
    <x v="15"/>
  </r>
  <r>
    <x v="6"/>
    <s v="0077772199"/>
    <s v="1036199264"/>
    <s v="Z045"/>
    <s v="Z022"/>
    <s v="0093294844"/>
    <s v="1076141"/>
    <s v="Big C Supercenter Public Co.,Ltd."/>
    <s v="1120122"/>
    <x v="10"/>
    <x v="10"/>
    <n v="8000"/>
    <n v="499200"/>
    <x v="10"/>
    <n v="8000"/>
    <n v="502320"/>
    <n v="3120"/>
    <n v="499200"/>
    <n v="576000"/>
    <n v="37682.242990654202"/>
    <n v="536882.24299065419"/>
    <s v="CA"/>
    <x v="0"/>
    <x v="15"/>
  </r>
  <r>
    <x v="6"/>
    <s v="0077772199"/>
    <s v="1036199264"/>
    <s v="Z045"/>
    <s v="Z022"/>
    <s v="0093294844"/>
    <s v="1076141"/>
    <s v="Big C Supercenter Public Co.,Ltd."/>
    <s v="1120122"/>
    <x v="8"/>
    <x v="8"/>
    <n v="15000"/>
    <n v="936000"/>
    <x v="8"/>
    <n v="15000"/>
    <n v="941850"/>
    <n v="5850"/>
    <n v="936000"/>
    <n v="1080000"/>
    <n v="70654.20560747663"/>
    <n v="1006654.2056074766"/>
    <s v="CAHD"/>
    <x v="0"/>
    <x v="15"/>
  </r>
  <r>
    <x v="6"/>
    <s v="1212033067Code12452D"/>
    <s v="1036199203"/>
    <s v="Z045"/>
    <s v="Z022"/>
    <s v="0093294845"/>
    <s v="1014781"/>
    <s v="CP All Public Company Limited"/>
    <s v="1123730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6"/>
    <s v="1212033067Code12452D"/>
    <s v="1036199203"/>
    <s v="Z045"/>
    <s v="Z022"/>
    <s v="0093294845"/>
    <s v="1014781"/>
    <s v="CP All Public Company Limited"/>
    <s v="1123730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6"/>
    <s v="1212033067Code12452D"/>
    <s v="1036199203"/>
    <s v="Z045"/>
    <s v="Z022"/>
    <s v="0093294845"/>
    <s v="1014781"/>
    <s v="CP All Public Company Limited"/>
    <s v="1123730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6"/>
    <s v="1212033067Code12452D"/>
    <s v="1036199203"/>
    <s v="Z045"/>
    <s v="Z022"/>
    <s v="0093294845"/>
    <s v="1014781"/>
    <s v="CP All Public Company Limited"/>
    <s v="1123730"/>
    <x v="1"/>
    <x v="1"/>
    <n v="28000"/>
    <n v="1657362.72"/>
    <x v="1"/>
    <n v="28000"/>
    <n v="1758120"/>
    <n v="100757.28000000003"/>
    <n v="1657362.72"/>
    <n v="2016000"/>
    <n v="131887.85046728971"/>
    <n v="1789250.5704672898"/>
    <s v="CA"/>
    <x v="0"/>
    <x v="7"/>
  </r>
  <r>
    <x v="6"/>
    <s v="1212033067Code12452D"/>
    <s v="1036199203"/>
    <s v="Z045"/>
    <s v="Z022"/>
    <s v="0093294845"/>
    <s v="1014781"/>
    <s v="CP All Public Company Limited"/>
    <s v="1123730"/>
    <x v="2"/>
    <x v="2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7"/>
  </r>
  <r>
    <x v="6"/>
    <s v="1212033067Code12452D"/>
    <s v="1036199203"/>
    <s v="Z045"/>
    <s v="Z022"/>
    <s v="0093294845"/>
    <s v="1014781"/>
    <s v="CP All Public Company Limited"/>
    <s v="1123730"/>
    <x v="10"/>
    <x v="10"/>
    <n v="3500"/>
    <n v="207170.34"/>
    <x v="10"/>
    <n v="3500"/>
    <n v="219765"/>
    <n v="12594.660000000003"/>
    <n v="207170.34"/>
    <n v="252000"/>
    <n v="16485.981308411214"/>
    <n v="223656.32130841122"/>
    <s v="CA"/>
    <x v="0"/>
    <x v="7"/>
  </r>
  <r>
    <x v="6"/>
    <s v="1212033067Code12452D"/>
    <s v="1036199203"/>
    <s v="Z045"/>
    <s v="Z022"/>
    <s v="0093294845"/>
    <s v="1014781"/>
    <s v="CP All Public Company Limited"/>
    <s v="1123730"/>
    <x v="8"/>
    <x v="8"/>
    <n v="10000"/>
    <n v="591915.46"/>
    <x v="8"/>
    <n v="10000"/>
    <n v="627900"/>
    <n v="35984.540000000037"/>
    <n v="591915.46"/>
    <n v="720000"/>
    <n v="47102.803738317758"/>
    <n v="639018.26373831776"/>
    <s v="CAHD"/>
    <x v="0"/>
    <x v="7"/>
  </r>
  <r>
    <x v="6"/>
    <s v="1212033067Code12452D"/>
    <s v="1036199203"/>
    <s v="Z045"/>
    <s v="Z022"/>
    <s v="0093294845"/>
    <s v="1014781"/>
    <s v="CP All Public Company Limited"/>
    <s v="1123730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6"/>
    <s v="1212033068Code12452D"/>
    <s v="1036199204"/>
    <s v="Z045"/>
    <s v="Z022"/>
    <s v="0093294846"/>
    <s v="1014781"/>
    <s v="CP All Public Company Limited"/>
    <s v="1123730"/>
    <x v="6"/>
    <x v="6"/>
    <n v="2500"/>
    <n v="247373.83"/>
    <x v="6"/>
    <n v="2500"/>
    <n v="260375"/>
    <n v="13001.170000000013"/>
    <n v="247373.83"/>
    <n v="300000"/>
    <n v="19626.168224299065"/>
    <n v="266999.99822429905"/>
    <s v="WI"/>
    <x v="0"/>
    <x v="7"/>
  </r>
  <r>
    <x v="6"/>
    <s v="1212033068Code12452D"/>
    <s v="1036199204"/>
    <s v="Z045"/>
    <s v="Z022"/>
    <s v="0093294846"/>
    <s v="1014781"/>
    <s v="CP All Public Company Limited"/>
    <s v="1123730"/>
    <x v="9"/>
    <x v="9"/>
    <n v="3000"/>
    <n v="177574.64"/>
    <x v="9"/>
    <n v="3000"/>
    <n v="188370"/>
    <n v="10795.359999999986"/>
    <n v="177574.64"/>
    <n v="216000"/>
    <n v="14130.841121495327"/>
    <n v="191705.48112149534"/>
    <s v="WI"/>
    <x v="0"/>
    <x v="7"/>
  </r>
  <r>
    <x v="6"/>
    <s v="1212033068Code12452D"/>
    <s v="1036199204"/>
    <s v="Z045"/>
    <s v="Z022"/>
    <s v="0093294846"/>
    <s v="1014781"/>
    <s v="CP All Public Company Limited"/>
    <s v="1123730"/>
    <x v="0"/>
    <x v="0"/>
    <n v="8000"/>
    <n v="473532.37"/>
    <x v="0"/>
    <n v="8000"/>
    <n v="502320"/>
    <n v="28787.630000000005"/>
    <n v="473532.37"/>
    <n v="576000"/>
    <n v="37682.242990654202"/>
    <n v="511214.61299065419"/>
    <s v="WI"/>
    <x v="0"/>
    <x v="7"/>
  </r>
  <r>
    <x v="6"/>
    <s v="1212033068Code12452D"/>
    <s v="1036199204"/>
    <s v="Z045"/>
    <s v="Z022"/>
    <s v="0093294846"/>
    <s v="1014781"/>
    <s v="CP All Public Company Limited"/>
    <s v="1123730"/>
    <x v="7"/>
    <x v="7"/>
    <n v="1500"/>
    <n v="88787.32"/>
    <x v="7"/>
    <n v="1500"/>
    <n v="94185"/>
    <n v="5397.679999999993"/>
    <n v="88787.32"/>
    <n v="108000"/>
    <n v="7065.4205607476633"/>
    <n v="95852.740560747668"/>
    <s v="WI"/>
    <x v="0"/>
    <x v="7"/>
  </r>
  <r>
    <x v="6"/>
    <s v="C250100232"/>
    <s v="1036199228"/>
    <s v="Z045"/>
    <s v="Z022"/>
    <s v="0093294847"/>
    <s v="1085395"/>
    <s v="VILLA MARKET JP CO., LTD."/>
    <s v="1085395"/>
    <x v="9"/>
    <x v="9"/>
    <n v="20"/>
    <n v="1246"/>
    <x v="9"/>
    <n v="20"/>
    <n v="1255.8"/>
    <n v="9.7999999999999545"/>
    <n v="1246"/>
    <n v="1440"/>
    <n v="94.205607476635521"/>
    <n v="1340.2056074766356"/>
    <s v="WI"/>
    <x v="0"/>
    <x v="3"/>
  </r>
  <r>
    <x v="6"/>
    <s v="C250100232"/>
    <s v="1036199228"/>
    <s v="Z045"/>
    <s v="Z022"/>
    <s v="0093294847"/>
    <s v="1085395"/>
    <s v="VILLA MARKET JP CO., LTD."/>
    <s v="1085395"/>
    <x v="1"/>
    <x v="1"/>
    <n v="40"/>
    <n v="2477.6"/>
    <x v="1"/>
    <n v="40"/>
    <n v="2511.6"/>
    <n v="34"/>
    <n v="2477.6"/>
    <n v="2880"/>
    <n v="188.41121495327104"/>
    <n v="2666.0112149532711"/>
    <s v="CA"/>
    <x v="0"/>
    <x v="3"/>
  </r>
  <r>
    <x v="6"/>
    <s v="C250100515"/>
    <s v="1036199284"/>
    <s v="Z045"/>
    <s v="Z022"/>
    <s v="0093294848"/>
    <s v="1014618"/>
    <s v="VILLA MARKET JP CO., LTD."/>
    <s v="1014618"/>
    <x v="4"/>
    <x v="4"/>
    <n v="80"/>
    <n v="10757.6"/>
    <x v="4"/>
    <n v="80"/>
    <n v="11082.4"/>
    <n v="324.79999999999927"/>
    <n v="10757.6"/>
    <n v="12800"/>
    <n v="837.38317757009349"/>
    <n v="11594.983177570093"/>
    <s v="EV"/>
    <x v="0"/>
    <x v="3"/>
  </r>
  <r>
    <x v="6"/>
    <s v="C250100515"/>
    <s v="1036199284"/>
    <s v="Z045"/>
    <s v="Z022"/>
    <s v="0093294848"/>
    <s v="1014618"/>
    <s v="VILLA MARKET JP CO., LTD."/>
    <s v="1014618"/>
    <x v="0"/>
    <x v="0"/>
    <n v="30"/>
    <n v="1869"/>
    <x v="0"/>
    <n v="30"/>
    <n v="1883.7"/>
    <n v="14.700000000000045"/>
    <n v="1869"/>
    <n v="2160"/>
    <n v="141.30841121495328"/>
    <n v="2010.3084112149534"/>
    <s v="WI"/>
    <x v="0"/>
    <x v="3"/>
  </r>
  <r>
    <x v="6"/>
    <s v="C250100712"/>
    <s v="1036199229"/>
    <s v="Z045"/>
    <s v="Z022"/>
    <s v="0093294849"/>
    <s v="1078599"/>
    <s v="VILLA MARKET JP CO., LTD."/>
    <s v="1078599"/>
    <x v="4"/>
    <x v="4"/>
    <n v="20"/>
    <n v="2689.4"/>
    <x v="4"/>
    <n v="20"/>
    <n v="2770.6"/>
    <n v="81.199999999999818"/>
    <n v="2689.4"/>
    <n v="3200"/>
    <n v="209.34579439252337"/>
    <n v="2898.7457943925233"/>
    <s v="EV"/>
    <x v="0"/>
    <x v="3"/>
  </r>
  <r>
    <x v="6"/>
    <s v="C250100712"/>
    <s v="1036199229"/>
    <s v="Z045"/>
    <s v="Z022"/>
    <s v="0093294849"/>
    <s v="1078599"/>
    <s v="VILLA MARKET JP CO., LTD."/>
    <s v="1078599"/>
    <x v="7"/>
    <x v="7"/>
    <n v="10"/>
    <n v="623"/>
    <x v="7"/>
    <n v="10"/>
    <n v="627.9"/>
    <n v="4.8999999999999773"/>
    <n v="623"/>
    <n v="720"/>
    <n v="47.10280373831776"/>
    <n v="670.10280373831779"/>
    <s v="WI"/>
    <x v="0"/>
    <x v="3"/>
  </r>
  <r>
    <x v="6"/>
    <s v="C250100712"/>
    <s v="1036199229"/>
    <s v="Z045"/>
    <s v="Z022"/>
    <s v="0093294849"/>
    <s v="1078599"/>
    <s v="VILLA MARKET JP CO., LTD."/>
    <s v="1078599"/>
    <x v="2"/>
    <x v="2"/>
    <n v="50"/>
    <n v="3097"/>
    <x v="2"/>
    <n v="50"/>
    <n v="3139.5"/>
    <n v="42.5"/>
    <n v="3097"/>
    <n v="3600"/>
    <n v="235.51401869158877"/>
    <n v="3332.5140186915887"/>
    <s v="CA"/>
    <x v="0"/>
    <x v="3"/>
  </r>
  <r>
    <x v="6"/>
    <s v="C250100712"/>
    <s v="1036199229"/>
    <s v="Z045"/>
    <s v="Z022"/>
    <s v="0093294849"/>
    <s v="1078599"/>
    <s v="VILLA MARKET JP CO., LTD."/>
    <s v="1078599"/>
    <x v="10"/>
    <x v="10"/>
    <n v="10"/>
    <n v="619.4"/>
    <x v="10"/>
    <n v="10"/>
    <n v="627.9"/>
    <n v="8.5"/>
    <n v="619.4"/>
    <n v="720"/>
    <n v="47.10280373831776"/>
    <n v="666.50280373831777"/>
    <s v="CA"/>
    <x v="0"/>
    <x v="3"/>
  </r>
  <r>
    <x v="6"/>
    <s v="C250100820"/>
    <s v="1036199230"/>
    <s v="Z045"/>
    <s v="Z022"/>
    <s v="0093294850"/>
    <s v="1080083"/>
    <s v="VILLA MARKET JP CO., LTD."/>
    <s v="1080083"/>
    <x v="1"/>
    <x v="1"/>
    <n v="140"/>
    <n v="8671.6"/>
    <x v="1"/>
    <n v="140"/>
    <n v="8790.6"/>
    <n v="119"/>
    <n v="8671.6"/>
    <n v="10080"/>
    <n v="659.43925233644859"/>
    <n v="9331.0392523364499"/>
    <s v="CA"/>
    <x v="0"/>
    <x v="3"/>
  </r>
  <r>
    <x v="6"/>
    <s v="C250100910"/>
    <s v="1036199231"/>
    <s v="Z045"/>
    <s v="Z022"/>
    <s v="0093294851"/>
    <s v="1086614"/>
    <s v="VILLA MARKET JP CO., LTD."/>
    <s v="1086614"/>
    <x v="5"/>
    <x v="5"/>
    <n v="10"/>
    <n v="1475.5"/>
    <x v="5"/>
    <n v="10"/>
    <n v="1515.5"/>
    <n v="40"/>
    <n v="1475.5"/>
    <n v="1750"/>
    <n v="114.48598130841121"/>
    <n v="1589.9859813084113"/>
    <s v="EV"/>
    <x v="0"/>
    <x v="3"/>
  </r>
  <r>
    <x v="6"/>
    <s v="C250100910"/>
    <s v="1036199231"/>
    <s v="Z045"/>
    <s v="Z022"/>
    <s v="0093294851"/>
    <s v="1086614"/>
    <s v="VILLA MARKET JP CO., LTD."/>
    <s v="1086614"/>
    <x v="0"/>
    <x v="0"/>
    <n v="10"/>
    <n v="623"/>
    <x v="0"/>
    <n v="10"/>
    <n v="627.9"/>
    <n v="4.8999999999999773"/>
    <n v="623"/>
    <n v="720"/>
    <n v="47.10280373831776"/>
    <n v="670.10280373831779"/>
    <s v="WI"/>
    <x v="0"/>
    <x v="3"/>
  </r>
  <r>
    <x v="6"/>
    <s v="C250100910"/>
    <s v="1036199231"/>
    <s v="Z045"/>
    <s v="Z022"/>
    <s v="0093294851"/>
    <s v="1086614"/>
    <s v="VILLA MARKET JP CO., LTD."/>
    <s v="1086614"/>
    <x v="2"/>
    <x v="2"/>
    <n v="200"/>
    <n v="12388"/>
    <x v="2"/>
    <n v="200"/>
    <n v="12558"/>
    <n v="170"/>
    <n v="12388"/>
    <n v="14400"/>
    <n v="942.0560747663551"/>
    <n v="13330.056074766355"/>
    <s v="CA"/>
    <x v="0"/>
    <x v="3"/>
  </r>
  <r>
    <x v="6"/>
    <s v="C250101059"/>
    <s v="1036199232"/>
    <s v="Z045"/>
    <s v="Z022"/>
    <s v="0093294852"/>
    <s v="1088213"/>
    <s v="VILLA MARKET JP CO., LTD."/>
    <s v="1088213"/>
    <x v="0"/>
    <x v="0"/>
    <n v="10"/>
    <n v="623"/>
    <x v="0"/>
    <n v="10"/>
    <n v="627.9"/>
    <n v="4.8999999999999773"/>
    <n v="623"/>
    <n v="720"/>
    <n v="47.10280373831776"/>
    <n v="670.10280373831779"/>
    <s v="WI"/>
    <x v="0"/>
    <x v="3"/>
  </r>
  <r>
    <x v="6"/>
    <s v="C250101059"/>
    <s v="1036199232"/>
    <s v="Z045"/>
    <s v="Z022"/>
    <s v="0093294852"/>
    <s v="1088213"/>
    <s v="VILLA MARKET JP CO., LTD."/>
    <s v="1088213"/>
    <x v="8"/>
    <x v="8"/>
    <n v="40"/>
    <n v="2511.6"/>
    <x v="8"/>
    <n v="40"/>
    <n v="2511.6"/>
    <n v="0"/>
    <n v="2511.6"/>
    <n v="2880"/>
    <n v="188.41121495327104"/>
    <n v="2700.0112149532711"/>
    <s v="CAHD"/>
    <x v="0"/>
    <x v="3"/>
  </r>
  <r>
    <x v="6"/>
    <s v="C250101243"/>
    <s v="1036199235"/>
    <s v="Z045"/>
    <s v="Z022"/>
    <s v="0093294853"/>
    <s v="1090165"/>
    <s v="VILLA MARKET JP CO., LTD."/>
    <s v="1090165"/>
    <x v="6"/>
    <x v="6"/>
    <n v="20"/>
    <n v="2053.1999999999998"/>
    <x v="6"/>
    <n v="20"/>
    <n v="2083"/>
    <n v="29.800000000000182"/>
    <n v="2053.1999999999998"/>
    <n v="2400"/>
    <n v="157.00934579439252"/>
    <n v="2210.2093457943924"/>
    <s v="WI"/>
    <x v="0"/>
    <x v="3"/>
  </r>
  <r>
    <x v="6"/>
    <s v="C250101243"/>
    <s v="1036199235"/>
    <s v="Z045"/>
    <s v="Z022"/>
    <s v="0093294853"/>
    <s v="1090165"/>
    <s v="VILLA MARKET JP CO., LTD."/>
    <s v="1090165"/>
    <x v="1"/>
    <x v="1"/>
    <n v="110"/>
    <n v="6813.4"/>
    <x v="1"/>
    <n v="110"/>
    <n v="6906.9"/>
    <n v="93.5"/>
    <n v="6813.4"/>
    <n v="7920"/>
    <n v="518.13084112149534"/>
    <n v="7331.5308411214946"/>
    <s v="CA"/>
    <x v="0"/>
    <x v="3"/>
  </r>
  <r>
    <x v="6"/>
    <s v="C250101243"/>
    <s v="1036199235"/>
    <s v="Z045"/>
    <s v="Z022"/>
    <s v="0093294853"/>
    <s v="1090165"/>
    <s v="VILLA MARKET JP CO., LTD."/>
    <s v="1090165"/>
    <x v="8"/>
    <x v="8"/>
    <n v="100"/>
    <n v="6279"/>
    <x v="8"/>
    <n v="100"/>
    <n v="6279"/>
    <n v="0"/>
    <n v="6279"/>
    <n v="7200"/>
    <n v="471.02803738317755"/>
    <n v="6750.0280373831774"/>
    <s v="CAHD"/>
    <x v="0"/>
    <x v="3"/>
  </r>
  <r>
    <x v="6"/>
    <s v="C250101345"/>
    <s v="1036199236"/>
    <s v="Z045"/>
    <s v="Z022"/>
    <s v="0093294854"/>
    <s v="1091174"/>
    <s v="VILLA MARKET JP CO., LTD."/>
    <s v="1091174"/>
    <x v="1"/>
    <x v="1"/>
    <n v="10"/>
    <n v="619.4"/>
    <x v="1"/>
    <n v="10"/>
    <n v="627.9"/>
    <n v="8.5"/>
    <n v="619.4"/>
    <n v="720"/>
    <n v="47.10280373831776"/>
    <n v="666.50280373831777"/>
    <s v="CA"/>
    <x v="0"/>
    <x v="3"/>
  </r>
  <r>
    <x v="6"/>
    <s v="C250101521"/>
    <s v="1036199240"/>
    <s v="Z045"/>
    <s v="Z022"/>
    <s v="0093294855"/>
    <s v="1105697"/>
    <s v="VILLA MARKET JP CO., LTD."/>
    <s v="1105697"/>
    <x v="1"/>
    <x v="1"/>
    <n v="20"/>
    <n v="1238.8"/>
    <x v="1"/>
    <n v="20"/>
    <n v="1255.8"/>
    <n v="17"/>
    <n v="1238.8"/>
    <n v="1440"/>
    <n v="94.205607476635521"/>
    <n v="1333.0056074766355"/>
    <s v="CA"/>
    <x v="0"/>
    <x v="3"/>
  </r>
  <r>
    <x v="6"/>
    <s v="C250101805"/>
    <s v="1036199241"/>
    <s v="Z045"/>
    <s v="Z022"/>
    <s v="0093294856"/>
    <s v="1118942"/>
    <s v="VILLA MARKET JP CO., LTD."/>
    <s v="1118942"/>
    <x v="1"/>
    <x v="1"/>
    <n v="250"/>
    <n v="15485"/>
    <x v="1"/>
    <n v="250"/>
    <n v="15697.5"/>
    <n v="212.5"/>
    <n v="15485"/>
    <n v="18000"/>
    <n v="1177.5700934579438"/>
    <n v="16662.570093457944"/>
    <s v="CA"/>
    <x v="0"/>
    <x v="3"/>
  </r>
  <r>
    <x v="6"/>
    <s v="C250101805"/>
    <s v="1036199241"/>
    <s v="Z045"/>
    <s v="Z022"/>
    <s v="0093294856"/>
    <s v="1118942"/>
    <s v="VILLA MARKET JP CO., LTD."/>
    <s v="1118942"/>
    <x v="8"/>
    <x v="8"/>
    <n v="30"/>
    <n v="1883.7"/>
    <x v="8"/>
    <n v="30"/>
    <n v="1883.7"/>
    <n v="0"/>
    <n v="1883.7"/>
    <n v="2160"/>
    <n v="141.30841121495328"/>
    <n v="2025.0084112149534"/>
    <s v="CAHD"/>
    <x v="0"/>
    <x v="3"/>
  </r>
  <r>
    <x v="6"/>
    <s v="C250101902"/>
    <s v="1036199242"/>
    <s v="Z045"/>
    <s v="Z022"/>
    <s v="0093294857"/>
    <s v="1118955"/>
    <s v="VILLA MARKET JP CO., LTD."/>
    <s v="1118955"/>
    <x v="4"/>
    <x v="4"/>
    <n v="20"/>
    <n v="2689.4"/>
    <x v="4"/>
    <n v="20"/>
    <n v="2770.6"/>
    <n v="81.199999999999818"/>
    <n v="2689.4"/>
    <n v="3200"/>
    <n v="209.34579439252337"/>
    <n v="2898.7457943925233"/>
    <s v="EV"/>
    <x v="0"/>
    <x v="3"/>
  </r>
  <r>
    <x v="6"/>
    <s v="C250101902"/>
    <s v="1036199242"/>
    <s v="Z045"/>
    <s v="Z022"/>
    <s v="0093294857"/>
    <s v="1118955"/>
    <s v="VILLA MARKET JP CO., LTD."/>
    <s v="1118955"/>
    <x v="9"/>
    <x v="9"/>
    <n v="10"/>
    <n v="623"/>
    <x v="9"/>
    <n v="10"/>
    <n v="627.9"/>
    <n v="4.8999999999999773"/>
    <n v="623"/>
    <n v="720"/>
    <n v="47.10280373831776"/>
    <n v="670.10280373831779"/>
    <s v="WI"/>
    <x v="0"/>
    <x v="3"/>
  </r>
  <r>
    <x v="6"/>
    <s v="C250101902"/>
    <s v="1036199242"/>
    <s v="Z045"/>
    <s v="Z022"/>
    <s v="0093294857"/>
    <s v="1118955"/>
    <s v="VILLA MARKET JP CO., LTD."/>
    <s v="1118955"/>
    <x v="2"/>
    <x v="2"/>
    <n v="20"/>
    <n v="1238.8"/>
    <x v="2"/>
    <n v="20"/>
    <n v="1255.8"/>
    <n v="17"/>
    <n v="1238.8"/>
    <n v="1440"/>
    <n v="94.205607476635521"/>
    <n v="1333.0056074766355"/>
    <s v="CA"/>
    <x v="0"/>
    <x v="3"/>
  </r>
  <r>
    <x v="6"/>
    <s v="C250101902"/>
    <s v="1036199242"/>
    <s v="Z045"/>
    <s v="Z022"/>
    <s v="0093294857"/>
    <s v="1118955"/>
    <s v="VILLA MARKET JP CO., LTD."/>
    <s v="1118955"/>
    <x v="10"/>
    <x v="10"/>
    <n v="20"/>
    <n v="1238.8"/>
    <x v="10"/>
    <n v="20"/>
    <n v="1255.8"/>
    <n v="17"/>
    <n v="1238.8"/>
    <n v="1440"/>
    <n v="94.205607476635521"/>
    <n v="1333.0056074766355"/>
    <s v="CA"/>
    <x v="0"/>
    <x v="3"/>
  </r>
  <r>
    <x v="6"/>
    <s v="C250101902"/>
    <s v="1036199242"/>
    <s v="Z045"/>
    <s v="Z022"/>
    <s v="0093294857"/>
    <s v="1118955"/>
    <s v="VILLA MARKET JP CO., LTD."/>
    <s v="1118955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6"/>
    <s v="C250098511"/>
    <s v="1036199245"/>
    <s v="Z045"/>
    <s v="Z022"/>
    <s v="0093294858"/>
    <s v="1115916"/>
    <s v="VILLA MARKET JP CO., LTD."/>
    <s v="1115916"/>
    <x v="4"/>
    <x v="4"/>
    <n v="50"/>
    <n v="6723.5"/>
    <x v="4"/>
    <n v="50"/>
    <n v="6926.5"/>
    <n v="203"/>
    <n v="6723.5"/>
    <n v="8000"/>
    <n v="523.36448598130846"/>
    <n v="7246.8644859813085"/>
    <s v="EV"/>
    <x v="0"/>
    <x v="3"/>
  </r>
  <r>
    <x v="6"/>
    <s v="C250098511"/>
    <s v="1036199245"/>
    <s v="Z045"/>
    <s v="Z022"/>
    <s v="0093294858"/>
    <s v="1115916"/>
    <s v="VILLA MARKET JP CO., LTD."/>
    <s v="1115916"/>
    <x v="0"/>
    <x v="0"/>
    <n v="20"/>
    <n v="1246"/>
    <x v="0"/>
    <n v="20"/>
    <n v="1255.8"/>
    <n v="9.7999999999999545"/>
    <n v="1246"/>
    <n v="1440"/>
    <n v="94.205607476635521"/>
    <n v="1340.2056074766356"/>
    <s v="WI"/>
    <x v="0"/>
    <x v="3"/>
  </r>
  <r>
    <x v="6"/>
    <s v="C250098511"/>
    <s v="1036199245"/>
    <s v="Z045"/>
    <s v="Z022"/>
    <s v="0093294858"/>
    <s v="1115916"/>
    <s v="VILLA MARKET JP CO., LTD."/>
    <s v="1115916"/>
    <x v="10"/>
    <x v="10"/>
    <n v="50"/>
    <n v="3097"/>
    <x v="10"/>
    <n v="50"/>
    <n v="3139.5"/>
    <n v="42.5"/>
    <n v="3097"/>
    <n v="3600"/>
    <n v="235.51401869158877"/>
    <n v="3332.5140186915887"/>
    <s v="CA"/>
    <x v="0"/>
    <x v="3"/>
  </r>
  <r>
    <x v="6"/>
    <s v="C250102217"/>
    <s v="1036199247"/>
    <s v="Z045"/>
    <s v="Z022"/>
    <s v="0093294859"/>
    <s v="1115916"/>
    <s v="VILLA MARKET JP CO., LTD."/>
    <s v="1115916"/>
    <x v="10"/>
    <x v="10"/>
    <n v="40"/>
    <n v="2477.6"/>
    <x v="10"/>
    <n v="40"/>
    <n v="2511.6"/>
    <n v="34"/>
    <n v="2477.6"/>
    <n v="2880"/>
    <n v="188.41121495327104"/>
    <n v="2666.0112149532711"/>
    <s v="CA"/>
    <x v="0"/>
    <x v="3"/>
  </r>
  <r>
    <x v="6"/>
    <s v="C250102295"/>
    <s v="1036199248"/>
    <s v="Z045"/>
    <s v="Z022"/>
    <s v="0093294860"/>
    <s v="1117832"/>
    <s v="VILLA MARKET JP CO., LTD."/>
    <s v="1117832"/>
    <x v="10"/>
    <x v="10"/>
    <n v="10"/>
    <n v="619.4"/>
    <x v="10"/>
    <n v="10"/>
    <n v="627.9"/>
    <n v="8.5"/>
    <n v="619.4"/>
    <n v="720"/>
    <n v="47.10280373831776"/>
    <n v="666.50280373831777"/>
    <s v="CA"/>
    <x v="0"/>
    <x v="3"/>
  </r>
  <r>
    <x v="6"/>
    <s v="C250102462"/>
    <s v="1036199251"/>
    <s v="Z045"/>
    <s v="Z022"/>
    <s v="0093294861"/>
    <s v="1125727"/>
    <s v="VILLA MARKET JP CO., LTD."/>
    <s v="1125727"/>
    <x v="4"/>
    <x v="4"/>
    <n v="70"/>
    <n v="9412.9"/>
    <x v="4"/>
    <n v="70"/>
    <n v="9697.1"/>
    <n v="284.20000000000073"/>
    <n v="9412.9"/>
    <n v="11200"/>
    <n v="732.71028037383178"/>
    <n v="10145.610280373832"/>
    <s v="EV"/>
    <x v="0"/>
    <x v="3"/>
  </r>
  <r>
    <x v="6"/>
    <s v="C250102638"/>
    <s v="1036199253"/>
    <s v="Z045"/>
    <s v="Z022"/>
    <s v="0093294862"/>
    <s v="1137441"/>
    <s v="VILLA MARKET JP CO., LTD."/>
    <s v="1137441"/>
    <x v="3"/>
    <x v="3"/>
    <n v="20"/>
    <n v="2689.4"/>
    <x v="3"/>
    <n v="20"/>
    <n v="2770.6"/>
    <n v="81.199999999999818"/>
    <n v="2689.4"/>
    <n v="3200"/>
    <n v="209.34579439252337"/>
    <n v="2898.7457943925233"/>
    <s v="EV"/>
    <x v="0"/>
    <x v="3"/>
  </r>
  <r>
    <x v="6"/>
    <s v="C250102638"/>
    <s v="1036199253"/>
    <s v="Z045"/>
    <s v="Z022"/>
    <s v="0093294862"/>
    <s v="1137441"/>
    <s v="VILLA MARKET JP CO., LTD."/>
    <s v="1137441"/>
    <x v="5"/>
    <x v="5"/>
    <n v="10"/>
    <n v="1475.5"/>
    <x v="5"/>
    <n v="10"/>
    <n v="1515.5"/>
    <n v="40"/>
    <n v="1475.5"/>
    <n v="1750"/>
    <n v="114.48598130841121"/>
    <n v="1589.9859813084113"/>
    <s v="EV"/>
    <x v="0"/>
    <x v="3"/>
  </r>
  <r>
    <x v="6"/>
    <s v="C250102638"/>
    <s v="1036199253"/>
    <s v="Z045"/>
    <s v="Z022"/>
    <s v="0093294862"/>
    <s v="1137441"/>
    <s v="VILLA MARKET JP CO., LTD."/>
    <s v="1137441"/>
    <x v="0"/>
    <x v="0"/>
    <n v="30"/>
    <n v="1869"/>
    <x v="0"/>
    <n v="30"/>
    <n v="1883.7"/>
    <n v="14.700000000000045"/>
    <n v="1869"/>
    <n v="2160"/>
    <n v="141.30841121495328"/>
    <n v="2010.3084112149534"/>
    <s v="WI"/>
    <x v="0"/>
    <x v="3"/>
  </r>
  <r>
    <x v="6"/>
    <s v="C250102638"/>
    <s v="1036199253"/>
    <s v="Z045"/>
    <s v="Z022"/>
    <s v="0093294862"/>
    <s v="1137441"/>
    <s v="VILLA MARKET JP CO., LTD."/>
    <s v="1137441"/>
    <x v="2"/>
    <x v="2"/>
    <n v="170"/>
    <n v="10529.8"/>
    <x v="2"/>
    <n v="170"/>
    <n v="10674.3"/>
    <n v="144.5"/>
    <n v="10529.8"/>
    <n v="12240"/>
    <n v="800.74766355140184"/>
    <n v="11330.547663551401"/>
    <s v="CA"/>
    <x v="0"/>
    <x v="3"/>
  </r>
  <r>
    <x v="6"/>
    <s v="C250102823"/>
    <s v="1036199255"/>
    <s v="Z045"/>
    <s v="Z022"/>
    <s v="0093294863"/>
    <s v="1211495"/>
    <s v="VILLA MARKET JP CO., LTD."/>
    <s v="1211495"/>
    <x v="0"/>
    <x v="0"/>
    <n v="20"/>
    <n v="1246"/>
    <x v="0"/>
    <n v="20"/>
    <n v="1255.8"/>
    <n v="9.7999999999999545"/>
    <n v="1246"/>
    <n v="1440"/>
    <n v="94.205607476635521"/>
    <n v="1340.2056074766356"/>
    <s v="WI"/>
    <x v="0"/>
    <x v="3"/>
  </r>
  <r>
    <x v="6"/>
    <s v="C250102823"/>
    <s v="1036199255"/>
    <s v="Z045"/>
    <s v="Z022"/>
    <s v="0093294863"/>
    <s v="1211495"/>
    <s v="VILLA MARKET JP CO., LTD."/>
    <s v="1211495"/>
    <x v="1"/>
    <x v="1"/>
    <n v="20"/>
    <n v="1238.8"/>
    <x v="1"/>
    <n v="20"/>
    <n v="1255.8"/>
    <n v="17"/>
    <n v="1238.8"/>
    <n v="1440"/>
    <n v="94.205607476635521"/>
    <n v="1333.0056074766355"/>
    <s v="CA"/>
    <x v="0"/>
    <x v="3"/>
  </r>
  <r>
    <x v="6"/>
    <s v="C250102823"/>
    <s v="1036199255"/>
    <s v="Z045"/>
    <s v="Z022"/>
    <s v="0093294863"/>
    <s v="1211495"/>
    <s v="VILLA MARKET JP CO., LTD."/>
    <s v="1211495"/>
    <x v="2"/>
    <x v="2"/>
    <n v="20"/>
    <n v="1238.8"/>
    <x v="2"/>
    <n v="20"/>
    <n v="1255.8"/>
    <n v="17"/>
    <n v="1238.8"/>
    <n v="1440"/>
    <n v="94.205607476635521"/>
    <n v="1333.0056074766355"/>
    <s v="CA"/>
    <x v="0"/>
    <x v="3"/>
  </r>
  <r>
    <x v="6"/>
    <s v="C250102823"/>
    <s v="1036199255"/>
    <s v="Z045"/>
    <s v="Z022"/>
    <s v="0093294863"/>
    <s v="1211495"/>
    <s v="VILLA MARKET JP CO., LTD."/>
    <s v="1211495"/>
    <x v="10"/>
    <x v="10"/>
    <n v="30"/>
    <n v="1858.2"/>
    <x v="10"/>
    <n v="30"/>
    <n v="1883.7"/>
    <n v="25.5"/>
    <n v="1858.2"/>
    <n v="2160"/>
    <n v="141.30841121495328"/>
    <n v="1999.5084112149534"/>
    <s v="CA"/>
    <x v="0"/>
    <x v="3"/>
  </r>
  <r>
    <x v="6"/>
    <s v="C250102918"/>
    <s v="1036199256"/>
    <s v="Z045"/>
    <s v="Z022"/>
    <s v="0093294864"/>
    <s v="1126712"/>
    <s v="VILLA MARKET JP CO., LTD."/>
    <s v="1126712"/>
    <x v="3"/>
    <x v="3"/>
    <n v="20"/>
    <n v="2689.4"/>
    <x v="3"/>
    <n v="20"/>
    <n v="2770.6"/>
    <n v="81.199999999999818"/>
    <n v="2689.4"/>
    <n v="3200"/>
    <n v="209.34579439252337"/>
    <n v="2898.7457943925233"/>
    <s v="EV"/>
    <x v="0"/>
    <x v="3"/>
  </r>
  <r>
    <x v="6"/>
    <s v="C250102918"/>
    <s v="1036199256"/>
    <s v="Z045"/>
    <s v="Z022"/>
    <s v="0093294864"/>
    <s v="1126712"/>
    <s v="VILLA MARKET JP CO., LTD."/>
    <s v="1126712"/>
    <x v="4"/>
    <x v="4"/>
    <n v="40"/>
    <n v="5378.8"/>
    <x v="4"/>
    <n v="40"/>
    <n v="5541.2"/>
    <n v="162.39999999999964"/>
    <n v="5378.8"/>
    <n v="6400"/>
    <n v="418.69158878504675"/>
    <n v="5797.4915887850466"/>
    <s v="EV"/>
    <x v="0"/>
    <x v="3"/>
  </r>
  <r>
    <x v="6"/>
    <s v="C250102918"/>
    <s v="1036199256"/>
    <s v="Z045"/>
    <s v="Z022"/>
    <s v="0093294864"/>
    <s v="1126712"/>
    <s v="VILLA MARKET JP CO., LTD."/>
    <s v="1126712"/>
    <x v="5"/>
    <x v="5"/>
    <n v="30"/>
    <n v="4426.5"/>
    <x v="5"/>
    <n v="30"/>
    <n v="4546.5"/>
    <n v="120"/>
    <n v="4426.5"/>
    <n v="5250"/>
    <n v="343.45794392523362"/>
    <n v="4769.9579439252338"/>
    <s v="EV"/>
    <x v="0"/>
    <x v="3"/>
  </r>
  <r>
    <x v="6"/>
    <s v="C250102918"/>
    <s v="1036199256"/>
    <s v="Z045"/>
    <s v="Z022"/>
    <s v="0093294864"/>
    <s v="1126712"/>
    <s v="VILLA MARKET JP CO., LTD."/>
    <s v="1126712"/>
    <x v="1"/>
    <x v="1"/>
    <n v="80"/>
    <n v="4955.2"/>
    <x v="1"/>
    <n v="80"/>
    <n v="5023.2"/>
    <n v="68"/>
    <n v="4955.2"/>
    <n v="5760"/>
    <n v="376.82242990654208"/>
    <n v="5332.0224299065421"/>
    <s v="CA"/>
    <x v="0"/>
    <x v="3"/>
  </r>
  <r>
    <x v="6"/>
    <s v="C250098518"/>
    <s v="1036199246"/>
    <s v="Z045"/>
    <s v="Z022"/>
    <s v="0093294865"/>
    <s v="1119966"/>
    <s v="VILLA MARKET JP CO., LTD."/>
    <s v="1119966"/>
    <x v="3"/>
    <x v="3"/>
    <n v="20"/>
    <n v="2689.4"/>
    <x v="3"/>
    <n v="20"/>
    <n v="2770.6"/>
    <n v="81.199999999999818"/>
    <n v="2689.4"/>
    <n v="3200"/>
    <n v="209.34579439252337"/>
    <n v="2898.7457943925233"/>
    <s v="EV"/>
    <x v="0"/>
    <x v="3"/>
  </r>
  <r>
    <x v="6"/>
    <s v="C250098518"/>
    <s v="1036199246"/>
    <s v="Z045"/>
    <s v="Z022"/>
    <s v="0093294865"/>
    <s v="1119966"/>
    <s v="VILLA MARKET JP CO., LTD."/>
    <s v="1119966"/>
    <x v="4"/>
    <x v="4"/>
    <n v="70"/>
    <n v="9412.9"/>
    <x v="4"/>
    <n v="70"/>
    <n v="9697.1"/>
    <n v="284.20000000000073"/>
    <n v="9412.9"/>
    <n v="11200"/>
    <n v="732.71028037383178"/>
    <n v="10145.610280373832"/>
    <s v="EV"/>
    <x v="0"/>
    <x v="3"/>
  </r>
  <r>
    <x v="6"/>
    <s v="C250098518"/>
    <s v="1036199246"/>
    <s v="Z045"/>
    <s v="Z022"/>
    <s v="0093294865"/>
    <s v="1119966"/>
    <s v="VILLA MARKET JP CO., LTD."/>
    <s v="1119966"/>
    <x v="5"/>
    <x v="5"/>
    <n v="20"/>
    <n v="2951"/>
    <x v="5"/>
    <n v="20"/>
    <n v="3031"/>
    <n v="80"/>
    <n v="2951"/>
    <n v="3500"/>
    <n v="228.97196261682242"/>
    <n v="3179.9719626168226"/>
    <s v="EV"/>
    <x v="0"/>
    <x v="3"/>
  </r>
  <r>
    <x v="6"/>
    <s v="C250098518"/>
    <s v="1036199246"/>
    <s v="Z045"/>
    <s v="Z022"/>
    <s v="0093294865"/>
    <s v="1119966"/>
    <s v="VILLA MARKET JP CO., LTD."/>
    <s v="1119966"/>
    <x v="0"/>
    <x v="0"/>
    <n v="80"/>
    <n v="4984"/>
    <x v="0"/>
    <n v="80"/>
    <n v="5023.2"/>
    <n v="39.199999999999818"/>
    <n v="4984"/>
    <n v="5760"/>
    <n v="376.82242990654208"/>
    <n v="5360.8224299065423"/>
    <s v="WI"/>
    <x v="0"/>
    <x v="3"/>
  </r>
  <r>
    <x v="6"/>
    <s v="C250098518"/>
    <s v="1036199246"/>
    <s v="Z045"/>
    <s v="Z022"/>
    <s v="0093294865"/>
    <s v="1119966"/>
    <s v="VILLA MARKET JP CO., LTD."/>
    <s v="1119966"/>
    <x v="1"/>
    <x v="1"/>
    <n v="30"/>
    <n v="1858.2"/>
    <x v="1"/>
    <n v="30"/>
    <n v="1883.7"/>
    <n v="25.5"/>
    <n v="1858.2"/>
    <n v="2160"/>
    <n v="141.30841121495328"/>
    <n v="1999.5084112149534"/>
    <s v="CA"/>
    <x v="0"/>
    <x v="3"/>
  </r>
  <r>
    <x v="6"/>
    <s v="C250098518"/>
    <s v="1036199246"/>
    <s v="Z045"/>
    <s v="Z022"/>
    <s v="0093294865"/>
    <s v="1119966"/>
    <s v="VILLA MARKET JP CO., LTD."/>
    <s v="1119966"/>
    <x v="2"/>
    <x v="2"/>
    <n v="100"/>
    <n v="6194"/>
    <x v="2"/>
    <n v="100"/>
    <n v="6279"/>
    <n v="85"/>
    <n v="6194"/>
    <n v="7200"/>
    <n v="471.02803738317755"/>
    <n v="6665.0280373831774"/>
    <s v="CA"/>
    <x v="0"/>
    <x v="3"/>
  </r>
  <r>
    <x v="6"/>
    <s v="C250103372"/>
    <s v="1036199258"/>
    <s v="Z045"/>
    <s v="Z022"/>
    <s v="0093294866"/>
    <s v="1075653"/>
    <s v="VILLA MARKET JP CO., LTD."/>
    <s v="1075653"/>
    <x v="1"/>
    <x v="1"/>
    <n v="20"/>
    <n v="1238.8"/>
    <x v="1"/>
    <n v="20"/>
    <n v="1255.8"/>
    <n v="17"/>
    <n v="1238.8"/>
    <n v="1440"/>
    <n v="94.205607476635521"/>
    <n v="1333.0056074766355"/>
    <s v="CA"/>
    <x v="0"/>
    <x v="3"/>
  </r>
  <r>
    <x v="6"/>
    <s v="C250103542"/>
    <s v="1036199265"/>
    <s v="Z045"/>
    <s v="Z022"/>
    <s v="0093294867"/>
    <s v="1541816"/>
    <s v="VILLA MARKET JP CO., LTD."/>
    <s v="1541816"/>
    <x v="7"/>
    <x v="7"/>
    <n v="40"/>
    <n v="2492"/>
    <x v="7"/>
    <n v="40"/>
    <n v="2511.6"/>
    <n v="19.599999999999909"/>
    <n v="2492"/>
    <n v="2880"/>
    <n v="188.41121495327104"/>
    <n v="2680.4112149532712"/>
    <s v="WI"/>
    <x v="0"/>
    <x v="3"/>
  </r>
  <r>
    <x v="6"/>
    <s v="C250103542"/>
    <s v="1036199265"/>
    <s v="Z045"/>
    <s v="Z022"/>
    <s v="0093294867"/>
    <s v="1541816"/>
    <s v="VILLA MARKET JP CO., LTD."/>
    <s v="1541816"/>
    <x v="8"/>
    <x v="8"/>
    <n v="30"/>
    <n v="1883.7"/>
    <x v="8"/>
    <n v="30"/>
    <n v="1883.7"/>
    <n v="0"/>
    <n v="1883.7"/>
    <n v="2160"/>
    <n v="141.30841121495328"/>
    <n v="2025.0084112149534"/>
    <s v="CAHD"/>
    <x v="0"/>
    <x v="3"/>
  </r>
  <r>
    <x v="6"/>
    <s v="C250103635"/>
    <s v="1036199266"/>
    <s v="Z045"/>
    <s v="Z022"/>
    <s v="0093294868"/>
    <s v="1541948"/>
    <s v="VILLA MARKET JP CO., LTD."/>
    <s v="1541948"/>
    <x v="2"/>
    <x v="2"/>
    <n v="120"/>
    <n v="7432.8"/>
    <x v="2"/>
    <n v="120"/>
    <n v="7534.8"/>
    <n v="102"/>
    <n v="7432.8"/>
    <n v="8640"/>
    <n v="565.23364485981313"/>
    <n v="7998.0336448598136"/>
    <s v="CA"/>
    <x v="0"/>
    <x v="3"/>
  </r>
  <r>
    <x v="6"/>
    <s v="O8 50059450"/>
    <s v="1036199285"/>
    <s v="Z045"/>
    <s v="Z022"/>
    <s v="0093294869"/>
    <s v="1014654"/>
    <s v="FOODLAND SUPERMARKET CO., LTD."/>
    <s v="1014654"/>
    <x v="3"/>
    <x v="3"/>
    <n v="170"/>
    <n v="22827.599999999999"/>
    <x v="3"/>
    <n v="170"/>
    <n v="23550.1"/>
    <n v="722.5"/>
    <n v="22827.599999999999"/>
    <n v="27200"/>
    <n v="1779.4392523364486"/>
    <n v="24607.039252336446"/>
    <s v="EV"/>
    <x v="0"/>
    <x v="2"/>
  </r>
  <r>
    <x v="6"/>
    <s v="O8 50059450"/>
    <s v="1036199285"/>
    <s v="Z045"/>
    <s v="Z022"/>
    <s v="0093294869"/>
    <s v="1014654"/>
    <s v="FOODLAND SUPERMARKET CO., LTD."/>
    <s v="1014654"/>
    <x v="4"/>
    <x v="4"/>
    <n v="250"/>
    <n v="33570"/>
    <x v="4"/>
    <n v="250"/>
    <n v="34632.5"/>
    <n v="1062.5"/>
    <n v="33570"/>
    <n v="40000"/>
    <n v="2616.8224299065419"/>
    <n v="36186.82242990654"/>
    <s v="EV"/>
    <x v="0"/>
    <x v="2"/>
  </r>
  <r>
    <x v="6"/>
    <s v="O8 50059450"/>
    <s v="1036199285"/>
    <s v="Z045"/>
    <s v="Z022"/>
    <s v="0093294869"/>
    <s v="1014654"/>
    <s v="FOODLAND SUPERMARKET CO., LTD."/>
    <s v="1014654"/>
    <x v="5"/>
    <x v="5"/>
    <n v="60"/>
    <n v="8793"/>
    <x v="5"/>
    <n v="60"/>
    <n v="9093"/>
    <n v="300"/>
    <n v="8793"/>
    <n v="10500"/>
    <n v="686.91588785046724"/>
    <n v="9479.9158878504677"/>
    <s v="EV"/>
    <x v="0"/>
    <x v="2"/>
  </r>
  <r>
    <x v="6"/>
    <s v="O8 50059450"/>
    <s v="1036199285"/>
    <s v="Z045"/>
    <s v="Z022"/>
    <s v="0093294869"/>
    <s v="1014654"/>
    <s v="FOODLAND SUPERMARKET CO., LTD."/>
    <s v="1014654"/>
    <x v="6"/>
    <x v="6"/>
    <n v="20"/>
    <n v="2050.8000000000002"/>
    <x v="6"/>
    <n v="20"/>
    <n v="2083"/>
    <n v="32.199999999999818"/>
    <n v="2050.8000000000002"/>
    <n v="2400"/>
    <n v="157.00934579439252"/>
    <n v="2207.8093457943928"/>
    <s v="WI"/>
    <x v="0"/>
    <x v="2"/>
  </r>
  <r>
    <x v="6"/>
    <s v="O8 50059450"/>
    <s v="1036199285"/>
    <s v="Z045"/>
    <s v="Z022"/>
    <s v="0093294869"/>
    <s v="1014654"/>
    <s v="FOODLAND SUPERMARKET CO., LTD."/>
    <s v="1014654"/>
    <x v="0"/>
    <x v="0"/>
    <n v="160"/>
    <n v="9998.4"/>
    <x v="0"/>
    <n v="160"/>
    <n v="10046.4"/>
    <n v="48"/>
    <n v="9998.4"/>
    <n v="11520"/>
    <n v="753.64485981308417"/>
    <n v="10752.044859813084"/>
    <s v="WI"/>
    <x v="0"/>
    <x v="2"/>
  </r>
  <r>
    <x v="6"/>
    <s v="O8 50059450"/>
    <s v="1036199285"/>
    <s v="Z045"/>
    <s v="Z022"/>
    <s v="0093294869"/>
    <s v="1014654"/>
    <s v="FOODLAND SUPERMARKET CO., LTD."/>
    <s v="1014654"/>
    <x v="7"/>
    <x v="7"/>
    <n v="50"/>
    <n v="3124.5"/>
    <x v="7"/>
    <n v="50"/>
    <n v="3139.5"/>
    <n v="15"/>
    <n v="3124.5"/>
    <n v="3600"/>
    <n v="235.51401869158877"/>
    <n v="3360.0140186915887"/>
    <s v="WI"/>
    <x v="0"/>
    <x v="2"/>
  </r>
  <r>
    <x v="6"/>
    <s v="O8 50059450"/>
    <s v="1036199285"/>
    <s v="Z045"/>
    <s v="Z022"/>
    <s v="0093294869"/>
    <s v="1014654"/>
    <s v="FOODLAND SUPERMARKET CO., LTD."/>
    <s v="1014654"/>
    <x v="1"/>
    <x v="1"/>
    <n v="610"/>
    <n v="37966.400000000001"/>
    <x v="1"/>
    <n v="610"/>
    <n v="38301.9"/>
    <n v="335.5"/>
    <n v="37966.400000000001"/>
    <n v="43920"/>
    <n v="2873.2710280373831"/>
    <n v="40839.671028037381"/>
    <s v="CA"/>
    <x v="0"/>
    <x v="2"/>
  </r>
  <r>
    <x v="6"/>
    <s v="O8 50059450"/>
    <s v="1036199285"/>
    <s v="Z045"/>
    <s v="Z022"/>
    <s v="0093294869"/>
    <s v="1014654"/>
    <s v="FOODLAND SUPERMARKET CO., LTD."/>
    <s v="1014654"/>
    <x v="2"/>
    <x v="2"/>
    <n v="500"/>
    <n v="31120"/>
    <x v="2"/>
    <n v="500"/>
    <n v="31395"/>
    <n v="275"/>
    <n v="31120"/>
    <n v="36000"/>
    <n v="2355.1401869158876"/>
    <n v="33475.140186915887"/>
    <s v="CA"/>
    <x v="0"/>
    <x v="2"/>
  </r>
  <r>
    <x v="6"/>
    <s v="O8 50059450"/>
    <s v="1036199285"/>
    <s v="Z045"/>
    <s v="Z022"/>
    <s v="0093294869"/>
    <s v="1014654"/>
    <s v="FOODLAND SUPERMARKET CO., LTD."/>
    <s v="1014654"/>
    <x v="8"/>
    <x v="8"/>
    <n v="170"/>
    <n v="10638.6"/>
    <x v="8"/>
    <n v="170"/>
    <n v="10674.3"/>
    <n v="35.699999999998909"/>
    <n v="10638.6"/>
    <n v="12240"/>
    <n v="800.74766355140184"/>
    <n v="11439.347663551402"/>
    <s v="CAHD"/>
    <x v="0"/>
    <x v="2"/>
  </r>
  <r>
    <x v="6"/>
    <s v="MPP_Y25-031001"/>
    <s v="1036199491"/>
    <s v="Z045"/>
    <s v="Z022"/>
    <s v="0093294870"/>
    <s v="1255550"/>
    <s v="M PROSPER CO., LTD."/>
    <s v="1255550"/>
    <x v="3"/>
    <x v="3"/>
    <n v="100"/>
    <n v="13714"/>
    <x v="3"/>
    <n v="100"/>
    <n v="13853"/>
    <n v="139"/>
    <n v="13714"/>
    <n v="16000"/>
    <n v="1046.7289719626169"/>
    <n v="14760.728971962617"/>
    <s v="EV"/>
    <x v="1"/>
    <x v="20"/>
  </r>
  <r>
    <x v="6"/>
    <s v="MPP_Y25-031001"/>
    <s v="1036199491"/>
    <s v="Z045"/>
    <s v="Z022"/>
    <s v="0093294870"/>
    <s v="1255550"/>
    <s v="M PROSPER CO., LTD."/>
    <s v="1255550"/>
    <x v="4"/>
    <x v="4"/>
    <n v="250"/>
    <n v="34285"/>
    <x v="4"/>
    <n v="250"/>
    <n v="34632.5"/>
    <n v="347.5"/>
    <n v="34285"/>
    <n v="40000"/>
    <n v="2616.8224299065419"/>
    <n v="36901.82242990654"/>
    <s v="EV"/>
    <x v="1"/>
    <x v="20"/>
  </r>
  <r>
    <x v="6"/>
    <s v="MPP_Y25-031001"/>
    <s v="1036199491"/>
    <s v="Z045"/>
    <s v="Z022"/>
    <s v="0093294870"/>
    <s v="1255550"/>
    <s v="M PROSPER CO., LTD."/>
    <s v="1255550"/>
    <x v="5"/>
    <x v="5"/>
    <n v="50"/>
    <n v="7502"/>
    <x v="5"/>
    <n v="50"/>
    <n v="7577.5000000000009"/>
    <n v="75.500000000000909"/>
    <n v="7502"/>
    <n v="8750"/>
    <n v="572.42990654205607"/>
    <n v="8074.4299065420564"/>
    <s v="EV"/>
    <x v="1"/>
    <x v="20"/>
  </r>
  <r>
    <x v="6"/>
    <s v="MPP_Y25-031001"/>
    <s v="1036199491"/>
    <s v="Z045"/>
    <s v="Z022"/>
    <s v="0093294870"/>
    <s v="1255550"/>
    <s v="M PROSPER CO., LTD."/>
    <s v="1255550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20"/>
  </r>
  <r>
    <x v="6"/>
    <s v="MPP_Y25-031001"/>
    <s v="1036199491"/>
    <s v="Z045"/>
    <s v="Z022"/>
    <s v="0093294870"/>
    <s v="1255550"/>
    <s v="M PROSPER CO., LTD."/>
    <s v="1255550"/>
    <x v="0"/>
    <x v="0"/>
    <n v="1500"/>
    <n v="93240"/>
    <x v="0"/>
    <n v="1500"/>
    <n v="94185"/>
    <n v="945"/>
    <n v="93240"/>
    <n v="108000"/>
    <n v="7065.4205607476633"/>
    <n v="100305.42056074766"/>
    <s v="WI"/>
    <x v="1"/>
    <x v="20"/>
  </r>
  <r>
    <x v="6"/>
    <s v="MPP_Y25-031001"/>
    <s v="1036199491"/>
    <s v="Z045"/>
    <s v="Z022"/>
    <s v="0093294870"/>
    <s v="1255550"/>
    <s v="M PROSPER CO., LTD."/>
    <s v="1255550"/>
    <x v="7"/>
    <x v="7"/>
    <n v="1500"/>
    <n v="93240"/>
    <x v="7"/>
    <n v="1500"/>
    <n v="94185"/>
    <n v="945"/>
    <n v="93240"/>
    <n v="108000"/>
    <n v="7065.4205607476633"/>
    <n v="100305.42056074766"/>
    <s v="WI"/>
    <x v="1"/>
    <x v="20"/>
  </r>
  <r>
    <x v="6"/>
    <s v="MPP_Y25-031001"/>
    <s v="1036199491"/>
    <s v="Z045"/>
    <s v="Z022"/>
    <s v="0093294870"/>
    <s v="1255550"/>
    <s v="M PROSPER CO., LTD."/>
    <s v="1255550"/>
    <x v="1"/>
    <x v="1"/>
    <n v="9000"/>
    <n v="559440"/>
    <x v="1"/>
    <n v="9000"/>
    <n v="565110"/>
    <n v="5670"/>
    <n v="559440"/>
    <n v="648000"/>
    <n v="42392.523364485984"/>
    <n v="601832.52336448594"/>
    <s v="CA"/>
    <x v="1"/>
    <x v="20"/>
  </r>
  <r>
    <x v="6"/>
    <s v="MPP_Y25-031001"/>
    <s v="1036199491"/>
    <s v="Z045"/>
    <s v="Z022"/>
    <s v="0093294870"/>
    <s v="1255550"/>
    <s v="M PROSPER CO., LTD."/>
    <s v="1255550"/>
    <x v="2"/>
    <x v="2"/>
    <n v="1500"/>
    <n v="93240"/>
    <x v="2"/>
    <n v="1500"/>
    <n v="94185"/>
    <n v="945"/>
    <n v="93240"/>
    <n v="108000"/>
    <n v="7065.4205607476633"/>
    <n v="100305.42056074766"/>
    <s v="CA"/>
    <x v="1"/>
    <x v="20"/>
  </r>
  <r>
    <x v="6"/>
    <s v="MPP_Y25-031001"/>
    <s v="1036199491"/>
    <s v="Z045"/>
    <s v="Z022"/>
    <s v="0093294870"/>
    <s v="1255550"/>
    <s v="M PROSPER CO., LTD."/>
    <s v="1255550"/>
    <x v="10"/>
    <x v="10"/>
    <n v="1500"/>
    <n v="93240"/>
    <x v="10"/>
    <n v="1500"/>
    <n v="94185"/>
    <n v="945"/>
    <n v="93240"/>
    <n v="108000"/>
    <n v="7065.4205607476633"/>
    <n v="100305.42056074766"/>
    <s v="CA"/>
    <x v="1"/>
    <x v="20"/>
  </r>
  <r>
    <x v="6"/>
    <s v="MPP_Y25-031001"/>
    <s v="1036199491"/>
    <s v="Z045"/>
    <s v="Z022"/>
    <s v="0093294870"/>
    <s v="1255550"/>
    <s v="M PROSPER CO., LTD."/>
    <s v="1255550"/>
    <x v="8"/>
    <x v="8"/>
    <n v="3000"/>
    <n v="186480"/>
    <x v="8"/>
    <n v="3000"/>
    <n v="188370"/>
    <n v="1890"/>
    <n v="186480"/>
    <n v="216000"/>
    <n v="14130.841121495327"/>
    <n v="200610.84112149532"/>
    <s v="CAHD"/>
    <x v="1"/>
    <x v="20"/>
  </r>
  <r>
    <x v="6"/>
    <s v="MPP_Y25-031001"/>
    <s v="1036199491"/>
    <s v="Z045"/>
    <s v="Z022"/>
    <s v="0093294870"/>
    <s v="1255550"/>
    <s v="M PROSPER CO., LTD."/>
    <s v="1255550"/>
    <x v="11"/>
    <x v="11"/>
    <n v="600"/>
    <n v="37296"/>
    <x v="11"/>
    <n v="600"/>
    <n v="37674"/>
    <n v="378"/>
    <n v="37296"/>
    <n v="43200"/>
    <n v="2826.1682242990655"/>
    <n v="40122.168224299065"/>
    <s v="CAHD"/>
    <x v="1"/>
    <x v="20"/>
  </r>
  <r>
    <x v="7"/>
    <s v="C250101153"/>
    <s v="1036199234"/>
    <s v="Z045"/>
    <s v="Z022"/>
    <s v="0093294871"/>
    <s v="1088556"/>
    <s v="VILLA MARKET JP CO., LTD."/>
    <s v="1088556"/>
    <x v="8"/>
    <x v="8"/>
    <n v="20"/>
    <n v="1255.8"/>
    <x v="8"/>
    <n v="20"/>
    <n v="1255.8"/>
    <n v="0"/>
    <n v="1255.8"/>
    <n v="1440"/>
    <n v="94.205607476635521"/>
    <n v="1350.0056074766355"/>
    <s v="CAHD"/>
    <x v="0"/>
    <x v="3"/>
  </r>
  <r>
    <x v="7"/>
    <s v="C250102369"/>
    <s v="1036199249"/>
    <s v="Z045"/>
    <s v="Z022"/>
    <s v="0093294872"/>
    <s v="1107745"/>
    <s v="VILLA MARKET JP CO., LTD."/>
    <s v="1107745"/>
    <x v="3"/>
    <x v="3"/>
    <n v="10"/>
    <n v="1344.7"/>
    <x v="3"/>
    <n v="10"/>
    <n v="1385.3"/>
    <n v="40.599999999999909"/>
    <n v="1344.7"/>
    <n v="1600"/>
    <n v="104.67289719626169"/>
    <n v="1449.3728971962616"/>
    <s v="EV"/>
    <x v="0"/>
    <x v="3"/>
  </r>
  <r>
    <x v="7"/>
    <s v="C250102369"/>
    <s v="1036199249"/>
    <s v="Z045"/>
    <s v="Z022"/>
    <s v="0093294872"/>
    <s v="1107745"/>
    <s v="VILLA MARKET JP CO., LTD."/>
    <s v="1107745"/>
    <x v="0"/>
    <x v="0"/>
    <n v="10"/>
    <n v="623"/>
    <x v="0"/>
    <n v="10"/>
    <n v="627.9"/>
    <n v="4.8999999999999773"/>
    <n v="623"/>
    <n v="720"/>
    <n v="47.10280373831776"/>
    <n v="670.10280373831779"/>
    <s v="WI"/>
    <x v="0"/>
    <x v="3"/>
  </r>
  <r>
    <x v="7"/>
    <s v="C250102369"/>
    <s v="1036199249"/>
    <s v="Z045"/>
    <s v="Z022"/>
    <s v="0093294872"/>
    <s v="1107745"/>
    <s v="VILLA MARKET JP CO., LTD."/>
    <s v="1107745"/>
    <x v="1"/>
    <x v="1"/>
    <n v="40"/>
    <n v="2477.6"/>
    <x v="1"/>
    <n v="40"/>
    <n v="2511.6"/>
    <n v="34"/>
    <n v="2477.6"/>
    <n v="2880"/>
    <n v="188.41121495327104"/>
    <n v="2666.0112149532711"/>
    <s v="CA"/>
    <x v="0"/>
    <x v="3"/>
  </r>
  <r>
    <x v="7"/>
    <s v="C250102369"/>
    <s v="1036199249"/>
    <s v="Z045"/>
    <s v="Z022"/>
    <s v="0093294872"/>
    <s v="1107745"/>
    <s v="VILLA MARKET JP CO., LTD."/>
    <s v="1107745"/>
    <x v="10"/>
    <x v="10"/>
    <n v="30"/>
    <n v="1858.2"/>
    <x v="10"/>
    <n v="30"/>
    <n v="1883.7"/>
    <n v="25.5"/>
    <n v="1858.2"/>
    <n v="2160"/>
    <n v="141.30841121495328"/>
    <n v="1999.5084112149534"/>
    <s v="CA"/>
    <x v="0"/>
    <x v="3"/>
  </r>
  <r>
    <x v="7"/>
    <s v="C250103114"/>
    <s v="1036199257"/>
    <s v="Z045"/>
    <s v="Z022"/>
    <s v="0093294873"/>
    <s v="1014640"/>
    <s v="VILLA MARKET JP CO., LTD."/>
    <s v="1014640"/>
    <x v="9"/>
    <x v="9"/>
    <n v="10"/>
    <n v="623"/>
    <x v="9"/>
    <n v="10"/>
    <n v="627.9"/>
    <n v="4.8999999999999773"/>
    <n v="623"/>
    <n v="720"/>
    <n v="47.10280373831776"/>
    <n v="670.10280373831779"/>
    <s v="WI"/>
    <x v="0"/>
    <x v="3"/>
  </r>
  <r>
    <x v="7"/>
    <s v="5000485768"/>
    <s v="1036200114"/>
    <s v="Z045"/>
    <s v="Z022"/>
    <s v="0093294874"/>
    <s v="1236066"/>
    <s v="The Mall Group Co., Ltd."/>
    <s v="1236066"/>
    <x v="9"/>
    <x v="9"/>
    <n v="10"/>
    <n v="623.5"/>
    <x v="9"/>
    <n v="10"/>
    <n v="627.9"/>
    <n v="4.3999999999999773"/>
    <n v="623.5"/>
    <n v="720"/>
    <n v="47.10280373831776"/>
    <n v="670.60280373831779"/>
    <s v="WI"/>
    <x v="0"/>
    <x v="10"/>
  </r>
  <r>
    <x v="7"/>
    <s v="5000485768"/>
    <s v="1036200114"/>
    <s v="Z045"/>
    <s v="Z022"/>
    <s v="0093294874"/>
    <s v="1236066"/>
    <s v="The Mall Group Co., Ltd."/>
    <s v="1236066"/>
    <x v="1"/>
    <x v="1"/>
    <n v="20"/>
    <n v="1244.8"/>
    <x v="1"/>
    <n v="20"/>
    <n v="1255.8"/>
    <n v="11"/>
    <n v="1244.8"/>
    <n v="1440"/>
    <n v="94.205607476635521"/>
    <n v="1339.0056074766355"/>
    <s v="CA"/>
    <x v="0"/>
    <x v="10"/>
  </r>
  <r>
    <x v="7"/>
    <s v="5000485768"/>
    <s v="1036200114"/>
    <s v="Z045"/>
    <s v="Z022"/>
    <s v="0093294874"/>
    <s v="1236066"/>
    <s v="The Mall Group Co., Ltd."/>
    <s v="1236066"/>
    <x v="10"/>
    <x v="10"/>
    <n v="10"/>
    <n v="622.4"/>
    <x v="10"/>
    <n v="10"/>
    <n v="627.9"/>
    <n v="5.5"/>
    <n v="622.4"/>
    <n v="720"/>
    <n v="47.10280373831776"/>
    <n v="669.50280373831777"/>
    <s v="CA"/>
    <x v="0"/>
    <x v="10"/>
  </r>
  <r>
    <x v="7"/>
    <s v="5000485768"/>
    <s v="1036200114"/>
    <s v="Z045"/>
    <s v="Z022"/>
    <s v="0093294874"/>
    <s v="1236066"/>
    <s v="The Mall Group Co., Ltd."/>
    <s v="1236066"/>
    <x v="8"/>
    <x v="8"/>
    <n v="20"/>
    <n v="1244.8"/>
    <x v="8"/>
    <n v="20"/>
    <n v="1255.8"/>
    <n v="11"/>
    <n v="1244.8"/>
    <n v="1440"/>
    <n v="94.205607476635521"/>
    <n v="1339.0056074766355"/>
    <s v="CAHD"/>
    <x v="0"/>
    <x v="10"/>
  </r>
  <r>
    <x v="7"/>
    <s v="P25H048637"/>
    <s v="1036200115"/>
    <s v="Z045"/>
    <s v="Z022"/>
    <s v="0093294875"/>
    <s v="1014722"/>
    <s v="AEON (Thailand) Co.,Ltd."/>
    <s v="1014722"/>
    <x v="0"/>
    <x v="0"/>
    <n v="500"/>
    <n v="31380"/>
    <x v="0"/>
    <n v="500"/>
    <n v="31395"/>
    <n v="15"/>
    <n v="31380"/>
    <n v="36000"/>
    <n v="2355.1401869158876"/>
    <n v="33735.140186915887"/>
    <s v="WI"/>
    <x v="0"/>
    <x v="0"/>
  </r>
  <r>
    <x v="7"/>
    <s v="P25H048637"/>
    <s v="1036200115"/>
    <s v="Z045"/>
    <s v="Z022"/>
    <s v="0093294875"/>
    <s v="1014722"/>
    <s v="AEON (Thailand) Co.,Ltd."/>
    <s v="1014722"/>
    <x v="1"/>
    <x v="1"/>
    <n v="1000"/>
    <n v="62790"/>
    <x v="1"/>
    <n v="1000"/>
    <n v="62790"/>
    <n v="0"/>
    <n v="62790"/>
    <n v="72000"/>
    <n v="4710.2803738317753"/>
    <n v="67500.280373831774"/>
    <s v="CA"/>
    <x v="0"/>
    <x v="0"/>
  </r>
  <r>
    <x v="7"/>
    <s v="P25H048637"/>
    <s v="1036200115"/>
    <s v="Z045"/>
    <s v="Z022"/>
    <s v="0093294875"/>
    <s v="1014722"/>
    <s v="AEON (Thailand) Co.,Ltd."/>
    <s v="1014722"/>
    <x v="2"/>
    <x v="2"/>
    <n v="1000"/>
    <n v="62790"/>
    <x v="2"/>
    <n v="1000"/>
    <n v="62790"/>
    <n v="0"/>
    <n v="62790"/>
    <n v="72000"/>
    <n v="4710.2803738317753"/>
    <n v="67500.280373831774"/>
    <s v="CA"/>
    <x v="0"/>
    <x v="0"/>
  </r>
  <r>
    <x v="7"/>
    <s v="P25H048637"/>
    <s v="1036200115"/>
    <s v="Z045"/>
    <s v="Z022"/>
    <s v="0093294875"/>
    <s v="1014722"/>
    <s v="AEON (Thailand) Co.,Ltd."/>
    <s v="1014722"/>
    <x v="10"/>
    <x v="10"/>
    <n v="1000"/>
    <n v="62790"/>
    <x v="10"/>
    <n v="1000"/>
    <n v="62790"/>
    <n v="0"/>
    <n v="62790"/>
    <n v="72000"/>
    <n v="4710.2803738317753"/>
    <n v="67500.280373831774"/>
    <s v="CA"/>
    <x v="0"/>
    <x v="0"/>
  </r>
  <r>
    <x v="7"/>
    <s v="PTC-4101341677"/>
    <s v="1036200141"/>
    <s v="Z045"/>
    <s v="Z022"/>
    <s v="0093294876"/>
    <s v="1015197"/>
    <s v="Petroleum Thai Corporation Co.,Ltd."/>
    <s v="1255553"/>
    <x v="0"/>
    <x v="0"/>
    <n v="500"/>
    <n v="31395"/>
    <x v="0"/>
    <n v="500"/>
    <n v="31395"/>
    <n v="0"/>
    <n v="31395"/>
    <n v="36000"/>
    <n v="2355.1401869158876"/>
    <n v="33750.140186915887"/>
    <s v="WI"/>
    <x v="0"/>
    <x v="21"/>
  </r>
  <r>
    <x v="7"/>
    <s v="PTC-4101341677"/>
    <s v="1036200141"/>
    <s v="Z045"/>
    <s v="Z022"/>
    <s v="0093294876"/>
    <s v="1015197"/>
    <s v="Petroleum Thai Corporation Co.,Ltd."/>
    <s v="1255553"/>
    <x v="1"/>
    <x v="1"/>
    <n v="1500"/>
    <n v="93735"/>
    <x v="1"/>
    <n v="1500"/>
    <n v="94185"/>
    <n v="450"/>
    <n v="93735"/>
    <n v="108000"/>
    <n v="7065.4205607476633"/>
    <n v="100800.42056074766"/>
    <s v="CA"/>
    <x v="0"/>
    <x v="21"/>
  </r>
  <r>
    <x v="7"/>
    <s v="PTC-4101341677"/>
    <s v="1036200141"/>
    <s v="Z045"/>
    <s v="Z022"/>
    <s v="0093294876"/>
    <s v="1015197"/>
    <s v="Petroleum Thai Corporation Co.,Ltd."/>
    <s v="1255553"/>
    <x v="2"/>
    <x v="2"/>
    <n v="500"/>
    <n v="31245"/>
    <x v="2"/>
    <n v="500"/>
    <n v="31395"/>
    <n v="150"/>
    <n v="31245"/>
    <n v="36000"/>
    <n v="2355.1401869158876"/>
    <n v="33600.140186915887"/>
    <s v="CA"/>
    <x v="0"/>
    <x v="21"/>
  </r>
  <r>
    <x v="7"/>
    <s v="PTC-4101341677"/>
    <s v="1036200141"/>
    <s v="Z045"/>
    <s v="Z022"/>
    <s v="0093294876"/>
    <s v="1015197"/>
    <s v="Petroleum Thai Corporation Co.,Ltd."/>
    <s v="1255553"/>
    <x v="10"/>
    <x v="10"/>
    <n v="500"/>
    <n v="31245"/>
    <x v="10"/>
    <n v="500"/>
    <n v="31395"/>
    <n v="150"/>
    <n v="31245"/>
    <n v="36000"/>
    <n v="2355.1401869158876"/>
    <n v="33600.140186915887"/>
    <s v="CA"/>
    <x v="0"/>
    <x v="21"/>
  </r>
  <r>
    <x v="7"/>
    <s v="PTC-4101341677"/>
    <s v="1036200141"/>
    <s v="Z045"/>
    <s v="Z022"/>
    <s v="0093294876"/>
    <s v="1015197"/>
    <s v="Petroleum Thai Corporation Co.,Ltd."/>
    <s v="1255553"/>
    <x v="8"/>
    <x v="8"/>
    <n v="500"/>
    <n v="31395"/>
    <x v="8"/>
    <n v="500"/>
    <n v="31395"/>
    <n v="0"/>
    <n v="31395"/>
    <n v="36000"/>
    <n v="2355.1401869158876"/>
    <n v="33750.140186915887"/>
    <s v="CAHD"/>
    <x v="0"/>
    <x v="21"/>
  </r>
  <r>
    <x v="7"/>
    <s v="30079201"/>
    <s v="1036200016"/>
    <s v="Z045"/>
    <s v="Z022"/>
    <s v="0093294877"/>
    <s v="1118080"/>
    <s v="CP Axtra Public Company Limited"/>
    <s v="1014696"/>
    <x v="2"/>
    <x v="2"/>
    <n v="500"/>
    <n v="30545"/>
    <x v="2"/>
    <n v="500"/>
    <n v="31395"/>
    <n v="850"/>
    <n v="30545"/>
    <n v="36000"/>
    <n v="2355.1401869158876"/>
    <n v="32900.140186915887"/>
    <s v="CA"/>
    <x v="0"/>
    <x v="8"/>
  </r>
  <r>
    <x v="7"/>
    <s v="30078872"/>
    <s v="1036200017"/>
    <s v="Z045"/>
    <s v="Z022"/>
    <s v="0093294878"/>
    <s v="1118080"/>
    <s v="CP Axtra Public Company Limited"/>
    <s v="1077703"/>
    <x v="0"/>
    <x v="0"/>
    <n v="3000"/>
    <n v="183360"/>
    <x v="0"/>
    <n v="3000"/>
    <n v="188370"/>
    <n v="5010"/>
    <n v="183360"/>
    <n v="216000"/>
    <n v="14130.841121495327"/>
    <n v="197490.84112149532"/>
    <s v="WI"/>
    <x v="0"/>
    <x v="8"/>
  </r>
  <r>
    <x v="7"/>
    <s v="30078872"/>
    <s v="1036200017"/>
    <s v="Z045"/>
    <s v="Z022"/>
    <s v="0093294878"/>
    <s v="1118080"/>
    <s v="CP Axtra Public Company Limited"/>
    <s v="1077703"/>
    <x v="7"/>
    <x v="7"/>
    <n v="500"/>
    <n v="30560"/>
    <x v="7"/>
    <n v="500"/>
    <n v="31395"/>
    <n v="835"/>
    <n v="30560"/>
    <n v="36000"/>
    <n v="2355.1401869158876"/>
    <n v="32915.140186915887"/>
    <s v="WI"/>
    <x v="0"/>
    <x v="8"/>
  </r>
  <r>
    <x v="7"/>
    <s v="30078872"/>
    <s v="1036200017"/>
    <s v="Z045"/>
    <s v="Z022"/>
    <s v="0093294878"/>
    <s v="1118080"/>
    <s v="CP Axtra Public Company Limited"/>
    <s v="1077703"/>
    <x v="1"/>
    <x v="1"/>
    <n v="11500"/>
    <n v="702535"/>
    <x v="1"/>
    <n v="11500"/>
    <n v="722085"/>
    <n v="19550"/>
    <n v="702535"/>
    <n v="828000"/>
    <n v="54168.224299065419"/>
    <n v="756703.22429906542"/>
    <s v="CA"/>
    <x v="0"/>
    <x v="8"/>
  </r>
  <r>
    <x v="7"/>
    <s v="30078872"/>
    <s v="1036200017"/>
    <s v="Z045"/>
    <s v="Z022"/>
    <s v="0093294878"/>
    <s v="1118080"/>
    <s v="CP Axtra Public Company Limited"/>
    <s v="1077703"/>
    <x v="2"/>
    <x v="2"/>
    <n v="6500"/>
    <n v="397085"/>
    <x v="2"/>
    <n v="6500"/>
    <n v="408135"/>
    <n v="11050"/>
    <n v="397085"/>
    <n v="468000"/>
    <n v="30616.82242990654"/>
    <n v="427701.82242990652"/>
    <s v="CA"/>
    <x v="0"/>
    <x v="8"/>
  </r>
  <r>
    <x v="7"/>
    <s v="30078872"/>
    <s v="1036200017"/>
    <s v="Z045"/>
    <s v="Z022"/>
    <s v="0093294878"/>
    <s v="1118080"/>
    <s v="CP Axtra Public Company Limited"/>
    <s v="1077703"/>
    <x v="10"/>
    <x v="10"/>
    <n v="4000"/>
    <n v="244360"/>
    <x v="10"/>
    <n v="4000"/>
    <n v="251160"/>
    <n v="6800"/>
    <n v="244360"/>
    <n v="288000"/>
    <n v="18841.121495327101"/>
    <n v="263201.1214953271"/>
    <s v="CA"/>
    <x v="0"/>
    <x v="8"/>
  </r>
  <r>
    <x v="7"/>
    <s v="1012034397"/>
    <s v="1036199997"/>
    <s v="Z045"/>
    <s v="Z022"/>
    <s v="0093294879"/>
    <s v="1014781"/>
    <s v="CP All Public Company Limited"/>
    <s v="1014781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7"/>
    <s v="1012034397"/>
    <s v="1036199997"/>
    <s v="Z045"/>
    <s v="Z022"/>
    <s v="0093294879"/>
    <s v="1014781"/>
    <s v="CP All Public Company Limited"/>
    <s v="1014781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7"/>
    <s v="1012034397"/>
    <s v="1036199997"/>
    <s v="Z045"/>
    <s v="Z022"/>
    <s v="0093294879"/>
    <s v="1014781"/>
    <s v="CP All Public Company Limited"/>
    <s v="1014781"/>
    <x v="10"/>
    <x v="10"/>
    <n v="8000"/>
    <n v="473532.21"/>
    <x v="10"/>
    <n v="8000"/>
    <n v="502320"/>
    <n v="28787.789999999979"/>
    <n v="473532.21"/>
    <n v="576000"/>
    <n v="37682.242990654202"/>
    <n v="511214.45299065422"/>
    <s v="CA"/>
    <x v="0"/>
    <x v="7"/>
  </r>
  <r>
    <x v="7"/>
    <s v="1012034397"/>
    <s v="1036199997"/>
    <s v="Z045"/>
    <s v="Z022"/>
    <s v="0093294879"/>
    <s v="1014781"/>
    <s v="CP All Public Company Limited"/>
    <s v="1014781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7"/>
    <s v="1012034398"/>
    <s v="1036199998"/>
    <s v="Z045"/>
    <s v="Z022"/>
    <s v="0093294880"/>
    <s v="1014781"/>
    <s v="CP All Public Company Limited"/>
    <s v="1014781"/>
    <x v="9"/>
    <x v="9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7"/>
  </r>
  <r>
    <x v="7"/>
    <s v="1012034398"/>
    <s v="1036199998"/>
    <s v="Z045"/>
    <s v="Z022"/>
    <s v="0093294880"/>
    <s v="1014781"/>
    <s v="CP All Public Company Limited"/>
    <s v="1014781"/>
    <x v="0"/>
    <x v="0"/>
    <n v="10000"/>
    <n v="591915.46"/>
    <x v="0"/>
    <n v="10000"/>
    <n v="627900"/>
    <n v="35984.540000000037"/>
    <n v="591915.46"/>
    <n v="720000"/>
    <n v="47102.803738317758"/>
    <n v="639018.26373831776"/>
    <s v="WI"/>
    <x v="0"/>
    <x v="7"/>
  </r>
  <r>
    <x v="7"/>
    <s v="1012034398"/>
    <s v="1036199998"/>
    <s v="Z045"/>
    <s v="Z022"/>
    <s v="0093294880"/>
    <s v="1014781"/>
    <s v="CP All Public Company Limited"/>
    <s v="1014781"/>
    <x v="7"/>
    <x v="7"/>
    <n v="10000"/>
    <n v="591915.46"/>
    <x v="7"/>
    <n v="10000"/>
    <n v="627900"/>
    <n v="35984.540000000037"/>
    <n v="591915.46"/>
    <n v="720000"/>
    <n v="47102.803738317758"/>
    <n v="639018.26373831776"/>
    <s v="WI"/>
    <x v="0"/>
    <x v="7"/>
  </r>
  <r>
    <x v="7"/>
    <s v="5012034632"/>
    <s v="1036199999"/>
    <s v="Z045"/>
    <s v="Z022"/>
    <s v="0093294881"/>
    <s v="1014781"/>
    <s v="CP All Public Company Limited"/>
    <s v="1075193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7"/>
    <s v="5012034632"/>
    <s v="1036199999"/>
    <s v="Z045"/>
    <s v="Z022"/>
    <s v="0093294881"/>
    <s v="1014781"/>
    <s v="CP All Public Company Limited"/>
    <s v="1075193"/>
    <x v="4"/>
    <x v="4"/>
    <n v="2000"/>
    <n v="266676.56"/>
    <x v="4"/>
    <n v="2000"/>
    <n v="277060"/>
    <n v="10383.440000000002"/>
    <n v="266676.56"/>
    <n v="320000"/>
    <n v="20934.579439252335"/>
    <n v="287611.13943925232"/>
    <s v="EV"/>
    <x v="0"/>
    <x v="7"/>
  </r>
  <r>
    <x v="7"/>
    <s v="5012034632"/>
    <s v="1036199999"/>
    <s v="Z045"/>
    <s v="Z022"/>
    <s v="0093294881"/>
    <s v="1014781"/>
    <s v="CP All Public Company Limited"/>
    <s v="1075193"/>
    <x v="5"/>
    <x v="5"/>
    <n v="1000"/>
    <n v="142927.54"/>
    <x v="5"/>
    <n v="1000"/>
    <n v="151550"/>
    <n v="8622.4599999999919"/>
    <n v="142927.54"/>
    <n v="175000"/>
    <n v="11448.598130841121"/>
    <n v="154376.13813084114"/>
    <s v="EV"/>
    <x v="0"/>
    <x v="7"/>
  </r>
  <r>
    <x v="7"/>
    <s v="5012034632"/>
    <s v="1036199999"/>
    <s v="Z045"/>
    <s v="Z022"/>
    <s v="0093294881"/>
    <s v="1014781"/>
    <s v="CP All Public Company Limited"/>
    <s v="1075193"/>
    <x v="1"/>
    <x v="1"/>
    <n v="20000"/>
    <n v="1183830.52"/>
    <x v="1"/>
    <n v="20000"/>
    <n v="1255800"/>
    <n v="71969.479999999981"/>
    <n v="1183830.52"/>
    <n v="1440000"/>
    <n v="94205.607476635516"/>
    <n v="1278036.1274766356"/>
    <s v="CA"/>
    <x v="0"/>
    <x v="7"/>
  </r>
  <r>
    <x v="7"/>
    <s v="5012034632"/>
    <s v="1036199999"/>
    <s v="Z045"/>
    <s v="Z022"/>
    <s v="0093294881"/>
    <s v="1014781"/>
    <s v="CP All Public Company Limited"/>
    <s v="1075193"/>
    <x v="2"/>
    <x v="2"/>
    <n v="4000"/>
    <n v="236766.1"/>
    <x v="2"/>
    <n v="4000"/>
    <n v="251160"/>
    <n v="14393.899999999994"/>
    <n v="236766.1"/>
    <n v="288000"/>
    <n v="18841.121495327101"/>
    <n v="255607.2214953271"/>
    <s v="CA"/>
    <x v="0"/>
    <x v="7"/>
  </r>
  <r>
    <x v="7"/>
    <s v="5012034632"/>
    <s v="1036199999"/>
    <s v="Z045"/>
    <s v="Z022"/>
    <s v="0093294881"/>
    <s v="1014781"/>
    <s v="CP All Public Company Limited"/>
    <s v="1075193"/>
    <x v="10"/>
    <x v="10"/>
    <n v="3000"/>
    <n v="177574.58"/>
    <x v="10"/>
    <n v="3000"/>
    <n v="188370"/>
    <n v="10795.420000000013"/>
    <n v="177574.58"/>
    <n v="216000"/>
    <n v="14130.841121495327"/>
    <n v="191705.42112149531"/>
    <s v="CA"/>
    <x v="0"/>
    <x v="7"/>
  </r>
  <r>
    <x v="7"/>
    <s v="5012034632"/>
    <s v="1036199999"/>
    <s v="Z045"/>
    <s v="Z022"/>
    <s v="0093294881"/>
    <s v="1014781"/>
    <s v="CP All Public Company Limited"/>
    <s v="1075193"/>
    <x v="8"/>
    <x v="8"/>
    <n v="3000"/>
    <n v="177574.64"/>
    <x v="8"/>
    <n v="3000"/>
    <n v="188370"/>
    <n v="10795.359999999986"/>
    <n v="177574.64"/>
    <n v="216000"/>
    <n v="14130.841121495327"/>
    <n v="191705.48112149534"/>
    <s v="CAHD"/>
    <x v="0"/>
    <x v="7"/>
  </r>
  <r>
    <x v="7"/>
    <s v="5012034632"/>
    <s v="1036199999"/>
    <s v="Z045"/>
    <s v="Z022"/>
    <s v="0093294881"/>
    <s v="1014781"/>
    <s v="CP All Public Company Limited"/>
    <s v="1075193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7"/>
    <s v="5012034633"/>
    <s v="1036200000"/>
    <s v="Z045"/>
    <s v="Z022"/>
    <s v="0093294882"/>
    <s v="1014781"/>
    <s v="CP All Public Company Limited"/>
    <s v="1075193"/>
    <x v="6"/>
    <x v="6"/>
    <n v="1000"/>
    <n v="98949.53"/>
    <x v="6"/>
    <n v="1000"/>
    <n v="104150"/>
    <n v="5200.4700000000012"/>
    <n v="98949.53"/>
    <n v="120000"/>
    <n v="7850.467289719626"/>
    <n v="106799.99728971963"/>
    <s v="WI"/>
    <x v="0"/>
    <x v="7"/>
  </r>
  <r>
    <x v="7"/>
    <s v="5012034633"/>
    <s v="1036200000"/>
    <s v="Z045"/>
    <s v="Z022"/>
    <s v="0093294882"/>
    <s v="1014781"/>
    <s v="CP All Public Company Limited"/>
    <s v="1075193"/>
    <x v="9"/>
    <x v="9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7"/>
  </r>
  <r>
    <x v="7"/>
    <s v="5012034633"/>
    <s v="1036200000"/>
    <s v="Z045"/>
    <s v="Z022"/>
    <s v="0093294882"/>
    <s v="1014781"/>
    <s v="CP All Public Company Limited"/>
    <s v="1075193"/>
    <x v="0"/>
    <x v="0"/>
    <n v="2500"/>
    <n v="147978.85999999999"/>
    <x v="0"/>
    <n v="2500"/>
    <n v="156975"/>
    <n v="8996.140000000014"/>
    <n v="147978.85999999999"/>
    <n v="180000"/>
    <n v="11775.700934579439"/>
    <n v="159754.56093457944"/>
    <s v="WI"/>
    <x v="0"/>
    <x v="7"/>
  </r>
  <r>
    <x v="7"/>
    <s v="5012034633"/>
    <s v="1036200000"/>
    <s v="Z045"/>
    <s v="Z022"/>
    <s v="0093294882"/>
    <s v="1014781"/>
    <s v="CP All Public Company Limited"/>
    <s v="1075193"/>
    <x v="7"/>
    <x v="7"/>
    <n v="2500"/>
    <n v="147978.85999999999"/>
    <x v="7"/>
    <n v="2500"/>
    <n v="156975"/>
    <n v="8996.140000000014"/>
    <n v="147978.85999999999"/>
    <n v="180000"/>
    <n v="11775.700934579439"/>
    <n v="159754.56093457944"/>
    <s v="WI"/>
    <x v="0"/>
    <x v="7"/>
  </r>
  <r>
    <x v="7"/>
    <s v="9012034208Code12452D"/>
    <s v="1036200001"/>
    <s v="Z045"/>
    <s v="Z022"/>
    <s v="0093294883"/>
    <s v="1014781"/>
    <s v="CP All Public Company Limited"/>
    <s v="1121029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7"/>
    <s v="9012034208Code12452D"/>
    <s v="1036200001"/>
    <s v="Z045"/>
    <s v="Z022"/>
    <s v="0093294883"/>
    <s v="1014781"/>
    <s v="CP All Public Company Limited"/>
    <s v="112102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7"/>
    <s v="9012034208Code12452D"/>
    <s v="1036200001"/>
    <s v="Z045"/>
    <s v="Z022"/>
    <s v="0093294883"/>
    <s v="1014781"/>
    <s v="CP All Public Company Limited"/>
    <s v="1121029"/>
    <x v="1"/>
    <x v="1"/>
    <n v="15000"/>
    <n v="887872.89"/>
    <x v="1"/>
    <n v="15000"/>
    <n v="941850"/>
    <n v="53977.109999999986"/>
    <n v="887872.89"/>
    <n v="1080000"/>
    <n v="70654.20560747663"/>
    <n v="958527.09560747666"/>
    <s v="CA"/>
    <x v="0"/>
    <x v="7"/>
  </r>
  <r>
    <x v="7"/>
    <s v="9012034208Code12452D"/>
    <s v="1036200001"/>
    <s v="Z045"/>
    <s v="Z022"/>
    <s v="0093294883"/>
    <s v="1014781"/>
    <s v="CP All Public Company Limited"/>
    <s v="1121029"/>
    <x v="2"/>
    <x v="2"/>
    <n v="4000"/>
    <n v="236766.1"/>
    <x v="2"/>
    <n v="4000"/>
    <n v="251160"/>
    <n v="14393.899999999994"/>
    <n v="236766.1"/>
    <n v="288000"/>
    <n v="18841.121495327101"/>
    <n v="255607.2214953271"/>
    <s v="CA"/>
    <x v="0"/>
    <x v="7"/>
  </r>
  <r>
    <x v="7"/>
    <s v="9012034208Code12452D"/>
    <s v="1036200001"/>
    <s v="Z045"/>
    <s v="Z022"/>
    <s v="0093294883"/>
    <s v="1014781"/>
    <s v="CP All Public Company Limited"/>
    <s v="1121029"/>
    <x v="10"/>
    <x v="10"/>
    <n v="1000"/>
    <n v="59191.53"/>
    <x v="10"/>
    <n v="1000"/>
    <n v="62790"/>
    <n v="3598.4700000000012"/>
    <n v="59191.53"/>
    <n v="72000"/>
    <n v="4710.2803738317753"/>
    <n v="63901.810373831773"/>
    <s v="CA"/>
    <x v="0"/>
    <x v="7"/>
  </r>
  <r>
    <x v="7"/>
    <s v="9012034208Code12452D"/>
    <s v="1036200001"/>
    <s v="Z045"/>
    <s v="Z022"/>
    <s v="0093294883"/>
    <s v="1014781"/>
    <s v="CP All Public Company Limited"/>
    <s v="1121029"/>
    <x v="8"/>
    <x v="8"/>
    <n v="4000"/>
    <n v="236766.18"/>
    <x v="8"/>
    <n v="4000"/>
    <n v="251160"/>
    <n v="14393.820000000007"/>
    <n v="236766.18"/>
    <n v="288000"/>
    <n v="18841.121495327101"/>
    <n v="255607.30149532709"/>
    <s v="CAHD"/>
    <x v="0"/>
    <x v="7"/>
  </r>
  <r>
    <x v="7"/>
    <s v="9012034208Code12452D"/>
    <s v="1036200001"/>
    <s v="Z045"/>
    <s v="Z022"/>
    <s v="0093294883"/>
    <s v="1014781"/>
    <s v="CP All Public Company Limited"/>
    <s v="1121029"/>
    <x v="11"/>
    <x v="11"/>
    <n v="500"/>
    <n v="29595.77"/>
    <x v="11"/>
    <n v="500"/>
    <n v="31395"/>
    <n v="1799.2299999999996"/>
    <n v="29595.77"/>
    <n v="36000"/>
    <n v="2355.1401869158876"/>
    <n v="31950.910186915888"/>
    <s v="CAHD"/>
    <x v="0"/>
    <x v="7"/>
  </r>
  <r>
    <x v="7"/>
    <s v="9012034209Code12452D"/>
    <s v="1036200004"/>
    <s v="Z045"/>
    <s v="Z022"/>
    <s v="0093294884"/>
    <s v="1014781"/>
    <s v="CP All Public Company Limited"/>
    <s v="1121029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7"/>
    <s v="9012034209Code12452D"/>
    <s v="1036200004"/>
    <s v="Z045"/>
    <s v="Z022"/>
    <s v="0093294884"/>
    <s v="1014781"/>
    <s v="CP All Public Company Limited"/>
    <s v="1121029"/>
    <x v="0"/>
    <x v="0"/>
    <n v="2000"/>
    <n v="118383.09"/>
    <x v="0"/>
    <n v="2000"/>
    <n v="125580"/>
    <n v="7196.9100000000035"/>
    <n v="118383.09"/>
    <n v="144000"/>
    <n v="9420.5607476635505"/>
    <n v="127803.65074766355"/>
    <s v="WI"/>
    <x v="0"/>
    <x v="7"/>
  </r>
  <r>
    <x v="7"/>
    <s v="9012034209Code12452D"/>
    <s v="1036200004"/>
    <s v="Z045"/>
    <s v="Z022"/>
    <s v="0093294884"/>
    <s v="1014781"/>
    <s v="CP All Public Company Limited"/>
    <s v="1121029"/>
    <x v="7"/>
    <x v="7"/>
    <n v="2500"/>
    <n v="147978.85999999999"/>
    <x v="7"/>
    <n v="2500"/>
    <n v="156975"/>
    <n v="8996.140000000014"/>
    <n v="147978.85999999999"/>
    <n v="180000"/>
    <n v="11775.700934579439"/>
    <n v="159754.56093457944"/>
    <s v="WI"/>
    <x v="0"/>
    <x v="7"/>
  </r>
  <r>
    <x v="7"/>
    <s v="C250102126"/>
    <s v="1036215109"/>
    <s v="Z045"/>
    <s v="Z022"/>
    <s v="0093294885"/>
    <s v="1122003"/>
    <s v="VILLA MARKET JP CO., LTD."/>
    <s v="1122003"/>
    <x v="4"/>
    <x v="4"/>
    <n v="30"/>
    <n v="4034.1"/>
    <x v="4"/>
    <n v="30"/>
    <n v="4155.8999999999996"/>
    <n v="121.79999999999973"/>
    <n v="4034.1"/>
    <n v="4800"/>
    <n v="314.01869158878503"/>
    <n v="4348.1186915887847"/>
    <s v="EV"/>
    <x v="0"/>
    <x v="3"/>
  </r>
  <r>
    <x v="7"/>
    <s v="C250102126"/>
    <s v="1036215109"/>
    <s v="Z045"/>
    <s v="Z022"/>
    <s v="0093294885"/>
    <s v="1122003"/>
    <s v="VILLA MARKET JP CO., LTD."/>
    <s v="1122003"/>
    <x v="1"/>
    <x v="1"/>
    <n v="30"/>
    <n v="1858.2"/>
    <x v="1"/>
    <n v="30"/>
    <n v="1883.7"/>
    <n v="25.5"/>
    <n v="1858.2"/>
    <n v="2160"/>
    <n v="141.30841121495328"/>
    <n v="1999.5084112149534"/>
    <s v="CA"/>
    <x v="0"/>
    <x v="3"/>
  </r>
  <r>
    <x v="7"/>
    <s v="C250102126"/>
    <s v="1036215109"/>
    <s v="Z045"/>
    <s v="Z022"/>
    <s v="0093294885"/>
    <s v="1122003"/>
    <s v="VILLA MARKET JP CO., LTD."/>
    <s v="1122003"/>
    <x v="2"/>
    <x v="2"/>
    <n v="10"/>
    <n v="619.4"/>
    <x v="2"/>
    <n v="10"/>
    <n v="627.9"/>
    <n v="8.5"/>
    <n v="619.4"/>
    <n v="720"/>
    <n v="47.10280373831776"/>
    <n v="666.50280373831777"/>
    <s v="CA"/>
    <x v="0"/>
    <x v="3"/>
  </r>
  <r>
    <x v="7"/>
    <s v="C250102126"/>
    <s v="1036215109"/>
    <s v="Z045"/>
    <s v="Z022"/>
    <s v="0093294885"/>
    <s v="1122003"/>
    <s v="VILLA MARKET JP CO., LTD."/>
    <s v="1122003"/>
    <x v="10"/>
    <x v="10"/>
    <n v="40"/>
    <n v="2477.6"/>
    <x v="10"/>
    <n v="40"/>
    <n v="2511.6"/>
    <n v="34"/>
    <n v="2477.6"/>
    <n v="2880"/>
    <n v="188.41121495327104"/>
    <n v="2666.0112149532711"/>
    <s v="CA"/>
    <x v="0"/>
    <x v="3"/>
  </r>
  <r>
    <x v="7"/>
    <s v="PDC1_Y25-031102"/>
    <s v="1036215097"/>
    <s v="Z045"/>
    <s v="Z022"/>
    <s v="0093294886"/>
    <s v="1406366"/>
    <s v="RATCHASIMA P.D.C. CO., LTD."/>
    <s v="1406366"/>
    <x v="9"/>
    <x v="9"/>
    <n v="500"/>
    <n v="31080"/>
    <x v="9"/>
    <n v="500"/>
    <n v="31395"/>
    <n v="315"/>
    <n v="31080"/>
    <n v="36000"/>
    <n v="2355.1401869158876"/>
    <n v="33435.140186915887"/>
    <s v="WI"/>
    <x v="1"/>
    <x v="11"/>
  </r>
  <r>
    <x v="7"/>
    <s v="PDC1_Y25-031102"/>
    <s v="1036215097"/>
    <s v="Z045"/>
    <s v="Z022"/>
    <s v="0093294886"/>
    <s v="1406366"/>
    <s v="RATCHASIMA P.D.C. CO., LTD."/>
    <s v="1406366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11"/>
  </r>
  <r>
    <x v="7"/>
    <s v="PDC1_Y25-031102"/>
    <s v="1036215097"/>
    <s v="Z045"/>
    <s v="Z022"/>
    <s v="0093294886"/>
    <s v="1406366"/>
    <s v="RATCHASIMA P.D.C. CO., LTD."/>
    <s v="1406366"/>
    <x v="1"/>
    <x v="1"/>
    <n v="3500"/>
    <n v="217560"/>
    <x v="1"/>
    <n v="3500"/>
    <n v="219765"/>
    <n v="2205"/>
    <n v="217560"/>
    <n v="252000"/>
    <n v="16485.981308411214"/>
    <n v="234045.98130841122"/>
    <s v="CA"/>
    <x v="1"/>
    <x v="11"/>
  </r>
  <r>
    <x v="7"/>
    <s v="PDC1_Y25-031102"/>
    <s v="1036215097"/>
    <s v="Z045"/>
    <s v="Z022"/>
    <s v="0093294886"/>
    <s v="1406366"/>
    <s v="RATCHASIMA P.D.C. CO., LTD."/>
    <s v="1406366"/>
    <x v="10"/>
    <x v="10"/>
    <n v="500"/>
    <n v="31080"/>
    <x v="10"/>
    <n v="500"/>
    <n v="31395"/>
    <n v="315"/>
    <n v="31080"/>
    <n v="36000"/>
    <n v="2355.1401869158876"/>
    <n v="33435.140186915887"/>
    <s v="CA"/>
    <x v="1"/>
    <x v="11"/>
  </r>
  <r>
    <x v="7"/>
    <s v="PDC1_Y25-031102"/>
    <s v="1036215097"/>
    <s v="Z045"/>
    <s v="Z022"/>
    <s v="0093294886"/>
    <s v="1406366"/>
    <s v="RATCHASIMA P.D.C. CO., LTD."/>
    <s v="1406366"/>
    <x v="8"/>
    <x v="8"/>
    <n v="1000"/>
    <n v="62160"/>
    <x v="8"/>
    <n v="1000"/>
    <n v="62790"/>
    <n v="630"/>
    <n v="62160"/>
    <n v="72000"/>
    <n v="4710.2803738317753"/>
    <n v="66870.280373831774"/>
    <s v="CAHD"/>
    <x v="1"/>
    <x v="11"/>
  </r>
  <r>
    <x v="7"/>
    <s v="PDC1_Y25-031102"/>
    <s v="1036215097"/>
    <s v="Z045"/>
    <s v="Z022"/>
    <s v="0093294886"/>
    <s v="1406366"/>
    <s v="RATCHASIMA P.D.C. CO., LTD."/>
    <s v="1406366"/>
    <x v="11"/>
    <x v="11"/>
    <n v="305"/>
    <n v="18958.8"/>
    <x v="11"/>
    <n v="305"/>
    <n v="19150.95"/>
    <n v="192.15000000000146"/>
    <n v="18958.8"/>
    <n v="21960"/>
    <n v="1436.6355140186915"/>
    <n v="20395.435514018689"/>
    <s v="CAHD"/>
    <x v="1"/>
    <x v="11"/>
  </r>
  <r>
    <x v="7"/>
    <s v="PDC1_Y25-031102"/>
    <s v="1036215097"/>
    <s v="Z045"/>
    <s v="Z022"/>
    <s v="0093294886"/>
    <s v="1406366"/>
    <s v="RATCHASIMA P.D.C. CO., LTD."/>
    <s v="1406366"/>
    <x v="11"/>
    <x v="11"/>
    <n v="195"/>
    <n v="12121.2"/>
    <x v="11"/>
    <n v="195"/>
    <n v="12244.05"/>
    <n v="122.84999999999854"/>
    <n v="12121.2"/>
    <n v="14040"/>
    <n v="918.50467289719631"/>
    <n v="13039.704672897196"/>
    <s v="CAHD"/>
    <x v="1"/>
    <x v="11"/>
  </r>
  <r>
    <x v="7"/>
    <s v="PDC2_Y25-031102"/>
    <s v="1036215098"/>
    <s v="Z045"/>
    <s v="Z022"/>
    <s v="0093294887"/>
    <s v="1268011"/>
    <s v="RATCHASIMA P.D.C. CO., LTD."/>
    <s v="1268011"/>
    <x v="9"/>
    <x v="9"/>
    <n v="500"/>
    <n v="31080"/>
    <x v="9"/>
    <n v="500"/>
    <n v="31395"/>
    <n v="315"/>
    <n v="31080"/>
    <n v="36000"/>
    <n v="2355.1401869158876"/>
    <n v="33435.140186915887"/>
    <s v="WI"/>
    <x v="1"/>
    <x v="11"/>
  </r>
  <r>
    <x v="7"/>
    <s v="PDC2_Y25-031102"/>
    <s v="1036215098"/>
    <s v="Z045"/>
    <s v="Z022"/>
    <s v="0093294887"/>
    <s v="1268011"/>
    <s v="RATCHASIMA P.D.C. CO., LTD."/>
    <s v="1268011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11"/>
  </r>
  <r>
    <x v="7"/>
    <s v="PDC2_Y25-031102"/>
    <s v="1036215098"/>
    <s v="Z045"/>
    <s v="Z022"/>
    <s v="0093294887"/>
    <s v="1268011"/>
    <s v="RATCHASIMA P.D.C. CO., LTD."/>
    <s v="1268011"/>
    <x v="1"/>
    <x v="1"/>
    <n v="1500"/>
    <n v="93240"/>
    <x v="1"/>
    <n v="1500"/>
    <n v="94185"/>
    <n v="945"/>
    <n v="93240"/>
    <n v="108000"/>
    <n v="7065.4205607476633"/>
    <n v="100305.42056074766"/>
    <s v="CA"/>
    <x v="1"/>
    <x v="11"/>
  </r>
  <r>
    <x v="7"/>
    <s v="PDC2_Y25-031102"/>
    <s v="1036215098"/>
    <s v="Z045"/>
    <s v="Z022"/>
    <s v="0093294887"/>
    <s v="1268011"/>
    <s v="RATCHASIMA P.D.C. CO., LTD."/>
    <s v="1268011"/>
    <x v="8"/>
    <x v="8"/>
    <n v="1000"/>
    <n v="62160"/>
    <x v="8"/>
    <n v="1000"/>
    <n v="62790"/>
    <n v="630"/>
    <n v="62160"/>
    <n v="72000"/>
    <n v="4710.2803738317753"/>
    <n v="66870.280373831774"/>
    <s v="CAHD"/>
    <x v="1"/>
    <x v="11"/>
  </r>
  <r>
    <x v="7"/>
    <s v="PDC3_Y25-031102"/>
    <s v="1036215100"/>
    <s v="Z045"/>
    <s v="Z022"/>
    <s v="0093294888"/>
    <s v="1406173"/>
    <s v="RATCHASIMA P.D.C. CO., LTD."/>
    <s v="1406173"/>
    <x v="9"/>
    <x v="9"/>
    <n v="1500"/>
    <n v="93240"/>
    <x v="9"/>
    <n v="1500"/>
    <n v="94185"/>
    <n v="945"/>
    <n v="93240"/>
    <n v="108000"/>
    <n v="7065.4205607476633"/>
    <n v="100305.42056074766"/>
    <s v="WI"/>
    <x v="1"/>
    <x v="11"/>
  </r>
  <r>
    <x v="7"/>
    <s v="PDC3_Y25-031102"/>
    <s v="1036215100"/>
    <s v="Z045"/>
    <s v="Z022"/>
    <s v="0093294888"/>
    <s v="1406173"/>
    <s v="RATCHASIMA P.D.C. CO., LTD."/>
    <s v="1406173"/>
    <x v="7"/>
    <x v="7"/>
    <n v="1000"/>
    <n v="62160"/>
    <x v="7"/>
    <n v="1000"/>
    <n v="62790"/>
    <n v="630"/>
    <n v="62160"/>
    <n v="72000"/>
    <n v="4710.2803738317753"/>
    <n v="66870.280373831774"/>
    <s v="WI"/>
    <x v="1"/>
    <x v="11"/>
  </r>
  <r>
    <x v="7"/>
    <s v="PDC3_Y25-031102"/>
    <s v="1036215100"/>
    <s v="Z045"/>
    <s v="Z022"/>
    <s v="0093294888"/>
    <s v="1406173"/>
    <s v="RATCHASIMA P.D.C. CO., LTD."/>
    <s v="1406173"/>
    <x v="1"/>
    <x v="1"/>
    <n v="3500"/>
    <n v="217560"/>
    <x v="1"/>
    <n v="3500"/>
    <n v="219765"/>
    <n v="2205"/>
    <n v="217560"/>
    <n v="252000"/>
    <n v="16485.981308411214"/>
    <n v="234045.98130841122"/>
    <s v="CA"/>
    <x v="1"/>
    <x v="11"/>
  </r>
  <r>
    <x v="7"/>
    <s v="PDC3_Y25-031102"/>
    <s v="1036215100"/>
    <s v="Z045"/>
    <s v="Z022"/>
    <s v="0093294888"/>
    <s v="1406173"/>
    <s v="RATCHASIMA P.D.C. CO., LTD."/>
    <s v="1406173"/>
    <x v="2"/>
    <x v="2"/>
    <n v="500"/>
    <n v="31080"/>
    <x v="2"/>
    <n v="500"/>
    <n v="31395"/>
    <n v="315"/>
    <n v="31080"/>
    <n v="36000"/>
    <n v="2355.1401869158876"/>
    <n v="33435.140186915887"/>
    <s v="CA"/>
    <x v="1"/>
    <x v="11"/>
  </r>
  <r>
    <x v="7"/>
    <s v="PDC3_Y25-031102"/>
    <s v="1036215100"/>
    <s v="Z045"/>
    <s v="Z022"/>
    <s v="0093294888"/>
    <s v="1406173"/>
    <s v="RATCHASIMA P.D.C. CO., LTD."/>
    <s v="1406173"/>
    <x v="10"/>
    <x v="10"/>
    <n v="500"/>
    <n v="31080"/>
    <x v="10"/>
    <n v="500"/>
    <n v="31395"/>
    <n v="315"/>
    <n v="31080"/>
    <n v="36000"/>
    <n v="2355.1401869158876"/>
    <n v="33435.140186915887"/>
    <s v="CA"/>
    <x v="1"/>
    <x v="11"/>
  </r>
  <r>
    <x v="7"/>
    <s v="PDC3_Y25-031102"/>
    <s v="1036215100"/>
    <s v="Z045"/>
    <s v="Z022"/>
    <s v="0093294888"/>
    <s v="1406173"/>
    <s v="RATCHASIMA P.D.C. CO., LTD."/>
    <s v="1406173"/>
    <x v="8"/>
    <x v="8"/>
    <n v="1500"/>
    <n v="93240"/>
    <x v="8"/>
    <n v="1500"/>
    <n v="94185"/>
    <n v="945"/>
    <n v="93240"/>
    <n v="108000"/>
    <n v="7065.4205607476633"/>
    <n v="100305.42056074766"/>
    <s v="CAHD"/>
    <x v="1"/>
    <x v="11"/>
  </r>
  <r>
    <x v="7"/>
    <s v="PDC3_Y25-031102"/>
    <s v="1036215100"/>
    <s v="Z045"/>
    <s v="Z022"/>
    <s v="0093294888"/>
    <s v="1406173"/>
    <s v="RATCHASIMA P.D.C. CO., LTD."/>
    <s v="1406173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11"/>
  </r>
  <r>
    <x v="7"/>
    <s v="PDC4_Y25-031102"/>
    <s v="1036215104"/>
    <s v="Z045"/>
    <s v="Z022"/>
    <s v="0093294889"/>
    <s v="1406172"/>
    <s v="RATCHASIMA P.D.C. CO., LTD."/>
    <s v="1406172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11"/>
  </r>
  <r>
    <x v="7"/>
    <s v="PDC4_Y25-031102"/>
    <s v="1036215104"/>
    <s v="Z045"/>
    <s v="Z022"/>
    <s v="0093294889"/>
    <s v="1406172"/>
    <s v="RATCHASIMA P.D.C. CO., LTD."/>
    <s v="1406172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11"/>
  </r>
  <r>
    <x v="7"/>
    <s v="PDC4_Y25-031102"/>
    <s v="1036215104"/>
    <s v="Z045"/>
    <s v="Z022"/>
    <s v="0093294889"/>
    <s v="1406172"/>
    <s v="RATCHASIMA P.D.C. CO., LTD."/>
    <s v="1406172"/>
    <x v="7"/>
    <x v="7"/>
    <n v="1000"/>
    <n v="62160"/>
    <x v="7"/>
    <n v="1000"/>
    <n v="62790"/>
    <n v="630"/>
    <n v="62160"/>
    <n v="72000"/>
    <n v="4710.2803738317753"/>
    <n v="66870.280373831774"/>
    <s v="WI"/>
    <x v="1"/>
    <x v="11"/>
  </r>
  <r>
    <x v="7"/>
    <s v="PDC4_Y25-031102"/>
    <s v="1036215104"/>
    <s v="Z045"/>
    <s v="Z022"/>
    <s v="0093294889"/>
    <s v="1406172"/>
    <s v="RATCHASIMA P.D.C. CO., LTD."/>
    <s v="1406172"/>
    <x v="1"/>
    <x v="1"/>
    <n v="3500"/>
    <n v="217560"/>
    <x v="1"/>
    <n v="3500"/>
    <n v="219765"/>
    <n v="2205"/>
    <n v="217560"/>
    <n v="252000"/>
    <n v="16485.981308411214"/>
    <n v="234045.98130841122"/>
    <s v="CA"/>
    <x v="1"/>
    <x v="11"/>
  </r>
  <r>
    <x v="7"/>
    <s v="PDC4_Y25-031102"/>
    <s v="1036215104"/>
    <s v="Z045"/>
    <s v="Z022"/>
    <s v="0093294889"/>
    <s v="1406172"/>
    <s v="RATCHASIMA P.D.C. CO., LTD."/>
    <s v="1406172"/>
    <x v="2"/>
    <x v="2"/>
    <n v="500"/>
    <n v="31080"/>
    <x v="2"/>
    <n v="500"/>
    <n v="31395"/>
    <n v="315"/>
    <n v="31080"/>
    <n v="36000"/>
    <n v="2355.1401869158876"/>
    <n v="33435.140186915887"/>
    <s v="CA"/>
    <x v="1"/>
    <x v="11"/>
  </r>
  <r>
    <x v="7"/>
    <s v="PDC4_Y25-031102"/>
    <s v="1036215104"/>
    <s v="Z045"/>
    <s v="Z022"/>
    <s v="0093294889"/>
    <s v="1406172"/>
    <s v="RATCHASIMA P.D.C. CO., LTD."/>
    <s v="1406172"/>
    <x v="10"/>
    <x v="10"/>
    <n v="1500"/>
    <n v="93240"/>
    <x v="10"/>
    <n v="1500"/>
    <n v="94185"/>
    <n v="945"/>
    <n v="93240"/>
    <n v="108000"/>
    <n v="7065.4205607476633"/>
    <n v="100305.42056074766"/>
    <s v="CA"/>
    <x v="1"/>
    <x v="11"/>
  </r>
  <r>
    <x v="7"/>
    <s v="PDC4_Y25-031102"/>
    <s v="1036215104"/>
    <s v="Z045"/>
    <s v="Z022"/>
    <s v="0093294889"/>
    <s v="1406172"/>
    <s v="RATCHASIMA P.D.C. CO., LTD."/>
    <s v="1406172"/>
    <x v="8"/>
    <x v="8"/>
    <n v="2500"/>
    <n v="155400"/>
    <x v="8"/>
    <n v="2500"/>
    <n v="156975"/>
    <n v="1575"/>
    <n v="155400"/>
    <n v="180000"/>
    <n v="11775.700934579439"/>
    <n v="167175.70093457945"/>
    <s v="CAHD"/>
    <x v="1"/>
    <x v="11"/>
  </r>
  <r>
    <x v="7"/>
    <s v="PDC4_Y25-031102"/>
    <s v="1036215104"/>
    <s v="Z045"/>
    <s v="Z022"/>
    <s v="0093294889"/>
    <s v="1406172"/>
    <s v="RATCHASIMA P.D.C. CO., LTD."/>
    <s v="1406172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11"/>
  </r>
  <r>
    <x v="7"/>
    <s v="5000487367"/>
    <s v="1036215237"/>
    <s v="Z045"/>
    <s v="Z022"/>
    <s v="0093294890"/>
    <s v="1236066"/>
    <s v="The Mall Group Co., Ltd."/>
    <s v="1236066"/>
    <x v="3"/>
    <x v="3"/>
    <n v="120"/>
    <n v="16125.6"/>
    <x v="3"/>
    <n v="120"/>
    <n v="16623.599999999999"/>
    <n v="497.99999999999818"/>
    <n v="16125.6"/>
    <n v="19200"/>
    <n v="1256.0747663551401"/>
    <n v="17381.67476635514"/>
    <s v="EV"/>
    <x v="0"/>
    <x v="10"/>
  </r>
  <r>
    <x v="7"/>
    <s v="5000487367"/>
    <s v="1036215237"/>
    <s v="Z045"/>
    <s v="Z022"/>
    <s v="0093294890"/>
    <s v="1236066"/>
    <s v="The Mall Group Co., Ltd."/>
    <s v="1236066"/>
    <x v="4"/>
    <x v="4"/>
    <n v="20"/>
    <n v="2687.6"/>
    <x v="4"/>
    <n v="20"/>
    <n v="2770.6"/>
    <n v="83"/>
    <n v="2687.6"/>
    <n v="3200"/>
    <n v="209.34579439252337"/>
    <n v="2896.9457943925231"/>
    <s v="EV"/>
    <x v="0"/>
    <x v="10"/>
  </r>
  <r>
    <x v="7"/>
    <s v="5000487367"/>
    <s v="1036215237"/>
    <s v="Z045"/>
    <s v="Z022"/>
    <s v="0093294890"/>
    <s v="1236066"/>
    <s v="The Mall Group Co., Ltd."/>
    <s v="1236066"/>
    <x v="5"/>
    <x v="5"/>
    <n v="10"/>
    <n v="1482.1"/>
    <x v="5"/>
    <n v="10"/>
    <n v="1515.5"/>
    <n v="33.400000000000091"/>
    <n v="1482.1"/>
    <n v="1750"/>
    <n v="114.48598130841121"/>
    <n v="1596.5859813084112"/>
    <s v="EV"/>
    <x v="0"/>
    <x v="10"/>
  </r>
  <r>
    <x v="7"/>
    <s v="5000487367"/>
    <s v="1036215237"/>
    <s v="Z045"/>
    <s v="Z022"/>
    <s v="0093294890"/>
    <s v="1236066"/>
    <s v="The Mall Group Co., Ltd."/>
    <s v="1236066"/>
    <x v="9"/>
    <x v="9"/>
    <n v="80"/>
    <n v="4988"/>
    <x v="9"/>
    <n v="80"/>
    <n v="5023.2"/>
    <n v="35.199999999999818"/>
    <n v="4988"/>
    <n v="5760"/>
    <n v="376.82242990654208"/>
    <n v="5364.8224299065423"/>
    <s v="WI"/>
    <x v="0"/>
    <x v="10"/>
  </r>
  <r>
    <x v="7"/>
    <s v="5000487367"/>
    <s v="1036215237"/>
    <s v="Z045"/>
    <s v="Z022"/>
    <s v="0093294890"/>
    <s v="1236066"/>
    <s v="The Mall Group Co., Ltd."/>
    <s v="1236066"/>
    <x v="0"/>
    <x v="0"/>
    <n v="40"/>
    <n v="2494"/>
    <x v="0"/>
    <n v="40"/>
    <n v="2511.6"/>
    <n v="17.599999999999909"/>
    <n v="2494"/>
    <n v="2880"/>
    <n v="188.41121495327104"/>
    <n v="2682.4112149532712"/>
    <s v="WI"/>
    <x v="0"/>
    <x v="10"/>
  </r>
  <r>
    <x v="7"/>
    <s v="5000487367"/>
    <s v="1036215237"/>
    <s v="Z045"/>
    <s v="Z022"/>
    <s v="0093294890"/>
    <s v="1236066"/>
    <s v="The Mall Group Co., Ltd."/>
    <s v="1236066"/>
    <x v="7"/>
    <x v="7"/>
    <n v="40"/>
    <n v="2494"/>
    <x v="7"/>
    <n v="40"/>
    <n v="2511.6"/>
    <n v="17.599999999999909"/>
    <n v="2494"/>
    <n v="2880"/>
    <n v="188.41121495327104"/>
    <n v="2682.4112149532712"/>
    <s v="WI"/>
    <x v="0"/>
    <x v="10"/>
  </r>
  <r>
    <x v="7"/>
    <s v="5000487367"/>
    <s v="1036215237"/>
    <s v="Z045"/>
    <s v="Z022"/>
    <s v="0093294890"/>
    <s v="1236066"/>
    <s v="The Mall Group Co., Ltd."/>
    <s v="1236066"/>
    <x v="1"/>
    <x v="1"/>
    <n v="60"/>
    <n v="3734.4"/>
    <x v="1"/>
    <n v="60"/>
    <n v="3767.4"/>
    <n v="33"/>
    <n v="3734.4"/>
    <n v="4320"/>
    <n v="282.61682242990656"/>
    <n v="4017.0168224299068"/>
    <s v="CA"/>
    <x v="0"/>
    <x v="10"/>
  </r>
  <r>
    <x v="7"/>
    <s v="5000487367"/>
    <s v="1036215237"/>
    <s v="Z045"/>
    <s v="Z022"/>
    <s v="0093294890"/>
    <s v="1236066"/>
    <s v="The Mall Group Co., Ltd."/>
    <s v="1236066"/>
    <x v="2"/>
    <x v="2"/>
    <n v="50"/>
    <n v="3112"/>
    <x v="2"/>
    <n v="50"/>
    <n v="3139.5"/>
    <n v="27.5"/>
    <n v="3112"/>
    <n v="3600"/>
    <n v="235.51401869158877"/>
    <n v="3347.5140186915887"/>
    <s v="CA"/>
    <x v="0"/>
    <x v="10"/>
  </r>
  <r>
    <x v="7"/>
    <s v="5000487367"/>
    <s v="1036215237"/>
    <s v="Z045"/>
    <s v="Z022"/>
    <s v="0093294890"/>
    <s v="1236066"/>
    <s v="The Mall Group Co., Ltd."/>
    <s v="1236066"/>
    <x v="10"/>
    <x v="10"/>
    <n v="20"/>
    <n v="1244.8"/>
    <x v="10"/>
    <n v="20"/>
    <n v="1255.8"/>
    <n v="11"/>
    <n v="1244.8"/>
    <n v="1440"/>
    <n v="94.205607476635521"/>
    <n v="1339.0056074766355"/>
    <s v="CA"/>
    <x v="0"/>
    <x v="10"/>
  </r>
  <r>
    <x v="7"/>
    <s v="5000487367"/>
    <s v="1036215237"/>
    <s v="Z045"/>
    <s v="Z022"/>
    <s v="0093294890"/>
    <s v="1236066"/>
    <s v="The Mall Group Co., Ltd."/>
    <s v="1236066"/>
    <x v="8"/>
    <x v="8"/>
    <n v="40"/>
    <n v="2489.6"/>
    <x v="8"/>
    <n v="40"/>
    <n v="2511.6"/>
    <n v="22"/>
    <n v="2489.6"/>
    <n v="2880"/>
    <n v="188.41121495327104"/>
    <n v="2678.0112149532711"/>
    <s v="CAHD"/>
    <x v="0"/>
    <x v="10"/>
  </r>
  <r>
    <x v="7"/>
    <s v="WLM_Y25-0311001"/>
    <s v="1036215241"/>
    <s v="Z045"/>
    <s v="Z022"/>
    <s v="0093294891"/>
    <s v="1255552"/>
    <s v="WEALIMEX CO., LTD."/>
    <s v="1260935"/>
    <x v="3"/>
    <x v="3"/>
    <n v="64"/>
    <n v="8776.9599999999991"/>
    <x v="3"/>
    <n v="64"/>
    <n v="8865.92"/>
    <n v="88.960000000000946"/>
    <n v="8776.9599999999991"/>
    <n v="10240"/>
    <n v="669.90654205607473"/>
    <n v="9446.8665420560737"/>
    <s v="EV"/>
    <x v="1"/>
    <x v="22"/>
  </r>
  <r>
    <x v="7"/>
    <s v="WLM_Y25-0311001"/>
    <s v="1036215241"/>
    <s v="Z045"/>
    <s v="Z022"/>
    <s v="0093294891"/>
    <s v="1255552"/>
    <s v="WEALIMEX CO., LTD."/>
    <s v="1260935"/>
    <x v="3"/>
    <x v="3"/>
    <n v="136"/>
    <n v="18651.04"/>
    <x v="3"/>
    <n v="136"/>
    <n v="18840.080000000002"/>
    <n v="189.04000000000087"/>
    <n v="18651.04"/>
    <n v="21760"/>
    <n v="1423.5514018691588"/>
    <n v="20074.591401869158"/>
    <s v="EV"/>
    <x v="1"/>
    <x v="22"/>
  </r>
  <r>
    <x v="7"/>
    <s v="WLM_Y25-0311001"/>
    <s v="1036215241"/>
    <s v="Z045"/>
    <s v="Z022"/>
    <s v="0093294891"/>
    <s v="1255552"/>
    <s v="WEALIMEX CO., LTD."/>
    <s v="1260935"/>
    <x v="4"/>
    <x v="4"/>
    <n v="100"/>
    <n v="13714"/>
    <x v="4"/>
    <n v="100"/>
    <n v="13853"/>
    <n v="139"/>
    <n v="13714"/>
    <n v="16000"/>
    <n v="1046.7289719626169"/>
    <n v="14760.728971962617"/>
    <s v="EV"/>
    <x v="1"/>
    <x v="22"/>
  </r>
  <r>
    <x v="7"/>
    <s v="WLM_Y25-0311001"/>
    <s v="1036215241"/>
    <s v="Z045"/>
    <s v="Z022"/>
    <s v="0093294891"/>
    <s v="1255552"/>
    <s v="WEALIMEX CO., LTD."/>
    <s v="1260935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22"/>
  </r>
  <r>
    <x v="7"/>
    <s v="WLM_Y25-0311001"/>
    <s v="1036215241"/>
    <s v="Z045"/>
    <s v="Z022"/>
    <s v="0093294891"/>
    <s v="1255552"/>
    <s v="WEALIMEX CO., LTD."/>
    <s v="1260935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22"/>
  </r>
  <r>
    <x v="7"/>
    <s v="WLM_Y25-0311001"/>
    <s v="1036215241"/>
    <s v="Z045"/>
    <s v="Z022"/>
    <s v="0093294891"/>
    <s v="1255552"/>
    <s v="WEALIMEX CO., LTD."/>
    <s v="1260935"/>
    <x v="7"/>
    <x v="7"/>
    <n v="1000"/>
    <n v="62160"/>
    <x v="7"/>
    <n v="1000"/>
    <n v="62790"/>
    <n v="630"/>
    <n v="62160"/>
    <n v="72000"/>
    <n v="4710.2803738317753"/>
    <n v="66870.280373831774"/>
    <s v="WI"/>
    <x v="1"/>
    <x v="22"/>
  </r>
  <r>
    <x v="7"/>
    <s v="WLM_Y25-0311001"/>
    <s v="1036215241"/>
    <s v="Z045"/>
    <s v="Z022"/>
    <s v="0093294891"/>
    <s v="1255552"/>
    <s v="WEALIMEX CO., LTD."/>
    <s v="1260935"/>
    <x v="1"/>
    <x v="1"/>
    <n v="2000"/>
    <n v="124320"/>
    <x v="1"/>
    <n v="2000"/>
    <n v="125580"/>
    <n v="1260"/>
    <n v="124320"/>
    <n v="144000"/>
    <n v="9420.5607476635505"/>
    <n v="133740.56074766355"/>
    <s v="CA"/>
    <x v="1"/>
    <x v="22"/>
  </r>
  <r>
    <x v="7"/>
    <s v="WLM_Y25-0311001"/>
    <s v="1036215241"/>
    <s v="Z045"/>
    <s v="Z022"/>
    <s v="0093294891"/>
    <s v="1255552"/>
    <s v="WEALIMEX CO., LTD."/>
    <s v="1260935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22"/>
  </r>
  <r>
    <x v="7"/>
    <s v="1653318"/>
    <s v="1036216455"/>
    <s v="Z045"/>
    <s v="Z022"/>
    <s v="0093294892"/>
    <s v="1014645"/>
    <s v="UFM Fuji Super Co.,Ltd."/>
    <s v="1014645"/>
    <x v="4"/>
    <x v="4"/>
    <n v="100"/>
    <n v="13778"/>
    <x v="4"/>
    <n v="100"/>
    <n v="13853"/>
    <n v="75"/>
    <n v="13778"/>
    <n v="16000"/>
    <n v="1046.7289719626169"/>
    <n v="14824.728971962617"/>
    <s v="EV"/>
    <x v="0"/>
    <x v="23"/>
  </r>
  <r>
    <x v="7"/>
    <s v="1653318"/>
    <s v="1036216455"/>
    <s v="Z045"/>
    <s v="Z022"/>
    <s v="0093294892"/>
    <s v="1014645"/>
    <s v="UFM Fuji Super Co.,Ltd."/>
    <s v="1014645"/>
    <x v="0"/>
    <x v="0"/>
    <n v="150"/>
    <n v="9418.5"/>
    <x v="0"/>
    <n v="150"/>
    <n v="9418.5"/>
    <n v="0"/>
    <n v="9418.5"/>
    <n v="10800"/>
    <n v="706.54205607476638"/>
    <n v="10125.042056074766"/>
    <s v="WI"/>
    <x v="0"/>
    <x v="23"/>
  </r>
  <r>
    <x v="7"/>
    <s v="1653318"/>
    <s v="1036216455"/>
    <s v="Z045"/>
    <s v="Z022"/>
    <s v="0093294892"/>
    <s v="1014645"/>
    <s v="UFM Fuji Super Co.,Ltd."/>
    <s v="1014645"/>
    <x v="2"/>
    <x v="2"/>
    <n v="500"/>
    <n v="31395"/>
    <x v="2"/>
    <n v="500"/>
    <n v="31395"/>
    <n v="0"/>
    <n v="31395"/>
    <n v="36000"/>
    <n v="2355.1401869158876"/>
    <n v="33750.140186915887"/>
    <s v="CA"/>
    <x v="0"/>
    <x v="23"/>
  </r>
  <r>
    <x v="7"/>
    <s v="1653318"/>
    <s v="1036216455"/>
    <s v="Z045"/>
    <s v="Z022"/>
    <s v="0093294892"/>
    <s v="1014645"/>
    <s v="UFM Fuji Super Co.,Ltd."/>
    <s v="1014645"/>
    <x v="10"/>
    <x v="10"/>
    <n v="250"/>
    <n v="15697.5"/>
    <x v="10"/>
    <n v="250"/>
    <n v="15697.5"/>
    <n v="0"/>
    <n v="15697.5"/>
    <n v="18000"/>
    <n v="1177.5700934579438"/>
    <n v="16875.070093457944"/>
    <s v="CA"/>
    <x v="0"/>
    <x v="23"/>
  </r>
  <r>
    <x v="7"/>
    <s v="1506991"/>
    <s v="1036216475"/>
    <s v="Z045"/>
    <s v="Z022"/>
    <s v="0093294893"/>
    <s v="1014615"/>
    <s v="UFM Fuji Super Co.,Ltd."/>
    <s v="1014615"/>
    <x v="3"/>
    <x v="3"/>
    <n v="250"/>
    <n v="34445"/>
    <x v="3"/>
    <n v="250"/>
    <n v="34632.5"/>
    <n v="187.5"/>
    <n v="34445"/>
    <n v="40000"/>
    <n v="2616.8224299065419"/>
    <n v="37061.82242990654"/>
    <s v="EV"/>
    <x v="0"/>
    <x v="23"/>
  </r>
  <r>
    <x v="7"/>
    <s v="1506991"/>
    <s v="1036216475"/>
    <s v="Z045"/>
    <s v="Z022"/>
    <s v="0093294893"/>
    <s v="1014615"/>
    <s v="UFM Fuji Super Co.,Ltd."/>
    <s v="1014615"/>
    <x v="4"/>
    <x v="4"/>
    <n v="500"/>
    <n v="68890"/>
    <x v="4"/>
    <n v="500"/>
    <n v="69265"/>
    <n v="375"/>
    <n v="68890"/>
    <n v="80000"/>
    <n v="5233.6448598130837"/>
    <n v="74123.644859813081"/>
    <s v="EV"/>
    <x v="0"/>
    <x v="23"/>
  </r>
  <r>
    <x v="7"/>
    <s v="1506991"/>
    <s v="1036216475"/>
    <s v="Z045"/>
    <s v="Z022"/>
    <s v="0093294893"/>
    <s v="1014615"/>
    <s v="UFM Fuji Super Co.,Ltd."/>
    <s v="1014615"/>
    <x v="5"/>
    <x v="5"/>
    <n v="250"/>
    <n v="37887.5"/>
    <x v="5"/>
    <n v="250"/>
    <n v="37887.5"/>
    <n v="0"/>
    <n v="37887.5"/>
    <n v="43750"/>
    <n v="2862.1495327102803"/>
    <n v="40749.649532710282"/>
    <s v="EV"/>
    <x v="0"/>
    <x v="23"/>
  </r>
  <r>
    <x v="7"/>
    <s v="1506991"/>
    <s v="1036216475"/>
    <s v="Z045"/>
    <s v="Z022"/>
    <s v="0093294893"/>
    <s v="1014615"/>
    <s v="UFM Fuji Super Co.,Ltd."/>
    <s v="1014615"/>
    <x v="0"/>
    <x v="0"/>
    <n v="250"/>
    <n v="15697.5"/>
    <x v="0"/>
    <n v="250"/>
    <n v="15697.5"/>
    <n v="0"/>
    <n v="15697.5"/>
    <n v="18000"/>
    <n v="1177.5700934579438"/>
    <n v="16875.070093457944"/>
    <s v="WI"/>
    <x v="0"/>
    <x v="23"/>
  </r>
  <r>
    <x v="7"/>
    <s v="1506991"/>
    <s v="1036216475"/>
    <s v="Z045"/>
    <s v="Z022"/>
    <s v="0093294893"/>
    <s v="1014615"/>
    <s v="UFM Fuji Super Co.,Ltd."/>
    <s v="1014615"/>
    <x v="2"/>
    <x v="2"/>
    <n v="1000"/>
    <n v="62790"/>
    <x v="2"/>
    <n v="1000"/>
    <n v="62790"/>
    <n v="0"/>
    <n v="62790"/>
    <n v="72000"/>
    <n v="4710.2803738317753"/>
    <n v="67500.280373831774"/>
    <s v="CA"/>
    <x v="0"/>
    <x v="23"/>
  </r>
  <r>
    <x v="7"/>
    <s v="1506991"/>
    <s v="1036216475"/>
    <s v="Z045"/>
    <s v="Z022"/>
    <s v="0093294893"/>
    <s v="1014615"/>
    <s v="UFM Fuji Super Co.,Ltd."/>
    <s v="1014615"/>
    <x v="10"/>
    <x v="10"/>
    <n v="1000"/>
    <n v="62790"/>
    <x v="10"/>
    <n v="1000"/>
    <n v="62790"/>
    <n v="0"/>
    <n v="62790"/>
    <n v="72000"/>
    <n v="4710.2803738317753"/>
    <n v="67500.280373831774"/>
    <s v="CA"/>
    <x v="0"/>
    <x v="23"/>
  </r>
  <r>
    <x v="7"/>
    <s v="570156"/>
    <s v="1036216477"/>
    <s v="Z045"/>
    <s v="Z022"/>
    <s v="0093294894"/>
    <s v="1106976"/>
    <s v="UFM Fuji Super Co.,Ltd."/>
    <s v="1106976"/>
    <x v="3"/>
    <x v="3"/>
    <n v="50"/>
    <n v="6889"/>
    <x v="3"/>
    <n v="50"/>
    <n v="6926.5"/>
    <n v="37.5"/>
    <n v="6889"/>
    <n v="8000"/>
    <n v="523.36448598130846"/>
    <n v="7412.3644859813085"/>
    <s v="EV"/>
    <x v="0"/>
    <x v="23"/>
  </r>
  <r>
    <x v="7"/>
    <s v="570156"/>
    <s v="1036216477"/>
    <s v="Z045"/>
    <s v="Z022"/>
    <s v="0093294894"/>
    <s v="1106976"/>
    <s v="UFM Fuji Super Co.,Ltd."/>
    <s v="1106976"/>
    <x v="4"/>
    <x v="4"/>
    <n v="250"/>
    <n v="34445"/>
    <x v="4"/>
    <n v="250"/>
    <n v="34632.5"/>
    <n v="187.5"/>
    <n v="34445"/>
    <n v="40000"/>
    <n v="2616.8224299065419"/>
    <n v="37061.82242990654"/>
    <s v="EV"/>
    <x v="0"/>
    <x v="23"/>
  </r>
  <r>
    <x v="7"/>
    <s v="570156"/>
    <s v="1036216477"/>
    <s v="Z045"/>
    <s v="Z022"/>
    <s v="0093294894"/>
    <s v="1106976"/>
    <s v="UFM Fuji Super Co.,Ltd."/>
    <s v="1106976"/>
    <x v="5"/>
    <x v="5"/>
    <n v="100"/>
    <n v="15155"/>
    <x v="5"/>
    <n v="100"/>
    <n v="15155.000000000002"/>
    <n v="0"/>
    <n v="15155"/>
    <n v="17500"/>
    <n v="1144.8598130841121"/>
    <n v="16299.859813084113"/>
    <s v="EV"/>
    <x v="0"/>
    <x v="23"/>
  </r>
  <r>
    <x v="7"/>
    <s v="570156"/>
    <s v="1036216477"/>
    <s v="Z045"/>
    <s v="Z022"/>
    <s v="0093294894"/>
    <s v="1106976"/>
    <s v="UFM Fuji Super Co.,Ltd."/>
    <s v="1106976"/>
    <x v="0"/>
    <x v="0"/>
    <n v="50"/>
    <n v="3139.5"/>
    <x v="0"/>
    <n v="50"/>
    <n v="3139.5"/>
    <n v="0"/>
    <n v="3139.5"/>
    <n v="3600"/>
    <n v="235.51401869158877"/>
    <n v="3375.0140186915887"/>
    <s v="WI"/>
    <x v="0"/>
    <x v="23"/>
  </r>
  <r>
    <x v="7"/>
    <s v="570156"/>
    <s v="1036216477"/>
    <s v="Z045"/>
    <s v="Z022"/>
    <s v="0093294894"/>
    <s v="1106976"/>
    <s v="UFM Fuji Super Co.,Ltd."/>
    <s v="1106976"/>
    <x v="1"/>
    <x v="1"/>
    <n v="300"/>
    <n v="18837"/>
    <x v="1"/>
    <n v="300"/>
    <n v="18837"/>
    <n v="0"/>
    <n v="18837"/>
    <n v="21600"/>
    <n v="1413.0841121495328"/>
    <n v="20250.084112149532"/>
    <s v="CA"/>
    <x v="0"/>
    <x v="23"/>
  </r>
  <r>
    <x v="7"/>
    <s v="570156"/>
    <s v="1036216477"/>
    <s v="Z045"/>
    <s v="Z022"/>
    <s v="0093294894"/>
    <s v="1106976"/>
    <s v="UFM Fuji Super Co.,Ltd."/>
    <s v="1106976"/>
    <x v="2"/>
    <x v="2"/>
    <n v="500"/>
    <n v="31395"/>
    <x v="2"/>
    <n v="500"/>
    <n v="31395"/>
    <n v="0"/>
    <n v="31395"/>
    <n v="36000"/>
    <n v="2355.1401869158876"/>
    <n v="33750.140186915887"/>
    <s v="CA"/>
    <x v="0"/>
    <x v="23"/>
  </r>
  <r>
    <x v="7"/>
    <s v="570156"/>
    <s v="1036216477"/>
    <s v="Z045"/>
    <s v="Z022"/>
    <s v="0093294894"/>
    <s v="1106976"/>
    <s v="UFM Fuji Super Co.,Ltd."/>
    <s v="1106976"/>
    <x v="10"/>
    <x v="10"/>
    <n v="250"/>
    <n v="15697.5"/>
    <x v="10"/>
    <n v="250"/>
    <n v="15697.5"/>
    <n v="0"/>
    <n v="15697.5"/>
    <n v="18000"/>
    <n v="1177.5700934579438"/>
    <n v="16875.070093457944"/>
    <s v="CA"/>
    <x v="0"/>
    <x v="23"/>
  </r>
  <r>
    <x v="7"/>
    <s v="3012033393Code12452D"/>
    <s v="1036216539"/>
    <s v="Z045"/>
    <s v="Z022"/>
    <s v="0093294895"/>
    <s v="1014781"/>
    <s v="CP All Public Company Limited"/>
    <s v="1113864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7"/>
    <s v="3012033393Code12452D"/>
    <s v="1036216539"/>
    <s v="Z045"/>
    <s v="Z022"/>
    <s v="0093294895"/>
    <s v="1014781"/>
    <s v="CP All Public Company Limited"/>
    <s v="1113864"/>
    <x v="4"/>
    <x v="4"/>
    <n v="1000"/>
    <n v="133338.28"/>
    <x v="4"/>
    <n v="1000"/>
    <n v="138530"/>
    <n v="5191.7200000000012"/>
    <n v="133338.28"/>
    <n v="160000"/>
    <n v="10467.289719626167"/>
    <n v="143805.56971962616"/>
    <s v="EV"/>
    <x v="0"/>
    <x v="7"/>
  </r>
  <r>
    <x v="7"/>
    <s v="3012033393Code12452D"/>
    <s v="1036216539"/>
    <s v="Z045"/>
    <s v="Z022"/>
    <s v="0093294895"/>
    <s v="1014781"/>
    <s v="CP All Public Company Limited"/>
    <s v="1113864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7"/>
    <s v="3012033393Code12452D"/>
    <s v="1036216539"/>
    <s v="Z045"/>
    <s v="Z022"/>
    <s v="0093294895"/>
    <s v="1014781"/>
    <s v="CP All Public Company Limited"/>
    <s v="1113864"/>
    <x v="1"/>
    <x v="1"/>
    <n v="8000"/>
    <n v="473532.21"/>
    <x v="1"/>
    <n v="8000"/>
    <n v="502320"/>
    <n v="28787.789999999979"/>
    <n v="473532.21"/>
    <n v="576000"/>
    <n v="37682.242990654202"/>
    <n v="511214.45299065422"/>
    <s v="CA"/>
    <x v="0"/>
    <x v="7"/>
  </r>
  <r>
    <x v="7"/>
    <s v="3012033393Code12452D"/>
    <s v="1036216539"/>
    <s v="Z045"/>
    <s v="Z022"/>
    <s v="0093294895"/>
    <s v="1014781"/>
    <s v="CP All Public Company Limited"/>
    <s v="1113864"/>
    <x v="2"/>
    <x v="2"/>
    <n v="5000"/>
    <n v="295957.63"/>
    <x v="2"/>
    <n v="5000"/>
    <n v="313950"/>
    <n v="17992.369999999995"/>
    <n v="295957.63"/>
    <n v="360000"/>
    <n v="23551.401869158879"/>
    <n v="319509.03186915891"/>
    <s v="CA"/>
    <x v="0"/>
    <x v="7"/>
  </r>
  <r>
    <x v="7"/>
    <s v="3012033393Code12452D"/>
    <s v="1036216539"/>
    <s v="Z045"/>
    <s v="Z022"/>
    <s v="0093294895"/>
    <s v="1014781"/>
    <s v="CP All Public Company Limited"/>
    <s v="1113864"/>
    <x v="10"/>
    <x v="10"/>
    <n v="2000"/>
    <n v="118383.05"/>
    <x v="10"/>
    <n v="2000"/>
    <n v="125580"/>
    <n v="7196.9499999999971"/>
    <n v="118383.05"/>
    <n v="144000"/>
    <n v="9420.5607476635505"/>
    <n v="127803.61074766355"/>
    <s v="CA"/>
    <x v="0"/>
    <x v="7"/>
  </r>
  <r>
    <x v="7"/>
    <s v="3012033393Code12452D"/>
    <s v="1036216539"/>
    <s v="Z045"/>
    <s v="Z022"/>
    <s v="0093294895"/>
    <s v="1014781"/>
    <s v="CP All Public Company Limited"/>
    <s v="1113864"/>
    <x v="8"/>
    <x v="8"/>
    <n v="5500"/>
    <n v="325553.5"/>
    <x v="8"/>
    <n v="5500"/>
    <n v="345345"/>
    <n v="19791.5"/>
    <n v="325553.5"/>
    <n v="396000"/>
    <n v="25906.542056074766"/>
    <n v="351460.04205607477"/>
    <s v="CAHD"/>
    <x v="0"/>
    <x v="7"/>
  </r>
  <r>
    <x v="7"/>
    <s v="3012033393Code12452D"/>
    <s v="1036216539"/>
    <s v="Z045"/>
    <s v="Z022"/>
    <s v="0093294895"/>
    <s v="1014781"/>
    <s v="CP All Public Company Limited"/>
    <s v="1113864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7"/>
    <s v="3012033394Code12452D"/>
    <s v="1036216540"/>
    <s v="Z045"/>
    <s v="Z022"/>
    <s v="0093294896"/>
    <s v="1014781"/>
    <s v="CP All Public Company Limited"/>
    <s v="1113864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7"/>
    <s v="3012033394Code12452D"/>
    <s v="1036216540"/>
    <s v="Z045"/>
    <s v="Z022"/>
    <s v="0093294896"/>
    <s v="1014781"/>
    <s v="CP All Public Company Limited"/>
    <s v="1113864"/>
    <x v="9"/>
    <x v="9"/>
    <n v="3000"/>
    <n v="177574.64"/>
    <x v="9"/>
    <n v="3000"/>
    <n v="188370"/>
    <n v="10795.359999999986"/>
    <n v="177574.64"/>
    <n v="216000"/>
    <n v="14130.841121495327"/>
    <n v="191705.48112149534"/>
    <s v="WI"/>
    <x v="0"/>
    <x v="7"/>
  </r>
  <r>
    <x v="7"/>
    <s v="3012033394Code12452D"/>
    <s v="1036216540"/>
    <s v="Z045"/>
    <s v="Z022"/>
    <s v="0093294896"/>
    <s v="1014781"/>
    <s v="CP All Public Company Limited"/>
    <s v="1113864"/>
    <x v="0"/>
    <x v="0"/>
    <n v="3000"/>
    <n v="177574.64"/>
    <x v="0"/>
    <n v="3000"/>
    <n v="188370"/>
    <n v="10795.359999999986"/>
    <n v="177574.64"/>
    <n v="216000"/>
    <n v="14130.841121495327"/>
    <n v="191705.48112149534"/>
    <s v="WI"/>
    <x v="0"/>
    <x v="7"/>
  </r>
  <r>
    <x v="7"/>
    <s v="3012033394Code12452D"/>
    <s v="1036216540"/>
    <s v="Z045"/>
    <s v="Z022"/>
    <s v="0093294896"/>
    <s v="1014781"/>
    <s v="CP All Public Company Limited"/>
    <s v="1113864"/>
    <x v="7"/>
    <x v="7"/>
    <n v="4000"/>
    <n v="236766.18"/>
    <x v="7"/>
    <n v="4000"/>
    <n v="251160"/>
    <n v="14393.820000000007"/>
    <n v="236766.18"/>
    <n v="288000"/>
    <n v="18841.121495327101"/>
    <n v="255607.30149532709"/>
    <s v="WI"/>
    <x v="0"/>
    <x v="7"/>
  </r>
  <r>
    <x v="7"/>
    <s v="4012033937Code12452D"/>
    <s v="1036216543"/>
    <s v="Z045"/>
    <s v="Z022"/>
    <s v="0093294897"/>
    <s v="1014781"/>
    <s v="CP All Public Company Limited"/>
    <s v="1092504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7"/>
    <s v="4012033937Code12452D"/>
    <s v="1036216543"/>
    <s v="Z045"/>
    <s v="Z022"/>
    <s v="0093294897"/>
    <s v="1014781"/>
    <s v="CP All Public Company Limited"/>
    <s v="1092504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7"/>
    <s v="4012033937Code12452D"/>
    <s v="1036216543"/>
    <s v="Z045"/>
    <s v="Z022"/>
    <s v="0093294897"/>
    <s v="1014781"/>
    <s v="CP All Public Company Limited"/>
    <s v="1092504"/>
    <x v="5"/>
    <x v="5"/>
    <n v="1000"/>
    <n v="142927.54"/>
    <x v="5"/>
    <n v="1000"/>
    <n v="151550"/>
    <n v="8622.4599999999919"/>
    <n v="142927.54"/>
    <n v="175000"/>
    <n v="11448.598130841121"/>
    <n v="154376.13813084114"/>
    <s v="EV"/>
    <x v="0"/>
    <x v="7"/>
  </r>
  <r>
    <x v="7"/>
    <s v="4012033937Code12452D"/>
    <s v="1036216543"/>
    <s v="Z045"/>
    <s v="Z022"/>
    <s v="0093294897"/>
    <s v="1014781"/>
    <s v="CP All Public Company Limited"/>
    <s v="1092504"/>
    <x v="1"/>
    <x v="1"/>
    <n v="28000"/>
    <n v="1657362.72"/>
    <x v="1"/>
    <n v="28000"/>
    <n v="1758120"/>
    <n v="100757.28000000003"/>
    <n v="1657362.72"/>
    <n v="2016000"/>
    <n v="131887.85046728971"/>
    <n v="1789250.5704672898"/>
    <s v="CA"/>
    <x v="0"/>
    <x v="7"/>
  </r>
  <r>
    <x v="7"/>
    <s v="4012033937Code12452D"/>
    <s v="1036216543"/>
    <s v="Z045"/>
    <s v="Z022"/>
    <s v="0093294897"/>
    <s v="1014781"/>
    <s v="CP All Public Company Limited"/>
    <s v="1092504"/>
    <x v="2"/>
    <x v="2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7"/>
  </r>
  <r>
    <x v="7"/>
    <s v="4012033937Code12452D"/>
    <s v="1036216543"/>
    <s v="Z045"/>
    <s v="Z022"/>
    <s v="0093294897"/>
    <s v="1014781"/>
    <s v="CP All Public Company Limited"/>
    <s v="1092504"/>
    <x v="10"/>
    <x v="10"/>
    <n v="3000"/>
    <n v="177574.58"/>
    <x v="10"/>
    <n v="3000"/>
    <n v="188370"/>
    <n v="10795.420000000013"/>
    <n v="177574.58"/>
    <n v="216000"/>
    <n v="14130.841121495327"/>
    <n v="191705.42112149531"/>
    <s v="CA"/>
    <x v="0"/>
    <x v="7"/>
  </r>
  <r>
    <x v="7"/>
    <s v="4012033937Code12452D"/>
    <s v="1036216543"/>
    <s v="Z045"/>
    <s v="Z022"/>
    <s v="0093294897"/>
    <s v="1014781"/>
    <s v="CP All Public Company Limited"/>
    <s v="1092504"/>
    <x v="8"/>
    <x v="8"/>
    <n v="3000"/>
    <n v="177574.64"/>
    <x v="8"/>
    <n v="3000"/>
    <n v="188370"/>
    <n v="10795.359999999986"/>
    <n v="177574.64"/>
    <n v="216000"/>
    <n v="14130.841121495327"/>
    <n v="191705.48112149534"/>
    <s v="CAHD"/>
    <x v="0"/>
    <x v="7"/>
  </r>
  <r>
    <x v="7"/>
    <s v="4012033937Code12452D"/>
    <s v="1036216543"/>
    <s v="Z045"/>
    <s v="Z022"/>
    <s v="0093294897"/>
    <s v="1014781"/>
    <s v="CP All Public Company Limited"/>
    <s v="1092504"/>
    <x v="11"/>
    <x v="11"/>
    <n v="1500"/>
    <n v="88787.32"/>
    <x v="11"/>
    <n v="1500"/>
    <n v="94185"/>
    <n v="5397.679999999993"/>
    <n v="88787.32"/>
    <n v="108000"/>
    <n v="7065.4205607476633"/>
    <n v="95852.740560747668"/>
    <s v="CAHD"/>
    <x v="0"/>
    <x v="7"/>
  </r>
  <r>
    <x v="7"/>
    <s v="4012033938Code12452D"/>
    <s v="1036216544"/>
    <s v="Z045"/>
    <s v="Z022"/>
    <s v="0093294898"/>
    <s v="1014781"/>
    <s v="CP All Public Company Limited"/>
    <s v="1092504"/>
    <x v="6"/>
    <x v="6"/>
    <n v="6000"/>
    <n v="593697.19999999995"/>
    <x v="6"/>
    <n v="6000"/>
    <n v="624900"/>
    <n v="31202.800000000047"/>
    <n v="593697.19999999995"/>
    <n v="720000"/>
    <n v="47102.803738317758"/>
    <n v="640800.00373831776"/>
    <s v="WI"/>
    <x v="0"/>
    <x v="7"/>
  </r>
  <r>
    <x v="7"/>
    <s v="4012033938Code12452D"/>
    <s v="1036216544"/>
    <s v="Z045"/>
    <s v="Z022"/>
    <s v="0093294898"/>
    <s v="1014781"/>
    <s v="CP All Public Company Limited"/>
    <s v="1092504"/>
    <x v="9"/>
    <x v="9"/>
    <n v="5000"/>
    <n v="295957.73"/>
    <x v="9"/>
    <n v="5000"/>
    <n v="313950"/>
    <n v="17992.270000000019"/>
    <n v="295957.73"/>
    <n v="360000"/>
    <n v="23551.401869158879"/>
    <n v="319509.13186915888"/>
    <s v="WI"/>
    <x v="0"/>
    <x v="7"/>
  </r>
  <r>
    <x v="7"/>
    <s v="4012033938Code12452D"/>
    <s v="1036216544"/>
    <s v="Z045"/>
    <s v="Z022"/>
    <s v="0093294898"/>
    <s v="1014781"/>
    <s v="CP All Public Company Limited"/>
    <s v="1092504"/>
    <x v="0"/>
    <x v="0"/>
    <n v="10000"/>
    <n v="591915.46"/>
    <x v="0"/>
    <n v="10000"/>
    <n v="627900"/>
    <n v="35984.540000000037"/>
    <n v="591915.46"/>
    <n v="720000"/>
    <n v="47102.803738317758"/>
    <n v="639018.26373831776"/>
    <s v="WI"/>
    <x v="0"/>
    <x v="7"/>
  </r>
  <r>
    <x v="7"/>
    <s v="4012033938Code12452D"/>
    <s v="1036216544"/>
    <s v="Z045"/>
    <s v="Z022"/>
    <s v="0093294898"/>
    <s v="1014781"/>
    <s v="CP All Public Company Limited"/>
    <s v="1092504"/>
    <x v="7"/>
    <x v="7"/>
    <n v="1500"/>
    <n v="88787.32"/>
    <x v="7"/>
    <n v="1500"/>
    <n v="94185"/>
    <n v="5397.679999999993"/>
    <n v="88787.32"/>
    <n v="108000"/>
    <n v="7065.4205607476633"/>
    <n v="95852.740560747668"/>
    <s v="WI"/>
    <x v="0"/>
    <x v="7"/>
  </r>
  <r>
    <x v="7"/>
    <s v="8012033845Code12452D"/>
    <s v="1036216545"/>
    <s v="Z045"/>
    <s v="Z022"/>
    <s v="0093294899"/>
    <s v="1014781"/>
    <s v="CP All Public Company Limited"/>
    <s v="1014779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7"/>
    <s v="8012033845Code12452D"/>
    <s v="1036216545"/>
    <s v="Z045"/>
    <s v="Z022"/>
    <s v="0093294899"/>
    <s v="1014781"/>
    <s v="CP All Public Company Limited"/>
    <s v="1014779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7"/>
    <s v="8012033845Code12452D"/>
    <s v="1036216545"/>
    <s v="Z045"/>
    <s v="Z022"/>
    <s v="0093294899"/>
    <s v="1014781"/>
    <s v="CP All Public Company Limited"/>
    <s v="1014779"/>
    <x v="1"/>
    <x v="1"/>
    <n v="10000"/>
    <n v="591915.26"/>
    <x v="1"/>
    <n v="10000"/>
    <n v="627900"/>
    <n v="35984.739999999991"/>
    <n v="591915.26"/>
    <n v="720000"/>
    <n v="47102.803738317758"/>
    <n v="639018.06373831781"/>
    <s v="CA"/>
    <x v="0"/>
    <x v="7"/>
  </r>
  <r>
    <x v="7"/>
    <s v="8012033845Code12452D"/>
    <s v="1036216545"/>
    <s v="Z045"/>
    <s v="Z022"/>
    <s v="0093294899"/>
    <s v="1014781"/>
    <s v="CP All Public Company Limited"/>
    <s v="1014779"/>
    <x v="2"/>
    <x v="2"/>
    <n v="2000"/>
    <n v="118383.05"/>
    <x v="2"/>
    <n v="2000"/>
    <n v="125580"/>
    <n v="7196.9499999999971"/>
    <n v="118383.05"/>
    <n v="144000"/>
    <n v="9420.5607476635505"/>
    <n v="127803.61074766355"/>
    <s v="CA"/>
    <x v="0"/>
    <x v="7"/>
  </r>
  <r>
    <x v="7"/>
    <s v="8012033845Code12452D"/>
    <s v="1036216545"/>
    <s v="Z045"/>
    <s v="Z022"/>
    <s v="0093294899"/>
    <s v="1014781"/>
    <s v="CP All Public Company Limited"/>
    <s v="1014779"/>
    <x v="10"/>
    <x v="10"/>
    <n v="2000"/>
    <n v="118383.05"/>
    <x v="10"/>
    <n v="2000"/>
    <n v="125580"/>
    <n v="7196.9499999999971"/>
    <n v="118383.05"/>
    <n v="144000"/>
    <n v="9420.5607476635505"/>
    <n v="127803.61074766355"/>
    <s v="CA"/>
    <x v="0"/>
    <x v="7"/>
  </r>
  <r>
    <x v="7"/>
    <s v="8012033845Code12452D"/>
    <s v="1036216545"/>
    <s v="Z045"/>
    <s v="Z022"/>
    <s v="0093294899"/>
    <s v="1014781"/>
    <s v="CP All Public Company Limited"/>
    <s v="1014779"/>
    <x v="8"/>
    <x v="8"/>
    <n v="4000"/>
    <n v="236766.18"/>
    <x v="8"/>
    <n v="4000"/>
    <n v="251160"/>
    <n v="14393.820000000007"/>
    <n v="236766.18"/>
    <n v="288000"/>
    <n v="18841.121495327101"/>
    <n v="255607.30149532709"/>
    <s v="CAHD"/>
    <x v="0"/>
    <x v="7"/>
  </r>
  <r>
    <x v="7"/>
    <s v="8012033845Code12452D"/>
    <s v="1036216545"/>
    <s v="Z045"/>
    <s v="Z022"/>
    <s v="0093294899"/>
    <s v="1014781"/>
    <s v="CP All Public Company Limited"/>
    <s v="1014779"/>
    <x v="11"/>
    <x v="11"/>
    <n v="500"/>
    <n v="29595.77"/>
    <x v="11"/>
    <n v="500"/>
    <n v="31395"/>
    <n v="1799.2299999999996"/>
    <n v="29595.77"/>
    <n v="36000"/>
    <n v="2355.1401869158876"/>
    <n v="31950.910186915888"/>
    <s v="CAHD"/>
    <x v="0"/>
    <x v="7"/>
  </r>
  <r>
    <x v="7"/>
    <s v="8012033846Code12452D"/>
    <s v="1036216546"/>
    <s v="Z045"/>
    <s v="Z022"/>
    <s v="0093294900"/>
    <s v="1014781"/>
    <s v="CP All Public Company Limited"/>
    <s v="1014779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7"/>
    <s v="8012033846Code12452D"/>
    <s v="1036216546"/>
    <s v="Z045"/>
    <s v="Z022"/>
    <s v="0093294900"/>
    <s v="1014781"/>
    <s v="CP All Public Company Limited"/>
    <s v="1014779"/>
    <x v="9"/>
    <x v="9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7"/>
  </r>
  <r>
    <x v="7"/>
    <s v="8012033846Code12452D"/>
    <s v="1036216546"/>
    <s v="Z045"/>
    <s v="Z022"/>
    <s v="0093294900"/>
    <s v="1014781"/>
    <s v="CP All Public Company Limited"/>
    <s v="1014779"/>
    <x v="0"/>
    <x v="0"/>
    <n v="1500"/>
    <n v="88787.32"/>
    <x v="0"/>
    <n v="1500"/>
    <n v="94185"/>
    <n v="5397.679999999993"/>
    <n v="88787.32"/>
    <n v="108000"/>
    <n v="7065.4205607476633"/>
    <n v="95852.740560747668"/>
    <s v="WI"/>
    <x v="0"/>
    <x v="7"/>
  </r>
  <r>
    <x v="7"/>
    <s v="8012033846Code12452D"/>
    <s v="1036216546"/>
    <s v="Z045"/>
    <s v="Z022"/>
    <s v="0093294900"/>
    <s v="1014781"/>
    <s v="CP All Public Company Limited"/>
    <s v="1014779"/>
    <x v="7"/>
    <x v="7"/>
    <n v="1000"/>
    <n v="59191.55"/>
    <x v="7"/>
    <n v="1000"/>
    <n v="62790"/>
    <n v="3598.4499999999971"/>
    <n v="59191.55"/>
    <n v="72000"/>
    <n v="4710.2803738317753"/>
    <n v="63901.830373831777"/>
    <s v="WI"/>
    <x v="0"/>
    <x v="7"/>
  </r>
  <r>
    <x v="7"/>
    <s v="1312033742Code12452D"/>
    <s v="1036216533"/>
    <s v="Z045"/>
    <s v="Z022"/>
    <s v="0093294901"/>
    <s v="1014781"/>
    <s v="CP All Public Company Limited"/>
    <s v="1134451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7"/>
    <s v="1312033742Code12452D"/>
    <s v="1036216533"/>
    <s v="Z045"/>
    <s v="Z022"/>
    <s v="0093294901"/>
    <s v="1014781"/>
    <s v="CP All Public Company Limited"/>
    <s v="1134451"/>
    <x v="1"/>
    <x v="1"/>
    <n v="5000"/>
    <n v="295957.63"/>
    <x v="1"/>
    <n v="5000"/>
    <n v="313950"/>
    <n v="17992.369999999995"/>
    <n v="295957.63"/>
    <n v="360000"/>
    <n v="23551.401869158879"/>
    <n v="319509.03186915891"/>
    <s v="CA"/>
    <x v="0"/>
    <x v="7"/>
  </r>
  <r>
    <x v="7"/>
    <s v="1312033742Code12452D"/>
    <s v="1036216533"/>
    <s v="Z045"/>
    <s v="Z022"/>
    <s v="0093294901"/>
    <s v="1014781"/>
    <s v="CP All Public Company Limited"/>
    <s v="1134451"/>
    <x v="2"/>
    <x v="2"/>
    <n v="1500"/>
    <n v="88787.29"/>
    <x v="2"/>
    <n v="1500"/>
    <n v="94185"/>
    <n v="5397.7100000000064"/>
    <n v="88787.29"/>
    <n v="108000"/>
    <n v="7065.4205607476633"/>
    <n v="95852.710560747655"/>
    <s v="CA"/>
    <x v="0"/>
    <x v="7"/>
  </r>
  <r>
    <x v="7"/>
    <s v="1312033742Code12452D"/>
    <s v="1036216533"/>
    <s v="Z045"/>
    <s v="Z022"/>
    <s v="0093294901"/>
    <s v="1014781"/>
    <s v="CP All Public Company Limited"/>
    <s v="1134451"/>
    <x v="10"/>
    <x v="10"/>
    <n v="2000"/>
    <n v="118383.05"/>
    <x v="10"/>
    <n v="2000"/>
    <n v="125580"/>
    <n v="7196.9499999999971"/>
    <n v="118383.05"/>
    <n v="144000"/>
    <n v="9420.5607476635505"/>
    <n v="127803.61074766355"/>
    <s v="CA"/>
    <x v="0"/>
    <x v="7"/>
  </r>
  <r>
    <x v="7"/>
    <s v="1312033742Code12452D"/>
    <s v="1036216533"/>
    <s v="Z045"/>
    <s v="Z022"/>
    <s v="0093294901"/>
    <s v="1014781"/>
    <s v="CP All Public Company Limited"/>
    <s v="1134451"/>
    <x v="8"/>
    <x v="8"/>
    <n v="4000"/>
    <n v="236766.18"/>
    <x v="8"/>
    <n v="4000"/>
    <n v="251160"/>
    <n v="14393.820000000007"/>
    <n v="236766.18"/>
    <n v="288000"/>
    <n v="18841.121495327101"/>
    <n v="255607.30149532709"/>
    <s v="CAHD"/>
    <x v="0"/>
    <x v="7"/>
  </r>
  <r>
    <x v="7"/>
    <s v="1312033742Code12452D"/>
    <s v="1036216533"/>
    <s v="Z045"/>
    <s v="Z022"/>
    <s v="0093294901"/>
    <s v="1014781"/>
    <s v="CP All Public Company Limited"/>
    <s v="1134451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7"/>
    <s v="1312033743Code12452D"/>
    <s v="1036216534"/>
    <s v="Z045"/>
    <s v="Z022"/>
    <s v="0093294902"/>
    <s v="1014781"/>
    <s v="CP All Public Company Limited"/>
    <s v="1134451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7"/>
    <s v="1312033743Code12452D"/>
    <s v="1036216534"/>
    <s v="Z045"/>
    <s v="Z022"/>
    <s v="0093294902"/>
    <s v="1014781"/>
    <s v="CP All Public Company Limited"/>
    <s v="1134451"/>
    <x v="0"/>
    <x v="0"/>
    <n v="2500"/>
    <n v="147978.85999999999"/>
    <x v="0"/>
    <n v="2500"/>
    <n v="156975"/>
    <n v="8996.140000000014"/>
    <n v="147978.85999999999"/>
    <n v="180000"/>
    <n v="11775.700934579439"/>
    <n v="159754.56093457944"/>
    <s v="WI"/>
    <x v="0"/>
    <x v="7"/>
  </r>
  <r>
    <x v="7"/>
    <s v="1312033743Code12452D"/>
    <s v="1036216534"/>
    <s v="Z045"/>
    <s v="Z022"/>
    <s v="0093294902"/>
    <s v="1014781"/>
    <s v="CP All Public Company Limited"/>
    <s v="1134451"/>
    <x v="7"/>
    <x v="7"/>
    <n v="1000"/>
    <n v="59191.55"/>
    <x v="7"/>
    <n v="1000"/>
    <n v="62790"/>
    <n v="3598.4499999999971"/>
    <n v="59191.55"/>
    <n v="72000"/>
    <n v="4710.2803738317753"/>
    <n v="63901.830373831777"/>
    <s v="WI"/>
    <x v="0"/>
    <x v="7"/>
  </r>
  <r>
    <x v="7"/>
    <s v="1412033092Code12452D"/>
    <s v="1036216535"/>
    <s v="Z045"/>
    <s v="Z022"/>
    <s v="0093294903"/>
    <s v="1014781"/>
    <s v="CP All Public Company Limited"/>
    <s v="1232007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7"/>
    <s v="1412033092Code12452D"/>
    <s v="1036216535"/>
    <s v="Z045"/>
    <s v="Z022"/>
    <s v="0093294903"/>
    <s v="1014781"/>
    <s v="CP All Public Company Limited"/>
    <s v="1232007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7"/>
    <s v="1412033092Code12452D"/>
    <s v="1036216535"/>
    <s v="Z045"/>
    <s v="Z022"/>
    <s v="0093294903"/>
    <s v="1014781"/>
    <s v="CP All Public Company Limited"/>
    <s v="1232007"/>
    <x v="2"/>
    <x v="2"/>
    <n v="1500"/>
    <n v="88787.29"/>
    <x v="2"/>
    <n v="1500"/>
    <n v="94185"/>
    <n v="5397.7100000000064"/>
    <n v="88787.29"/>
    <n v="108000"/>
    <n v="7065.4205607476633"/>
    <n v="95852.710560747655"/>
    <s v="CA"/>
    <x v="0"/>
    <x v="7"/>
  </r>
  <r>
    <x v="7"/>
    <s v="1412033092Code12452D"/>
    <s v="1036216535"/>
    <s v="Z045"/>
    <s v="Z022"/>
    <s v="0093294903"/>
    <s v="1014781"/>
    <s v="CP All Public Company Limited"/>
    <s v="1232007"/>
    <x v="10"/>
    <x v="10"/>
    <n v="500"/>
    <n v="29595.759999999998"/>
    <x v="10"/>
    <n v="500"/>
    <n v="31395"/>
    <n v="1799.2400000000016"/>
    <n v="29595.759999999998"/>
    <n v="36000"/>
    <n v="2355.1401869158876"/>
    <n v="31950.900186915886"/>
    <s v="CA"/>
    <x v="0"/>
    <x v="7"/>
  </r>
  <r>
    <x v="7"/>
    <s v="1412033092Code12452D"/>
    <s v="1036216535"/>
    <s v="Z045"/>
    <s v="Z022"/>
    <s v="0093294903"/>
    <s v="1014781"/>
    <s v="CP All Public Company Limited"/>
    <s v="1232007"/>
    <x v="8"/>
    <x v="8"/>
    <n v="500"/>
    <n v="29595.77"/>
    <x v="8"/>
    <n v="500"/>
    <n v="31395"/>
    <n v="1799.2299999999996"/>
    <n v="29595.77"/>
    <n v="36000"/>
    <n v="2355.1401869158876"/>
    <n v="31950.910186915888"/>
    <s v="CAHD"/>
    <x v="0"/>
    <x v="7"/>
  </r>
  <r>
    <x v="7"/>
    <s v="1412033092Code12452D"/>
    <s v="1036216535"/>
    <s v="Z045"/>
    <s v="Z022"/>
    <s v="0093294903"/>
    <s v="1014781"/>
    <s v="CP All Public Company Limited"/>
    <s v="1232007"/>
    <x v="11"/>
    <x v="11"/>
    <n v="500"/>
    <n v="29595.77"/>
    <x v="11"/>
    <n v="500"/>
    <n v="31395"/>
    <n v="1799.2299999999996"/>
    <n v="29595.77"/>
    <n v="36000"/>
    <n v="2355.1401869158876"/>
    <n v="31950.910186915888"/>
    <s v="CAHD"/>
    <x v="0"/>
    <x v="7"/>
  </r>
  <r>
    <x v="7"/>
    <s v="1412033093Code12452D"/>
    <s v="1036216536"/>
    <s v="Z045"/>
    <s v="Z022"/>
    <s v="0093294904"/>
    <s v="1014781"/>
    <s v="CP All Public Company Limited"/>
    <s v="1232007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7"/>
    <s v="1412033093Code12452D"/>
    <s v="1036216536"/>
    <s v="Z045"/>
    <s v="Z022"/>
    <s v="0093294904"/>
    <s v="1014781"/>
    <s v="CP All Public Company Limited"/>
    <s v="1232007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7"/>
    <s v="1412033093Code12452D"/>
    <s v="1036216536"/>
    <s v="Z045"/>
    <s v="Z022"/>
    <s v="0093294904"/>
    <s v="1014781"/>
    <s v="CP All Public Company Limited"/>
    <s v="1232007"/>
    <x v="0"/>
    <x v="0"/>
    <n v="3000"/>
    <n v="177574.64"/>
    <x v="0"/>
    <n v="3000"/>
    <n v="188370"/>
    <n v="10795.359999999986"/>
    <n v="177574.64"/>
    <n v="216000"/>
    <n v="14130.841121495327"/>
    <n v="191705.48112149534"/>
    <s v="WI"/>
    <x v="0"/>
    <x v="7"/>
  </r>
  <r>
    <x v="7"/>
    <s v="1412033093Code12452D"/>
    <s v="1036216536"/>
    <s v="Z045"/>
    <s v="Z022"/>
    <s v="0093294904"/>
    <s v="1014781"/>
    <s v="CP All Public Company Limited"/>
    <s v="1232007"/>
    <x v="7"/>
    <x v="7"/>
    <n v="500"/>
    <n v="29595.77"/>
    <x v="7"/>
    <n v="500"/>
    <n v="31395"/>
    <n v="1799.2299999999996"/>
    <n v="29595.77"/>
    <n v="36000"/>
    <n v="2355.1401869158876"/>
    <n v="31950.910186915888"/>
    <s v="WI"/>
    <x v="0"/>
    <x v="7"/>
  </r>
  <r>
    <x v="7"/>
    <s v="1512033868Code12452D"/>
    <s v="1036216537"/>
    <s v="Z045"/>
    <s v="Z022"/>
    <s v="0093294905"/>
    <s v="1014781"/>
    <s v="CP All Public Company Limited"/>
    <s v="1247865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7"/>
    <s v="1512033868Code12452D"/>
    <s v="1036216537"/>
    <s v="Z045"/>
    <s v="Z022"/>
    <s v="0093294905"/>
    <s v="1014781"/>
    <s v="CP All Public Company Limited"/>
    <s v="1247865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7"/>
    <s v="1512033868Code12452D"/>
    <s v="1036216537"/>
    <s v="Z045"/>
    <s v="Z022"/>
    <s v="0093294905"/>
    <s v="1014781"/>
    <s v="CP All Public Company Limited"/>
    <s v="1247865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7"/>
    <s v="1512033868Code12452D"/>
    <s v="1036216537"/>
    <s v="Z045"/>
    <s v="Z022"/>
    <s v="0093294905"/>
    <s v="1014781"/>
    <s v="CP All Public Company Limited"/>
    <s v="1247865"/>
    <x v="1"/>
    <x v="1"/>
    <n v="9000"/>
    <n v="532723.73"/>
    <x v="1"/>
    <n v="9000"/>
    <n v="565110"/>
    <n v="32386.270000000019"/>
    <n v="532723.73"/>
    <n v="648000"/>
    <n v="42392.523364485984"/>
    <n v="575116.25336448592"/>
    <s v="CA"/>
    <x v="0"/>
    <x v="7"/>
  </r>
  <r>
    <x v="7"/>
    <s v="1512033868Code12452D"/>
    <s v="1036216537"/>
    <s v="Z045"/>
    <s v="Z022"/>
    <s v="0093294905"/>
    <s v="1014781"/>
    <s v="CP All Public Company Limited"/>
    <s v="1247865"/>
    <x v="2"/>
    <x v="2"/>
    <n v="2500"/>
    <n v="147978.81"/>
    <x v="2"/>
    <n v="2500"/>
    <n v="156975"/>
    <n v="8996.1900000000023"/>
    <n v="147978.81"/>
    <n v="180000"/>
    <n v="11775.700934579439"/>
    <n v="159754.51093457945"/>
    <s v="CA"/>
    <x v="0"/>
    <x v="7"/>
  </r>
  <r>
    <x v="7"/>
    <s v="1512033868Code12452D"/>
    <s v="1036216537"/>
    <s v="Z045"/>
    <s v="Z022"/>
    <s v="0093294905"/>
    <s v="1014781"/>
    <s v="CP All Public Company Limited"/>
    <s v="1247865"/>
    <x v="10"/>
    <x v="10"/>
    <n v="1500"/>
    <n v="88787.29"/>
    <x v="10"/>
    <n v="1500"/>
    <n v="94185"/>
    <n v="5397.7100000000064"/>
    <n v="88787.29"/>
    <n v="108000"/>
    <n v="7065.4205607476633"/>
    <n v="95852.710560747655"/>
    <s v="CA"/>
    <x v="0"/>
    <x v="7"/>
  </r>
  <r>
    <x v="7"/>
    <s v="1512033868Code12452D"/>
    <s v="1036216537"/>
    <s v="Z045"/>
    <s v="Z022"/>
    <s v="0093294905"/>
    <s v="1014781"/>
    <s v="CP All Public Company Limited"/>
    <s v="1247865"/>
    <x v="8"/>
    <x v="8"/>
    <n v="6000"/>
    <n v="355149.27"/>
    <x v="8"/>
    <n v="6000"/>
    <n v="376740"/>
    <n v="21590.729999999981"/>
    <n v="355149.27"/>
    <n v="432000"/>
    <n v="28261.682242990653"/>
    <n v="383410.95224299066"/>
    <s v="CAHD"/>
    <x v="0"/>
    <x v="7"/>
  </r>
  <r>
    <x v="7"/>
    <s v="1512033868Code12452D"/>
    <s v="1036216537"/>
    <s v="Z045"/>
    <s v="Z022"/>
    <s v="0093294905"/>
    <s v="1014781"/>
    <s v="CP All Public Company Limited"/>
    <s v="1247865"/>
    <x v="11"/>
    <x v="11"/>
    <n v="1500"/>
    <n v="88787.32"/>
    <x v="11"/>
    <n v="1500"/>
    <n v="94185"/>
    <n v="5397.679999999993"/>
    <n v="88787.32"/>
    <n v="108000"/>
    <n v="7065.4205607476633"/>
    <n v="95852.740560747668"/>
    <s v="CAHD"/>
    <x v="0"/>
    <x v="7"/>
  </r>
  <r>
    <x v="7"/>
    <s v="1512033869Code12452D"/>
    <s v="1036216538"/>
    <s v="Z045"/>
    <s v="Z022"/>
    <s v="0093294906"/>
    <s v="1014781"/>
    <s v="CP All Public Company Limited"/>
    <s v="1247865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7"/>
    <s v="1512033869Code12452D"/>
    <s v="1036216538"/>
    <s v="Z045"/>
    <s v="Z022"/>
    <s v="0093294906"/>
    <s v="1014781"/>
    <s v="CP All Public Company Limited"/>
    <s v="1247865"/>
    <x v="9"/>
    <x v="9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7"/>
  </r>
  <r>
    <x v="7"/>
    <s v="1512033869Code12452D"/>
    <s v="1036216538"/>
    <s v="Z045"/>
    <s v="Z022"/>
    <s v="0093294906"/>
    <s v="1014781"/>
    <s v="CP All Public Company Limited"/>
    <s v="1247865"/>
    <x v="0"/>
    <x v="0"/>
    <n v="2500"/>
    <n v="147978.85999999999"/>
    <x v="0"/>
    <n v="2500"/>
    <n v="156975"/>
    <n v="8996.140000000014"/>
    <n v="147978.85999999999"/>
    <n v="180000"/>
    <n v="11775.700934579439"/>
    <n v="159754.56093457944"/>
    <s v="WI"/>
    <x v="0"/>
    <x v="7"/>
  </r>
  <r>
    <x v="7"/>
    <s v="1512033869Code12452D"/>
    <s v="1036216538"/>
    <s v="Z045"/>
    <s v="Z022"/>
    <s v="0093294906"/>
    <s v="1014781"/>
    <s v="CP All Public Company Limited"/>
    <s v="1247865"/>
    <x v="7"/>
    <x v="7"/>
    <n v="3000"/>
    <n v="177574.64"/>
    <x v="7"/>
    <n v="3000"/>
    <n v="188370"/>
    <n v="10795.359999999986"/>
    <n v="177574.64"/>
    <n v="216000"/>
    <n v="14130.841121495327"/>
    <n v="191705.48112149534"/>
    <s v="WI"/>
    <x v="0"/>
    <x v="7"/>
  </r>
  <r>
    <x v="7"/>
    <s v="NTK_Y25-031101"/>
    <s v="1036216493"/>
    <s v="Z045"/>
    <s v="Z022"/>
    <s v="0093294907"/>
    <s v="1530016"/>
    <s v="NATTHAKORN DISTRIBUTION CO., LTD."/>
    <s v="1530016"/>
    <x v="5"/>
    <x v="5"/>
    <n v="50"/>
    <n v="7502"/>
    <x v="5"/>
    <n v="50"/>
    <n v="7577.5000000000009"/>
    <n v="75.500000000000909"/>
    <n v="7502"/>
    <n v="8750"/>
    <n v="572.42990654205607"/>
    <n v="8074.4299065420564"/>
    <s v="EV"/>
    <x v="1"/>
    <x v="24"/>
  </r>
  <r>
    <x v="7"/>
    <s v="NTK_Y25-031101"/>
    <s v="1036216493"/>
    <s v="Z045"/>
    <s v="Z022"/>
    <s v="0093294907"/>
    <s v="1530016"/>
    <s v="NATTHAKORN DISTRIBUTION CO., LTD."/>
    <s v="1530016"/>
    <x v="6"/>
    <x v="6"/>
    <n v="50"/>
    <n v="5155.5"/>
    <x v="6"/>
    <n v="50"/>
    <n v="5207.5"/>
    <n v="52"/>
    <n v="5155.5"/>
    <n v="6000"/>
    <n v="392.52336448598129"/>
    <n v="5548.0233644859809"/>
    <s v="WI"/>
    <x v="1"/>
    <x v="24"/>
  </r>
  <r>
    <x v="7"/>
    <s v="NTK_Y25-031101"/>
    <s v="1036216493"/>
    <s v="Z045"/>
    <s v="Z022"/>
    <s v="0093294907"/>
    <s v="1530016"/>
    <s v="NATTHAKORN DISTRIBUTION CO., LTD."/>
    <s v="1530016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24"/>
  </r>
  <r>
    <x v="7"/>
    <s v="NTK_Y25-031101"/>
    <s v="1036216493"/>
    <s v="Z045"/>
    <s v="Z022"/>
    <s v="0093294907"/>
    <s v="1530016"/>
    <s v="NATTHAKORN DISTRIBUTION CO., LTD."/>
    <s v="1530016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24"/>
  </r>
  <r>
    <x v="7"/>
    <s v="NTK_Y25-031101"/>
    <s v="1036216493"/>
    <s v="Z045"/>
    <s v="Z022"/>
    <s v="0093294907"/>
    <s v="1530016"/>
    <s v="NATTHAKORN DISTRIBUTION CO., LTD."/>
    <s v="1530016"/>
    <x v="1"/>
    <x v="1"/>
    <n v="10000"/>
    <n v="621600"/>
    <x v="1"/>
    <n v="10000"/>
    <n v="627900"/>
    <n v="6300"/>
    <n v="621600"/>
    <n v="720000"/>
    <n v="47102.803738317758"/>
    <n v="668702.8037383178"/>
    <s v="CA"/>
    <x v="1"/>
    <x v="24"/>
  </r>
  <r>
    <x v="7"/>
    <s v="NTK_Y25-031101"/>
    <s v="1036216493"/>
    <s v="Z045"/>
    <s v="Z022"/>
    <s v="0093294907"/>
    <s v="1530016"/>
    <s v="NATTHAKORN DISTRIBUTION CO., LTD."/>
    <s v="1530016"/>
    <x v="2"/>
    <x v="2"/>
    <n v="1000"/>
    <n v="62160"/>
    <x v="2"/>
    <n v="1000"/>
    <n v="62790"/>
    <n v="630"/>
    <n v="62160"/>
    <n v="72000"/>
    <n v="4710.2803738317753"/>
    <n v="66870.280373831774"/>
    <s v="CA"/>
    <x v="1"/>
    <x v="24"/>
  </r>
  <r>
    <x v="7"/>
    <s v="NTK_Y25-031101"/>
    <s v="1036216493"/>
    <s v="Z045"/>
    <s v="Z022"/>
    <s v="0093294907"/>
    <s v="1530016"/>
    <s v="NATTHAKORN DISTRIBUTION CO., LTD."/>
    <s v="1530016"/>
    <x v="10"/>
    <x v="10"/>
    <n v="1000"/>
    <n v="62160"/>
    <x v="10"/>
    <n v="1000"/>
    <n v="62790"/>
    <n v="630"/>
    <n v="62160"/>
    <n v="72000"/>
    <n v="4710.2803738317753"/>
    <n v="66870.280373831774"/>
    <s v="CA"/>
    <x v="1"/>
    <x v="24"/>
  </r>
  <r>
    <x v="7"/>
    <s v="397800"/>
    <s v="1036216892"/>
    <s v="Z045"/>
    <s v="Z022"/>
    <s v="0093294908"/>
    <s v="1249208"/>
    <s v="DONKI (Thailand) Co., Ltd."/>
    <s v="1249209"/>
    <x v="3"/>
    <x v="3"/>
    <n v="40"/>
    <n v="5541.2"/>
    <x v="3"/>
    <n v="40"/>
    <n v="5541.2"/>
    <n v="0"/>
    <n v="5541.2"/>
    <n v="6400"/>
    <n v="418.69158878504675"/>
    <n v="5959.8915887850462"/>
    <s v="EV"/>
    <x v="0"/>
    <x v="25"/>
  </r>
  <r>
    <x v="7"/>
    <s v="397800"/>
    <s v="1036216892"/>
    <s v="Z045"/>
    <s v="Z022"/>
    <s v="0093294908"/>
    <s v="1249208"/>
    <s v="DONKI (Thailand) Co., Ltd."/>
    <s v="1249209"/>
    <x v="4"/>
    <x v="4"/>
    <n v="40"/>
    <n v="5541.2"/>
    <x v="4"/>
    <n v="40"/>
    <n v="5541.2"/>
    <n v="0"/>
    <n v="5541.2"/>
    <n v="6400"/>
    <n v="418.69158878504675"/>
    <n v="5959.8915887850462"/>
    <s v="EV"/>
    <x v="0"/>
    <x v="25"/>
  </r>
  <r>
    <x v="7"/>
    <s v="397800"/>
    <s v="1036216892"/>
    <s v="Z045"/>
    <s v="Z022"/>
    <s v="0093294908"/>
    <s v="1249208"/>
    <s v="DONKI (Thailand) Co., Ltd."/>
    <s v="1249209"/>
    <x v="6"/>
    <x v="6"/>
    <n v="20"/>
    <n v="2083"/>
    <x v="6"/>
    <n v="20"/>
    <n v="2083"/>
    <n v="0"/>
    <n v="2083"/>
    <n v="2400"/>
    <n v="157.00934579439252"/>
    <n v="2240.0093457943926"/>
    <s v="WI"/>
    <x v="0"/>
    <x v="25"/>
  </r>
  <r>
    <x v="7"/>
    <s v="397800"/>
    <s v="1036216892"/>
    <s v="Z045"/>
    <s v="Z022"/>
    <s v="0093294908"/>
    <s v="1249208"/>
    <s v="DONKI (Thailand) Co., Ltd."/>
    <s v="1249209"/>
    <x v="1"/>
    <x v="1"/>
    <n v="20"/>
    <n v="1255.8"/>
    <x v="1"/>
    <n v="20"/>
    <n v="1255.8"/>
    <n v="0"/>
    <n v="1255.8"/>
    <n v="1440"/>
    <n v="94.205607476635521"/>
    <n v="1350.0056074766355"/>
    <s v="CA"/>
    <x v="0"/>
    <x v="25"/>
  </r>
  <r>
    <x v="7"/>
    <s v="397800"/>
    <s v="1036216892"/>
    <s v="Z045"/>
    <s v="Z022"/>
    <s v="0093294908"/>
    <s v="1249208"/>
    <s v="DONKI (Thailand) Co., Ltd."/>
    <s v="1249209"/>
    <x v="2"/>
    <x v="2"/>
    <n v="20"/>
    <n v="1255.8"/>
    <x v="2"/>
    <n v="20"/>
    <n v="1255.8"/>
    <n v="0"/>
    <n v="1255.8"/>
    <n v="1440"/>
    <n v="94.205607476635521"/>
    <n v="1350.0056074766355"/>
    <s v="CA"/>
    <x v="0"/>
    <x v="25"/>
  </r>
  <r>
    <x v="7"/>
    <s v="397800"/>
    <s v="1036216892"/>
    <s v="Z045"/>
    <s v="Z022"/>
    <s v="0093294908"/>
    <s v="1249208"/>
    <s v="DONKI (Thailand) Co., Ltd."/>
    <s v="1249209"/>
    <x v="10"/>
    <x v="10"/>
    <n v="40"/>
    <n v="2511.6"/>
    <x v="10"/>
    <n v="40"/>
    <n v="2511.6"/>
    <n v="0"/>
    <n v="2511.6"/>
    <n v="2880"/>
    <n v="188.41121495327104"/>
    <n v="2700.0112149532711"/>
    <s v="CA"/>
    <x v="0"/>
    <x v="25"/>
  </r>
  <r>
    <x v="7"/>
    <s v="MMB_Y25- 1103149"/>
    <s v="1036215096"/>
    <s v="Z045"/>
    <s v="Z022"/>
    <s v="0093294909"/>
    <s v="1262220"/>
    <s v="M M BEVERAGE CO., LTD."/>
    <s v="1262220"/>
    <x v="6"/>
    <x v="6"/>
    <n v="707"/>
    <n v="72898.77"/>
    <x v="6"/>
    <n v="707"/>
    <n v="73634.05"/>
    <n v="735.27999999999884"/>
    <n v="72898.77"/>
    <n v="84840"/>
    <n v="5550.2803738317753"/>
    <n v="78449.050373831778"/>
    <s v="WI"/>
    <x v="1"/>
    <x v="5"/>
  </r>
  <r>
    <x v="7"/>
    <s v="MMB_Y25- 1103149"/>
    <s v="1036215096"/>
    <s v="Z045"/>
    <s v="Z022"/>
    <s v="0093294909"/>
    <s v="1262220"/>
    <s v="M M BEVERAGE CO., LTD."/>
    <s v="1262220"/>
    <x v="6"/>
    <x v="6"/>
    <n v="293"/>
    <n v="30211.23"/>
    <x v="6"/>
    <n v="293"/>
    <n v="30515.95"/>
    <n v="304.72000000000116"/>
    <n v="30211.23"/>
    <n v="35160"/>
    <n v="2300.1869158878503"/>
    <n v="32511.41691588785"/>
    <s v="WI"/>
    <x v="1"/>
    <x v="5"/>
  </r>
  <r>
    <x v="7"/>
    <s v="MMB_Y25- 1103149"/>
    <s v="1036215096"/>
    <s v="Z045"/>
    <s v="Z022"/>
    <s v="0093294909"/>
    <s v="1262220"/>
    <s v="M M BEVERAGE CO., LTD."/>
    <s v="1262220"/>
    <x v="9"/>
    <x v="9"/>
    <n v="1500"/>
    <n v="93240"/>
    <x v="9"/>
    <n v="1500"/>
    <n v="94185"/>
    <n v="945"/>
    <n v="93240"/>
    <n v="108000"/>
    <n v="7065.4205607476633"/>
    <n v="100305.42056074766"/>
    <s v="WI"/>
    <x v="1"/>
    <x v="5"/>
  </r>
  <r>
    <x v="7"/>
    <s v="MMB_Y25- 1103149"/>
    <s v="1036215096"/>
    <s v="Z045"/>
    <s v="Z022"/>
    <s v="0093294909"/>
    <s v="1262220"/>
    <s v="M M BEVERAGE CO., LTD."/>
    <s v="1262220"/>
    <x v="0"/>
    <x v="0"/>
    <n v="3000"/>
    <n v="186480"/>
    <x v="0"/>
    <n v="3000"/>
    <n v="188370"/>
    <n v="1890"/>
    <n v="186480"/>
    <n v="216000"/>
    <n v="14130.841121495327"/>
    <n v="200610.84112149532"/>
    <s v="WI"/>
    <x v="1"/>
    <x v="5"/>
  </r>
  <r>
    <x v="7"/>
    <s v="MMB_Y25- 1103149"/>
    <s v="1036215096"/>
    <s v="Z045"/>
    <s v="Z022"/>
    <s v="0093294909"/>
    <s v="1262220"/>
    <s v="M M BEVERAGE CO., LTD."/>
    <s v="1262220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5"/>
  </r>
  <r>
    <x v="7"/>
    <s v="MMB_Y25- 1103149"/>
    <s v="1036215096"/>
    <s v="Z045"/>
    <s v="Z022"/>
    <s v="0093294909"/>
    <s v="1262220"/>
    <s v="M M BEVERAGE CO., LTD."/>
    <s v="1262220"/>
    <x v="1"/>
    <x v="1"/>
    <n v="21000"/>
    <n v="1305360"/>
    <x v="1"/>
    <n v="21000"/>
    <n v="1318590"/>
    <n v="13230"/>
    <n v="1305360"/>
    <n v="1512000"/>
    <n v="98915.88785046729"/>
    <n v="1404275.8878504673"/>
    <s v="CA"/>
    <x v="1"/>
    <x v="5"/>
  </r>
  <r>
    <x v="7"/>
    <s v="MMB_Y25- 1103149"/>
    <s v="1036215096"/>
    <s v="Z045"/>
    <s v="Z022"/>
    <s v="0093294909"/>
    <s v="1262220"/>
    <s v="M M BEVERAGE CO., LTD."/>
    <s v="1262220"/>
    <x v="2"/>
    <x v="2"/>
    <n v="14000"/>
    <n v="870240"/>
    <x v="2"/>
    <n v="14000"/>
    <n v="879060"/>
    <n v="8820"/>
    <n v="870240"/>
    <n v="1008000"/>
    <n v="65943.925233644855"/>
    <n v="936183.9252336449"/>
    <s v="CA"/>
    <x v="1"/>
    <x v="5"/>
  </r>
  <r>
    <x v="7"/>
    <s v="MMB_Y25- 1103149"/>
    <s v="1036215096"/>
    <s v="Z045"/>
    <s v="Z022"/>
    <s v="0093294909"/>
    <s v="1262220"/>
    <s v="M M BEVERAGE CO., LTD."/>
    <s v="1262220"/>
    <x v="10"/>
    <x v="10"/>
    <n v="2500"/>
    <n v="155400"/>
    <x v="10"/>
    <n v="2500"/>
    <n v="156975"/>
    <n v="1575"/>
    <n v="155400"/>
    <n v="180000"/>
    <n v="11775.700934579439"/>
    <n v="167175.70093457945"/>
    <s v="CA"/>
    <x v="1"/>
    <x v="5"/>
  </r>
  <r>
    <x v="7"/>
    <s v="MMB_Y25- 1103149"/>
    <s v="1036215096"/>
    <s v="Z045"/>
    <s v="Z022"/>
    <s v="0093294909"/>
    <s v="1262220"/>
    <s v="M M BEVERAGE CO., LTD."/>
    <s v="1262220"/>
    <x v="8"/>
    <x v="8"/>
    <n v="1500"/>
    <n v="93240"/>
    <x v="8"/>
    <n v="1500"/>
    <n v="94185"/>
    <n v="945"/>
    <n v="93240"/>
    <n v="108000"/>
    <n v="7065.4205607476633"/>
    <n v="100305.42056074766"/>
    <s v="CAHD"/>
    <x v="1"/>
    <x v="5"/>
  </r>
  <r>
    <x v="7"/>
    <s v="4002314994"/>
    <s v="1036199283"/>
    <s v="Z045"/>
    <s v="Z022"/>
    <s v="0093294910"/>
    <s v="1137711"/>
    <s v="C.J. Express Group Co., Ltd."/>
    <s v="1137711"/>
    <x v="3"/>
    <x v="3"/>
    <n v="20"/>
    <n v="2723.8"/>
    <x v="3"/>
    <n v="20"/>
    <n v="2770.6"/>
    <n v="46.799999999999727"/>
    <n v="2723.8"/>
    <n v="3200"/>
    <n v="209.34579439252337"/>
    <n v="2933.1457943925234"/>
    <s v="EV"/>
    <x v="0"/>
    <x v="26"/>
  </r>
  <r>
    <x v="7"/>
    <s v="4002314994"/>
    <s v="1036199283"/>
    <s v="Z045"/>
    <s v="Z022"/>
    <s v="0093294910"/>
    <s v="1137711"/>
    <s v="C.J. Express Group Co., Ltd."/>
    <s v="1137711"/>
    <x v="4"/>
    <x v="4"/>
    <n v="20"/>
    <n v="2723.8"/>
    <x v="4"/>
    <n v="20"/>
    <n v="2770.6"/>
    <n v="46.799999999999727"/>
    <n v="2723.8"/>
    <n v="3200"/>
    <n v="209.34579439252337"/>
    <n v="2933.1457943925234"/>
    <s v="EV"/>
    <x v="0"/>
    <x v="26"/>
  </r>
  <r>
    <x v="7"/>
    <s v="4002314994"/>
    <s v="1036199283"/>
    <s v="Z045"/>
    <s v="Z022"/>
    <s v="0093294910"/>
    <s v="1137711"/>
    <s v="C.J. Express Group Co., Ltd."/>
    <s v="1137711"/>
    <x v="6"/>
    <x v="6"/>
    <n v="30"/>
    <n v="3095.4"/>
    <x v="6"/>
    <n v="30"/>
    <n v="3124.5"/>
    <n v="29.099999999999909"/>
    <n v="3095.4"/>
    <n v="3600"/>
    <n v="235.51401869158877"/>
    <n v="3330.9140186915888"/>
    <s v="WI"/>
    <x v="0"/>
    <x v="26"/>
  </r>
  <r>
    <x v="7"/>
    <s v="4002314994"/>
    <s v="1036199283"/>
    <s v="Z045"/>
    <s v="Z022"/>
    <s v="0093294910"/>
    <s v="1137711"/>
    <s v="C.J. Express Group Co., Ltd."/>
    <s v="1137711"/>
    <x v="8"/>
    <x v="8"/>
    <n v="50"/>
    <n v="3126"/>
    <x v="8"/>
    <n v="50"/>
    <n v="3139.5"/>
    <n v="13.5"/>
    <n v="3126"/>
    <n v="3600"/>
    <n v="235.51401869158877"/>
    <n v="3361.5140186915887"/>
    <s v="CAHD"/>
    <x v="0"/>
    <x v="26"/>
  </r>
  <r>
    <x v="7"/>
    <s v="C250100107"/>
    <s v="1036215233"/>
    <s v="Z045"/>
    <s v="Z022"/>
    <s v="0093294911"/>
    <s v="1014639"/>
    <s v="VILLA MARKET JP CO., LTD."/>
    <s v="1014639"/>
    <x v="4"/>
    <x v="4"/>
    <n v="50"/>
    <n v="6723.5"/>
    <x v="4"/>
    <n v="50"/>
    <n v="6926.5"/>
    <n v="203"/>
    <n v="6723.5"/>
    <n v="8000"/>
    <n v="523.36448598130846"/>
    <n v="7246.8644859813085"/>
    <s v="EV"/>
    <x v="0"/>
    <x v="3"/>
  </r>
  <r>
    <x v="7"/>
    <s v="C250100107"/>
    <s v="1036215233"/>
    <s v="Z045"/>
    <s v="Z022"/>
    <s v="0093294911"/>
    <s v="1014639"/>
    <s v="VILLA MARKET JP CO., LTD."/>
    <s v="1014639"/>
    <x v="1"/>
    <x v="1"/>
    <n v="60"/>
    <n v="3716.4"/>
    <x v="1"/>
    <n v="60"/>
    <n v="3767.4"/>
    <n v="51"/>
    <n v="3716.4"/>
    <n v="4320"/>
    <n v="282.61682242990656"/>
    <n v="3999.0168224299068"/>
    <s v="CA"/>
    <x v="0"/>
    <x v="3"/>
  </r>
  <r>
    <x v="7"/>
    <s v="C250100107"/>
    <s v="1036215233"/>
    <s v="Z045"/>
    <s v="Z022"/>
    <s v="0093294911"/>
    <s v="1014639"/>
    <s v="VILLA MARKET JP CO., LTD."/>
    <s v="1014639"/>
    <x v="10"/>
    <x v="10"/>
    <n v="10"/>
    <n v="619.4"/>
    <x v="10"/>
    <n v="10"/>
    <n v="627.9"/>
    <n v="8.5"/>
    <n v="619.4"/>
    <n v="720"/>
    <n v="47.10280373831776"/>
    <n v="666.50280373831777"/>
    <s v="CA"/>
    <x v="0"/>
    <x v="3"/>
  </r>
  <r>
    <x v="7"/>
    <s v="C250100328"/>
    <s v="1036215234"/>
    <s v="Z045"/>
    <s v="Z022"/>
    <s v="0093294912"/>
    <s v="1014648"/>
    <s v="VILLA MARKET JP CO., LTD."/>
    <s v="1014648"/>
    <x v="0"/>
    <x v="0"/>
    <n v="20"/>
    <n v="1246"/>
    <x v="0"/>
    <n v="20"/>
    <n v="1255.8"/>
    <n v="9.7999999999999545"/>
    <n v="1246"/>
    <n v="1440"/>
    <n v="94.205607476635521"/>
    <n v="1340.2056074766356"/>
    <s v="WI"/>
    <x v="0"/>
    <x v="3"/>
  </r>
  <r>
    <x v="7"/>
    <s v="C250100591"/>
    <s v="1036215235"/>
    <s v="Z045"/>
    <s v="Z022"/>
    <s v="0093294913"/>
    <s v="1068619"/>
    <s v="VILLA MARKET JP CO., LTD."/>
    <s v="1068619"/>
    <x v="0"/>
    <x v="0"/>
    <n v="20"/>
    <n v="1246"/>
    <x v="0"/>
    <n v="20"/>
    <n v="1255.8"/>
    <n v="9.7999999999999545"/>
    <n v="1246"/>
    <n v="1440"/>
    <n v="94.205607476635521"/>
    <n v="1340.2056074766356"/>
    <s v="WI"/>
    <x v="0"/>
    <x v="3"/>
  </r>
  <r>
    <x v="7"/>
    <s v="C250100591"/>
    <s v="1036215235"/>
    <s v="Z045"/>
    <s v="Z022"/>
    <s v="0093294913"/>
    <s v="1068619"/>
    <s v="VILLA MARKET JP CO., LTD."/>
    <s v="1068619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7"/>
    <s v="C250101694"/>
    <s v="1036215236"/>
    <s v="Z045"/>
    <s v="Z022"/>
    <s v="0093294914"/>
    <s v="1117791"/>
    <s v="VILLA MARKET JP CO., LTD."/>
    <s v="1117791"/>
    <x v="3"/>
    <x v="3"/>
    <n v="30"/>
    <n v="4034.1"/>
    <x v="3"/>
    <n v="30"/>
    <n v="4155.8999999999996"/>
    <n v="121.79999999999973"/>
    <n v="4034.1"/>
    <n v="4800"/>
    <n v="314.01869158878503"/>
    <n v="4348.1186915887847"/>
    <s v="EV"/>
    <x v="0"/>
    <x v="3"/>
  </r>
  <r>
    <x v="7"/>
    <s v="C250101694"/>
    <s v="1036215236"/>
    <s v="Z045"/>
    <s v="Z022"/>
    <s v="0093294914"/>
    <s v="1117791"/>
    <s v="VILLA MARKET JP CO., LTD."/>
    <s v="1117791"/>
    <x v="1"/>
    <x v="1"/>
    <n v="90"/>
    <n v="5574.6"/>
    <x v="1"/>
    <n v="90"/>
    <n v="5651.1"/>
    <n v="76.5"/>
    <n v="5574.6"/>
    <n v="6480"/>
    <n v="423.92523364485982"/>
    <n v="5998.5252336448602"/>
    <s v="CA"/>
    <x v="0"/>
    <x v="3"/>
  </r>
  <r>
    <x v="7"/>
    <s v="C250101694"/>
    <s v="1036215236"/>
    <s v="Z045"/>
    <s v="Z022"/>
    <s v="0093294914"/>
    <s v="1117791"/>
    <s v="VILLA MARKET JP CO., LTD."/>
    <s v="1117791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7"/>
    <s v="C250101429"/>
    <s v="1036199239"/>
    <s v="Z045"/>
    <s v="Z022"/>
    <s v="0093294915"/>
    <s v="1103960"/>
    <s v="VILLA MARKET JP CO., LTD."/>
    <s v="1103960"/>
    <x v="1"/>
    <x v="1"/>
    <n v="10"/>
    <n v="619.4"/>
    <x v="1"/>
    <n v="10"/>
    <n v="627.9"/>
    <n v="8.5"/>
    <n v="619.4"/>
    <n v="720"/>
    <n v="47.10280373831776"/>
    <n v="666.50280373831777"/>
    <s v="CA"/>
    <x v="0"/>
    <x v="3"/>
  </r>
  <r>
    <x v="7"/>
    <s v="C250101429"/>
    <s v="1036199239"/>
    <s v="Z045"/>
    <s v="Z022"/>
    <s v="0093294915"/>
    <s v="1103960"/>
    <s v="VILLA MARKET JP CO., LTD."/>
    <s v="1103960"/>
    <x v="2"/>
    <x v="2"/>
    <n v="10"/>
    <n v="619.4"/>
    <x v="2"/>
    <n v="10"/>
    <n v="627.9"/>
    <n v="8.5"/>
    <n v="619.4"/>
    <n v="720"/>
    <n v="47.10280373831776"/>
    <n v="666.50280373831777"/>
    <s v="CA"/>
    <x v="0"/>
    <x v="3"/>
  </r>
  <r>
    <x v="7"/>
    <s v="C250101429"/>
    <s v="1036199239"/>
    <s v="Z045"/>
    <s v="Z022"/>
    <s v="0093294915"/>
    <s v="1103960"/>
    <s v="VILLA MARKET JP CO., LTD."/>
    <s v="1103960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7"/>
    <s v="C250102541"/>
    <s v="1036199252"/>
    <s v="Z045"/>
    <s v="Z022"/>
    <s v="0093294916"/>
    <s v="1127208"/>
    <s v="VILLA MARKET JP CO., LTD."/>
    <s v="1127208"/>
    <x v="4"/>
    <x v="4"/>
    <n v="50"/>
    <n v="6723.5"/>
    <x v="4"/>
    <n v="50"/>
    <n v="6926.5"/>
    <n v="203"/>
    <n v="6723.5"/>
    <n v="8000"/>
    <n v="523.36448598130846"/>
    <n v="7246.8644859813085"/>
    <s v="EV"/>
    <x v="0"/>
    <x v="3"/>
  </r>
  <r>
    <x v="7"/>
    <s v="C250102541"/>
    <s v="1036199252"/>
    <s v="Z045"/>
    <s v="Z022"/>
    <s v="0093294916"/>
    <s v="1127208"/>
    <s v="VILLA MARKET JP CO., LTD."/>
    <s v="1127208"/>
    <x v="6"/>
    <x v="6"/>
    <n v="10"/>
    <n v="1026.5999999999999"/>
    <x v="6"/>
    <n v="10"/>
    <n v="1041.5"/>
    <n v="14.900000000000091"/>
    <n v="1026.5999999999999"/>
    <n v="1200"/>
    <n v="78.504672897196258"/>
    <n v="1105.1046728971962"/>
    <s v="WI"/>
    <x v="0"/>
    <x v="3"/>
  </r>
  <r>
    <x v="7"/>
    <s v="C250102730"/>
    <s v="1036199254"/>
    <s v="Z045"/>
    <s v="Z022"/>
    <s v="0093294917"/>
    <s v="1115915"/>
    <s v="VILLA MARKET JP CO., LTD."/>
    <s v="1115915"/>
    <x v="1"/>
    <x v="1"/>
    <n v="10"/>
    <n v="619.4"/>
    <x v="1"/>
    <n v="10"/>
    <n v="627.9"/>
    <n v="8.5"/>
    <n v="619.4"/>
    <n v="720"/>
    <n v="47.10280373831776"/>
    <n v="666.50280373831777"/>
    <s v="CA"/>
    <x v="0"/>
    <x v="3"/>
  </r>
  <r>
    <x v="7"/>
    <s v="C250102730"/>
    <s v="1036199254"/>
    <s v="Z045"/>
    <s v="Z022"/>
    <s v="0093294917"/>
    <s v="1115915"/>
    <s v="VILLA MARKET JP CO., LTD."/>
    <s v="1115915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8"/>
    <s v="MPP_Y25-031202"/>
    <s v="1036232635"/>
    <s v="Z045"/>
    <s v="Z022"/>
    <s v="0093294918"/>
    <s v="1255550"/>
    <s v="M PROSPER CO., LTD."/>
    <s v="1255550"/>
    <x v="3"/>
    <x v="3"/>
    <n v="50"/>
    <n v="6857"/>
    <x v="3"/>
    <n v="50"/>
    <n v="6926.5"/>
    <n v="69.5"/>
    <n v="6857"/>
    <n v="8000"/>
    <n v="523.36448598130846"/>
    <n v="7380.3644859813085"/>
    <s v="EV"/>
    <x v="1"/>
    <x v="20"/>
  </r>
  <r>
    <x v="8"/>
    <s v="MPP_Y25-031202"/>
    <s v="1036232635"/>
    <s v="Z045"/>
    <s v="Z022"/>
    <s v="0093294918"/>
    <s v="1255550"/>
    <s v="M PROSPER CO., LTD."/>
    <s v="1255550"/>
    <x v="6"/>
    <x v="6"/>
    <n v="50"/>
    <n v="5155.5"/>
    <x v="6"/>
    <n v="50"/>
    <n v="5207.5"/>
    <n v="52"/>
    <n v="5155.5"/>
    <n v="6000"/>
    <n v="392.52336448598129"/>
    <n v="5548.0233644859809"/>
    <s v="WI"/>
    <x v="1"/>
    <x v="20"/>
  </r>
  <r>
    <x v="8"/>
    <s v="MPP_Y25-031202"/>
    <s v="1036232635"/>
    <s v="Z045"/>
    <s v="Z022"/>
    <s v="0093294918"/>
    <s v="1255550"/>
    <s v="M PROSPER CO., LTD."/>
    <s v="1255550"/>
    <x v="9"/>
    <x v="9"/>
    <n v="3500"/>
    <n v="217560"/>
    <x v="9"/>
    <n v="3500"/>
    <n v="219765"/>
    <n v="2205"/>
    <n v="217560"/>
    <n v="252000"/>
    <n v="16485.981308411214"/>
    <n v="234045.98130841122"/>
    <s v="WI"/>
    <x v="1"/>
    <x v="20"/>
  </r>
  <r>
    <x v="8"/>
    <s v="MPP_Y25-031202"/>
    <s v="1036232635"/>
    <s v="Z045"/>
    <s v="Z022"/>
    <s v="0093294918"/>
    <s v="1255550"/>
    <s v="M PROSPER CO., LTD."/>
    <s v="1255550"/>
    <x v="0"/>
    <x v="0"/>
    <n v="1500"/>
    <n v="93240"/>
    <x v="0"/>
    <n v="1500"/>
    <n v="94185"/>
    <n v="945"/>
    <n v="93240"/>
    <n v="108000"/>
    <n v="7065.4205607476633"/>
    <n v="100305.42056074766"/>
    <s v="WI"/>
    <x v="1"/>
    <x v="20"/>
  </r>
  <r>
    <x v="8"/>
    <s v="MPP_Y25-031202"/>
    <s v="1036232635"/>
    <s v="Z045"/>
    <s v="Z022"/>
    <s v="0093294918"/>
    <s v="1255550"/>
    <s v="M PROSPER CO., LTD."/>
    <s v="1255550"/>
    <x v="1"/>
    <x v="1"/>
    <n v="15000"/>
    <n v="932400"/>
    <x v="1"/>
    <n v="15000"/>
    <n v="941850"/>
    <n v="9450"/>
    <n v="932400"/>
    <n v="1080000"/>
    <n v="70654.20560747663"/>
    <n v="1003054.2056074766"/>
    <s v="CA"/>
    <x v="1"/>
    <x v="20"/>
  </r>
  <r>
    <x v="8"/>
    <s v="MPP_Y25-031202"/>
    <s v="1036232635"/>
    <s v="Z045"/>
    <s v="Z022"/>
    <s v="0093294918"/>
    <s v="1255550"/>
    <s v="M PROSPER CO., LTD."/>
    <s v="1255550"/>
    <x v="2"/>
    <x v="2"/>
    <n v="5500"/>
    <n v="341880"/>
    <x v="2"/>
    <n v="5500"/>
    <n v="345345"/>
    <n v="3465"/>
    <n v="341880"/>
    <n v="396000"/>
    <n v="25906.542056074766"/>
    <n v="367786.54205607477"/>
    <s v="CA"/>
    <x v="1"/>
    <x v="20"/>
  </r>
  <r>
    <x v="8"/>
    <s v="MPP_Y25-031202"/>
    <s v="1036232635"/>
    <s v="Z045"/>
    <s v="Z022"/>
    <s v="0093294918"/>
    <s v="1255550"/>
    <s v="M PROSPER CO., LTD."/>
    <s v="1255550"/>
    <x v="10"/>
    <x v="10"/>
    <n v="2500"/>
    <n v="155400"/>
    <x v="10"/>
    <n v="2500"/>
    <n v="156975"/>
    <n v="1575"/>
    <n v="155400"/>
    <n v="180000"/>
    <n v="11775.700934579439"/>
    <n v="167175.70093457945"/>
    <s v="CA"/>
    <x v="1"/>
    <x v="20"/>
  </r>
  <r>
    <x v="8"/>
    <s v="MPP_Y25-031202"/>
    <s v="1036232635"/>
    <s v="Z045"/>
    <s v="Z022"/>
    <s v="0093294918"/>
    <s v="1255550"/>
    <s v="M PROSPER CO., LTD."/>
    <s v="1255550"/>
    <x v="8"/>
    <x v="8"/>
    <n v="1900"/>
    <n v="118104"/>
    <x v="8"/>
    <n v="1900"/>
    <n v="119301"/>
    <n v="1197"/>
    <n v="118104"/>
    <n v="136800"/>
    <n v="8949.5327102803731"/>
    <n v="127053.53271028037"/>
    <s v="CAHD"/>
    <x v="1"/>
    <x v="20"/>
  </r>
  <r>
    <x v="8"/>
    <s v="SOR1_Y25-031204"/>
    <s v="1036234599"/>
    <s v="Z045"/>
    <s v="Z022"/>
    <s v="0093294919"/>
    <s v="1256072"/>
    <s v="SOR.CHAROEN SUPPLY 2018 CO., LTD."/>
    <s v="1256072"/>
    <x v="9"/>
    <x v="9"/>
    <n v="10000"/>
    <n v="621600"/>
    <x v="9"/>
    <n v="10000"/>
    <n v="627900"/>
    <n v="6300"/>
    <n v="621600"/>
    <n v="720000"/>
    <n v="47102.803738317758"/>
    <n v="668702.8037383178"/>
    <s v="WI"/>
    <x v="1"/>
    <x v="9"/>
  </r>
  <r>
    <x v="8"/>
    <s v="SOR1_Y25-031204"/>
    <s v="1036234599"/>
    <s v="Z045"/>
    <s v="Z022"/>
    <s v="0093294919"/>
    <s v="1256072"/>
    <s v="SOR.CHAROEN SUPPLY 2018 CO., LTD."/>
    <s v="1256072"/>
    <x v="7"/>
    <x v="7"/>
    <n v="2000"/>
    <n v="124320"/>
    <x v="7"/>
    <n v="2000"/>
    <n v="125580"/>
    <n v="1260"/>
    <n v="124320"/>
    <n v="144000"/>
    <n v="9420.5607476635505"/>
    <n v="133740.56074766355"/>
    <s v="WI"/>
    <x v="1"/>
    <x v="9"/>
  </r>
  <r>
    <x v="9"/>
    <s v="882.78371747"/>
    <s v="1036253093"/>
    <s v="Z045"/>
    <s v="Z022"/>
    <s v="0093294920"/>
    <s v="1075926"/>
    <s v="CP Axtra Public Company Limited"/>
    <s v="1120538"/>
    <x v="9"/>
    <x v="9"/>
    <n v="40"/>
    <n v="2478.6799999999998"/>
    <x v="9"/>
    <n v="40"/>
    <n v="2511.6"/>
    <n v="32.920000000000073"/>
    <n v="2478.6799999999998"/>
    <n v="2880"/>
    <n v="188.41121495327104"/>
    <n v="2667.091214953271"/>
    <s v="WI"/>
    <x v="0"/>
    <x v="6"/>
  </r>
  <r>
    <x v="9"/>
    <s v="C250101605"/>
    <s v="1036235262"/>
    <s v="Z045"/>
    <s v="Z022"/>
    <s v="0093294921"/>
    <s v="1115874"/>
    <s v="VILLA MARKET JP CO., LTD."/>
    <s v="1115874"/>
    <x v="5"/>
    <x v="5"/>
    <n v="10"/>
    <n v="1475.5"/>
    <x v="5"/>
    <n v="10"/>
    <n v="1515.5"/>
    <n v="40"/>
    <n v="1475.5"/>
    <n v="1750"/>
    <n v="114.48598130841121"/>
    <n v="1589.9859813084113"/>
    <s v="EV"/>
    <x v="0"/>
    <x v="3"/>
  </r>
  <r>
    <x v="9"/>
    <s v="C250101605"/>
    <s v="1036235262"/>
    <s v="Z045"/>
    <s v="Z022"/>
    <s v="0093294921"/>
    <s v="1115874"/>
    <s v="VILLA MARKET JP CO., LTD."/>
    <s v="1115874"/>
    <x v="10"/>
    <x v="10"/>
    <n v="20"/>
    <n v="1238.8"/>
    <x v="10"/>
    <n v="20"/>
    <n v="1255.8"/>
    <n v="17"/>
    <n v="1238.8"/>
    <n v="1440"/>
    <n v="94.205607476635521"/>
    <n v="1333.0056074766355"/>
    <s v="CA"/>
    <x v="0"/>
    <x v="3"/>
  </r>
  <r>
    <x v="9"/>
    <s v="C250101605"/>
    <s v="1036235262"/>
    <s v="Z045"/>
    <s v="Z022"/>
    <s v="0093294921"/>
    <s v="1115874"/>
    <s v="VILLA MARKET JP CO., LTD."/>
    <s v="1115874"/>
    <x v="8"/>
    <x v="8"/>
    <n v="20"/>
    <n v="1255.8"/>
    <x v="8"/>
    <n v="20"/>
    <n v="1255.8"/>
    <n v="0"/>
    <n v="1255.8"/>
    <n v="1440"/>
    <n v="94.205607476635521"/>
    <n v="1350.0056074766355"/>
    <s v="CAHD"/>
    <x v="0"/>
    <x v="3"/>
  </r>
  <r>
    <x v="9"/>
    <s v="C250102042"/>
    <s v="1036235291"/>
    <s v="Z045"/>
    <s v="Z022"/>
    <s v="0093294922"/>
    <s v="1119948"/>
    <s v="VILLA MARKET JP CO., LTD."/>
    <s v="1119948"/>
    <x v="9"/>
    <x v="9"/>
    <n v="10"/>
    <n v="623"/>
    <x v="9"/>
    <n v="10"/>
    <n v="627.9"/>
    <n v="4.8999999999999773"/>
    <n v="623"/>
    <n v="720"/>
    <n v="47.10280373831776"/>
    <n v="670.10280373831779"/>
    <s v="WI"/>
    <x v="0"/>
    <x v="3"/>
  </r>
  <r>
    <x v="9"/>
    <s v="C250102042"/>
    <s v="1036235291"/>
    <s v="Z045"/>
    <s v="Z022"/>
    <s v="0093294922"/>
    <s v="1119948"/>
    <s v="VILLA MARKET JP CO., LTD."/>
    <s v="1119948"/>
    <x v="2"/>
    <x v="2"/>
    <n v="10"/>
    <n v="619.4"/>
    <x v="2"/>
    <n v="10"/>
    <n v="627.9"/>
    <n v="8.5"/>
    <n v="619.4"/>
    <n v="720"/>
    <n v="47.10280373831776"/>
    <n v="666.50280373831777"/>
    <s v="CA"/>
    <x v="0"/>
    <x v="3"/>
  </r>
  <r>
    <x v="9"/>
    <s v="C250102042"/>
    <s v="1036235291"/>
    <s v="Z045"/>
    <s v="Z022"/>
    <s v="0093294922"/>
    <s v="1119948"/>
    <s v="VILLA MARKET JP CO., LTD."/>
    <s v="1119948"/>
    <x v="8"/>
    <x v="8"/>
    <n v="20"/>
    <n v="1255.8"/>
    <x v="8"/>
    <n v="20"/>
    <n v="1255.8"/>
    <n v="0"/>
    <n v="1255.8"/>
    <n v="1440"/>
    <n v="94.205607476635521"/>
    <n v="1350.0056074766355"/>
    <s v="CAHD"/>
    <x v="0"/>
    <x v="3"/>
  </r>
  <r>
    <x v="9"/>
    <s v="326071"/>
    <s v="1036253094"/>
    <s v="Z045"/>
    <s v="Z022"/>
    <s v="0093294923"/>
    <s v="1014103"/>
    <s v="PTT Retail Management Co., Ltd"/>
    <s v="1136764"/>
    <x v="6"/>
    <x v="6"/>
    <n v="500"/>
    <n v="51365"/>
    <x v="6"/>
    <n v="500"/>
    <n v="52075"/>
    <n v="710"/>
    <n v="51365"/>
    <n v="60000"/>
    <n v="3925.233644859813"/>
    <n v="55290.233644859814"/>
    <s v="WI"/>
    <x v="0"/>
    <x v="16"/>
  </r>
  <r>
    <x v="9"/>
    <s v="326071"/>
    <s v="1036253094"/>
    <s v="Z045"/>
    <s v="Z022"/>
    <s v="0093294923"/>
    <s v="1014103"/>
    <s v="PTT Retail Management Co., Ltd"/>
    <s v="1136764"/>
    <x v="9"/>
    <x v="9"/>
    <n v="500"/>
    <n v="31395"/>
    <x v="9"/>
    <n v="500"/>
    <n v="31395"/>
    <n v="0"/>
    <n v="31395"/>
    <n v="36000"/>
    <n v="2355.1401869158876"/>
    <n v="33750.140186915887"/>
    <s v="WI"/>
    <x v="0"/>
    <x v="16"/>
  </r>
  <r>
    <x v="9"/>
    <s v="326071"/>
    <s v="1036253094"/>
    <s v="Z045"/>
    <s v="Z022"/>
    <s v="0093294923"/>
    <s v="1014103"/>
    <s v="PTT Retail Management Co., Ltd"/>
    <s v="1136764"/>
    <x v="0"/>
    <x v="0"/>
    <n v="1000"/>
    <n v="62790"/>
    <x v="0"/>
    <n v="1000"/>
    <n v="62790"/>
    <n v="0"/>
    <n v="62790"/>
    <n v="72000"/>
    <n v="4710.2803738317753"/>
    <n v="67500.280373831774"/>
    <s v="WI"/>
    <x v="0"/>
    <x v="16"/>
  </r>
  <r>
    <x v="9"/>
    <s v="326071"/>
    <s v="1036253094"/>
    <s v="Z045"/>
    <s v="Z022"/>
    <s v="0093294923"/>
    <s v="1014103"/>
    <s v="PTT Retail Management Co., Ltd"/>
    <s v="1136764"/>
    <x v="7"/>
    <x v="7"/>
    <n v="1000"/>
    <n v="62790"/>
    <x v="7"/>
    <n v="1000"/>
    <n v="62790"/>
    <n v="0"/>
    <n v="62790"/>
    <n v="72000"/>
    <n v="4710.2803738317753"/>
    <n v="67500.280373831774"/>
    <s v="WI"/>
    <x v="0"/>
    <x v="16"/>
  </r>
  <r>
    <x v="9"/>
    <s v="326071"/>
    <s v="1036253094"/>
    <s v="Z045"/>
    <s v="Z022"/>
    <s v="0093294923"/>
    <s v="1014103"/>
    <s v="PTT Retail Management Co., Ltd"/>
    <s v="1136764"/>
    <x v="1"/>
    <x v="1"/>
    <n v="3000"/>
    <n v="186720"/>
    <x v="1"/>
    <n v="3000"/>
    <n v="188370"/>
    <n v="1650"/>
    <n v="186720"/>
    <n v="216000"/>
    <n v="14130.841121495327"/>
    <n v="200850.84112149532"/>
    <s v="CA"/>
    <x v="0"/>
    <x v="16"/>
  </r>
  <r>
    <x v="9"/>
    <s v="326071"/>
    <s v="1036253094"/>
    <s v="Z045"/>
    <s v="Z022"/>
    <s v="0093294923"/>
    <s v="1014103"/>
    <s v="PTT Retail Management Co., Ltd"/>
    <s v="1136764"/>
    <x v="2"/>
    <x v="2"/>
    <n v="1500"/>
    <n v="93360"/>
    <x v="2"/>
    <n v="1500"/>
    <n v="94185"/>
    <n v="825"/>
    <n v="93360"/>
    <n v="108000"/>
    <n v="7065.4205607476633"/>
    <n v="100425.42056074766"/>
    <s v="CA"/>
    <x v="0"/>
    <x v="16"/>
  </r>
  <r>
    <x v="9"/>
    <s v="326071"/>
    <s v="1036253094"/>
    <s v="Z045"/>
    <s v="Z022"/>
    <s v="0093294923"/>
    <s v="1014103"/>
    <s v="PTT Retail Management Co., Ltd"/>
    <s v="1136764"/>
    <x v="10"/>
    <x v="10"/>
    <n v="500"/>
    <n v="31395"/>
    <x v="10"/>
    <n v="500"/>
    <n v="31395"/>
    <n v="0"/>
    <n v="31395"/>
    <n v="36000"/>
    <n v="2355.1401869158876"/>
    <n v="33750.140186915887"/>
    <s v="CA"/>
    <x v="0"/>
    <x v="16"/>
  </r>
  <r>
    <x v="9"/>
    <s v="326071"/>
    <s v="1036253094"/>
    <s v="Z045"/>
    <s v="Z022"/>
    <s v="0093294923"/>
    <s v="1014103"/>
    <s v="PTT Retail Management Co., Ltd"/>
    <s v="1136764"/>
    <x v="8"/>
    <x v="8"/>
    <n v="2500"/>
    <n v="156975"/>
    <x v="8"/>
    <n v="2500"/>
    <n v="156975"/>
    <n v="0"/>
    <n v="156975"/>
    <n v="180000"/>
    <n v="11775.700934579439"/>
    <n v="168750.70093457945"/>
    <s v="CAHD"/>
    <x v="0"/>
    <x v="16"/>
  </r>
  <r>
    <x v="9"/>
    <s v="183498"/>
    <s v="1036253095"/>
    <s v="Z045"/>
    <s v="Z022"/>
    <s v="0093294924"/>
    <s v="1014691"/>
    <s v="Saha Lawson Co., Ltd."/>
    <s v="1134779"/>
    <x v="9"/>
    <x v="9"/>
    <n v="500"/>
    <n v="30950"/>
    <x v="9"/>
    <n v="500"/>
    <n v="31395"/>
    <n v="445"/>
    <n v="30950"/>
    <n v="36000"/>
    <n v="2355.1401869158876"/>
    <n v="33305.140186915887"/>
    <s v="WI"/>
    <x v="0"/>
    <x v="19"/>
  </r>
  <r>
    <x v="9"/>
    <s v="183498"/>
    <s v="1036253095"/>
    <s v="Z045"/>
    <s v="Z022"/>
    <s v="0093294924"/>
    <s v="1014691"/>
    <s v="Saha Lawson Co., Ltd."/>
    <s v="1134779"/>
    <x v="0"/>
    <x v="0"/>
    <n v="500"/>
    <n v="30950"/>
    <x v="0"/>
    <n v="500"/>
    <n v="31395"/>
    <n v="445"/>
    <n v="30950"/>
    <n v="36000"/>
    <n v="2355.1401869158876"/>
    <n v="33305.140186915887"/>
    <s v="WI"/>
    <x v="0"/>
    <x v="19"/>
  </r>
  <r>
    <x v="9"/>
    <s v="183498"/>
    <s v="1036253095"/>
    <s v="Z045"/>
    <s v="Z022"/>
    <s v="0093294924"/>
    <s v="1014691"/>
    <s v="Saha Lawson Co., Ltd."/>
    <s v="1134779"/>
    <x v="1"/>
    <x v="1"/>
    <n v="1500"/>
    <n v="92520"/>
    <x v="1"/>
    <n v="1500"/>
    <n v="94185"/>
    <n v="1665"/>
    <n v="92520"/>
    <n v="108000"/>
    <n v="7065.4205607476633"/>
    <n v="99585.420560747662"/>
    <s v="CA"/>
    <x v="0"/>
    <x v="19"/>
  </r>
  <r>
    <x v="9"/>
    <s v="183498"/>
    <s v="1036253095"/>
    <s v="Z045"/>
    <s v="Z022"/>
    <s v="0093294924"/>
    <s v="1014691"/>
    <s v="Saha Lawson Co., Ltd."/>
    <s v="1134779"/>
    <x v="2"/>
    <x v="2"/>
    <n v="500"/>
    <n v="30840"/>
    <x v="2"/>
    <n v="500"/>
    <n v="31395"/>
    <n v="555"/>
    <n v="30840"/>
    <n v="36000"/>
    <n v="2355.1401869158876"/>
    <n v="33195.140186915887"/>
    <s v="CA"/>
    <x v="0"/>
    <x v="19"/>
  </r>
  <r>
    <x v="9"/>
    <s v="183498"/>
    <s v="1036253095"/>
    <s v="Z045"/>
    <s v="Z022"/>
    <s v="0093294924"/>
    <s v="1014691"/>
    <s v="Saha Lawson Co., Ltd."/>
    <s v="1134779"/>
    <x v="10"/>
    <x v="10"/>
    <n v="500"/>
    <n v="30840"/>
    <x v="10"/>
    <n v="500"/>
    <n v="31395"/>
    <n v="555"/>
    <n v="30840"/>
    <n v="36000"/>
    <n v="2355.1401869158876"/>
    <n v="33195.140186915887"/>
    <s v="CA"/>
    <x v="0"/>
    <x v="19"/>
  </r>
  <r>
    <x v="9"/>
    <s v="183498"/>
    <s v="1036253095"/>
    <s v="Z045"/>
    <s v="Z022"/>
    <s v="0093294924"/>
    <s v="1014691"/>
    <s v="Saha Lawson Co., Ltd."/>
    <s v="1134779"/>
    <x v="8"/>
    <x v="8"/>
    <n v="500"/>
    <n v="30955"/>
    <x v="8"/>
    <n v="500"/>
    <n v="31395"/>
    <n v="440"/>
    <n v="30955"/>
    <n v="36000"/>
    <n v="2355.1401869158876"/>
    <n v="33310.140186915887"/>
    <s v="CAHD"/>
    <x v="0"/>
    <x v="19"/>
  </r>
  <r>
    <x v="9"/>
    <s v="4002332419"/>
    <s v="1036253086"/>
    <s v="Z045"/>
    <s v="Z022"/>
    <s v="0093294925"/>
    <s v="1137711"/>
    <s v="C.J. Express Group Co., Ltd."/>
    <s v="1137711"/>
    <x v="3"/>
    <x v="3"/>
    <n v="10"/>
    <n v="1361.9"/>
    <x v="3"/>
    <n v="10"/>
    <n v="1385.3"/>
    <n v="23.399999999999864"/>
    <n v="1361.9"/>
    <n v="1600"/>
    <n v="104.67289719626169"/>
    <n v="1466.5728971962617"/>
    <s v="EV"/>
    <x v="0"/>
    <x v="26"/>
  </r>
  <r>
    <x v="9"/>
    <s v="4002332419"/>
    <s v="1036253086"/>
    <s v="Z045"/>
    <s v="Z022"/>
    <s v="0093294925"/>
    <s v="1137711"/>
    <s v="C.J. Express Group Co., Ltd."/>
    <s v="1137711"/>
    <x v="4"/>
    <x v="4"/>
    <n v="20"/>
    <n v="2723.8"/>
    <x v="4"/>
    <n v="20"/>
    <n v="2770.6"/>
    <n v="46.799999999999727"/>
    <n v="2723.8"/>
    <n v="3200"/>
    <n v="209.34579439252337"/>
    <n v="2933.1457943925234"/>
    <s v="EV"/>
    <x v="0"/>
    <x v="26"/>
  </r>
  <r>
    <x v="9"/>
    <s v="4002332419"/>
    <s v="1036253086"/>
    <s v="Z045"/>
    <s v="Z022"/>
    <s v="0093294925"/>
    <s v="1137711"/>
    <s v="C.J. Express Group Co., Ltd."/>
    <s v="1137711"/>
    <x v="6"/>
    <x v="6"/>
    <n v="30"/>
    <n v="3095.4"/>
    <x v="6"/>
    <n v="30"/>
    <n v="3124.5"/>
    <n v="29.099999999999909"/>
    <n v="3095.4"/>
    <n v="3600"/>
    <n v="235.51401869158877"/>
    <n v="3330.9140186915888"/>
    <s v="WI"/>
    <x v="0"/>
    <x v="26"/>
  </r>
  <r>
    <x v="9"/>
    <s v="4002332419"/>
    <s v="1036253086"/>
    <s v="Z045"/>
    <s v="Z022"/>
    <s v="0093294925"/>
    <s v="1137711"/>
    <s v="C.J. Express Group Co., Ltd."/>
    <s v="1137711"/>
    <x v="1"/>
    <x v="1"/>
    <n v="300"/>
    <n v="18756"/>
    <x v="1"/>
    <n v="300"/>
    <n v="18837"/>
    <n v="81"/>
    <n v="18756"/>
    <n v="21600"/>
    <n v="1413.0841121495328"/>
    <n v="20169.084112149532"/>
    <s v="CA"/>
    <x v="0"/>
    <x v="26"/>
  </r>
  <r>
    <x v="9"/>
    <s v="4002332419"/>
    <s v="1036253086"/>
    <s v="Z045"/>
    <s v="Z022"/>
    <s v="0093294925"/>
    <s v="1137711"/>
    <s v="C.J. Express Group Co., Ltd."/>
    <s v="1137711"/>
    <x v="8"/>
    <x v="8"/>
    <n v="150"/>
    <n v="9378"/>
    <x v="8"/>
    <n v="150"/>
    <n v="9418.5"/>
    <n v="40.5"/>
    <n v="9378"/>
    <n v="10800"/>
    <n v="706.54205607476638"/>
    <n v="10084.542056074766"/>
    <s v="CAHD"/>
    <x v="0"/>
    <x v="26"/>
  </r>
  <r>
    <x v="9"/>
    <s v="1212034439Code12452D"/>
    <s v="1036235352"/>
    <s v="Z045"/>
    <s v="Z022"/>
    <s v="0093294926"/>
    <s v="1014781"/>
    <s v="CP All Public Company Limited"/>
    <s v="1123730"/>
    <x v="3"/>
    <x v="3"/>
    <n v="2000"/>
    <n v="266676.56"/>
    <x v="3"/>
    <n v="2000"/>
    <n v="277060"/>
    <n v="10383.440000000002"/>
    <n v="266676.56"/>
    <n v="320000"/>
    <n v="20934.579439252335"/>
    <n v="287611.13943925232"/>
    <s v="EV"/>
    <x v="0"/>
    <x v="7"/>
  </r>
  <r>
    <x v="9"/>
    <s v="1212034439Code12452D"/>
    <s v="1036235352"/>
    <s v="Z045"/>
    <s v="Z022"/>
    <s v="0093294926"/>
    <s v="1014781"/>
    <s v="CP All Public Company Limited"/>
    <s v="1123730"/>
    <x v="4"/>
    <x v="4"/>
    <n v="3000"/>
    <n v="400014.84"/>
    <x v="4"/>
    <n v="3000"/>
    <n v="415590"/>
    <n v="15575.159999999974"/>
    <n v="400014.84"/>
    <n v="480000"/>
    <n v="31401.869158878504"/>
    <n v="431416.70915887854"/>
    <s v="EV"/>
    <x v="0"/>
    <x v="7"/>
  </r>
  <r>
    <x v="9"/>
    <s v="1212034439Code12452D"/>
    <s v="1036235352"/>
    <s v="Z045"/>
    <s v="Z022"/>
    <s v="0093294926"/>
    <s v="1014781"/>
    <s v="CP All Public Company Limited"/>
    <s v="1123730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9"/>
    <s v="1212034439Code12452D"/>
    <s v="1036235352"/>
    <s v="Z045"/>
    <s v="Z022"/>
    <s v="0093294926"/>
    <s v="1014781"/>
    <s v="CP All Public Company Limited"/>
    <s v="1123730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9"/>
    <s v="1212034439Code12452D"/>
    <s v="1036235352"/>
    <s v="Z045"/>
    <s v="Z022"/>
    <s v="0093294926"/>
    <s v="1014781"/>
    <s v="CP All Public Company Limited"/>
    <s v="1123730"/>
    <x v="2"/>
    <x v="2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7"/>
  </r>
  <r>
    <x v="9"/>
    <s v="1212034439Code12452D"/>
    <s v="1036235352"/>
    <s v="Z045"/>
    <s v="Z022"/>
    <s v="0093294926"/>
    <s v="1014781"/>
    <s v="CP All Public Company Limited"/>
    <s v="1123730"/>
    <x v="10"/>
    <x v="10"/>
    <n v="6000"/>
    <n v="355149.15"/>
    <x v="10"/>
    <n v="6000"/>
    <n v="376740"/>
    <n v="21590.849999999977"/>
    <n v="355149.15"/>
    <n v="432000"/>
    <n v="28261.682242990653"/>
    <n v="383410.83224299067"/>
    <s v="CA"/>
    <x v="0"/>
    <x v="7"/>
  </r>
  <r>
    <x v="9"/>
    <s v="1212034439Code12452D"/>
    <s v="1036235352"/>
    <s v="Z045"/>
    <s v="Z022"/>
    <s v="0093294926"/>
    <s v="1014781"/>
    <s v="CP All Public Company Limited"/>
    <s v="1123730"/>
    <x v="8"/>
    <x v="8"/>
    <n v="12000"/>
    <n v="710298.55"/>
    <x v="8"/>
    <n v="12000"/>
    <n v="753480"/>
    <n v="43181.449999999953"/>
    <n v="710298.55"/>
    <n v="864000"/>
    <n v="56523.364485981307"/>
    <n v="766821.91448598134"/>
    <s v="CAHD"/>
    <x v="0"/>
    <x v="7"/>
  </r>
  <r>
    <x v="9"/>
    <s v="1212034439Code12452D"/>
    <s v="1036235352"/>
    <s v="Z045"/>
    <s v="Z022"/>
    <s v="0093294926"/>
    <s v="1014781"/>
    <s v="CP All Public Company Limited"/>
    <s v="1123730"/>
    <x v="11"/>
    <x v="11"/>
    <n v="3500"/>
    <n v="207170.41"/>
    <x v="11"/>
    <n v="3500"/>
    <n v="219765"/>
    <n v="12594.589999999997"/>
    <n v="207170.41"/>
    <n v="252000"/>
    <n v="16485.981308411214"/>
    <n v="223656.39130841123"/>
    <s v="CAHD"/>
    <x v="0"/>
    <x v="7"/>
  </r>
  <r>
    <x v="9"/>
    <s v="1212034440Code12452D"/>
    <s v="1036235353"/>
    <s v="Z045"/>
    <s v="Z022"/>
    <s v="0093294927"/>
    <s v="1014781"/>
    <s v="CP All Public Company Limited"/>
    <s v="1123730"/>
    <x v="6"/>
    <x v="6"/>
    <n v="3000"/>
    <n v="296848.59999999998"/>
    <x v="6"/>
    <n v="3000"/>
    <n v="312450"/>
    <n v="15601.400000000023"/>
    <n v="296848.59999999998"/>
    <n v="360000"/>
    <n v="23551.401869158879"/>
    <n v="320400.00186915888"/>
    <s v="WI"/>
    <x v="0"/>
    <x v="7"/>
  </r>
  <r>
    <x v="9"/>
    <s v="1212034440Code12452D"/>
    <s v="1036235353"/>
    <s v="Z045"/>
    <s v="Z022"/>
    <s v="0093294927"/>
    <s v="1014781"/>
    <s v="CP All Public Company Limited"/>
    <s v="1123730"/>
    <x v="9"/>
    <x v="9"/>
    <n v="6000"/>
    <n v="355149.27"/>
    <x v="9"/>
    <n v="6000"/>
    <n v="376740"/>
    <n v="21590.729999999981"/>
    <n v="355149.27"/>
    <n v="432000"/>
    <n v="28261.682242990653"/>
    <n v="383410.95224299066"/>
    <s v="WI"/>
    <x v="0"/>
    <x v="7"/>
  </r>
  <r>
    <x v="9"/>
    <s v="1212034440Code12452D"/>
    <s v="1036235353"/>
    <s v="Z045"/>
    <s v="Z022"/>
    <s v="0093294927"/>
    <s v="1014781"/>
    <s v="CP All Public Company Limited"/>
    <s v="1123730"/>
    <x v="0"/>
    <x v="0"/>
    <n v="8000"/>
    <n v="473532.37"/>
    <x v="0"/>
    <n v="8000"/>
    <n v="502320"/>
    <n v="28787.630000000005"/>
    <n v="473532.37"/>
    <n v="576000"/>
    <n v="37682.242990654202"/>
    <n v="511214.61299065419"/>
    <s v="WI"/>
    <x v="0"/>
    <x v="7"/>
  </r>
  <r>
    <x v="9"/>
    <s v="1212034440Code12452D"/>
    <s v="1036235353"/>
    <s v="Z045"/>
    <s v="Z022"/>
    <s v="0093294927"/>
    <s v="1014781"/>
    <s v="CP All Public Company Limited"/>
    <s v="1123730"/>
    <x v="7"/>
    <x v="7"/>
    <n v="4000"/>
    <n v="236766.18"/>
    <x v="7"/>
    <n v="4000"/>
    <n v="251160"/>
    <n v="14393.820000000007"/>
    <n v="236766.18"/>
    <n v="288000"/>
    <n v="18841.121495327101"/>
    <n v="255607.30149532709"/>
    <s v="WI"/>
    <x v="0"/>
    <x v="7"/>
  </r>
  <r>
    <x v="9"/>
    <s v="881.78423073"/>
    <s v="1036253070"/>
    <s v="Z045"/>
    <s v="Z022"/>
    <s v="0093294928"/>
    <s v="1075926"/>
    <s v="CP Axtra Public Company Limited"/>
    <s v="1075927"/>
    <x v="9"/>
    <x v="9"/>
    <n v="120"/>
    <n v="7436.04"/>
    <x v="9"/>
    <n v="120"/>
    <n v="7534.8"/>
    <n v="98.760000000000218"/>
    <n v="7436.04"/>
    <n v="8640"/>
    <n v="565.23364485981313"/>
    <n v="8001.2736448598134"/>
    <s v="WI"/>
    <x v="0"/>
    <x v="6"/>
  </r>
  <r>
    <x v="9"/>
    <s v="881.78423073"/>
    <s v="1036253070"/>
    <s v="Z045"/>
    <s v="Z022"/>
    <s v="0093294928"/>
    <s v="1075926"/>
    <s v="CP Axtra Public Company Limited"/>
    <s v="1075927"/>
    <x v="0"/>
    <x v="0"/>
    <n v="40"/>
    <n v="2478.6799999999998"/>
    <x v="0"/>
    <n v="40"/>
    <n v="2511.6"/>
    <n v="32.920000000000073"/>
    <n v="2478.6799999999998"/>
    <n v="2880"/>
    <n v="188.41121495327104"/>
    <n v="2667.091214953271"/>
    <s v="WI"/>
    <x v="0"/>
    <x v="6"/>
  </r>
  <r>
    <x v="9"/>
    <s v="881.78423073"/>
    <s v="1036253070"/>
    <s v="Z045"/>
    <s v="Z022"/>
    <s v="0093294928"/>
    <s v="1075926"/>
    <s v="CP Axtra Public Company Limited"/>
    <s v="1075927"/>
    <x v="1"/>
    <x v="1"/>
    <n v="480"/>
    <n v="29707.200000000001"/>
    <x v="1"/>
    <n v="480"/>
    <n v="30139.200000000001"/>
    <n v="432"/>
    <n v="29707.200000000001"/>
    <n v="34560"/>
    <n v="2260.9345794392525"/>
    <n v="31968.134579439255"/>
    <s v="CA"/>
    <x v="0"/>
    <x v="6"/>
  </r>
  <r>
    <x v="9"/>
    <s v="881.78423073"/>
    <s v="1036253070"/>
    <s v="Z045"/>
    <s v="Z022"/>
    <s v="0093294928"/>
    <s v="1075926"/>
    <s v="CP Axtra Public Company Limited"/>
    <s v="1075927"/>
    <x v="2"/>
    <x v="2"/>
    <n v="120"/>
    <n v="7426.8"/>
    <x v="2"/>
    <n v="120"/>
    <n v="7534.8"/>
    <n v="108"/>
    <n v="7426.8"/>
    <n v="8640"/>
    <n v="565.23364485981313"/>
    <n v="7992.0336448598136"/>
    <s v="CA"/>
    <x v="0"/>
    <x v="6"/>
  </r>
  <r>
    <x v="9"/>
    <s v="881.78423073"/>
    <s v="1036253070"/>
    <s v="Z045"/>
    <s v="Z022"/>
    <s v="0093294928"/>
    <s v="1075926"/>
    <s v="CP Axtra Public Company Limited"/>
    <s v="1075927"/>
    <x v="10"/>
    <x v="10"/>
    <n v="80"/>
    <n v="4951.2"/>
    <x v="10"/>
    <n v="80"/>
    <n v="5023.2"/>
    <n v="72"/>
    <n v="4951.2"/>
    <n v="5760"/>
    <n v="376.82242990654208"/>
    <n v="5328.0224299065421"/>
    <s v="CA"/>
    <x v="0"/>
    <x v="6"/>
  </r>
  <r>
    <x v="9"/>
    <s v="882.78423074"/>
    <s v="1036253071"/>
    <s v="Z045"/>
    <s v="Z022"/>
    <s v="0093294929"/>
    <s v="1075926"/>
    <s v="CP Axtra Public Company Limited"/>
    <s v="1120538"/>
    <x v="9"/>
    <x v="9"/>
    <n v="320"/>
    <n v="19829.439999999999"/>
    <x v="9"/>
    <n v="320"/>
    <n v="20092.8"/>
    <n v="263.36000000000058"/>
    <n v="19829.439999999999"/>
    <n v="23040"/>
    <n v="1507.2897196261683"/>
    <n v="21336.729719626168"/>
    <s v="WI"/>
    <x v="0"/>
    <x v="6"/>
  </r>
  <r>
    <x v="9"/>
    <s v="882.78423074"/>
    <s v="1036253071"/>
    <s v="Z045"/>
    <s v="Z022"/>
    <s v="0093294929"/>
    <s v="1075926"/>
    <s v="CP Axtra Public Company Limited"/>
    <s v="1120538"/>
    <x v="0"/>
    <x v="0"/>
    <n v="120"/>
    <n v="7436.04"/>
    <x v="0"/>
    <n v="120"/>
    <n v="7534.8"/>
    <n v="98.760000000000218"/>
    <n v="7436.04"/>
    <n v="8640"/>
    <n v="565.23364485981313"/>
    <n v="8001.2736448598134"/>
    <s v="WI"/>
    <x v="0"/>
    <x v="6"/>
  </r>
  <r>
    <x v="9"/>
    <s v="882.78423074"/>
    <s v="1036253071"/>
    <s v="Z045"/>
    <s v="Z022"/>
    <s v="0093294929"/>
    <s v="1075926"/>
    <s v="CP Axtra Public Company Limited"/>
    <s v="1120538"/>
    <x v="1"/>
    <x v="1"/>
    <n v="120"/>
    <n v="7426.8"/>
    <x v="1"/>
    <n v="120"/>
    <n v="7534.8"/>
    <n v="108"/>
    <n v="7426.8"/>
    <n v="8640"/>
    <n v="565.23364485981313"/>
    <n v="7992.0336448598136"/>
    <s v="CA"/>
    <x v="0"/>
    <x v="6"/>
  </r>
  <r>
    <x v="9"/>
    <s v="882.78423074"/>
    <s v="1036253071"/>
    <s v="Z045"/>
    <s v="Z022"/>
    <s v="0093294929"/>
    <s v="1075926"/>
    <s v="CP Axtra Public Company Limited"/>
    <s v="1120538"/>
    <x v="2"/>
    <x v="2"/>
    <n v="40"/>
    <n v="2475.6"/>
    <x v="2"/>
    <n v="40"/>
    <n v="2511.6"/>
    <n v="36"/>
    <n v="2475.6"/>
    <n v="2880"/>
    <n v="188.41121495327104"/>
    <n v="2664.0112149532711"/>
    <s v="CA"/>
    <x v="0"/>
    <x v="6"/>
  </r>
  <r>
    <x v="9"/>
    <s v="882.78423074"/>
    <s v="1036253071"/>
    <s v="Z045"/>
    <s v="Z022"/>
    <s v="0093294929"/>
    <s v="1075926"/>
    <s v="CP Axtra Public Company Limited"/>
    <s v="1120538"/>
    <x v="10"/>
    <x v="10"/>
    <n v="160"/>
    <n v="9902.4"/>
    <x v="10"/>
    <n v="160"/>
    <n v="10046.4"/>
    <n v="144"/>
    <n v="9902.4"/>
    <n v="11520"/>
    <n v="753.64485981308417"/>
    <n v="10656.044859813084"/>
    <s v="CA"/>
    <x v="0"/>
    <x v="6"/>
  </r>
  <r>
    <x v="9"/>
    <s v="885.78423075"/>
    <s v="1036253087"/>
    <s v="Z045"/>
    <s v="Z022"/>
    <s v="0093294930"/>
    <s v="1075926"/>
    <s v="CP Axtra Public Company Limited"/>
    <s v="1126588"/>
    <x v="10"/>
    <x v="10"/>
    <n v="40"/>
    <n v="2475.6"/>
    <x v="10"/>
    <n v="40"/>
    <n v="2511.6"/>
    <n v="36"/>
    <n v="2475.6"/>
    <n v="2880"/>
    <n v="188.41121495327104"/>
    <n v="2664.0112149532711"/>
    <s v="CA"/>
    <x v="0"/>
    <x v="6"/>
  </r>
  <r>
    <x v="9"/>
    <s v="30130449"/>
    <s v="1036235265"/>
    <s v="Z045"/>
    <s v="Z022"/>
    <s v="0093294931"/>
    <s v="1118080"/>
    <s v="CP Axtra Public Company Limited"/>
    <s v="1014696"/>
    <x v="1"/>
    <x v="1"/>
    <n v="500"/>
    <n v="30545"/>
    <x v="1"/>
    <n v="500"/>
    <n v="31395"/>
    <n v="850"/>
    <n v="30545"/>
    <n v="36000"/>
    <n v="2355.1401869158876"/>
    <n v="32900.140186915887"/>
    <s v="CA"/>
    <x v="0"/>
    <x v="8"/>
  </r>
  <r>
    <x v="9"/>
    <s v="30130882"/>
    <s v="1036235267"/>
    <s v="Z045"/>
    <s v="Z022"/>
    <s v="0093294932"/>
    <s v="1118080"/>
    <s v="CP Axtra Public Company Limited"/>
    <s v="1077703"/>
    <x v="7"/>
    <x v="7"/>
    <n v="500"/>
    <n v="30560"/>
    <x v="7"/>
    <n v="500"/>
    <n v="31395"/>
    <n v="835"/>
    <n v="30560"/>
    <n v="36000"/>
    <n v="2355.1401869158876"/>
    <n v="32915.140186915887"/>
    <s v="WI"/>
    <x v="0"/>
    <x v="8"/>
  </r>
  <r>
    <x v="9"/>
    <s v="30130882"/>
    <s v="1036235267"/>
    <s v="Z045"/>
    <s v="Z022"/>
    <s v="0093294932"/>
    <s v="1118080"/>
    <s v="CP Axtra Public Company Limited"/>
    <s v="1077703"/>
    <x v="10"/>
    <x v="10"/>
    <n v="3500"/>
    <n v="213815"/>
    <x v="10"/>
    <n v="3500"/>
    <n v="219765"/>
    <n v="5950"/>
    <n v="213815"/>
    <n v="252000"/>
    <n v="16485.981308411214"/>
    <n v="230300.98130841122"/>
    <s v="CA"/>
    <x v="0"/>
    <x v="8"/>
  </r>
  <r>
    <x v="9"/>
    <s v="30131033"/>
    <s v="1036235269"/>
    <s v="Z045"/>
    <s v="Z022"/>
    <s v="0093294933"/>
    <s v="1118080"/>
    <s v="CP Axtra Public Company Limited"/>
    <s v="1077703"/>
    <x v="9"/>
    <x v="9"/>
    <n v="2000"/>
    <n v="122240"/>
    <x v="9"/>
    <n v="2000"/>
    <n v="125580"/>
    <n v="3340"/>
    <n v="122240"/>
    <n v="144000"/>
    <n v="9420.5607476635505"/>
    <n v="131660.56074766355"/>
    <s v="WI"/>
    <x v="0"/>
    <x v="8"/>
  </r>
  <r>
    <x v="9"/>
    <s v="30131033"/>
    <s v="1036235269"/>
    <s v="Z045"/>
    <s v="Z022"/>
    <s v="0093294933"/>
    <s v="1118080"/>
    <s v="CP Axtra Public Company Limited"/>
    <s v="1077703"/>
    <x v="0"/>
    <x v="0"/>
    <n v="3500"/>
    <n v="213920"/>
    <x v="0"/>
    <n v="3500"/>
    <n v="219765"/>
    <n v="5845"/>
    <n v="213920"/>
    <n v="252000"/>
    <n v="16485.981308411214"/>
    <n v="230405.98130841122"/>
    <s v="WI"/>
    <x v="0"/>
    <x v="8"/>
  </r>
  <r>
    <x v="9"/>
    <s v="30131033"/>
    <s v="1036235269"/>
    <s v="Z045"/>
    <s v="Z022"/>
    <s v="0093294933"/>
    <s v="1118080"/>
    <s v="CP Axtra Public Company Limited"/>
    <s v="1077703"/>
    <x v="7"/>
    <x v="7"/>
    <n v="1000"/>
    <n v="61120"/>
    <x v="7"/>
    <n v="1000"/>
    <n v="62790"/>
    <n v="1670"/>
    <n v="61120"/>
    <n v="72000"/>
    <n v="4710.2803738317753"/>
    <n v="65830.280373831774"/>
    <s v="WI"/>
    <x v="0"/>
    <x v="8"/>
  </r>
  <r>
    <x v="9"/>
    <s v="30131033"/>
    <s v="1036235269"/>
    <s v="Z045"/>
    <s v="Z022"/>
    <s v="0093294933"/>
    <s v="1118080"/>
    <s v="CP Axtra Public Company Limited"/>
    <s v="1077703"/>
    <x v="1"/>
    <x v="1"/>
    <n v="11000"/>
    <n v="671990"/>
    <x v="1"/>
    <n v="11000"/>
    <n v="690690"/>
    <n v="18700"/>
    <n v="671990"/>
    <n v="792000"/>
    <n v="51813.084112149532"/>
    <n v="723803.08411214955"/>
    <s v="CA"/>
    <x v="0"/>
    <x v="8"/>
  </r>
  <r>
    <x v="9"/>
    <s v="30131033"/>
    <s v="1036235269"/>
    <s v="Z045"/>
    <s v="Z022"/>
    <s v="0093294933"/>
    <s v="1118080"/>
    <s v="CP Axtra Public Company Limited"/>
    <s v="1077703"/>
    <x v="2"/>
    <x v="2"/>
    <n v="5500"/>
    <n v="335995"/>
    <x v="2"/>
    <n v="5500"/>
    <n v="345345"/>
    <n v="9350"/>
    <n v="335995"/>
    <n v="396000"/>
    <n v="25906.542056074766"/>
    <n v="361901.54205607477"/>
    <s v="CA"/>
    <x v="0"/>
    <x v="8"/>
  </r>
  <r>
    <x v="9"/>
    <s v="30131033"/>
    <s v="1036235269"/>
    <s v="Z045"/>
    <s v="Z022"/>
    <s v="0093294933"/>
    <s v="1118080"/>
    <s v="CP Axtra Public Company Limited"/>
    <s v="1077703"/>
    <x v="8"/>
    <x v="8"/>
    <n v="7000"/>
    <n v="427630"/>
    <x v="8"/>
    <n v="7000"/>
    <n v="439530"/>
    <n v="11900"/>
    <n v="427630"/>
    <n v="504000"/>
    <n v="32971.962616822428"/>
    <n v="460601.96261682245"/>
    <s v="CAHD"/>
    <x v="0"/>
    <x v="8"/>
  </r>
  <r>
    <x v="9"/>
    <s v="1012035481"/>
    <s v="1036235228"/>
    <s v="Z045"/>
    <s v="Z022"/>
    <s v="0093294934"/>
    <s v="1014781"/>
    <s v="CP All Public Company Limited"/>
    <s v="1014781"/>
    <x v="3"/>
    <x v="3"/>
    <n v="8000"/>
    <n v="1066706.24"/>
    <x v="3"/>
    <n v="8000"/>
    <n v="1108240"/>
    <n v="41533.760000000009"/>
    <n v="1066706.24"/>
    <n v="1280000"/>
    <n v="83738.317757009339"/>
    <n v="1150444.5577570093"/>
    <s v="EV"/>
    <x v="0"/>
    <x v="7"/>
  </r>
  <r>
    <x v="9"/>
    <s v="1012035481"/>
    <s v="1036235228"/>
    <s v="Z045"/>
    <s v="Z022"/>
    <s v="0093294934"/>
    <s v="1014781"/>
    <s v="CP All Public Company Limited"/>
    <s v="1014781"/>
    <x v="4"/>
    <x v="4"/>
    <n v="8000"/>
    <n v="1066706.24"/>
    <x v="4"/>
    <n v="8000"/>
    <n v="1108240"/>
    <n v="41533.760000000009"/>
    <n v="1066706.24"/>
    <n v="1280000"/>
    <n v="83738.317757009339"/>
    <n v="1150444.5577570093"/>
    <s v="EV"/>
    <x v="0"/>
    <x v="7"/>
  </r>
  <r>
    <x v="9"/>
    <s v="1012035481"/>
    <s v="1036235228"/>
    <s v="Z045"/>
    <s v="Z022"/>
    <s v="0093294934"/>
    <s v="1014781"/>
    <s v="CP All Public Company Limited"/>
    <s v="1014781"/>
    <x v="5"/>
    <x v="5"/>
    <n v="4000"/>
    <n v="571710.16"/>
    <x v="5"/>
    <n v="4000"/>
    <n v="606200"/>
    <n v="34489.839999999967"/>
    <n v="571710.16"/>
    <n v="700000"/>
    <n v="45794.392523364484"/>
    <n v="617504.55252336455"/>
    <s v="EV"/>
    <x v="0"/>
    <x v="7"/>
  </r>
  <r>
    <x v="9"/>
    <s v="1012035481"/>
    <s v="1036235228"/>
    <s v="Z045"/>
    <s v="Z022"/>
    <s v="0093294934"/>
    <s v="1014781"/>
    <s v="CP All Public Company Limited"/>
    <s v="1014781"/>
    <x v="1"/>
    <x v="1"/>
    <n v="16000"/>
    <n v="947064.41"/>
    <x v="1"/>
    <n v="16000"/>
    <n v="1004640"/>
    <n v="57575.589999999967"/>
    <n v="947064.41"/>
    <n v="1152000"/>
    <n v="75364.485981308404"/>
    <n v="1022428.8959813084"/>
    <s v="CA"/>
    <x v="0"/>
    <x v="7"/>
  </r>
  <r>
    <x v="9"/>
    <s v="1012035481"/>
    <s v="1036235228"/>
    <s v="Z045"/>
    <s v="Z022"/>
    <s v="0093294934"/>
    <s v="1014781"/>
    <s v="CP All Public Company Limited"/>
    <s v="1014781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9"/>
    <s v="1012035481"/>
    <s v="1036235228"/>
    <s v="Z045"/>
    <s v="Z022"/>
    <s v="0093294934"/>
    <s v="1014781"/>
    <s v="CP All Public Company Limited"/>
    <s v="1014781"/>
    <x v="8"/>
    <x v="8"/>
    <n v="16000"/>
    <n v="947064.73"/>
    <x v="8"/>
    <n v="16000"/>
    <n v="1004640"/>
    <n v="57575.270000000019"/>
    <n v="947064.73"/>
    <n v="1152000"/>
    <n v="75364.485981308404"/>
    <n v="1022429.2159813084"/>
    <s v="CAHD"/>
    <x v="0"/>
    <x v="7"/>
  </r>
  <r>
    <x v="9"/>
    <s v="100004586985"/>
    <s v="1036256194"/>
    <s v="Z045"/>
    <s v="Z022"/>
    <s v="0093294935"/>
    <s v="1333703"/>
    <s v="Central Food Retail Co., Ltd."/>
    <s v="1333703"/>
    <x v="3"/>
    <x v="3"/>
    <n v="1000"/>
    <n v="134060"/>
    <x v="3"/>
    <n v="1000"/>
    <n v="138530"/>
    <n v="4470"/>
    <n v="134060"/>
    <n v="160000"/>
    <n v="10467.289719626167"/>
    <n v="144527.28971962616"/>
    <s v="EV"/>
    <x v="0"/>
    <x v="1"/>
  </r>
  <r>
    <x v="9"/>
    <s v="100004586985"/>
    <s v="1036256194"/>
    <s v="Z045"/>
    <s v="Z022"/>
    <s v="0093294935"/>
    <s v="1333703"/>
    <s v="Central Food Retail Co., Ltd."/>
    <s v="1333703"/>
    <x v="5"/>
    <x v="5"/>
    <n v="500"/>
    <n v="73275"/>
    <x v="5"/>
    <n v="500"/>
    <n v="75775"/>
    <n v="2500"/>
    <n v="73275"/>
    <n v="87500"/>
    <n v="5724.2990654205605"/>
    <n v="78999.299065420564"/>
    <s v="EV"/>
    <x v="0"/>
    <x v="1"/>
  </r>
  <r>
    <x v="9"/>
    <s v="100004586985"/>
    <s v="1036256194"/>
    <s v="Z045"/>
    <s v="Z022"/>
    <s v="0093294935"/>
    <s v="1333703"/>
    <s v="Central Food Retail Co., Ltd."/>
    <s v="1333703"/>
    <x v="6"/>
    <x v="6"/>
    <n v="2500"/>
    <n v="251600"/>
    <x v="6"/>
    <n v="2500"/>
    <n v="260375"/>
    <n v="8775"/>
    <n v="251600"/>
    <n v="300000"/>
    <n v="19626.168224299065"/>
    <n v="271226.16822429909"/>
    <s v="WI"/>
    <x v="0"/>
    <x v="1"/>
  </r>
  <r>
    <x v="9"/>
    <s v="100004586985"/>
    <s v="1036256194"/>
    <s v="Z045"/>
    <s v="Z022"/>
    <s v="0093294935"/>
    <s v="1333703"/>
    <s v="Central Food Retail Co., Ltd."/>
    <s v="1333703"/>
    <x v="9"/>
    <x v="9"/>
    <n v="2500"/>
    <n v="151400"/>
    <x v="9"/>
    <n v="2500"/>
    <n v="156975"/>
    <n v="5575"/>
    <n v="151400"/>
    <n v="180000"/>
    <n v="11775.700934579439"/>
    <n v="163175.70093457945"/>
    <s v="WI"/>
    <x v="0"/>
    <x v="1"/>
  </r>
  <r>
    <x v="9"/>
    <s v="100004586985"/>
    <s v="1036256194"/>
    <s v="Z045"/>
    <s v="Z022"/>
    <s v="0093294935"/>
    <s v="1333703"/>
    <s v="Central Food Retail Co., Ltd."/>
    <s v="1333703"/>
    <x v="0"/>
    <x v="0"/>
    <n v="10000"/>
    <n v="605600"/>
    <x v="0"/>
    <n v="10000"/>
    <n v="627900"/>
    <n v="22300"/>
    <n v="605600"/>
    <n v="720000"/>
    <n v="47102.803738317758"/>
    <n v="652702.8037383178"/>
    <s v="WI"/>
    <x v="0"/>
    <x v="1"/>
  </r>
  <r>
    <x v="9"/>
    <s v="100004586985"/>
    <s v="1036256194"/>
    <s v="Z045"/>
    <s v="Z022"/>
    <s v="0093294935"/>
    <s v="1333703"/>
    <s v="Central Food Retail Co., Ltd."/>
    <s v="1333703"/>
    <x v="7"/>
    <x v="7"/>
    <n v="2500"/>
    <n v="151400"/>
    <x v="7"/>
    <n v="2500"/>
    <n v="156975"/>
    <n v="5575"/>
    <n v="151400"/>
    <n v="180000"/>
    <n v="11775.700934579439"/>
    <n v="163175.70093457945"/>
    <s v="WI"/>
    <x v="0"/>
    <x v="1"/>
  </r>
  <r>
    <x v="9"/>
    <s v="100004586985"/>
    <s v="1036256194"/>
    <s v="Z045"/>
    <s v="Z022"/>
    <s v="0093294935"/>
    <s v="1333703"/>
    <s v="Central Food Retail Co., Ltd."/>
    <s v="1333703"/>
    <x v="1"/>
    <x v="1"/>
    <n v="16000"/>
    <n v="966720"/>
    <x v="1"/>
    <n v="16000"/>
    <n v="1004640"/>
    <n v="37920"/>
    <n v="966720"/>
    <n v="1152000"/>
    <n v="75364.485981308404"/>
    <n v="1042084.4859813084"/>
    <s v="CA"/>
    <x v="0"/>
    <x v="1"/>
  </r>
  <r>
    <x v="9"/>
    <s v="100004586985"/>
    <s v="1036256194"/>
    <s v="Z045"/>
    <s v="Z022"/>
    <s v="0093294935"/>
    <s v="1333703"/>
    <s v="Central Food Retail Co., Ltd."/>
    <s v="1333703"/>
    <x v="2"/>
    <x v="2"/>
    <n v="20000"/>
    <n v="1208400"/>
    <x v="2"/>
    <n v="20000"/>
    <n v="1255800"/>
    <n v="47400"/>
    <n v="1208400"/>
    <n v="1440000"/>
    <n v="94205.607476635516"/>
    <n v="1302605.6074766356"/>
    <s v="CA"/>
    <x v="0"/>
    <x v="1"/>
  </r>
  <r>
    <x v="9"/>
    <s v="100004586985"/>
    <s v="1036256194"/>
    <s v="Z045"/>
    <s v="Z022"/>
    <s v="0093294935"/>
    <s v="1333703"/>
    <s v="Central Food Retail Co., Ltd."/>
    <s v="1333703"/>
    <x v="10"/>
    <x v="10"/>
    <n v="3500"/>
    <n v="211470"/>
    <x v="10"/>
    <n v="3500"/>
    <n v="219765"/>
    <n v="8295"/>
    <n v="211470"/>
    <n v="252000"/>
    <n v="16485.981308411214"/>
    <n v="227955.98130841122"/>
    <s v="CA"/>
    <x v="0"/>
    <x v="1"/>
  </r>
  <r>
    <x v="9"/>
    <s v="100004586985"/>
    <s v="1036256194"/>
    <s v="Z045"/>
    <s v="Z022"/>
    <s v="0093294935"/>
    <s v="1333703"/>
    <s v="Central Food Retail Co., Ltd."/>
    <s v="1333703"/>
    <x v="8"/>
    <x v="8"/>
    <n v="8000"/>
    <n v="483360"/>
    <x v="8"/>
    <n v="8000"/>
    <n v="502320"/>
    <n v="18960"/>
    <n v="483360"/>
    <n v="576000"/>
    <n v="37682.242990654202"/>
    <n v="521042.24299065419"/>
    <s v="CAHD"/>
    <x v="0"/>
    <x v="1"/>
  </r>
  <r>
    <x v="9"/>
    <s v="100004586985"/>
    <s v="1036256194"/>
    <s v="Z045"/>
    <s v="Z022"/>
    <s v="0093294935"/>
    <s v="1333703"/>
    <s v="Central Food Retail Co., Ltd."/>
    <s v="1333703"/>
    <x v="11"/>
    <x v="11"/>
    <n v="1000"/>
    <n v="60420"/>
    <x v="11"/>
    <n v="1000"/>
    <n v="62790"/>
    <n v="2370"/>
    <n v="60420"/>
    <n v="72000"/>
    <n v="4710.2803738317753"/>
    <n v="65130.280373831774"/>
    <s v="CAHD"/>
    <x v="0"/>
    <x v="1"/>
  </r>
  <r>
    <x v="9"/>
    <s v="5012035785"/>
    <s v="1036235229"/>
    <s v="Z045"/>
    <s v="Z022"/>
    <s v="0093294936"/>
    <s v="1014781"/>
    <s v="CP All Public Company Limited"/>
    <s v="1075193"/>
    <x v="3"/>
    <x v="3"/>
    <n v="2000"/>
    <n v="266676.56"/>
    <x v="3"/>
    <n v="2000"/>
    <n v="277060"/>
    <n v="10383.440000000002"/>
    <n v="266676.56"/>
    <n v="320000"/>
    <n v="20934.579439252335"/>
    <n v="287611.13943925232"/>
    <s v="EV"/>
    <x v="0"/>
    <x v="7"/>
  </r>
  <r>
    <x v="9"/>
    <s v="5012035785"/>
    <s v="1036235229"/>
    <s v="Z045"/>
    <s v="Z022"/>
    <s v="0093294936"/>
    <s v="1014781"/>
    <s v="CP All Public Company Limited"/>
    <s v="1075193"/>
    <x v="4"/>
    <x v="4"/>
    <n v="3500"/>
    <n v="466683.98"/>
    <x v="4"/>
    <n v="3500"/>
    <n v="484855"/>
    <n v="18171.020000000019"/>
    <n v="466683.98"/>
    <n v="560000"/>
    <n v="36635.514018691589"/>
    <n v="503319.49401869159"/>
    <s v="EV"/>
    <x v="0"/>
    <x v="7"/>
  </r>
  <r>
    <x v="9"/>
    <s v="5012035785"/>
    <s v="1036235229"/>
    <s v="Z045"/>
    <s v="Z022"/>
    <s v="0093294936"/>
    <s v="1014781"/>
    <s v="CP All Public Company Limited"/>
    <s v="1075193"/>
    <x v="5"/>
    <x v="5"/>
    <n v="1000"/>
    <n v="142927.54"/>
    <x v="5"/>
    <n v="1000"/>
    <n v="151550"/>
    <n v="8622.4599999999919"/>
    <n v="142927.54"/>
    <n v="175000"/>
    <n v="11448.598130841121"/>
    <n v="154376.13813084114"/>
    <s v="EV"/>
    <x v="0"/>
    <x v="7"/>
  </r>
  <r>
    <x v="9"/>
    <s v="5012035785"/>
    <s v="1036235229"/>
    <s v="Z045"/>
    <s v="Z022"/>
    <s v="0093294936"/>
    <s v="1014781"/>
    <s v="CP All Public Company Limited"/>
    <s v="1075193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9"/>
    <s v="5012035785"/>
    <s v="1036235229"/>
    <s v="Z045"/>
    <s v="Z022"/>
    <s v="0093294936"/>
    <s v="1014781"/>
    <s v="CP All Public Company Limited"/>
    <s v="1075193"/>
    <x v="2"/>
    <x v="2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7"/>
  </r>
  <r>
    <x v="9"/>
    <s v="5012035785"/>
    <s v="1036235229"/>
    <s v="Z045"/>
    <s v="Z022"/>
    <s v="0093294936"/>
    <s v="1014781"/>
    <s v="CP All Public Company Limited"/>
    <s v="1075193"/>
    <x v="10"/>
    <x v="10"/>
    <n v="6000"/>
    <n v="355149.15"/>
    <x v="10"/>
    <n v="6000"/>
    <n v="376740"/>
    <n v="21590.849999999977"/>
    <n v="355149.15"/>
    <n v="432000"/>
    <n v="28261.682242990653"/>
    <n v="383410.83224299067"/>
    <s v="CA"/>
    <x v="0"/>
    <x v="7"/>
  </r>
  <r>
    <x v="9"/>
    <s v="5012035785"/>
    <s v="1036235229"/>
    <s v="Z045"/>
    <s v="Z022"/>
    <s v="0093294936"/>
    <s v="1014781"/>
    <s v="CP All Public Company Limited"/>
    <s v="1075193"/>
    <x v="8"/>
    <x v="8"/>
    <n v="12000"/>
    <n v="710298.55"/>
    <x v="8"/>
    <n v="12000"/>
    <n v="753480"/>
    <n v="43181.449999999953"/>
    <n v="710298.55"/>
    <n v="864000"/>
    <n v="56523.364485981307"/>
    <n v="766821.91448598134"/>
    <s v="CAHD"/>
    <x v="0"/>
    <x v="7"/>
  </r>
  <r>
    <x v="9"/>
    <s v="5012035785"/>
    <s v="1036235229"/>
    <s v="Z045"/>
    <s v="Z022"/>
    <s v="0093294936"/>
    <s v="1014781"/>
    <s v="CP All Public Company Limited"/>
    <s v="1075193"/>
    <x v="11"/>
    <x v="11"/>
    <n v="2500"/>
    <n v="147978.85999999999"/>
    <x v="11"/>
    <n v="2500"/>
    <n v="156975"/>
    <n v="8996.140000000014"/>
    <n v="147978.85999999999"/>
    <n v="180000"/>
    <n v="11775.700934579439"/>
    <n v="159754.56093457944"/>
    <s v="CAHD"/>
    <x v="0"/>
    <x v="7"/>
  </r>
  <r>
    <x v="9"/>
    <s v="5012035786"/>
    <s v="1036235230"/>
    <s v="Z045"/>
    <s v="Z022"/>
    <s v="0093294937"/>
    <s v="1014781"/>
    <s v="CP All Public Company Limited"/>
    <s v="1075193"/>
    <x v="6"/>
    <x v="6"/>
    <n v="1000"/>
    <n v="98949.53"/>
    <x v="6"/>
    <n v="1000"/>
    <n v="104150"/>
    <n v="5200.4700000000012"/>
    <n v="98949.53"/>
    <n v="120000"/>
    <n v="7850.467289719626"/>
    <n v="106799.99728971963"/>
    <s v="WI"/>
    <x v="0"/>
    <x v="7"/>
  </r>
  <r>
    <x v="9"/>
    <s v="5012035786"/>
    <s v="1036235230"/>
    <s v="Z045"/>
    <s v="Z022"/>
    <s v="0093294937"/>
    <s v="1014781"/>
    <s v="CP All Public Company Limited"/>
    <s v="1075193"/>
    <x v="9"/>
    <x v="9"/>
    <n v="5000"/>
    <n v="295957.73"/>
    <x v="9"/>
    <n v="5000"/>
    <n v="313950"/>
    <n v="17992.270000000019"/>
    <n v="295957.73"/>
    <n v="360000"/>
    <n v="23551.401869158879"/>
    <n v="319509.13186915888"/>
    <s v="WI"/>
    <x v="0"/>
    <x v="7"/>
  </r>
  <r>
    <x v="9"/>
    <s v="5012035786"/>
    <s v="1036235230"/>
    <s v="Z045"/>
    <s v="Z022"/>
    <s v="0093294937"/>
    <s v="1014781"/>
    <s v="CP All Public Company Limited"/>
    <s v="1075193"/>
    <x v="0"/>
    <x v="0"/>
    <n v="7500"/>
    <n v="443936.59"/>
    <x v="0"/>
    <n v="7500"/>
    <n v="470925"/>
    <n v="26988.409999999974"/>
    <n v="443936.59"/>
    <n v="540000"/>
    <n v="35327.102803738315"/>
    <n v="479263.69280373835"/>
    <s v="WI"/>
    <x v="0"/>
    <x v="7"/>
  </r>
  <r>
    <x v="9"/>
    <s v="5012035786"/>
    <s v="1036235230"/>
    <s v="Z045"/>
    <s v="Z022"/>
    <s v="0093294937"/>
    <s v="1014781"/>
    <s v="CP All Public Company Limited"/>
    <s v="1075193"/>
    <x v="7"/>
    <x v="7"/>
    <n v="5000"/>
    <n v="295957.73"/>
    <x v="7"/>
    <n v="5000"/>
    <n v="313950"/>
    <n v="17992.270000000019"/>
    <n v="295957.73"/>
    <n v="360000"/>
    <n v="23551.401869158879"/>
    <n v="319509.13186915888"/>
    <s v="WI"/>
    <x v="0"/>
    <x v="7"/>
  </r>
  <r>
    <x v="9"/>
    <s v="9012035327Code12452D"/>
    <s v="1036235231"/>
    <s v="Z045"/>
    <s v="Z022"/>
    <s v="0093294938"/>
    <s v="1014781"/>
    <s v="CP All Public Company Limited"/>
    <s v="1121029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9"/>
    <s v="9012035327Code12452D"/>
    <s v="1036235231"/>
    <s v="Z045"/>
    <s v="Z022"/>
    <s v="0093294938"/>
    <s v="1014781"/>
    <s v="CP All Public Company Limited"/>
    <s v="1121029"/>
    <x v="4"/>
    <x v="4"/>
    <n v="2000"/>
    <n v="266676.56"/>
    <x v="4"/>
    <n v="2000"/>
    <n v="277060"/>
    <n v="10383.440000000002"/>
    <n v="266676.56"/>
    <n v="320000"/>
    <n v="20934.579439252335"/>
    <n v="287611.13943925232"/>
    <s v="EV"/>
    <x v="0"/>
    <x v="7"/>
  </r>
  <r>
    <x v="9"/>
    <s v="9012035327Code12452D"/>
    <s v="1036235231"/>
    <s v="Z045"/>
    <s v="Z022"/>
    <s v="0093294938"/>
    <s v="1014781"/>
    <s v="CP All Public Company Limited"/>
    <s v="112102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9"/>
    <s v="9012035327Code12452D"/>
    <s v="1036235231"/>
    <s v="Z045"/>
    <s v="Z022"/>
    <s v="0093294938"/>
    <s v="1014781"/>
    <s v="CP All Public Company Limited"/>
    <s v="1121029"/>
    <x v="1"/>
    <x v="1"/>
    <n v="16000"/>
    <n v="947064.41"/>
    <x v="1"/>
    <n v="16000"/>
    <n v="1004640"/>
    <n v="57575.589999999967"/>
    <n v="947064.41"/>
    <n v="1152000"/>
    <n v="75364.485981308404"/>
    <n v="1022428.8959813084"/>
    <s v="CA"/>
    <x v="0"/>
    <x v="7"/>
  </r>
  <r>
    <x v="9"/>
    <s v="9012035327Code12452D"/>
    <s v="1036235231"/>
    <s v="Z045"/>
    <s v="Z022"/>
    <s v="0093294938"/>
    <s v="1014781"/>
    <s v="CP All Public Company Limited"/>
    <s v="1121029"/>
    <x v="2"/>
    <x v="2"/>
    <n v="5500"/>
    <n v="325553.39"/>
    <x v="2"/>
    <n v="5500"/>
    <n v="345345"/>
    <n v="19791.609999999986"/>
    <n v="325553.39"/>
    <n v="396000"/>
    <n v="25906.542056074766"/>
    <n v="351459.93205607479"/>
    <s v="CA"/>
    <x v="0"/>
    <x v="7"/>
  </r>
  <r>
    <x v="9"/>
    <s v="9012035327Code12452D"/>
    <s v="1036235231"/>
    <s v="Z045"/>
    <s v="Z022"/>
    <s v="0093294938"/>
    <s v="1014781"/>
    <s v="CP All Public Company Limited"/>
    <s v="1121029"/>
    <x v="10"/>
    <x v="10"/>
    <n v="2500"/>
    <n v="147978.81"/>
    <x v="10"/>
    <n v="2500"/>
    <n v="156975"/>
    <n v="8996.1900000000023"/>
    <n v="147978.81"/>
    <n v="180000"/>
    <n v="11775.700934579439"/>
    <n v="159754.51093457945"/>
    <s v="CA"/>
    <x v="0"/>
    <x v="7"/>
  </r>
  <r>
    <x v="9"/>
    <s v="9012035327Code12452D"/>
    <s v="1036235231"/>
    <s v="Z045"/>
    <s v="Z022"/>
    <s v="0093294938"/>
    <s v="1014781"/>
    <s v="CP All Public Company Limited"/>
    <s v="1121029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9"/>
    <s v="9012035327Code12452D"/>
    <s v="1036235231"/>
    <s v="Z045"/>
    <s v="Z022"/>
    <s v="0093294938"/>
    <s v="1014781"/>
    <s v="CP All Public Company Limited"/>
    <s v="1121029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9"/>
    <s v="9012035328Code12452D"/>
    <s v="1036235270"/>
    <s v="Z045"/>
    <s v="Z022"/>
    <s v="0093294939"/>
    <s v="1014781"/>
    <s v="CP All Public Company Limited"/>
    <s v="1121029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9"/>
    <s v="9012035328Code12452D"/>
    <s v="1036235270"/>
    <s v="Z045"/>
    <s v="Z022"/>
    <s v="0093294939"/>
    <s v="1014781"/>
    <s v="CP All Public Company Limited"/>
    <s v="1121029"/>
    <x v="9"/>
    <x v="9"/>
    <n v="5000"/>
    <n v="295957.73"/>
    <x v="9"/>
    <n v="5000"/>
    <n v="313950"/>
    <n v="17992.270000000019"/>
    <n v="295957.73"/>
    <n v="360000"/>
    <n v="23551.401869158879"/>
    <n v="319509.13186915888"/>
    <s v="WI"/>
    <x v="0"/>
    <x v="7"/>
  </r>
  <r>
    <x v="9"/>
    <s v="9012035328Code12452D"/>
    <s v="1036235270"/>
    <s v="Z045"/>
    <s v="Z022"/>
    <s v="0093294939"/>
    <s v="1014781"/>
    <s v="CP All Public Company Limited"/>
    <s v="1121029"/>
    <x v="0"/>
    <x v="0"/>
    <n v="5000"/>
    <n v="295957.73"/>
    <x v="0"/>
    <n v="5000"/>
    <n v="313950"/>
    <n v="17992.270000000019"/>
    <n v="295957.73"/>
    <n v="360000"/>
    <n v="23551.401869158879"/>
    <n v="319509.13186915888"/>
    <s v="WI"/>
    <x v="0"/>
    <x v="7"/>
  </r>
  <r>
    <x v="9"/>
    <s v="9012035328Code12452D"/>
    <s v="1036235270"/>
    <s v="Z045"/>
    <s v="Z022"/>
    <s v="0093294939"/>
    <s v="1014781"/>
    <s v="CP All Public Company Limited"/>
    <s v="1121029"/>
    <x v="7"/>
    <x v="7"/>
    <n v="3000"/>
    <n v="177574.64"/>
    <x v="7"/>
    <n v="3000"/>
    <n v="188370"/>
    <n v="10795.359999999986"/>
    <n v="177574.64"/>
    <n v="216000"/>
    <n v="14130.841121495327"/>
    <n v="191705.48112149534"/>
    <s v="WI"/>
    <x v="0"/>
    <x v="7"/>
  </r>
  <r>
    <x v="9"/>
    <s v="4002337564"/>
    <s v="1036253617"/>
    <s v="Z045"/>
    <s v="Z022"/>
    <s v="0093294940"/>
    <s v="1137711"/>
    <s v="C.J. Express Group Co., Ltd."/>
    <s v="1137711"/>
    <x v="6"/>
    <x v="6"/>
    <n v="20"/>
    <n v="2063.6"/>
    <x v="6"/>
    <n v="20"/>
    <n v="2083"/>
    <n v="19.400000000000091"/>
    <n v="2063.6"/>
    <n v="2400"/>
    <n v="157.00934579439252"/>
    <n v="2220.6093457943925"/>
    <s v="WI"/>
    <x v="0"/>
    <x v="26"/>
  </r>
  <r>
    <x v="9"/>
    <s v="4002337564"/>
    <s v="1036253617"/>
    <s v="Z045"/>
    <s v="Z022"/>
    <s v="0093294940"/>
    <s v="1137711"/>
    <s v="C.J. Express Group Co., Ltd."/>
    <s v="1137711"/>
    <x v="1"/>
    <x v="1"/>
    <n v="130"/>
    <n v="8127.6"/>
    <x v="1"/>
    <n v="130"/>
    <n v="8162.7"/>
    <n v="35.099999999999454"/>
    <n v="8127.6"/>
    <n v="9360"/>
    <n v="612.3364485981308"/>
    <n v="8739.9364485981314"/>
    <s v="CA"/>
    <x v="0"/>
    <x v="26"/>
  </r>
  <r>
    <x v="9"/>
    <s v="MPP_Y25-031303"/>
    <s v="1036253589"/>
    <s v="Z045"/>
    <s v="Z022"/>
    <s v="0093294941"/>
    <s v="1255550"/>
    <s v="M PROSPER CO., LTD."/>
    <s v="1255550"/>
    <x v="1"/>
    <x v="1"/>
    <n v="11000"/>
    <n v="683760"/>
    <x v="1"/>
    <n v="11000"/>
    <n v="690690"/>
    <n v="6930"/>
    <n v="683760"/>
    <n v="792000"/>
    <n v="51813.084112149532"/>
    <n v="735573.08411214955"/>
    <s v="CA"/>
    <x v="1"/>
    <x v="20"/>
  </r>
  <r>
    <x v="9"/>
    <s v="MPP_Y25-031303"/>
    <s v="1036253589"/>
    <s v="Z045"/>
    <s v="Z022"/>
    <s v="0093294941"/>
    <s v="1255550"/>
    <s v="M PROSPER CO., LTD."/>
    <s v="1255550"/>
    <x v="2"/>
    <x v="2"/>
    <n v="4000"/>
    <n v="248640"/>
    <x v="2"/>
    <n v="4000"/>
    <n v="251160"/>
    <n v="2520"/>
    <n v="248640"/>
    <n v="288000"/>
    <n v="18841.121495327101"/>
    <n v="267481.1214953271"/>
    <s v="CA"/>
    <x v="1"/>
    <x v="20"/>
  </r>
  <r>
    <x v="9"/>
    <s v="MPP_Y25-031303"/>
    <s v="1036253589"/>
    <s v="Z045"/>
    <s v="Z022"/>
    <s v="0093294941"/>
    <s v="1255550"/>
    <s v="M PROSPER CO., LTD."/>
    <s v="1255550"/>
    <x v="10"/>
    <x v="10"/>
    <n v="1500"/>
    <n v="93240"/>
    <x v="10"/>
    <n v="1500"/>
    <n v="94185"/>
    <n v="945"/>
    <n v="93240"/>
    <n v="108000"/>
    <n v="7065.4205607476633"/>
    <n v="100305.42056074766"/>
    <s v="CA"/>
    <x v="1"/>
    <x v="20"/>
  </r>
  <r>
    <x v="9"/>
    <s v="MPP_Y25-031303"/>
    <s v="1036253589"/>
    <s v="Z045"/>
    <s v="Z022"/>
    <s v="0093294941"/>
    <s v="1255550"/>
    <s v="M PROSPER CO., LTD."/>
    <s v="1255550"/>
    <x v="8"/>
    <x v="8"/>
    <n v="3000"/>
    <n v="186480"/>
    <x v="8"/>
    <n v="3000"/>
    <n v="188370"/>
    <n v="1890"/>
    <n v="186480"/>
    <n v="216000"/>
    <n v="14130.841121495327"/>
    <n v="200610.84112149532"/>
    <s v="CAHD"/>
    <x v="1"/>
    <x v="20"/>
  </r>
  <r>
    <x v="9"/>
    <s v="MPP_Y25-031303"/>
    <s v="1036253589"/>
    <s v="Z045"/>
    <s v="Z022"/>
    <s v="0093294941"/>
    <s v="1255550"/>
    <s v="M PROSPER CO., LTD."/>
    <s v="1255550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20"/>
  </r>
  <r>
    <x v="9"/>
    <s v="SRC1_Y25-031303"/>
    <s v="1036253575"/>
    <s v="Z045"/>
    <s v="Z022"/>
    <s v="0093294942"/>
    <s v="1255251"/>
    <s v="SERICHAI AS&amp;D CO., LTD."/>
    <s v="1255251"/>
    <x v="9"/>
    <x v="9"/>
    <n v="2000"/>
    <n v="124320"/>
    <x v="9"/>
    <n v="2000"/>
    <n v="125580"/>
    <n v="1260"/>
    <n v="124320"/>
    <n v="144000"/>
    <n v="9420.5607476635505"/>
    <n v="133740.56074766355"/>
    <s v="WI"/>
    <x v="1"/>
    <x v="17"/>
  </r>
  <r>
    <x v="9"/>
    <s v="SRC1_Y25-031303"/>
    <s v="1036253575"/>
    <s v="Z045"/>
    <s v="Z022"/>
    <s v="0093294942"/>
    <s v="1255251"/>
    <s v="SERICHAI AS&amp;D CO., LTD."/>
    <s v="1255251"/>
    <x v="0"/>
    <x v="0"/>
    <n v="2000"/>
    <n v="124320"/>
    <x v="0"/>
    <n v="2000"/>
    <n v="125580"/>
    <n v="1260"/>
    <n v="124320"/>
    <n v="144000"/>
    <n v="9420.5607476635505"/>
    <n v="133740.56074766355"/>
    <s v="WI"/>
    <x v="1"/>
    <x v="17"/>
  </r>
  <r>
    <x v="9"/>
    <s v="SRC1_Y25-031303"/>
    <s v="1036253575"/>
    <s v="Z045"/>
    <s v="Z022"/>
    <s v="0093294942"/>
    <s v="1255251"/>
    <s v="SERICHAI AS&amp;D CO., LTD."/>
    <s v="1255251"/>
    <x v="7"/>
    <x v="7"/>
    <n v="2000"/>
    <n v="124320"/>
    <x v="7"/>
    <n v="2000"/>
    <n v="125580"/>
    <n v="1260"/>
    <n v="124320"/>
    <n v="144000"/>
    <n v="9420.5607476635505"/>
    <n v="133740.56074766355"/>
    <s v="WI"/>
    <x v="1"/>
    <x v="17"/>
  </r>
  <r>
    <x v="9"/>
    <s v="SRC1_Y25-031303"/>
    <s v="1036253575"/>
    <s v="Z045"/>
    <s v="Z022"/>
    <s v="0093294942"/>
    <s v="1255251"/>
    <s v="SERICHAI AS&amp;D CO., LTD."/>
    <s v="1255251"/>
    <x v="1"/>
    <x v="1"/>
    <n v="14000"/>
    <n v="870240"/>
    <x v="1"/>
    <n v="14000"/>
    <n v="879060"/>
    <n v="8820"/>
    <n v="870240"/>
    <n v="1008000"/>
    <n v="65943.925233644855"/>
    <n v="936183.9252336449"/>
    <s v="CA"/>
    <x v="1"/>
    <x v="17"/>
  </r>
  <r>
    <x v="9"/>
    <s v="SRC1_Y25-031303"/>
    <s v="1036253575"/>
    <s v="Z045"/>
    <s v="Z022"/>
    <s v="0093294942"/>
    <s v="1255251"/>
    <s v="SERICHAI AS&amp;D CO., LTD."/>
    <s v="1255251"/>
    <x v="2"/>
    <x v="2"/>
    <n v="3500"/>
    <n v="217560"/>
    <x v="2"/>
    <n v="3500"/>
    <n v="219765"/>
    <n v="2205"/>
    <n v="217560"/>
    <n v="252000"/>
    <n v="16485.981308411214"/>
    <n v="234045.98130841122"/>
    <s v="CA"/>
    <x v="1"/>
    <x v="17"/>
  </r>
  <r>
    <x v="9"/>
    <s v="SRC1_Y25-031303"/>
    <s v="1036253575"/>
    <s v="Z045"/>
    <s v="Z022"/>
    <s v="0093294942"/>
    <s v="1255251"/>
    <s v="SERICHAI AS&amp;D CO., LTD."/>
    <s v="1255251"/>
    <x v="10"/>
    <x v="10"/>
    <n v="2000"/>
    <n v="124320"/>
    <x v="10"/>
    <n v="2000"/>
    <n v="125580"/>
    <n v="1260"/>
    <n v="124320"/>
    <n v="144000"/>
    <n v="9420.5607476635505"/>
    <n v="133740.56074766355"/>
    <s v="CA"/>
    <x v="1"/>
    <x v="17"/>
  </r>
  <r>
    <x v="9"/>
    <s v="SRC1_Y25-031303"/>
    <s v="1036253575"/>
    <s v="Z045"/>
    <s v="Z022"/>
    <s v="0093294942"/>
    <s v="1255251"/>
    <s v="SERICHAI AS&amp;D CO., LTD."/>
    <s v="1255251"/>
    <x v="8"/>
    <x v="8"/>
    <n v="3000"/>
    <n v="186480"/>
    <x v="8"/>
    <n v="3000"/>
    <n v="188370"/>
    <n v="1890"/>
    <n v="186480"/>
    <n v="216000"/>
    <n v="14130.841121495327"/>
    <n v="200610.84112149532"/>
    <s v="CAHD"/>
    <x v="1"/>
    <x v="17"/>
  </r>
  <r>
    <x v="9"/>
    <s v="SRC1_Y25-031303"/>
    <s v="1036253575"/>
    <s v="Z045"/>
    <s v="Z022"/>
    <s v="0093294942"/>
    <s v="1255251"/>
    <s v="SERICHAI AS&amp;D CO., LTD."/>
    <s v="1255251"/>
    <x v="11"/>
    <x v="11"/>
    <n v="1500"/>
    <n v="93240"/>
    <x v="11"/>
    <n v="1500"/>
    <n v="94185"/>
    <n v="945"/>
    <n v="93240"/>
    <n v="108000"/>
    <n v="7065.4205607476633"/>
    <n v="100305.42056074766"/>
    <s v="CAHD"/>
    <x v="1"/>
    <x v="17"/>
  </r>
  <r>
    <x v="9"/>
    <s v="SRC2_Y25-031304"/>
    <s v="1036253590"/>
    <s v="Z045"/>
    <s v="Z022"/>
    <s v="0093294943"/>
    <s v="1255251"/>
    <s v="SERICHAI AS&amp;D CO., LTD."/>
    <s v="1412734"/>
    <x v="1"/>
    <x v="1"/>
    <n v="8500"/>
    <n v="528360"/>
    <x v="1"/>
    <n v="8500"/>
    <n v="533715"/>
    <n v="5355"/>
    <n v="528360"/>
    <n v="612000"/>
    <n v="40037.383177570096"/>
    <n v="568397.38317757007"/>
    <s v="CA"/>
    <x v="1"/>
    <x v="17"/>
  </r>
  <r>
    <x v="9"/>
    <s v="SRC2_Y25-031304"/>
    <s v="1036253590"/>
    <s v="Z045"/>
    <s v="Z022"/>
    <s v="0093294943"/>
    <s v="1255251"/>
    <s v="SERICHAI AS&amp;D CO., LTD."/>
    <s v="1412734"/>
    <x v="2"/>
    <x v="2"/>
    <n v="3500"/>
    <n v="217560"/>
    <x v="2"/>
    <n v="3500"/>
    <n v="219765"/>
    <n v="2205"/>
    <n v="217560"/>
    <n v="252000"/>
    <n v="16485.981308411214"/>
    <n v="234045.98130841122"/>
    <s v="CA"/>
    <x v="1"/>
    <x v="17"/>
  </r>
  <r>
    <x v="9"/>
    <s v="SRC2_Y25-031304"/>
    <s v="1036253590"/>
    <s v="Z045"/>
    <s v="Z022"/>
    <s v="0093294943"/>
    <s v="1255251"/>
    <s v="SERICHAI AS&amp;D CO., LTD."/>
    <s v="1412734"/>
    <x v="10"/>
    <x v="10"/>
    <n v="2500"/>
    <n v="155400"/>
    <x v="10"/>
    <n v="2500"/>
    <n v="156975"/>
    <n v="1575"/>
    <n v="155400"/>
    <n v="180000"/>
    <n v="11775.700934579439"/>
    <n v="167175.70093457945"/>
    <s v="CA"/>
    <x v="1"/>
    <x v="17"/>
  </r>
  <r>
    <x v="9"/>
    <s v="SRC2_Y25-031304"/>
    <s v="1036253590"/>
    <s v="Z045"/>
    <s v="Z022"/>
    <s v="0093294943"/>
    <s v="1255251"/>
    <s v="SERICHAI AS&amp;D CO., LTD."/>
    <s v="1412734"/>
    <x v="8"/>
    <x v="8"/>
    <n v="500"/>
    <n v="31080"/>
    <x v="8"/>
    <n v="500"/>
    <n v="31395"/>
    <n v="315"/>
    <n v="31080"/>
    <n v="36000"/>
    <n v="2355.1401869158876"/>
    <n v="33435.140186915887"/>
    <s v="CAHD"/>
    <x v="1"/>
    <x v="17"/>
  </r>
  <r>
    <x v="9"/>
    <s v="9012035739Code12452D"/>
    <s v="1036253591"/>
    <s v="Z045"/>
    <s v="Z022"/>
    <s v="0093294944"/>
    <s v="1014781"/>
    <s v="CP All Public Company Limited"/>
    <s v="1121029"/>
    <x v="2"/>
    <x v="2"/>
    <n v="3000"/>
    <n v="177574.58"/>
    <x v="2"/>
    <n v="3000"/>
    <n v="188370"/>
    <n v="10795.420000000013"/>
    <n v="177574.58"/>
    <n v="216000"/>
    <n v="14130.841121495327"/>
    <n v="191705.42112149531"/>
    <s v="CA"/>
    <x v="0"/>
    <x v="7"/>
  </r>
  <r>
    <x v="9"/>
    <s v="9012035740Code12452D"/>
    <s v="1036253606"/>
    <s v="Z045"/>
    <s v="Z022"/>
    <s v="0093294945"/>
    <s v="1014781"/>
    <s v="CP All Public Company Limited"/>
    <s v="1121029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10"/>
    <s v="890.78423076"/>
    <s v="1036258635"/>
    <s v="Z045"/>
    <s v="Z022"/>
    <s v="0093294946"/>
    <s v="1075926"/>
    <s v="CP Axtra Public Company Limited"/>
    <s v="1545607"/>
    <x v="2"/>
    <x v="2"/>
    <n v="160"/>
    <n v="9902.4"/>
    <x v="2"/>
    <n v="160"/>
    <n v="10046.4"/>
    <n v="144"/>
    <n v="9902.4"/>
    <n v="11520"/>
    <n v="753.64485981308417"/>
    <n v="10656.044859813084"/>
    <s v="CA"/>
    <x v="0"/>
    <x v="6"/>
  </r>
  <r>
    <x v="10"/>
    <s v="13961725"/>
    <s v="1036273344"/>
    <s v="Z045"/>
    <s v="Z022"/>
    <s v="0093294947"/>
    <s v="1086774"/>
    <s v="Central Food Retail Co., Ltd."/>
    <s v="1086774"/>
    <x v="4"/>
    <x v="4"/>
    <n v="1000"/>
    <n v="134060"/>
    <x v="4"/>
    <n v="1000"/>
    <n v="138530"/>
    <n v="4470"/>
    <n v="134060"/>
    <n v="160000"/>
    <n v="10467.289719626167"/>
    <n v="144527.28971962616"/>
    <s v="EV"/>
    <x v="0"/>
    <x v="1"/>
  </r>
  <r>
    <x v="10"/>
    <s v="RPB3_Y25-031401"/>
    <s v="1036273569"/>
    <s v="Z045"/>
    <s v="Z022"/>
    <s v="0093294948"/>
    <s v="1255551"/>
    <s v="RPB DISTRIBUTION CO., LTD."/>
    <s v="1260252"/>
    <x v="9"/>
    <x v="9"/>
    <n v="2000"/>
    <n v="124320"/>
    <x v="9"/>
    <n v="2000"/>
    <n v="125580"/>
    <n v="1260"/>
    <n v="124320"/>
    <n v="144000"/>
    <n v="9420.5607476635505"/>
    <n v="133740.56074766355"/>
    <s v="WI"/>
    <x v="1"/>
    <x v="18"/>
  </r>
  <r>
    <x v="10"/>
    <s v="RPB3_Y25-031401"/>
    <s v="1036273569"/>
    <s v="Z045"/>
    <s v="Z022"/>
    <s v="0093294948"/>
    <s v="1255551"/>
    <s v="RPB DISTRIBUTION CO., LTD."/>
    <s v="1260252"/>
    <x v="0"/>
    <x v="0"/>
    <n v="250"/>
    <n v="15540"/>
    <x v="0"/>
    <n v="250"/>
    <n v="15697.5"/>
    <n v="157.5"/>
    <n v="15540"/>
    <n v="18000"/>
    <n v="1177.5700934579438"/>
    <n v="16717.570093457944"/>
    <s v="WI"/>
    <x v="1"/>
    <x v="18"/>
  </r>
  <r>
    <x v="10"/>
    <s v="RPB3_Y25-031401"/>
    <s v="1036273569"/>
    <s v="Z045"/>
    <s v="Z022"/>
    <s v="0093294948"/>
    <s v="1255551"/>
    <s v="RPB DISTRIBUTION CO., LTD."/>
    <s v="1260252"/>
    <x v="7"/>
    <x v="7"/>
    <n v="1000"/>
    <n v="62160"/>
    <x v="7"/>
    <n v="1000"/>
    <n v="62790"/>
    <n v="630"/>
    <n v="62160"/>
    <n v="72000"/>
    <n v="4710.2803738317753"/>
    <n v="66870.280373831774"/>
    <s v="WI"/>
    <x v="1"/>
    <x v="18"/>
  </r>
  <r>
    <x v="10"/>
    <s v="RPB3_Y25-031401"/>
    <s v="1036273569"/>
    <s v="Z045"/>
    <s v="Z022"/>
    <s v="0093294948"/>
    <s v="1255551"/>
    <s v="RPB DISTRIBUTION CO., LTD."/>
    <s v="1260252"/>
    <x v="1"/>
    <x v="1"/>
    <n v="2750"/>
    <n v="170940"/>
    <x v="1"/>
    <n v="2750"/>
    <n v="172672.5"/>
    <n v="1732.5"/>
    <n v="170940"/>
    <n v="198000"/>
    <n v="12953.271028037383"/>
    <n v="183893.27102803739"/>
    <s v="CA"/>
    <x v="1"/>
    <x v="18"/>
  </r>
  <r>
    <x v="10"/>
    <s v="RPB3_Y25-031401"/>
    <s v="1036273569"/>
    <s v="Z045"/>
    <s v="Z022"/>
    <s v="0093294948"/>
    <s v="1255551"/>
    <s v="RPB DISTRIBUTION CO., LTD."/>
    <s v="1260252"/>
    <x v="2"/>
    <x v="2"/>
    <n v="500"/>
    <n v="31080"/>
    <x v="2"/>
    <n v="500"/>
    <n v="31395"/>
    <n v="315"/>
    <n v="31080"/>
    <n v="36000"/>
    <n v="2355.1401869158876"/>
    <n v="33435.140186915887"/>
    <s v="CA"/>
    <x v="1"/>
    <x v="18"/>
  </r>
  <r>
    <x v="10"/>
    <s v="RPB3_Y25-031401"/>
    <s v="1036273569"/>
    <s v="Z045"/>
    <s v="Z022"/>
    <s v="0093294948"/>
    <s v="1255551"/>
    <s v="RPB DISTRIBUTION CO., LTD."/>
    <s v="1260252"/>
    <x v="10"/>
    <x v="10"/>
    <n v="500"/>
    <n v="31080"/>
    <x v="10"/>
    <n v="500"/>
    <n v="31395"/>
    <n v="315"/>
    <n v="31080"/>
    <n v="36000"/>
    <n v="2355.1401869158876"/>
    <n v="33435.140186915887"/>
    <s v="CA"/>
    <x v="1"/>
    <x v="18"/>
  </r>
  <r>
    <x v="10"/>
    <s v="RPB3_Y25-031401"/>
    <s v="1036273569"/>
    <s v="Z045"/>
    <s v="Z022"/>
    <s v="0093294948"/>
    <s v="1255551"/>
    <s v="RPB DISTRIBUTION CO., LTD."/>
    <s v="1260252"/>
    <x v="8"/>
    <x v="8"/>
    <n v="2000"/>
    <n v="124320"/>
    <x v="8"/>
    <n v="2000"/>
    <n v="125580"/>
    <n v="1260"/>
    <n v="124320"/>
    <n v="144000"/>
    <n v="9420.5607476635505"/>
    <n v="133740.56074766355"/>
    <s v="CAHD"/>
    <x v="1"/>
    <x v="18"/>
  </r>
  <r>
    <x v="10"/>
    <s v="RPB3_Y25-031401"/>
    <s v="1036273569"/>
    <s v="Z045"/>
    <s v="Z022"/>
    <s v="0093294948"/>
    <s v="1255551"/>
    <s v="RPB DISTRIBUTION CO., LTD."/>
    <s v="1260252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18"/>
  </r>
  <r>
    <x v="10"/>
    <s v="184032"/>
    <s v="1036273570"/>
    <s v="Z045"/>
    <s v="Z022"/>
    <s v="0093294949"/>
    <s v="1014691"/>
    <s v="Saha Lawson Co., Ltd."/>
    <s v="1134779"/>
    <x v="4"/>
    <x v="4"/>
    <n v="500"/>
    <n v="67555"/>
    <x v="4"/>
    <n v="500"/>
    <n v="69265"/>
    <n v="1710"/>
    <n v="67555"/>
    <n v="80000"/>
    <n v="5233.6448598130837"/>
    <n v="72788.644859813081"/>
    <s v="EV"/>
    <x v="0"/>
    <x v="19"/>
  </r>
  <r>
    <x v="10"/>
    <s v="184032"/>
    <s v="1036273570"/>
    <s v="Z045"/>
    <s v="Z022"/>
    <s v="0093294949"/>
    <s v="1014691"/>
    <s v="Saha Lawson Co., Ltd."/>
    <s v="1134779"/>
    <x v="9"/>
    <x v="9"/>
    <n v="500"/>
    <n v="30950"/>
    <x v="9"/>
    <n v="500"/>
    <n v="31395"/>
    <n v="445"/>
    <n v="30950"/>
    <n v="36000"/>
    <n v="2355.1401869158876"/>
    <n v="33305.140186915887"/>
    <s v="WI"/>
    <x v="0"/>
    <x v="19"/>
  </r>
  <r>
    <x v="10"/>
    <s v="184032"/>
    <s v="1036273570"/>
    <s v="Z045"/>
    <s v="Z022"/>
    <s v="0093294949"/>
    <s v="1014691"/>
    <s v="Saha Lawson Co., Ltd."/>
    <s v="1134779"/>
    <x v="0"/>
    <x v="0"/>
    <n v="500"/>
    <n v="30950"/>
    <x v="0"/>
    <n v="500"/>
    <n v="31395"/>
    <n v="445"/>
    <n v="30950"/>
    <n v="36000"/>
    <n v="2355.1401869158876"/>
    <n v="33305.140186915887"/>
    <s v="WI"/>
    <x v="0"/>
    <x v="19"/>
  </r>
  <r>
    <x v="10"/>
    <s v="184032"/>
    <s v="1036273570"/>
    <s v="Z045"/>
    <s v="Z022"/>
    <s v="0093294949"/>
    <s v="1014691"/>
    <s v="Saha Lawson Co., Ltd."/>
    <s v="1134779"/>
    <x v="7"/>
    <x v="7"/>
    <n v="500"/>
    <n v="30950"/>
    <x v="7"/>
    <n v="500"/>
    <n v="31395"/>
    <n v="445"/>
    <n v="30950"/>
    <n v="36000"/>
    <n v="2355.1401869158876"/>
    <n v="33305.140186915887"/>
    <s v="WI"/>
    <x v="0"/>
    <x v="19"/>
  </r>
  <r>
    <x v="10"/>
    <s v="184032"/>
    <s v="1036273570"/>
    <s v="Z045"/>
    <s v="Z022"/>
    <s v="0093294949"/>
    <s v="1014691"/>
    <s v="Saha Lawson Co., Ltd."/>
    <s v="1134779"/>
    <x v="1"/>
    <x v="1"/>
    <n v="1000"/>
    <n v="61680"/>
    <x v="1"/>
    <n v="1000"/>
    <n v="62790"/>
    <n v="1110"/>
    <n v="61680"/>
    <n v="72000"/>
    <n v="4710.2803738317753"/>
    <n v="66390.280373831774"/>
    <s v="CA"/>
    <x v="0"/>
    <x v="19"/>
  </r>
  <r>
    <x v="10"/>
    <s v="184032"/>
    <s v="1036273570"/>
    <s v="Z045"/>
    <s v="Z022"/>
    <s v="0093294949"/>
    <s v="1014691"/>
    <s v="Saha Lawson Co., Ltd."/>
    <s v="1134779"/>
    <x v="2"/>
    <x v="2"/>
    <n v="500"/>
    <n v="30840"/>
    <x v="2"/>
    <n v="500"/>
    <n v="31395"/>
    <n v="555"/>
    <n v="30840"/>
    <n v="36000"/>
    <n v="2355.1401869158876"/>
    <n v="33195.140186915887"/>
    <s v="CA"/>
    <x v="0"/>
    <x v="19"/>
  </r>
  <r>
    <x v="10"/>
    <s v="184032"/>
    <s v="1036273570"/>
    <s v="Z045"/>
    <s v="Z022"/>
    <s v="0093294949"/>
    <s v="1014691"/>
    <s v="Saha Lawson Co., Ltd."/>
    <s v="1134779"/>
    <x v="10"/>
    <x v="10"/>
    <n v="500"/>
    <n v="30840"/>
    <x v="10"/>
    <n v="500"/>
    <n v="31395"/>
    <n v="555"/>
    <n v="30840"/>
    <n v="36000"/>
    <n v="2355.1401869158876"/>
    <n v="33195.140186915887"/>
    <s v="CA"/>
    <x v="0"/>
    <x v="19"/>
  </r>
  <r>
    <x v="10"/>
    <s v="184032"/>
    <s v="1036273570"/>
    <s v="Z045"/>
    <s v="Z022"/>
    <s v="0093294949"/>
    <s v="1014691"/>
    <s v="Saha Lawson Co., Ltd."/>
    <s v="1134779"/>
    <x v="8"/>
    <x v="8"/>
    <n v="500"/>
    <n v="30955"/>
    <x v="8"/>
    <n v="500"/>
    <n v="31395"/>
    <n v="440"/>
    <n v="30955"/>
    <n v="36000"/>
    <n v="2355.1401869158876"/>
    <n v="33310.140186915887"/>
    <s v="CAHD"/>
    <x v="0"/>
    <x v="19"/>
  </r>
  <r>
    <x v="10"/>
    <s v="1012036754"/>
    <s v="1036274091"/>
    <s v="Z045"/>
    <s v="Z022"/>
    <s v="0093294950"/>
    <s v="1014781"/>
    <s v="CP All Public Company Limited"/>
    <s v="1014781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10"/>
    <s v="1012036754"/>
    <s v="1036274091"/>
    <s v="Z045"/>
    <s v="Z022"/>
    <s v="0093294950"/>
    <s v="1014781"/>
    <s v="CP All Public Company Limited"/>
    <s v="1014781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10"/>
    <s v="1012036754"/>
    <s v="1036274091"/>
    <s v="Z045"/>
    <s v="Z022"/>
    <s v="0093294950"/>
    <s v="1014781"/>
    <s v="CP All Public Company Limited"/>
    <s v="1014781"/>
    <x v="10"/>
    <x v="10"/>
    <n v="8000"/>
    <n v="473532.21"/>
    <x v="10"/>
    <n v="8000"/>
    <n v="502320"/>
    <n v="28787.789999999979"/>
    <n v="473532.21"/>
    <n v="576000"/>
    <n v="37682.242990654202"/>
    <n v="511214.45299065422"/>
    <s v="CA"/>
    <x v="0"/>
    <x v="7"/>
  </r>
  <r>
    <x v="10"/>
    <s v="1012036754"/>
    <s v="1036274091"/>
    <s v="Z045"/>
    <s v="Z022"/>
    <s v="0093294950"/>
    <s v="1014781"/>
    <s v="CP All Public Company Limited"/>
    <s v="1014781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10"/>
    <s v="1012036754"/>
    <s v="1036274091"/>
    <s v="Z045"/>
    <s v="Z022"/>
    <s v="0093294950"/>
    <s v="1014781"/>
    <s v="CP All Public Company Limited"/>
    <s v="1014781"/>
    <x v="11"/>
    <x v="11"/>
    <n v="8000"/>
    <n v="473532.37"/>
    <x v="11"/>
    <n v="8000"/>
    <n v="502320"/>
    <n v="28787.630000000005"/>
    <n v="473532.37"/>
    <n v="576000"/>
    <n v="37682.242990654202"/>
    <n v="511214.61299065419"/>
    <s v="CAHD"/>
    <x v="0"/>
    <x v="7"/>
  </r>
  <r>
    <x v="10"/>
    <s v="1012036755"/>
    <s v="1036274092"/>
    <s v="Z045"/>
    <s v="Z022"/>
    <s v="0093294951"/>
    <s v="1014781"/>
    <s v="CP All Public Company Limited"/>
    <s v="1014781"/>
    <x v="9"/>
    <x v="9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7"/>
  </r>
  <r>
    <x v="10"/>
    <s v="1012036755"/>
    <s v="1036274092"/>
    <s v="Z045"/>
    <s v="Z022"/>
    <s v="0093294951"/>
    <s v="1014781"/>
    <s v="CP All Public Company Limited"/>
    <s v="1014781"/>
    <x v="0"/>
    <x v="0"/>
    <n v="10000"/>
    <n v="591915.46"/>
    <x v="0"/>
    <n v="10000"/>
    <n v="627900"/>
    <n v="35984.540000000037"/>
    <n v="591915.46"/>
    <n v="720000"/>
    <n v="47102.803738317758"/>
    <n v="639018.26373831776"/>
    <s v="WI"/>
    <x v="0"/>
    <x v="7"/>
  </r>
  <r>
    <x v="10"/>
    <s v="1012036755"/>
    <s v="1036274092"/>
    <s v="Z045"/>
    <s v="Z022"/>
    <s v="0093294951"/>
    <s v="1014781"/>
    <s v="CP All Public Company Limited"/>
    <s v="1014781"/>
    <x v="7"/>
    <x v="7"/>
    <n v="10000"/>
    <n v="591915.46"/>
    <x v="7"/>
    <n v="10000"/>
    <n v="627900"/>
    <n v="35984.540000000037"/>
    <n v="591915.46"/>
    <n v="720000"/>
    <n v="47102.803738317758"/>
    <n v="639018.26373831776"/>
    <s v="WI"/>
    <x v="0"/>
    <x v="7"/>
  </r>
  <r>
    <x v="10"/>
    <s v="5012037011"/>
    <s v="1036274093"/>
    <s v="Z045"/>
    <s v="Z022"/>
    <s v="0093294952"/>
    <s v="1014781"/>
    <s v="CP All Public Company Limited"/>
    <s v="1075193"/>
    <x v="3"/>
    <x v="3"/>
    <n v="1500"/>
    <n v="200007.42"/>
    <x v="3"/>
    <n v="1500"/>
    <n v="207795"/>
    <n v="7787.5799999999872"/>
    <n v="200007.42"/>
    <n v="240000"/>
    <n v="15700.934579439252"/>
    <n v="215708.35457943927"/>
    <s v="EV"/>
    <x v="0"/>
    <x v="7"/>
  </r>
  <r>
    <x v="10"/>
    <s v="5012037011"/>
    <s v="1036274093"/>
    <s v="Z045"/>
    <s v="Z022"/>
    <s v="0093294952"/>
    <s v="1014781"/>
    <s v="CP All Public Company Limited"/>
    <s v="1075193"/>
    <x v="4"/>
    <x v="4"/>
    <n v="3000"/>
    <n v="400014.84"/>
    <x v="4"/>
    <n v="3000"/>
    <n v="415590"/>
    <n v="15575.159999999974"/>
    <n v="400014.84"/>
    <n v="480000"/>
    <n v="31401.869158878504"/>
    <n v="431416.70915887854"/>
    <s v="EV"/>
    <x v="0"/>
    <x v="7"/>
  </r>
  <r>
    <x v="10"/>
    <s v="5012037011"/>
    <s v="1036274093"/>
    <s v="Z045"/>
    <s v="Z022"/>
    <s v="0093294952"/>
    <s v="1014781"/>
    <s v="CP All Public Company Limited"/>
    <s v="1075193"/>
    <x v="5"/>
    <x v="5"/>
    <n v="1500"/>
    <n v="214391.31"/>
    <x v="5"/>
    <n v="1500"/>
    <n v="227325.00000000003"/>
    <n v="12933.690000000031"/>
    <n v="214391.31"/>
    <n v="262500"/>
    <n v="17172.897196261682"/>
    <n v="231564.20719626168"/>
    <s v="EV"/>
    <x v="0"/>
    <x v="7"/>
  </r>
  <r>
    <x v="10"/>
    <s v="5012037011"/>
    <s v="1036274093"/>
    <s v="Z045"/>
    <s v="Z022"/>
    <s v="0093294952"/>
    <s v="1014781"/>
    <s v="CP All Public Company Limited"/>
    <s v="1075193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10"/>
    <s v="5012037011"/>
    <s v="1036274093"/>
    <s v="Z045"/>
    <s v="Z022"/>
    <s v="0093294952"/>
    <s v="1014781"/>
    <s v="CP All Public Company Limited"/>
    <s v="1075193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10"/>
    <s v="5012037011"/>
    <s v="1036274093"/>
    <s v="Z045"/>
    <s v="Z022"/>
    <s v="0093294952"/>
    <s v="1014781"/>
    <s v="CP All Public Company Limited"/>
    <s v="1075193"/>
    <x v="10"/>
    <x v="10"/>
    <n v="4000"/>
    <n v="236766.1"/>
    <x v="10"/>
    <n v="4000"/>
    <n v="251160"/>
    <n v="14393.899999999994"/>
    <n v="236766.1"/>
    <n v="288000"/>
    <n v="18841.121495327101"/>
    <n v="255607.2214953271"/>
    <s v="CA"/>
    <x v="0"/>
    <x v="7"/>
  </r>
  <r>
    <x v="10"/>
    <s v="5012037011"/>
    <s v="1036274093"/>
    <s v="Z045"/>
    <s v="Z022"/>
    <s v="0093294952"/>
    <s v="1014781"/>
    <s v="CP All Public Company Limited"/>
    <s v="1075193"/>
    <x v="8"/>
    <x v="8"/>
    <n v="6000"/>
    <n v="355149.27"/>
    <x v="8"/>
    <n v="6000"/>
    <n v="376740"/>
    <n v="21590.729999999981"/>
    <n v="355149.27"/>
    <n v="432000"/>
    <n v="28261.682242990653"/>
    <n v="383410.95224299066"/>
    <s v="CAHD"/>
    <x v="0"/>
    <x v="7"/>
  </r>
  <r>
    <x v="10"/>
    <s v="5012037011"/>
    <s v="1036274093"/>
    <s v="Z045"/>
    <s v="Z022"/>
    <s v="0093294952"/>
    <s v="1014781"/>
    <s v="CP All Public Company Limited"/>
    <s v="1075193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10"/>
    <s v="5012037012"/>
    <s v="1036274110"/>
    <s v="Z045"/>
    <s v="Z022"/>
    <s v="0093294953"/>
    <s v="1014781"/>
    <s v="CP All Public Company Limited"/>
    <s v="1075193"/>
    <x v="6"/>
    <x v="6"/>
    <n v="1500"/>
    <n v="148424.29999999999"/>
    <x v="6"/>
    <n v="1500"/>
    <n v="156225"/>
    <n v="7800.7000000000116"/>
    <n v="148424.29999999999"/>
    <n v="180000"/>
    <n v="11775.700934579439"/>
    <n v="160200.00093457944"/>
    <s v="WI"/>
    <x v="0"/>
    <x v="7"/>
  </r>
  <r>
    <x v="10"/>
    <s v="5012037012"/>
    <s v="1036274110"/>
    <s v="Z045"/>
    <s v="Z022"/>
    <s v="0093294953"/>
    <s v="1014781"/>
    <s v="CP All Public Company Limited"/>
    <s v="1075193"/>
    <x v="9"/>
    <x v="9"/>
    <n v="6000"/>
    <n v="355149.27"/>
    <x v="9"/>
    <n v="6000"/>
    <n v="376740"/>
    <n v="21590.729999999981"/>
    <n v="355149.27"/>
    <n v="432000"/>
    <n v="28261.682242990653"/>
    <n v="383410.95224299066"/>
    <s v="WI"/>
    <x v="0"/>
    <x v="7"/>
  </r>
  <r>
    <x v="10"/>
    <s v="5012037012"/>
    <s v="1036274110"/>
    <s v="Z045"/>
    <s v="Z022"/>
    <s v="0093294953"/>
    <s v="1014781"/>
    <s v="CP All Public Company Limited"/>
    <s v="1075193"/>
    <x v="0"/>
    <x v="0"/>
    <n v="7500"/>
    <n v="443936.59"/>
    <x v="0"/>
    <n v="7500"/>
    <n v="470925"/>
    <n v="26988.409999999974"/>
    <n v="443936.59"/>
    <n v="540000"/>
    <n v="35327.102803738315"/>
    <n v="479263.69280373835"/>
    <s v="WI"/>
    <x v="0"/>
    <x v="7"/>
  </r>
  <r>
    <x v="10"/>
    <s v="5012037012"/>
    <s v="1036274110"/>
    <s v="Z045"/>
    <s v="Z022"/>
    <s v="0093294953"/>
    <s v="1014781"/>
    <s v="CP All Public Company Limited"/>
    <s v="1075193"/>
    <x v="7"/>
    <x v="7"/>
    <n v="4000"/>
    <n v="236766.18"/>
    <x v="7"/>
    <n v="4000"/>
    <n v="251160"/>
    <n v="14393.820000000007"/>
    <n v="236766.18"/>
    <n v="288000"/>
    <n v="18841.121495327101"/>
    <n v="255607.30149532709"/>
    <s v="WI"/>
    <x v="0"/>
    <x v="7"/>
  </r>
  <r>
    <x v="10"/>
    <s v="9012036401Code12452D"/>
    <s v="1036274113"/>
    <s v="Z045"/>
    <s v="Z022"/>
    <s v="0093294954"/>
    <s v="1014781"/>
    <s v="CP All Public Company Limited"/>
    <s v="1121029"/>
    <x v="3"/>
    <x v="3"/>
    <n v="1500"/>
    <n v="200007.42"/>
    <x v="3"/>
    <n v="1500"/>
    <n v="207795"/>
    <n v="7787.5799999999872"/>
    <n v="200007.42"/>
    <n v="240000"/>
    <n v="15700.934579439252"/>
    <n v="215708.35457943927"/>
    <s v="EV"/>
    <x v="0"/>
    <x v="7"/>
  </r>
  <r>
    <x v="10"/>
    <s v="9012036401Code12452D"/>
    <s v="1036274113"/>
    <s v="Z045"/>
    <s v="Z022"/>
    <s v="0093294954"/>
    <s v="1014781"/>
    <s v="CP All Public Company Limited"/>
    <s v="1121029"/>
    <x v="4"/>
    <x v="4"/>
    <n v="2000"/>
    <n v="266676.56"/>
    <x v="4"/>
    <n v="2000"/>
    <n v="277060"/>
    <n v="10383.440000000002"/>
    <n v="266676.56"/>
    <n v="320000"/>
    <n v="20934.579439252335"/>
    <n v="287611.13943925232"/>
    <s v="EV"/>
    <x v="0"/>
    <x v="7"/>
  </r>
  <r>
    <x v="10"/>
    <s v="9012036401Code12452D"/>
    <s v="1036274113"/>
    <s v="Z045"/>
    <s v="Z022"/>
    <s v="0093294954"/>
    <s v="1014781"/>
    <s v="CP All Public Company Limited"/>
    <s v="112102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0"/>
    <s v="9012036401Code12452D"/>
    <s v="1036274113"/>
    <s v="Z045"/>
    <s v="Z022"/>
    <s v="0093294954"/>
    <s v="1014781"/>
    <s v="CP All Public Company Limited"/>
    <s v="1121029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10"/>
    <s v="9012036401Code12452D"/>
    <s v="1036274113"/>
    <s v="Z045"/>
    <s v="Z022"/>
    <s v="0093294954"/>
    <s v="1014781"/>
    <s v="CP All Public Company Limited"/>
    <s v="1121029"/>
    <x v="2"/>
    <x v="2"/>
    <n v="5000"/>
    <n v="295957.63"/>
    <x v="2"/>
    <n v="5000"/>
    <n v="313950"/>
    <n v="17992.369999999995"/>
    <n v="295957.63"/>
    <n v="360000"/>
    <n v="23551.401869158879"/>
    <n v="319509.03186915891"/>
    <s v="CA"/>
    <x v="0"/>
    <x v="7"/>
  </r>
  <r>
    <x v="10"/>
    <s v="9012036401Code12452D"/>
    <s v="1036274113"/>
    <s v="Z045"/>
    <s v="Z022"/>
    <s v="0093294954"/>
    <s v="1014781"/>
    <s v="CP All Public Company Limited"/>
    <s v="1121029"/>
    <x v="10"/>
    <x v="10"/>
    <n v="5000"/>
    <n v="295957.63"/>
    <x v="10"/>
    <n v="5000"/>
    <n v="313950"/>
    <n v="17992.369999999995"/>
    <n v="295957.63"/>
    <n v="360000"/>
    <n v="23551.401869158879"/>
    <n v="319509.03186915891"/>
    <s v="CA"/>
    <x v="0"/>
    <x v="7"/>
  </r>
  <r>
    <x v="10"/>
    <s v="9012036401Code12452D"/>
    <s v="1036274113"/>
    <s v="Z045"/>
    <s v="Z022"/>
    <s v="0093294954"/>
    <s v="1014781"/>
    <s v="CP All Public Company Limited"/>
    <s v="1121029"/>
    <x v="8"/>
    <x v="8"/>
    <n v="12000"/>
    <n v="710298.55"/>
    <x v="8"/>
    <n v="12000"/>
    <n v="753480"/>
    <n v="43181.449999999953"/>
    <n v="710298.55"/>
    <n v="864000"/>
    <n v="56523.364485981307"/>
    <n v="766821.91448598134"/>
    <s v="CAHD"/>
    <x v="0"/>
    <x v="7"/>
  </r>
  <r>
    <x v="10"/>
    <s v="9012036401Code12452D"/>
    <s v="1036274113"/>
    <s v="Z045"/>
    <s v="Z022"/>
    <s v="0093294954"/>
    <s v="1014781"/>
    <s v="CP All Public Company Limited"/>
    <s v="1121029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10"/>
    <s v="9012036402Code12452D"/>
    <s v="1036274114"/>
    <s v="Z045"/>
    <s v="Z022"/>
    <s v="0093294955"/>
    <s v="1014781"/>
    <s v="CP All Public Company Limited"/>
    <s v="1121029"/>
    <x v="6"/>
    <x v="6"/>
    <n v="1000"/>
    <n v="98949.53"/>
    <x v="6"/>
    <n v="1000"/>
    <n v="104150"/>
    <n v="5200.4700000000012"/>
    <n v="98949.53"/>
    <n v="120000"/>
    <n v="7850.467289719626"/>
    <n v="106799.99728971963"/>
    <s v="WI"/>
    <x v="0"/>
    <x v="7"/>
  </r>
  <r>
    <x v="10"/>
    <s v="9012036402Code12452D"/>
    <s v="1036274114"/>
    <s v="Z045"/>
    <s v="Z022"/>
    <s v="0093294955"/>
    <s v="1014781"/>
    <s v="CP All Public Company Limited"/>
    <s v="1121029"/>
    <x v="9"/>
    <x v="9"/>
    <n v="6000"/>
    <n v="355149.27"/>
    <x v="9"/>
    <n v="6000"/>
    <n v="376740"/>
    <n v="21590.729999999981"/>
    <n v="355149.27"/>
    <n v="432000"/>
    <n v="28261.682242990653"/>
    <n v="383410.95224299066"/>
    <s v="WI"/>
    <x v="0"/>
    <x v="7"/>
  </r>
  <r>
    <x v="10"/>
    <s v="9012036402Code12452D"/>
    <s v="1036274114"/>
    <s v="Z045"/>
    <s v="Z022"/>
    <s v="0093294955"/>
    <s v="1014781"/>
    <s v="CP All Public Company Limited"/>
    <s v="1121029"/>
    <x v="0"/>
    <x v="0"/>
    <n v="6000"/>
    <n v="355149.27"/>
    <x v="0"/>
    <n v="6000"/>
    <n v="376740"/>
    <n v="21590.729999999981"/>
    <n v="355149.27"/>
    <n v="432000"/>
    <n v="28261.682242990653"/>
    <n v="383410.95224299066"/>
    <s v="WI"/>
    <x v="0"/>
    <x v="7"/>
  </r>
  <r>
    <x v="10"/>
    <s v="9012036402Code12452D"/>
    <s v="1036274114"/>
    <s v="Z045"/>
    <s v="Z022"/>
    <s v="0093294955"/>
    <s v="1014781"/>
    <s v="CP All Public Company Limited"/>
    <s v="1121029"/>
    <x v="7"/>
    <x v="7"/>
    <n v="3000"/>
    <n v="177574.64"/>
    <x v="7"/>
    <n v="3000"/>
    <n v="188370"/>
    <n v="10795.359999999986"/>
    <n v="177574.64"/>
    <n v="216000"/>
    <n v="14130.841121495327"/>
    <n v="191705.48112149534"/>
    <s v="WI"/>
    <x v="0"/>
    <x v="7"/>
  </r>
  <r>
    <x v="10"/>
    <s v="3012034625Code12452D"/>
    <s v="1036274106"/>
    <s v="Z045"/>
    <s v="Z022"/>
    <s v="0093294956"/>
    <s v="1014781"/>
    <s v="CP All Public Company Limited"/>
    <s v="1113864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0"/>
    <s v="3012034625Code12452D"/>
    <s v="1036274106"/>
    <s v="Z045"/>
    <s v="Z022"/>
    <s v="0093294956"/>
    <s v="1014781"/>
    <s v="CP All Public Company Limited"/>
    <s v="1113864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10"/>
    <s v="3012034625Code12452D"/>
    <s v="1036274106"/>
    <s v="Z045"/>
    <s v="Z022"/>
    <s v="0093294956"/>
    <s v="1014781"/>
    <s v="CP All Public Company Limited"/>
    <s v="1113864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0"/>
    <s v="3012034625Code12452D"/>
    <s v="1036274106"/>
    <s v="Z045"/>
    <s v="Z022"/>
    <s v="0093294956"/>
    <s v="1014781"/>
    <s v="CP All Public Company Limited"/>
    <s v="1113864"/>
    <x v="1"/>
    <x v="1"/>
    <n v="4000"/>
    <n v="236766.1"/>
    <x v="1"/>
    <n v="4000"/>
    <n v="251160"/>
    <n v="14393.899999999994"/>
    <n v="236766.1"/>
    <n v="288000"/>
    <n v="18841.121495327101"/>
    <n v="255607.2214953271"/>
    <s v="CA"/>
    <x v="0"/>
    <x v="7"/>
  </r>
  <r>
    <x v="10"/>
    <s v="3012034625Code12452D"/>
    <s v="1036274106"/>
    <s v="Z045"/>
    <s v="Z022"/>
    <s v="0093294956"/>
    <s v="1014781"/>
    <s v="CP All Public Company Limited"/>
    <s v="1113864"/>
    <x v="2"/>
    <x v="2"/>
    <n v="6000"/>
    <n v="355149.15"/>
    <x v="2"/>
    <n v="6000"/>
    <n v="376740"/>
    <n v="21590.849999999977"/>
    <n v="355149.15"/>
    <n v="432000"/>
    <n v="28261.682242990653"/>
    <n v="383410.83224299067"/>
    <s v="CA"/>
    <x v="0"/>
    <x v="7"/>
  </r>
  <r>
    <x v="10"/>
    <s v="3012034625Code12452D"/>
    <s v="1036274106"/>
    <s v="Z045"/>
    <s v="Z022"/>
    <s v="0093294956"/>
    <s v="1014781"/>
    <s v="CP All Public Company Limited"/>
    <s v="1113864"/>
    <x v="10"/>
    <x v="10"/>
    <n v="2000"/>
    <n v="118383.05"/>
    <x v="10"/>
    <n v="2000"/>
    <n v="125580"/>
    <n v="7196.9499999999971"/>
    <n v="118383.05"/>
    <n v="144000"/>
    <n v="9420.5607476635505"/>
    <n v="127803.61074766355"/>
    <s v="CA"/>
    <x v="0"/>
    <x v="7"/>
  </r>
  <r>
    <x v="10"/>
    <s v="3012034625Code12452D"/>
    <s v="1036274106"/>
    <s v="Z045"/>
    <s v="Z022"/>
    <s v="0093294956"/>
    <s v="1014781"/>
    <s v="CP All Public Company Limited"/>
    <s v="1113864"/>
    <x v="8"/>
    <x v="8"/>
    <n v="4000"/>
    <n v="236766.18"/>
    <x v="8"/>
    <n v="4000"/>
    <n v="251160"/>
    <n v="14393.820000000007"/>
    <n v="236766.18"/>
    <n v="288000"/>
    <n v="18841.121495327101"/>
    <n v="255607.30149532709"/>
    <s v="CAHD"/>
    <x v="0"/>
    <x v="7"/>
  </r>
  <r>
    <x v="10"/>
    <s v="3012034625Code12452D"/>
    <s v="1036274106"/>
    <s v="Z045"/>
    <s v="Z022"/>
    <s v="0093294956"/>
    <s v="1014781"/>
    <s v="CP All Public Company Limited"/>
    <s v="1113864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10"/>
    <s v="3012034626Code12452D"/>
    <s v="1036274107"/>
    <s v="Z045"/>
    <s v="Z022"/>
    <s v="0093294957"/>
    <s v="1014781"/>
    <s v="CP All Public Company Limited"/>
    <s v="1113864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10"/>
    <s v="3012034626Code12452D"/>
    <s v="1036274107"/>
    <s v="Z045"/>
    <s v="Z022"/>
    <s v="0093294957"/>
    <s v="1014781"/>
    <s v="CP All Public Company Limited"/>
    <s v="1113864"/>
    <x v="0"/>
    <x v="0"/>
    <n v="2000"/>
    <n v="118383.09"/>
    <x v="0"/>
    <n v="2000"/>
    <n v="125580"/>
    <n v="7196.9100000000035"/>
    <n v="118383.09"/>
    <n v="144000"/>
    <n v="9420.5607476635505"/>
    <n v="127803.65074766355"/>
    <s v="WI"/>
    <x v="0"/>
    <x v="7"/>
  </r>
  <r>
    <x v="10"/>
    <s v="3012034626Code12452D"/>
    <s v="1036274107"/>
    <s v="Z045"/>
    <s v="Z022"/>
    <s v="0093294957"/>
    <s v="1014781"/>
    <s v="CP All Public Company Limited"/>
    <s v="1113864"/>
    <x v="7"/>
    <x v="7"/>
    <n v="1500"/>
    <n v="88787.32"/>
    <x v="7"/>
    <n v="1500"/>
    <n v="94185"/>
    <n v="5397.679999999993"/>
    <n v="88787.32"/>
    <n v="108000"/>
    <n v="7065.4205607476633"/>
    <n v="95852.740560747668"/>
    <s v="WI"/>
    <x v="0"/>
    <x v="7"/>
  </r>
  <r>
    <x v="10"/>
    <s v="4012035372Code12452D"/>
    <s v="1036274108"/>
    <s v="Z045"/>
    <s v="Z022"/>
    <s v="0093294958"/>
    <s v="1014781"/>
    <s v="CP All Public Company Limited"/>
    <s v="1092504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0"/>
    <s v="4012035372Code12452D"/>
    <s v="1036274108"/>
    <s v="Z045"/>
    <s v="Z022"/>
    <s v="0093294958"/>
    <s v="1014781"/>
    <s v="CP All Public Company Limited"/>
    <s v="1092504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10"/>
    <s v="4012035372Code12452D"/>
    <s v="1036274108"/>
    <s v="Z045"/>
    <s v="Z022"/>
    <s v="0093294958"/>
    <s v="1014781"/>
    <s v="CP All Public Company Limited"/>
    <s v="1092504"/>
    <x v="1"/>
    <x v="1"/>
    <n v="28000"/>
    <n v="1657362.72"/>
    <x v="1"/>
    <n v="28000"/>
    <n v="1758120"/>
    <n v="100757.28000000003"/>
    <n v="1657362.72"/>
    <n v="2016000"/>
    <n v="131887.85046728971"/>
    <n v="1789250.5704672898"/>
    <s v="CA"/>
    <x v="0"/>
    <x v="7"/>
  </r>
  <r>
    <x v="10"/>
    <s v="4012035372Code12452D"/>
    <s v="1036274108"/>
    <s v="Z045"/>
    <s v="Z022"/>
    <s v="0093294958"/>
    <s v="1014781"/>
    <s v="CP All Public Company Limited"/>
    <s v="1092504"/>
    <x v="2"/>
    <x v="2"/>
    <n v="16000"/>
    <n v="947064.41"/>
    <x v="2"/>
    <n v="16000"/>
    <n v="1004640"/>
    <n v="57575.589999999967"/>
    <n v="947064.41"/>
    <n v="1152000"/>
    <n v="75364.485981308404"/>
    <n v="1022428.8959813084"/>
    <s v="CA"/>
    <x v="0"/>
    <x v="7"/>
  </r>
  <r>
    <x v="10"/>
    <s v="4012035372Code12452D"/>
    <s v="1036274108"/>
    <s v="Z045"/>
    <s v="Z022"/>
    <s v="0093294958"/>
    <s v="1014781"/>
    <s v="CP All Public Company Limited"/>
    <s v="1092504"/>
    <x v="10"/>
    <x v="10"/>
    <n v="3500"/>
    <n v="207170.34"/>
    <x v="10"/>
    <n v="3500"/>
    <n v="219765"/>
    <n v="12594.660000000003"/>
    <n v="207170.34"/>
    <n v="252000"/>
    <n v="16485.981308411214"/>
    <n v="223656.32130841122"/>
    <s v="CA"/>
    <x v="0"/>
    <x v="7"/>
  </r>
  <r>
    <x v="10"/>
    <s v="4012035372Code12452D"/>
    <s v="1036274108"/>
    <s v="Z045"/>
    <s v="Z022"/>
    <s v="0093294958"/>
    <s v="1014781"/>
    <s v="CP All Public Company Limited"/>
    <s v="1092504"/>
    <x v="8"/>
    <x v="8"/>
    <n v="2000"/>
    <n v="118383.09"/>
    <x v="8"/>
    <n v="2000"/>
    <n v="125580"/>
    <n v="7196.9100000000035"/>
    <n v="118383.09"/>
    <n v="144000"/>
    <n v="9420.5607476635505"/>
    <n v="127803.65074766355"/>
    <s v="CAHD"/>
    <x v="0"/>
    <x v="7"/>
  </r>
  <r>
    <x v="10"/>
    <s v="4012035372Code12452D"/>
    <s v="1036274108"/>
    <s v="Z045"/>
    <s v="Z022"/>
    <s v="0093294958"/>
    <s v="1014781"/>
    <s v="CP All Public Company Limited"/>
    <s v="1092504"/>
    <x v="11"/>
    <x v="11"/>
    <n v="500"/>
    <n v="29595.77"/>
    <x v="11"/>
    <n v="500"/>
    <n v="31395"/>
    <n v="1799.2299999999996"/>
    <n v="29595.77"/>
    <n v="36000"/>
    <n v="2355.1401869158876"/>
    <n v="31950.910186915888"/>
    <s v="CAHD"/>
    <x v="0"/>
    <x v="7"/>
  </r>
  <r>
    <x v="10"/>
    <s v="4012035373Code12452D"/>
    <s v="1036274109"/>
    <s v="Z045"/>
    <s v="Z022"/>
    <s v="0093294959"/>
    <s v="1014781"/>
    <s v="CP All Public Company Limited"/>
    <s v="1092504"/>
    <x v="6"/>
    <x v="6"/>
    <n v="1500"/>
    <n v="148424.29999999999"/>
    <x v="6"/>
    <n v="1500"/>
    <n v="156225"/>
    <n v="7800.7000000000116"/>
    <n v="148424.29999999999"/>
    <n v="180000"/>
    <n v="11775.700934579439"/>
    <n v="160200.00093457944"/>
    <s v="WI"/>
    <x v="0"/>
    <x v="7"/>
  </r>
  <r>
    <x v="10"/>
    <s v="4012035373Code12452D"/>
    <s v="1036274109"/>
    <s v="Z045"/>
    <s v="Z022"/>
    <s v="0093294959"/>
    <s v="1014781"/>
    <s v="CP All Public Company Limited"/>
    <s v="1092504"/>
    <x v="9"/>
    <x v="9"/>
    <n v="4500"/>
    <n v="266361.96000000002"/>
    <x v="9"/>
    <n v="4500"/>
    <n v="282555"/>
    <n v="16193.039999999979"/>
    <n v="266361.96000000002"/>
    <n v="324000"/>
    <n v="21196.261682242992"/>
    <n v="287558.22168224299"/>
    <s v="WI"/>
    <x v="0"/>
    <x v="7"/>
  </r>
  <r>
    <x v="10"/>
    <s v="4012035373Code12452D"/>
    <s v="1036274109"/>
    <s v="Z045"/>
    <s v="Z022"/>
    <s v="0093294959"/>
    <s v="1014781"/>
    <s v="CP All Public Company Limited"/>
    <s v="1092504"/>
    <x v="0"/>
    <x v="0"/>
    <n v="10000"/>
    <n v="591915.46"/>
    <x v="0"/>
    <n v="10000"/>
    <n v="627900"/>
    <n v="35984.540000000037"/>
    <n v="591915.46"/>
    <n v="720000"/>
    <n v="47102.803738317758"/>
    <n v="639018.26373831776"/>
    <s v="WI"/>
    <x v="0"/>
    <x v="7"/>
  </r>
  <r>
    <x v="10"/>
    <s v="4012035373Code12452D"/>
    <s v="1036274109"/>
    <s v="Z045"/>
    <s v="Z022"/>
    <s v="0093294959"/>
    <s v="1014781"/>
    <s v="CP All Public Company Limited"/>
    <s v="1092504"/>
    <x v="7"/>
    <x v="7"/>
    <n v="3000"/>
    <n v="177574.64"/>
    <x v="7"/>
    <n v="3000"/>
    <n v="188370"/>
    <n v="10795.359999999986"/>
    <n v="177574.64"/>
    <n v="216000"/>
    <n v="14130.841121495327"/>
    <n v="191705.48112149534"/>
    <s v="WI"/>
    <x v="0"/>
    <x v="7"/>
  </r>
  <r>
    <x v="10"/>
    <s v="8012035036Code12452D"/>
    <s v="1036274111"/>
    <s v="Z045"/>
    <s v="Z022"/>
    <s v="0093294960"/>
    <s v="1014781"/>
    <s v="CP All Public Company Limited"/>
    <s v="101477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0"/>
    <s v="8012035036Code12452D"/>
    <s v="1036274111"/>
    <s v="Z045"/>
    <s v="Z022"/>
    <s v="0093294960"/>
    <s v="1014781"/>
    <s v="CP All Public Company Limited"/>
    <s v="1014779"/>
    <x v="1"/>
    <x v="1"/>
    <n v="2000"/>
    <n v="118383.05"/>
    <x v="1"/>
    <n v="2000"/>
    <n v="125580"/>
    <n v="7196.9499999999971"/>
    <n v="118383.05"/>
    <n v="144000"/>
    <n v="9420.5607476635505"/>
    <n v="127803.61074766355"/>
    <s v="CA"/>
    <x v="0"/>
    <x v="7"/>
  </r>
  <r>
    <x v="10"/>
    <s v="8012035036Code12452D"/>
    <s v="1036274111"/>
    <s v="Z045"/>
    <s v="Z022"/>
    <s v="0093294960"/>
    <s v="1014781"/>
    <s v="CP All Public Company Limited"/>
    <s v="1014779"/>
    <x v="2"/>
    <x v="2"/>
    <n v="1000"/>
    <n v="59191.53"/>
    <x v="2"/>
    <n v="1000"/>
    <n v="62790"/>
    <n v="3598.4700000000012"/>
    <n v="59191.53"/>
    <n v="72000"/>
    <n v="4710.2803738317753"/>
    <n v="63901.810373831773"/>
    <s v="CA"/>
    <x v="0"/>
    <x v="7"/>
  </r>
  <r>
    <x v="10"/>
    <s v="8012035036Code12452D"/>
    <s v="1036274111"/>
    <s v="Z045"/>
    <s v="Z022"/>
    <s v="0093294960"/>
    <s v="1014781"/>
    <s v="CP All Public Company Limited"/>
    <s v="1014779"/>
    <x v="10"/>
    <x v="10"/>
    <n v="500"/>
    <n v="29595.759999999998"/>
    <x v="10"/>
    <n v="500"/>
    <n v="31395"/>
    <n v="1799.2400000000016"/>
    <n v="29595.759999999998"/>
    <n v="36000"/>
    <n v="2355.1401869158876"/>
    <n v="31950.900186915886"/>
    <s v="CA"/>
    <x v="0"/>
    <x v="7"/>
  </r>
  <r>
    <x v="10"/>
    <s v="8012035036Code12452D"/>
    <s v="1036274111"/>
    <s v="Z045"/>
    <s v="Z022"/>
    <s v="0093294960"/>
    <s v="1014781"/>
    <s v="CP All Public Company Limited"/>
    <s v="1014779"/>
    <x v="8"/>
    <x v="8"/>
    <n v="3000"/>
    <n v="177574.64"/>
    <x v="8"/>
    <n v="3000"/>
    <n v="188370"/>
    <n v="10795.359999999986"/>
    <n v="177574.64"/>
    <n v="216000"/>
    <n v="14130.841121495327"/>
    <n v="191705.48112149534"/>
    <s v="CAHD"/>
    <x v="0"/>
    <x v="7"/>
  </r>
  <r>
    <x v="10"/>
    <s v="8012035036Code12452D"/>
    <s v="1036274111"/>
    <s v="Z045"/>
    <s v="Z022"/>
    <s v="0093294960"/>
    <s v="1014781"/>
    <s v="CP All Public Company Limited"/>
    <s v="1014779"/>
    <x v="11"/>
    <x v="11"/>
    <n v="1500"/>
    <n v="88787.32"/>
    <x v="11"/>
    <n v="1500"/>
    <n v="94185"/>
    <n v="5397.679999999993"/>
    <n v="88787.32"/>
    <n v="108000"/>
    <n v="7065.4205607476633"/>
    <n v="95852.740560747668"/>
    <s v="CAHD"/>
    <x v="0"/>
    <x v="7"/>
  </r>
  <r>
    <x v="10"/>
    <s v="8012035037Code12452D"/>
    <s v="1036274112"/>
    <s v="Z045"/>
    <s v="Z022"/>
    <s v="0093294961"/>
    <s v="1014781"/>
    <s v="CP All Public Company Limited"/>
    <s v="1014779"/>
    <x v="9"/>
    <x v="9"/>
    <n v="1000"/>
    <n v="59191.55"/>
    <x v="9"/>
    <n v="1000"/>
    <n v="62790"/>
    <n v="3598.4499999999971"/>
    <n v="59191.55"/>
    <n v="72000"/>
    <n v="4710.2803738317753"/>
    <n v="63901.830373831777"/>
    <s v="WI"/>
    <x v="0"/>
    <x v="7"/>
  </r>
  <r>
    <x v="10"/>
    <s v="8012035037Code12452D"/>
    <s v="1036274112"/>
    <s v="Z045"/>
    <s v="Z022"/>
    <s v="0093294961"/>
    <s v="1014781"/>
    <s v="CP All Public Company Limited"/>
    <s v="1014779"/>
    <x v="0"/>
    <x v="0"/>
    <n v="1000"/>
    <n v="59191.55"/>
    <x v="0"/>
    <n v="1000"/>
    <n v="62790"/>
    <n v="3598.4499999999971"/>
    <n v="59191.55"/>
    <n v="72000"/>
    <n v="4710.2803738317753"/>
    <n v="63901.830373831777"/>
    <s v="WI"/>
    <x v="0"/>
    <x v="7"/>
  </r>
  <r>
    <x v="10"/>
    <s v="8012035037Code12452D"/>
    <s v="1036274112"/>
    <s v="Z045"/>
    <s v="Z022"/>
    <s v="0093294961"/>
    <s v="1014781"/>
    <s v="CP All Public Company Limited"/>
    <s v="1014779"/>
    <x v="7"/>
    <x v="7"/>
    <n v="1500"/>
    <n v="88787.32"/>
    <x v="7"/>
    <n v="1500"/>
    <n v="94185"/>
    <n v="5397.679999999993"/>
    <n v="88787.32"/>
    <n v="108000"/>
    <n v="7065.4205607476633"/>
    <n v="95852.740560747668"/>
    <s v="WI"/>
    <x v="0"/>
    <x v="7"/>
  </r>
  <r>
    <x v="10"/>
    <s v="1312035002Code12452D"/>
    <s v="1036274100"/>
    <s v="Z045"/>
    <s v="Z022"/>
    <s v="0093294962"/>
    <s v="1014781"/>
    <s v="CP All Public Company Limited"/>
    <s v="1134451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0"/>
    <s v="1312035002Code12452D"/>
    <s v="1036274100"/>
    <s v="Z045"/>
    <s v="Z022"/>
    <s v="0093294962"/>
    <s v="1014781"/>
    <s v="CP All Public Company Limited"/>
    <s v="1134451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10"/>
    <s v="1312035002Code12452D"/>
    <s v="1036274100"/>
    <s v="Z045"/>
    <s v="Z022"/>
    <s v="0093294962"/>
    <s v="1014781"/>
    <s v="CP All Public Company Limited"/>
    <s v="1134451"/>
    <x v="1"/>
    <x v="1"/>
    <n v="5000"/>
    <n v="295957.63"/>
    <x v="1"/>
    <n v="5000"/>
    <n v="313950"/>
    <n v="17992.369999999995"/>
    <n v="295957.63"/>
    <n v="360000"/>
    <n v="23551.401869158879"/>
    <n v="319509.03186915891"/>
    <s v="CA"/>
    <x v="0"/>
    <x v="7"/>
  </r>
  <r>
    <x v="10"/>
    <s v="1312035002Code12452D"/>
    <s v="1036274100"/>
    <s v="Z045"/>
    <s v="Z022"/>
    <s v="0093294962"/>
    <s v="1014781"/>
    <s v="CP All Public Company Limited"/>
    <s v="1134451"/>
    <x v="2"/>
    <x v="2"/>
    <n v="1000"/>
    <n v="59191.53"/>
    <x v="2"/>
    <n v="1000"/>
    <n v="62790"/>
    <n v="3598.4700000000012"/>
    <n v="59191.53"/>
    <n v="72000"/>
    <n v="4710.2803738317753"/>
    <n v="63901.810373831773"/>
    <s v="CA"/>
    <x v="0"/>
    <x v="7"/>
  </r>
  <r>
    <x v="10"/>
    <s v="1312035002Code12452D"/>
    <s v="1036274100"/>
    <s v="Z045"/>
    <s v="Z022"/>
    <s v="0093294962"/>
    <s v="1014781"/>
    <s v="CP All Public Company Limited"/>
    <s v="1134451"/>
    <x v="10"/>
    <x v="10"/>
    <n v="500"/>
    <n v="29595.759999999998"/>
    <x v="10"/>
    <n v="500"/>
    <n v="31395"/>
    <n v="1799.2400000000016"/>
    <n v="29595.759999999998"/>
    <n v="36000"/>
    <n v="2355.1401869158876"/>
    <n v="31950.900186915886"/>
    <s v="CA"/>
    <x v="0"/>
    <x v="7"/>
  </r>
  <r>
    <x v="10"/>
    <s v="1312035002Code12452D"/>
    <s v="1036274100"/>
    <s v="Z045"/>
    <s v="Z022"/>
    <s v="0093294962"/>
    <s v="1014781"/>
    <s v="CP All Public Company Limited"/>
    <s v="1134451"/>
    <x v="8"/>
    <x v="8"/>
    <n v="5000"/>
    <n v="295957.73"/>
    <x v="8"/>
    <n v="5000"/>
    <n v="313950"/>
    <n v="17992.270000000019"/>
    <n v="295957.73"/>
    <n v="360000"/>
    <n v="23551.401869158879"/>
    <n v="319509.13186915888"/>
    <s v="CAHD"/>
    <x v="0"/>
    <x v="7"/>
  </r>
  <r>
    <x v="10"/>
    <s v="1312035002Code12452D"/>
    <s v="1036274100"/>
    <s v="Z045"/>
    <s v="Z022"/>
    <s v="0093294962"/>
    <s v="1014781"/>
    <s v="CP All Public Company Limited"/>
    <s v="1134451"/>
    <x v="11"/>
    <x v="11"/>
    <n v="500"/>
    <n v="29595.77"/>
    <x v="11"/>
    <n v="500"/>
    <n v="31395"/>
    <n v="1799.2299999999996"/>
    <n v="29595.77"/>
    <n v="36000"/>
    <n v="2355.1401869158876"/>
    <n v="31950.910186915888"/>
    <s v="CAHD"/>
    <x v="0"/>
    <x v="7"/>
  </r>
  <r>
    <x v="10"/>
    <s v="1312035003Code12452D"/>
    <s v="1036274101"/>
    <s v="Z045"/>
    <s v="Z022"/>
    <s v="0093294963"/>
    <s v="1014781"/>
    <s v="CP All Public Company Limited"/>
    <s v="1134451"/>
    <x v="9"/>
    <x v="9"/>
    <n v="1000"/>
    <n v="59191.55"/>
    <x v="9"/>
    <n v="1000"/>
    <n v="62790"/>
    <n v="3598.4499999999971"/>
    <n v="59191.55"/>
    <n v="72000"/>
    <n v="4710.2803738317753"/>
    <n v="63901.830373831777"/>
    <s v="WI"/>
    <x v="0"/>
    <x v="7"/>
  </r>
  <r>
    <x v="10"/>
    <s v="1312035003Code12452D"/>
    <s v="1036274101"/>
    <s v="Z045"/>
    <s v="Z022"/>
    <s v="0093294963"/>
    <s v="1014781"/>
    <s v="CP All Public Company Limited"/>
    <s v="1134451"/>
    <x v="0"/>
    <x v="0"/>
    <n v="1000"/>
    <n v="59191.55"/>
    <x v="0"/>
    <n v="1000"/>
    <n v="62790"/>
    <n v="3598.4499999999971"/>
    <n v="59191.55"/>
    <n v="72000"/>
    <n v="4710.2803738317753"/>
    <n v="63901.830373831777"/>
    <s v="WI"/>
    <x v="0"/>
    <x v="7"/>
  </r>
  <r>
    <x v="10"/>
    <s v="1312035003Code12452D"/>
    <s v="1036274101"/>
    <s v="Z045"/>
    <s v="Z022"/>
    <s v="0093294963"/>
    <s v="1014781"/>
    <s v="CP All Public Company Limited"/>
    <s v="1134451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10"/>
    <s v="1412034030Code12452D"/>
    <s v="1036274102"/>
    <s v="Z045"/>
    <s v="Z022"/>
    <s v="0093294964"/>
    <s v="1014781"/>
    <s v="CP All Public Company Limited"/>
    <s v="1232007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0"/>
    <s v="1412034030Code12452D"/>
    <s v="1036274102"/>
    <s v="Z045"/>
    <s v="Z022"/>
    <s v="0093294964"/>
    <s v="1014781"/>
    <s v="CP All Public Company Limited"/>
    <s v="1232007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10"/>
    <s v="1412034030Code12452D"/>
    <s v="1036274102"/>
    <s v="Z045"/>
    <s v="Z022"/>
    <s v="0093294964"/>
    <s v="1014781"/>
    <s v="CP All Public Company Limited"/>
    <s v="1232007"/>
    <x v="1"/>
    <x v="1"/>
    <n v="2500"/>
    <n v="147978.81"/>
    <x v="1"/>
    <n v="2500"/>
    <n v="156975"/>
    <n v="8996.1900000000023"/>
    <n v="147978.81"/>
    <n v="180000"/>
    <n v="11775.700934579439"/>
    <n v="159754.51093457945"/>
    <s v="CA"/>
    <x v="0"/>
    <x v="7"/>
  </r>
  <r>
    <x v="10"/>
    <s v="1412034030Code12452D"/>
    <s v="1036274102"/>
    <s v="Z045"/>
    <s v="Z022"/>
    <s v="0093294964"/>
    <s v="1014781"/>
    <s v="CP All Public Company Limited"/>
    <s v="1232007"/>
    <x v="2"/>
    <x v="2"/>
    <n v="1000"/>
    <n v="59191.53"/>
    <x v="2"/>
    <n v="1000"/>
    <n v="62790"/>
    <n v="3598.4700000000012"/>
    <n v="59191.53"/>
    <n v="72000"/>
    <n v="4710.2803738317753"/>
    <n v="63901.810373831773"/>
    <s v="CA"/>
    <x v="0"/>
    <x v="7"/>
  </r>
  <r>
    <x v="10"/>
    <s v="1412034031Code12452D"/>
    <s v="1036274103"/>
    <s v="Z045"/>
    <s v="Z022"/>
    <s v="0093294965"/>
    <s v="1014781"/>
    <s v="CP All Public Company Limited"/>
    <s v="1232007"/>
    <x v="0"/>
    <x v="0"/>
    <n v="500"/>
    <n v="29595.77"/>
    <x v="0"/>
    <n v="500"/>
    <n v="31395"/>
    <n v="1799.2299999999996"/>
    <n v="29595.77"/>
    <n v="36000"/>
    <n v="2355.1401869158876"/>
    <n v="31950.910186915888"/>
    <s v="WI"/>
    <x v="0"/>
    <x v="7"/>
  </r>
  <r>
    <x v="10"/>
    <s v="1412034031Code12452D"/>
    <s v="1036274103"/>
    <s v="Z045"/>
    <s v="Z022"/>
    <s v="0093294965"/>
    <s v="1014781"/>
    <s v="CP All Public Company Limited"/>
    <s v="1232007"/>
    <x v="7"/>
    <x v="7"/>
    <n v="500"/>
    <n v="29595.77"/>
    <x v="7"/>
    <n v="500"/>
    <n v="31395"/>
    <n v="1799.2299999999996"/>
    <n v="29595.77"/>
    <n v="36000"/>
    <n v="2355.1401869158876"/>
    <n v="31950.910186915888"/>
    <s v="WI"/>
    <x v="0"/>
    <x v="7"/>
  </r>
  <r>
    <x v="10"/>
    <s v="1512035117Code12452D"/>
    <s v="1036274104"/>
    <s v="Z045"/>
    <s v="Z022"/>
    <s v="0093294966"/>
    <s v="1014781"/>
    <s v="CP All Public Company Limited"/>
    <s v="1247865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0"/>
    <s v="1512035117Code12452D"/>
    <s v="1036274104"/>
    <s v="Z045"/>
    <s v="Z022"/>
    <s v="0093294966"/>
    <s v="1014781"/>
    <s v="CP All Public Company Limited"/>
    <s v="1247865"/>
    <x v="1"/>
    <x v="1"/>
    <n v="4500"/>
    <n v="266361.87"/>
    <x v="1"/>
    <n v="4500"/>
    <n v="282555"/>
    <n v="16193.130000000005"/>
    <n v="266361.87"/>
    <n v="324000"/>
    <n v="21196.261682242992"/>
    <n v="287558.13168224297"/>
    <s v="CA"/>
    <x v="0"/>
    <x v="7"/>
  </r>
  <r>
    <x v="10"/>
    <s v="1512035117Code12452D"/>
    <s v="1036274104"/>
    <s v="Z045"/>
    <s v="Z022"/>
    <s v="0093294966"/>
    <s v="1014781"/>
    <s v="CP All Public Company Limited"/>
    <s v="1247865"/>
    <x v="2"/>
    <x v="2"/>
    <n v="1000"/>
    <n v="59191.53"/>
    <x v="2"/>
    <n v="1000"/>
    <n v="62790"/>
    <n v="3598.4700000000012"/>
    <n v="59191.53"/>
    <n v="72000"/>
    <n v="4710.2803738317753"/>
    <n v="63901.810373831773"/>
    <s v="CA"/>
    <x v="0"/>
    <x v="7"/>
  </r>
  <r>
    <x v="10"/>
    <s v="1512035117Code12452D"/>
    <s v="1036274104"/>
    <s v="Z045"/>
    <s v="Z022"/>
    <s v="0093294966"/>
    <s v="1014781"/>
    <s v="CP All Public Company Limited"/>
    <s v="1247865"/>
    <x v="10"/>
    <x v="10"/>
    <n v="1500"/>
    <n v="88787.29"/>
    <x v="10"/>
    <n v="1500"/>
    <n v="94185"/>
    <n v="5397.7100000000064"/>
    <n v="88787.29"/>
    <n v="108000"/>
    <n v="7065.4205607476633"/>
    <n v="95852.710560747655"/>
    <s v="CA"/>
    <x v="0"/>
    <x v="7"/>
  </r>
  <r>
    <x v="10"/>
    <s v="1512035117Code12452D"/>
    <s v="1036274104"/>
    <s v="Z045"/>
    <s v="Z022"/>
    <s v="0093294966"/>
    <s v="1014781"/>
    <s v="CP All Public Company Limited"/>
    <s v="1247865"/>
    <x v="8"/>
    <x v="8"/>
    <n v="4000"/>
    <n v="236766.18"/>
    <x v="8"/>
    <n v="4000"/>
    <n v="251160"/>
    <n v="14393.820000000007"/>
    <n v="236766.18"/>
    <n v="288000"/>
    <n v="18841.121495327101"/>
    <n v="255607.30149532709"/>
    <s v="CAHD"/>
    <x v="0"/>
    <x v="7"/>
  </r>
  <r>
    <x v="10"/>
    <s v="1512035117Code12452D"/>
    <s v="1036274104"/>
    <s v="Z045"/>
    <s v="Z022"/>
    <s v="0093294966"/>
    <s v="1014781"/>
    <s v="CP All Public Company Limited"/>
    <s v="1247865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10"/>
    <s v="1512035118Code12452D"/>
    <s v="1036274105"/>
    <s v="Z045"/>
    <s v="Z022"/>
    <s v="0093294967"/>
    <s v="1014781"/>
    <s v="CP All Public Company Limited"/>
    <s v="1247865"/>
    <x v="9"/>
    <x v="9"/>
    <n v="500"/>
    <n v="29595.77"/>
    <x v="9"/>
    <n v="500"/>
    <n v="31395"/>
    <n v="1799.2299999999996"/>
    <n v="29595.77"/>
    <n v="36000"/>
    <n v="2355.1401869158876"/>
    <n v="31950.910186915888"/>
    <s v="WI"/>
    <x v="0"/>
    <x v="7"/>
  </r>
  <r>
    <x v="10"/>
    <s v="1512035118Code12452D"/>
    <s v="1036274105"/>
    <s v="Z045"/>
    <s v="Z022"/>
    <s v="0093294967"/>
    <s v="1014781"/>
    <s v="CP All Public Company Limited"/>
    <s v="1247865"/>
    <x v="0"/>
    <x v="0"/>
    <n v="1000"/>
    <n v="59191.55"/>
    <x v="0"/>
    <n v="1000"/>
    <n v="62790"/>
    <n v="3598.4499999999971"/>
    <n v="59191.55"/>
    <n v="72000"/>
    <n v="4710.2803738317753"/>
    <n v="63901.830373831777"/>
    <s v="WI"/>
    <x v="0"/>
    <x v="7"/>
  </r>
  <r>
    <x v="10"/>
    <s v="1512035118Code12452D"/>
    <s v="1036274105"/>
    <s v="Z045"/>
    <s v="Z022"/>
    <s v="0093294967"/>
    <s v="1014781"/>
    <s v="CP All Public Company Limited"/>
    <s v="1247865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10"/>
    <s v="SSD_Y25-031401"/>
    <s v="1036273792"/>
    <s v="Z045"/>
    <s v="Z022"/>
    <s v="0093294968"/>
    <s v="1255254"/>
    <s v="SAMSUB DISTRIBUTOR LIMITED"/>
    <s v="1255254"/>
    <x v="4"/>
    <x v="4"/>
    <n v="60"/>
    <n v="8228.4"/>
    <x v="4"/>
    <n v="60"/>
    <n v="8311.7999999999993"/>
    <n v="83.399999999999636"/>
    <n v="8228.4"/>
    <n v="9600"/>
    <n v="628.03738317757006"/>
    <n v="8856.4373831775702"/>
    <s v="EV"/>
    <x v="1"/>
    <x v="4"/>
  </r>
  <r>
    <x v="10"/>
    <s v="SSD_Y25-031401"/>
    <s v="1036273792"/>
    <s v="Z045"/>
    <s v="Z022"/>
    <s v="0093294968"/>
    <s v="1255254"/>
    <s v="SAMSUB DISTRIBUTOR LIMITED"/>
    <s v="1255254"/>
    <x v="9"/>
    <x v="9"/>
    <n v="2000"/>
    <n v="124320"/>
    <x v="9"/>
    <n v="2000"/>
    <n v="125580"/>
    <n v="1260"/>
    <n v="124320"/>
    <n v="144000"/>
    <n v="9420.5607476635505"/>
    <n v="133740.56074766355"/>
    <s v="WI"/>
    <x v="1"/>
    <x v="4"/>
  </r>
  <r>
    <x v="10"/>
    <s v="SSD_Y25-031401"/>
    <s v="1036273792"/>
    <s v="Z045"/>
    <s v="Z022"/>
    <s v="0093294968"/>
    <s v="1255254"/>
    <s v="SAMSUB DISTRIBUTOR LIMITED"/>
    <s v="1255254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4"/>
  </r>
  <r>
    <x v="10"/>
    <s v="SSD_Y25-031401"/>
    <s v="1036273792"/>
    <s v="Z045"/>
    <s v="Z022"/>
    <s v="0093294968"/>
    <s v="1255254"/>
    <s v="SAMSUB DISTRIBUTOR LIMITED"/>
    <s v="1255254"/>
    <x v="7"/>
    <x v="7"/>
    <n v="2000"/>
    <n v="124320"/>
    <x v="7"/>
    <n v="2000"/>
    <n v="125580"/>
    <n v="1260"/>
    <n v="124320"/>
    <n v="144000"/>
    <n v="9420.5607476635505"/>
    <n v="133740.56074766355"/>
    <s v="WI"/>
    <x v="1"/>
    <x v="4"/>
  </r>
  <r>
    <x v="10"/>
    <s v="SSD_Y25-031401"/>
    <s v="1036273792"/>
    <s v="Z045"/>
    <s v="Z022"/>
    <s v="0093294968"/>
    <s v="1255254"/>
    <s v="SAMSUB DISTRIBUTOR LIMITED"/>
    <s v="1255254"/>
    <x v="1"/>
    <x v="1"/>
    <n v="6000"/>
    <n v="372960"/>
    <x v="1"/>
    <n v="6000"/>
    <n v="376740"/>
    <n v="3780"/>
    <n v="372960"/>
    <n v="432000"/>
    <n v="28261.682242990653"/>
    <n v="401221.68224299065"/>
    <s v="CA"/>
    <x v="1"/>
    <x v="4"/>
  </r>
  <r>
    <x v="10"/>
    <s v="SSD_Y25-031401"/>
    <s v="1036273792"/>
    <s v="Z045"/>
    <s v="Z022"/>
    <s v="0093294968"/>
    <s v="1255254"/>
    <s v="SAMSUB DISTRIBUTOR LIMITED"/>
    <s v="1255254"/>
    <x v="2"/>
    <x v="2"/>
    <n v="1000"/>
    <n v="62160"/>
    <x v="2"/>
    <n v="1000"/>
    <n v="62790"/>
    <n v="630"/>
    <n v="62160"/>
    <n v="72000"/>
    <n v="4710.2803738317753"/>
    <n v="66870.280373831774"/>
    <s v="CA"/>
    <x v="1"/>
    <x v="4"/>
  </r>
  <r>
    <x v="10"/>
    <s v="SSD_Y25-031401"/>
    <s v="1036273792"/>
    <s v="Z045"/>
    <s v="Z022"/>
    <s v="0093294968"/>
    <s v="1255254"/>
    <s v="SAMSUB DISTRIBUTOR LIMITED"/>
    <s v="1255254"/>
    <x v="10"/>
    <x v="10"/>
    <n v="2000"/>
    <n v="124320"/>
    <x v="10"/>
    <n v="2000"/>
    <n v="125580"/>
    <n v="1260"/>
    <n v="124320"/>
    <n v="144000"/>
    <n v="9420.5607476635505"/>
    <n v="133740.56074766355"/>
    <s v="CA"/>
    <x v="1"/>
    <x v="4"/>
  </r>
  <r>
    <x v="10"/>
    <s v="SSD_Y25-031401"/>
    <s v="1036273792"/>
    <s v="Z045"/>
    <s v="Z022"/>
    <s v="0093294968"/>
    <s v="1255254"/>
    <s v="SAMSUB DISTRIBUTOR LIMITED"/>
    <s v="1255254"/>
    <x v="8"/>
    <x v="8"/>
    <n v="3000"/>
    <n v="186480"/>
    <x v="8"/>
    <n v="3000"/>
    <n v="188370"/>
    <n v="1890"/>
    <n v="186480"/>
    <n v="216000"/>
    <n v="14130.841121495327"/>
    <n v="200610.84112149532"/>
    <s v="CAHD"/>
    <x v="1"/>
    <x v="4"/>
  </r>
  <r>
    <x v="10"/>
    <s v="SSD_Y25-031401"/>
    <s v="1036273792"/>
    <s v="Z045"/>
    <s v="Z022"/>
    <s v="0093294968"/>
    <s v="1255254"/>
    <s v="SAMSUB DISTRIBUTOR LIMITED"/>
    <s v="1255254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4"/>
  </r>
  <r>
    <x v="10"/>
    <s v="C250108453"/>
    <s v="1036274082"/>
    <s v="Z045"/>
    <s v="Z022"/>
    <s v="0093294969"/>
    <s v="1125727"/>
    <s v="VILLA MARKET JP CO., LTD."/>
    <s v="1125727"/>
    <x v="1"/>
    <x v="1"/>
    <n v="50"/>
    <n v="3097"/>
    <x v="1"/>
    <n v="50"/>
    <n v="3139.5"/>
    <n v="42.5"/>
    <n v="3097"/>
    <n v="3600"/>
    <n v="235.51401869158877"/>
    <n v="3332.5140186915887"/>
    <s v="CA"/>
    <x v="0"/>
    <x v="3"/>
  </r>
  <r>
    <x v="0"/>
    <s v="0080531005"/>
    <s v="1036291962"/>
    <s v="Z045"/>
    <s v="Z022"/>
    <s v="0093294970"/>
    <s v="1076141"/>
    <s v="Big C Supercenter Public Co.,Ltd."/>
    <s v="1120122"/>
    <x v="9"/>
    <x v="9"/>
    <n v="4000"/>
    <n v="249680"/>
    <x v="9"/>
    <n v="4000"/>
    <n v="251160"/>
    <n v="1480"/>
    <n v="249680"/>
    <n v="288000"/>
    <n v="18841.121495327101"/>
    <n v="268521.1214953271"/>
    <s v="WI"/>
    <x v="0"/>
    <x v="15"/>
  </r>
  <r>
    <x v="0"/>
    <s v="0080531005"/>
    <s v="1036291962"/>
    <s v="Z045"/>
    <s v="Z022"/>
    <s v="0093294970"/>
    <s v="1076141"/>
    <s v="Big C Supercenter Public Co.,Ltd."/>
    <s v="1120122"/>
    <x v="0"/>
    <x v="0"/>
    <n v="4500"/>
    <n v="280890"/>
    <x v="0"/>
    <n v="4500"/>
    <n v="282555"/>
    <n v="1665"/>
    <n v="280890"/>
    <n v="324000"/>
    <n v="21196.261682242992"/>
    <n v="302086.26168224297"/>
    <s v="WI"/>
    <x v="0"/>
    <x v="15"/>
  </r>
  <r>
    <x v="0"/>
    <s v="0080531005"/>
    <s v="1036291962"/>
    <s v="Z045"/>
    <s v="Z022"/>
    <s v="0093294970"/>
    <s v="1076141"/>
    <s v="Big C Supercenter Public Co.,Ltd."/>
    <s v="1120122"/>
    <x v="7"/>
    <x v="7"/>
    <n v="3500"/>
    <n v="218470"/>
    <x v="7"/>
    <n v="3500"/>
    <n v="219765"/>
    <n v="1295"/>
    <n v="218470"/>
    <n v="252000"/>
    <n v="16485.981308411214"/>
    <n v="234955.98130841122"/>
    <s v="WI"/>
    <x v="0"/>
    <x v="15"/>
  </r>
  <r>
    <x v="0"/>
    <s v="0080531005"/>
    <s v="1036291962"/>
    <s v="Z045"/>
    <s v="Z022"/>
    <s v="0093294970"/>
    <s v="1076141"/>
    <s v="Big C Supercenter Public Co.,Ltd."/>
    <s v="1120122"/>
    <x v="1"/>
    <x v="1"/>
    <n v="9000"/>
    <n v="561600"/>
    <x v="1"/>
    <n v="9000"/>
    <n v="565110"/>
    <n v="3510"/>
    <n v="561600"/>
    <n v="648000"/>
    <n v="42392.523364485984"/>
    <n v="603992.52336448594"/>
    <s v="CA"/>
    <x v="0"/>
    <x v="15"/>
  </r>
  <r>
    <x v="0"/>
    <s v="0080531005"/>
    <s v="1036291962"/>
    <s v="Z045"/>
    <s v="Z022"/>
    <s v="0093294970"/>
    <s v="1076141"/>
    <s v="Big C Supercenter Public Co.,Ltd."/>
    <s v="1120122"/>
    <x v="2"/>
    <x v="2"/>
    <n v="6000"/>
    <n v="374400"/>
    <x v="2"/>
    <n v="6000"/>
    <n v="376740"/>
    <n v="2340"/>
    <n v="374400"/>
    <n v="432000"/>
    <n v="28261.682242990653"/>
    <n v="402661.68224299065"/>
    <s v="CA"/>
    <x v="0"/>
    <x v="15"/>
  </r>
  <r>
    <x v="0"/>
    <s v="0080531005"/>
    <s v="1036291962"/>
    <s v="Z045"/>
    <s v="Z022"/>
    <s v="0093294970"/>
    <s v="1076141"/>
    <s v="Big C Supercenter Public Co.,Ltd."/>
    <s v="1120122"/>
    <x v="10"/>
    <x v="10"/>
    <n v="3500"/>
    <n v="218400"/>
    <x v="10"/>
    <n v="3500"/>
    <n v="219765"/>
    <n v="1365"/>
    <n v="218400"/>
    <n v="252000"/>
    <n v="16485.981308411214"/>
    <n v="234885.98130841122"/>
    <s v="CA"/>
    <x v="0"/>
    <x v="15"/>
  </r>
  <r>
    <x v="0"/>
    <s v="0080531005"/>
    <s v="1036291962"/>
    <s v="Z045"/>
    <s v="Z022"/>
    <s v="0093294970"/>
    <s v="1076141"/>
    <s v="Big C Supercenter Public Co.,Ltd."/>
    <s v="1120122"/>
    <x v="8"/>
    <x v="8"/>
    <n v="1500"/>
    <n v="93600"/>
    <x v="8"/>
    <n v="1500"/>
    <n v="94185"/>
    <n v="585"/>
    <n v="93600"/>
    <n v="108000"/>
    <n v="7065.4205607476633"/>
    <n v="100665.42056074766"/>
    <s v="CAHD"/>
    <x v="0"/>
    <x v="15"/>
  </r>
  <r>
    <x v="0"/>
    <s v="1212035999Code12452D"/>
    <s v="1036291963"/>
    <s v="Z045"/>
    <s v="Z022"/>
    <s v="0093294971"/>
    <s v="1014781"/>
    <s v="CP All Public Company Limited"/>
    <s v="1123730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0"/>
    <s v="1212035999Code12452D"/>
    <s v="1036291963"/>
    <s v="Z045"/>
    <s v="Z022"/>
    <s v="0093294971"/>
    <s v="1014781"/>
    <s v="CP All Public Company Limited"/>
    <s v="1123730"/>
    <x v="4"/>
    <x v="4"/>
    <n v="2500"/>
    <n v="333345.7"/>
    <x v="4"/>
    <n v="2500"/>
    <n v="346325"/>
    <n v="12979.299999999988"/>
    <n v="333345.7"/>
    <n v="400000"/>
    <n v="26168.224299065419"/>
    <n v="359513.92429906543"/>
    <s v="EV"/>
    <x v="0"/>
    <x v="7"/>
  </r>
  <r>
    <x v="0"/>
    <s v="1212035999Code12452D"/>
    <s v="1036291963"/>
    <s v="Z045"/>
    <s v="Z022"/>
    <s v="0093294971"/>
    <s v="1014781"/>
    <s v="CP All Public Company Limited"/>
    <s v="1123730"/>
    <x v="5"/>
    <x v="5"/>
    <n v="1000"/>
    <n v="142927.54"/>
    <x v="5"/>
    <n v="1000"/>
    <n v="151550"/>
    <n v="8622.4599999999919"/>
    <n v="142927.54"/>
    <n v="175000"/>
    <n v="11448.598130841121"/>
    <n v="154376.13813084114"/>
    <s v="EV"/>
    <x v="0"/>
    <x v="7"/>
  </r>
  <r>
    <x v="0"/>
    <s v="1212035999Code12452D"/>
    <s v="1036291963"/>
    <s v="Z045"/>
    <s v="Z022"/>
    <s v="0093294971"/>
    <s v="1014781"/>
    <s v="CP All Public Company Limited"/>
    <s v="1123730"/>
    <x v="1"/>
    <x v="1"/>
    <n v="28000"/>
    <n v="1657362.72"/>
    <x v="1"/>
    <n v="28000"/>
    <n v="1758120"/>
    <n v="100757.28000000003"/>
    <n v="1657362.72"/>
    <n v="2016000"/>
    <n v="131887.85046728971"/>
    <n v="1789250.5704672898"/>
    <s v="CA"/>
    <x v="0"/>
    <x v="7"/>
  </r>
  <r>
    <x v="0"/>
    <s v="1212035999Code12452D"/>
    <s v="1036291963"/>
    <s v="Z045"/>
    <s v="Z022"/>
    <s v="0093294971"/>
    <s v="1014781"/>
    <s v="CP All Public Company Limited"/>
    <s v="1123730"/>
    <x v="2"/>
    <x v="2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7"/>
  </r>
  <r>
    <x v="0"/>
    <s v="1212035999Code12452D"/>
    <s v="1036291963"/>
    <s v="Z045"/>
    <s v="Z022"/>
    <s v="0093294971"/>
    <s v="1014781"/>
    <s v="CP All Public Company Limited"/>
    <s v="1123730"/>
    <x v="10"/>
    <x v="10"/>
    <n v="4000"/>
    <n v="236766.1"/>
    <x v="10"/>
    <n v="4000"/>
    <n v="251160"/>
    <n v="14393.899999999994"/>
    <n v="236766.1"/>
    <n v="288000"/>
    <n v="18841.121495327101"/>
    <n v="255607.2214953271"/>
    <s v="CA"/>
    <x v="0"/>
    <x v="7"/>
  </r>
  <r>
    <x v="0"/>
    <s v="1212035999Code12452D"/>
    <s v="1036291963"/>
    <s v="Z045"/>
    <s v="Z022"/>
    <s v="0093294971"/>
    <s v="1014781"/>
    <s v="CP All Public Company Limited"/>
    <s v="1123730"/>
    <x v="8"/>
    <x v="8"/>
    <n v="10000"/>
    <n v="591915.46"/>
    <x v="8"/>
    <n v="10000"/>
    <n v="627900"/>
    <n v="35984.540000000037"/>
    <n v="591915.46"/>
    <n v="720000"/>
    <n v="47102.803738317758"/>
    <n v="639018.26373831776"/>
    <s v="CAHD"/>
    <x v="0"/>
    <x v="7"/>
  </r>
  <r>
    <x v="0"/>
    <s v="1212035999Code12452D"/>
    <s v="1036291963"/>
    <s v="Z045"/>
    <s v="Z022"/>
    <s v="0093294971"/>
    <s v="1014781"/>
    <s v="CP All Public Company Limited"/>
    <s v="1123730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0"/>
    <s v="1212036000Code12452D"/>
    <s v="1036291964"/>
    <s v="Z045"/>
    <s v="Z022"/>
    <s v="0093294972"/>
    <s v="1014781"/>
    <s v="CP All Public Company Limited"/>
    <s v="1123730"/>
    <x v="6"/>
    <x v="6"/>
    <n v="1500"/>
    <n v="148424.29999999999"/>
    <x v="6"/>
    <n v="1500"/>
    <n v="156225"/>
    <n v="7800.7000000000116"/>
    <n v="148424.29999999999"/>
    <n v="180000"/>
    <n v="11775.700934579439"/>
    <n v="160200.00093457944"/>
    <s v="WI"/>
    <x v="0"/>
    <x v="7"/>
  </r>
  <r>
    <x v="0"/>
    <s v="1212036000Code12452D"/>
    <s v="1036291964"/>
    <s v="Z045"/>
    <s v="Z022"/>
    <s v="0093294972"/>
    <s v="1014781"/>
    <s v="CP All Public Company Limited"/>
    <s v="1123730"/>
    <x v="9"/>
    <x v="9"/>
    <n v="3000"/>
    <n v="177574.64"/>
    <x v="9"/>
    <n v="3000"/>
    <n v="188370"/>
    <n v="10795.359999999986"/>
    <n v="177574.64"/>
    <n v="216000"/>
    <n v="14130.841121495327"/>
    <n v="191705.48112149534"/>
    <s v="WI"/>
    <x v="0"/>
    <x v="7"/>
  </r>
  <r>
    <x v="0"/>
    <s v="1212036000Code12452D"/>
    <s v="1036291964"/>
    <s v="Z045"/>
    <s v="Z022"/>
    <s v="0093294972"/>
    <s v="1014781"/>
    <s v="CP All Public Company Limited"/>
    <s v="1123730"/>
    <x v="0"/>
    <x v="0"/>
    <n v="8000"/>
    <n v="473532.37"/>
    <x v="0"/>
    <n v="8000"/>
    <n v="502320"/>
    <n v="28787.630000000005"/>
    <n v="473532.37"/>
    <n v="576000"/>
    <n v="37682.242990654202"/>
    <n v="511214.61299065419"/>
    <s v="WI"/>
    <x v="0"/>
    <x v="7"/>
  </r>
  <r>
    <x v="0"/>
    <s v="1212036000Code12452D"/>
    <s v="1036291964"/>
    <s v="Z045"/>
    <s v="Z022"/>
    <s v="0093294972"/>
    <s v="1014781"/>
    <s v="CP All Public Company Limited"/>
    <s v="1123730"/>
    <x v="7"/>
    <x v="7"/>
    <n v="4000"/>
    <n v="236766.18"/>
    <x v="7"/>
    <n v="4000"/>
    <n v="251160"/>
    <n v="14393.820000000007"/>
    <n v="236766.18"/>
    <n v="288000"/>
    <n v="18841.121495327101"/>
    <n v="255607.30149532709"/>
    <s v="WI"/>
    <x v="0"/>
    <x v="7"/>
  </r>
  <r>
    <x v="0"/>
    <s v="C250109734"/>
    <s v="1036291965"/>
    <s v="Z045"/>
    <s v="Z022"/>
    <s v="0093294973"/>
    <s v="1115916"/>
    <s v="VILLA MARKET JP CO., LTD."/>
    <s v="1115916"/>
    <x v="4"/>
    <x v="4"/>
    <n v="30"/>
    <n v="4034.1"/>
    <x v="4"/>
    <n v="30"/>
    <n v="4155.8999999999996"/>
    <n v="121.79999999999973"/>
    <n v="4034.1"/>
    <n v="4800"/>
    <n v="314.01869158878503"/>
    <n v="4348.1186915887847"/>
    <s v="EV"/>
    <x v="0"/>
    <x v="3"/>
  </r>
  <r>
    <x v="0"/>
    <s v="C250112462"/>
    <s v="1036291970"/>
    <s v="Z045"/>
    <s v="Z022"/>
    <s v="0093294974"/>
    <s v="1090165"/>
    <s v="VILLA MARKET JP CO., LTD."/>
    <s v="1090165"/>
    <x v="4"/>
    <x v="4"/>
    <n v="50"/>
    <n v="6723.5"/>
    <x v="4"/>
    <n v="50"/>
    <n v="6926.5"/>
    <n v="203"/>
    <n v="6723.5"/>
    <n v="8000"/>
    <n v="523.36448598130846"/>
    <n v="7246.8644859813085"/>
    <s v="EV"/>
    <x v="0"/>
    <x v="3"/>
  </r>
  <r>
    <x v="0"/>
    <s v="C250112462"/>
    <s v="1036291970"/>
    <s v="Z045"/>
    <s v="Z022"/>
    <s v="0093294974"/>
    <s v="1090165"/>
    <s v="VILLA MARKET JP CO., LTD."/>
    <s v="1090165"/>
    <x v="9"/>
    <x v="9"/>
    <n v="20"/>
    <n v="1246"/>
    <x v="9"/>
    <n v="20"/>
    <n v="1255.8"/>
    <n v="9.7999999999999545"/>
    <n v="1246"/>
    <n v="1440"/>
    <n v="94.205607476635521"/>
    <n v="1340.2056074766356"/>
    <s v="WI"/>
    <x v="0"/>
    <x v="3"/>
  </r>
  <r>
    <x v="0"/>
    <s v="C250112462"/>
    <s v="1036291970"/>
    <s v="Z045"/>
    <s v="Z022"/>
    <s v="0093294974"/>
    <s v="1090165"/>
    <s v="VILLA MARKET JP CO., LTD."/>
    <s v="1090165"/>
    <x v="0"/>
    <x v="0"/>
    <n v="140"/>
    <n v="8722"/>
    <x v="0"/>
    <n v="140"/>
    <n v="8790.6"/>
    <n v="68.600000000000364"/>
    <n v="8722"/>
    <n v="10080"/>
    <n v="659.43925233644859"/>
    <n v="9381.4392523364477"/>
    <s v="WI"/>
    <x v="0"/>
    <x v="3"/>
  </r>
  <r>
    <x v="0"/>
    <s v="C250112462"/>
    <s v="1036291970"/>
    <s v="Z045"/>
    <s v="Z022"/>
    <s v="0093294974"/>
    <s v="1090165"/>
    <s v="VILLA MARKET JP CO., LTD."/>
    <s v="1090165"/>
    <x v="7"/>
    <x v="7"/>
    <n v="30"/>
    <n v="1869"/>
    <x v="7"/>
    <n v="30"/>
    <n v="1883.7"/>
    <n v="14.700000000000045"/>
    <n v="1869"/>
    <n v="2160"/>
    <n v="141.30841121495328"/>
    <n v="2010.3084112149534"/>
    <s v="WI"/>
    <x v="0"/>
    <x v="3"/>
  </r>
  <r>
    <x v="0"/>
    <s v="C250112462"/>
    <s v="1036291970"/>
    <s v="Z045"/>
    <s v="Z022"/>
    <s v="0093294974"/>
    <s v="1090165"/>
    <s v="VILLA MARKET JP CO., LTD."/>
    <s v="1090165"/>
    <x v="2"/>
    <x v="2"/>
    <n v="260"/>
    <n v="16104.4"/>
    <x v="2"/>
    <n v="260"/>
    <n v="16325.4"/>
    <n v="221"/>
    <n v="16104.4"/>
    <n v="18720"/>
    <n v="1224.6728971962616"/>
    <n v="17329.07289719626"/>
    <s v="CA"/>
    <x v="0"/>
    <x v="3"/>
  </r>
  <r>
    <x v="0"/>
    <s v="C250112008"/>
    <s v="1036291966"/>
    <s v="Z045"/>
    <s v="Z022"/>
    <s v="0093294975"/>
    <s v="1080083"/>
    <s v="VILLA MARKET JP CO., LTD."/>
    <s v="1080083"/>
    <x v="6"/>
    <x v="6"/>
    <n v="30"/>
    <n v="3079.8"/>
    <x v="6"/>
    <n v="30"/>
    <n v="3124.5"/>
    <n v="44.699999999999818"/>
    <n v="3079.8"/>
    <n v="3600"/>
    <n v="235.51401869158877"/>
    <n v="3315.3140186915889"/>
    <s v="WI"/>
    <x v="0"/>
    <x v="3"/>
  </r>
  <r>
    <x v="0"/>
    <s v="C250112008"/>
    <s v="1036291966"/>
    <s v="Z045"/>
    <s v="Z022"/>
    <s v="0093294975"/>
    <s v="1080083"/>
    <s v="VILLA MARKET JP CO., LTD."/>
    <s v="1080083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0"/>
    <s v="C250112097"/>
    <s v="1036291967"/>
    <s v="Z045"/>
    <s v="Z022"/>
    <s v="0093294976"/>
    <s v="1086614"/>
    <s v="VILLA MARKET JP CO., LTD."/>
    <s v="1086614"/>
    <x v="6"/>
    <x v="6"/>
    <n v="20"/>
    <n v="2053.1999999999998"/>
    <x v="6"/>
    <n v="20"/>
    <n v="2083"/>
    <n v="29.800000000000182"/>
    <n v="2053.1999999999998"/>
    <n v="2400"/>
    <n v="157.00934579439252"/>
    <n v="2210.2093457943924"/>
    <s v="WI"/>
    <x v="0"/>
    <x v="3"/>
  </r>
  <r>
    <x v="0"/>
    <s v="C250112562"/>
    <s v="1036291971"/>
    <s v="Z045"/>
    <s v="Z022"/>
    <s v="0093294977"/>
    <s v="1091174"/>
    <s v="VILLA MARKET JP CO., LTD."/>
    <s v="1091174"/>
    <x v="7"/>
    <x v="7"/>
    <n v="10"/>
    <n v="623"/>
    <x v="7"/>
    <n v="10"/>
    <n v="627.9"/>
    <n v="4.8999999999999773"/>
    <n v="623"/>
    <n v="720"/>
    <n v="47.10280373831776"/>
    <n v="670.10280373831779"/>
    <s v="WI"/>
    <x v="0"/>
    <x v="3"/>
  </r>
  <r>
    <x v="0"/>
    <s v="C250112562"/>
    <s v="1036291971"/>
    <s v="Z045"/>
    <s v="Z022"/>
    <s v="0093294977"/>
    <s v="1091174"/>
    <s v="VILLA MARKET JP CO., LTD."/>
    <s v="1091174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0"/>
    <s v="C250112651"/>
    <s v="1036291972"/>
    <s v="Z045"/>
    <s v="Z022"/>
    <s v="0093294978"/>
    <s v="1103960"/>
    <s v="VILLA MARKET JP CO., LTD."/>
    <s v="1103960"/>
    <x v="2"/>
    <x v="2"/>
    <n v="10"/>
    <n v="619.4"/>
    <x v="2"/>
    <n v="10"/>
    <n v="627.9"/>
    <n v="8.5"/>
    <n v="619.4"/>
    <n v="720"/>
    <n v="47.10280373831776"/>
    <n v="666.50280373831777"/>
    <s v="CA"/>
    <x v="0"/>
    <x v="3"/>
  </r>
  <r>
    <x v="0"/>
    <s v="C250112743"/>
    <s v="1036291973"/>
    <s v="Z045"/>
    <s v="Z022"/>
    <s v="0093294979"/>
    <s v="1105697"/>
    <s v="VILLA MARKET JP CO., LTD."/>
    <s v="1105697"/>
    <x v="6"/>
    <x v="6"/>
    <n v="10"/>
    <n v="1026.5999999999999"/>
    <x v="6"/>
    <n v="10"/>
    <n v="1041.5"/>
    <n v="14.900000000000091"/>
    <n v="1026.5999999999999"/>
    <n v="1200"/>
    <n v="78.504672897196258"/>
    <n v="1105.1046728971962"/>
    <s v="WI"/>
    <x v="0"/>
    <x v="3"/>
  </r>
  <r>
    <x v="0"/>
    <s v="C250112743"/>
    <s v="1036291973"/>
    <s v="Z045"/>
    <s v="Z022"/>
    <s v="0093294979"/>
    <s v="1105697"/>
    <s v="VILLA MARKET JP CO., LTD."/>
    <s v="1105697"/>
    <x v="9"/>
    <x v="9"/>
    <n v="10"/>
    <n v="623"/>
    <x v="9"/>
    <n v="10"/>
    <n v="627.9"/>
    <n v="4.8999999999999773"/>
    <n v="623"/>
    <n v="720"/>
    <n v="47.10280373831776"/>
    <n v="670.10280373831779"/>
    <s v="WI"/>
    <x v="0"/>
    <x v="3"/>
  </r>
  <r>
    <x v="0"/>
    <s v="C250113049"/>
    <s v="1036291974"/>
    <s v="Z045"/>
    <s v="Z022"/>
    <s v="0093294980"/>
    <s v="1118942"/>
    <s v="VILLA MARKET JP CO., LTD."/>
    <s v="1118942"/>
    <x v="5"/>
    <x v="5"/>
    <n v="80"/>
    <n v="11804"/>
    <x v="5"/>
    <n v="80"/>
    <n v="12124"/>
    <n v="320"/>
    <n v="11804"/>
    <n v="14000"/>
    <n v="915.8878504672897"/>
    <n v="12719.88785046729"/>
    <s v="EV"/>
    <x v="0"/>
    <x v="3"/>
  </r>
  <r>
    <x v="0"/>
    <s v="C250113049"/>
    <s v="1036291974"/>
    <s v="Z045"/>
    <s v="Z022"/>
    <s v="0093294980"/>
    <s v="1118942"/>
    <s v="VILLA MARKET JP CO., LTD."/>
    <s v="1118942"/>
    <x v="6"/>
    <x v="6"/>
    <n v="80"/>
    <n v="8212.7999999999993"/>
    <x v="6"/>
    <n v="80"/>
    <n v="8332"/>
    <n v="119.20000000000073"/>
    <n v="8212.7999999999993"/>
    <n v="9600"/>
    <n v="628.03738317757006"/>
    <n v="8840.8373831775698"/>
    <s v="WI"/>
    <x v="0"/>
    <x v="3"/>
  </r>
  <r>
    <x v="0"/>
    <s v="C250113049"/>
    <s v="1036291974"/>
    <s v="Z045"/>
    <s v="Z022"/>
    <s v="0093294980"/>
    <s v="1118942"/>
    <s v="VILLA MARKET JP CO., LTD."/>
    <s v="1118942"/>
    <x v="0"/>
    <x v="0"/>
    <n v="320"/>
    <n v="19936"/>
    <x v="0"/>
    <n v="320"/>
    <n v="20092.8"/>
    <n v="156.79999999999927"/>
    <n v="19936"/>
    <n v="23040"/>
    <n v="1507.2897196261683"/>
    <n v="21443.289719626169"/>
    <s v="WI"/>
    <x v="0"/>
    <x v="3"/>
  </r>
  <r>
    <x v="0"/>
    <s v="C250113049"/>
    <s v="1036291974"/>
    <s v="Z045"/>
    <s v="Z022"/>
    <s v="0093294980"/>
    <s v="1118942"/>
    <s v="VILLA MARKET JP CO., LTD."/>
    <s v="1118942"/>
    <x v="7"/>
    <x v="7"/>
    <n v="50"/>
    <n v="3115"/>
    <x v="7"/>
    <n v="50"/>
    <n v="3139.5"/>
    <n v="24.5"/>
    <n v="3115"/>
    <n v="3600"/>
    <n v="235.51401869158877"/>
    <n v="3350.5140186915887"/>
    <s v="WI"/>
    <x v="0"/>
    <x v="3"/>
  </r>
  <r>
    <x v="0"/>
    <s v="C250113049"/>
    <s v="1036291974"/>
    <s v="Z045"/>
    <s v="Z022"/>
    <s v="0093294980"/>
    <s v="1118942"/>
    <s v="VILLA MARKET JP CO., LTD."/>
    <s v="1118942"/>
    <x v="10"/>
    <x v="10"/>
    <n v="40"/>
    <n v="2477.6"/>
    <x v="10"/>
    <n v="40"/>
    <n v="2511.6"/>
    <n v="34"/>
    <n v="2477.6"/>
    <n v="2880"/>
    <n v="188.41121495327104"/>
    <n v="2666.0112149532711"/>
    <s v="CA"/>
    <x v="0"/>
    <x v="3"/>
  </r>
  <r>
    <x v="0"/>
    <s v="C250113484"/>
    <s v="1036291975"/>
    <s v="Z045"/>
    <s v="Z022"/>
    <s v="0093294981"/>
    <s v="1115916"/>
    <s v="VILLA MARKET JP CO., LTD."/>
    <s v="1115916"/>
    <x v="2"/>
    <x v="2"/>
    <n v="170"/>
    <n v="10529.8"/>
    <x v="2"/>
    <n v="170"/>
    <n v="10674.3"/>
    <n v="144.5"/>
    <n v="10529.8"/>
    <n v="12240"/>
    <n v="800.74766355140184"/>
    <n v="11330.547663551401"/>
    <s v="CA"/>
    <x v="0"/>
    <x v="3"/>
  </r>
  <r>
    <x v="0"/>
    <s v="C250113561"/>
    <s v="1036291976"/>
    <s v="Z045"/>
    <s v="Z022"/>
    <s v="0093294982"/>
    <s v="1117832"/>
    <s v="VILLA MARKET JP CO., LTD."/>
    <s v="1117832"/>
    <x v="5"/>
    <x v="5"/>
    <n v="10"/>
    <n v="1475.5"/>
    <x v="5"/>
    <n v="10"/>
    <n v="1515.5"/>
    <n v="40"/>
    <n v="1475.5"/>
    <n v="1750"/>
    <n v="114.48598130841121"/>
    <n v="1589.9859813084113"/>
    <s v="EV"/>
    <x v="0"/>
    <x v="3"/>
  </r>
  <r>
    <x v="0"/>
    <s v="C250113561"/>
    <s v="1036291976"/>
    <s v="Z045"/>
    <s v="Z022"/>
    <s v="0093294982"/>
    <s v="1117832"/>
    <s v="VILLA MARKET JP CO., LTD."/>
    <s v="1117832"/>
    <x v="1"/>
    <x v="1"/>
    <n v="50"/>
    <n v="3097"/>
    <x v="1"/>
    <n v="50"/>
    <n v="3139.5"/>
    <n v="42.5"/>
    <n v="3097"/>
    <n v="3600"/>
    <n v="235.51401869158877"/>
    <n v="3332.5140186915887"/>
    <s v="CA"/>
    <x v="0"/>
    <x v="3"/>
  </r>
  <r>
    <x v="0"/>
    <s v="C250113561"/>
    <s v="1036291976"/>
    <s v="Z045"/>
    <s v="Z022"/>
    <s v="0093294982"/>
    <s v="1117832"/>
    <s v="VILLA MARKET JP CO., LTD."/>
    <s v="1117832"/>
    <x v="2"/>
    <x v="2"/>
    <n v="70"/>
    <n v="4335.8"/>
    <x v="2"/>
    <n v="70"/>
    <n v="4395.3"/>
    <n v="59.5"/>
    <n v="4335.8"/>
    <n v="5040"/>
    <n v="329.71962616822429"/>
    <n v="4665.5196261682249"/>
    <s v="CA"/>
    <x v="0"/>
    <x v="3"/>
  </r>
  <r>
    <x v="0"/>
    <s v="C250113742"/>
    <s v="1036291977"/>
    <s v="Z045"/>
    <s v="Z022"/>
    <s v="0093294983"/>
    <s v="1125727"/>
    <s v="VILLA MARKET JP CO., LTD."/>
    <s v="1125727"/>
    <x v="1"/>
    <x v="1"/>
    <n v="20"/>
    <n v="1238.8"/>
    <x v="1"/>
    <n v="20"/>
    <n v="1255.8"/>
    <n v="17"/>
    <n v="1238.8"/>
    <n v="1440"/>
    <n v="94.205607476635521"/>
    <n v="1333.0056074766355"/>
    <s v="CA"/>
    <x v="0"/>
    <x v="3"/>
  </r>
  <r>
    <x v="0"/>
    <s v="C250113828"/>
    <s v="1036291978"/>
    <s v="Z045"/>
    <s v="Z022"/>
    <s v="0093294984"/>
    <s v="1127208"/>
    <s v="VILLA MARKET JP CO., LTD."/>
    <s v="1127208"/>
    <x v="3"/>
    <x v="3"/>
    <n v="20"/>
    <n v="2689.4"/>
    <x v="3"/>
    <n v="20"/>
    <n v="2770.6"/>
    <n v="81.199999999999818"/>
    <n v="2689.4"/>
    <n v="3200"/>
    <n v="209.34579439252337"/>
    <n v="2898.7457943925233"/>
    <s v="EV"/>
    <x v="0"/>
    <x v="3"/>
  </r>
  <r>
    <x v="0"/>
    <s v="C250113828"/>
    <s v="1036291978"/>
    <s v="Z045"/>
    <s v="Z022"/>
    <s v="0093294984"/>
    <s v="1127208"/>
    <s v="VILLA MARKET JP CO., LTD."/>
    <s v="1127208"/>
    <x v="5"/>
    <x v="5"/>
    <n v="10"/>
    <n v="1475.5"/>
    <x v="5"/>
    <n v="10"/>
    <n v="1515.5"/>
    <n v="40"/>
    <n v="1475.5"/>
    <n v="1750"/>
    <n v="114.48598130841121"/>
    <n v="1589.9859813084113"/>
    <s v="EV"/>
    <x v="0"/>
    <x v="3"/>
  </r>
  <r>
    <x v="0"/>
    <s v="C250113828"/>
    <s v="1036291978"/>
    <s v="Z045"/>
    <s v="Z022"/>
    <s v="0093294984"/>
    <s v="1127208"/>
    <s v="VILLA MARKET JP CO., LTD."/>
    <s v="1127208"/>
    <x v="2"/>
    <x v="2"/>
    <n v="20"/>
    <n v="1238.8"/>
    <x v="2"/>
    <n v="20"/>
    <n v="1255.8"/>
    <n v="17"/>
    <n v="1238.8"/>
    <n v="1440"/>
    <n v="94.205607476635521"/>
    <n v="1333.0056074766355"/>
    <s v="CA"/>
    <x v="0"/>
    <x v="3"/>
  </r>
  <r>
    <x v="0"/>
    <s v="C250113828"/>
    <s v="1036291978"/>
    <s v="Z045"/>
    <s v="Z022"/>
    <s v="0093294984"/>
    <s v="1127208"/>
    <s v="VILLA MARKET JP CO., LTD."/>
    <s v="1127208"/>
    <x v="10"/>
    <x v="10"/>
    <n v="10"/>
    <n v="619.4"/>
    <x v="10"/>
    <n v="10"/>
    <n v="627.9"/>
    <n v="8.5"/>
    <n v="619.4"/>
    <n v="720"/>
    <n v="47.10280373831776"/>
    <n v="666.50280373831777"/>
    <s v="CA"/>
    <x v="0"/>
    <x v="3"/>
  </r>
  <r>
    <x v="0"/>
    <s v="C250114038"/>
    <s v="1036291979"/>
    <s v="Z045"/>
    <s v="Z022"/>
    <s v="0093294985"/>
    <s v="1115915"/>
    <s v="VILLA MARKET JP CO., LTD."/>
    <s v="1115915"/>
    <x v="0"/>
    <x v="0"/>
    <n v="10"/>
    <n v="623"/>
    <x v="0"/>
    <n v="10"/>
    <n v="627.9"/>
    <n v="4.8999999999999773"/>
    <n v="623"/>
    <n v="720"/>
    <n v="47.10280373831776"/>
    <n v="670.10280373831779"/>
    <s v="WI"/>
    <x v="0"/>
    <x v="3"/>
  </r>
  <r>
    <x v="0"/>
    <s v="C250114038"/>
    <s v="1036291979"/>
    <s v="Z045"/>
    <s v="Z022"/>
    <s v="0093294985"/>
    <s v="1115915"/>
    <s v="VILLA MARKET JP CO., LTD."/>
    <s v="1115915"/>
    <x v="2"/>
    <x v="2"/>
    <n v="10"/>
    <n v="619.4"/>
    <x v="2"/>
    <n v="10"/>
    <n v="627.9"/>
    <n v="8.5"/>
    <n v="619.4"/>
    <n v="720"/>
    <n v="47.10280373831776"/>
    <n v="666.50280373831777"/>
    <s v="CA"/>
    <x v="0"/>
    <x v="3"/>
  </r>
  <r>
    <x v="0"/>
    <s v="C250114038"/>
    <s v="1036291979"/>
    <s v="Z045"/>
    <s v="Z022"/>
    <s v="0093294985"/>
    <s v="1115915"/>
    <s v="VILLA MARKET JP CO., LTD."/>
    <s v="1115915"/>
    <x v="10"/>
    <x v="10"/>
    <n v="10"/>
    <n v="619.4"/>
    <x v="10"/>
    <n v="10"/>
    <n v="627.9"/>
    <n v="8.5"/>
    <n v="619.4"/>
    <n v="720"/>
    <n v="47.10280373831776"/>
    <n v="666.50280373831777"/>
    <s v="CA"/>
    <x v="0"/>
    <x v="3"/>
  </r>
  <r>
    <x v="0"/>
    <s v="C250114141"/>
    <s v="1036291980"/>
    <s v="Z045"/>
    <s v="Z022"/>
    <s v="0093294986"/>
    <s v="1211495"/>
    <s v="VILLA MARKET JP CO., LTD."/>
    <s v="1211495"/>
    <x v="8"/>
    <x v="8"/>
    <n v="30"/>
    <n v="1883.7"/>
    <x v="8"/>
    <n v="30"/>
    <n v="1883.7"/>
    <n v="0"/>
    <n v="1883.7"/>
    <n v="2160"/>
    <n v="141.30841121495328"/>
    <n v="2025.0084112149534"/>
    <s v="CAHD"/>
    <x v="0"/>
    <x v="3"/>
  </r>
  <r>
    <x v="0"/>
    <s v="C250114507"/>
    <s v="1036291981"/>
    <s v="Z045"/>
    <s v="Z022"/>
    <s v="0093294987"/>
    <s v="1069897"/>
    <s v="VILLA MARKET JP CO., LTD."/>
    <s v="1069897"/>
    <x v="4"/>
    <x v="4"/>
    <n v="20"/>
    <n v="2689.4"/>
    <x v="4"/>
    <n v="20"/>
    <n v="2770.6"/>
    <n v="81.199999999999818"/>
    <n v="2689.4"/>
    <n v="3200"/>
    <n v="209.34579439252337"/>
    <n v="2898.7457943925233"/>
    <s v="EV"/>
    <x v="0"/>
    <x v="3"/>
  </r>
  <r>
    <x v="0"/>
    <s v="O8 50065487"/>
    <s v="1036292223"/>
    <s v="Z045"/>
    <s v="Z022"/>
    <s v="0093294988"/>
    <s v="1014654"/>
    <s v="FOODLAND SUPERMARKET CO., LTD."/>
    <s v="1014654"/>
    <x v="3"/>
    <x v="3"/>
    <n v="50"/>
    <n v="6714"/>
    <x v="3"/>
    <n v="50"/>
    <n v="6926.5"/>
    <n v="212.5"/>
    <n v="6714"/>
    <n v="8000"/>
    <n v="523.36448598130846"/>
    <n v="7237.3644859813085"/>
    <s v="EV"/>
    <x v="0"/>
    <x v="2"/>
  </r>
  <r>
    <x v="0"/>
    <s v="O8 50065487"/>
    <s v="1036292223"/>
    <s v="Z045"/>
    <s v="Z022"/>
    <s v="0093294988"/>
    <s v="1014654"/>
    <s v="FOODLAND SUPERMARKET CO., LTD."/>
    <s v="1014654"/>
    <x v="4"/>
    <x v="4"/>
    <n v="260"/>
    <n v="34912.800000000003"/>
    <x v="4"/>
    <n v="260"/>
    <n v="36017.800000000003"/>
    <n v="1105"/>
    <n v="34912.800000000003"/>
    <n v="41600"/>
    <n v="2721.4953271028039"/>
    <n v="37634.295327102809"/>
    <s v="EV"/>
    <x v="0"/>
    <x v="2"/>
  </r>
  <r>
    <x v="0"/>
    <s v="O8 50065487"/>
    <s v="1036292223"/>
    <s v="Z045"/>
    <s v="Z022"/>
    <s v="0093294988"/>
    <s v="1014654"/>
    <s v="FOODLAND SUPERMARKET CO., LTD."/>
    <s v="1014654"/>
    <x v="5"/>
    <x v="5"/>
    <n v="30"/>
    <n v="4396.5"/>
    <x v="5"/>
    <n v="30"/>
    <n v="4546.5"/>
    <n v="150"/>
    <n v="4396.5"/>
    <n v="5250"/>
    <n v="343.45794392523362"/>
    <n v="4739.9579439252338"/>
    <s v="EV"/>
    <x v="0"/>
    <x v="2"/>
  </r>
  <r>
    <x v="0"/>
    <s v="O8 50065487"/>
    <s v="1036292223"/>
    <s v="Z045"/>
    <s v="Z022"/>
    <s v="0093294988"/>
    <s v="1014654"/>
    <s v="FOODLAND SUPERMARKET CO., LTD."/>
    <s v="1014654"/>
    <x v="6"/>
    <x v="6"/>
    <n v="50"/>
    <n v="5127"/>
    <x v="6"/>
    <n v="50"/>
    <n v="5207.5"/>
    <n v="80.5"/>
    <n v="5127"/>
    <n v="6000"/>
    <n v="392.52336448598129"/>
    <n v="5519.5233644859809"/>
    <s v="WI"/>
    <x v="0"/>
    <x v="2"/>
  </r>
  <r>
    <x v="0"/>
    <s v="O8 50065487"/>
    <s v="1036292223"/>
    <s v="Z045"/>
    <s v="Z022"/>
    <s v="0093294988"/>
    <s v="1014654"/>
    <s v="FOODLAND SUPERMARKET CO., LTD."/>
    <s v="1014654"/>
    <x v="0"/>
    <x v="0"/>
    <n v="140"/>
    <n v="8748.6"/>
    <x v="0"/>
    <n v="140"/>
    <n v="8790.6"/>
    <n v="42"/>
    <n v="8748.6"/>
    <n v="10080"/>
    <n v="659.43925233644859"/>
    <n v="9408.0392523364499"/>
    <s v="WI"/>
    <x v="0"/>
    <x v="2"/>
  </r>
  <r>
    <x v="0"/>
    <s v="O8 50065487"/>
    <s v="1036292223"/>
    <s v="Z045"/>
    <s v="Z022"/>
    <s v="0093294988"/>
    <s v="1014654"/>
    <s v="FOODLAND SUPERMARKET CO., LTD."/>
    <s v="1014654"/>
    <x v="7"/>
    <x v="7"/>
    <n v="10"/>
    <n v="624.9"/>
    <x v="7"/>
    <n v="10"/>
    <n v="627.9"/>
    <n v="3"/>
    <n v="624.9"/>
    <n v="720"/>
    <n v="47.10280373831776"/>
    <n v="672.00280373831777"/>
    <s v="WI"/>
    <x v="0"/>
    <x v="2"/>
  </r>
  <r>
    <x v="0"/>
    <s v="O8 50065487"/>
    <s v="1036292223"/>
    <s v="Z045"/>
    <s v="Z022"/>
    <s v="0093294988"/>
    <s v="1014654"/>
    <s v="FOODLAND SUPERMARKET CO., LTD."/>
    <s v="1014654"/>
    <x v="1"/>
    <x v="1"/>
    <n v="670"/>
    <n v="41700.800000000003"/>
    <x v="1"/>
    <n v="670"/>
    <n v="42069.3"/>
    <n v="368.5"/>
    <n v="41700.800000000003"/>
    <n v="48240"/>
    <n v="3155.8878504672898"/>
    <n v="44856.687850467293"/>
    <s v="CA"/>
    <x v="0"/>
    <x v="2"/>
  </r>
  <r>
    <x v="0"/>
    <s v="O8 50065487"/>
    <s v="1036292223"/>
    <s v="Z045"/>
    <s v="Z022"/>
    <s v="0093294988"/>
    <s v="1014654"/>
    <s v="FOODLAND SUPERMARKET CO., LTD."/>
    <s v="1014654"/>
    <x v="2"/>
    <x v="2"/>
    <n v="660"/>
    <n v="41078.400000000001"/>
    <x v="2"/>
    <n v="660"/>
    <n v="41441.4"/>
    <n v="363"/>
    <n v="41078.400000000001"/>
    <n v="47520"/>
    <n v="3108.7850467289718"/>
    <n v="44187.185046728977"/>
    <s v="CA"/>
    <x v="0"/>
    <x v="2"/>
  </r>
  <r>
    <x v="0"/>
    <s v="O8 50065487"/>
    <s v="1036292223"/>
    <s v="Z045"/>
    <s v="Z022"/>
    <s v="0093294988"/>
    <s v="1014654"/>
    <s v="FOODLAND SUPERMARKET CO., LTD."/>
    <s v="1014654"/>
    <x v="8"/>
    <x v="8"/>
    <n v="230"/>
    <n v="14393.4"/>
    <x v="8"/>
    <n v="230"/>
    <n v="14441.699999999999"/>
    <n v="48.299999999999272"/>
    <n v="14393.4"/>
    <n v="16560"/>
    <n v="1083.3644859813085"/>
    <n v="15476.764485981308"/>
    <s v="CAHD"/>
    <x v="0"/>
    <x v="2"/>
  </r>
  <r>
    <x v="0"/>
    <s v="25-0020848"/>
    <s v="1036292285"/>
    <s v="Z045"/>
    <s v="Z022"/>
    <s v="0093294989"/>
    <s v="1014394"/>
    <s v="Supercheap Co., Ltd."/>
    <s v="1014394"/>
    <x v="6"/>
    <x v="6"/>
    <n v="200"/>
    <n v="20530"/>
    <x v="6"/>
    <n v="200"/>
    <n v="20830"/>
    <n v="300"/>
    <n v="20530"/>
    <n v="24000"/>
    <n v="1570.0934579439252"/>
    <n v="22100.093457943924"/>
    <s v="WI"/>
    <x v="0"/>
    <x v="14"/>
  </r>
  <r>
    <x v="0"/>
    <s v="25-0020848"/>
    <s v="1036292285"/>
    <s v="Z045"/>
    <s v="Z022"/>
    <s v="0093294989"/>
    <s v="1014394"/>
    <s v="Supercheap Co., Ltd."/>
    <s v="1014394"/>
    <x v="9"/>
    <x v="9"/>
    <n v="1000"/>
    <n v="61890"/>
    <x v="9"/>
    <n v="1000"/>
    <n v="62790"/>
    <n v="900"/>
    <n v="61890"/>
    <n v="72000"/>
    <n v="4710.2803738317753"/>
    <n v="66600.280373831774"/>
    <s v="WI"/>
    <x v="0"/>
    <x v="14"/>
  </r>
  <r>
    <x v="0"/>
    <s v="25-0020848"/>
    <s v="1036292285"/>
    <s v="Z045"/>
    <s v="Z022"/>
    <s v="0093294989"/>
    <s v="1014394"/>
    <s v="Supercheap Co., Ltd."/>
    <s v="1014394"/>
    <x v="0"/>
    <x v="0"/>
    <n v="3000"/>
    <n v="185670"/>
    <x v="0"/>
    <n v="3000"/>
    <n v="188370"/>
    <n v="2700"/>
    <n v="185670"/>
    <n v="216000"/>
    <n v="14130.841121495327"/>
    <n v="199800.84112149532"/>
    <s v="WI"/>
    <x v="0"/>
    <x v="14"/>
  </r>
  <r>
    <x v="0"/>
    <s v="25-0020848"/>
    <s v="1036292285"/>
    <s v="Z045"/>
    <s v="Z022"/>
    <s v="0093294989"/>
    <s v="1014394"/>
    <s v="Supercheap Co., Ltd."/>
    <s v="1014394"/>
    <x v="1"/>
    <x v="1"/>
    <n v="10000"/>
    <n v="618900"/>
    <x v="1"/>
    <n v="10000"/>
    <n v="627900"/>
    <n v="9000"/>
    <n v="618900"/>
    <n v="720000"/>
    <n v="47102.803738317758"/>
    <n v="666002.8037383178"/>
    <s v="CA"/>
    <x v="0"/>
    <x v="14"/>
  </r>
  <r>
    <x v="0"/>
    <s v="25-0020848"/>
    <s v="1036292285"/>
    <s v="Z045"/>
    <s v="Z022"/>
    <s v="0093294989"/>
    <s v="1014394"/>
    <s v="Supercheap Co., Ltd."/>
    <s v="1014394"/>
    <x v="10"/>
    <x v="10"/>
    <n v="1000"/>
    <n v="61890"/>
    <x v="10"/>
    <n v="1000"/>
    <n v="62790"/>
    <n v="900"/>
    <n v="61890"/>
    <n v="72000"/>
    <n v="4710.2803738317753"/>
    <n v="66600.280373831774"/>
    <s v="CA"/>
    <x v="0"/>
    <x v="14"/>
  </r>
  <r>
    <x v="0"/>
    <s v="25-0020848"/>
    <s v="1036292285"/>
    <s v="Z045"/>
    <s v="Z022"/>
    <s v="0093294989"/>
    <s v="1014394"/>
    <s v="Supercheap Co., Ltd."/>
    <s v="1014394"/>
    <x v="8"/>
    <x v="8"/>
    <n v="100"/>
    <n v="6189"/>
    <x v="8"/>
    <n v="100"/>
    <n v="6279"/>
    <n v="90"/>
    <n v="6189"/>
    <n v="7200"/>
    <n v="471.02803738317755"/>
    <n v="6660.0280373831774"/>
    <s v="CAHD"/>
    <x v="0"/>
    <x v="14"/>
  </r>
  <r>
    <x v="0"/>
    <s v="RDC1_Y24-022405"/>
    <s v="1036292286"/>
    <s v="Z045"/>
    <s v="Z022"/>
    <s v="0093294990"/>
    <s v="1533815"/>
    <s v="RATCHASIMA D.C. CO., LTD."/>
    <s v="1533815"/>
    <x v="6"/>
    <x v="6"/>
    <n v="3"/>
    <n v="309.33"/>
    <x v="6"/>
    <n v="3"/>
    <n v="312.45000000000005"/>
    <n v="3.1200000000000614"/>
    <n v="309.33"/>
    <n v="360"/>
    <n v="23.55140186915888"/>
    <n v="332.88140186915888"/>
    <s v="WI"/>
    <x v="1"/>
    <x v="13"/>
  </r>
  <r>
    <x v="0"/>
    <s v="RDC1_Y24-022405"/>
    <s v="1036292286"/>
    <s v="Z045"/>
    <s v="Z022"/>
    <s v="0093294990"/>
    <s v="1533815"/>
    <s v="RATCHASIMA D.C. CO., LTD."/>
    <s v="1533815"/>
    <x v="6"/>
    <x v="6"/>
    <n v="497"/>
    <n v="51245.67"/>
    <x v="6"/>
    <n v="497"/>
    <n v="51762.55"/>
    <n v="516.88000000000466"/>
    <n v="51245.67"/>
    <n v="59640"/>
    <n v="3901.6822429906542"/>
    <n v="55147.352242990652"/>
    <s v="WI"/>
    <x v="1"/>
    <x v="13"/>
  </r>
  <r>
    <x v="0"/>
    <s v="RDC1_Y24-022405"/>
    <s v="1036292286"/>
    <s v="Z045"/>
    <s v="Z022"/>
    <s v="0093294990"/>
    <s v="1533815"/>
    <s v="RATCHASIMA D.C. CO., LTD."/>
    <s v="1533815"/>
    <x v="9"/>
    <x v="9"/>
    <n v="2500"/>
    <n v="155400"/>
    <x v="9"/>
    <n v="2500"/>
    <n v="156975"/>
    <n v="1575"/>
    <n v="155400"/>
    <n v="180000"/>
    <n v="11775.700934579439"/>
    <n v="167175.70093457945"/>
    <s v="WI"/>
    <x v="1"/>
    <x v="13"/>
  </r>
  <r>
    <x v="0"/>
    <s v="RDC1_Y24-022405"/>
    <s v="1036292286"/>
    <s v="Z045"/>
    <s v="Z022"/>
    <s v="0093294990"/>
    <s v="1533815"/>
    <s v="RATCHASIMA D.C. CO., LTD."/>
    <s v="1533815"/>
    <x v="0"/>
    <x v="0"/>
    <n v="1000"/>
    <n v="62160"/>
    <x v="0"/>
    <n v="1000"/>
    <n v="62790"/>
    <n v="630"/>
    <n v="62160"/>
    <n v="72000"/>
    <n v="4710.2803738317753"/>
    <n v="66870.280373831774"/>
    <s v="WI"/>
    <x v="1"/>
    <x v="13"/>
  </r>
  <r>
    <x v="0"/>
    <s v="RDC1_Y24-022405"/>
    <s v="1036292286"/>
    <s v="Z045"/>
    <s v="Z022"/>
    <s v="0093294990"/>
    <s v="1533815"/>
    <s v="RATCHASIMA D.C. CO., LTD."/>
    <s v="1533815"/>
    <x v="1"/>
    <x v="1"/>
    <n v="35000"/>
    <n v="2175600"/>
    <x v="1"/>
    <n v="35000"/>
    <n v="2197650"/>
    <n v="22050"/>
    <n v="2175600"/>
    <n v="2520000"/>
    <n v="164859.81308411216"/>
    <n v="2340459.813084112"/>
    <s v="CA"/>
    <x v="1"/>
    <x v="13"/>
  </r>
  <r>
    <x v="0"/>
    <s v="RDC1_Y24-022405"/>
    <s v="1036292286"/>
    <s v="Z045"/>
    <s v="Z022"/>
    <s v="0093294990"/>
    <s v="1533815"/>
    <s v="RATCHASIMA D.C. CO., LTD."/>
    <s v="1533815"/>
    <x v="2"/>
    <x v="2"/>
    <n v="20500"/>
    <n v="1274280"/>
    <x v="2"/>
    <n v="20500"/>
    <n v="1287195"/>
    <n v="12915"/>
    <n v="1274280"/>
    <n v="1476000"/>
    <n v="96560.747663551403"/>
    <n v="1370840.7476635515"/>
    <s v="CA"/>
    <x v="1"/>
    <x v="13"/>
  </r>
  <r>
    <x v="0"/>
    <s v="RDC1_Y24-022405"/>
    <s v="1036292286"/>
    <s v="Z045"/>
    <s v="Z022"/>
    <s v="0093294990"/>
    <s v="1533815"/>
    <s v="RATCHASIMA D.C. CO., LTD."/>
    <s v="1533815"/>
    <x v="10"/>
    <x v="10"/>
    <n v="2000"/>
    <n v="124320"/>
    <x v="10"/>
    <n v="2000"/>
    <n v="125580"/>
    <n v="1260"/>
    <n v="124320"/>
    <n v="144000"/>
    <n v="9420.5607476635505"/>
    <n v="133740.56074766355"/>
    <s v="CA"/>
    <x v="1"/>
    <x v="13"/>
  </r>
  <r>
    <x v="0"/>
    <s v="RDC1_Y24-022405"/>
    <s v="1036292286"/>
    <s v="Z045"/>
    <s v="Z022"/>
    <s v="0093294990"/>
    <s v="1533815"/>
    <s v="RATCHASIMA D.C. CO., LTD."/>
    <s v="1533815"/>
    <x v="8"/>
    <x v="8"/>
    <n v="1000"/>
    <n v="62160"/>
    <x v="8"/>
    <n v="1000"/>
    <n v="62790"/>
    <n v="630"/>
    <n v="62160"/>
    <n v="72000"/>
    <n v="4710.2803738317753"/>
    <n v="66870.280373831774"/>
    <s v="CAHD"/>
    <x v="1"/>
    <x v="13"/>
  </r>
  <r>
    <x v="0"/>
    <s v="RDC2_Y24-022405"/>
    <s v="1036292287"/>
    <s v="Z045"/>
    <s v="Z022"/>
    <s v="0093294991"/>
    <s v="1533947"/>
    <s v="RATCHASIMA D.C. CO., LTD."/>
    <s v="1533947"/>
    <x v="3"/>
    <x v="3"/>
    <n v="500"/>
    <n v="68570"/>
    <x v="3"/>
    <n v="500"/>
    <n v="69265"/>
    <n v="695"/>
    <n v="68570"/>
    <n v="80000"/>
    <n v="5233.6448598130837"/>
    <n v="73803.644859813081"/>
    <s v="EV"/>
    <x v="1"/>
    <x v="13"/>
  </r>
  <r>
    <x v="0"/>
    <s v="RDC2_Y24-022405"/>
    <s v="1036292287"/>
    <s v="Z045"/>
    <s v="Z022"/>
    <s v="0093294991"/>
    <s v="1533947"/>
    <s v="RATCHASIMA D.C. CO., LTD."/>
    <s v="1533947"/>
    <x v="1"/>
    <x v="1"/>
    <n v="2500"/>
    <n v="155400"/>
    <x v="1"/>
    <n v="2500"/>
    <n v="156975"/>
    <n v="1575"/>
    <n v="155400"/>
    <n v="180000"/>
    <n v="11775.700934579439"/>
    <n v="167175.70093457945"/>
    <s v="CA"/>
    <x v="1"/>
    <x v="13"/>
  </r>
  <r>
    <x v="0"/>
    <s v="RDC2_Y24-022405"/>
    <s v="1036292287"/>
    <s v="Z045"/>
    <s v="Z022"/>
    <s v="0093294991"/>
    <s v="1533947"/>
    <s v="RATCHASIMA D.C. CO., LTD."/>
    <s v="1533947"/>
    <x v="2"/>
    <x v="2"/>
    <n v="2000"/>
    <n v="124320"/>
    <x v="2"/>
    <n v="2000"/>
    <n v="125580"/>
    <n v="1260"/>
    <n v="124320"/>
    <n v="144000"/>
    <n v="9420.5607476635505"/>
    <n v="133740.56074766355"/>
    <s v="CA"/>
    <x v="1"/>
    <x v="13"/>
  </r>
  <r>
    <x v="0"/>
    <s v="WLM_Y25-0317001"/>
    <s v="1036292288"/>
    <s v="Z045"/>
    <s v="Z022"/>
    <s v="0093294992"/>
    <s v="1255552"/>
    <s v="WEALIMEX CO., LTD."/>
    <s v="1260935"/>
    <x v="3"/>
    <x v="3"/>
    <n v="100"/>
    <n v="13714"/>
    <x v="3"/>
    <n v="100"/>
    <n v="13853"/>
    <n v="139"/>
    <n v="13714"/>
    <n v="16000"/>
    <n v="1046.7289719626169"/>
    <n v="14760.728971962617"/>
    <s v="EV"/>
    <x v="1"/>
    <x v="22"/>
  </r>
  <r>
    <x v="0"/>
    <s v="WLM_Y25-0317001"/>
    <s v="1036292288"/>
    <s v="Z045"/>
    <s v="Z022"/>
    <s v="0093294992"/>
    <s v="1255552"/>
    <s v="WEALIMEX CO., LTD."/>
    <s v="1260935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22"/>
  </r>
  <r>
    <x v="0"/>
    <s v="WLM_Y25-0317001"/>
    <s v="1036292288"/>
    <s v="Z045"/>
    <s v="Z022"/>
    <s v="0093294992"/>
    <s v="1255552"/>
    <s v="WEALIMEX CO., LTD."/>
    <s v="1260935"/>
    <x v="0"/>
    <x v="0"/>
    <n v="1000"/>
    <n v="62160"/>
    <x v="0"/>
    <n v="1000"/>
    <n v="62790"/>
    <n v="630"/>
    <n v="62160"/>
    <n v="72000"/>
    <n v="4710.2803738317753"/>
    <n v="66870.280373831774"/>
    <s v="WI"/>
    <x v="1"/>
    <x v="22"/>
  </r>
  <r>
    <x v="0"/>
    <s v="WLM_Y25-0317001"/>
    <s v="1036292288"/>
    <s v="Z045"/>
    <s v="Z022"/>
    <s v="0093294992"/>
    <s v="1255552"/>
    <s v="WEALIMEX CO., LTD."/>
    <s v="1260935"/>
    <x v="7"/>
    <x v="7"/>
    <n v="1000"/>
    <n v="62160"/>
    <x v="7"/>
    <n v="1000"/>
    <n v="62790"/>
    <n v="630"/>
    <n v="62160"/>
    <n v="72000"/>
    <n v="4710.2803738317753"/>
    <n v="66870.280373831774"/>
    <s v="WI"/>
    <x v="1"/>
    <x v="22"/>
  </r>
  <r>
    <x v="0"/>
    <s v="WLM_Y25-0317001"/>
    <s v="1036292288"/>
    <s v="Z045"/>
    <s v="Z022"/>
    <s v="0093294992"/>
    <s v="1255552"/>
    <s v="WEALIMEX CO., LTD."/>
    <s v="1260935"/>
    <x v="1"/>
    <x v="1"/>
    <n v="13000"/>
    <n v="808080"/>
    <x v="1"/>
    <n v="13000"/>
    <n v="816270"/>
    <n v="8190"/>
    <n v="808080"/>
    <n v="936000"/>
    <n v="61233.644859813081"/>
    <n v="869313.64485981304"/>
    <s v="CA"/>
    <x v="1"/>
    <x v="22"/>
  </r>
  <r>
    <x v="0"/>
    <s v="WLM_Y25-0317001"/>
    <s v="1036292288"/>
    <s v="Z045"/>
    <s v="Z022"/>
    <s v="0093294992"/>
    <s v="1255552"/>
    <s v="WEALIMEX CO., LTD."/>
    <s v="1260935"/>
    <x v="2"/>
    <x v="2"/>
    <n v="2000"/>
    <n v="124320"/>
    <x v="2"/>
    <n v="2000"/>
    <n v="125580"/>
    <n v="1260"/>
    <n v="124320"/>
    <n v="144000"/>
    <n v="9420.5607476635505"/>
    <n v="133740.56074766355"/>
    <s v="CA"/>
    <x v="1"/>
    <x v="22"/>
  </r>
  <r>
    <x v="0"/>
    <s v="WLM_Y25-0317001"/>
    <s v="1036292288"/>
    <s v="Z045"/>
    <s v="Z022"/>
    <s v="0093294992"/>
    <s v="1255552"/>
    <s v="WEALIMEX CO., LTD."/>
    <s v="1260935"/>
    <x v="8"/>
    <x v="8"/>
    <n v="3000"/>
    <n v="186480"/>
    <x v="8"/>
    <n v="3000"/>
    <n v="188370"/>
    <n v="1890"/>
    <n v="186480"/>
    <n v="216000"/>
    <n v="14130.841121495327"/>
    <n v="200610.84112149532"/>
    <s v="CAHD"/>
    <x v="1"/>
    <x v="22"/>
  </r>
  <r>
    <x v="0"/>
    <s v="WLM_Y25-0317001"/>
    <s v="1036292288"/>
    <s v="Z045"/>
    <s v="Z022"/>
    <s v="0093294992"/>
    <s v="1255552"/>
    <s v="WEALIMEX CO., LTD."/>
    <s v="1260935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22"/>
  </r>
  <r>
    <x v="0"/>
    <s v="0082614534"/>
    <s v="1036292317"/>
    <s v="Z045"/>
    <s v="Z022"/>
    <s v="0093294993"/>
    <s v="1076141"/>
    <s v="Big C Supercenter Public Co.,Ltd."/>
    <s v="1120122"/>
    <x v="7"/>
    <x v="7"/>
    <n v="1500"/>
    <n v="93630"/>
    <x v="7"/>
    <n v="1500"/>
    <n v="94185"/>
    <n v="555"/>
    <n v="93630"/>
    <n v="108000"/>
    <n v="7065.4205607476633"/>
    <n v="100695.42056074766"/>
    <s v="WI"/>
    <x v="0"/>
    <x v="15"/>
  </r>
  <r>
    <x v="0"/>
    <s v="0082614534"/>
    <s v="1036292317"/>
    <s v="Z045"/>
    <s v="Z022"/>
    <s v="0093294993"/>
    <s v="1076141"/>
    <s v="Big C Supercenter Public Co.,Ltd."/>
    <s v="1120122"/>
    <x v="2"/>
    <x v="2"/>
    <n v="1500"/>
    <n v="93600"/>
    <x v="2"/>
    <n v="1500"/>
    <n v="94185"/>
    <n v="585"/>
    <n v="93600"/>
    <n v="108000"/>
    <n v="7065.4205607476633"/>
    <n v="100665.42056074766"/>
    <s v="CA"/>
    <x v="0"/>
    <x v="15"/>
  </r>
  <r>
    <x v="0"/>
    <s v="0082614534"/>
    <s v="1036292317"/>
    <s v="Z045"/>
    <s v="Z022"/>
    <s v="0093294993"/>
    <s v="1076141"/>
    <s v="Big C Supercenter Public Co.,Ltd."/>
    <s v="1120122"/>
    <x v="10"/>
    <x v="10"/>
    <n v="1500"/>
    <n v="93600"/>
    <x v="10"/>
    <n v="1500"/>
    <n v="94185"/>
    <n v="585"/>
    <n v="93600"/>
    <n v="108000"/>
    <n v="7065.4205607476633"/>
    <n v="100665.42056074766"/>
    <s v="CA"/>
    <x v="0"/>
    <x v="15"/>
  </r>
  <r>
    <x v="0"/>
    <s v="0082614534"/>
    <s v="1036292317"/>
    <s v="Z045"/>
    <s v="Z022"/>
    <s v="0093294993"/>
    <s v="1076141"/>
    <s v="Big C Supercenter Public Co.,Ltd."/>
    <s v="1120122"/>
    <x v="8"/>
    <x v="8"/>
    <n v="5000"/>
    <n v="312000"/>
    <x v="8"/>
    <n v="5000"/>
    <n v="313950"/>
    <n v="1950"/>
    <n v="312000"/>
    <n v="360000"/>
    <n v="23551.401869158879"/>
    <n v="335551.4018691589"/>
    <s v="CAHD"/>
    <x v="0"/>
    <x v="15"/>
  </r>
  <r>
    <x v="0"/>
    <s v="SOR1_Y25-031705"/>
    <s v="1036292358"/>
    <s v="Z045"/>
    <s v="Z022"/>
    <s v="0093294994"/>
    <s v="1256072"/>
    <s v="SOR.CHAROEN SUPPLY 2018 CO., LTD."/>
    <s v="1256072"/>
    <x v="9"/>
    <x v="9"/>
    <n v="4000"/>
    <n v="248640"/>
    <x v="9"/>
    <n v="4000"/>
    <n v="251160"/>
    <n v="2520"/>
    <n v="248640"/>
    <n v="288000"/>
    <n v="18841.121495327101"/>
    <n v="267481.1214953271"/>
    <s v="WI"/>
    <x v="1"/>
    <x v="9"/>
  </r>
  <r>
    <x v="0"/>
    <s v="SOR1_Y25-031705"/>
    <s v="1036292358"/>
    <s v="Z045"/>
    <s v="Z022"/>
    <s v="0093294994"/>
    <s v="1256072"/>
    <s v="SOR.CHAROEN SUPPLY 2018 CO., LTD."/>
    <s v="1256072"/>
    <x v="0"/>
    <x v="0"/>
    <n v="2000"/>
    <n v="124320"/>
    <x v="0"/>
    <n v="2000"/>
    <n v="125580"/>
    <n v="1260"/>
    <n v="124320"/>
    <n v="144000"/>
    <n v="9420.5607476635505"/>
    <n v="133740.56074766355"/>
    <s v="WI"/>
    <x v="1"/>
    <x v="9"/>
  </r>
  <r>
    <x v="0"/>
    <s v="SOR1_Y25-031705"/>
    <s v="1036292358"/>
    <s v="Z045"/>
    <s v="Z022"/>
    <s v="0093294994"/>
    <s v="1256072"/>
    <s v="SOR.CHAROEN SUPPLY 2018 CO., LTD."/>
    <s v="1256072"/>
    <x v="7"/>
    <x v="7"/>
    <n v="4000"/>
    <n v="248640"/>
    <x v="7"/>
    <n v="4000"/>
    <n v="251160"/>
    <n v="2520"/>
    <n v="248640"/>
    <n v="288000"/>
    <n v="18841.121495327101"/>
    <n v="267481.1214953271"/>
    <s v="WI"/>
    <x v="1"/>
    <x v="9"/>
  </r>
  <r>
    <x v="0"/>
    <s v="SOR1_Y25-031705"/>
    <s v="1036292358"/>
    <s v="Z045"/>
    <s v="Z022"/>
    <s v="0093294994"/>
    <s v="1256072"/>
    <s v="SOR.CHAROEN SUPPLY 2018 CO., LTD."/>
    <s v="1256072"/>
    <x v="1"/>
    <x v="1"/>
    <n v="8000"/>
    <n v="497280"/>
    <x v="1"/>
    <n v="8000"/>
    <n v="502320"/>
    <n v="5040"/>
    <n v="497280"/>
    <n v="576000"/>
    <n v="37682.242990654202"/>
    <n v="534962.24299065419"/>
    <s v="CA"/>
    <x v="1"/>
    <x v="9"/>
  </r>
  <r>
    <x v="0"/>
    <s v="SOR1_Y25-031705"/>
    <s v="1036292358"/>
    <s v="Z045"/>
    <s v="Z022"/>
    <s v="0093294994"/>
    <s v="1256072"/>
    <s v="SOR.CHAROEN SUPPLY 2018 CO., LTD."/>
    <s v="1256072"/>
    <x v="2"/>
    <x v="2"/>
    <n v="3000"/>
    <n v="186480"/>
    <x v="2"/>
    <n v="3000"/>
    <n v="188370"/>
    <n v="1890"/>
    <n v="186480"/>
    <n v="216000"/>
    <n v="14130.841121495327"/>
    <n v="200610.84112149532"/>
    <s v="CA"/>
    <x v="1"/>
    <x v="9"/>
  </r>
  <r>
    <x v="0"/>
    <s v="SOR1_Y25-031705"/>
    <s v="1036292358"/>
    <s v="Z045"/>
    <s v="Z022"/>
    <s v="0093294994"/>
    <s v="1256072"/>
    <s v="SOR.CHAROEN SUPPLY 2018 CO., LTD."/>
    <s v="1256072"/>
    <x v="10"/>
    <x v="10"/>
    <n v="3000"/>
    <n v="186480"/>
    <x v="10"/>
    <n v="3000"/>
    <n v="188370"/>
    <n v="1890"/>
    <n v="186480"/>
    <n v="216000"/>
    <n v="14130.841121495327"/>
    <n v="200610.84112149532"/>
    <s v="CA"/>
    <x v="1"/>
    <x v="9"/>
  </r>
  <r>
    <x v="0"/>
    <s v="SOR1_Y25-031705"/>
    <s v="1036292358"/>
    <s v="Z045"/>
    <s v="Z022"/>
    <s v="0093294994"/>
    <s v="1256072"/>
    <s v="SOR.CHAROEN SUPPLY 2018 CO., LTD."/>
    <s v="1256072"/>
    <x v="8"/>
    <x v="8"/>
    <n v="7000"/>
    <n v="435120"/>
    <x v="8"/>
    <n v="7000"/>
    <n v="439530"/>
    <n v="4410"/>
    <n v="435120"/>
    <n v="504000"/>
    <n v="32971.962616822428"/>
    <n v="468091.96261682245"/>
    <s v="CAHD"/>
    <x v="1"/>
    <x v="9"/>
  </r>
  <r>
    <x v="0"/>
    <s v="SOR1_Y25-031705"/>
    <s v="1036292358"/>
    <s v="Z045"/>
    <s v="Z022"/>
    <s v="0093294994"/>
    <s v="1256072"/>
    <s v="SOR.CHAROEN SUPPLY 2018 CO., LTD."/>
    <s v="1256072"/>
    <x v="11"/>
    <x v="11"/>
    <n v="2250"/>
    <n v="139860"/>
    <x v="11"/>
    <n v="2250"/>
    <n v="141277.5"/>
    <n v="1417.5"/>
    <n v="139860"/>
    <n v="162000"/>
    <n v="10598.130841121496"/>
    <n v="150458.13084112148"/>
    <s v="CAHD"/>
    <x v="1"/>
    <x v="9"/>
  </r>
  <r>
    <x v="0"/>
    <s v="NTK_Y25-031702"/>
    <s v="1036292359"/>
    <s v="Z045"/>
    <s v="Z022"/>
    <s v="0093294995"/>
    <s v="1530016"/>
    <s v="NATTHAKORN DISTRIBUTION CO., LTD."/>
    <s v="1530016"/>
    <x v="3"/>
    <x v="3"/>
    <n v="100"/>
    <n v="13714"/>
    <x v="3"/>
    <n v="100"/>
    <n v="13853"/>
    <n v="139"/>
    <n v="13714"/>
    <n v="16000"/>
    <n v="1046.7289719626169"/>
    <n v="14760.728971962617"/>
    <s v="EV"/>
    <x v="1"/>
    <x v="24"/>
  </r>
  <r>
    <x v="0"/>
    <s v="NTK_Y25-031702"/>
    <s v="1036292359"/>
    <s v="Z045"/>
    <s v="Z022"/>
    <s v="0093294995"/>
    <s v="1530016"/>
    <s v="NATTHAKORN DISTRIBUTION CO., LTD."/>
    <s v="1530016"/>
    <x v="5"/>
    <x v="5"/>
    <n v="6"/>
    <n v="900.24"/>
    <x v="5"/>
    <n v="6"/>
    <n v="909.30000000000007"/>
    <n v="9.0600000000000591"/>
    <n v="900.24"/>
    <n v="1050"/>
    <n v="68.691588785046733"/>
    <n v="968.93158878504676"/>
    <s v="EV"/>
    <x v="1"/>
    <x v="24"/>
  </r>
  <r>
    <x v="0"/>
    <s v="NTK_Y25-031702"/>
    <s v="1036292359"/>
    <s v="Z045"/>
    <s v="Z022"/>
    <s v="0093294995"/>
    <s v="1530016"/>
    <s v="NATTHAKORN DISTRIBUTION CO., LTD."/>
    <s v="1530016"/>
    <x v="5"/>
    <x v="5"/>
    <n v="94"/>
    <n v="14103.76"/>
    <x v="5"/>
    <n v="94"/>
    <n v="14245.7"/>
    <n v="141.94000000000051"/>
    <n v="14103.76"/>
    <n v="16450"/>
    <n v="1076.1682242990655"/>
    <n v="15179.928224299067"/>
    <s v="EV"/>
    <x v="1"/>
    <x v="24"/>
  </r>
  <r>
    <x v="0"/>
    <s v="NTK_Y25-031702"/>
    <s v="1036292359"/>
    <s v="Z045"/>
    <s v="Z022"/>
    <s v="0093294995"/>
    <s v="1530016"/>
    <s v="NATTHAKORN DISTRIBUTION CO., LTD."/>
    <s v="1530016"/>
    <x v="6"/>
    <x v="6"/>
    <n v="100"/>
    <n v="10311"/>
    <x v="6"/>
    <n v="100"/>
    <n v="10415"/>
    <n v="104"/>
    <n v="10311"/>
    <n v="12000"/>
    <n v="785.04672897196258"/>
    <n v="11096.046728971962"/>
    <s v="WI"/>
    <x v="1"/>
    <x v="24"/>
  </r>
  <r>
    <x v="0"/>
    <s v="NTK_Y25-031702"/>
    <s v="1036292359"/>
    <s v="Z045"/>
    <s v="Z022"/>
    <s v="0093294995"/>
    <s v="1530016"/>
    <s v="NATTHAKORN DISTRIBUTION CO., LTD."/>
    <s v="1530016"/>
    <x v="9"/>
    <x v="9"/>
    <n v="2500"/>
    <n v="155400"/>
    <x v="9"/>
    <n v="2500"/>
    <n v="156975"/>
    <n v="1575"/>
    <n v="155400"/>
    <n v="180000"/>
    <n v="11775.700934579439"/>
    <n v="167175.70093457945"/>
    <s v="WI"/>
    <x v="1"/>
    <x v="24"/>
  </r>
  <r>
    <x v="0"/>
    <s v="NTK_Y25-031702"/>
    <s v="1036292359"/>
    <s v="Z045"/>
    <s v="Z022"/>
    <s v="0093294995"/>
    <s v="1530016"/>
    <s v="NATTHAKORN DISTRIBUTION CO., LTD."/>
    <s v="1530016"/>
    <x v="0"/>
    <x v="0"/>
    <n v="2000"/>
    <n v="124320"/>
    <x v="0"/>
    <n v="2000"/>
    <n v="125580"/>
    <n v="1260"/>
    <n v="124320"/>
    <n v="144000"/>
    <n v="9420.5607476635505"/>
    <n v="133740.56074766355"/>
    <s v="WI"/>
    <x v="1"/>
    <x v="24"/>
  </r>
  <r>
    <x v="0"/>
    <s v="NTK_Y25-031702"/>
    <s v="1036292359"/>
    <s v="Z045"/>
    <s v="Z022"/>
    <s v="0093294995"/>
    <s v="1530016"/>
    <s v="NATTHAKORN DISTRIBUTION CO., LTD."/>
    <s v="1530016"/>
    <x v="7"/>
    <x v="7"/>
    <n v="2000"/>
    <n v="124320"/>
    <x v="7"/>
    <n v="2000"/>
    <n v="125580"/>
    <n v="1260"/>
    <n v="124320"/>
    <n v="144000"/>
    <n v="9420.5607476635505"/>
    <n v="133740.56074766355"/>
    <s v="WI"/>
    <x v="1"/>
    <x v="24"/>
  </r>
  <r>
    <x v="0"/>
    <s v="NTK_Y25-031702"/>
    <s v="1036292359"/>
    <s v="Z045"/>
    <s v="Z022"/>
    <s v="0093294995"/>
    <s v="1530016"/>
    <s v="NATTHAKORN DISTRIBUTION CO., LTD."/>
    <s v="1530016"/>
    <x v="2"/>
    <x v="2"/>
    <n v="3500"/>
    <n v="217560"/>
    <x v="2"/>
    <n v="3500"/>
    <n v="219765"/>
    <n v="2205"/>
    <n v="217560"/>
    <n v="252000"/>
    <n v="16485.981308411214"/>
    <n v="234045.98130841122"/>
    <s v="CA"/>
    <x v="1"/>
    <x v="24"/>
  </r>
  <r>
    <x v="0"/>
    <s v="NTK_Y25-031702"/>
    <s v="1036292359"/>
    <s v="Z045"/>
    <s v="Z022"/>
    <s v="0093294995"/>
    <s v="1530016"/>
    <s v="NATTHAKORN DISTRIBUTION CO., LTD."/>
    <s v="1530016"/>
    <x v="10"/>
    <x v="10"/>
    <n v="2500"/>
    <n v="155400"/>
    <x v="10"/>
    <n v="2500"/>
    <n v="156975"/>
    <n v="1575"/>
    <n v="155400"/>
    <n v="180000"/>
    <n v="11775.700934579439"/>
    <n v="167175.70093457945"/>
    <s v="CA"/>
    <x v="1"/>
    <x v="24"/>
  </r>
  <r>
    <x v="0"/>
    <s v="NTK_Y25-031702"/>
    <s v="1036292359"/>
    <s v="Z045"/>
    <s v="Z022"/>
    <s v="0093294995"/>
    <s v="1530016"/>
    <s v="NATTHAKORN DISTRIBUTION CO., LTD."/>
    <s v="1530016"/>
    <x v="8"/>
    <x v="8"/>
    <n v="2500"/>
    <n v="155400"/>
    <x v="8"/>
    <n v="2500"/>
    <n v="156975"/>
    <n v="1575"/>
    <n v="155400"/>
    <n v="180000"/>
    <n v="11775.700934579439"/>
    <n v="167175.70093457945"/>
    <s v="CAHD"/>
    <x v="1"/>
    <x v="24"/>
  </r>
  <r>
    <x v="0"/>
    <s v="NTK_Y25-031703"/>
    <s v="1036292594"/>
    <s v="Z045"/>
    <s v="Z022"/>
    <s v="0093294996"/>
    <s v="1530016"/>
    <s v="NATTHAKORN DISTRIBUTION CO., LTD."/>
    <s v="1530016"/>
    <x v="1"/>
    <x v="1"/>
    <n v="10000"/>
    <n v="621600"/>
    <x v="1"/>
    <n v="10000"/>
    <n v="627900"/>
    <n v="6300"/>
    <n v="621600"/>
    <n v="720000"/>
    <n v="47102.803738317758"/>
    <n v="668702.8037383178"/>
    <s v="CA"/>
    <x v="1"/>
    <x v="24"/>
  </r>
  <r>
    <x v="0"/>
    <s v="SRC1_Y25-031704"/>
    <s v="1036292596"/>
    <s v="Z045"/>
    <s v="Z022"/>
    <s v="0093294997"/>
    <s v="1255251"/>
    <s v="SERICHAI AS&amp;D CO., LTD."/>
    <s v="1255251"/>
    <x v="1"/>
    <x v="1"/>
    <n v="9000"/>
    <n v="559440"/>
    <x v="1"/>
    <n v="9000"/>
    <n v="565110"/>
    <n v="5670"/>
    <n v="559440"/>
    <n v="648000"/>
    <n v="42392.523364485984"/>
    <n v="601832.52336448594"/>
    <s v="CA"/>
    <x v="1"/>
    <x v="17"/>
  </r>
  <r>
    <x v="0"/>
    <s v="SRC1_Y25-031704"/>
    <s v="1036292596"/>
    <s v="Z045"/>
    <s v="Z022"/>
    <s v="0093294997"/>
    <s v="1255251"/>
    <s v="SERICHAI AS&amp;D CO., LTD."/>
    <s v="1255251"/>
    <x v="2"/>
    <x v="2"/>
    <n v="4000"/>
    <n v="248640"/>
    <x v="2"/>
    <n v="4000"/>
    <n v="251160"/>
    <n v="2520"/>
    <n v="248640"/>
    <n v="288000"/>
    <n v="18841.121495327101"/>
    <n v="267481.1214953271"/>
    <s v="CA"/>
    <x v="1"/>
    <x v="17"/>
  </r>
  <r>
    <x v="0"/>
    <s v="SRC1_Y25-031704"/>
    <s v="1036292596"/>
    <s v="Z045"/>
    <s v="Z022"/>
    <s v="0093294997"/>
    <s v="1255251"/>
    <s v="SERICHAI AS&amp;D CO., LTD."/>
    <s v="1255251"/>
    <x v="10"/>
    <x v="10"/>
    <n v="500"/>
    <n v="31080"/>
    <x v="10"/>
    <n v="500"/>
    <n v="31395"/>
    <n v="315"/>
    <n v="31080"/>
    <n v="36000"/>
    <n v="2355.1401869158876"/>
    <n v="33435.140186915887"/>
    <s v="CA"/>
    <x v="1"/>
    <x v="17"/>
  </r>
  <r>
    <x v="0"/>
    <s v="SRC1_Y25-031704"/>
    <s v="1036292596"/>
    <s v="Z045"/>
    <s v="Z022"/>
    <s v="0093294997"/>
    <s v="1255251"/>
    <s v="SERICHAI AS&amp;D CO., LTD."/>
    <s v="1255251"/>
    <x v="8"/>
    <x v="8"/>
    <n v="6500"/>
    <n v="404040"/>
    <x v="8"/>
    <n v="6500"/>
    <n v="408135"/>
    <n v="4095"/>
    <n v="404040"/>
    <n v="468000"/>
    <n v="30616.82242990654"/>
    <n v="434656.82242990652"/>
    <s v="CAHD"/>
    <x v="1"/>
    <x v="17"/>
  </r>
  <r>
    <x v="0"/>
    <s v="SRC2_Y25-031705"/>
    <s v="1036292597"/>
    <s v="Z045"/>
    <s v="Z022"/>
    <s v="0093294998"/>
    <s v="1255251"/>
    <s v="SERICHAI AS&amp;D CO., LTD."/>
    <s v="1412734"/>
    <x v="1"/>
    <x v="1"/>
    <n v="7000"/>
    <n v="435120"/>
    <x v="1"/>
    <n v="7000"/>
    <n v="439530"/>
    <n v="4410"/>
    <n v="435120"/>
    <n v="504000"/>
    <n v="32971.962616822428"/>
    <n v="468091.96261682245"/>
    <s v="CA"/>
    <x v="1"/>
    <x v="17"/>
  </r>
  <r>
    <x v="0"/>
    <s v="SRC2_Y25-031705"/>
    <s v="1036292597"/>
    <s v="Z045"/>
    <s v="Z022"/>
    <s v="0093294998"/>
    <s v="1255251"/>
    <s v="SERICHAI AS&amp;D CO., LTD."/>
    <s v="1412734"/>
    <x v="2"/>
    <x v="2"/>
    <n v="1000"/>
    <n v="62160"/>
    <x v="2"/>
    <n v="1000"/>
    <n v="62790"/>
    <n v="630"/>
    <n v="62160"/>
    <n v="72000"/>
    <n v="4710.2803738317753"/>
    <n v="66870.280373831774"/>
    <s v="CA"/>
    <x v="1"/>
    <x v="17"/>
  </r>
  <r>
    <x v="0"/>
    <s v="SRC2_Y25-031705"/>
    <s v="1036292597"/>
    <s v="Z045"/>
    <s v="Z022"/>
    <s v="0093294998"/>
    <s v="1255251"/>
    <s v="SERICHAI AS&amp;D CO., LTD."/>
    <s v="1412734"/>
    <x v="8"/>
    <x v="8"/>
    <n v="2000"/>
    <n v="124320"/>
    <x v="8"/>
    <n v="2000"/>
    <n v="125580"/>
    <n v="1260"/>
    <n v="124320"/>
    <n v="144000"/>
    <n v="9420.5607476635505"/>
    <n v="133740.56074766355"/>
    <s v="CAHD"/>
    <x v="1"/>
    <x v="17"/>
  </r>
  <r>
    <x v="0"/>
    <s v="2503029523"/>
    <s v="1036292250"/>
    <s v="Z045"/>
    <s v="Z022"/>
    <s v="0093294999"/>
    <s v="1490727"/>
    <s v="Central Food Wholesales Limited"/>
    <s v="1490727"/>
    <x v="1"/>
    <x v="1"/>
    <n v="500"/>
    <n v="31192.5"/>
    <x v="1"/>
    <n v="500"/>
    <n v="31395"/>
    <n v="202.5"/>
    <n v="31192.5"/>
    <n v="36000"/>
    <n v="2355.1401869158876"/>
    <n v="33547.640186915887"/>
    <s v="CA"/>
    <x v="0"/>
    <x v="12"/>
  </r>
  <r>
    <x v="0"/>
    <s v="2503029523"/>
    <s v="1036292250"/>
    <s v="Z045"/>
    <s v="Z022"/>
    <s v="0093294999"/>
    <s v="1490727"/>
    <s v="Central Food Wholesales Limited"/>
    <s v="1490727"/>
    <x v="8"/>
    <x v="8"/>
    <n v="500"/>
    <n v="31192.5"/>
    <x v="8"/>
    <n v="500"/>
    <n v="31395"/>
    <n v="202.5"/>
    <n v="31192.5"/>
    <n v="36000"/>
    <n v="2355.1401869158876"/>
    <n v="33547.640186915887"/>
    <s v="CAHD"/>
    <x v="0"/>
    <x v="12"/>
  </r>
  <r>
    <x v="0"/>
    <s v="C250112278"/>
    <s v="1036291968"/>
    <s v="Z045"/>
    <s v="Z022"/>
    <s v="0093295000"/>
    <s v="1088213"/>
    <s v="VILLA MARKET JP CO., LTD."/>
    <s v="1088213"/>
    <x v="4"/>
    <x v="4"/>
    <n v="50"/>
    <n v="6723.5"/>
    <x v="4"/>
    <n v="50"/>
    <n v="6926.5"/>
    <n v="203"/>
    <n v="6723.5"/>
    <n v="8000"/>
    <n v="523.36448598130846"/>
    <n v="7246.8644859813085"/>
    <s v="EV"/>
    <x v="0"/>
    <x v="3"/>
  </r>
  <r>
    <x v="0"/>
    <s v="C250112278"/>
    <s v="1036291968"/>
    <s v="Z045"/>
    <s v="Z022"/>
    <s v="0093295000"/>
    <s v="1088213"/>
    <s v="VILLA MARKET JP CO., LTD."/>
    <s v="1088213"/>
    <x v="7"/>
    <x v="7"/>
    <n v="20"/>
    <n v="1246"/>
    <x v="7"/>
    <n v="20"/>
    <n v="1255.8"/>
    <n v="9.7999999999999545"/>
    <n v="1246"/>
    <n v="1440"/>
    <n v="94.205607476635521"/>
    <n v="1340.2056074766356"/>
    <s v="WI"/>
    <x v="0"/>
    <x v="3"/>
  </r>
  <r>
    <x v="0"/>
    <s v="C250112278"/>
    <s v="1036291968"/>
    <s v="Z045"/>
    <s v="Z022"/>
    <s v="0093295000"/>
    <s v="1088213"/>
    <s v="VILLA MARKET JP CO., LTD."/>
    <s v="1088213"/>
    <x v="1"/>
    <x v="1"/>
    <n v="110"/>
    <n v="6813.4"/>
    <x v="1"/>
    <n v="110"/>
    <n v="6906.9"/>
    <n v="93.5"/>
    <n v="6813.4"/>
    <n v="7920"/>
    <n v="518.13084112149534"/>
    <n v="7331.5308411214946"/>
    <s v="CA"/>
    <x v="0"/>
    <x v="3"/>
  </r>
  <r>
    <x v="0"/>
    <s v="C250112379"/>
    <s v="1036291969"/>
    <s v="Z045"/>
    <s v="Z022"/>
    <s v="0093295001"/>
    <s v="1088556"/>
    <s v="VILLA MARKET JP CO., LTD."/>
    <s v="1088556"/>
    <x v="4"/>
    <x v="4"/>
    <n v="10"/>
    <n v="1344.7"/>
    <x v="4"/>
    <n v="10"/>
    <n v="1385.3"/>
    <n v="40.599999999999909"/>
    <n v="1344.7"/>
    <n v="1600"/>
    <n v="104.67289719626169"/>
    <n v="1449.3728971962616"/>
    <s v="EV"/>
    <x v="0"/>
    <x v="3"/>
  </r>
  <r>
    <x v="0"/>
    <s v="C250112379"/>
    <s v="1036291969"/>
    <s v="Z045"/>
    <s v="Z022"/>
    <s v="0093295001"/>
    <s v="1088556"/>
    <s v="VILLA MARKET JP CO., LTD."/>
    <s v="1088556"/>
    <x v="0"/>
    <x v="0"/>
    <n v="10"/>
    <n v="623"/>
    <x v="0"/>
    <n v="10"/>
    <n v="627.9"/>
    <n v="4.8999999999999773"/>
    <n v="623"/>
    <n v="720"/>
    <n v="47.10280373831776"/>
    <n v="670.10280373831779"/>
    <s v="WI"/>
    <x v="0"/>
    <x v="3"/>
  </r>
  <r>
    <x v="0"/>
    <s v="C250112379"/>
    <s v="1036291969"/>
    <s v="Z045"/>
    <s v="Z022"/>
    <s v="0093295001"/>
    <s v="1088556"/>
    <s v="VILLA MARKET JP CO., LTD."/>
    <s v="1088556"/>
    <x v="1"/>
    <x v="1"/>
    <n v="20"/>
    <n v="1238.8"/>
    <x v="1"/>
    <n v="20"/>
    <n v="1255.8"/>
    <n v="17"/>
    <n v="1238.8"/>
    <n v="1440"/>
    <n v="94.205607476635521"/>
    <n v="1333.0056074766355"/>
    <s v="CA"/>
    <x v="0"/>
    <x v="3"/>
  </r>
  <r>
    <x v="11"/>
    <s v="2503033803"/>
    <s v="1036292692"/>
    <s v="Z045"/>
    <s v="Z022"/>
    <s v="0093295002"/>
    <s v="1545390"/>
    <s v="Central Food Wholesales Limited"/>
    <s v="1545390"/>
    <x v="0"/>
    <x v="0"/>
    <n v="250"/>
    <n v="15630.5"/>
    <x v="0"/>
    <n v="250"/>
    <n v="15697.5"/>
    <n v="67"/>
    <n v="15630.5"/>
    <n v="18000"/>
    <n v="1177.5700934579438"/>
    <n v="16808.070093457944"/>
    <s v="WI"/>
    <x v="0"/>
    <x v="12"/>
  </r>
  <r>
    <x v="11"/>
    <s v="2503033803"/>
    <s v="1036292692"/>
    <s v="Z045"/>
    <s v="Z022"/>
    <s v="0093295002"/>
    <s v="1545390"/>
    <s v="Central Food Wholesales Limited"/>
    <s v="1545390"/>
    <x v="1"/>
    <x v="1"/>
    <n v="250"/>
    <n v="15596.25"/>
    <x v="1"/>
    <n v="250"/>
    <n v="15697.5"/>
    <n v="101.25"/>
    <n v="15596.25"/>
    <n v="18000"/>
    <n v="1177.5700934579438"/>
    <n v="16773.820093457944"/>
    <s v="CA"/>
    <x v="0"/>
    <x v="12"/>
  </r>
  <r>
    <x v="11"/>
    <s v="2503033803"/>
    <s v="1036292692"/>
    <s v="Z045"/>
    <s v="Z022"/>
    <s v="0093295002"/>
    <s v="1545390"/>
    <s v="Central Food Wholesales Limited"/>
    <s v="1545390"/>
    <x v="2"/>
    <x v="2"/>
    <n v="250"/>
    <n v="15596.25"/>
    <x v="2"/>
    <n v="250"/>
    <n v="15697.5"/>
    <n v="101.25"/>
    <n v="15596.25"/>
    <n v="18000"/>
    <n v="1177.5700934579438"/>
    <n v="16773.820093457944"/>
    <s v="CA"/>
    <x v="0"/>
    <x v="12"/>
  </r>
  <r>
    <x v="11"/>
    <s v="0081001193"/>
    <s v="1036303622"/>
    <s v="Z045"/>
    <s v="Z022"/>
    <s v="0093295003"/>
    <s v="1076141"/>
    <s v="Big C Supercenter Public Co.,Ltd."/>
    <s v="1126142"/>
    <x v="1"/>
    <x v="1"/>
    <n v="500"/>
    <n v="31200"/>
    <x v="1"/>
    <n v="500"/>
    <n v="31395"/>
    <n v="195"/>
    <n v="31200"/>
    <n v="36000"/>
    <n v="2355.1401869158876"/>
    <n v="33555.140186915887"/>
    <s v="CA"/>
    <x v="0"/>
    <x v="15"/>
  </r>
  <r>
    <x v="11"/>
    <s v="0081001193"/>
    <s v="1036303622"/>
    <s v="Z045"/>
    <s v="Z022"/>
    <s v="0093295003"/>
    <s v="1076141"/>
    <s v="Big C Supercenter Public Co.,Ltd."/>
    <s v="1126142"/>
    <x v="2"/>
    <x v="2"/>
    <n v="500"/>
    <n v="31200"/>
    <x v="2"/>
    <n v="500"/>
    <n v="31395"/>
    <n v="195"/>
    <n v="31200"/>
    <n v="36000"/>
    <n v="2355.1401869158876"/>
    <n v="33555.140186915887"/>
    <s v="CA"/>
    <x v="0"/>
    <x v="15"/>
  </r>
  <r>
    <x v="11"/>
    <s v="PTC-4101345490"/>
    <s v="1036303809"/>
    <s v="Z045"/>
    <s v="Z022"/>
    <s v="0093295004"/>
    <s v="1015197"/>
    <s v="Petroleum Thai Corporation Co.,Ltd."/>
    <s v="1255553"/>
    <x v="5"/>
    <x v="5"/>
    <n v="100"/>
    <n v="15100"/>
    <x v="5"/>
    <n v="100"/>
    <n v="15155.000000000002"/>
    <n v="55.000000000001819"/>
    <n v="15100"/>
    <n v="17500"/>
    <n v="1144.8598130841121"/>
    <n v="16244.859813084113"/>
    <s v="EV"/>
    <x v="0"/>
    <x v="21"/>
  </r>
  <r>
    <x v="11"/>
    <s v="PTC-4101345490"/>
    <s v="1036303809"/>
    <s v="Z045"/>
    <s v="Z022"/>
    <s v="0093295004"/>
    <s v="1015197"/>
    <s v="Petroleum Thai Corporation Co.,Ltd."/>
    <s v="1255553"/>
    <x v="9"/>
    <x v="9"/>
    <n v="500"/>
    <n v="31395"/>
    <x v="9"/>
    <n v="500"/>
    <n v="31395"/>
    <n v="0"/>
    <n v="31395"/>
    <n v="36000"/>
    <n v="2355.1401869158876"/>
    <n v="33750.140186915887"/>
    <s v="WI"/>
    <x v="0"/>
    <x v="21"/>
  </r>
  <r>
    <x v="11"/>
    <s v="PTC-4101345490"/>
    <s v="1036303809"/>
    <s v="Z045"/>
    <s v="Z022"/>
    <s v="0093295004"/>
    <s v="1015197"/>
    <s v="Petroleum Thai Corporation Co.,Ltd."/>
    <s v="1255553"/>
    <x v="0"/>
    <x v="0"/>
    <n v="1000"/>
    <n v="62790"/>
    <x v="0"/>
    <n v="1000"/>
    <n v="62790"/>
    <n v="0"/>
    <n v="62790"/>
    <n v="72000"/>
    <n v="4710.2803738317753"/>
    <n v="67500.280373831774"/>
    <s v="WI"/>
    <x v="0"/>
    <x v="21"/>
  </r>
  <r>
    <x v="11"/>
    <s v="PTC-4101345490"/>
    <s v="1036303809"/>
    <s v="Z045"/>
    <s v="Z022"/>
    <s v="0093295004"/>
    <s v="1015197"/>
    <s v="Petroleum Thai Corporation Co.,Ltd."/>
    <s v="1255553"/>
    <x v="7"/>
    <x v="7"/>
    <n v="500"/>
    <n v="31395"/>
    <x v="7"/>
    <n v="500"/>
    <n v="31395"/>
    <n v="0"/>
    <n v="31395"/>
    <n v="36000"/>
    <n v="2355.1401869158876"/>
    <n v="33750.140186915887"/>
    <s v="WI"/>
    <x v="0"/>
    <x v="21"/>
  </r>
  <r>
    <x v="11"/>
    <s v="PTC-4101345490"/>
    <s v="1036303809"/>
    <s v="Z045"/>
    <s v="Z022"/>
    <s v="0093295004"/>
    <s v="1015197"/>
    <s v="Petroleum Thai Corporation Co.,Ltd."/>
    <s v="1255553"/>
    <x v="1"/>
    <x v="1"/>
    <n v="1000"/>
    <n v="62490"/>
    <x v="1"/>
    <n v="1000"/>
    <n v="62790"/>
    <n v="300"/>
    <n v="62490"/>
    <n v="72000"/>
    <n v="4710.2803738317753"/>
    <n v="67200.280373831774"/>
    <s v="CA"/>
    <x v="0"/>
    <x v="21"/>
  </r>
  <r>
    <x v="11"/>
    <s v="PTC-4101345490"/>
    <s v="1036303809"/>
    <s v="Z045"/>
    <s v="Z022"/>
    <s v="0093295004"/>
    <s v="1015197"/>
    <s v="Petroleum Thai Corporation Co.,Ltd."/>
    <s v="1255553"/>
    <x v="2"/>
    <x v="2"/>
    <n v="500"/>
    <n v="31245"/>
    <x v="2"/>
    <n v="500"/>
    <n v="31395"/>
    <n v="150"/>
    <n v="31245"/>
    <n v="36000"/>
    <n v="2355.1401869158876"/>
    <n v="33600.140186915887"/>
    <s v="CA"/>
    <x v="0"/>
    <x v="21"/>
  </r>
  <r>
    <x v="11"/>
    <s v="PTC-4101345490"/>
    <s v="1036303809"/>
    <s v="Z045"/>
    <s v="Z022"/>
    <s v="0093295004"/>
    <s v="1015197"/>
    <s v="Petroleum Thai Corporation Co.,Ltd."/>
    <s v="1255553"/>
    <x v="10"/>
    <x v="10"/>
    <n v="500"/>
    <n v="31245"/>
    <x v="10"/>
    <n v="500"/>
    <n v="31395"/>
    <n v="150"/>
    <n v="31245"/>
    <n v="36000"/>
    <n v="2355.1401869158876"/>
    <n v="33600.140186915887"/>
    <s v="CA"/>
    <x v="0"/>
    <x v="21"/>
  </r>
  <r>
    <x v="11"/>
    <s v="PTC-4101345490"/>
    <s v="1036303809"/>
    <s v="Z045"/>
    <s v="Z022"/>
    <s v="0093295004"/>
    <s v="1015197"/>
    <s v="Petroleum Thai Corporation Co.,Ltd."/>
    <s v="1255553"/>
    <x v="8"/>
    <x v="8"/>
    <n v="1500"/>
    <n v="94185"/>
    <x v="8"/>
    <n v="1500"/>
    <n v="94185"/>
    <n v="0"/>
    <n v="94185"/>
    <n v="108000"/>
    <n v="7065.4205607476633"/>
    <n v="101250.42056074766"/>
    <s v="CAHD"/>
    <x v="0"/>
    <x v="21"/>
  </r>
  <r>
    <x v="11"/>
    <s v="30246286"/>
    <s v="1036303623"/>
    <s v="Z045"/>
    <s v="Z022"/>
    <s v="0093295005"/>
    <s v="1118080"/>
    <s v="CP Axtra Public Company Limited"/>
    <s v="1014696"/>
    <x v="1"/>
    <x v="1"/>
    <n v="500"/>
    <n v="30545"/>
    <x v="1"/>
    <n v="500"/>
    <n v="31395"/>
    <n v="850"/>
    <n v="30545"/>
    <n v="36000"/>
    <n v="2355.1401869158876"/>
    <n v="32900.140186915887"/>
    <s v="CA"/>
    <x v="0"/>
    <x v="8"/>
  </r>
  <r>
    <x v="11"/>
    <s v="326580"/>
    <s v="1036303810"/>
    <s v="Z045"/>
    <s v="Z022"/>
    <s v="0093295006"/>
    <s v="1014103"/>
    <s v="PTT Retail Management Co., Ltd"/>
    <s v="1136764"/>
    <x v="9"/>
    <x v="9"/>
    <n v="1000"/>
    <n v="62790"/>
    <x v="9"/>
    <n v="1000"/>
    <n v="62790"/>
    <n v="0"/>
    <n v="62790"/>
    <n v="72000"/>
    <n v="4710.2803738317753"/>
    <n v="67500.280373831774"/>
    <s v="WI"/>
    <x v="0"/>
    <x v="16"/>
  </r>
  <r>
    <x v="11"/>
    <s v="326580"/>
    <s v="1036303810"/>
    <s v="Z045"/>
    <s v="Z022"/>
    <s v="0093295006"/>
    <s v="1014103"/>
    <s v="PTT Retail Management Co., Ltd"/>
    <s v="1136764"/>
    <x v="0"/>
    <x v="0"/>
    <n v="1000"/>
    <n v="62790"/>
    <x v="0"/>
    <n v="1000"/>
    <n v="62790"/>
    <n v="0"/>
    <n v="62790"/>
    <n v="72000"/>
    <n v="4710.2803738317753"/>
    <n v="67500.280373831774"/>
    <s v="WI"/>
    <x v="0"/>
    <x v="16"/>
  </r>
  <r>
    <x v="11"/>
    <s v="326580"/>
    <s v="1036303810"/>
    <s v="Z045"/>
    <s v="Z022"/>
    <s v="0093295006"/>
    <s v="1014103"/>
    <s v="PTT Retail Management Co., Ltd"/>
    <s v="1136764"/>
    <x v="7"/>
    <x v="7"/>
    <n v="1000"/>
    <n v="62790"/>
    <x v="7"/>
    <n v="1000"/>
    <n v="62790"/>
    <n v="0"/>
    <n v="62790"/>
    <n v="72000"/>
    <n v="4710.2803738317753"/>
    <n v="67500.280373831774"/>
    <s v="WI"/>
    <x v="0"/>
    <x v="16"/>
  </r>
  <r>
    <x v="11"/>
    <s v="326580"/>
    <s v="1036303810"/>
    <s v="Z045"/>
    <s v="Z022"/>
    <s v="0093295006"/>
    <s v="1014103"/>
    <s v="PTT Retail Management Co., Ltd"/>
    <s v="1136764"/>
    <x v="1"/>
    <x v="1"/>
    <n v="2000"/>
    <n v="124480"/>
    <x v="1"/>
    <n v="2000"/>
    <n v="125580"/>
    <n v="1100"/>
    <n v="124480"/>
    <n v="144000"/>
    <n v="9420.5607476635505"/>
    <n v="133900.56074766355"/>
    <s v="CA"/>
    <x v="0"/>
    <x v="16"/>
  </r>
  <r>
    <x v="11"/>
    <s v="326580"/>
    <s v="1036303810"/>
    <s v="Z045"/>
    <s v="Z022"/>
    <s v="0093295006"/>
    <s v="1014103"/>
    <s v="PTT Retail Management Co., Ltd"/>
    <s v="1136764"/>
    <x v="2"/>
    <x v="2"/>
    <n v="1000"/>
    <n v="62240"/>
    <x v="2"/>
    <n v="1000"/>
    <n v="62790"/>
    <n v="550"/>
    <n v="62240"/>
    <n v="72000"/>
    <n v="4710.2803738317753"/>
    <n v="66950.280373831774"/>
    <s v="CA"/>
    <x v="0"/>
    <x v="16"/>
  </r>
  <r>
    <x v="11"/>
    <s v="326580"/>
    <s v="1036303810"/>
    <s v="Z045"/>
    <s v="Z022"/>
    <s v="0093295006"/>
    <s v="1014103"/>
    <s v="PTT Retail Management Co., Ltd"/>
    <s v="1136764"/>
    <x v="10"/>
    <x v="10"/>
    <n v="1000"/>
    <n v="62790"/>
    <x v="10"/>
    <n v="1000"/>
    <n v="62790"/>
    <n v="0"/>
    <n v="62790"/>
    <n v="72000"/>
    <n v="4710.2803738317753"/>
    <n v="67500.280373831774"/>
    <s v="CA"/>
    <x v="0"/>
    <x v="16"/>
  </r>
  <r>
    <x v="11"/>
    <s v="326580"/>
    <s v="1036303810"/>
    <s v="Z045"/>
    <s v="Z022"/>
    <s v="0093295006"/>
    <s v="1014103"/>
    <s v="PTT Retail Management Co., Ltd"/>
    <s v="1136764"/>
    <x v="8"/>
    <x v="8"/>
    <n v="1500"/>
    <n v="94185"/>
    <x v="8"/>
    <n v="1500"/>
    <n v="94185"/>
    <n v="0"/>
    <n v="94185"/>
    <n v="108000"/>
    <n v="7065.4205607476633"/>
    <n v="101250.42056074766"/>
    <s v="CAHD"/>
    <x v="0"/>
    <x v="16"/>
  </r>
  <r>
    <x v="11"/>
    <s v="P25H058466"/>
    <s v="1036303829"/>
    <s v="Z045"/>
    <s v="Z022"/>
    <s v="0093295007"/>
    <s v="1014722"/>
    <s v="AEON (Thailand) Co.,Ltd."/>
    <s v="1014722"/>
    <x v="9"/>
    <x v="9"/>
    <n v="500"/>
    <n v="31380"/>
    <x v="9"/>
    <n v="500"/>
    <n v="31395"/>
    <n v="15"/>
    <n v="31380"/>
    <n v="36000"/>
    <n v="2355.1401869158876"/>
    <n v="33735.140186915887"/>
    <s v="WI"/>
    <x v="0"/>
    <x v="0"/>
  </r>
  <r>
    <x v="11"/>
    <s v="P25H058466"/>
    <s v="1036303829"/>
    <s v="Z045"/>
    <s v="Z022"/>
    <s v="0093295007"/>
    <s v="1014722"/>
    <s v="AEON (Thailand) Co.,Ltd."/>
    <s v="1014722"/>
    <x v="0"/>
    <x v="0"/>
    <n v="1000"/>
    <n v="62760"/>
    <x v="0"/>
    <n v="1000"/>
    <n v="62790"/>
    <n v="30"/>
    <n v="62760"/>
    <n v="72000"/>
    <n v="4710.2803738317753"/>
    <n v="67470.280373831774"/>
    <s v="WI"/>
    <x v="0"/>
    <x v="0"/>
  </r>
  <r>
    <x v="11"/>
    <s v="1012037787"/>
    <s v="1036303624"/>
    <s v="Z045"/>
    <s v="Z022"/>
    <s v="0093295008"/>
    <s v="1014781"/>
    <s v="CP All Public Company Limited"/>
    <s v="1014781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11"/>
    <s v="1012037787"/>
    <s v="1036303624"/>
    <s v="Z045"/>
    <s v="Z022"/>
    <s v="0093295008"/>
    <s v="1014781"/>
    <s v="CP All Public Company Limited"/>
    <s v="1014781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11"/>
    <s v="1012037787"/>
    <s v="1036303624"/>
    <s v="Z045"/>
    <s v="Z022"/>
    <s v="0093295008"/>
    <s v="1014781"/>
    <s v="CP All Public Company Limited"/>
    <s v="1014781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11"/>
    <s v="1012037788"/>
    <s v="1036303625"/>
    <s v="Z045"/>
    <s v="Z022"/>
    <s v="0093295009"/>
    <s v="1014781"/>
    <s v="CP All Public Company Limited"/>
    <s v="1014781"/>
    <x v="6"/>
    <x v="6"/>
    <n v="4000"/>
    <n v="395798.13"/>
    <x v="6"/>
    <n v="4000"/>
    <n v="416600"/>
    <n v="20801.869999999995"/>
    <n v="395798.13"/>
    <n v="480000"/>
    <n v="31401.869158878504"/>
    <n v="427199.99915887852"/>
    <s v="WI"/>
    <x v="0"/>
    <x v="7"/>
  </r>
  <r>
    <x v="11"/>
    <s v="5012037881"/>
    <s v="1036303626"/>
    <s v="Z045"/>
    <s v="Z022"/>
    <s v="0093295010"/>
    <s v="1014781"/>
    <s v="CP All Public Company Limited"/>
    <s v="1075193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11"/>
    <s v="5012037881"/>
    <s v="1036303626"/>
    <s v="Z045"/>
    <s v="Z022"/>
    <s v="0093295010"/>
    <s v="1014781"/>
    <s v="CP All Public Company Limited"/>
    <s v="1075193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11"/>
    <s v="5012037881"/>
    <s v="1036303626"/>
    <s v="Z045"/>
    <s v="Z022"/>
    <s v="0093295010"/>
    <s v="1014781"/>
    <s v="CP All Public Company Limited"/>
    <s v="1075193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1"/>
    <s v="5012037881"/>
    <s v="1036303626"/>
    <s v="Z045"/>
    <s v="Z022"/>
    <s v="0093295010"/>
    <s v="1014781"/>
    <s v="CP All Public Company Limited"/>
    <s v="1075193"/>
    <x v="1"/>
    <x v="1"/>
    <n v="8000"/>
    <n v="473532.21"/>
    <x v="1"/>
    <n v="8000"/>
    <n v="502320"/>
    <n v="28787.789999999979"/>
    <n v="473532.21"/>
    <n v="576000"/>
    <n v="37682.242990654202"/>
    <n v="511214.45299065422"/>
    <s v="CA"/>
    <x v="0"/>
    <x v="7"/>
  </r>
  <r>
    <x v="11"/>
    <s v="5012037881"/>
    <s v="1036303626"/>
    <s v="Z045"/>
    <s v="Z022"/>
    <s v="0093295010"/>
    <s v="1014781"/>
    <s v="CP All Public Company Limited"/>
    <s v="1075193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11"/>
    <s v="5012037881"/>
    <s v="1036303626"/>
    <s v="Z045"/>
    <s v="Z022"/>
    <s v="0093295010"/>
    <s v="1014781"/>
    <s v="CP All Public Company Limited"/>
    <s v="1075193"/>
    <x v="10"/>
    <x v="10"/>
    <n v="3000"/>
    <n v="177574.58"/>
    <x v="10"/>
    <n v="3000"/>
    <n v="188370"/>
    <n v="10795.420000000013"/>
    <n v="177574.58"/>
    <n v="216000"/>
    <n v="14130.841121495327"/>
    <n v="191705.42112149531"/>
    <s v="CA"/>
    <x v="0"/>
    <x v="7"/>
  </r>
  <r>
    <x v="11"/>
    <s v="5012037881"/>
    <s v="1036303626"/>
    <s v="Z045"/>
    <s v="Z022"/>
    <s v="0093295010"/>
    <s v="1014781"/>
    <s v="CP All Public Company Limited"/>
    <s v="1075193"/>
    <x v="8"/>
    <x v="8"/>
    <n v="4000"/>
    <n v="236766.18"/>
    <x v="8"/>
    <n v="4000"/>
    <n v="251160"/>
    <n v="14393.820000000007"/>
    <n v="236766.18"/>
    <n v="288000"/>
    <n v="18841.121495327101"/>
    <n v="255607.30149532709"/>
    <s v="CAHD"/>
    <x v="0"/>
    <x v="7"/>
  </r>
  <r>
    <x v="11"/>
    <s v="5012037881"/>
    <s v="1036303626"/>
    <s v="Z045"/>
    <s v="Z022"/>
    <s v="0093295010"/>
    <s v="1014781"/>
    <s v="CP All Public Company Limited"/>
    <s v="1075193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11"/>
    <s v="5012037882"/>
    <s v="1036303627"/>
    <s v="Z045"/>
    <s v="Z022"/>
    <s v="0093295011"/>
    <s v="1014781"/>
    <s v="CP All Public Company Limited"/>
    <s v="1075193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11"/>
    <s v="5012037882"/>
    <s v="1036303627"/>
    <s v="Z045"/>
    <s v="Z022"/>
    <s v="0093295011"/>
    <s v="1014781"/>
    <s v="CP All Public Company Limited"/>
    <s v="1075193"/>
    <x v="9"/>
    <x v="9"/>
    <n v="1000"/>
    <n v="59191.55"/>
    <x v="9"/>
    <n v="1000"/>
    <n v="62790"/>
    <n v="3598.4499999999971"/>
    <n v="59191.55"/>
    <n v="72000"/>
    <n v="4710.2803738317753"/>
    <n v="63901.830373831777"/>
    <s v="WI"/>
    <x v="0"/>
    <x v="7"/>
  </r>
  <r>
    <x v="11"/>
    <s v="5012037882"/>
    <s v="1036303627"/>
    <s v="Z045"/>
    <s v="Z022"/>
    <s v="0093295011"/>
    <s v="1014781"/>
    <s v="CP All Public Company Limited"/>
    <s v="1075193"/>
    <x v="0"/>
    <x v="0"/>
    <n v="3000"/>
    <n v="177574.64"/>
    <x v="0"/>
    <n v="3000"/>
    <n v="188370"/>
    <n v="10795.359999999986"/>
    <n v="177574.64"/>
    <n v="216000"/>
    <n v="14130.841121495327"/>
    <n v="191705.48112149534"/>
    <s v="WI"/>
    <x v="0"/>
    <x v="7"/>
  </r>
  <r>
    <x v="11"/>
    <s v="5012037882"/>
    <s v="1036303627"/>
    <s v="Z045"/>
    <s v="Z022"/>
    <s v="0093295011"/>
    <s v="1014781"/>
    <s v="CP All Public Company Limited"/>
    <s v="1075193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11"/>
    <s v="9012037199Code12452D"/>
    <s v="1036303628"/>
    <s v="Z045"/>
    <s v="Z022"/>
    <s v="0093295012"/>
    <s v="1014781"/>
    <s v="CP All Public Company Limited"/>
    <s v="1121029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1"/>
    <s v="9012037199Code12452D"/>
    <s v="1036303628"/>
    <s v="Z045"/>
    <s v="Z022"/>
    <s v="0093295012"/>
    <s v="1014781"/>
    <s v="CP All Public Company Limited"/>
    <s v="1121029"/>
    <x v="4"/>
    <x v="4"/>
    <n v="1000"/>
    <n v="133338.28"/>
    <x v="4"/>
    <n v="1000"/>
    <n v="138530"/>
    <n v="5191.7200000000012"/>
    <n v="133338.28"/>
    <n v="160000"/>
    <n v="10467.289719626167"/>
    <n v="143805.56971962616"/>
    <s v="EV"/>
    <x v="0"/>
    <x v="7"/>
  </r>
  <r>
    <x v="11"/>
    <s v="9012037199Code12452D"/>
    <s v="1036303628"/>
    <s v="Z045"/>
    <s v="Z022"/>
    <s v="0093295012"/>
    <s v="1014781"/>
    <s v="CP All Public Company Limited"/>
    <s v="112102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1"/>
    <s v="9012037199Code12452D"/>
    <s v="1036303628"/>
    <s v="Z045"/>
    <s v="Z022"/>
    <s v="0093295012"/>
    <s v="1014781"/>
    <s v="CP All Public Company Limited"/>
    <s v="1121029"/>
    <x v="1"/>
    <x v="1"/>
    <n v="8000"/>
    <n v="473532.21"/>
    <x v="1"/>
    <n v="8000"/>
    <n v="502320"/>
    <n v="28787.789999999979"/>
    <n v="473532.21"/>
    <n v="576000"/>
    <n v="37682.242990654202"/>
    <n v="511214.45299065422"/>
    <s v="CA"/>
    <x v="0"/>
    <x v="7"/>
  </r>
  <r>
    <x v="11"/>
    <s v="9012037199Code12452D"/>
    <s v="1036303628"/>
    <s v="Z045"/>
    <s v="Z022"/>
    <s v="0093295012"/>
    <s v="1014781"/>
    <s v="CP All Public Company Limited"/>
    <s v="1121029"/>
    <x v="2"/>
    <x v="2"/>
    <n v="2500"/>
    <n v="147978.81"/>
    <x v="2"/>
    <n v="2500"/>
    <n v="156975"/>
    <n v="8996.1900000000023"/>
    <n v="147978.81"/>
    <n v="180000"/>
    <n v="11775.700934579439"/>
    <n v="159754.51093457945"/>
    <s v="CA"/>
    <x v="0"/>
    <x v="7"/>
  </r>
  <r>
    <x v="11"/>
    <s v="9012037199Code12452D"/>
    <s v="1036303628"/>
    <s v="Z045"/>
    <s v="Z022"/>
    <s v="0093295012"/>
    <s v="1014781"/>
    <s v="CP All Public Company Limited"/>
    <s v="1121029"/>
    <x v="10"/>
    <x v="10"/>
    <n v="1000"/>
    <n v="59191.53"/>
    <x v="10"/>
    <n v="1000"/>
    <n v="62790"/>
    <n v="3598.4700000000012"/>
    <n v="59191.53"/>
    <n v="72000"/>
    <n v="4710.2803738317753"/>
    <n v="63901.810373831773"/>
    <s v="CA"/>
    <x v="0"/>
    <x v="7"/>
  </r>
  <r>
    <x v="11"/>
    <s v="9012037199Code12452D"/>
    <s v="1036303628"/>
    <s v="Z045"/>
    <s v="Z022"/>
    <s v="0093295012"/>
    <s v="1014781"/>
    <s v="CP All Public Company Limited"/>
    <s v="1121029"/>
    <x v="8"/>
    <x v="8"/>
    <n v="4000"/>
    <n v="236766.18"/>
    <x v="8"/>
    <n v="4000"/>
    <n v="251160"/>
    <n v="14393.820000000007"/>
    <n v="236766.18"/>
    <n v="288000"/>
    <n v="18841.121495327101"/>
    <n v="255607.30149532709"/>
    <s v="CAHD"/>
    <x v="0"/>
    <x v="7"/>
  </r>
  <r>
    <x v="11"/>
    <s v="9012037199Code12452D"/>
    <s v="1036303628"/>
    <s v="Z045"/>
    <s v="Z022"/>
    <s v="0093295012"/>
    <s v="1014781"/>
    <s v="CP All Public Company Limited"/>
    <s v="1121029"/>
    <x v="11"/>
    <x v="11"/>
    <n v="1500"/>
    <n v="88787.32"/>
    <x v="11"/>
    <n v="1500"/>
    <n v="94185"/>
    <n v="5397.679999999993"/>
    <n v="88787.32"/>
    <n v="108000"/>
    <n v="7065.4205607476633"/>
    <n v="95852.740560747668"/>
    <s v="CAHD"/>
    <x v="0"/>
    <x v="7"/>
  </r>
  <r>
    <x v="11"/>
    <s v="9012037200Code12452D"/>
    <s v="1036303629"/>
    <s v="Z045"/>
    <s v="Z022"/>
    <s v="0093295013"/>
    <s v="1014781"/>
    <s v="CP All Public Company Limited"/>
    <s v="1121029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11"/>
    <s v="9012037200Code12452D"/>
    <s v="1036303629"/>
    <s v="Z045"/>
    <s v="Z022"/>
    <s v="0093295013"/>
    <s v="1014781"/>
    <s v="CP All Public Company Limited"/>
    <s v="1121029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11"/>
    <s v="9012037200Code12452D"/>
    <s v="1036303629"/>
    <s v="Z045"/>
    <s v="Z022"/>
    <s v="0093295013"/>
    <s v="1014781"/>
    <s v="CP All Public Company Limited"/>
    <s v="1121029"/>
    <x v="0"/>
    <x v="0"/>
    <n v="3000"/>
    <n v="177574.64"/>
    <x v="0"/>
    <n v="3000"/>
    <n v="188370"/>
    <n v="10795.359999999986"/>
    <n v="177574.64"/>
    <n v="216000"/>
    <n v="14130.841121495327"/>
    <n v="191705.48112149534"/>
    <s v="WI"/>
    <x v="0"/>
    <x v="7"/>
  </r>
  <r>
    <x v="11"/>
    <s v="9012037200Code12452D"/>
    <s v="1036303629"/>
    <s v="Z045"/>
    <s v="Z022"/>
    <s v="0093295013"/>
    <s v="1014781"/>
    <s v="CP All Public Company Limited"/>
    <s v="1121029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11"/>
    <s v="PDC1_Y25-031803"/>
    <s v="1036304028"/>
    <s v="Z045"/>
    <s v="Z022"/>
    <s v="0093295014"/>
    <s v="1406366"/>
    <s v="RATCHASIMA P.D.C. CO., LTD."/>
    <s v="1406366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11"/>
  </r>
  <r>
    <x v="11"/>
    <s v="PDC1_Y25-031803"/>
    <s v="1036304028"/>
    <s v="Z045"/>
    <s v="Z022"/>
    <s v="0093295014"/>
    <s v="1406366"/>
    <s v="RATCHASIMA P.D.C. CO., LTD."/>
    <s v="1406366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11"/>
  </r>
  <r>
    <x v="11"/>
    <s v="PDC1_Y25-031803"/>
    <s v="1036304028"/>
    <s v="Z045"/>
    <s v="Z022"/>
    <s v="0093295014"/>
    <s v="1406366"/>
    <s v="RATCHASIMA P.D.C. CO., LTD."/>
    <s v="1406366"/>
    <x v="7"/>
    <x v="7"/>
    <n v="1000"/>
    <n v="62160"/>
    <x v="7"/>
    <n v="1000"/>
    <n v="62790"/>
    <n v="630"/>
    <n v="62160"/>
    <n v="72000"/>
    <n v="4710.2803738317753"/>
    <n v="66870.280373831774"/>
    <s v="WI"/>
    <x v="1"/>
    <x v="11"/>
  </r>
  <r>
    <x v="11"/>
    <s v="PDC1_Y25-031803"/>
    <s v="1036304028"/>
    <s v="Z045"/>
    <s v="Z022"/>
    <s v="0093295014"/>
    <s v="1406366"/>
    <s v="RATCHASIMA P.D.C. CO., LTD."/>
    <s v="1406366"/>
    <x v="1"/>
    <x v="1"/>
    <n v="2500"/>
    <n v="155400"/>
    <x v="1"/>
    <n v="2500"/>
    <n v="156975"/>
    <n v="1575"/>
    <n v="155400"/>
    <n v="180000"/>
    <n v="11775.700934579439"/>
    <n v="167175.70093457945"/>
    <s v="CA"/>
    <x v="1"/>
    <x v="11"/>
  </r>
  <r>
    <x v="11"/>
    <s v="PDC1_Y25-031803"/>
    <s v="1036304028"/>
    <s v="Z045"/>
    <s v="Z022"/>
    <s v="0093295014"/>
    <s v="1406366"/>
    <s v="RATCHASIMA P.D.C. CO., LTD."/>
    <s v="1406366"/>
    <x v="2"/>
    <x v="2"/>
    <n v="1000"/>
    <n v="62160"/>
    <x v="2"/>
    <n v="1000"/>
    <n v="62790"/>
    <n v="630"/>
    <n v="62160"/>
    <n v="72000"/>
    <n v="4710.2803738317753"/>
    <n v="66870.280373831774"/>
    <s v="CA"/>
    <x v="1"/>
    <x v="11"/>
  </r>
  <r>
    <x v="11"/>
    <s v="PDC1_Y25-031803"/>
    <s v="1036304028"/>
    <s v="Z045"/>
    <s v="Z022"/>
    <s v="0093295014"/>
    <s v="1406366"/>
    <s v="RATCHASIMA P.D.C. CO., LTD."/>
    <s v="1406366"/>
    <x v="10"/>
    <x v="10"/>
    <n v="1000"/>
    <n v="62160"/>
    <x v="10"/>
    <n v="1000"/>
    <n v="62790"/>
    <n v="630"/>
    <n v="62160"/>
    <n v="72000"/>
    <n v="4710.2803738317753"/>
    <n v="66870.280373831774"/>
    <s v="CA"/>
    <x v="1"/>
    <x v="11"/>
  </r>
  <r>
    <x v="11"/>
    <s v="PDC1_Y25-031803"/>
    <s v="1036304028"/>
    <s v="Z045"/>
    <s v="Z022"/>
    <s v="0093295014"/>
    <s v="1406366"/>
    <s v="RATCHASIMA P.D.C. CO., LTD."/>
    <s v="1406366"/>
    <x v="8"/>
    <x v="8"/>
    <n v="2500"/>
    <n v="155400"/>
    <x v="8"/>
    <n v="2500"/>
    <n v="156975"/>
    <n v="1575"/>
    <n v="155400"/>
    <n v="180000"/>
    <n v="11775.700934579439"/>
    <n v="167175.70093457945"/>
    <s v="CAHD"/>
    <x v="1"/>
    <x v="11"/>
  </r>
  <r>
    <x v="11"/>
    <s v="PDC1_Y25-031803"/>
    <s v="1036304028"/>
    <s v="Z045"/>
    <s v="Z022"/>
    <s v="0093295014"/>
    <s v="1406366"/>
    <s v="RATCHASIMA P.D.C. CO., LTD."/>
    <s v="1406366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11"/>
  </r>
  <r>
    <x v="11"/>
    <s v="PDC2_Y25-031803"/>
    <s v="1036304029"/>
    <s v="Z045"/>
    <s v="Z022"/>
    <s v="0093295015"/>
    <s v="1268011"/>
    <s v="RATCHASIMA P.D.C. CO., LTD."/>
    <s v="1268011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11"/>
  </r>
  <r>
    <x v="11"/>
    <s v="PDC2_Y25-031803"/>
    <s v="1036304029"/>
    <s v="Z045"/>
    <s v="Z022"/>
    <s v="0093295015"/>
    <s v="1268011"/>
    <s v="RATCHASIMA P.D.C. CO., LTD."/>
    <s v="1268011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11"/>
  </r>
  <r>
    <x v="11"/>
    <s v="PDC2_Y25-031803"/>
    <s v="1036304029"/>
    <s v="Z045"/>
    <s v="Z022"/>
    <s v="0093295015"/>
    <s v="1268011"/>
    <s v="RATCHASIMA P.D.C. CO., LTD."/>
    <s v="1268011"/>
    <x v="1"/>
    <x v="1"/>
    <n v="2000"/>
    <n v="124320"/>
    <x v="1"/>
    <n v="2000"/>
    <n v="125580"/>
    <n v="1260"/>
    <n v="124320"/>
    <n v="144000"/>
    <n v="9420.5607476635505"/>
    <n v="133740.56074766355"/>
    <s v="CA"/>
    <x v="1"/>
    <x v="11"/>
  </r>
  <r>
    <x v="11"/>
    <s v="PDC2_Y25-031803"/>
    <s v="1036304029"/>
    <s v="Z045"/>
    <s v="Z022"/>
    <s v="0093295015"/>
    <s v="1268011"/>
    <s v="RATCHASIMA P.D.C. CO., LTD."/>
    <s v="1268011"/>
    <x v="2"/>
    <x v="2"/>
    <n v="500"/>
    <n v="31080"/>
    <x v="2"/>
    <n v="500"/>
    <n v="31395"/>
    <n v="315"/>
    <n v="31080"/>
    <n v="36000"/>
    <n v="2355.1401869158876"/>
    <n v="33435.140186915887"/>
    <s v="CA"/>
    <x v="1"/>
    <x v="11"/>
  </r>
  <r>
    <x v="11"/>
    <s v="PDC2_Y25-031803"/>
    <s v="1036304029"/>
    <s v="Z045"/>
    <s v="Z022"/>
    <s v="0093295015"/>
    <s v="1268011"/>
    <s v="RATCHASIMA P.D.C. CO., LTD."/>
    <s v="1268011"/>
    <x v="10"/>
    <x v="10"/>
    <n v="1000"/>
    <n v="62160"/>
    <x v="10"/>
    <n v="1000"/>
    <n v="62790"/>
    <n v="630"/>
    <n v="62160"/>
    <n v="72000"/>
    <n v="4710.2803738317753"/>
    <n v="66870.280373831774"/>
    <s v="CA"/>
    <x v="1"/>
    <x v="11"/>
  </r>
  <r>
    <x v="11"/>
    <s v="PDC2_Y25-031803"/>
    <s v="1036304029"/>
    <s v="Z045"/>
    <s v="Z022"/>
    <s v="0093295015"/>
    <s v="1268011"/>
    <s v="RATCHASIMA P.D.C. CO., LTD."/>
    <s v="1268011"/>
    <x v="8"/>
    <x v="8"/>
    <n v="2500"/>
    <n v="155400"/>
    <x v="8"/>
    <n v="2500"/>
    <n v="156975"/>
    <n v="1575"/>
    <n v="155400"/>
    <n v="180000"/>
    <n v="11775.700934579439"/>
    <n v="167175.70093457945"/>
    <s v="CAHD"/>
    <x v="1"/>
    <x v="11"/>
  </r>
  <r>
    <x v="11"/>
    <s v="PDC2_Y25-031803"/>
    <s v="1036304029"/>
    <s v="Z045"/>
    <s v="Z022"/>
    <s v="0093295015"/>
    <s v="1268011"/>
    <s v="RATCHASIMA P.D.C. CO., LTD."/>
    <s v="1268011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11"/>
  </r>
  <r>
    <x v="11"/>
    <s v="PDC3_Y25-031803"/>
    <s v="1036304030"/>
    <s v="Z045"/>
    <s v="Z022"/>
    <s v="0093295016"/>
    <s v="1406173"/>
    <s v="RATCHASIMA P.D.C. CO., LTD."/>
    <s v="1406173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11"/>
  </r>
  <r>
    <x v="11"/>
    <s v="PDC3_Y25-031803"/>
    <s v="1036304030"/>
    <s v="Z045"/>
    <s v="Z022"/>
    <s v="0093295016"/>
    <s v="1406173"/>
    <s v="RATCHASIMA P.D.C. CO., LTD."/>
    <s v="1406173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11"/>
  </r>
  <r>
    <x v="11"/>
    <s v="PDC3_Y25-031803"/>
    <s v="1036304030"/>
    <s v="Z045"/>
    <s v="Z022"/>
    <s v="0093295016"/>
    <s v="1406173"/>
    <s v="RATCHASIMA P.D.C. CO., LTD."/>
    <s v="1406173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11"/>
  </r>
  <r>
    <x v="11"/>
    <s v="PDC3_Y25-031803"/>
    <s v="1036304030"/>
    <s v="Z045"/>
    <s v="Z022"/>
    <s v="0093295016"/>
    <s v="1406173"/>
    <s v="RATCHASIMA P.D.C. CO., LTD."/>
    <s v="1406173"/>
    <x v="1"/>
    <x v="1"/>
    <n v="1500"/>
    <n v="93240"/>
    <x v="1"/>
    <n v="1500"/>
    <n v="94185"/>
    <n v="945"/>
    <n v="93240"/>
    <n v="108000"/>
    <n v="7065.4205607476633"/>
    <n v="100305.42056074766"/>
    <s v="CA"/>
    <x v="1"/>
    <x v="11"/>
  </r>
  <r>
    <x v="11"/>
    <s v="PDC3_Y25-031803"/>
    <s v="1036304030"/>
    <s v="Z045"/>
    <s v="Z022"/>
    <s v="0093295016"/>
    <s v="1406173"/>
    <s v="RATCHASIMA P.D.C. CO., LTD."/>
    <s v="1406173"/>
    <x v="10"/>
    <x v="10"/>
    <n v="500"/>
    <n v="31080"/>
    <x v="10"/>
    <n v="500"/>
    <n v="31395"/>
    <n v="315"/>
    <n v="31080"/>
    <n v="36000"/>
    <n v="2355.1401869158876"/>
    <n v="33435.140186915887"/>
    <s v="CA"/>
    <x v="1"/>
    <x v="11"/>
  </r>
  <r>
    <x v="11"/>
    <s v="PDC3_Y25-031803"/>
    <s v="1036304030"/>
    <s v="Z045"/>
    <s v="Z022"/>
    <s v="0093295016"/>
    <s v="1406173"/>
    <s v="RATCHASIMA P.D.C. CO., LTD."/>
    <s v="1406173"/>
    <x v="8"/>
    <x v="8"/>
    <n v="2500"/>
    <n v="155400"/>
    <x v="8"/>
    <n v="2500"/>
    <n v="156975"/>
    <n v="1575"/>
    <n v="155400"/>
    <n v="180000"/>
    <n v="11775.700934579439"/>
    <n v="167175.70093457945"/>
    <s v="CAHD"/>
    <x v="1"/>
    <x v="11"/>
  </r>
  <r>
    <x v="11"/>
    <s v="PDC3_Y25-031803"/>
    <s v="1036304030"/>
    <s v="Z045"/>
    <s v="Z022"/>
    <s v="0093295016"/>
    <s v="1406173"/>
    <s v="RATCHASIMA P.D.C. CO., LTD."/>
    <s v="1406173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11"/>
  </r>
  <r>
    <x v="11"/>
    <s v="PDC4_Y25-031803"/>
    <s v="1036304031"/>
    <s v="Z045"/>
    <s v="Z022"/>
    <s v="0093295017"/>
    <s v="1406172"/>
    <s v="RATCHASIMA P.D.C. CO., LTD."/>
    <s v="1406172"/>
    <x v="9"/>
    <x v="9"/>
    <n v="500"/>
    <n v="31080"/>
    <x v="9"/>
    <n v="500"/>
    <n v="31395"/>
    <n v="315"/>
    <n v="31080"/>
    <n v="36000"/>
    <n v="2355.1401869158876"/>
    <n v="33435.140186915887"/>
    <s v="WI"/>
    <x v="1"/>
    <x v="11"/>
  </r>
  <r>
    <x v="11"/>
    <s v="PDC4_Y25-031803"/>
    <s v="1036304031"/>
    <s v="Z045"/>
    <s v="Z022"/>
    <s v="0093295017"/>
    <s v="1406172"/>
    <s v="RATCHASIMA P.D.C. CO., LTD."/>
    <s v="1406172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11"/>
  </r>
  <r>
    <x v="11"/>
    <s v="PDC4_Y25-031803"/>
    <s v="1036304031"/>
    <s v="Z045"/>
    <s v="Z022"/>
    <s v="0093295017"/>
    <s v="1406172"/>
    <s v="RATCHASIMA P.D.C. CO., LTD."/>
    <s v="1406172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11"/>
  </r>
  <r>
    <x v="11"/>
    <s v="PDC4_Y25-031803"/>
    <s v="1036304031"/>
    <s v="Z045"/>
    <s v="Z022"/>
    <s v="0093295017"/>
    <s v="1406172"/>
    <s v="RATCHASIMA P.D.C. CO., LTD."/>
    <s v="1406172"/>
    <x v="1"/>
    <x v="1"/>
    <n v="2000"/>
    <n v="124320"/>
    <x v="1"/>
    <n v="2000"/>
    <n v="125580"/>
    <n v="1260"/>
    <n v="124320"/>
    <n v="144000"/>
    <n v="9420.5607476635505"/>
    <n v="133740.56074766355"/>
    <s v="CA"/>
    <x v="1"/>
    <x v="11"/>
  </r>
  <r>
    <x v="11"/>
    <s v="PDC4_Y25-031803"/>
    <s v="1036304031"/>
    <s v="Z045"/>
    <s v="Z022"/>
    <s v="0093295017"/>
    <s v="1406172"/>
    <s v="RATCHASIMA P.D.C. CO., LTD."/>
    <s v="1406172"/>
    <x v="10"/>
    <x v="10"/>
    <n v="500"/>
    <n v="31080"/>
    <x v="10"/>
    <n v="500"/>
    <n v="31395"/>
    <n v="315"/>
    <n v="31080"/>
    <n v="36000"/>
    <n v="2355.1401869158876"/>
    <n v="33435.140186915887"/>
    <s v="CA"/>
    <x v="1"/>
    <x v="11"/>
  </r>
  <r>
    <x v="11"/>
    <s v="PDC4_Y25-031803"/>
    <s v="1036304031"/>
    <s v="Z045"/>
    <s v="Z022"/>
    <s v="0093295017"/>
    <s v="1406172"/>
    <s v="RATCHASIMA P.D.C. CO., LTD."/>
    <s v="1406172"/>
    <x v="8"/>
    <x v="8"/>
    <n v="3000"/>
    <n v="186480"/>
    <x v="8"/>
    <n v="3000"/>
    <n v="188370"/>
    <n v="1890"/>
    <n v="186480"/>
    <n v="216000"/>
    <n v="14130.841121495327"/>
    <n v="200610.84112149532"/>
    <s v="CAHD"/>
    <x v="1"/>
    <x v="11"/>
  </r>
  <r>
    <x v="11"/>
    <s v="PDC4_Y25-031803"/>
    <s v="1036304031"/>
    <s v="Z045"/>
    <s v="Z022"/>
    <s v="0093295017"/>
    <s v="1406172"/>
    <s v="RATCHASIMA P.D.C. CO., LTD."/>
    <s v="1406172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11"/>
  </r>
  <r>
    <x v="11"/>
    <s v="MPP_Y25-031804"/>
    <s v="1036304027"/>
    <s v="Z045"/>
    <s v="Z022"/>
    <s v="0093295018"/>
    <s v="1255550"/>
    <s v="M PROSPER CO., LTD."/>
    <s v="1255550"/>
    <x v="9"/>
    <x v="9"/>
    <n v="1500"/>
    <n v="93240"/>
    <x v="9"/>
    <n v="1500"/>
    <n v="94185"/>
    <n v="945"/>
    <n v="93240"/>
    <n v="108000"/>
    <n v="7065.4205607476633"/>
    <n v="100305.42056074766"/>
    <s v="WI"/>
    <x v="1"/>
    <x v="20"/>
  </r>
  <r>
    <x v="11"/>
    <s v="MPP_Y25-031804"/>
    <s v="1036304027"/>
    <s v="Z045"/>
    <s v="Z022"/>
    <s v="0093295018"/>
    <s v="1255550"/>
    <s v="M PROSPER CO., LTD."/>
    <s v="1255550"/>
    <x v="0"/>
    <x v="0"/>
    <n v="1500"/>
    <n v="93240"/>
    <x v="0"/>
    <n v="1500"/>
    <n v="94185"/>
    <n v="945"/>
    <n v="93240"/>
    <n v="108000"/>
    <n v="7065.4205607476633"/>
    <n v="100305.42056074766"/>
    <s v="WI"/>
    <x v="1"/>
    <x v="20"/>
  </r>
  <r>
    <x v="11"/>
    <s v="MPP_Y25-031804"/>
    <s v="1036304027"/>
    <s v="Z045"/>
    <s v="Z022"/>
    <s v="0093295018"/>
    <s v="1255550"/>
    <s v="M PROSPER CO., LTD."/>
    <s v="1255550"/>
    <x v="7"/>
    <x v="7"/>
    <n v="2000"/>
    <n v="124320"/>
    <x v="7"/>
    <n v="2000"/>
    <n v="125580"/>
    <n v="1260"/>
    <n v="124320"/>
    <n v="144000"/>
    <n v="9420.5607476635505"/>
    <n v="133740.56074766355"/>
    <s v="WI"/>
    <x v="1"/>
    <x v="20"/>
  </r>
  <r>
    <x v="11"/>
    <s v="MPP_Y25-031804"/>
    <s v="1036304027"/>
    <s v="Z045"/>
    <s v="Z022"/>
    <s v="0093295018"/>
    <s v="1255550"/>
    <s v="M PROSPER CO., LTD."/>
    <s v="1255550"/>
    <x v="1"/>
    <x v="1"/>
    <n v="10000"/>
    <n v="621600"/>
    <x v="1"/>
    <n v="10000"/>
    <n v="627900"/>
    <n v="6300"/>
    <n v="621600"/>
    <n v="720000"/>
    <n v="47102.803738317758"/>
    <n v="668702.8037383178"/>
    <s v="CA"/>
    <x v="1"/>
    <x v="20"/>
  </r>
  <r>
    <x v="11"/>
    <s v="MPP_Y25-031804"/>
    <s v="1036304027"/>
    <s v="Z045"/>
    <s v="Z022"/>
    <s v="0093295018"/>
    <s v="1255550"/>
    <s v="M PROSPER CO., LTD."/>
    <s v="1255550"/>
    <x v="2"/>
    <x v="2"/>
    <n v="500"/>
    <n v="31080"/>
    <x v="2"/>
    <n v="500"/>
    <n v="31395"/>
    <n v="315"/>
    <n v="31080"/>
    <n v="36000"/>
    <n v="2355.1401869158876"/>
    <n v="33435.140186915887"/>
    <s v="CA"/>
    <x v="1"/>
    <x v="20"/>
  </r>
  <r>
    <x v="11"/>
    <s v="MPP_Y25-031804"/>
    <s v="1036304027"/>
    <s v="Z045"/>
    <s v="Z022"/>
    <s v="0093295018"/>
    <s v="1255550"/>
    <s v="M PROSPER CO., LTD."/>
    <s v="1255550"/>
    <x v="10"/>
    <x v="10"/>
    <n v="1000"/>
    <n v="62160"/>
    <x v="10"/>
    <n v="1000"/>
    <n v="62790"/>
    <n v="630"/>
    <n v="62160"/>
    <n v="72000"/>
    <n v="4710.2803738317753"/>
    <n v="66870.280373831774"/>
    <s v="CA"/>
    <x v="1"/>
    <x v="20"/>
  </r>
  <r>
    <x v="11"/>
    <s v="MPP_Y25-031804"/>
    <s v="1036304027"/>
    <s v="Z045"/>
    <s v="Z022"/>
    <s v="0093295018"/>
    <s v="1255550"/>
    <s v="M PROSPER CO., LTD."/>
    <s v="1255550"/>
    <x v="8"/>
    <x v="8"/>
    <n v="5000"/>
    <n v="310800"/>
    <x v="8"/>
    <n v="5000"/>
    <n v="313950"/>
    <n v="3150"/>
    <n v="310800"/>
    <n v="360000"/>
    <n v="23551.401869158879"/>
    <n v="334351.4018691589"/>
    <s v="CAHD"/>
    <x v="1"/>
    <x v="20"/>
  </r>
  <r>
    <x v="11"/>
    <s v="MPP_Y25-031804"/>
    <s v="1036304027"/>
    <s v="Z045"/>
    <s v="Z022"/>
    <s v="0093295018"/>
    <s v="1255550"/>
    <s v="M PROSPER CO., LTD."/>
    <s v="1255550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20"/>
  </r>
  <r>
    <x v="11"/>
    <s v="RPB1_Y25-031801"/>
    <s v="1036304038"/>
    <s v="Z045"/>
    <s v="Z022"/>
    <s v="0093295019"/>
    <s v="1255551"/>
    <s v="RPB DISTRIBUTION CO., LTD."/>
    <s v="1260712"/>
    <x v="3"/>
    <x v="3"/>
    <n v="150"/>
    <n v="20571"/>
    <x v="3"/>
    <n v="150"/>
    <n v="20779.5"/>
    <n v="208.5"/>
    <n v="20571"/>
    <n v="24000"/>
    <n v="1570.0934579439252"/>
    <n v="22141.093457943924"/>
    <s v="EV"/>
    <x v="1"/>
    <x v="18"/>
  </r>
  <r>
    <x v="11"/>
    <s v="RPB1_Y25-031801"/>
    <s v="1036304038"/>
    <s v="Z045"/>
    <s v="Z022"/>
    <s v="0093295019"/>
    <s v="1255551"/>
    <s v="RPB DISTRIBUTION CO., LTD."/>
    <s v="1260712"/>
    <x v="4"/>
    <x v="4"/>
    <n v="500"/>
    <n v="68570"/>
    <x v="4"/>
    <n v="500"/>
    <n v="69265"/>
    <n v="695"/>
    <n v="68570"/>
    <n v="80000"/>
    <n v="5233.6448598130837"/>
    <n v="73803.644859813081"/>
    <s v="EV"/>
    <x v="1"/>
    <x v="18"/>
  </r>
  <r>
    <x v="11"/>
    <s v="RPB1_Y25-031801"/>
    <s v="1036304038"/>
    <s v="Z045"/>
    <s v="Z022"/>
    <s v="0093295019"/>
    <s v="1255551"/>
    <s v="RPB DISTRIBUTION CO., LTD."/>
    <s v="1260712"/>
    <x v="1"/>
    <x v="1"/>
    <n v="2000"/>
    <n v="124320"/>
    <x v="1"/>
    <n v="2000"/>
    <n v="125580"/>
    <n v="1260"/>
    <n v="124320"/>
    <n v="144000"/>
    <n v="9420.5607476635505"/>
    <n v="133740.56074766355"/>
    <s v="CA"/>
    <x v="1"/>
    <x v="18"/>
  </r>
  <r>
    <x v="11"/>
    <s v="RPB1_Y25-031801"/>
    <s v="1036304038"/>
    <s v="Z045"/>
    <s v="Z022"/>
    <s v="0093295019"/>
    <s v="1255551"/>
    <s v="RPB DISTRIBUTION CO., LTD."/>
    <s v="1260712"/>
    <x v="2"/>
    <x v="2"/>
    <n v="2500"/>
    <n v="155400"/>
    <x v="2"/>
    <n v="2500"/>
    <n v="156975"/>
    <n v="1575"/>
    <n v="155400"/>
    <n v="180000"/>
    <n v="11775.700934579439"/>
    <n v="167175.70093457945"/>
    <s v="CA"/>
    <x v="1"/>
    <x v="18"/>
  </r>
  <r>
    <x v="11"/>
    <s v="RPB1_Y25-031801"/>
    <s v="1036304038"/>
    <s v="Z045"/>
    <s v="Z022"/>
    <s v="0093295019"/>
    <s v="1255551"/>
    <s v="RPB DISTRIBUTION CO., LTD."/>
    <s v="1260712"/>
    <x v="10"/>
    <x v="10"/>
    <n v="1000"/>
    <n v="62160"/>
    <x v="10"/>
    <n v="1000"/>
    <n v="62790"/>
    <n v="630"/>
    <n v="62160"/>
    <n v="72000"/>
    <n v="4710.2803738317753"/>
    <n v="66870.280373831774"/>
    <s v="CA"/>
    <x v="1"/>
    <x v="18"/>
  </r>
  <r>
    <x v="11"/>
    <s v="RPB1_Y25-031801"/>
    <s v="1036304038"/>
    <s v="Z045"/>
    <s v="Z022"/>
    <s v="0093295019"/>
    <s v="1255551"/>
    <s v="RPB DISTRIBUTION CO., LTD."/>
    <s v="1260712"/>
    <x v="8"/>
    <x v="8"/>
    <n v="850"/>
    <n v="52836"/>
    <x v="8"/>
    <n v="850"/>
    <n v="53371.5"/>
    <n v="535.5"/>
    <n v="52836"/>
    <n v="61200"/>
    <n v="4003.7383177570096"/>
    <n v="56839.738317757008"/>
    <s v="CAHD"/>
    <x v="1"/>
    <x v="18"/>
  </r>
  <r>
    <x v="11"/>
    <s v="RPB1_Y25-031801"/>
    <s v="1036304038"/>
    <s v="Z045"/>
    <s v="Z022"/>
    <s v="0093295019"/>
    <s v="1255551"/>
    <s v="RPB DISTRIBUTION CO., LTD."/>
    <s v="1260712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18"/>
  </r>
  <r>
    <x v="11"/>
    <s v="RPB2_Y25-031802"/>
    <s v="1036304039"/>
    <s v="Z045"/>
    <s v="Z022"/>
    <s v="0093295020"/>
    <s v="1255551"/>
    <s v="RPB DISTRIBUTION CO., LTD."/>
    <s v="1260253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18"/>
  </r>
  <r>
    <x v="11"/>
    <s v="RPB2_Y25-031802"/>
    <s v="1036304039"/>
    <s v="Z045"/>
    <s v="Z022"/>
    <s v="0093295020"/>
    <s v="1255551"/>
    <s v="RPB DISTRIBUTION CO., LTD."/>
    <s v="1260253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18"/>
  </r>
  <r>
    <x v="11"/>
    <s v="RPB2_Y25-031802"/>
    <s v="1036304039"/>
    <s v="Z045"/>
    <s v="Z022"/>
    <s v="0093295020"/>
    <s v="1255551"/>
    <s v="RPB DISTRIBUTION CO., LTD."/>
    <s v="1260253"/>
    <x v="1"/>
    <x v="1"/>
    <n v="4000"/>
    <n v="248640"/>
    <x v="1"/>
    <n v="4000"/>
    <n v="251160"/>
    <n v="2520"/>
    <n v="248640"/>
    <n v="288000"/>
    <n v="18841.121495327101"/>
    <n v="267481.1214953271"/>
    <s v="CA"/>
    <x v="1"/>
    <x v="18"/>
  </r>
  <r>
    <x v="11"/>
    <s v="RPB2_Y25-031802"/>
    <s v="1036304039"/>
    <s v="Z045"/>
    <s v="Z022"/>
    <s v="0093295020"/>
    <s v="1255551"/>
    <s v="RPB DISTRIBUTION CO., LTD."/>
    <s v="1260253"/>
    <x v="2"/>
    <x v="2"/>
    <n v="500"/>
    <n v="31080"/>
    <x v="2"/>
    <n v="500"/>
    <n v="31395"/>
    <n v="315"/>
    <n v="31080"/>
    <n v="36000"/>
    <n v="2355.1401869158876"/>
    <n v="33435.140186915887"/>
    <s v="CA"/>
    <x v="1"/>
    <x v="18"/>
  </r>
  <r>
    <x v="11"/>
    <s v="RPB2_Y25-031802"/>
    <s v="1036304039"/>
    <s v="Z045"/>
    <s v="Z022"/>
    <s v="0093295020"/>
    <s v="1255551"/>
    <s v="RPB DISTRIBUTION CO., LTD."/>
    <s v="1260253"/>
    <x v="8"/>
    <x v="8"/>
    <n v="3000"/>
    <n v="186480"/>
    <x v="8"/>
    <n v="3000"/>
    <n v="188370"/>
    <n v="1890"/>
    <n v="186480"/>
    <n v="216000"/>
    <n v="14130.841121495327"/>
    <n v="200610.84112149532"/>
    <s v="CAHD"/>
    <x v="1"/>
    <x v="18"/>
  </r>
  <r>
    <x v="11"/>
    <s v="RPB2_Y25-031802"/>
    <s v="1036304039"/>
    <s v="Z045"/>
    <s v="Z022"/>
    <s v="0093295020"/>
    <s v="1255551"/>
    <s v="RPB DISTRIBUTION CO., LTD."/>
    <s v="1260253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18"/>
  </r>
  <r>
    <x v="11"/>
    <s v="RPB3_Y25-031803"/>
    <s v="1036304040"/>
    <s v="Z045"/>
    <s v="Z022"/>
    <s v="0093295021"/>
    <s v="1255551"/>
    <s v="RPB DISTRIBUTION CO., LTD."/>
    <s v="1260252"/>
    <x v="3"/>
    <x v="3"/>
    <n v="100"/>
    <n v="13714"/>
    <x v="3"/>
    <n v="100"/>
    <n v="13853"/>
    <n v="139"/>
    <n v="13714"/>
    <n v="16000"/>
    <n v="1046.7289719626169"/>
    <n v="14760.728971962617"/>
    <s v="EV"/>
    <x v="1"/>
    <x v="18"/>
  </r>
  <r>
    <x v="11"/>
    <s v="RPB3_Y25-031803"/>
    <s v="1036304040"/>
    <s v="Z045"/>
    <s v="Z022"/>
    <s v="0093295021"/>
    <s v="1255551"/>
    <s v="RPB DISTRIBUTION CO., LTD."/>
    <s v="1260252"/>
    <x v="4"/>
    <x v="4"/>
    <n v="50"/>
    <n v="6857"/>
    <x v="4"/>
    <n v="50"/>
    <n v="6926.5"/>
    <n v="69.5"/>
    <n v="6857"/>
    <n v="8000"/>
    <n v="523.36448598130846"/>
    <n v="7380.3644859813085"/>
    <s v="EV"/>
    <x v="1"/>
    <x v="18"/>
  </r>
  <r>
    <x v="11"/>
    <s v="RPB3_Y25-031803"/>
    <s v="1036304040"/>
    <s v="Z045"/>
    <s v="Z022"/>
    <s v="0093295021"/>
    <s v="1255551"/>
    <s v="RPB DISTRIBUTION CO., LTD."/>
    <s v="1260252"/>
    <x v="9"/>
    <x v="9"/>
    <n v="500"/>
    <n v="31080"/>
    <x v="9"/>
    <n v="500"/>
    <n v="31395"/>
    <n v="315"/>
    <n v="31080"/>
    <n v="36000"/>
    <n v="2355.1401869158876"/>
    <n v="33435.140186915887"/>
    <s v="WI"/>
    <x v="1"/>
    <x v="18"/>
  </r>
  <r>
    <x v="11"/>
    <s v="RPB3_Y25-031803"/>
    <s v="1036304040"/>
    <s v="Z045"/>
    <s v="Z022"/>
    <s v="0093295021"/>
    <s v="1255551"/>
    <s v="RPB DISTRIBUTION CO., LTD."/>
    <s v="1260252"/>
    <x v="0"/>
    <x v="0"/>
    <n v="500"/>
    <n v="31080"/>
    <x v="0"/>
    <n v="500"/>
    <n v="31395"/>
    <n v="315"/>
    <n v="31080"/>
    <n v="36000"/>
    <n v="2355.1401869158876"/>
    <n v="33435.140186915887"/>
    <s v="WI"/>
    <x v="1"/>
    <x v="18"/>
  </r>
  <r>
    <x v="11"/>
    <s v="RPB3_Y25-031803"/>
    <s v="1036304040"/>
    <s v="Z045"/>
    <s v="Z022"/>
    <s v="0093295021"/>
    <s v="1255551"/>
    <s v="RPB DISTRIBUTION CO., LTD."/>
    <s v="1260252"/>
    <x v="7"/>
    <x v="7"/>
    <n v="500"/>
    <n v="31080"/>
    <x v="7"/>
    <n v="500"/>
    <n v="31395"/>
    <n v="315"/>
    <n v="31080"/>
    <n v="36000"/>
    <n v="2355.1401869158876"/>
    <n v="33435.140186915887"/>
    <s v="WI"/>
    <x v="1"/>
    <x v="18"/>
  </r>
  <r>
    <x v="11"/>
    <s v="RPB3_Y25-031803"/>
    <s v="1036304040"/>
    <s v="Z045"/>
    <s v="Z022"/>
    <s v="0093295021"/>
    <s v="1255551"/>
    <s v="RPB DISTRIBUTION CO., LTD."/>
    <s v="1260252"/>
    <x v="1"/>
    <x v="1"/>
    <n v="2500"/>
    <n v="155400"/>
    <x v="1"/>
    <n v="2500"/>
    <n v="156975"/>
    <n v="1575"/>
    <n v="155400"/>
    <n v="180000"/>
    <n v="11775.700934579439"/>
    <n v="167175.70093457945"/>
    <s v="CA"/>
    <x v="1"/>
    <x v="18"/>
  </r>
  <r>
    <x v="11"/>
    <s v="RPB3_Y25-031803"/>
    <s v="1036304040"/>
    <s v="Z045"/>
    <s v="Z022"/>
    <s v="0093295021"/>
    <s v="1255551"/>
    <s v="RPB DISTRIBUTION CO., LTD."/>
    <s v="1260252"/>
    <x v="2"/>
    <x v="2"/>
    <n v="350"/>
    <n v="21756"/>
    <x v="2"/>
    <n v="350"/>
    <n v="21976.5"/>
    <n v="220.5"/>
    <n v="21756"/>
    <n v="25200"/>
    <n v="1648.5981308411215"/>
    <n v="23404.598130841121"/>
    <s v="CA"/>
    <x v="1"/>
    <x v="18"/>
  </r>
  <r>
    <x v="11"/>
    <s v="RPB3_Y25-031803"/>
    <s v="1036304040"/>
    <s v="Z045"/>
    <s v="Z022"/>
    <s v="0093295021"/>
    <s v="1255551"/>
    <s v="RPB DISTRIBUTION CO., LTD."/>
    <s v="1260252"/>
    <x v="10"/>
    <x v="10"/>
    <n v="500"/>
    <n v="31080"/>
    <x v="10"/>
    <n v="500"/>
    <n v="31395"/>
    <n v="315"/>
    <n v="31080"/>
    <n v="36000"/>
    <n v="2355.1401869158876"/>
    <n v="33435.140186915887"/>
    <s v="CA"/>
    <x v="1"/>
    <x v="18"/>
  </r>
  <r>
    <x v="11"/>
    <s v="RPB4_Y25-031804"/>
    <s v="1036304041"/>
    <s v="Z045"/>
    <s v="Z022"/>
    <s v="0093295022"/>
    <s v="1255551"/>
    <s v="RPB DISTRIBUTION CO., LTD."/>
    <s v="1255551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18"/>
  </r>
  <r>
    <x v="11"/>
    <s v="RPB4_Y25-031804"/>
    <s v="1036304041"/>
    <s v="Z045"/>
    <s v="Z022"/>
    <s v="0093295022"/>
    <s v="1255551"/>
    <s v="RPB DISTRIBUTION CO., LTD."/>
    <s v="1255551"/>
    <x v="1"/>
    <x v="1"/>
    <n v="3000"/>
    <n v="186480"/>
    <x v="1"/>
    <n v="3000"/>
    <n v="188370"/>
    <n v="1890"/>
    <n v="186480"/>
    <n v="216000"/>
    <n v="14130.841121495327"/>
    <n v="200610.84112149532"/>
    <s v="CA"/>
    <x v="1"/>
    <x v="18"/>
  </r>
  <r>
    <x v="11"/>
    <s v="RPB4_Y25-031804"/>
    <s v="1036304041"/>
    <s v="Z045"/>
    <s v="Z022"/>
    <s v="0093295022"/>
    <s v="1255551"/>
    <s v="RPB DISTRIBUTION CO., LTD."/>
    <s v="1255551"/>
    <x v="8"/>
    <x v="8"/>
    <n v="3500"/>
    <n v="217560"/>
    <x v="8"/>
    <n v="3500"/>
    <n v="219765"/>
    <n v="2205"/>
    <n v="217560"/>
    <n v="252000"/>
    <n v="16485.981308411214"/>
    <n v="234045.98130841122"/>
    <s v="CAHD"/>
    <x v="1"/>
    <x v="18"/>
  </r>
  <r>
    <x v="11"/>
    <s v="PTC-4101349786"/>
    <s v="1036304032"/>
    <s v="Z045"/>
    <s v="Z022"/>
    <s v="0093295023"/>
    <s v="1015197"/>
    <s v="Petroleum Thai Corporation Co.,Ltd."/>
    <s v="1255553"/>
    <x v="9"/>
    <x v="9"/>
    <n v="500"/>
    <n v="31395"/>
    <x v="9"/>
    <n v="500"/>
    <n v="31395"/>
    <n v="0"/>
    <n v="31395"/>
    <n v="36000"/>
    <n v="2355.1401869158876"/>
    <n v="33750.140186915887"/>
    <s v="WI"/>
    <x v="0"/>
    <x v="21"/>
  </r>
  <r>
    <x v="11"/>
    <s v="PTC-4101349786"/>
    <s v="1036304032"/>
    <s v="Z045"/>
    <s v="Z022"/>
    <s v="0093295023"/>
    <s v="1015197"/>
    <s v="Petroleum Thai Corporation Co.,Ltd."/>
    <s v="1255553"/>
    <x v="1"/>
    <x v="1"/>
    <n v="1000"/>
    <n v="62490"/>
    <x v="1"/>
    <n v="1000"/>
    <n v="62790"/>
    <n v="300"/>
    <n v="62490"/>
    <n v="72000"/>
    <n v="4710.2803738317753"/>
    <n v="67200.280373831774"/>
    <s v="CA"/>
    <x v="0"/>
    <x v="21"/>
  </r>
  <r>
    <x v="11"/>
    <s v="PTC-4101349786"/>
    <s v="1036304032"/>
    <s v="Z045"/>
    <s v="Z022"/>
    <s v="0093295023"/>
    <s v="1015197"/>
    <s v="Petroleum Thai Corporation Co.,Ltd."/>
    <s v="1255553"/>
    <x v="2"/>
    <x v="2"/>
    <n v="500"/>
    <n v="31245"/>
    <x v="2"/>
    <n v="500"/>
    <n v="31395"/>
    <n v="150"/>
    <n v="31245"/>
    <n v="36000"/>
    <n v="2355.1401869158876"/>
    <n v="33600.140186915887"/>
    <s v="CA"/>
    <x v="0"/>
    <x v="21"/>
  </r>
  <r>
    <x v="11"/>
    <s v="PTC-4101349786"/>
    <s v="1036304032"/>
    <s v="Z045"/>
    <s v="Z022"/>
    <s v="0093295023"/>
    <s v="1015197"/>
    <s v="Petroleum Thai Corporation Co.,Ltd."/>
    <s v="1255553"/>
    <x v="8"/>
    <x v="8"/>
    <n v="500"/>
    <n v="31395"/>
    <x v="8"/>
    <n v="500"/>
    <n v="31395"/>
    <n v="0"/>
    <n v="31395"/>
    <n v="36000"/>
    <n v="2355.1401869158876"/>
    <n v="33750.140186915887"/>
    <s v="CAHD"/>
    <x v="0"/>
    <x v="21"/>
  </r>
  <r>
    <x v="11"/>
    <s v="5000489278"/>
    <s v="1036304033"/>
    <s v="Z045"/>
    <s v="Z022"/>
    <s v="0093295024"/>
    <s v="1236066"/>
    <s v="The Mall Group Co., Ltd."/>
    <s v="1236066"/>
    <x v="4"/>
    <x v="4"/>
    <n v="220"/>
    <n v="29563.599999999999"/>
    <x v="4"/>
    <n v="220"/>
    <n v="30476.6"/>
    <n v="913"/>
    <n v="29563.599999999999"/>
    <n v="35200"/>
    <n v="2302.8037383177571"/>
    <n v="31866.403738317757"/>
    <s v="EV"/>
    <x v="0"/>
    <x v="10"/>
  </r>
  <r>
    <x v="11"/>
    <s v="5000489278"/>
    <s v="1036304033"/>
    <s v="Z045"/>
    <s v="Z022"/>
    <s v="0093295024"/>
    <s v="1236066"/>
    <s v="The Mall Group Co., Ltd."/>
    <s v="1236066"/>
    <x v="5"/>
    <x v="5"/>
    <n v="60"/>
    <n v="8892.6"/>
    <x v="5"/>
    <n v="60"/>
    <n v="9093"/>
    <n v="200.39999999999964"/>
    <n v="8892.6"/>
    <n v="10500"/>
    <n v="686.91588785046724"/>
    <n v="9579.5158878504681"/>
    <s v="EV"/>
    <x v="0"/>
    <x v="10"/>
  </r>
  <r>
    <x v="11"/>
    <s v="5000489278"/>
    <s v="1036304033"/>
    <s v="Z045"/>
    <s v="Z022"/>
    <s v="0093295024"/>
    <s v="1236066"/>
    <s v="The Mall Group Co., Ltd."/>
    <s v="1236066"/>
    <x v="6"/>
    <x v="6"/>
    <n v="20"/>
    <n v="2044.2"/>
    <x v="6"/>
    <n v="20"/>
    <n v="2083"/>
    <n v="38.799999999999955"/>
    <n v="2044.2"/>
    <n v="2400"/>
    <n v="157.00934579439252"/>
    <n v="2201.2093457943924"/>
    <s v="WI"/>
    <x v="0"/>
    <x v="10"/>
  </r>
  <r>
    <x v="11"/>
    <s v="5000489278"/>
    <s v="1036304033"/>
    <s v="Z045"/>
    <s v="Z022"/>
    <s v="0093295024"/>
    <s v="1236066"/>
    <s v="The Mall Group Co., Ltd."/>
    <s v="1236066"/>
    <x v="9"/>
    <x v="9"/>
    <n v="10"/>
    <n v="623.5"/>
    <x v="9"/>
    <n v="10"/>
    <n v="627.9"/>
    <n v="4.3999999999999773"/>
    <n v="623.5"/>
    <n v="720"/>
    <n v="47.10280373831776"/>
    <n v="670.60280373831779"/>
    <s v="WI"/>
    <x v="0"/>
    <x v="10"/>
  </r>
  <r>
    <x v="11"/>
    <s v="5000489278"/>
    <s v="1036304033"/>
    <s v="Z045"/>
    <s v="Z022"/>
    <s v="0093295024"/>
    <s v="1236066"/>
    <s v="The Mall Group Co., Ltd."/>
    <s v="1236066"/>
    <x v="0"/>
    <x v="0"/>
    <n v="20"/>
    <n v="1247"/>
    <x v="0"/>
    <n v="20"/>
    <n v="1255.8"/>
    <n v="8.7999999999999545"/>
    <n v="1247"/>
    <n v="1440"/>
    <n v="94.205607476635521"/>
    <n v="1341.2056074766356"/>
    <s v="WI"/>
    <x v="0"/>
    <x v="10"/>
  </r>
  <r>
    <x v="11"/>
    <s v="5000489278"/>
    <s v="1036304033"/>
    <s v="Z045"/>
    <s v="Z022"/>
    <s v="0093295024"/>
    <s v="1236066"/>
    <s v="The Mall Group Co., Ltd."/>
    <s v="1236066"/>
    <x v="7"/>
    <x v="7"/>
    <n v="40"/>
    <n v="2494"/>
    <x v="7"/>
    <n v="40"/>
    <n v="2511.6"/>
    <n v="17.599999999999909"/>
    <n v="2494"/>
    <n v="2880"/>
    <n v="188.41121495327104"/>
    <n v="2682.4112149532712"/>
    <s v="WI"/>
    <x v="0"/>
    <x v="10"/>
  </r>
  <r>
    <x v="11"/>
    <s v="5000489278"/>
    <s v="1036304033"/>
    <s v="Z045"/>
    <s v="Z022"/>
    <s v="0093295024"/>
    <s v="1236066"/>
    <s v="The Mall Group Co., Ltd."/>
    <s v="1236066"/>
    <x v="1"/>
    <x v="1"/>
    <n v="170"/>
    <n v="10580.8"/>
    <x v="1"/>
    <n v="170"/>
    <n v="10674.3"/>
    <n v="93.5"/>
    <n v="10580.8"/>
    <n v="12240"/>
    <n v="800.74766355140184"/>
    <n v="11381.547663551401"/>
    <s v="CA"/>
    <x v="0"/>
    <x v="10"/>
  </r>
  <r>
    <x v="11"/>
    <s v="5000489278"/>
    <s v="1036304033"/>
    <s v="Z045"/>
    <s v="Z022"/>
    <s v="0093295024"/>
    <s v="1236066"/>
    <s v="The Mall Group Co., Ltd."/>
    <s v="1236066"/>
    <x v="2"/>
    <x v="2"/>
    <n v="80"/>
    <n v="4979.2"/>
    <x v="2"/>
    <n v="80"/>
    <n v="5023.2"/>
    <n v="44"/>
    <n v="4979.2"/>
    <n v="5760"/>
    <n v="376.82242990654208"/>
    <n v="5356.0224299065421"/>
    <s v="CA"/>
    <x v="0"/>
    <x v="10"/>
  </r>
  <r>
    <x v="11"/>
    <s v="5000489278"/>
    <s v="1036304033"/>
    <s v="Z045"/>
    <s v="Z022"/>
    <s v="0093295024"/>
    <s v="1236066"/>
    <s v="The Mall Group Co., Ltd."/>
    <s v="1236066"/>
    <x v="10"/>
    <x v="10"/>
    <n v="60"/>
    <n v="3734.4"/>
    <x v="10"/>
    <n v="60"/>
    <n v="3767.4"/>
    <n v="33"/>
    <n v="3734.4"/>
    <n v="4320"/>
    <n v="282.61682242990656"/>
    <n v="4017.0168224299068"/>
    <s v="CA"/>
    <x v="0"/>
    <x v="10"/>
  </r>
  <r>
    <x v="11"/>
    <s v="5000489278"/>
    <s v="1036304033"/>
    <s v="Z045"/>
    <s v="Z022"/>
    <s v="0093295024"/>
    <s v="1236066"/>
    <s v="The Mall Group Co., Ltd."/>
    <s v="1236066"/>
    <x v="8"/>
    <x v="8"/>
    <n v="70"/>
    <n v="4356.8"/>
    <x v="8"/>
    <n v="70"/>
    <n v="4395.3"/>
    <n v="38.5"/>
    <n v="4356.8"/>
    <n v="5040"/>
    <n v="329.71962616822429"/>
    <n v="4686.5196261682249"/>
    <s v="CAHD"/>
    <x v="0"/>
    <x v="10"/>
  </r>
  <r>
    <x v="11"/>
    <s v="5000489388"/>
    <s v="1036304034"/>
    <s v="Z045"/>
    <s v="Z022"/>
    <s v="0093295025"/>
    <s v="1236066"/>
    <s v="The Mall Group Co., Ltd."/>
    <s v="1236066"/>
    <x v="9"/>
    <x v="9"/>
    <n v="10"/>
    <n v="623.5"/>
    <x v="9"/>
    <n v="10"/>
    <n v="627.9"/>
    <n v="4.3999999999999773"/>
    <n v="623.5"/>
    <n v="720"/>
    <n v="47.10280373831776"/>
    <n v="670.60280373831779"/>
    <s v="WI"/>
    <x v="0"/>
    <x v="10"/>
  </r>
  <r>
    <x v="11"/>
    <s v="5000489388"/>
    <s v="1036304034"/>
    <s v="Z045"/>
    <s v="Z022"/>
    <s v="0093295025"/>
    <s v="1236066"/>
    <s v="The Mall Group Co., Ltd."/>
    <s v="1236066"/>
    <x v="1"/>
    <x v="1"/>
    <n v="10"/>
    <n v="622.4"/>
    <x v="1"/>
    <n v="10"/>
    <n v="627.9"/>
    <n v="5.5"/>
    <n v="622.4"/>
    <n v="720"/>
    <n v="47.10280373831776"/>
    <n v="669.50280373831777"/>
    <s v="CA"/>
    <x v="0"/>
    <x v="10"/>
  </r>
  <r>
    <x v="11"/>
    <s v="5000489388"/>
    <s v="1036304034"/>
    <s v="Z045"/>
    <s v="Z022"/>
    <s v="0093295025"/>
    <s v="1236066"/>
    <s v="The Mall Group Co., Ltd."/>
    <s v="1236066"/>
    <x v="8"/>
    <x v="8"/>
    <n v="10"/>
    <n v="622.4"/>
    <x v="8"/>
    <n v="10"/>
    <n v="627.9"/>
    <n v="5.5"/>
    <n v="622.4"/>
    <n v="720"/>
    <n v="47.10280373831776"/>
    <n v="669.50280373831777"/>
    <s v="CAHD"/>
    <x v="0"/>
    <x v="10"/>
  </r>
  <r>
    <x v="11"/>
    <s v="3012035763Code12452D"/>
    <s v="1036305265"/>
    <s v="Z045"/>
    <s v="Z022"/>
    <s v="0093295026"/>
    <s v="1014781"/>
    <s v="CP All Public Company Limited"/>
    <s v="1113864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11"/>
    <s v="3012035763Code12452D"/>
    <s v="1036305265"/>
    <s v="Z045"/>
    <s v="Z022"/>
    <s v="0093295026"/>
    <s v="1014781"/>
    <s v="CP All Public Company Limited"/>
    <s v="1113864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11"/>
    <s v="3012035763Code12452D"/>
    <s v="1036305265"/>
    <s v="Z045"/>
    <s v="Z022"/>
    <s v="0093295026"/>
    <s v="1014781"/>
    <s v="CP All Public Company Limited"/>
    <s v="1113864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1"/>
    <s v="3012035763Code12452D"/>
    <s v="1036305265"/>
    <s v="Z045"/>
    <s v="Z022"/>
    <s v="0093295026"/>
    <s v="1014781"/>
    <s v="CP All Public Company Limited"/>
    <s v="1113864"/>
    <x v="1"/>
    <x v="1"/>
    <n v="8000"/>
    <n v="473532.21"/>
    <x v="1"/>
    <n v="8000"/>
    <n v="502320"/>
    <n v="28787.789999999979"/>
    <n v="473532.21"/>
    <n v="576000"/>
    <n v="37682.242990654202"/>
    <n v="511214.45299065422"/>
    <s v="CA"/>
    <x v="0"/>
    <x v="7"/>
  </r>
  <r>
    <x v="11"/>
    <s v="3012035763Code12452D"/>
    <s v="1036305265"/>
    <s v="Z045"/>
    <s v="Z022"/>
    <s v="0093295026"/>
    <s v="1014781"/>
    <s v="CP All Public Company Limited"/>
    <s v="1113864"/>
    <x v="2"/>
    <x v="2"/>
    <n v="4500"/>
    <n v="266361.87"/>
    <x v="2"/>
    <n v="4500"/>
    <n v="282555"/>
    <n v="16193.130000000005"/>
    <n v="266361.87"/>
    <n v="324000"/>
    <n v="21196.261682242992"/>
    <n v="287558.13168224297"/>
    <s v="CA"/>
    <x v="0"/>
    <x v="7"/>
  </r>
  <r>
    <x v="11"/>
    <s v="3012035763Code12452D"/>
    <s v="1036305265"/>
    <s v="Z045"/>
    <s v="Z022"/>
    <s v="0093295026"/>
    <s v="1014781"/>
    <s v="CP All Public Company Limited"/>
    <s v="1113864"/>
    <x v="10"/>
    <x v="10"/>
    <n v="1000"/>
    <n v="59191.53"/>
    <x v="10"/>
    <n v="1000"/>
    <n v="62790"/>
    <n v="3598.4700000000012"/>
    <n v="59191.53"/>
    <n v="72000"/>
    <n v="4710.2803738317753"/>
    <n v="63901.810373831773"/>
    <s v="CA"/>
    <x v="0"/>
    <x v="7"/>
  </r>
  <r>
    <x v="11"/>
    <s v="3012035763Code12452D"/>
    <s v="1036305265"/>
    <s v="Z045"/>
    <s v="Z022"/>
    <s v="0093295026"/>
    <s v="1014781"/>
    <s v="CP All Public Company Limited"/>
    <s v="1113864"/>
    <x v="8"/>
    <x v="8"/>
    <n v="4000"/>
    <n v="236766.18"/>
    <x v="8"/>
    <n v="4000"/>
    <n v="251160"/>
    <n v="14393.820000000007"/>
    <n v="236766.18"/>
    <n v="288000"/>
    <n v="18841.121495327101"/>
    <n v="255607.30149532709"/>
    <s v="CAHD"/>
    <x v="0"/>
    <x v="7"/>
  </r>
  <r>
    <x v="11"/>
    <s v="3012035763Code12452D"/>
    <s v="1036305265"/>
    <s v="Z045"/>
    <s v="Z022"/>
    <s v="0093295026"/>
    <s v="1014781"/>
    <s v="CP All Public Company Limited"/>
    <s v="1113864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11"/>
    <s v="3012035764Code12452D"/>
    <s v="1036305267"/>
    <s v="Z045"/>
    <s v="Z022"/>
    <s v="0093295027"/>
    <s v="1014781"/>
    <s v="CP All Public Company Limited"/>
    <s v="1113864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11"/>
    <s v="3012035764Code12452D"/>
    <s v="1036305267"/>
    <s v="Z045"/>
    <s v="Z022"/>
    <s v="0093295027"/>
    <s v="1014781"/>
    <s v="CP All Public Company Limited"/>
    <s v="1113864"/>
    <x v="9"/>
    <x v="9"/>
    <n v="3000"/>
    <n v="177574.64"/>
    <x v="9"/>
    <n v="3000"/>
    <n v="188370"/>
    <n v="10795.359999999986"/>
    <n v="177574.64"/>
    <n v="216000"/>
    <n v="14130.841121495327"/>
    <n v="191705.48112149534"/>
    <s v="WI"/>
    <x v="0"/>
    <x v="7"/>
  </r>
  <r>
    <x v="11"/>
    <s v="3012035764Code12452D"/>
    <s v="1036305267"/>
    <s v="Z045"/>
    <s v="Z022"/>
    <s v="0093295027"/>
    <s v="1014781"/>
    <s v="CP All Public Company Limited"/>
    <s v="1113864"/>
    <x v="0"/>
    <x v="0"/>
    <n v="4000"/>
    <n v="236766.18"/>
    <x v="0"/>
    <n v="4000"/>
    <n v="251160"/>
    <n v="14393.820000000007"/>
    <n v="236766.18"/>
    <n v="288000"/>
    <n v="18841.121495327101"/>
    <n v="255607.30149532709"/>
    <s v="WI"/>
    <x v="0"/>
    <x v="7"/>
  </r>
  <r>
    <x v="11"/>
    <s v="3012035764Code12452D"/>
    <s v="1036305267"/>
    <s v="Z045"/>
    <s v="Z022"/>
    <s v="0093295027"/>
    <s v="1014781"/>
    <s v="CP All Public Company Limited"/>
    <s v="1113864"/>
    <x v="7"/>
    <x v="7"/>
    <n v="4000"/>
    <n v="236766.18"/>
    <x v="7"/>
    <n v="4000"/>
    <n v="251160"/>
    <n v="14393.820000000007"/>
    <n v="236766.18"/>
    <n v="288000"/>
    <n v="18841.121495327101"/>
    <n v="255607.30149532709"/>
    <s v="WI"/>
    <x v="0"/>
    <x v="7"/>
  </r>
  <r>
    <x v="11"/>
    <s v="4012036733Code12452D"/>
    <s v="1036305268"/>
    <s v="Z045"/>
    <s v="Z022"/>
    <s v="0093295028"/>
    <s v="1014781"/>
    <s v="CP All Public Company Limited"/>
    <s v="1092504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11"/>
    <s v="4012036733Code12452D"/>
    <s v="1036305268"/>
    <s v="Z045"/>
    <s v="Z022"/>
    <s v="0093295028"/>
    <s v="1014781"/>
    <s v="CP All Public Company Limited"/>
    <s v="1092504"/>
    <x v="4"/>
    <x v="4"/>
    <n v="1000"/>
    <n v="133338.28"/>
    <x v="4"/>
    <n v="1000"/>
    <n v="138530"/>
    <n v="5191.7200000000012"/>
    <n v="133338.28"/>
    <n v="160000"/>
    <n v="10467.289719626167"/>
    <n v="143805.56971962616"/>
    <s v="EV"/>
    <x v="0"/>
    <x v="7"/>
  </r>
  <r>
    <x v="11"/>
    <s v="4012036733Code12452D"/>
    <s v="1036305268"/>
    <s v="Z045"/>
    <s v="Z022"/>
    <s v="0093295028"/>
    <s v="1014781"/>
    <s v="CP All Public Company Limited"/>
    <s v="1092504"/>
    <x v="5"/>
    <x v="5"/>
    <n v="1000"/>
    <n v="142927.54"/>
    <x v="5"/>
    <n v="1000"/>
    <n v="151550"/>
    <n v="8622.4599999999919"/>
    <n v="142927.54"/>
    <n v="175000"/>
    <n v="11448.598130841121"/>
    <n v="154376.13813084114"/>
    <s v="EV"/>
    <x v="0"/>
    <x v="7"/>
  </r>
  <r>
    <x v="11"/>
    <s v="4012036733Code12452D"/>
    <s v="1036305268"/>
    <s v="Z045"/>
    <s v="Z022"/>
    <s v="0093295028"/>
    <s v="1014781"/>
    <s v="CP All Public Company Limited"/>
    <s v="1092504"/>
    <x v="1"/>
    <x v="1"/>
    <n v="20000"/>
    <n v="1183830.52"/>
    <x v="1"/>
    <n v="20000"/>
    <n v="1255800"/>
    <n v="71969.479999999981"/>
    <n v="1183830.52"/>
    <n v="1440000"/>
    <n v="94205.607476635516"/>
    <n v="1278036.1274766356"/>
    <s v="CA"/>
    <x v="0"/>
    <x v="7"/>
  </r>
  <r>
    <x v="11"/>
    <s v="4012036733Code12452D"/>
    <s v="1036305268"/>
    <s v="Z045"/>
    <s v="Z022"/>
    <s v="0093295028"/>
    <s v="1014781"/>
    <s v="CP All Public Company Limited"/>
    <s v="1092504"/>
    <x v="2"/>
    <x v="2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7"/>
  </r>
  <r>
    <x v="11"/>
    <s v="4012036733Code12452D"/>
    <s v="1036305268"/>
    <s v="Z045"/>
    <s v="Z022"/>
    <s v="0093295028"/>
    <s v="1014781"/>
    <s v="CP All Public Company Limited"/>
    <s v="1092504"/>
    <x v="10"/>
    <x v="10"/>
    <n v="4000"/>
    <n v="236766.1"/>
    <x v="10"/>
    <n v="4000"/>
    <n v="251160"/>
    <n v="14393.899999999994"/>
    <n v="236766.1"/>
    <n v="288000"/>
    <n v="18841.121495327101"/>
    <n v="255607.2214953271"/>
    <s v="CA"/>
    <x v="0"/>
    <x v="7"/>
  </r>
  <r>
    <x v="11"/>
    <s v="4012036733Code12452D"/>
    <s v="1036305268"/>
    <s v="Z045"/>
    <s v="Z022"/>
    <s v="0093295028"/>
    <s v="1014781"/>
    <s v="CP All Public Company Limited"/>
    <s v="1092504"/>
    <x v="8"/>
    <x v="8"/>
    <n v="4500"/>
    <n v="266361.96000000002"/>
    <x v="8"/>
    <n v="4500"/>
    <n v="282555"/>
    <n v="16193.039999999979"/>
    <n v="266361.96000000002"/>
    <n v="324000"/>
    <n v="21196.261682242992"/>
    <n v="287558.22168224299"/>
    <s v="CAHD"/>
    <x v="0"/>
    <x v="7"/>
  </r>
  <r>
    <x v="11"/>
    <s v="4012036733Code12452D"/>
    <s v="1036305268"/>
    <s v="Z045"/>
    <s v="Z022"/>
    <s v="0093295028"/>
    <s v="1014781"/>
    <s v="CP All Public Company Limited"/>
    <s v="1092504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11"/>
    <s v="4012036734Code12452D"/>
    <s v="1036305269"/>
    <s v="Z045"/>
    <s v="Z022"/>
    <s v="0093295029"/>
    <s v="1014781"/>
    <s v="CP All Public Company Limited"/>
    <s v="1092504"/>
    <x v="6"/>
    <x v="6"/>
    <n v="5000"/>
    <n v="494747.66"/>
    <x v="6"/>
    <n v="5000"/>
    <n v="520750"/>
    <n v="26002.340000000026"/>
    <n v="494747.66"/>
    <n v="600000"/>
    <n v="39252.336448598129"/>
    <n v="533999.9964485981"/>
    <s v="WI"/>
    <x v="0"/>
    <x v="7"/>
  </r>
  <r>
    <x v="11"/>
    <s v="4012036734Code12452D"/>
    <s v="1036305269"/>
    <s v="Z045"/>
    <s v="Z022"/>
    <s v="0093295029"/>
    <s v="1014781"/>
    <s v="CP All Public Company Limited"/>
    <s v="1092504"/>
    <x v="9"/>
    <x v="9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7"/>
  </r>
  <r>
    <x v="11"/>
    <s v="4012036734Code12452D"/>
    <s v="1036305269"/>
    <s v="Z045"/>
    <s v="Z022"/>
    <s v="0093295029"/>
    <s v="1014781"/>
    <s v="CP All Public Company Limited"/>
    <s v="1092504"/>
    <x v="0"/>
    <x v="0"/>
    <n v="10000"/>
    <n v="591915.46"/>
    <x v="0"/>
    <n v="10000"/>
    <n v="627900"/>
    <n v="35984.540000000037"/>
    <n v="591915.46"/>
    <n v="720000"/>
    <n v="47102.803738317758"/>
    <n v="639018.26373831776"/>
    <s v="WI"/>
    <x v="0"/>
    <x v="7"/>
  </r>
  <r>
    <x v="11"/>
    <s v="4012036734Code12452D"/>
    <s v="1036305269"/>
    <s v="Z045"/>
    <s v="Z022"/>
    <s v="0093295029"/>
    <s v="1014781"/>
    <s v="CP All Public Company Limited"/>
    <s v="1092504"/>
    <x v="7"/>
    <x v="7"/>
    <n v="1500"/>
    <n v="88787.32"/>
    <x v="7"/>
    <n v="1500"/>
    <n v="94185"/>
    <n v="5397.679999999993"/>
    <n v="88787.32"/>
    <n v="108000"/>
    <n v="7065.4205607476633"/>
    <n v="95852.740560747668"/>
    <s v="WI"/>
    <x v="0"/>
    <x v="7"/>
  </r>
  <r>
    <x v="11"/>
    <s v="8012036251Code12452D"/>
    <s v="1036305270"/>
    <s v="Z045"/>
    <s v="Z022"/>
    <s v="0093295030"/>
    <s v="1014781"/>
    <s v="CP All Public Company Limited"/>
    <s v="1014779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1"/>
    <s v="8012036251Code12452D"/>
    <s v="1036305270"/>
    <s v="Z045"/>
    <s v="Z022"/>
    <s v="0093295030"/>
    <s v="1014781"/>
    <s v="CP All Public Company Limited"/>
    <s v="1014779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11"/>
    <s v="8012036251Code12452D"/>
    <s v="1036305270"/>
    <s v="Z045"/>
    <s v="Z022"/>
    <s v="0093295030"/>
    <s v="1014781"/>
    <s v="CP All Public Company Limited"/>
    <s v="1014779"/>
    <x v="1"/>
    <x v="1"/>
    <n v="10000"/>
    <n v="591915.26"/>
    <x v="1"/>
    <n v="10000"/>
    <n v="627900"/>
    <n v="35984.739999999991"/>
    <n v="591915.26"/>
    <n v="720000"/>
    <n v="47102.803738317758"/>
    <n v="639018.06373831781"/>
    <s v="CA"/>
    <x v="0"/>
    <x v="7"/>
  </r>
  <r>
    <x v="11"/>
    <s v="8012036251Code12452D"/>
    <s v="1036305270"/>
    <s v="Z045"/>
    <s v="Z022"/>
    <s v="0093295030"/>
    <s v="1014781"/>
    <s v="CP All Public Company Limited"/>
    <s v="1014779"/>
    <x v="2"/>
    <x v="2"/>
    <n v="2500"/>
    <n v="147978.81"/>
    <x v="2"/>
    <n v="2500"/>
    <n v="156975"/>
    <n v="8996.1900000000023"/>
    <n v="147978.81"/>
    <n v="180000"/>
    <n v="11775.700934579439"/>
    <n v="159754.51093457945"/>
    <s v="CA"/>
    <x v="0"/>
    <x v="7"/>
  </r>
  <r>
    <x v="11"/>
    <s v="8012036251Code12452D"/>
    <s v="1036305270"/>
    <s v="Z045"/>
    <s v="Z022"/>
    <s v="0093295030"/>
    <s v="1014781"/>
    <s v="CP All Public Company Limited"/>
    <s v="1014779"/>
    <x v="10"/>
    <x v="10"/>
    <n v="2500"/>
    <n v="147978.81"/>
    <x v="10"/>
    <n v="2500"/>
    <n v="156975"/>
    <n v="8996.1900000000023"/>
    <n v="147978.81"/>
    <n v="180000"/>
    <n v="11775.700934579439"/>
    <n v="159754.51093457945"/>
    <s v="CA"/>
    <x v="0"/>
    <x v="7"/>
  </r>
  <r>
    <x v="11"/>
    <s v="8012036251Code12452D"/>
    <s v="1036305270"/>
    <s v="Z045"/>
    <s v="Z022"/>
    <s v="0093295030"/>
    <s v="1014781"/>
    <s v="CP All Public Company Limited"/>
    <s v="1014779"/>
    <x v="8"/>
    <x v="8"/>
    <n v="5000"/>
    <n v="295957.73"/>
    <x v="8"/>
    <n v="5000"/>
    <n v="313950"/>
    <n v="17992.270000000019"/>
    <n v="295957.73"/>
    <n v="360000"/>
    <n v="23551.401869158879"/>
    <n v="319509.13186915888"/>
    <s v="CAHD"/>
    <x v="0"/>
    <x v="7"/>
  </r>
  <r>
    <x v="11"/>
    <s v="8012036251Code12452D"/>
    <s v="1036305270"/>
    <s v="Z045"/>
    <s v="Z022"/>
    <s v="0093295030"/>
    <s v="1014781"/>
    <s v="CP All Public Company Limited"/>
    <s v="1014779"/>
    <x v="11"/>
    <x v="11"/>
    <n v="2500"/>
    <n v="147978.85999999999"/>
    <x v="11"/>
    <n v="2500"/>
    <n v="156975"/>
    <n v="8996.140000000014"/>
    <n v="147978.85999999999"/>
    <n v="180000"/>
    <n v="11775.700934579439"/>
    <n v="159754.56093457944"/>
    <s v="CAHD"/>
    <x v="0"/>
    <x v="7"/>
  </r>
  <r>
    <x v="11"/>
    <s v="8012036252Code12452D"/>
    <s v="1036305271"/>
    <s v="Z045"/>
    <s v="Z022"/>
    <s v="0093295031"/>
    <s v="1014781"/>
    <s v="CP All Public Company Limited"/>
    <s v="1014779"/>
    <x v="9"/>
    <x v="9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7"/>
  </r>
  <r>
    <x v="11"/>
    <s v="8012036252Code12452D"/>
    <s v="1036305271"/>
    <s v="Z045"/>
    <s v="Z022"/>
    <s v="0093295031"/>
    <s v="1014781"/>
    <s v="CP All Public Company Limited"/>
    <s v="1014779"/>
    <x v="0"/>
    <x v="0"/>
    <n v="1500"/>
    <n v="88787.32"/>
    <x v="0"/>
    <n v="1500"/>
    <n v="94185"/>
    <n v="5397.679999999993"/>
    <n v="88787.32"/>
    <n v="108000"/>
    <n v="7065.4205607476633"/>
    <n v="95852.740560747668"/>
    <s v="WI"/>
    <x v="0"/>
    <x v="7"/>
  </r>
  <r>
    <x v="11"/>
    <s v="8012036252Code12452D"/>
    <s v="1036305271"/>
    <s v="Z045"/>
    <s v="Z022"/>
    <s v="0093295031"/>
    <s v="1014781"/>
    <s v="CP All Public Company Limited"/>
    <s v="1014779"/>
    <x v="7"/>
    <x v="7"/>
    <n v="1500"/>
    <n v="88787.32"/>
    <x v="7"/>
    <n v="1500"/>
    <n v="94185"/>
    <n v="5397.679999999993"/>
    <n v="88787.32"/>
    <n v="108000"/>
    <n v="7065.4205607476633"/>
    <n v="95852.740560747668"/>
    <s v="WI"/>
    <x v="0"/>
    <x v="7"/>
  </r>
  <r>
    <x v="11"/>
    <s v="1312036181Code12452D"/>
    <s v="1036305259"/>
    <s v="Z045"/>
    <s v="Z022"/>
    <s v="0093295032"/>
    <s v="1014781"/>
    <s v="CP All Public Company Limited"/>
    <s v="1134451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11"/>
    <s v="1312036181Code12452D"/>
    <s v="1036305259"/>
    <s v="Z045"/>
    <s v="Z022"/>
    <s v="0093295032"/>
    <s v="1014781"/>
    <s v="CP All Public Company Limited"/>
    <s v="1134451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1"/>
    <s v="1312036181Code12452D"/>
    <s v="1036305259"/>
    <s v="Z045"/>
    <s v="Z022"/>
    <s v="0093295032"/>
    <s v="1014781"/>
    <s v="CP All Public Company Limited"/>
    <s v="1134451"/>
    <x v="1"/>
    <x v="1"/>
    <n v="5000"/>
    <n v="295957.63"/>
    <x v="1"/>
    <n v="5000"/>
    <n v="313950"/>
    <n v="17992.369999999995"/>
    <n v="295957.63"/>
    <n v="360000"/>
    <n v="23551.401869158879"/>
    <n v="319509.03186915891"/>
    <s v="CA"/>
    <x v="0"/>
    <x v="7"/>
  </r>
  <r>
    <x v="11"/>
    <s v="1312036181Code12452D"/>
    <s v="1036305259"/>
    <s v="Z045"/>
    <s v="Z022"/>
    <s v="0093295032"/>
    <s v="1014781"/>
    <s v="CP All Public Company Limited"/>
    <s v="1134451"/>
    <x v="2"/>
    <x v="2"/>
    <n v="2500"/>
    <n v="147978.81"/>
    <x v="2"/>
    <n v="2500"/>
    <n v="156975"/>
    <n v="8996.1900000000023"/>
    <n v="147978.81"/>
    <n v="180000"/>
    <n v="11775.700934579439"/>
    <n v="159754.51093457945"/>
    <s v="CA"/>
    <x v="0"/>
    <x v="7"/>
  </r>
  <r>
    <x v="11"/>
    <s v="1312036181Code12452D"/>
    <s v="1036305259"/>
    <s v="Z045"/>
    <s v="Z022"/>
    <s v="0093295032"/>
    <s v="1014781"/>
    <s v="CP All Public Company Limited"/>
    <s v="1134451"/>
    <x v="10"/>
    <x v="10"/>
    <n v="2000"/>
    <n v="118383.05"/>
    <x v="10"/>
    <n v="2000"/>
    <n v="125580"/>
    <n v="7196.9499999999971"/>
    <n v="118383.05"/>
    <n v="144000"/>
    <n v="9420.5607476635505"/>
    <n v="127803.61074766355"/>
    <s v="CA"/>
    <x v="0"/>
    <x v="7"/>
  </r>
  <r>
    <x v="11"/>
    <s v="1312036181Code12452D"/>
    <s v="1036305259"/>
    <s v="Z045"/>
    <s v="Z022"/>
    <s v="0093295032"/>
    <s v="1014781"/>
    <s v="CP All Public Company Limited"/>
    <s v="1134451"/>
    <x v="8"/>
    <x v="8"/>
    <n v="5000"/>
    <n v="295957.73"/>
    <x v="8"/>
    <n v="5000"/>
    <n v="313950"/>
    <n v="17992.270000000019"/>
    <n v="295957.73"/>
    <n v="360000"/>
    <n v="23551.401869158879"/>
    <n v="319509.13186915888"/>
    <s v="CAHD"/>
    <x v="0"/>
    <x v="7"/>
  </r>
  <r>
    <x v="11"/>
    <s v="1312036181Code12452D"/>
    <s v="1036305259"/>
    <s v="Z045"/>
    <s v="Z022"/>
    <s v="0093295032"/>
    <s v="1014781"/>
    <s v="CP All Public Company Limited"/>
    <s v="1134451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11"/>
    <s v="1312036182Code12452D"/>
    <s v="1036305260"/>
    <s v="Z045"/>
    <s v="Z022"/>
    <s v="0093295033"/>
    <s v="1014781"/>
    <s v="CP All Public Company Limited"/>
    <s v="1134451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11"/>
    <s v="1312036182Code12452D"/>
    <s v="1036305260"/>
    <s v="Z045"/>
    <s v="Z022"/>
    <s v="0093295033"/>
    <s v="1014781"/>
    <s v="CP All Public Company Limited"/>
    <s v="1134451"/>
    <x v="0"/>
    <x v="0"/>
    <n v="1500"/>
    <n v="88787.32"/>
    <x v="0"/>
    <n v="1500"/>
    <n v="94185"/>
    <n v="5397.679999999993"/>
    <n v="88787.32"/>
    <n v="108000"/>
    <n v="7065.4205607476633"/>
    <n v="95852.740560747668"/>
    <s v="WI"/>
    <x v="0"/>
    <x v="7"/>
  </r>
  <r>
    <x v="11"/>
    <s v="1312036182Code12452D"/>
    <s v="1036305260"/>
    <s v="Z045"/>
    <s v="Z022"/>
    <s v="0093295033"/>
    <s v="1014781"/>
    <s v="CP All Public Company Limited"/>
    <s v="1134451"/>
    <x v="7"/>
    <x v="7"/>
    <n v="1000"/>
    <n v="59191.55"/>
    <x v="7"/>
    <n v="1000"/>
    <n v="62790"/>
    <n v="3598.4499999999971"/>
    <n v="59191.55"/>
    <n v="72000"/>
    <n v="4710.2803738317753"/>
    <n v="63901.830373831777"/>
    <s v="WI"/>
    <x v="0"/>
    <x v="7"/>
  </r>
  <r>
    <x v="11"/>
    <s v="1412035073Code12452D"/>
    <s v="1036305261"/>
    <s v="Z045"/>
    <s v="Z022"/>
    <s v="0093295034"/>
    <s v="1014781"/>
    <s v="CP All Public Company Limited"/>
    <s v="1232007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1"/>
    <s v="1412035073Code12452D"/>
    <s v="1036305261"/>
    <s v="Z045"/>
    <s v="Z022"/>
    <s v="0093295034"/>
    <s v="1014781"/>
    <s v="CP All Public Company Limited"/>
    <s v="1232007"/>
    <x v="4"/>
    <x v="4"/>
    <n v="1000"/>
    <n v="133338.28"/>
    <x v="4"/>
    <n v="1000"/>
    <n v="138530"/>
    <n v="5191.7200000000012"/>
    <n v="133338.28"/>
    <n v="160000"/>
    <n v="10467.289719626167"/>
    <n v="143805.56971962616"/>
    <s v="EV"/>
    <x v="0"/>
    <x v="7"/>
  </r>
  <r>
    <x v="11"/>
    <s v="1412035073Code12452D"/>
    <s v="1036305261"/>
    <s v="Z045"/>
    <s v="Z022"/>
    <s v="0093295034"/>
    <s v="1014781"/>
    <s v="CP All Public Company Limited"/>
    <s v="1232007"/>
    <x v="1"/>
    <x v="1"/>
    <n v="5000"/>
    <n v="295957.63"/>
    <x v="1"/>
    <n v="5000"/>
    <n v="313950"/>
    <n v="17992.369999999995"/>
    <n v="295957.63"/>
    <n v="360000"/>
    <n v="23551.401869158879"/>
    <n v="319509.03186915891"/>
    <s v="CA"/>
    <x v="0"/>
    <x v="7"/>
  </r>
  <r>
    <x v="11"/>
    <s v="1412035073Code12452D"/>
    <s v="1036305261"/>
    <s v="Z045"/>
    <s v="Z022"/>
    <s v="0093295034"/>
    <s v="1014781"/>
    <s v="CP All Public Company Limited"/>
    <s v="1232007"/>
    <x v="2"/>
    <x v="2"/>
    <n v="1500"/>
    <n v="88787.29"/>
    <x v="2"/>
    <n v="1500"/>
    <n v="94185"/>
    <n v="5397.7100000000064"/>
    <n v="88787.29"/>
    <n v="108000"/>
    <n v="7065.4205607476633"/>
    <n v="95852.710560747655"/>
    <s v="CA"/>
    <x v="0"/>
    <x v="7"/>
  </r>
  <r>
    <x v="11"/>
    <s v="1412035073Code12452D"/>
    <s v="1036305261"/>
    <s v="Z045"/>
    <s v="Z022"/>
    <s v="0093295034"/>
    <s v="1014781"/>
    <s v="CP All Public Company Limited"/>
    <s v="1232007"/>
    <x v="10"/>
    <x v="10"/>
    <n v="1000"/>
    <n v="59191.53"/>
    <x v="10"/>
    <n v="1000"/>
    <n v="62790"/>
    <n v="3598.4700000000012"/>
    <n v="59191.53"/>
    <n v="72000"/>
    <n v="4710.2803738317753"/>
    <n v="63901.810373831773"/>
    <s v="CA"/>
    <x v="0"/>
    <x v="7"/>
  </r>
  <r>
    <x v="11"/>
    <s v="1412035073Code12452D"/>
    <s v="1036305261"/>
    <s v="Z045"/>
    <s v="Z022"/>
    <s v="0093295034"/>
    <s v="1014781"/>
    <s v="CP All Public Company Limited"/>
    <s v="1232007"/>
    <x v="8"/>
    <x v="8"/>
    <n v="1000"/>
    <n v="59191.55"/>
    <x v="8"/>
    <n v="1000"/>
    <n v="62790"/>
    <n v="3598.4499999999971"/>
    <n v="59191.55"/>
    <n v="72000"/>
    <n v="4710.2803738317753"/>
    <n v="63901.830373831777"/>
    <s v="CAHD"/>
    <x v="0"/>
    <x v="7"/>
  </r>
  <r>
    <x v="11"/>
    <s v="1412035074Code12452D"/>
    <s v="1036305262"/>
    <s v="Z045"/>
    <s v="Z022"/>
    <s v="0093295035"/>
    <s v="1014781"/>
    <s v="CP All Public Company Limited"/>
    <s v="1232007"/>
    <x v="9"/>
    <x v="9"/>
    <n v="1000"/>
    <n v="59191.55"/>
    <x v="9"/>
    <n v="1000"/>
    <n v="62790"/>
    <n v="3598.4499999999971"/>
    <n v="59191.55"/>
    <n v="72000"/>
    <n v="4710.2803738317753"/>
    <n v="63901.830373831777"/>
    <s v="WI"/>
    <x v="0"/>
    <x v="7"/>
  </r>
  <r>
    <x v="11"/>
    <s v="1412035074Code12452D"/>
    <s v="1036305262"/>
    <s v="Z045"/>
    <s v="Z022"/>
    <s v="0093295035"/>
    <s v="1014781"/>
    <s v="CP All Public Company Limited"/>
    <s v="1232007"/>
    <x v="0"/>
    <x v="0"/>
    <n v="1500"/>
    <n v="88787.32"/>
    <x v="0"/>
    <n v="1500"/>
    <n v="94185"/>
    <n v="5397.679999999993"/>
    <n v="88787.32"/>
    <n v="108000"/>
    <n v="7065.4205607476633"/>
    <n v="95852.740560747668"/>
    <s v="WI"/>
    <x v="0"/>
    <x v="7"/>
  </r>
  <r>
    <x v="11"/>
    <s v="1412035074Code12452D"/>
    <s v="1036305262"/>
    <s v="Z045"/>
    <s v="Z022"/>
    <s v="0093295035"/>
    <s v="1014781"/>
    <s v="CP All Public Company Limited"/>
    <s v="1232007"/>
    <x v="7"/>
    <x v="7"/>
    <n v="500"/>
    <n v="29595.77"/>
    <x v="7"/>
    <n v="500"/>
    <n v="31395"/>
    <n v="1799.2299999999996"/>
    <n v="29595.77"/>
    <n v="36000"/>
    <n v="2355.1401869158876"/>
    <n v="31950.910186915888"/>
    <s v="WI"/>
    <x v="0"/>
    <x v="7"/>
  </r>
  <r>
    <x v="11"/>
    <s v="1512036211Code12452D"/>
    <s v="1036305263"/>
    <s v="Z045"/>
    <s v="Z022"/>
    <s v="0093295036"/>
    <s v="1014781"/>
    <s v="CP All Public Company Limited"/>
    <s v="1247865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11"/>
    <s v="1512036211Code12452D"/>
    <s v="1036305263"/>
    <s v="Z045"/>
    <s v="Z022"/>
    <s v="0093295036"/>
    <s v="1014781"/>
    <s v="CP All Public Company Limited"/>
    <s v="1247865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1"/>
    <s v="1512036211Code12452D"/>
    <s v="1036305263"/>
    <s v="Z045"/>
    <s v="Z022"/>
    <s v="0093295036"/>
    <s v="1014781"/>
    <s v="CP All Public Company Limited"/>
    <s v="1247865"/>
    <x v="1"/>
    <x v="1"/>
    <n v="10000"/>
    <n v="591915.26"/>
    <x v="1"/>
    <n v="10000"/>
    <n v="627900"/>
    <n v="35984.739999999991"/>
    <n v="591915.26"/>
    <n v="720000"/>
    <n v="47102.803738317758"/>
    <n v="639018.06373831781"/>
    <s v="CA"/>
    <x v="0"/>
    <x v="7"/>
  </r>
  <r>
    <x v="11"/>
    <s v="1512036211Code12452D"/>
    <s v="1036305263"/>
    <s v="Z045"/>
    <s v="Z022"/>
    <s v="0093295036"/>
    <s v="1014781"/>
    <s v="CP All Public Company Limited"/>
    <s v="1247865"/>
    <x v="2"/>
    <x v="2"/>
    <n v="2000"/>
    <n v="118383.05"/>
    <x v="2"/>
    <n v="2000"/>
    <n v="125580"/>
    <n v="7196.9499999999971"/>
    <n v="118383.05"/>
    <n v="144000"/>
    <n v="9420.5607476635505"/>
    <n v="127803.61074766355"/>
    <s v="CA"/>
    <x v="0"/>
    <x v="7"/>
  </r>
  <r>
    <x v="11"/>
    <s v="1512036211Code12452D"/>
    <s v="1036305263"/>
    <s v="Z045"/>
    <s v="Z022"/>
    <s v="0093295036"/>
    <s v="1014781"/>
    <s v="CP All Public Company Limited"/>
    <s v="1247865"/>
    <x v="10"/>
    <x v="10"/>
    <n v="1500"/>
    <n v="88787.29"/>
    <x v="10"/>
    <n v="1500"/>
    <n v="94185"/>
    <n v="5397.7100000000064"/>
    <n v="88787.29"/>
    <n v="108000"/>
    <n v="7065.4205607476633"/>
    <n v="95852.710560747655"/>
    <s v="CA"/>
    <x v="0"/>
    <x v="7"/>
  </r>
  <r>
    <x v="11"/>
    <s v="1512036211Code12452D"/>
    <s v="1036305263"/>
    <s v="Z045"/>
    <s v="Z022"/>
    <s v="0093295036"/>
    <s v="1014781"/>
    <s v="CP All Public Company Limited"/>
    <s v="1247865"/>
    <x v="8"/>
    <x v="8"/>
    <n v="6000"/>
    <n v="355149.27"/>
    <x v="8"/>
    <n v="6000"/>
    <n v="376740"/>
    <n v="21590.729999999981"/>
    <n v="355149.27"/>
    <n v="432000"/>
    <n v="28261.682242990653"/>
    <n v="383410.95224299066"/>
    <s v="CAHD"/>
    <x v="0"/>
    <x v="7"/>
  </r>
  <r>
    <x v="11"/>
    <s v="1512036211Code12452D"/>
    <s v="1036305263"/>
    <s v="Z045"/>
    <s v="Z022"/>
    <s v="0093295036"/>
    <s v="1014781"/>
    <s v="CP All Public Company Limited"/>
    <s v="1247865"/>
    <x v="11"/>
    <x v="11"/>
    <n v="1500"/>
    <n v="88787.32"/>
    <x v="11"/>
    <n v="1500"/>
    <n v="94185"/>
    <n v="5397.679999999993"/>
    <n v="88787.32"/>
    <n v="108000"/>
    <n v="7065.4205607476633"/>
    <n v="95852.740560747668"/>
    <s v="CAHD"/>
    <x v="0"/>
    <x v="7"/>
  </r>
  <r>
    <x v="11"/>
    <s v="1512036212Code12452D"/>
    <s v="1036305264"/>
    <s v="Z045"/>
    <s v="Z022"/>
    <s v="0093295037"/>
    <s v="1014781"/>
    <s v="CP All Public Company Limited"/>
    <s v="1247865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11"/>
    <s v="1512036212Code12452D"/>
    <s v="1036305264"/>
    <s v="Z045"/>
    <s v="Z022"/>
    <s v="0093295037"/>
    <s v="1014781"/>
    <s v="CP All Public Company Limited"/>
    <s v="1247865"/>
    <x v="9"/>
    <x v="9"/>
    <n v="3000"/>
    <n v="177574.64"/>
    <x v="9"/>
    <n v="3000"/>
    <n v="188370"/>
    <n v="10795.359999999986"/>
    <n v="177574.64"/>
    <n v="216000"/>
    <n v="14130.841121495327"/>
    <n v="191705.48112149534"/>
    <s v="WI"/>
    <x v="0"/>
    <x v="7"/>
  </r>
  <r>
    <x v="11"/>
    <s v="1512036212Code12452D"/>
    <s v="1036305264"/>
    <s v="Z045"/>
    <s v="Z022"/>
    <s v="0093295037"/>
    <s v="1014781"/>
    <s v="CP All Public Company Limited"/>
    <s v="1247865"/>
    <x v="0"/>
    <x v="0"/>
    <n v="2000"/>
    <n v="118383.09"/>
    <x v="0"/>
    <n v="2000"/>
    <n v="125580"/>
    <n v="7196.9100000000035"/>
    <n v="118383.09"/>
    <n v="144000"/>
    <n v="9420.5607476635505"/>
    <n v="127803.65074766355"/>
    <s v="WI"/>
    <x v="0"/>
    <x v="7"/>
  </r>
  <r>
    <x v="11"/>
    <s v="1512036212Code12452D"/>
    <s v="1036305264"/>
    <s v="Z045"/>
    <s v="Z022"/>
    <s v="0093295037"/>
    <s v="1014781"/>
    <s v="CP All Public Company Limited"/>
    <s v="1247865"/>
    <x v="7"/>
    <x v="7"/>
    <n v="2500"/>
    <n v="147978.85999999999"/>
    <x v="7"/>
    <n v="2500"/>
    <n v="156975"/>
    <n v="8996.140000000014"/>
    <n v="147978.85999999999"/>
    <n v="180000"/>
    <n v="11775.700934579439"/>
    <n v="159754.56093457944"/>
    <s v="WI"/>
    <x v="0"/>
    <x v="7"/>
  </r>
  <r>
    <x v="12"/>
    <s v="30246489"/>
    <s v="1036305547"/>
    <s v="Z045"/>
    <s v="Z022"/>
    <s v="0093295038"/>
    <s v="1118080"/>
    <s v="CP Axtra Public Company Limited"/>
    <s v="1077703"/>
    <x v="1"/>
    <x v="1"/>
    <n v="17000"/>
    <n v="1038530"/>
    <x v="1"/>
    <n v="17000"/>
    <n v="1067430"/>
    <n v="28900"/>
    <n v="1038530"/>
    <n v="1224000"/>
    <n v="80074.766355140193"/>
    <n v="1118604.7663551401"/>
    <s v="CA"/>
    <x v="0"/>
    <x v="8"/>
  </r>
  <r>
    <x v="12"/>
    <s v="30246489"/>
    <s v="1036305547"/>
    <s v="Z045"/>
    <s v="Z022"/>
    <s v="0093295038"/>
    <s v="1118080"/>
    <s v="CP Axtra Public Company Limited"/>
    <s v="1077703"/>
    <x v="2"/>
    <x v="2"/>
    <n v="6500"/>
    <n v="397085"/>
    <x v="2"/>
    <n v="6500"/>
    <n v="408135"/>
    <n v="11050"/>
    <n v="397085"/>
    <n v="468000"/>
    <n v="30616.82242990654"/>
    <n v="427701.82242990652"/>
    <s v="CA"/>
    <x v="0"/>
    <x v="8"/>
  </r>
  <r>
    <x v="12"/>
    <s v="30246489"/>
    <s v="1036305547"/>
    <s v="Z045"/>
    <s v="Z022"/>
    <s v="0093295038"/>
    <s v="1118080"/>
    <s v="CP Axtra Public Company Limited"/>
    <s v="1077703"/>
    <x v="8"/>
    <x v="8"/>
    <n v="6500"/>
    <n v="397085"/>
    <x v="8"/>
    <n v="6500"/>
    <n v="408135"/>
    <n v="11050"/>
    <n v="397085"/>
    <n v="468000"/>
    <n v="30616.82242990654"/>
    <n v="427701.82242990652"/>
    <s v="CAHD"/>
    <x v="0"/>
    <x v="8"/>
  </r>
  <r>
    <x v="12"/>
    <s v="30246720"/>
    <s v="1036316828"/>
    <s v="Z045"/>
    <s v="Z022"/>
    <s v="0093295039"/>
    <s v="1118080"/>
    <s v="CP Axtra Public Company Limited"/>
    <s v="1077703"/>
    <x v="9"/>
    <x v="9"/>
    <n v="3000"/>
    <n v="183360"/>
    <x v="9"/>
    <n v="3000"/>
    <n v="188370"/>
    <n v="5010"/>
    <n v="183360"/>
    <n v="216000"/>
    <n v="14130.841121495327"/>
    <n v="197490.84112149532"/>
    <s v="WI"/>
    <x v="0"/>
    <x v="8"/>
  </r>
  <r>
    <x v="12"/>
    <s v="30246720"/>
    <s v="1036316828"/>
    <s v="Z045"/>
    <s v="Z022"/>
    <s v="0093295039"/>
    <s v="1118080"/>
    <s v="CP Axtra Public Company Limited"/>
    <s v="1077703"/>
    <x v="12"/>
    <x v="0"/>
    <n v="6000"/>
    <n v="366720"/>
    <x v="0"/>
    <n v="6000"/>
    <n v="376740"/>
    <n v="10020"/>
    <n v="366720"/>
    <n v="432000"/>
    <n v="28261.682242990653"/>
    <n v="394981.68224299065"/>
    <s v="WI"/>
    <x v="0"/>
    <x v="8"/>
  </r>
  <r>
    <x v="12"/>
    <s v="30246720"/>
    <s v="1036316828"/>
    <s v="Z045"/>
    <s v="Z022"/>
    <s v="0093295039"/>
    <s v="1118080"/>
    <s v="CP Axtra Public Company Limited"/>
    <s v="1077703"/>
    <x v="7"/>
    <x v="7"/>
    <n v="3000"/>
    <n v="183360"/>
    <x v="7"/>
    <n v="3000"/>
    <n v="188370"/>
    <n v="5010"/>
    <n v="183360"/>
    <n v="216000"/>
    <n v="14130.841121495327"/>
    <n v="197490.84112149532"/>
    <s v="WI"/>
    <x v="0"/>
    <x v="8"/>
  </r>
  <r>
    <x v="12"/>
    <s v="30246720"/>
    <s v="1036316828"/>
    <s v="Z045"/>
    <s v="Z022"/>
    <s v="0093295039"/>
    <s v="1118080"/>
    <s v="CP Axtra Public Company Limited"/>
    <s v="1077703"/>
    <x v="10"/>
    <x v="10"/>
    <n v="5500"/>
    <n v="335995"/>
    <x v="10"/>
    <n v="5500"/>
    <n v="345345"/>
    <n v="9350"/>
    <n v="335995"/>
    <n v="396000"/>
    <n v="25906.542056074766"/>
    <n v="361901.54205607477"/>
    <s v="CA"/>
    <x v="0"/>
    <x v="8"/>
  </r>
  <r>
    <x v="12"/>
    <s v="C250111573"/>
    <s v="1036305542"/>
    <s v="Z045"/>
    <s v="Z022"/>
    <s v="0093295040"/>
    <s v="1014649"/>
    <s v="VILLA MARKET JP CO., LTD."/>
    <s v="1014649"/>
    <x v="1"/>
    <x v="1"/>
    <n v="20"/>
    <n v="1238.8"/>
    <x v="1"/>
    <n v="20"/>
    <n v="1255.8"/>
    <n v="17"/>
    <n v="1238.8"/>
    <n v="1440"/>
    <n v="94.205607476635521"/>
    <n v="1333.0056074766355"/>
    <s v="CA"/>
    <x v="0"/>
    <x v="3"/>
  </r>
  <r>
    <x v="12"/>
    <s v="C250111573"/>
    <s v="1036305542"/>
    <s v="Z045"/>
    <s v="Z022"/>
    <s v="0093295040"/>
    <s v="1014649"/>
    <s v="VILLA MARKET JP CO., LTD."/>
    <s v="1014649"/>
    <x v="2"/>
    <x v="2"/>
    <n v="30"/>
    <n v="1858.2"/>
    <x v="2"/>
    <n v="30"/>
    <n v="1883.7"/>
    <n v="25.5"/>
    <n v="1858.2"/>
    <n v="2160"/>
    <n v="141.30841121495328"/>
    <n v="1999.5084112149534"/>
    <s v="CA"/>
    <x v="0"/>
    <x v="3"/>
  </r>
  <r>
    <x v="12"/>
    <s v="C250111573"/>
    <s v="1036305542"/>
    <s v="Z045"/>
    <s v="Z022"/>
    <s v="0093295040"/>
    <s v="1014649"/>
    <s v="VILLA MARKET JP CO., LTD."/>
    <s v="1014649"/>
    <x v="10"/>
    <x v="10"/>
    <n v="40"/>
    <n v="2477.6"/>
    <x v="10"/>
    <n v="40"/>
    <n v="2511.6"/>
    <n v="34"/>
    <n v="2477.6"/>
    <n v="2880"/>
    <n v="188.41121495327104"/>
    <n v="2666.0112149532711"/>
    <s v="CA"/>
    <x v="0"/>
    <x v="3"/>
  </r>
  <r>
    <x v="12"/>
    <s v="C250111660"/>
    <s v="1036305543"/>
    <s v="Z045"/>
    <s v="Z022"/>
    <s v="0093295041"/>
    <s v="1014618"/>
    <s v="VILLA MARKET JP CO., LTD."/>
    <s v="1014618"/>
    <x v="5"/>
    <x v="5"/>
    <n v="10"/>
    <n v="1475.5"/>
    <x v="5"/>
    <n v="10"/>
    <n v="1515.5"/>
    <n v="40"/>
    <n v="1475.5"/>
    <n v="1750"/>
    <n v="114.48598130841121"/>
    <n v="1589.9859813084113"/>
    <s v="EV"/>
    <x v="0"/>
    <x v="3"/>
  </r>
  <r>
    <x v="12"/>
    <s v="C250111889"/>
    <s v="1036305544"/>
    <s v="Z045"/>
    <s v="Z022"/>
    <s v="0093295042"/>
    <s v="1078599"/>
    <s v="VILLA MARKET JP CO., LTD."/>
    <s v="1078599"/>
    <x v="3"/>
    <x v="3"/>
    <n v="10"/>
    <n v="1344.7"/>
    <x v="3"/>
    <n v="10"/>
    <n v="1385.3"/>
    <n v="40.599999999999909"/>
    <n v="1344.7"/>
    <n v="1600"/>
    <n v="104.67289719626169"/>
    <n v="1449.3728971962616"/>
    <s v="EV"/>
    <x v="0"/>
    <x v="3"/>
  </r>
  <r>
    <x v="12"/>
    <s v="C250111889"/>
    <s v="1036305544"/>
    <s v="Z045"/>
    <s v="Z022"/>
    <s v="0093295042"/>
    <s v="1078599"/>
    <s v="VILLA MARKET JP CO., LTD."/>
    <s v="1078599"/>
    <x v="0"/>
    <x v="0"/>
    <n v="10"/>
    <n v="623"/>
    <x v="0"/>
    <n v="10"/>
    <n v="627.9"/>
    <n v="4.8999999999999773"/>
    <n v="623"/>
    <n v="720"/>
    <n v="47.10280373831776"/>
    <n v="670.10280373831779"/>
    <s v="WI"/>
    <x v="0"/>
    <x v="3"/>
  </r>
  <r>
    <x v="12"/>
    <s v="C250111889"/>
    <s v="1036305544"/>
    <s v="Z045"/>
    <s v="Z022"/>
    <s v="0093295042"/>
    <s v="1078599"/>
    <s v="VILLA MARKET JP CO., LTD."/>
    <s v="1078599"/>
    <x v="1"/>
    <x v="1"/>
    <n v="20"/>
    <n v="1238.8"/>
    <x v="1"/>
    <n v="20"/>
    <n v="1255.8"/>
    <n v="17"/>
    <n v="1238.8"/>
    <n v="1440"/>
    <n v="94.205607476635521"/>
    <n v="1333.0056074766355"/>
    <s v="CA"/>
    <x v="0"/>
    <x v="3"/>
  </r>
  <r>
    <x v="12"/>
    <s v="C250113932"/>
    <s v="1036305545"/>
    <s v="Z045"/>
    <s v="Z022"/>
    <s v="0093295043"/>
    <s v="1137441"/>
    <s v="VILLA MARKET JP CO., LTD."/>
    <s v="1137441"/>
    <x v="4"/>
    <x v="4"/>
    <n v="30"/>
    <n v="4034.1"/>
    <x v="4"/>
    <n v="30"/>
    <n v="4155.8999999999996"/>
    <n v="121.79999999999973"/>
    <n v="4034.1"/>
    <n v="4800"/>
    <n v="314.01869158878503"/>
    <n v="4348.1186915887847"/>
    <s v="EV"/>
    <x v="0"/>
    <x v="3"/>
  </r>
  <r>
    <x v="12"/>
    <s v="C250114232"/>
    <s v="1036305546"/>
    <s v="Z045"/>
    <s v="Z022"/>
    <s v="0093295044"/>
    <s v="1126712"/>
    <s v="VILLA MARKET JP CO., LTD."/>
    <s v="1126712"/>
    <x v="0"/>
    <x v="0"/>
    <n v="20"/>
    <n v="1246"/>
    <x v="0"/>
    <n v="20"/>
    <n v="1255.8"/>
    <n v="9.7999999999999545"/>
    <n v="1246"/>
    <n v="1440"/>
    <n v="94.205607476635521"/>
    <n v="1340.2056074766356"/>
    <s v="WI"/>
    <x v="0"/>
    <x v="3"/>
  </r>
  <r>
    <x v="12"/>
    <s v="C250114232"/>
    <s v="1036305546"/>
    <s v="Z045"/>
    <s v="Z022"/>
    <s v="0093295044"/>
    <s v="1126712"/>
    <s v="VILLA MARKET JP CO., LTD."/>
    <s v="1126712"/>
    <x v="2"/>
    <x v="2"/>
    <n v="90"/>
    <n v="5574.6"/>
    <x v="2"/>
    <n v="90"/>
    <n v="5651.1"/>
    <n v="76.5"/>
    <n v="5574.6"/>
    <n v="6480"/>
    <n v="423.92523364485982"/>
    <n v="5998.5252336448602"/>
    <s v="CA"/>
    <x v="0"/>
    <x v="3"/>
  </r>
  <r>
    <x v="12"/>
    <s v="C250114232"/>
    <s v="1036305546"/>
    <s v="Z045"/>
    <s v="Z022"/>
    <s v="0093295044"/>
    <s v="1126712"/>
    <s v="VILLA MARKET JP CO., LTD."/>
    <s v="1126712"/>
    <x v="8"/>
    <x v="8"/>
    <n v="20"/>
    <n v="1255.8"/>
    <x v="8"/>
    <n v="20"/>
    <n v="1255.8"/>
    <n v="0"/>
    <n v="1255.8"/>
    <n v="1440"/>
    <n v="94.205607476635521"/>
    <n v="1350.0056074766355"/>
    <s v="CAHD"/>
    <x v="0"/>
    <x v="3"/>
  </r>
  <r>
    <x v="12"/>
    <s v="NTK_Y25-031904"/>
    <s v="1036316829"/>
    <s v="Z045"/>
    <s v="Z022"/>
    <s v="0093295045"/>
    <s v="1530016"/>
    <s v="NATTHAKORN DISTRIBUTION CO., LTD."/>
    <s v="1530016"/>
    <x v="1"/>
    <x v="1"/>
    <n v="6000"/>
    <n v="372960"/>
    <x v="1"/>
    <n v="6000"/>
    <n v="376740"/>
    <n v="3780"/>
    <n v="372960"/>
    <n v="432000"/>
    <n v="28261.682242990653"/>
    <n v="401221.68224299065"/>
    <s v="CA"/>
    <x v="1"/>
    <x v="24"/>
  </r>
  <r>
    <x v="12"/>
    <s v="NTK_Y25-031904"/>
    <s v="1036316829"/>
    <s v="Z045"/>
    <s v="Z022"/>
    <s v="0093295045"/>
    <s v="1530016"/>
    <s v="NATTHAKORN DISTRIBUTION CO., LTD."/>
    <s v="1530016"/>
    <x v="2"/>
    <x v="2"/>
    <n v="2500"/>
    <n v="155400"/>
    <x v="2"/>
    <n v="2500"/>
    <n v="156975"/>
    <n v="1575"/>
    <n v="155400"/>
    <n v="180000"/>
    <n v="11775.700934579439"/>
    <n v="167175.70093457945"/>
    <s v="CA"/>
    <x v="1"/>
    <x v="24"/>
  </r>
  <r>
    <x v="12"/>
    <s v="NTK_Y25-031904"/>
    <s v="1036316829"/>
    <s v="Z045"/>
    <s v="Z022"/>
    <s v="0093295045"/>
    <s v="1530016"/>
    <s v="NATTHAKORN DISTRIBUTION CO., LTD."/>
    <s v="1530016"/>
    <x v="8"/>
    <x v="8"/>
    <n v="2500"/>
    <n v="155400"/>
    <x v="8"/>
    <n v="2500"/>
    <n v="156975"/>
    <n v="1575"/>
    <n v="155400"/>
    <n v="180000"/>
    <n v="11775.700934579439"/>
    <n v="167175.70093457945"/>
    <s v="CAHD"/>
    <x v="1"/>
    <x v="24"/>
  </r>
  <r>
    <x v="12"/>
    <s v="NTK_Y25-031904"/>
    <s v="1036316829"/>
    <s v="Z045"/>
    <s v="Z022"/>
    <s v="0093295045"/>
    <s v="1530016"/>
    <s v="NATTHAKORN DISTRIBUTION CO., LTD."/>
    <s v="1530016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24"/>
  </r>
  <r>
    <x v="13"/>
    <s v="1212037352Code12452D"/>
    <s v="1036335983"/>
    <s v="Z045"/>
    <s v="Z022"/>
    <s v="0093295046"/>
    <s v="1014781"/>
    <s v="CP All Public Company Limited"/>
    <s v="1123730"/>
    <x v="3"/>
    <x v="3"/>
    <n v="1500"/>
    <n v="200007.42"/>
    <x v="3"/>
    <n v="1500"/>
    <n v="207795"/>
    <n v="7787.5799999999872"/>
    <n v="200007.42"/>
    <n v="240000"/>
    <n v="15700.934579439252"/>
    <n v="215708.35457943927"/>
    <s v="EV"/>
    <x v="0"/>
    <x v="7"/>
  </r>
  <r>
    <x v="13"/>
    <s v="1212037352Code12452D"/>
    <s v="1036335983"/>
    <s v="Z045"/>
    <s v="Z022"/>
    <s v="0093295046"/>
    <s v="1014781"/>
    <s v="CP All Public Company Limited"/>
    <s v="1123730"/>
    <x v="4"/>
    <x v="4"/>
    <n v="2000"/>
    <n v="266676.56"/>
    <x v="4"/>
    <n v="2000"/>
    <n v="277060"/>
    <n v="10383.440000000002"/>
    <n v="266676.56"/>
    <n v="320000"/>
    <n v="20934.579439252335"/>
    <n v="287611.13943925232"/>
    <s v="EV"/>
    <x v="0"/>
    <x v="7"/>
  </r>
  <r>
    <x v="13"/>
    <s v="1212037352Code12452D"/>
    <s v="1036335983"/>
    <s v="Z045"/>
    <s v="Z022"/>
    <s v="0093295046"/>
    <s v="1014781"/>
    <s v="CP All Public Company Limited"/>
    <s v="1123730"/>
    <x v="5"/>
    <x v="5"/>
    <n v="1000"/>
    <n v="142927.54"/>
    <x v="5"/>
    <n v="1000"/>
    <n v="151550"/>
    <n v="8622.4599999999919"/>
    <n v="142927.54"/>
    <n v="175000"/>
    <n v="11448.598130841121"/>
    <n v="154376.13813084114"/>
    <s v="EV"/>
    <x v="0"/>
    <x v="7"/>
  </r>
  <r>
    <x v="13"/>
    <s v="1212037352Code12452D"/>
    <s v="1036335983"/>
    <s v="Z045"/>
    <s v="Z022"/>
    <s v="0093295046"/>
    <s v="1014781"/>
    <s v="CP All Public Company Limited"/>
    <s v="1123730"/>
    <x v="1"/>
    <x v="1"/>
    <n v="28000"/>
    <n v="1657362.72"/>
    <x v="1"/>
    <n v="28000"/>
    <n v="1758120"/>
    <n v="100757.28000000003"/>
    <n v="1657362.72"/>
    <n v="2016000"/>
    <n v="131887.85046728971"/>
    <n v="1789250.5704672898"/>
    <s v="CA"/>
    <x v="0"/>
    <x v="7"/>
  </r>
  <r>
    <x v="13"/>
    <s v="1212037352Code12452D"/>
    <s v="1036335983"/>
    <s v="Z045"/>
    <s v="Z022"/>
    <s v="0093295046"/>
    <s v="1014781"/>
    <s v="CP All Public Company Limited"/>
    <s v="1123730"/>
    <x v="2"/>
    <x v="2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7"/>
  </r>
  <r>
    <x v="13"/>
    <s v="1212037352Code12452D"/>
    <s v="1036335983"/>
    <s v="Z045"/>
    <s v="Z022"/>
    <s v="0093295046"/>
    <s v="1014781"/>
    <s v="CP All Public Company Limited"/>
    <s v="1123730"/>
    <x v="10"/>
    <x v="10"/>
    <n v="8000"/>
    <n v="473532.21"/>
    <x v="10"/>
    <n v="8000"/>
    <n v="502320"/>
    <n v="28787.789999999979"/>
    <n v="473532.21"/>
    <n v="576000"/>
    <n v="37682.242990654202"/>
    <n v="511214.45299065422"/>
    <s v="CA"/>
    <x v="0"/>
    <x v="7"/>
  </r>
  <r>
    <x v="13"/>
    <s v="1212037352Code12452D"/>
    <s v="1036335983"/>
    <s v="Z045"/>
    <s v="Z022"/>
    <s v="0093295046"/>
    <s v="1014781"/>
    <s v="CP All Public Company Limited"/>
    <s v="1123730"/>
    <x v="8"/>
    <x v="8"/>
    <n v="16000"/>
    <n v="947064.73"/>
    <x v="8"/>
    <n v="16000"/>
    <n v="1004640"/>
    <n v="57575.270000000019"/>
    <n v="947064.73"/>
    <n v="1152000"/>
    <n v="75364.485981308404"/>
    <n v="1022429.2159813084"/>
    <s v="CAHD"/>
    <x v="0"/>
    <x v="7"/>
  </r>
  <r>
    <x v="13"/>
    <s v="1212037352Code12452D"/>
    <s v="1036335983"/>
    <s v="Z045"/>
    <s v="Z022"/>
    <s v="0093295046"/>
    <s v="1014781"/>
    <s v="CP All Public Company Limited"/>
    <s v="1123730"/>
    <x v="11"/>
    <x v="11"/>
    <n v="3000"/>
    <n v="177574.64"/>
    <x v="11"/>
    <n v="3000"/>
    <n v="188370"/>
    <n v="10795.359999999986"/>
    <n v="177574.64"/>
    <n v="216000"/>
    <n v="14130.841121495327"/>
    <n v="191705.48112149534"/>
    <s v="CAHD"/>
    <x v="0"/>
    <x v="7"/>
  </r>
  <r>
    <x v="13"/>
    <s v="1212037353Code12452D"/>
    <s v="1036335985"/>
    <s v="Z045"/>
    <s v="Z022"/>
    <s v="0093295047"/>
    <s v="1014781"/>
    <s v="CP All Public Company Limited"/>
    <s v="1123730"/>
    <x v="6"/>
    <x v="6"/>
    <n v="2000"/>
    <n v="197899.07"/>
    <x v="6"/>
    <n v="2000"/>
    <n v="208300"/>
    <n v="10400.929999999993"/>
    <n v="197899.07"/>
    <n v="240000"/>
    <n v="15700.934579439252"/>
    <n v="213600.00457943926"/>
    <s v="WI"/>
    <x v="0"/>
    <x v="7"/>
  </r>
  <r>
    <x v="13"/>
    <s v="1212037353Code12452D"/>
    <s v="1036335985"/>
    <s v="Z045"/>
    <s v="Z022"/>
    <s v="0093295047"/>
    <s v="1014781"/>
    <s v="CP All Public Company Limited"/>
    <s v="1123730"/>
    <x v="9"/>
    <x v="9"/>
    <n v="6000"/>
    <n v="355149.27"/>
    <x v="9"/>
    <n v="6000"/>
    <n v="376740"/>
    <n v="21590.729999999981"/>
    <n v="355149.27"/>
    <n v="432000"/>
    <n v="28261.682242990653"/>
    <n v="383410.95224299066"/>
    <s v="WI"/>
    <x v="0"/>
    <x v="7"/>
  </r>
  <r>
    <x v="13"/>
    <s v="1212037353Code12452D"/>
    <s v="1036335985"/>
    <s v="Z045"/>
    <s v="Z022"/>
    <s v="0093295047"/>
    <s v="1014781"/>
    <s v="CP All Public Company Limited"/>
    <s v="1123730"/>
    <x v="12"/>
    <x v="0"/>
    <n v="8000"/>
    <n v="473532.37"/>
    <x v="0"/>
    <n v="8000"/>
    <n v="502320"/>
    <n v="28787.630000000005"/>
    <n v="473532.37"/>
    <n v="576000"/>
    <n v="37682.242990654202"/>
    <n v="511214.61299065419"/>
    <s v="WI"/>
    <x v="0"/>
    <x v="7"/>
  </r>
  <r>
    <x v="13"/>
    <s v="1212037353Code12452D"/>
    <s v="1036335985"/>
    <s v="Z045"/>
    <s v="Z022"/>
    <s v="0093295047"/>
    <s v="1014781"/>
    <s v="CP All Public Company Limited"/>
    <s v="1123730"/>
    <x v="7"/>
    <x v="7"/>
    <n v="6000"/>
    <n v="355149.27"/>
    <x v="7"/>
    <n v="6000"/>
    <n v="376740"/>
    <n v="21590.729999999981"/>
    <n v="355149.27"/>
    <n v="432000"/>
    <n v="28261.682242990653"/>
    <n v="383410.95224299066"/>
    <s v="WI"/>
    <x v="0"/>
    <x v="7"/>
  </r>
  <r>
    <x v="13"/>
    <s v="184806"/>
    <s v="1036336021"/>
    <s v="Z045"/>
    <s v="Z022"/>
    <s v="0093295048"/>
    <s v="1014691"/>
    <s v="Saha Lawson Co., Ltd."/>
    <s v="1134779"/>
    <x v="5"/>
    <x v="5"/>
    <n v="500"/>
    <n v="73835"/>
    <x v="5"/>
    <n v="500"/>
    <n v="75775"/>
    <n v="1940"/>
    <n v="73835"/>
    <n v="87500"/>
    <n v="5724.2990654205605"/>
    <n v="79559.299065420564"/>
    <s v="EV"/>
    <x v="0"/>
    <x v="19"/>
  </r>
  <r>
    <x v="13"/>
    <s v="184806"/>
    <s v="1036336021"/>
    <s v="Z045"/>
    <s v="Z022"/>
    <s v="0093295048"/>
    <s v="1014691"/>
    <s v="Saha Lawson Co., Ltd."/>
    <s v="1134779"/>
    <x v="9"/>
    <x v="9"/>
    <n v="500"/>
    <n v="30950"/>
    <x v="9"/>
    <n v="500"/>
    <n v="31395"/>
    <n v="445"/>
    <n v="30950"/>
    <n v="36000"/>
    <n v="2355.1401869158876"/>
    <n v="33305.140186915887"/>
    <s v="WI"/>
    <x v="0"/>
    <x v="19"/>
  </r>
  <r>
    <x v="13"/>
    <s v="184806"/>
    <s v="1036336021"/>
    <s v="Z045"/>
    <s v="Z022"/>
    <s v="0093295048"/>
    <s v="1014691"/>
    <s v="Saha Lawson Co., Ltd."/>
    <s v="1134779"/>
    <x v="0"/>
    <x v="0"/>
    <n v="500"/>
    <n v="30950"/>
    <x v="0"/>
    <n v="500"/>
    <n v="31395"/>
    <n v="445"/>
    <n v="30950"/>
    <n v="36000"/>
    <n v="2355.1401869158876"/>
    <n v="33305.140186915887"/>
    <s v="WI"/>
    <x v="0"/>
    <x v="19"/>
  </r>
  <r>
    <x v="13"/>
    <s v="184806"/>
    <s v="1036336021"/>
    <s v="Z045"/>
    <s v="Z022"/>
    <s v="0093295048"/>
    <s v="1014691"/>
    <s v="Saha Lawson Co., Ltd."/>
    <s v="1134779"/>
    <x v="7"/>
    <x v="7"/>
    <n v="500"/>
    <n v="30950"/>
    <x v="7"/>
    <n v="500"/>
    <n v="31395"/>
    <n v="445"/>
    <n v="30950"/>
    <n v="36000"/>
    <n v="2355.1401869158876"/>
    <n v="33305.140186915887"/>
    <s v="WI"/>
    <x v="0"/>
    <x v="19"/>
  </r>
  <r>
    <x v="13"/>
    <s v="184806"/>
    <s v="1036336021"/>
    <s v="Z045"/>
    <s v="Z022"/>
    <s v="0093295048"/>
    <s v="1014691"/>
    <s v="Saha Lawson Co., Ltd."/>
    <s v="1134779"/>
    <x v="1"/>
    <x v="1"/>
    <n v="1500"/>
    <n v="92520"/>
    <x v="1"/>
    <n v="1500"/>
    <n v="94185"/>
    <n v="1665"/>
    <n v="92520"/>
    <n v="108000"/>
    <n v="7065.4205607476633"/>
    <n v="99585.420560747662"/>
    <s v="CA"/>
    <x v="0"/>
    <x v="19"/>
  </r>
  <r>
    <x v="13"/>
    <s v="184806"/>
    <s v="1036336021"/>
    <s v="Z045"/>
    <s v="Z022"/>
    <s v="0093295048"/>
    <s v="1014691"/>
    <s v="Saha Lawson Co., Ltd."/>
    <s v="1134779"/>
    <x v="2"/>
    <x v="2"/>
    <n v="500"/>
    <n v="30840"/>
    <x v="2"/>
    <n v="500"/>
    <n v="31395"/>
    <n v="555"/>
    <n v="30840"/>
    <n v="36000"/>
    <n v="2355.1401869158876"/>
    <n v="33195.140186915887"/>
    <s v="CA"/>
    <x v="0"/>
    <x v="19"/>
  </r>
  <r>
    <x v="13"/>
    <s v="184806"/>
    <s v="1036336021"/>
    <s v="Z045"/>
    <s v="Z022"/>
    <s v="0093295048"/>
    <s v="1014691"/>
    <s v="Saha Lawson Co., Ltd."/>
    <s v="1134779"/>
    <x v="10"/>
    <x v="10"/>
    <n v="500"/>
    <n v="30840"/>
    <x v="10"/>
    <n v="500"/>
    <n v="31395"/>
    <n v="555"/>
    <n v="30840"/>
    <n v="36000"/>
    <n v="2355.1401869158876"/>
    <n v="33195.140186915887"/>
    <s v="CA"/>
    <x v="0"/>
    <x v="19"/>
  </r>
  <r>
    <x v="13"/>
    <s v="184806"/>
    <s v="1036336021"/>
    <s v="Z045"/>
    <s v="Z022"/>
    <s v="0093295048"/>
    <s v="1014691"/>
    <s v="Saha Lawson Co., Ltd."/>
    <s v="1134779"/>
    <x v="8"/>
    <x v="8"/>
    <n v="1000"/>
    <n v="61910"/>
    <x v="8"/>
    <n v="1000"/>
    <n v="62790"/>
    <n v="880"/>
    <n v="61910"/>
    <n v="72000"/>
    <n v="4710.2803738317753"/>
    <n v="66620.280373831774"/>
    <s v="CAHD"/>
    <x v="0"/>
    <x v="19"/>
  </r>
  <r>
    <x v="13"/>
    <s v="13993466"/>
    <s v="1036336022"/>
    <s v="Z045"/>
    <s v="Z022"/>
    <s v="0093295049"/>
    <s v="1086774"/>
    <s v="Central Food Retail Co., Ltd."/>
    <s v="1086774"/>
    <x v="3"/>
    <x v="3"/>
    <n v="500"/>
    <n v="67030"/>
    <x v="3"/>
    <n v="500"/>
    <n v="69265"/>
    <n v="2235"/>
    <n v="67030"/>
    <n v="80000"/>
    <n v="5233.6448598130837"/>
    <n v="72263.644859813081"/>
    <s v="EV"/>
    <x v="0"/>
    <x v="1"/>
  </r>
  <r>
    <x v="13"/>
    <s v="13993466"/>
    <s v="1036336022"/>
    <s v="Z045"/>
    <s v="Z022"/>
    <s v="0093295049"/>
    <s v="1086774"/>
    <s v="Central Food Retail Co., Ltd."/>
    <s v="1086774"/>
    <x v="0"/>
    <x v="0"/>
    <n v="500"/>
    <n v="30280"/>
    <x v="0"/>
    <n v="500"/>
    <n v="31395"/>
    <n v="1115"/>
    <n v="30280"/>
    <n v="36000"/>
    <n v="2355.1401869158876"/>
    <n v="32635.140186915887"/>
    <s v="WI"/>
    <x v="0"/>
    <x v="1"/>
  </r>
  <r>
    <x v="13"/>
    <s v="13993466"/>
    <s v="1036336022"/>
    <s v="Z045"/>
    <s v="Z022"/>
    <s v="0093295049"/>
    <s v="1086774"/>
    <s v="Central Food Retail Co., Ltd."/>
    <s v="1086774"/>
    <x v="7"/>
    <x v="7"/>
    <n v="500"/>
    <n v="30280"/>
    <x v="7"/>
    <n v="500"/>
    <n v="31395"/>
    <n v="1115"/>
    <n v="30280"/>
    <n v="36000"/>
    <n v="2355.1401869158876"/>
    <n v="32635.140186915887"/>
    <s v="WI"/>
    <x v="0"/>
    <x v="1"/>
  </r>
  <r>
    <x v="13"/>
    <s v="881.78596692"/>
    <s v="1036336046"/>
    <s v="Z045"/>
    <s v="Z022"/>
    <s v="0093295050"/>
    <s v="1075926"/>
    <s v="CP Axtra Public Company Limited"/>
    <s v="1075927"/>
    <x v="0"/>
    <x v="0"/>
    <n v="40"/>
    <n v="2478.6799999999998"/>
    <x v="0"/>
    <n v="40"/>
    <n v="2511.6"/>
    <n v="32.920000000000073"/>
    <n v="2478.6799999999998"/>
    <n v="2880"/>
    <n v="188.41121495327104"/>
    <n v="2667.091214953271"/>
    <s v="WI"/>
    <x v="0"/>
    <x v="6"/>
  </r>
  <r>
    <x v="13"/>
    <s v="881.78596692"/>
    <s v="1036336046"/>
    <s v="Z045"/>
    <s v="Z022"/>
    <s v="0093295050"/>
    <s v="1075926"/>
    <s v="CP Axtra Public Company Limited"/>
    <s v="1075927"/>
    <x v="1"/>
    <x v="1"/>
    <n v="40"/>
    <n v="2475.6"/>
    <x v="1"/>
    <n v="40"/>
    <n v="2511.6"/>
    <n v="36"/>
    <n v="2475.6"/>
    <n v="2880"/>
    <n v="188.41121495327104"/>
    <n v="2664.0112149532711"/>
    <s v="CA"/>
    <x v="0"/>
    <x v="6"/>
  </r>
  <r>
    <x v="13"/>
    <s v="881.78596692"/>
    <s v="1036336046"/>
    <s v="Z045"/>
    <s v="Z022"/>
    <s v="0093295050"/>
    <s v="1075926"/>
    <s v="CP Axtra Public Company Limited"/>
    <s v="1075927"/>
    <x v="2"/>
    <x v="2"/>
    <n v="80"/>
    <n v="4951.2"/>
    <x v="2"/>
    <n v="80"/>
    <n v="5023.2"/>
    <n v="72"/>
    <n v="4951.2"/>
    <n v="5760"/>
    <n v="376.82242990654208"/>
    <n v="5328.0224299065421"/>
    <s v="CA"/>
    <x v="0"/>
    <x v="6"/>
  </r>
  <r>
    <x v="13"/>
    <s v="881.78598526"/>
    <s v="1036336047"/>
    <s v="Z045"/>
    <s v="Z022"/>
    <s v="0093295051"/>
    <s v="1075926"/>
    <s v="CP Axtra Public Company Limited"/>
    <s v="1075927"/>
    <x v="2"/>
    <x v="2"/>
    <n v="240"/>
    <n v="14853.6"/>
    <x v="2"/>
    <n v="240"/>
    <n v="15069.6"/>
    <n v="216"/>
    <n v="14853.6"/>
    <n v="17280"/>
    <n v="1130.4672897196263"/>
    <n v="15984.067289719627"/>
    <s v="CA"/>
    <x v="0"/>
    <x v="6"/>
  </r>
  <r>
    <x v="13"/>
    <s v="882.78596693"/>
    <s v="1036336048"/>
    <s v="Z045"/>
    <s v="Z022"/>
    <s v="0093295052"/>
    <s v="1075926"/>
    <s v="CP Axtra Public Company Limited"/>
    <s v="1120538"/>
    <x v="1"/>
    <x v="1"/>
    <n v="240"/>
    <n v="14853.6"/>
    <x v="1"/>
    <n v="240"/>
    <n v="15069.6"/>
    <n v="216"/>
    <n v="14853.6"/>
    <n v="17280"/>
    <n v="1130.4672897196263"/>
    <n v="15984.067289719627"/>
    <s v="CA"/>
    <x v="0"/>
    <x v="6"/>
  </r>
  <r>
    <x v="13"/>
    <s v="882.78596693"/>
    <s v="1036336048"/>
    <s v="Z045"/>
    <s v="Z022"/>
    <s v="0093295052"/>
    <s v="1075926"/>
    <s v="CP Axtra Public Company Limited"/>
    <s v="1120538"/>
    <x v="10"/>
    <x v="10"/>
    <n v="40"/>
    <n v="2475.6"/>
    <x v="10"/>
    <n v="40"/>
    <n v="2511.6"/>
    <n v="36"/>
    <n v="2475.6"/>
    <n v="2880"/>
    <n v="188.41121495327104"/>
    <n v="2664.0112149532711"/>
    <s v="CA"/>
    <x v="0"/>
    <x v="6"/>
  </r>
  <r>
    <x v="13"/>
    <s v="30294435"/>
    <s v="1036335986"/>
    <s v="Z045"/>
    <s v="Z022"/>
    <s v="0093295053"/>
    <s v="1118080"/>
    <s v="CP Axtra Public Company Limited"/>
    <s v="1014696"/>
    <x v="1"/>
    <x v="1"/>
    <n v="500"/>
    <n v="30545"/>
    <x v="1"/>
    <n v="500"/>
    <n v="31395"/>
    <n v="850"/>
    <n v="30545"/>
    <n v="36000"/>
    <n v="2355.1401869158876"/>
    <n v="32900.140186915887"/>
    <s v="CA"/>
    <x v="0"/>
    <x v="8"/>
  </r>
  <r>
    <x v="13"/>
    <s v="30294435"/>
    <s v="1036335986"/>
    <s v="Z045"/>
    <s v="Z022"/>
    <s v="0093295053"/>
    <s v="1118080"/>
    <s v="CP Axtra Public Company Limited"/>
    <s v="1014696"/>
    <x v="2"/>
    <x v="2"/>
    <n v="500"/>
    <n v="30545"/>
    <x v="2"/>
    <n v="500"/>
    <n v="31395"/>
    <n v="850"/>
    <n v="30545"/>
    <n v="36000"/>
    <n v="2355.1401869158876"/>
    <n v="32900.140186915887"/>
    <s v="CA"/>
    <x v="0"/>
    <x v="8"/>
  </r>
  <r>
    <x v="13"/>
    <s v="30294435"/>
    <s v="1036335986"/>
    <s v="Z045"/>
    <s v="Z022"/>
    <s v="0093295053"/>
    <s v="1118080"/>
    <s v="CP Axtra Public Company Limited"/>
    <s v="1014696"/>
    <x v="10"/>
    <x v="10"/>
    <n v="500"/>
    <n v="30545"/>
    <x v="10"/>
    <n v="500"/>
    <n v="31395"/>
    <n v="850"/>
    <n v="30545"/>
    <n v="36000"/>
    <n v="2355.1401869158876"/>
    <n v="32900.140186915887"/>
    <s v="CA"/>
    <x v="0"/>
    <x v="8"/>
  </r>
  <r>
    <x v="13"/>
    <s v="30294371"/>
    <s v="1036335987"/>
    <s v="Z045"/>
    <s v="Z022"/>
    <s v="0093295054"/>
    <s v="1118080"/>
    <s v="CP Axtra Public Company Limited"/>
    <s v="1077703"/>
    <x v="9"/>
    <x v="9"/>
    <n v="500"/>
    <n v="30560"/>
    <x v="9"/>
    <n v="500"/>
    <n v="31395"/>
    <n v="835"/>
    <n v="30560"/>
    <n v="36000"/>
    <n v="2355.1401869158876"/>
    <n v="32915.140186915887"/>
    <s v="WI"/>
    <x v="0"/>
    <x v="8"/>
  </r>
  <r>
    <x v="13"/>
    <s v="30294371"/>
    <s v="1036335987"/>
    <s v="Z045"/>
    <s v="Z022"/>
    <s v="0093295054"/>
    <s v="1118080"/>
    <s v="CP Axtra Public Company Limited"/>
    <s v="1077703"/>
    <x v="0"/>
    <x v="0"/>
    <n v="1000"/>
    <n v="61120"/>
    <x v="0"/>
    <n v="1000"/>
    <n v="62790"/>
    <n v="1670"/>
    <n v="61120"/>
    <n v="72000"/>
    <n v="4710.2803738317753"/>
    <n v="65830.280373831774"/>
    <s v="WI"/>
    <x v="0"/>
    <x v="8"/>
  </r>
  <r>
    <x v="13"/>
    <s v="30294371"/>
    <s v="1036335987"/>
    <s v="Z045"/>
    <s v="Z022"/>
    <s v="0093295054"/>
    <s v="1118080"/>
    <s v="CP Axtra Public Company Limited"/>
    <s v="1077703"/>
    <x v="1"/>
    <x v="1"/>
    <n v="2500"/>
    <n v="152725"/>
    <x v="1"/>
    <n v="2500"/>
    <n v="156975"/>
    <n v="4250"/>
    <n v="152725"/>
    <n v="180000"/>
    <n v="11775.700934579439"/>
    <n v="164500.70093457945"/>
    <s v="CA"/>
    <x v="0"/>
    <x v="8"/>
  </r>
  <r>
    <x v="13"/>
    <s v="30294371"/>
    <s v="1036335987"/>
    <s v="Z045"/>
    <s v="Z022"/>
    <s v="0093295054"/>
    <s v="1118080"/>
    <s v="CP Axtra Public Company Limited"/>
    <s v="1077703"/>
    <x v="2"/>
    <x v="2"/>
    <n v="3500"/>
    <n v="213815"/>
    <x v="2"/>
    <n v="3500"/>
    <n v="219765"/>
    <n v="5950"/>
    <n v="213815"/>
    <n v="252000"/>
    <n v="16485.981308411214"/>
    <n v="230300.98130841122"/>
    <s v="CA"/>
    <x v="0"/>
    <x v="8"/>
  </r>
  <r>
    <x v="13"/>
    <s v="30294371"/>
    <s v="1036335987"/>
    <s v="Z045"/>
    <s v="Z022"/>
    <s v="0093295054"/>
    <s v="1118080"/>
    <s v="CP Axtra Public Company Limited"/>
    <s v="1077703"/>
    <x v="10"/>
    <x v="10"/>
    <n v="500"/>
    <n v="30545"/>
    <x v="10"/>
    <n v="500"/>
    <n v="31395"/>
    <n v="850"/>
    <n v="30545"/>
    <n v="36000"/>
    <n v="2355.1401869158876"/>
    <n v="32900.140186915887"/>
    <s v="CA"/>
    <x v="0"/>
    <x v="8"/>
  </r>
  <r>
    <x v="13"/>
    <s v="30294371"/>
    <s v="1036335987"/>
    <s v="Z045"/>
    <s v="Z022"/>
    <s v="0093295054"/>
    <s v="1118080"/>
    <s v="CP Axtra Public Company Limited"/>
    <s v="1077703"/>
    <x v="8"/>
    <x v="8"/>
    <n v="3500"/>
    <n v="213815"/>
    <x v="8"/>
    <n v="3500"/>
    <n v="219765"/>
    <n v="5950"/>
    <n v="213815"/>
    <n v="252000"/>
    <n v="16485.981308411214"/>
    <n v="230300.98130841122"/>
    <s v="CAHD"/>
    <x v="0"/>
    <x v="8"/>
  </r>
  <r>
    <x v="13"/>
    <s v="100004596558"/>
    <s v="1036335982"/>
    <s v="Z045"/>
    <s v="Z022"/>
    <s v="0093295055"/>
    <s v="1333703"/>
    <s v="Central Food Retail Co., Ltd."/>
    <s v="1333703"/>
    <x v="3"/>
    <x v="3"/>
    <n v="500"/>
    <n v="67030"/>
    <x v="3"/>
    <n v="500"/>
    <n v="69265"/>
    <n v="2235"/>
    <n v="67030"/>
    <n v="80000"/>
    <n v="5233.6448598130837"/>
    <n v="72263.644859813081"/>
    <s v="EV"/>
    <x v="0"/>
    <x v="1"/>
  </r>
  <r>
    <x v="13"/>
    <s v="100004596558"/>
    <s v="1036335982"/>
    <s v="Z045"/>
    <s v="Z022"/>
    <s v="0093295055"/>
    <s v="1333703"/>
    <s v="Central Food Retail Co., Ltd."/>
    <s v="1333703"/>
    <x v="5"/>
    <x v="5"/>
    <n v="500"/>
    <n v="73275"/>
    <x v="5"/>
    <n v="500"/>
    <n v="75775"/>
    <n v="2500"/>
    <n v="73275"/>
    <n v="87500"/>
    <n v="5724.2990654205605"/>
    <n v="78999.299065420564"/>
    <s v="EV"/>
    <x v="0"/>
    <x v="1"/>
  </r>
  <r>
    <x v="13"/>
    <s v="100004596558"/>
    <s v="1036335982"/>
    <s v="Z045"/>
    <s v="Z022"/>
    <s v="0093295055"/>
    <s v="1333703"/>
    <s v="Central Food Retail Co., Ltd."/>
    <s v="1333703"/>
    <x v="6"/>
    <x v="6"/>
    <n v="1000"/>
    <n v="100640"/>
    <x v="6"/>
    <n v="1000"/>
    <n v="104150"/>
    <n v="3510"/>
    <n v="100640"/>
    <n v="120000"/>
    <n v="7850.467289719626"/>
    <n v="108490.46728971963"/>
    <s v="WI"/>
    <x v="0"/>
    <x v="1"/>
  </r>
  <r>
    <x v="13"/>
    <s v="100004596558"/>
    <s v="1036335982"/>
    <s v="Z045"/>
    <s v="Z022"/>
    <s v="0093295055"/>
    <s v="1333703"/>
    <s v="Central Food Retail Co., Ltd."/>
    <s v="1333703"/>
    <x v="9"/>
    <x v="9"/>
    <n v="10000"/>
    <n v="605600"/>
    <x v="9"/>
    <n v="10000"/>
    <n v="627900"/>
    <n v="22300"/>
    <n v="605600"/>
    <n v="720000"/>
    <n v="47102.803738317758"/>
    <n v="652702.8037383178"/>
    <s v="WI"/>
    <x v="0"/>
    <x v="1"/>
  </r>
  <r>
    <x v="13"/>
    <s v="100004596558"/>
    <s v="1036335982"/>
    <s v="Z045"/>
    <s v="Z022"/>
    <s v="0093295055"/>
    <s v="1333703"/>
    <s v="Central Food Retail Co., Ltd."/>
    <s v="1333703"/>
    <x v="12"/>
    <x v="0"/>
    <n v="10000"/>
    <n v="605600"/>
    <x v="0"/>
    <n v="10000"/>
    <n v="627900"/>
    <n v="22300"/>
    <n v="605600"/>
    <n v="720000"/>
    <n v="47102.803738317758"/>
    <n v="652702.8037383178"/>
    <s v="WI"/>
    <x v="0"/>
    <x v="1"/>
  </r>
  <r>
    <x v="13"/>
    <s v="100004596558"/>
    <s v="1036335982"/>
    <s v="Z045"/>
    <s v="Z022"/>
    <s v="0093295055"/>
    <s v="1333703"/>
    <s v="Central Food Retail Co., Ltd."/>
    <s v="1333703"/>
    <x v="7"/>
    <x v="7"/>
    <n v="1500"/>
    <n v="90840"/>
    <x v="7"/>
    <n v="1500"/>
    <n v="94185"/>
    <n v="3345"/>
    <n v="90840"/>
    <n v="108000"/>
    <n v="7065.4205607476633"/>
    <n v="97905.420560747662"/>
    <s v="WI"/>
    <x v="0"/>
    <x v="1"/>
  </r>
  <r>
    <x v="13"/>
    <s v="100004596558"/>
    <s v="1036335982"/>
    <s v="Z045"/>
    <s v="Z022"/>
    <s v="0093295055"/>
    <s v="1333703"/>
    <s v="Central Food Retail Co., Ltd."/>
    <s v="1333703"/>
    <x v="1"/>
    <x v="1"/>
    <n v="8000"/>
    <n v="483360"/>
    <x v="1"/>
    <n v="8000"/>
    <n v="502320"/>
    <n v="18960"/>
    <n v="483360"/>
    <n v="576000"/>
    <n v="37682.242990654202"/>
    <n v="521042.24299065419"/>
    <s v="CA"/>
    <x v="0"/>
    <x v="1"/>
  </r>
  <r>
    <x v="13"/>
    <s v="100004596558"/>
    <s v="1036335982"/>
    <s v="Z045"/>
    <s v="Z022"/>
    <s v="0093295055"/>
    <s v="1333703"/>
    <s v="Central Food Retail Co., Ltd."/>
    <s v="1333703"/>
    <x v="2"/>
    <x v="2"/>
    <n v="1000"/>
    <n v="60420"/>
    <x v="2"/>
    <n v="1000"/>
    <n v="62790"/>
    <n v="2370"/>
    <n v="60420"/>
    <n v="72000"/>
    <n v="4710.2803738317753"/>
    <n v="65130.280373831774"/>
    <s v="CA"/>
    <x v="0"/>
    <x v="1"/>
  </r>
  <r>
    <x v="13"/>
    <s v="100004596558"/>
    <s v="1036335982"/>
    <s v="Z045"/>
    <s v="Z022"/>
    <s v="0093295055"/>
    <s v="1333703"/>
    <s v="Central Food Retail Co., Ltd."/>
    <s v="1333703"/>
    <x v="10"/>
    <x v="10"/>
    <n v="2000"/>
    <n v="120840"/>
    <x v="10"/>
    <n v="2000"/>
    <n v="125580"/>
    <n v="4740"/>
    <n v="120840"/>
    <n v="144000"/>
    <n v="9420.5607476635505"/>
    <n v="130260.56074766355"/>
    <s v="CA"/>
    <x v="0"/>
    <x v="1"/>
  </r>
  <r>
    <x v="13"/>
    <s v="100004596558"/>
    <s v="1036335982"/>
    <s v="Z045"/>
    <s v="Z022"/>
    <s v="0093295055"/>
    <s v="1333703"/>
    <s v="Central Food Retail Co., Ltd."/>
    <s v="1333703"/>
    <x v="8"/>
    <x v="8"/>
    <n v="1500"/>
    <n v="90630"/>
    <x v="8"/>
    <n v="1500"/>
    <n v="94185"/>
    <n v="3555"/>
    <n v="90630"/>
    <n v="108000"/>
    <n v="7065.4205607476633"/>
    <n v="97695.420560747662"/>
    <s v="CAHD"/>
    <x v="0"/>
    <x v="1"/>
  </r>
  <r>
    <x v="13"/>
    <s v="100004596558"/>
    <s v="1036335982"/>
    <s v="Z045"/>
    <s v="Z022"/>
    <s v="0093295055"/>
    <s v="1333703"/>
    <s v="Central Food Retail Co., Ltd."/>
    <s v="1333703"/>
    <x v="11"/>
    <x v="11"/>
    <n v="1000"/>
    <n v="60420"/>
    <x v="11"/>
    <n v="1000"/>
    <n v="62790"/>
    <n v="2370"/>
    <n v="60420"/>
    <n v="72000"/>
    <n v="4710.2803738317753"/>
    <n v="65130.280373831774"/>
    <s v="CAHD"/>
    <x v="0"/>
    <x v="1"/>
  </r>
  <r>
    <x v="13"/>
    <s v="1012038938"/>
    <s v="1036336015"/>
    <s v="Z045"/>
    <s v="Z022"/>
    <s v="0093295056"/>
    <s v="1014781"/>
    <s v="CP All Public Company Limited"/>
    <s v="1014781"/>
    <x v="1"/>
    <x v="1"/>
    <n v="16000"/>
    <n v="947064.41"/>
    <x v="1"/>
    <n v="16000"/>
    <n v="1004640"/>
    <n v="57575.589999999967"/>
    <n v="947064.41"/>
    <n v="1152000"/>
    <n v="75364.485981308404"/>
    <n v="1022428.8959813084"/>
    <s v="CA"/>
    <x v="0"/>
    <x v="7"/>
  </r>
  <r>
    <x v="13"/>
    <s v="1012038938"/>
    <s v="1036336015"/>
    <s v="Z045"/>
    <s v="Z022"/>
    <s v="0093295056"/>
    <s v="1014781"/>
    <s v="CP All Public Company Limited"/>
    <s v="1014781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13"/>
    <s v="1012038938"/>
    <s v="1036336015"/>
    <s v="Z045"/>
    <s v="Z022"/>
    <s v="0093295056"/>
    <s v="1014781"/>
    <s v="CP All Public Company Limited"/>
    <s v="1014781"/>
    <x v="10"/>
    <x v="10"/>
    <n v="8000"/>
    <n v="473532.21"/>
    <x v="10"/>
    <n v="8000"/>
    <n v="502320"/>
    <n v="28787.789999999979"/>
    <n v="473532.21"/>
    <n v="576000"/>
    <n v="37682.242990654202"/>
    <n v="511214.45299065422"/>
    <s v="CA"/>
    <x v="0"/>
    <x v="7"/>
  </r>
  <r>
    <x v="13"/>
    <s v="1012038938"/>
    <s v="1036336015"/>
    <s v="Z045"/>
    <s v="Z022"/>
    <s v="0093295056"/>
    <s v="1014781"/>
    <s v="CP All Public Company Limited"/>
    <s v="1014781"/>
    <x v="8"/>
    <x v="8"/>
    <n v="16000"/>
    <n v="947064.73"/>
    <x v="8"/>
    <n v="16000"/>
    <n v="1004640"/>
    <n v="57575.270000000019"/>
    <n v="947064.73"/>
    <n v="1152000"/>
    <n v="75364.485981308404"/>
    <n v="1022429.2159813084"/>
    <s v="CAHD"/>
    <x v="0"/>
    <x v="7"/>
  </r>
  <r>
    <x v="13"/>
    <s v="1012038939"/>
    <s v="1036336017"/>
    <s v="Z045"/>
    <s v="Z022"/>
    <s v="0093295057"/>
    <s v="1014781"/>
    <s v="CP All Public Company Limited"/>
    <s v="1014781"/>
    <x v="9"/>
    <x v="9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7"/>
  </r>
  <r>
    <x v="13"/>
    <s v="1012038939"/>
    <s v="1036336017"/>
    <s v="Z045"/>
    <s v="Z022"/>
    <s v="0093295057"/>
    <s v="1014781"/>
    <s v="CP All Public Company Limited"/>
    <s v="1014781"/>
    <x v="12"/>
    <x v="0"/>
    <n v="10000"/>
    <n v="591915.46"/>
    <x v="0"/>
    <n v="10000"/>
    <n v="627900"/>
    <n v="35984.540000000037"/>
    <n v="591915.46"/>
    <n v="720000"/>
    <n v="47102.803738317758"/>
    <n v="639018.26373831776"/>
    <s v="WI"/>
    <x v="0"/>
    <x v="7"/>
  </r>
  <r>
    <x v="13"/>
    <s v="5012039085"/>
    <s v="1036336018"/>
    <s v="Z045"/>
    <s v="Z022"/>
    <s v="0093295058"/>
    <s v="1014781"/>
    <s v="CP All Public Company Limited"/>
    <s v="1075193"/>
    <x v="3"/>
    <x v="3"/>
    <n v="2500"/>
    <n v="333345.7"/>
    <x v="3"/>
    <n v="2500"/>
    <n v="346325"/>
    <n v="12979.299999999988"/>
    <n v="333345.7"/>
    <n v="400000"/>
    <n v="26168.224299065419"/>
    <n v="359513.92429906543"/>
    <s v="EV"/>
    <x v="0"/>
    <x v="7"/>
  </r>
  <r>
    <x v="13"/>
    <s v="5012039085"/>
    <s v="1036336018"/>
    <s v="Z045"/>
    <s v="Z022"/>
    <s v="0093295058"/>
    <s v="1014781"/>
    <s v="CP All Public Company Limited"/>
    <s v="1075193"/>
    <x v="4"/>
    <x v="4"/>
    <n v="4000"/>
    <n v="533353.12"/>
    <x v="4"/>
    <n v="4000"/>
    <n v="554120"/>
    <n v="20766.880000000005"/>
    <n v="533353.12"/>
    <n v="640000"/>
    <n v="41869.15887850467"/>
    <n v="575222.27887850464"/>
    <s v="EV"/>
    <x v="0"/>
    <x v="7"/>
  </r>
  <r>
    <x v="13"/>
    <s v="5012039085"/>
    <s v="1036336018"/>
    <s v="Z045"/>
    <s v="Z022"/>
    <s v="0093295058"/>
    <s v="1014781"/>
    <s v="CP All Public Company Limited"/>
    <s v="1075193"/>
    <x v="5"/>
    <x v="5"/>
    <n v="1500"/>
    <n v="214391.31"/>
    <x v="5"/>
    <n v="1500"/>
    <n v="227325.00000000003"/>
    <n v="12933.690000000031"/>
    <n v="214391.31"/>
    <n v="262500"/>
    <n v="17172.897196261682"/>
    <n v="231564.20719626168"/>
    <s v="EV"/>
    <x v="0"/>
    <x v="7"/>
  </r>
  <r>
    <x v="13"/>
    <s v="5012039085"/>
    <s v="1036336018"/>
    <s v="Z045"/>
    <s v="Z022"/>
    <s v="0093295058"/>
    <s v="1014781"/>
    <s v="CP All Public Company Limited"/>
    <s v="1075193"/>
    <x v="1"/>
    <x v="1"/>
    <n v="32000"/>
    <n v="1894128.83"/>
    <x v="1"/>
    <n v="32000"/>
    <n v="2009280"/>
    <n v="115151.16999999993"/>
    <n v="1894128.83"/>
    <n v="2304000"/>
    <n v="150728.97196261681"/>
    <n v="2044857.8019626169"/>
    <s v="CA"/>
    <x v="0"/>
    <x v="7"/>
  </r>
  <r>
    <x v="13"/>
    <s v="5012039085"/>
    <s v="1036336018"/>
    <s v="Z045"/>
    <s v="Z022"/>
    <s v="0093295058"/>
    <s v="1014781"/>
    <s v="CP All Public Company Limited"/>
    <s v="1075193"/>
    <x v="2"/>
    <x v="2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7"/>
  </r>
  <r>
    <x v="13"/>
    <s v="5012039085"/>
    <s v="1036336018"/>
    <s v="Z045"/>
    <s v="Z022"/>
    <s v="0093295058"/>
    <s v="1014781"/>
    <s v="CP All Public Company Limited"/>
    <s v="1075193"/>
    <x v="10"/>
    <x v="10"/>
    <n v="8000"/>
    <n v="473532.21"/>
    <x v="10"/>
    <n v="8000"/>
    <n v="502320"/>
    <n v="28787.789999999979"/>
    <n v="473532.21"/>
    <n v="576000"/>
    <n v="37682.242990654202"/>
    <n v="511214.45299065422"/>
    <s v="CA"/>
    <x v="0"/>
    <x v="7"/>
  </r>
  <r>
    <x v="13"/>
    <s v="5012039085"/>
    <s v="1036336018"/>
    <s v="Z045"/>
    <s v="Z022"/>
    <s v="0093295058"/>
    <s v="1014781"/>
    <s v="CP All Public Company Limited"/>
    <s v="1075193"/>
    <x v="8"/>
    <x v="8"/>
    <n v="12000"/>
    <n v="710298.55"/>
    <x v="8"/>
    <n v="12000"/>
    <n v="753480"/>
    <n v="43181.449999999953"/>
    <n v="710298.55"/>
    <n v="864000"/>
    <n v="56523.364485981307"/>
    <n v="766821.91448598134"/>
    <s v="CAHD"/>
    <x v="0"/>
    <x v="7"/>
  </r>
  <r>
    <x v="13"/>
    <s v="5012039085"/>
    <s v="1036336018"/>
    <s v="Z045"/>
    <s v="Z022"/>
    <s v="0093295058"/>
    <s v="1014781"/>
    <s v="CP All Public Company Limited"/>
    <s v="1075193"/>
    <x v="11"/>
    <x v="11"/>
    <n v="3000"/>
    <n v="177574.64"/>
    <x v="11"/>
    <n v="3000"/>
    <n v="188370"/>
    <n v="10795.359999999986"/>
    <n v="177574.64"/>
    <n v="216000"/>
    <n v="14130.841121495327"/>
    <n v="191705.48112149534"/>
    <s v="CAHD"/>
    <x v="0"/>
    <x v="7"/>
  </r>
  <r>
    <x v="13"/>
    <s v="5012039086"/>
    <s v="1036336019"/>
    <s v="Z045"/>
    <s v="Z022"/>
    <s v="0093295059"/>
    <s v="1014781"/>
    <s v="CP All Public Company Limited"/>
    <s v="1075193"/>
    <x v="6"/>
    <x v="6"/>
    <n v="1500"/>
    <n v="148424.29999999999"/>
    <x v="6"/>
    <n v="1500"/>
    <n v="156225"/>
    <n v="7800.7000000000116"/>
    <n v="148424.29999999999"/>
    <n v="180000"/>
    <n v="11775.700934579439"/>
    <n v="160200.00093457944"/>
    <s v="WI"/>
    <x v="0"/>
    <x v="7"/>
  </r>
  <r>
    <x v="13"/>
    <s v="5012039086"/>
    <s v="1036336019"/>
    <s v="Z045"/>
    <s v="Z022"/>
    <s v="0093295059"/>
    <s v="1014781"/>
    <s v="CP All Public Company Limited"/>
    <s v="1075193"/>
    <x v="9"/>
    <x v="9"/>
    <n v="7500"/>
    <n v="443936.59"/>
    <x v="9"/>
    <n v="7500"/>
    <n v="470925"/>
    <n v="26988.409999999974"/>
    <n v="443936.59"/>
    <n v="540000"/>
    <n v="35327.102803738315"/>
    <n v="479263.69280373835"/>
    <s v="WI"/>
    <x v="0"/>
    <x v="7"/>
  </r>
  <r>
    <x v="13"/>
    <s v="5012039086"/>
    <s v="1036336019"/>
    <s v="Z045"/>
    <s v="Z022"/>
    <s v="0093295059"/>
    <s v="1014781"/>
    <s v="CP All Public Company Limited"/>
    <s v="1075193"/>
    <x v="12"/>
    <x v="0"/>
    <n v="10000"/>
    <n v="591915.46"/>
    <x v="0"/>
    <n v="10000"/>
    <n v="627900"/>
    <n v="35984.540000000037"/>
    <n v="591915.46"/>
    <n v="720000"/>
    <n v="47102.803738317758"/>
    <n v="639018.26373831776"/>
    <s v="WI"/>
    <x v="0"/>
    <x v="7"/>
  </r>
  <r>
    <x v="13"/>
    <s v="5012039086"/>
    <s v="1036336019"/>
    <s v="Z045"/>
    <s v="Z022"/>
    <s v="0093295059"/>
    <s v="1014781"/>
    <s v="CP All Public Company Limited"/>
    <s v="1075193"/>
    <x v="7"/>
    <x v="7"/>
    <n v="7500"/>
    <n v="443936.59"/>
    <x v="7"/>
    <n v="7500"/>
    <n v="470925"/>
    <n v="26988.409999999974"/>
    <n v="443936.59"/>
    <n v="540000"/>
    <n v="35327.102803738315"/>
    <n v="479263.69280373835"/>
    <s v="WI"/>
    <x v="0"/>
    <x v="7"/>
  </r>
  <r>
    <x v="13"/>
    <s v="9012038329Code12452D"/>
    <s v="1036336051"/>
    <s v="Z045"/>
    <s v="Z022"/>
    <s v="0093295060"/>
    <s v="1014781"/>
    <s v="CP All Public Company Limited"/>
    <s v="1121029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13"/>
    <s v="9012038329Code12452D"/>
    <s v="1036336051"/>
    <s v="Z045"/>
    <s v="Z022"/>
    <s v="0093295060"/>
    <s v="1014781"/>
    <s v="CP All Public Company Limited"/>
    <s v="1121029"/>
    <x v="4"/>
    <x v="4"/>
    <n v="2000"/>
    <n v="266676.56"/>
    <x v="4"/>
    <n v="2000"/>
    <n v="277060"/>
    <n v="10383.440000000002"/>
    <n v="266676.56"/>
    <n v="320000"/>
    <n v="20934.579439252335"/>
    <n v="287611.13943925232"/>
    <s v="EV"/>
    <x v="0"/>
    <x v="7"/>
  </r>
  <r>
    <x v="13"/>
    <s v="9012038329Code12452D"/>
    <s v="1036336051"/>
    <s v="Z045"/>
    <s v="Z022"/>
    <s v="0093295060"/>
    <s v="1014781"/>
    <s v="CP All Public Company Limited"/>
    <s v="112102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3"/>
    <s v="9012038329Code12452D"/>
    <s v="1036336051"/>
    <s v="Z045"/>
    <s v="Z022"/>
    <s v="0093295060"/>
    <s v="1014781"/>
    <s v="CP All Public Company Limited"/>
    <s v="1121029"/>
    <x v="1"/>
    <x v="1"/>
    <n v="32000"/>
    <n v="1894128.83"/>
    <x v="1"/>
    <n v="32000"/>
    <n v="2009280"/>
    <n v="115151.16999999993"/>
    <n v="1894128.83"/>
    <n v="2304000"/>
    <n v="150728.97196261681"/>
    <n v="2044857.8019626169"/>
    <s v="CA"/>
    <x v="0"/>
    <x v="7"/>
  </r>
  <r>
    <x v="13"/>
    <s v="9012038329Code12452D"/>
    <s v="1036336051"/>
    <s v="Z045"/>
    <s v="Z022"/>
    <s v="0093295060"/>
    <s v="1014781"/>
    <s v="CP All Public Company Limited"/>
    <s v="1121029"/>
    <x v="2"/>
    <x v="2"/>
    <n v="10000"/>
    <n v="591915.26"/>
    <x v="2"/>
    <n v="10000"/>
    <n v="627900"/>
    <n v="35984.739999999991"/>
    <n v="591915.26"/>
    <n v="720000"/>
    <n v="47102.803738317758"/>
    <n v="639018.06373831781"/>
    <s v="CA"/>
    <x v="0"/>
    <x v="7"/>
  </r>
  <r>
    <x v="13"/>
    <s v="9012038329Code12452D"/>
    <s v="1036336051"/>
    <s v="Z045"/>
    <s v="Z022"/>
    <s v="0093295060"/>
    <s v="1014781"/>
    <s v="CP All Public Company Limited"/>
    <s v="1121029"/>
    <x v="10"/>
    <x v="10"/>
    <n v="4000"/>
    <n v="236766.1"/>
    <x v="10"/>
    <n v="4000"/>
    <n v="251160"/>
    <n v="14393.899999999994"/>
    <n v="236766.1"/>
    <n v="288000"/>
    <n v="18841.121495327101"/>
    <n v="255607.2214953271"/>
    <s v="CA"/>
    <x v="0"/>
    <x v="7"/>
  </r>
  <r>
    <x v="13"/>
    <s v="9012038329Code12452D"/>
    <s v="1036336051"/>
    <s v="Z045"/>
    <s v="Z022"/>
    <s v="0093295060"/>
    <s v="1014781"/>
    <s v="CP All Public Company Limited"/>
    <s v="1121029"/>
    <x v="8"/>
    <x v="8"/>
    <n v="11000"/>
    <n v="651107"/>
    <x v="8"/>
    <n v="11000"/>
    <n v="690690"/>
    <n v="39583"/>
    <n v="651107"/>
    <n v="792000"/>
    <n v="51813.084112149532"/>
    <n v="702920.08411214955"/>
    <s v="CAHD"/>
    <x v="0"/>
    <x v="7"/>
  </r>
  <r>
    <x v="13"/>
    <s v="9012038329Code12452D"/>
    <s v="1036336051"/>
    <s v="Z045"/>
    <s v="Z022"/>
    <s v="0093295060"/>
    <s v="1014781"/>
    <s v="CP All Public Company Limited"/>
    <s v="1121029"/>
    <x v="11"/>
    <x v="11"/>
    <n v="2500"/>
    <n v="147978.85999999999"/>
    <x v="11"/>
    <n v="2500"/>
    <n v="156975"/>
    <n v="8996.140000000014"/>
    <n v="147978.85999999999"/>
    <n v="180000"/>
    <n v="11775.700934579439"/>
    <n v="159754.56093457944"/>
    <s v="CAHD"/>
    <x v="0"/>
    <x v="7"/>
  </r>
  <r>
    <x v="13"/>
    <s v="9012038330Code12452D"/>
    <s v="1036336020"/>
    <s v="Z045"/>
    <s v="Z022"/>
    <s v="0093295061"/>
    <s v="1014781"/>
    <s v="CP All Public Company Limited"/>
    <s v="1121029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13"/>
    <s v="9012038330Code12452D"/>
    <s v="1036336020"/>
    <s v="Z045"/>
    <s v="Z022"/>
    <s v="0093295061"/>
    <s v="1014781"/>
    <s v="CP All Public Company Limited"/>
    <s v="1121029"/>
    <x v="9"/>
    <x v="9"/>
    <n v="8000"/>
    <n v="473532.37"/>
    <x v="9"/>
    <n v="8000"/>
    <n v="502320"/>
    <n v="28787.630000000005"/>
    <n v="473532.37"/>
    <n v="576000"/>
    <n v="37682.242990654202"/>
    <n v="511214.61299065419"/>
    <s v="WI"/>
    <x v="0"/>
    <x v="7"/>
  </r>
  <r>
    <x v="13"/>
    <s v="9012038330Code12452D"/>
    <s v="1036336020"/>
    <s v="Z045"/>
    <s v="Z022"/>
    <s v="0093295061"/>
    <s v="1014781"/>
    <s v="CP All Public Company Limited"/>
    <s v="1121029"/>
    <x v="12"/>
    <x v="0"/>
    <n v="8000"/>
    <n v="473532.37"/>
    <x v="0"/>
    <n v="8000"/>
    <n v="502320"/>
    <n v="28787.630000000005"/>
    <n v="473532.37"/>
    <n v="576000"/>
    <n v="37682.242990654202"/>
    <n v="511214.61299065419"/>
    <s v="WI"/>
    <x v="0"/>
    <x v="7"/>
  </r>
  <r>
    <x v="13"/>
    <s v="9012038330Code12452D"/>
    <s v="1036336020"/>
    <s v="Z045"/>
    <s v="Z022"/>
    <s v="0093295061"/>
    <s v="1014781"/>
    <s v="CP All Public Company Limited"/>
    <s v="1121029"/>
    <x v="7"/>
    <x v="7"/>
    <n v="6000"/>
    <n v="355149.27"/>
    <x v="7"/>
    <n v="6000"/>
    <n v="376740"/>
    <n v="21590.729999999981"/>
    <n v="355149.27"/>
    <n v="432000"/>
    <n v="28261.682242990653"/>
    <n v="383410.95224299066"/>
    <s v="WI"/>
    <x v="0"/>
    <x v="7"/>
  </r>
  <r>
    <x v="13"/>
    <s v="5000489355"/>
    <s v="1036305325"/>
    <s v="Z045"/>
    <s v="Z022"/>
    <s v="0093295062"/>
    <s v="1236066"/>
    <s v="The Mall Group Co., Ltd."/>
    <s v="1236066"/>
    <x v="1"/>
    <x v="1"/>
    <n v="80"/>
    <n v="4979.2"/>
    <x v="1"/>
    <n v="80"/>
    <n v="5023.2"/>
    <n v="44"/>
    <n v="4979.2"/>
    <n v="5760"/>
    <n v="376.82242990654208"/>
    <n v="5356.0224299065421"/>
    <s v="CA"/>
    <x v="0"/>
    <x v="10"/>
  </r>
  <r>
    <x v="13"/>
    <s v="5000489355"/>
    <s v="1036305325"/>
    <s v="Z045"/>
    <s v="Z022"/>
    <s v="0093295062"/>
    <s v="1236066"/>
    <s v="The Mall Group Co., Ltd."/>
    <s v="1236066"/>
    <x v="2"/>
    <x v="2"/>
    <n v="80"/>
    <n v="4979.2"/>
    <x v="2"/>
    <n v="80"/>
    <n v="5023.2"/>
    <n v="44"/>
    <n v="4979.2"/>
    <n v="5760"/>
    <n v="376.82242990654208"/>
    <n v="5356.0224299065421"/>
    <s v="CA"/>
    <x v="0"/>
    <x v="10"/>
  </r>
  <r>
    <x v="13"/>
    <s v="5000489355"/>
    <s v="1036305325"/>
    <s v="Z045"/>
    <s v="Z022"/>
    <s v="0093295062"/>
    <s v="1236066"/>
    <s v="The Mall Group Co., Ltd."/>
    <s v="1236066"/>
    <x v="10"/>
    <x v="10"/>
    <n v="60"/>
    <n v="3734.4"/>
    <x v="10"/>
    <n v="60"/>
    <n v="3767.4"/>
    <n v="33"/>
    <n v="3734.4"/>
    <n v="4320"/>
    <n v="282.61682242990656"/>
    <n v="4017.0168224299068"/>
    <s v="CA"/>
    <x v="0"/>
    <x v="10"/>
  </r>
  <r>
    <x v="13"/>
    <s v="C250111226"/>
    <s v="1036335975"/>
    <s v="Z045"/>
    <s v="Z022"/>
    <s v="0093295063"/>
    <s v="1014639"/>
    <s v="VILLA MARKET JP CO., LTD."/>
    <s v="1014639"/>
    <x v="0"/>
    <x v="0"/>
    <n v="10"/>
    <n v="623"/>
    <x v="0"/>
    <n v="10"/>
    <n v="627.9"/>
    <n v="4.8999999999999773"/>
    <n v="623"/>
    <n v="720"/>
    <n v="47.10280373831776"/>
    <n v="670.10280373831779"/>
    <s v="WI"/>
    <x v="0"/>
    <x v="3"/>
  </r>
  <r>
    <x v="13"/>
    <s v="C250111466"/>
    <s v="1036335976"/>
    <s v="Z045"/>
    <s v="Z022"/>
    <s v="0093295064"/>
    <s v="1014648"/>
    <s v="VILLA MARKET JP CO., LTD."/>
    <s v="1014648"/>
    <x v="6"/>
    <x v="6"/>
    <n v="10"/>
    <n v="1026.5999999999999"/>
    <x v="6"/>
    <n v="10"/>
    <n v="1041.5"/>
    <n v="14.900000000000091"/>
    <n v="1026.5999999999999"/>
    <n v="1200"/>
    <n v="78.504672897196258"/>
    <n v="1105.1046728971962"/>
    <s v="WI"/>
    <x v="0"/>
    <x v="3"/>
  </r>
  <r>
    <x v="13"/>
    <s v="C250111466"/>
    <s v="1036335976"/>
    <s v="Z045"/>
    <s v="Z022"/>
    <s v="0093295064"/>
    <s v="1014648"/>
    <s v="VILLA MARKET JP CO., LTD."/>
    <s v="1014648"/>
    <x v="1"/>
    <x v="1"/>
    <n v="60"/>
    <n v="3716.4"/>
    <x v="1"/>
    <n v="60"/>
    <n v="3767.4"/>
    <n v="51"/>
    <n v="3716.4"/>
    <n v="4320"/>
    <n v="282.61682242990656"/>
    <n v="3999.0168224299068"/>
    <s v="CA"/>
    <x v="0"/>
    <x v="3"/>
  </r>
  <r>
    <x v="13"/>
    <s v="C250111466"/>
    <s v="1036335976"/>
    <s v="Z045"/>
    <s v="Z022"/>
    <s v="0093295064"/>
    <s v="1014648"/>
    <s v="VILLA MARKET JP CO., LTD."/>
    <s v="1014648"/>
    <x v="2"/>
    <x v="2"/>
    <n v="170"/>
    <n v="10529.8"/>
    <x v="2"/>
    <n v="170"/>
    <n v="10674.3"/>
    <n v="144.5"/>
    <n v="10529.8"/>
    <n v="12240"/>
    <n v="800.74766355140184"/>
    <n v="11330.547663551401"/>
    <s v="CA"/>
    <x v="0"/>
    <x v="3"/>
  </r>
  <r>
    <x v="13"/>
    <s v="C250111751"/>
    <s v="1036335977"/>
    <s v="Z045"/>
    <s v="Z022"/>
    <s v="0093295065"/>
    <s v="1068619"/>
    <s v="VILLA MARKET JP CO., LTD."/>
    <s v="1068619"/>
    <x v="3"/>
    <x v="3"/>
    <n v="20"/>
    <n v="2689.4"/>
    <x v="3"/>
    <n v="20"/>
    <n v="2770.6"/>
    <n v="81.199999999999818"/>
    <n v="2689.4"/>
    <n v="3200"/>
    <n v="209.34579439252337"/>
    <n v="2898.7457943925233"/>
    <s v="EV"/>
    <x v="0"/>
    <x v="3"/>
  </r>
  <r>
    <x v="13"/>
    <s v="C250111751"/>
    <s v="1036335977"/>
    <s v="Z045"/>
    <s v="Z022"/>
    <s v="0093295065"/>
    <s v="1068619"/>
    <s v="VILLA MARKET JP CO., LTD."/>
    <s v="1068619"/>
    <x v="4"/>
    <x v="4"/>
    <n v="110"/>
    <n v="14791.7"/>
    <x v="4"/>
    <n v="110"/>
    <n v="15238.3"/>
    <n v="446.59999999999854"/>
    <n v="14791.7"/>
    <n v="17600"/>
    <n v="1151.4018691588785"/>
    <n v="15943.10186915888"/>
    <s v="EV"/>
    <x v="0"/>
    <x v="3"/>
  </r>
  <r>
    <x v="13"/>
    <s v="C250111751"/>
    <s v="1036335977"/>
    <s v="Z045"/>
    <s v="Z022"/>
    <s v="0093295065"/>
    <s v="1068619"/>
    <s v="VILLA MARKET JP CO., LTD."/>
    <s v="1068619"/>
    <x v="5"/>
    <x v="5"/>
    <n v="90"/>
    <n v="13279.5"/>
    <x v="5"/>
    <n v="90"/>
    <n v="13639.500000000002"/>
    <n v="360.00000000000182"/>
    <n v="13279.5"/>
    <n v="15750"/>
    <n v="1030.3738317757009"/>
    <n v="14309.873831775702"/>
    <s v="EV"/>
    <x v="0"/>
    <x v="3"/>
  </r>
  <r>
    <x v="13"/>
    <s v="C250111751"/>
    <s v="1036335977"/>
    <s v="Z045"/>
    <s v="Z022"/>
    <s v="0093295065"/>
    <s v="1068619"/>
    <s v="VILLA MARKET JP CO., LTD."/>
    <s v="1068619"/>
    <x v="8"/>
    <x v="8"/>
    <n v="10"/>
    <n v="627.9"/>
    <x v="8"/>
    <n v="10"/>
    <n v="627.9"/>
    <n v="0"/>
    <n v="627.9"/>
    <n v="720"/>
    <n v="47.10280373831776"/>
    <n v="675.00280373831777"/>
    <s v="CAHD"/>
    <x v="0"/>
    <x v="3"/>
  </r>
  <r>
    <x v="13"/>
    <s v="C250112828"/>
    <s v="1036335978"/>
    <s v="Z045"/>
    <s v="Z022"/>
    <s v="0093295066"/>
    <s v="1115874"/>
    <s v="VILLA MARKET JP CO., LTD."/>
    <s v="1115874"/>
    <x v="3"/>
    <x v="3"/>
    <n v="10"/>
    <n v="1344.7"/>
    <x v="3"/>
    <n v="10"/>
    <n v="1385.3"/>
    <n v="40.599999999999909"/>
    <n v="1344.7"/>
    <n v="1600"/>
    <n v="104.67289719626169"/>
    <n v="1449.3728971962616"/>
    <s v="EV"/>
    <x v="0"/>
    <x v="3"/>
  </r>
  <r>
    <x v="13"/>
    <s v="C250112828"/>
    <s v="1036335978"/>
    <s v="Z045"/>
    <s v="Z022"/>
    <s v="0093295066"/>
    <s v="1115874"/>
    <s v="VILLA MARKET JP CO., LTD."/>
    <s v="1115874"/>
    <x v="0"/>
    <x v="0"/>
    <n v="10"/>
    <n v="623"/>
    <x v="0"/>
    <n v="10"/>
    <n v="627.9"/>
    <n v="4.8999999999999773"/>
    <n v="623"/>
    <n v="720"/>
    <n v="47.10280373831776"/>
    <n v="670.10280373831779"/>
    <s v="WI"/>
    <x v="0"/>
    <x v="3"/>
  </r>
  <r>
    <x v="13"/>
    <s v="C250112925"/>
    <s v="1036335979"/>
    <s v="Z045"/>
    <s v="Z022"/>
    <s v="0093295067"/>
    <s v="1117791"/>
    <s v="VILLA MARKET JP CO., LTD."/>
    <s v="1117791"/>
    <x v="0"/>
    <x v="0"/>
    <n v="30"/>
    <n v="1869"/>
    <x v="0"/>
    <n v="30"/>
    <n v="1883.7"/>
    <n v="14.700000000000045"/>
    <n v="1869"/>
    <n v="2160"/>
    <n v="141.30841121495328"/>
    <n v="2010.3084112149534"/>
    <s v="WI"/>
    <x v="0"/>
    <x v="3"/>
  </r>
  <r>
    <x v="13"/>
    <s v="C250113301"/>
    <s v="1036335980"/>
    <s v="Z045"/>
    <s v="Z022"/>
    <s v="0093295068"/>
    <s v="1119948"/>
    <s v="VILLA MARKET JP CO., LTD."/>
    <s v="1119948"/>
    <x v="5"/>
    <x v="5"/>
    <n v="10"/>
    <n v="1475.5"/>
    <x v="5"/>
    <n v="10"/>
    <n v="1515.5"/>
    <n v="40"/>
    <n v="1475.5"/>
    <n v="1750"/>
    <n v="114.48598130841121"/>
    <n v="1589.9859813084113"/>
    <s v="EV"/>
    <x v="0"/>
    <x v="3"/>
  </r>
  <r>
    <x v="13"/>
    <s v="C250114771"/>
    <s v="1036335981"/>
    <s v="Z045"/>
    <s v="Z022"/>
    <s v="0093295069"/>
    <s v="1530320"/>
    <s v="VILLA MARKET JP CO., LTD."/>
    <s v="1530320"/>
    <x v="4"/>
    <x v="4"/>
    <n v="10"/>
    <n v="1344.7"/>
    <x v="4"/>
    <n v="10"/>
    <n v="1385.3"/>
    <n v="40.599999999999909"/>
    <n v="1344.7"/>
    <n v="1600"/>
    <n v="104.67289719626169"/>
    <n v="1449.3728971962616"/>
    <s v="EV"/>
    <x v="0"/>
    <x v="3"/>
  </r>
  <r>
    <x v="13"/>
    <s v="C250114771"/>
    <s v="1036335981"/>
    <s v="Z045"/>
    <s v="Z022"/>
    <s v="0093295069"/>
    <s v="1530320"/>
    <s v="VILLA MARKET JP CO., LTD."/>
    <s v="1530320"/>
    <x v="1"/>
    <x v="1"/>
    <n v="30"/>
    <n v="1858.2"/>
    <x v="1"/>
    <n v="30"/>
    <n v="1883.7"/>
    <n v="25.5"/>
    <n v="1858.2"/>
    <n v="2160"/>
    <n v="141.30841121495328"/>
    <n v="1999.5084112149534"/>
    <s v="CA"/>
    <x v="0"/>
    <x v="3"/>
  </r>
  <r>
    <x v="13"/>
    <s v="1654340"/>
    <s v="1036336057"/>
    <s v="Z045"/>
    <s v="Z022"/>
    <s v="0093295070"/>
    <s v="1014645"/>
    <s v="UFM Fuji Super Co.,Ltd."/>
    <s v="1014645"/>
    <x v="3"/>
    <x v="3"/>
    <n v="100"/>
    <n v="13778"/>
    <x v="3"/>
    <n v="100"/>
    <n v="13853"/>
    <n v="75"/>
    <n v="13778"/>
    <n v="16000"/>
    <n v="1046.7289719626169"/>
    <n v="14824.728971962617"/>
    <s v="EV"/>
    <x v="0"/>
    <x v="23"/>
  </r>
  <r>
    <x v="13"/>
    <s v="1654340"/>
    <s v="1036336057"/>
    <s v="Z045"/>
    <s v="Z022"/>
    <s v="0093295070"/>
    <s v="1014645"/>
    <s v="UFM Fuji Super Co.,Ltd."/>
    <s v="1014645"/>
    <x v="4"/>
    <x v="4"/>
    <n v="100"/>
    <n v="13778"/>
    <x v="4"/>
    <n v="100"/>
    <n v="13853"/>
    <n v="75"/>
    <n v="13778"/>
    <n v="16000"/>
    <n v="1046.7289719626169"/>
    <n v="14824.728971962617"/>
    <s v="EV"/>
    <x v="0"/>
    <x v="23"/>
  </r>
  <r>
    <x v="13"/>
    <s v="1654340"/>
    <s v="1036336057"/>
    <s v="Z045"/>
    <s v="Z022"/>
    <s v="0093295070"/>
    <s v="1014645"/>
    <s v="UFM Fuji Super Co.,Ltd."/>
    <s v="1014645"/>
    <x v="6"/>
    <x v="6"/>
    <n v="50"/>
    <n v="5207.5"/>
    <x v="6"/>
    <n v="50"/>
    <n v="5207.5"/>
    <n v="0"/>
    <n v="5207.5"/>
    <n v="6000"/>
    <n v="392.52336448598129"/>
    <n v="5600.0233644859809"/>
    <s v="WI"/>
    <x v="0"/>
    <x v="23"/>
  </r>
  <r>
    <x v="13"/>
    <s v="1654340"/>
    <s v="1036336057"/>
    <s v="Z045"/>
    <s v="Z022"/>
    <s v="0093295070"/>
    <s v="1014645"/>
    <s v="UFM Fuji Super Co.,Ltd."/>
    <s v="1014645"/>
    <x v="0"/>
    <x v="0"/>
    <n v="100"/>
    <n v="6279"/>
    <x v="0"/>
    <n v="100"/>
    <n v="6279"/>
    <n v="0"/>
    <n v="6279"/>
    <n v="7200"/>
    <n v="471.02803738317755"/>
    <n v="6750.0280373831774"/>
    <s v="WI"/>
    <x v="0"/>
    <x v="23"/>
  </r>
  <r>
    <x v="13"/>
    <s v="1654340"/>
    <s v="1036336057"/>
    <s v="Z045"/>
    <s v="Z022"/>
    <s v="0093295070"/>
    <s v="1014645"/>
    <s v="UFM Fuji Super Co.,Ltd."/>
    <s v="1014645"/>
    <x v="1"/>
    <x v="1"/>
    <n v="50"/>
    <n v="3139.5"/>
    <x v="1"/>
    <n v="50"/>
    <n v="3139.5"/>
    <n v="0"/>
    <n v="3139.5"/>
    <n v="3600"/>
    <n v="235.51401869158877"/>
    <n v="3375.0140186915887"/>
    <s v="CA"/>
    <x v="0"/>
    <x v="23"/>
  </r>
  <r>
    <x v="13"/>
    <s v="1654340"/>
    <s v="1036336057"/>
    <s v="Z045"/>
    <s v="Z022"/>
    <s v="0093295070"/>
    <s v="1014645"/>
    <s v="UFM Fuji Super Co.,Ltd."/>
    <s v="1014645"/>
    <x v="2"/>
    <x v="2"/>
    <n v="100"/>
    <n v="6279"/>
    <x v="2"/>
    <n v="100"/>
    <n v="6279"/>
    <n v="0"/>
    <n v="6279"/>
    <n v="7200"/>
    <n v="471.02803738317755"/>
    <n v="6750.0280373831774"/>
    <s v="CA"/>
    <x v="0"/>
    <x v="23"/>
  </r>
  <r>
    <x v="13"/>
    <s v="1508029"/>
    <s v="1036336058"/>
    <s v="Z045"/>
    <s v="Z022"/>
    <s v="0093295071"/>
    <s v="1014615"/>
    <s v="UFM Fuji Super Co.,Ltd."/>
    <s v="1014615"/>
    <x v="6"/>
    <x v="6"/>
    <n v="200"/>
    <n v="20830"/>
    <x v="6"/>
    <n v="200"/>
    <n v="20830"/>
    <n v="0"/>
    <n v="20830"/>
    <n v="24000"/>
    <n v="1570.0934579439252"/>
    <n v="22400.093457943924"/>
    <s v="WI"/>
    <x v="0"/>
    <x v="23"/>
  </r>
  <r>
    <x v="13"/>
    <s v="1508029"/>
    <s v="1036336058"/>
    <s v="Z045"/>
    <s v="Z022"/>
    <s v="0093295071"/>
    <s v="1014615"/>
    <s v="UFM Fuji Super Co.,Ltd."/>
    <s v="1014615"/>
    <x v="0"/>
    <x v="0"/>
    <n v="200"/>
    <n v="12558"/>
    <x v="0"/>
    <n v="200"/>
    <n v="12558"/>
    <n v="0"/>
    <n v="12558"/>
    <n v="14400"/>
    <n v="942.0560747663551"/>
    <n v="13500.056074766355"/>
    <s v="WI"/>
    <x v="0"/>
    <x v="23"/>
  </r>
  <r>
    <x v="13"/>
    <s v="1508029"/>
    <s v="1036336058"/>
    <s v="Z045"/>
    <s v="Z022"/>
    <s v="0093295071"/>
    <s v="1014615"/>
    <s v="UFM Fuji Super Co.,Ltd."/>
    <s v="1014615"/>
    <x v="7"/>
    <x v="7"/>
    <n v="100"/>
    <n v="6279"/>
    <x v="7"/>
    <n v="100"/>
    <n v="6279"/>
    <n v="0"/>
    <n v="6279"/>
    <n v="7200"/>
    <n v="471.02803738317755"/>
    <n v="6750.0280373831774"/>
    <s v="WI"/>
    <x v="0"/>
    <x v="23"/>
  </r>
  <r>
    <x v="13"/>
    <s v="1508029"/>
    <s v="1036336058"/>
    <s v="Z045"/>
    <s v="Z022"/>
    <s v="0093295071"/>
    <s v="1014615"/>
    <s v="UFM Fuji Super Co.,Ltd."/>
    <s v="1014615"/>
    <x v="2"/>
    <x v="2"/>
    <n v="500"/>
    <n v="31395"/>
    <x v="2"/>
    <n v="500"/>
    <n v="31395"/>
    <n v="0"/>
    <n v="31395"/>
    <n v="36000"/>
    <n v="2355.1401869158876"/>
    <n v="33750.140186915887"/>
    <s v="CA"/>
    <x v="0"/>
    <x v="23"/>
  </r>
  <r>
    <x v="13"/>
    <s v="571242"/>
    <s v="1036336059"/>
    <s v="Z045"/>
    <s v="Z022"/>
    <s v="0093295072"/>
    <s v="1106976"/>
    <s v="UFM Fuji Super Co.,Ltd."/>
    <s v="1106976"/>
    <x v="4"/>
    <x v="4"/>
    <n v="250"/>
    <n v="34445"/>
    <x v="4"/>
    <n v="250"/>
    <n v="34632.5"/>
    <n v="187.5"/>
    <n v="34445"/>
    <n v="40000"/>
    <n v="2616.8224299065419"/>
    <n v="37061.82242990654"/>
    <s v="EV"/>
    <x v="0"/>
    <x v="23"/>
  </r>
  <r>
    <x v="13"/>
    <s v="571242"/>
    <s v="1036336059"/>
    <s v="Z045"/>
    <s v="Z022"/>
    <s v="0093295072"/>
    <s v="1106976"/>
    <s v="UFM Fuji Super Co.,Ltd."/>
    <s v="1106976"/>
    <x v="5"/>
    <x v="5"/>
    <n v="100"/>
    <n v="15155"/>
    <x v="5"/>
    <n v="100"/>
    <n v="15155.000000000002"/>
    <n v="0"/>
    <n v="15155"/>
    <n v="17500"/>
    <n v="1144.8598130841121"/>
    <n v="16299.859813084113"/>
    <s v="EV"/>
    <x v="0"/>
    <x v="23"/>
  </r>
  <r>
    <x v="13"/>
    <s v="571242"/>
    <s v="1036336059"/>
    <s v="Z045"/>
    <s v="Z022"/>
    <s v="0093295072"/>
    <s v="1106976"/>
    <s v="UFM Fuji Super Co.,Ltd."/>
    <s v="1106976"/>
    <x v="6"/>
    <x v="6"/>
    <n v="100"/>
    <n v="10415"/>
    <x v="6"/>
    <n v="100"/>
    <n v="10415"/>
    <n v="0"/>
    <n v="10415"/>
    <n v="12000"/>
    <n v="785.04672897196258"/>
    <n v="11200.046728971962"/>
    <s v="WI"/>
    <x v="0"/>
    <x v="23"/>
  </r>
  <r>
    <x v="13"/>
    <s v="571242"/>
    <s v="1036336059"/>
    <s v="Z045"/>
    <s v="Z022"/>
    <s v="0093295072"/>
    <s v="1106976"/>
    <s v="UFM Fuji Super Co.,Ltd."/>
    <s v="1106976"/>
    <x v="0"/>
    <x v="0"/>
    <n v="50"/>
    <n v="3139.5"/>
    <x v="0"/>
    <n v="50"/>
    <n v="3139.5"/>
    <n v="0"/>
    <n v="3139.5"/>
    <n v="3600"/>
    <n v="235.51401869158877"/>
    <n v="3375.0140186915887"/>
    <s v="WI"/>
    <x v="0"/>
    <x v="23"/>
  </r>
  <r>
    <x v="13"/>
    <s v="571242"/>
    <s v="1036336059"/>
    <s v="Z045"/>
    <s v="Z022"/>
    <s v="0093295072"/>
    <s v="1106976"/>
    <s v="UFM Fuji Super Co.,Ltd."/>
    <s v="1106976"/>
    <x v="2"/>
    <x v="2"/>
    <n v="250"/>
    <n v="15697.5"/>
    <x v="2"/>
    <n v="250"/>
    <n v="15697.5"/>
    <n v="0"/>
    <n v="15697.5"/>
    <n v="18000"/>
    <n v="1177.5700934579438"/>
    <n v="16875.070093457944"/>
    <s v="CA"/>
    <x v="0"/>
    <x v="23"/>
  </r>
  <r>
    <x v="13"/>
    <s v="571242"/>
    <s v="1036336059"/>
    <s v="Z045"/>
    <s v="Z022"/>
    <s v="0093295072"/>
    <s v="1106976"/>
    <s v="UFM Fuji Super Co.,Ltd."/>
    <s v="1106976"/>
    <x v="10"/>
    <x v="10"/>
    <n v="250"/>
    <n v="15697.5"/>
    <x v="10"/>
    <n v="250"/>
    <n v="15697.5"/>
    <n v="0"/>
    <n v="15697.5"/>
    <n v="18000"/>
    <n v="1177.5700934579438"/>
    <n v="16875.070093457944"/>
    <s v="CA"/>
    <x v="0"/>
    <x v="23"/>
  </r>
  <r>
    <x v="13"/>
    <s v="WLM_Y25-0320001"/>
    <s v="1036336585"/>
    <s v="Z045"/>
    <s v="Z022"/>
    <s v="0093295073"/>
    <s v="1255552"/>
    <s v="WEALIMEX CO., LTD."/>
    <s v="1260935"/>
    <x v="3"/>
    <x v="3"/>
    <n v="100"/>
    <n v="13714"/>
    <x v="3"/>
    <n v="100"/>
    <n v="13853"/>
    <n v="139"/>
    <n v="13714"/>
    <n v="16000"/>
    <n v="1046.7289719626169"/>
    <n v="14760.728971962617"/>
    <s v="EV"/>
    <x v="1"/>
    <x v="22"/>
  </r>
  <r>
    <x v="13"/>
    <s v="WLM_Y25-0320001"/>
    <s v="1036336585"/>
    <s v="Z045"/>
    <s v="Z022"/>
    <s v="0093295073"/>
    <s v="1255552"/>
    <s v="WEALIMEX CO., LTD."/>
    <s v="1260935"/>
    <x v="4"/>
    <x v="4"/>
    <n v="100"/>
    <n v="13714"/>
    <x v="4"/>
    <n v="100"/>
    <n v="13853"/>
    <n v="139"/>
    <n v="13714"/>
    <n v="16000"/>
    <n v="1046.7289719626169"/>
    <n v="14760.728971962617"/>
    <s v="EV"/>
    <x v="1"/>
    <x v="22"/>
  </r>
  <r>
    <x v="13"/>
    <s v="WLM_Y25-0320001"/>
    <s v="1036336585"/>
    <s v="Z045"/>
    <s v="Z022"/>
    <s v="0093295073"/>
    <s v="1255552"/>
    <s v="WEALIMEX CO., LTD."/>
    <s v="1260935"/>
    <x v="9"/>
    <x v="9"/>
    <n v="1000"/>
    <n v="62160"/>
    <x v="9"/>
    <n v="1000"/>
    <n v="62790"/>
    <n v="630"/>
    <n v="62160"/>
    <n v="72000"/>
    <n v="4710.2803738317753"/>
    <n v="66870.280373831774"/>
    <s v="WI"/>
    <x v="1"/>
    <x v="22"/>
  </r>
  <r>
    <x v="13"/>
    <s v="WLM_Y25-0320001"/>
    <s v="1036336585"/>
    <s v="Z045"/>
    <s v="Z022"/>
    <s v="0093295073"/>
    <s v="1255552"/>
    <s v="WEALIMEX CO., LTD."/>
    <s v="1260935"/>
    <x v="0"/>
    <x v="0"/>
    <n v="1000"/>
    <n v="62160"/>
    <x v="0"/>
    <n v="1000"/>
    <n v="62790"/>
    <n v="630"/>
    <n v="62160"/>
    <n v="72000"/>
    <n v="4710.2803738317753"/>
    <n v="66870.280373831774"/>
    <s v="WI"/>
    <x v="1"/>
    <x v="22"/>
  </r>
  <r>
    <x v="13"/>
    <s v="WLM_Y25-0320001"/>
    <s v="1036336585"/>
    <s v="Z045"/>
    <s v="Z022"/>
    <s v="0093295073"/>
    <s v="1255552"/>
    <s v="WEALIMEX CO., LTD."/>
    <s v="1260935"/>
    <x v="7"/>
    <x v="7"/>
    <n v="1000"/>
    <n v="62160"/>
    <x v="7"/>
    <n v="1000"/>
    <n v="62790"/>
    <n v="630"/>
    <n v="62160"/>
    <n v="72000"/>
    <n v="4710.2803738317753"/>
    <n v="66870.280373831774"/>
    <s v="WI"/>
    <x v="1"/>
    <x v="22"/>
  </r>
  <r>
    <x v="13"/>
    <s v="WLM_Y25-0320001"/>
    <s v="1036336585"/>
    <s v="Z045"/>
    <s v="Z022"/>
    <s v="0093295073"/>
    <s v="1255552"/>
    <s v="WEALIMEX CO., LTD."/>
    <s v="1260935"/>
    <x v="1"/>
    <x v="1"/>
    <n v="8000"/>
    <n v="497280"/>
    <x v="1"/>
    <n v="8000"/>
    <n v="502320"/>
    <n v="5040"/>
    <n v="497280"/>
    <n v="576000"/>
    <n v="37682.242990654202"/>
    <n v="534962.24299065419"/>
    <s v="CA"/>
    <x v="1"/>
    <x v="22"/>
  </r>
  <r>
    <x v="13"/>
    <s v="WLM_Y25-0320001"/>
    <s v="1036336585"/>
    <s v="Z045"/>
    <s v="Z022"/>
    <s v="0093295073"/>
    <s v="1255552"/>
    <s v="WEALIMEX CO., LTD."/>
    <s v="1260935"/>
    <x v="2"/>
    <x v="2"/>
    <n v="2000"/>
    <n v="124320"/>
    <x v="2"/>
    <n v="2000"/>
    <n v="125580"/>
    <n v="1260"/>
    <n v="124320"/>
    <n v="144000"/>
    <n v="9420.5607476635505"/>
    <n v="133740.56074766355"/>
    <s v="CA"/>
    <x v="1"/>
    <x v="22"/>
  </r>
  <r>
    <x v="13"/>
    <s v="WLM_Y25-0320001"/>
    <s v="1036336585"/>
    <s v="Z045"/>
    <s v="Z022"/>
    <s v="0093295073"/>
    <s v="1255552"/>
    <s v="WEALIMEX CO., LTD."/>
    <s v="1260935"/>
    <x v="10"/>
    <x v="10"/>
    <n v="1000"/>
    <n v="62160"/>
    <x v="10"/>
    <n v="1000"/>
    <n v="62790"/>
    <n v="630"/>
    <n v="62160"/>
    <n v="72000"/>
    <n v="4710.2803738317753"/>
    <n v="66870.280373831774"/>
    <s v="CA"/>
    <x v="1"/>
    <x v="22"/>
  </r>
  <r>
    <x v="13"/>
    <s v="WLM_Y25-0320001"/>
    <s v="1036336585"/>
    <s v="Z045"/>
    <s v="Z022"/>
    <s v="0093295073"/>
    <s v="1255552"/>
    <s v="WEALIMEX CO., LTD."/>
    <s v="1260935"/>
    <x v="8"/>
    <x v="8"/>
    <n v="3000"/>
    <n v="186480"/>
    <x v="8"/>
    <n v="3000"/>
    <n v="188370"/>
    <n v="1890"/>
    <n v="186480"/>
    <n v="216000"/>
    <n v="14130.841121495327"/>
    <n v="200610.84112149532"/>
    <s v="CAHD"/>
    <x v="1"/>
    <x v="22"/>
  </r>
  <r>
    <x v="13"/>
    <s v="WLM_Y25-0320001"/>
    <s v="1036336585"/>
    <s v="Z045"/>
    <s v="Z022"/>
    <s v="0093295073"/>
    <s v="1255552"/>
    <s v="WEALIMEX CO., LTD."/>
    <s v="1260935"/>
    <x v="11"/>
    <x v="11"/>
    <n v="1000"/>
    <n v="62160"/>
    <x v="11"/>
    <n v="1000"/>
    <n v="62790"/>
    <n v="630"/>
    <n v="62160"/>
    <n v="72000"/>
    <n v="4710.2803738317753"/>
    <n v="66870.280373831774"/>
    <s v="CAHD"/>
    <x v="1"/>
    <x v="22"/>
  </r>
  <r>
    <x v="13"/>
    <s v="SRC1_Y25-032005"/>
    <s v="1036336604"/>
    <s v="Z045"/>
    <s v="Z022"/>
    <s v="0093295074"/>
    <s v="1255251"/>
    <s v="SERICHAI AS&amp;D CO., LTD."/>
    <s v="1255251"/>
    <x v="4"/>
    <x v="4"/>
    <n v="500"/>
    <n v="68570"/>
    <x v="4"/>
    <n v="500"/>
    <n v="69265"/>
    <n v="695"/>
    <n v="68570"/>
    <n v="80000"/>
    <n v="5233.6448598130837"/>
    <n v="73803.644859813081"/>
    <s v="EV"/>
    <x v="1"/>
    <x v="17"/>
  </r>
  <r>
    <x v="13"/>
    <s v="SRC1_Y25-032005"/>
    <s v="1036336604"/>
    <s v="Z045"/>
    <s v="Z022"/>
    <s v="0093295074"/>
    <s v="1255251"/>
    <s v="SERICHAI AS&amp;D CO., LTD."/>
    <s v="1255251"/>
    <x v="5"/>
    <x v="5"/>
    <n v="250"/>
    <n v="37510"/>
    <x v="5"/>
    <n v="250"/>
    <n v="37887.5"/>
    <n v="377.5"/>
    <n v="37510"/>
    <n v="43750"/>
    <n v="2862.1495327102803"/>
    <n v="40372.149532710282"/>
    <s v="EV"/>
    <x v="1"/>
    <x v="17"/>
  </r>
  <r>
    <x v="13"/>
    <s v="SRC1_Y25-032005"/>
    <s v="1036336604"/>
    <s v="Z045"/>
    <s v="Z022"/>
    <s v="0093295074"/>
    <s v="1255251"/>
    <s v="SERICHAI AS&amp;D CO., LTD."/>
    <s v="1255251"/>
    <x v="6"/>
    <x v="6"/>
    <n v="112"/>
    <n v="11548.32"/>
    <x v="6"/>
    <n v="112"/>
    <n v="11664.800000000001"/>
    <n v="116.48000000000138"/>
    <n v="11548.32"/>
    <n v="13440"/>
    <n v="879.25233644859816"/>
    <n v="12427.572336448598"/>
    <s v="WI"/>
    <x v="1"/>
    <x v="17"/>
  </r>
  <r>
    <x v="13"/>
    <s v="SRC1_Y25-032005"/>
    <s v="1036336604"/>
    <s v="Z045"/>
    <s v="Z022"/>
    <s v="0093295074"/>
    <s v="1255251"/>
    <s v="SERICHAI AS&amp;D CO., LTD."/>
    <s v="1255251"/>
    <x v="6"/>
    <x v="6"/>
    <n v="499"/>
    <n v="51451.89"/>
    <x v="6"/>
    <n v="499"/>
    <n v="51970.850000000006"/>
    <n v="518.9600000000064"/>
    <n v="51451.89"/>
    <n v="59880"/>
    <n v="3917.3831775700933"/>
    <n v="55369.273177570096"/>
    <s v="WI"/>
    <x v="1"/>
    <x v="17"/>
  </r>
  <r>
    <x v="13"/>
    <s v="SRC1_Y25-032005"/>
    <s v="1036336604"/>
    <s v="Z045"/>
    <s v="Z022"/>
    <s v="0093295074"/>
    <s v="1255251"/>
    <s v="SERICHAI AS&amp;D CO., LTD."/>
    <s v="1255251"/>
    <x v="6"/>
    <x v="6"/>
    <n v="139"/>
    <n v="14332.29"/>
    <x v="6"/>
    <n v="139"/>
    <n v="14476.85"/>
    <n v="144.55999999999949"/>
    <n v="14332.29"/>
    <n v="16680"/>
    <n v="1091.214953271028"/>
    <n v="15423.504953271029"/>
    <s v="WI"/>
    <x v="1"/>
    <x v="17"/>
  </r>
  <r>
    <x v="13"/>
    <s v="SRC1_Y25-032005"/>
    <s v="1036336604"/>
    <s v="Z045"/>
    <s v="Z022"/>
    <s v="0093295074"/>
    <s v="1255251"/>
    <s v="SERICHAI AS&amp;D CO., LTD."/>
    <s v="1255251"/>
    <x v="9"/>
    <x v="9"/>
    <n v="1500"/>
    <n v="93240"/>
    <x v="9"/>
    <n v="1500"/>
    <n v="94185"/>
    <n v="945"/>
    <n v="93240"/>
    <n v="108000"/>
    <n v="7065.4205607476633"/>
    <n v="100305.42056074766"/>
    <s v="WI"/>
    <x v="1"/>
    <x v="17"/>
  </r>
  <r>
    <x v="13"/>
    <s v="SRC1_Y25-032005"/>
    <s v="1036336604"/>
    <s v="Z045"/>
    <s v="Z022"/>
    <s v="0093295074"/>
    <s v="1255251"/>
    <s v="SERICHAI AS&amp;D CO., LTD."/>
    <s v="1255251"/>
    <x v="12"/>
    <x v="0"/>
    <n v="2500"/>
    <n v="155400"/>
    <x v="0"/>
    <n v="2500"/>
    <n v="156975"/>
    <n v="1575"/>
    <n v="155400"/>
    <n v="180000"/>
    <n v="11775.700934579439"/>
    <n v="167175.70093457945"/>
    <s v="WI"/>
    <x v="1"/>
    <x v="17"/>
  </r>
  <r>
    <x v="13"/>
    <s v="SRC1_Y25-032005"/>
    <s v="1036336604"/>
    <s v="Z045"/>
    <s v="Z022"/>
    <s v="0093295074"/>
    <s v="1255251"/>
    <s v="SERICHAI AS&amp;D CO., LTD."/>
    <s v="1255251"/>
    <x v="7"/>
    <x v="7"/>
    <n v="2500"/>
    <n v="155400"/>
    <x v="7"/>
    <n v="2500"/>
    <n v="156975"/>
    <n v="1575"/>
    <n v="155400"/>
    <n v="180000"/>
    <n v="11775.700934579439"/>
    <n v="167175.70093457945"/>
    <s v="WI"/>
    <x v="1"/>
    <x v="17"/>
  </r>
  <r>
    <x v="13"/>
    <s v="SRC1_Y25-032005"/>
    <s v="1036336604"/>
    <s v="Z045"/>
    <s v="Z022"/>
    <s v="0093295074"/>
    <s v="1255251"/>
    <s v="SERICHAI AS&amp;D CO., LTD."/>
    <s v="1255251"/>
    <x v="1"/>
    <x v="1"/>
    <n v="11000"/>
    <n v="683760"/>
    <x v="1"/>
    <n v="11000"/>
    <n v="690690"/>
    <n v="6930"/>
    <n v="683760"/>
    <n v="792000"/>
    <n v="51813.084112149532"/>
    <n v="735573.08411214955"/>
    <s v="CA"/>
    <x v="1"/>
    <x v="17"/>
  </r>
  <r>
    <x v="13"/>
    <s v="SRC1_Y25-032005"/>
    <s v="1036336604"/>
    <s v="Z045"/>
    <s v="Z022"/>
    <s v="0093295074"/>
    <s v="1255251"/>
    <s v="SERICHAI AS&amp;D CO., LTD."/>
    <s v="1255251"/>
    <x v="2"/>
    <x v="2"/>
    <n v="4000"/>
    <n v="248640"/>
    <x v="2"/>
    <n v="4000"/>
    <n v="251160"/>
    <n v="2520"/>
    <n v="248640"/>
    <n v="288000"/>
    <n v="18841.121495327101"/>
    <n v="267481.1214953271"/>
    <s v="CA"/>
    <x v="1"/>
    <x v="17"/>
  </r>
  <r>
    <x v="13"/>
    <s v="SRC1_Y25-032005"/>
    <s v="1036336604"/>
    <s v="Z045"/>
    <s v="Z022"/>
    <s v="0093295074"/>
    <s v="1255251"/>
    <s v="SERICHAI AS&amp;D CO., LTD."/>
    <s v="1255251"/>
    <x v="10"/>
    <x v="10"/>
    <n v="1000"/>
    <n v="62160"/>
    <x v="10"/>
    <n v="1000"/>
    <n v="62790"/>
    <n v="630"/>
    <n v="62160"/>
    <n v="72000"/>
    <n v="4710.2803738317753"/>
    <n v="66870.280373831774"/>
    <s v="CA"/>
    <x v="1"/>
    <x v="17"/>
  </r>
  <r>
    <x v="13"/>
    <s v="SRC1_Y25-032005"/>
    <s v="1036336604"/>
    <s v="Z045"/>
    <s v="Z022"/>
    <s v="0093295074"/>
    <s v="1255251"/>
    <s v="SERICHAI AS&amp;D CO., LTD."/>
    <s v="1255251"/>
    <x v="8"/>
    <x v="8"/>
    <n v="3500"/>
    <n v="217560"/>
    <x v="8"/>
    <n v="3500"/>
    <n v="219765"/>
    <n v="2205"/>
    <n v="217560"/>
    <n v="252000"/>
    <n v="16485.981308411214"/>
    <n v="234045.98130841122"/>
    <s v="CAHD"/>
    <x v="1"/>
    <x v="17"/>
  </r>
  <r>
    <x v="13"/>
    <s v="SRC2_Y25-032006"/>
    <s v="1036336605"/>
    <s v="Z045"/>
    <s v="Z022"/>
    <s v="0093295075"/>
    <s v="1255251"/>
    <s v="SERICHAI AS&amp;D CO., LTD."/>
    <s v="1412734"/>
    <x v="9"/>
    <x v="9"/>
    <n v="3000"/>
    <n v="186480"/>
    <x v="9"/>
    <n v="3000"/>
    <n v="188370"/>
    <n v="1890"/>
    <n v="186480"/>
    <n v="216000"/>
    <n v="14130.841121495327"/>
    <n v="200610.84112149532"/>
    <s v="WI"/>
    <x v="1"/>
    <x v="17"/>
  </r>
  <r>
    <x v="13"/>
    <s v="SRC2_Y25-032006"/>
    <s v="1036336605"/>
    <s v="Z045"/>
    <s v="Z022"/>
    <s v="0093295075"/>
    <s v="1255251"/>
    <s v="SERICHAI AS&amp;D CO., LTD."/>
    <s v="1412734"/>
    <x v="12"/>
    <x v="0"/>
    <n v="2000"/>
    <n v="124320"/>
    <x v="0"/>
    <n v="2000"/>
    <n v="125580"/>
    <n v="1260"/>
    <n v="124320"/>
    <n v="144000"/>
    <n v="9420.5607476635505"/>
    <n v="133740.56074766355"/>
    <s v="WI"/>
    <x v="1"/>
    <x v="17"/>
  </r>
  <r>
    <x v="13"/>
    <s v="SRC2_Y25-032006"/>
    <s v="1036336605"/>
    <s v="Z045"/>
    <s v="Z022"/>
    <s v="0093295075"/>
    <s v="1255251"/>
    <s v="SERICHAI AS&amp;D CO., LTD."/>
    <s v="1412734"/>
    <x v="1"/>
    <x v="1"/>
    <n v="7000"/>
    <n v="435120"/>
    <x v="1"/>
    <n v="7000"/>
    <n v="439530"/>
    <n v="4410"/>
    <n v="435120"/>
    <n v="504000"/>
    <n v="32971.962616822428"/>
    <n v="468091.96261682245"/>
    <s v="CA"/>
    <x v="1"/>
    <x v="17"/>
  </r>
  <r>
    <x v="13"/>
    <s v="SRC2_Y25-032006"/>
    <s v="1036336605"/>
    <s v="Z045"/>
    <s v="Z022"/>
    <s v="0093295075"/>
    <s v="1255251"/>
    <s v="SERICHAI AS&amp;D CO., LTD."/>
    <s v="1412734"/>
    <x v="2"/>
    <x v="2"/>
    <n v="3000"/>
    <n v="186480"/>
    <x v="2"/>
    <n v="3000"/>
    <n v="188370"/>
    <n v="1890"/>
    <n v="186480"/>
    <n v="216000"/>
    <n v="14130.841121495327"/>
    <n v="200610.84112149532"/>
    <s v="CA"/>
    <x v="1"/>
    <x v="17"/>
  </r>
  <r>
    <x v="13"/>
    <s v="SRC2_Y25-032006"/>
    <s v="1036336605"/>
    <s v="Z045"/>
    <s v="Z022"/>
    <s v="0093295075"/>
    <s v="1255251"/>
    <s v="SERICHAI AS&amp;D CO., LTD."/>
    <s v="1412734"/>
    <x v="8"/>
    <x v="8"/>
    <n v="2000"/>
    <n v="124320"/>
    <x v="8"/>
    <n v="2000"/>
    <n v="125580"/>
    <n v="1260"/>
    <n v="124320"/>
    <n v="144000"/>
    <n v="9420.5607476635505"/>
    <n v="133740.56074766355"/>
    <s v="CAHD"/>
    <x v="1"/>
    <x v="17"/>
  </r>
  <r>
    <x v="13"/>
    <s v="SRC2_Y25-032006"/>
    <s v="1036336605"/>
    <s v="Z045"/>
    <s v="Z022"/>
    <s v="0093295075"/>
    <s v="1255251"/>
    <s v="SERICHAI AS&amp;D CO., LTD."/>
    <s v="1412734"/>
    <x v="11"/>
    <x v="11"/>
    <n v="500"/>
    <n v="31080"/>
    <x v="11"/>
    <n v="500"/>
    <n v="31395"/>
    <n v="315"/>
    <n v="31080"/>
    <n v="36000"/>
    <n v="2355.1401869158876"/>
    <n v="33435.140186915887"/>
    <s v="CAHD"/>
    <x v="1"/>
    <x v="17"/>
  </r>
  <r>
    <x v="13"/>
    <s v="SSD_Y25-032001"/>
    <s v="1036337535"/>
    <s v="Z045"/>
    <s v="Z022"/>
    <s v="0093295076"/>
    <s v="1255254"/>
    <s v="SAMSUB DISTRIBUTOR LIMITED"/>
    <s v="1255254"/>
    <x v="4"/>
    <x v="4"/>
    <n v="100"/>
    <n v="13714"/>
    <x v="4"/>
    <n v="100"/>
    <n v="13853"/>
    <n v="139"/>
    <n v="13714"/>
    <n v="16000"/>
    <n v="1046.7289719626169"/>
    <n v="14760.728971962617"/>
    <s v="EV"/>
    <x v="1"/>
    <x v="4"/>
  </r>
  <r>
    <x v="13"/>
    <s v="SSD_Y25-032001"/>
    <s v="1036337535"/>
    <s v="Z045"/>
    <s v="Z022"/>
    <s v="0093295076"/>
    <s v="1255254"/>
    <s v="SAMSUB DISTRIBUTOR LIMITED"/>
    <s v="1255254"/>
    <x v="9"/>
    <x v="9"/>
    <n v="2500"/>
    <n v="155400"/>
    <x v="9"/>
    <n v="2500"/>
    <n v="156975"/>
    <n v="1575"/>
    <n v="155400"/>
    <n v="180000"/>
    <n v="11775.700934579439"/>
    <n v="167175.70093457945"/>
    <s v="WI"/>
    <x v="1"/>
    <x v="4"/>
  </r>
  <r>
    <x v="13"/>
    <s v="SSD_Y25-032001"/>
    <s v="1036337535"/>
    <s v="Z045"/>
    <s v="Z022"/>
    <s v="0093295076"/>
    <s v="1255254"/>
    <s v="SAMSUB DISTRIBUTOR LIMITED"/>
    <s v="1255254"/>
    <x v="0"/>
    <x v="0"/>
    <n v="1000"/>
    <n v="62160"/>
    <x v="0"/>
    <n v="1000"/>
    <n v="62790"/>
    <n v="630"/>
    <n v="62160"/>
    <n v="72000"/>
    <n v="4710.2803738317753"/>
    <n v="66870.280373831774"/>
    <s v="WI"/>
    <x v="1"/>
    <x v="4"/>
  </r>
  <r>
    <x v="13"/>
    <s v="SSD_Y25-032001"/>
    <s v="1036337535"/>
    <s v="Z045"/>
    <s v="Z022"/>
    <s v="0093295076"/>
    <s v="1255254"/>
    <s v="SAMSUB DISTRIBUTOR LIMITED"/>
    <s v="1255254"/>
    <x v="7"/>
    <x v="7"/>
    <n v="1500"/>
    <n v="93240"/>
    <x v="7"/>
    <n v="1500"/>
    <n v="94185"/>
    <n v="945"/>
    <n v="93240"/>
    <n v="108000"/>
    <n v="7065.4205607476633"/>
    <n v="100305.42056074766"/>
    <s v="WI"/>
    <x v="1"/>
    <x v="4"/>
  </r>
  <r>
    <x v="13"/>
    <s v="SSD_Y25-032001"/>
    <s v="1036337535"/>
    <s v="Z045"/>
    <s v="Z022"/>
    <s v="0093295076"/>
    <s v="1255254"/>
    <s v="SAMSUB DISTRIBUTOR LIMITED"/>
    <s v="1255254"/>
    <x v="1"/>
    <x v="1"/>
    <n v="6000"/>
    <n v="372960"/>
    <x v="1"/>
    <n v="6000"/>
    <n v="376740"/>
    <n v="3780"/>
    <n v="372960"/>
    <n v="432000"/>
    <n v="28261.682242990653"/>
    <n v="401221.68224299065"/>
    <s v="CA"/>
    <x v="1"/>
    <x v="4"/>
  </r>
  <r>
    <x v="13"/>
    <s v="SSD_Y25-032001"/>
    <s v="1036337535"/>
    <s v="Z045"/>
    <s v="Z022"/>
    <s v="0093295076"/>
    <s v="1255254"/>
    <s v="SAMSUB DISTRIBUTOR LIMITED"/>
    <s v="1255254"/>
    <x v="2"/>
    <x v="2"/>
    <n v="1000"/>
    <n v="62160"/>
    <x v="2"/>
    <n v="1000"/>
    <n v="62790"/>
    <n v="630"/>
    <n v="62160"/>
    <n v="72000"/>
    <n v="4710.2803738317753"/>
    <n v="66870.280373831774"/>
    <s v="CA"/>
    <x v="1"/>
    <x v="4"/>
  </r>
  <r>
    <x v="13"/>
    <s v="SSD_Y25-032001"/>
    <s v="1036337535"/>
    <s v="Z045"/>
    <s v="Z022"/>
    <s v="0093295076"/>
    <s v="1255254"/>
    <s v="SAMSUB DISTRIBUTOR LIMITED"/>
    <s v="1255254"/>
    <x v="10"/>
    <x v="10"/>
    <n v="3000"/>
    <n v="186480"/>
    <x v="10"/>
    <n v="3000"/>
    <n v="188370"/>
    <n v="1890"/>
    <n v="186480"/>
    <n v="216000"/>
    <n v="14130.841121495327"/>
    <n v="200610.84112149532"/>
    <s v="CA"/>
    <x v="1"/>
    <x v="4"/>
  </r>
  <r>
    <x v="13"/>
    <s v="SSD_Y25-032001"/>
    <s v="1036337535"/>
    <s v="Z045"/>
    <s v="Z022"/>
    <s v="0093295076"/>
    <s v="1255254"/>
    <s v="SAMSUB DISTRIBUTOR LIMITED"/>
    <s v="1255254"/>
    <x v="8"/>
    <x v="8"/>
    <n v="3000"/>
    <n v="186480"/>
    <x v="8"/>
    <n v="3000"/>
    <n v="188370"/>
    <n v="1890"/>
    <n v="186480"/>
    <n v="216000"/>
    <n v="14130.841121495327"/>
    <n v="200610.84112149532"/>
    <s v="CAHD"/>
    <x v="1"/>
    <x v="4"/>
  </r>
  <r>
    <x v="13"/>
    <s v="SSD_Y25-032001"/>
    <s v="1036337535"/>
    <s v="Z045"/>
    <s v="Z022"/>
    <s v="0093295076"/>
    <s v="1255254"/>
    <s v="SAMSUB DISTRIBUTOR LIMITED"/>
    <s v="1255254"/>
    <x v="11"/>
    <x v="11"/>
    <n v="2000"/>
    <n v="124320"/>
    <x v="11"/>
    <n v="2000"/>
    <n v="125580"/>
    <n v="1260"/>
    <n v="124320"/>
    <n v="144000"/>
    <n v="9420.5607476635505"/>
    <n v="133740.56074766355"/>
    <s v="CAHD"/>
    <x v="1"/>
    <x v="4"/>
  </r>
  <r>
    <x v="13"/>
    <s v="571242"/>
    <s v="1036338142"/>
    <s v="Z045"/>
    <s v="Z022"/>
    <s v="0093295077"/>
    <s v="1106976"/>
    <s v="UFM Fuji Super Co.,Ltd."/>
    <s v="1106976"/>
    <x v="3"/>
    <x v="3"/>
    <n v="50"/>
    <n v="6889"/>
    <x v="3"/>
    <n v="50"/>
    <n v="6926.5"/>
    <n v="37.5"/>
    <n v="6889"/>
    <n v="8000"/>
    <n v="523.36448598130846"/>
    <n v="7412.3644859813085"/>
    <s v="EV"/>
    <x v="0"/>
    <x v="23"/>
  </r>
  <r>
    <x v="13"/>
    <s v="571242"/>
    <s v="1036338142"/>
    <s v="Z045"/>
    <s v="Z022"/>
    <s v="0093295077"/>
    <s v="1106976"/>
    <s v="UFM Fuji Super Co.,Ltd."/>
    <s v="1106976"/>
    <x v="4"/>
    <x v="4"/>
    <n v="250"/>
    <n v="34445"/>
    <x v="4"/>
    <n v="250"/>
    <n v="34632.5"/>
    <n v="187.5"/>
    <n v="34445"/>
    <n v="40000"/>
    <n v="2616.8224299065419"/>
    <n v="37061.82242990654"/>
    <s v="EV"/>
    <x v="0"/>
    <x v="23"/>
  </r>
  <r>
    <x v="13"/>
    <s v="571242"/>
    <s v="1036338142"/>
    <s v="Z045"/>
    <s v="Z022"/>
    <s v="0093295077"/>
    <s v="1106976"/>
    <s v="UFM Fuji Super Co.,Ltd."/>
    <s v="1106976"/>
    <x v="5"/>
    <x v="5"/>
    <n v="100"/>
    <n v="15155"/>
    <x v="5"/>
    <n v="100"/>
    <n v="15155.000000000002"/>
    <n v="0"/>
    <n v="15155"/>
    <n v="17500"/>
    <n v="1144.8598130841121"/>
    <n v="16299.859813084113"/>
    <s v="EV"/>
    <x v="0"/>
    <x v="23"/>
  </r>
  <r>
    <x v="13"/>
    <s v="571242"/>
    <s v="1036338142"/>
    <s v="Z045"/>
    <s v="Z022"/>
    <s v="0093295077"/>
    <s v="1106976"/>
    <s v="UFM Fuji Super Co.,Ltd."/>
    <s v="1106976"/>
    <x v="6"/>
    <x v="6"/>
    <n v="100"/>
    <n v="10415"/>
    <x v="6"/>
    <n v="100"/>
    <n v="10415"/>
    <n v="0"/>
    <n v="10415"/>
    <n v="12000"/>
    <n v="785.04672897196258"/>
    <n v="11200.046728971962"/>
    <s v="WI"/>
    <x v="0"/>
    <x v="23"/>
  </r>
  <r>
    <x v="13"/>
    <s v="571242"/>
    <s v="1036338142"/>
    <s v="Z045"/>
    <s v="Z022"/>
    <s v="0093295077"/>
    <s v="1106976"/>
    <s v="UFM Fuji Super Co.,Ltd."/>
    <s v="1106976"/>
    <x v="2"/>
    <x v="2"/>
    <n v="250"/>
    <n v="15697.5"/>
    <x v="2"/>
    <n v="250"/>
    <n v="15697.5"/>
    <n v="0"/>
    <n v="15697.5"/>
    <n v="18000"/>
    <n v="1177.5700934579438"/>
    <n v="16875.070093457944"/>
    <s v="CA"/>
    <x v="0"/>
    <x v="23"/>
  </r>
  <r>
    <x v="13"/>
    <s v="571242"/>
    <s v="1036338142"/>
    <s v="Z045"/>
    <s v="Z022"/>
    <s v="0093295077"/>
    <s v="1106976"/>
    <s v="UFM Fuji Super Co.,Ltd."/>
    <s v="1106976"/>
    <x v="10"/>
    <x v="10"/>
    <n v="250"/>
    <n v="15697.5"/>
    <x v="10"/>
    <n v="250"/>
    <n v="15697.5"/>
    <n v="0"/>
    <n v="15697.5"/>
    <n v="18000"/>
    <n v="1177.5700934579438"/>
    <n v="16875.070093457944"/>
    <s v="CA"/>
    <x v="0"/>
    <x v="23"/>
  </r>
  <r>
    <x v="14"/>
    <s v="890.78596694"/>
    <s v="1036349430"/>
    <s v="Z045"/>
    <s v="Z022"/>
    <s v="0093295078"/>
    <s v="1075926"/>
    <s v="CP Axtra Public Company Limited"/>
    <s v="1545607"/>
    <x v="1"/>
    <x v="1"/>
    <n v="160"/>
    <n v="9902.4"/>
    <x v="1"/>
    <n v="160"/>
    <n v="10046.4"/>
    <n v="144"/>
    <n v="9902.4"/>
    <n v="11520"/>
    <n v="753.64485981308417"/>
    <n v="10656.044859813084"/>
    <s v="CA"/>
    <x v="0"/>
    <x v="6"/>
  </r>
  <r>
    <x v="14"/>
    <s v="890.78596694"/>
    <s v="1036349430"/>
    <s v="Z045"/>
    <s v="Z022"/>
    <s v="0093295078"/>
    <s v="1075926"/>
    <s v="CP Axtra Public Company Limited"/>
    <s v="1545607"/>
    <x v="2"/>
    <x v="2"/>
    <n v="120"/>
    <n v="7426.8"/>
    <x v="2"/>
    <n v="120"/>
    <n v="7534.8"/>
    <n v="108"/>
    <n v="7426.8"/>
    <n v="8640"/>
    <n v="565.23364485981313"/>
    <n v="7992.0336448598136"/>
    <s v="CA"/>
    <x v="0"/>
    <x v="6"/>
  </r>
  <r>
    <x v="14"/>
    <s v="327033"/>
    <s v="1036349428"/>
    <s v="Z045"/>
    <s v="Z022"/>
    <s v="0093295079"/>
    <s v="1014103"/>
    <s v="PTT Retail Management Co., Ltd"/>
    <s v="1136764"/>
    <x v="9"/>
    <x v="9"/>
    <n v="1000"/>
    <n v="62790"/>
    <x v="9"/>
    <n v="1000"/>
    <n v="62790"/>
    <n v="0"/>
    <n v="62790"/>
    <n v="72000"/>
    <n v="4710.2803738317753"/>
    <n v="67500.280373831774"/>
    <s v="WI"/>
    <x v="0"/>
    <x v="16"/>
  </r>
  <r>
    <x v="14"/>
    <s v="327033"/>
    <s v="1036349428"/>
    <s v="Z045"/>
    <s v="Z022"/>
    <s v="0093295079"/>
    <s v="1014103"/>
    <s v="PTT Retail Management Co., Ltd"/>
    <s v="1136764"/>
    <x v="12"/>
    <x v="0"/>
    <n v="1500"/>
    <n v="94185"/>
    <x v="0"/>
    <n v="1500"/>
    <n v="94185"/>
    <n v="0"/>
    <n v="94185"/>
    <n v="108000"/>
    <n v="7065.4205607476633"/>
    <n v="101250.42056074766"/>
    <s v="WI"/>
    <x v="0"/>
    <x v="16"/>
  </r>
  <r>
    <x v="14"/>
    <s v="327033"/>
    <s v="1036349428"/>
    <s v="Z045"/>
    <s v="Z022"/>
    <s v="0093295079"/>
    <s v="1014103"/>
    <s v="PTT Retail Management Co., Ltd"/>
    <s v="1136764"/>
    <x v="7"/>
    <x v="7"/>
    <n v="1500"/>
    <n v="94185"/>
    <x v="7"/>
    <n v="1500"/>
    <n v="94185"/>
    <n v="0"/>
    <n v="94185"/>
    <n v="108000"/>
    <n v="7065.4205607476633"/>
    <n v="101250.42056074766"/>
    <s v="WI"/>
    <x v="0"/>
    <x v="16"/>
  </r>
  <r>
    <x v="14"/>
    <s v="327033"/>
    <s v="1036349428"/>
    <s v="Z045"/>
    <s v="Z022"/>
    <s v="0093295079"/>
    <s v="1014103"/>
    <s v="PTT Retail Management Co., Ltd"/>
    <s v="1136764"/>
    <x v="1"/>
    <x v="1"/>
    <n v="3000"/>
    <n v="186720"/>
    <x v="1"/>
    <n v="3000"/>
    <n v="188370"/>
    <n v="1650"/>
    <n v="186720"/>
    <n v="216000"/>
    <n v="14130.841121495327"/>
    <n v="200850.84112149532"/>
    <s v="CA"/>
    <x v="0"/>
    <x v="16"/>
  </r>
  <r>
    <x v="14"/>
    <s v="327033"/>
    <s v="1036349428"/>
    <s v="Z045"/>
    <s v="Z022"/>
    <s v="0093295079"/>
    <s v="1014103"/>
    <s v="PTT Retail Management Co., Ltd"/>
    <s v="1136764"/>
    <x v="2"/>
    <x v="2"/>
    <n v="1500"/>
    <n v="93360"/>
    <x v="2"/>
    <n v="1500"/>
    <n v="94185"/>
    <n v="825"/>
    <n v="93360"/>
    <n v="108000"/>
    <n v="7065.4205607476633"/>
    <n v="100425.42056074766"/>
    <s v="CA"/>
    <x v="0"/>
    <x v="16"/>
  </r>
  <r>
    <x v="14"/>
    <s v="327033"/>
    <s v="1036349428"/>
    <s v="Z045"/>
    <s v="Z022"/>
    <s v="0093295079"/>
    <s v="1014103"/>
    <s v="PTT Retail Management Co., Ltd"/>
    <s v="1136764"/>
    <x v="10"/>
    <x v="10"/>
    <n v="1000"/>
    <n v="62790"/>
    <x v="10"/>
    <n v="1000"/>
    <n v="62790"/>
    <n v="0"/>
    <n v="62790"/>
    <n v="72000"/>
    <n v="4710.2803738317753"/>
    <n v="67500.280373831774"/>
    <s v="CA"/>
    <x v="0"/>
    <x v="16"/>
  </r>
  <r>
    <x v="14"/>
    <s v="327033"/>
    <s v="1036349428"/>
    <s v="Z045"/>
    <s v="Z022"/>
    <s v="0093295079"/>
    <s v="1014103"/>
    <s v="PTT Retail Management Co., Ltd"/>
    <s v="1136764"/>
    <x v="8"/>
    <x v="8"/>
    <n v="2000"/>
    <n v="125580"/>
    <x v="8"/>
    <n v="2000"/>
    <n v="125580"/>
    <n v="0"/>
    <n v="125580"/>
    <n v="144000"/>
    <n v="9420.5607476635505"/>
    <n v="135000.56074766355"/>
    <s v="CAHD"/>
    <x v="0"/>
    <x v="16"/>
  </r>
  <r>
    <x v="14"/>
    <s v="185365"/>
    <s v="1036349437"/>
    <s v="Z045"/>
    <s v="Z022"/>
    <s v="0093295080"/>
    <s v="1014691"/>
    <s v="Saha Lawson Co., Ltd."/>
    <s v="1134779"/>
    <x v="6"/>
    <x v="6"/>
    <n v="500"/>
    <n v="51340"/>
    <x v="6"/>
    <n v="500"/>
    <n v="52075"/>
    <n v="735"/>
    <n v="51340"/>
    <n v="60000"/>
    <n v="3925.233644859813"/>
    <n v="55265.233644859814"/>
    <s v="WI"/>
    <x v="0"/>
    <x v="19"/>
  </r>
  <r>
    <x v="14"/>
    <s v="185365"/>
    <s v="1036349437"/>
    <s v="Z045"/>
    <s v="Z022"/>
    <s v="0093295080"/>
    <s v="1014691"/>
    <s v="Saha Lawson Co., Ltd."/>
    <s v="1134779"/>
    <x v="0"/>
    <x v="0"/>
    <n v="500"/>
    <n v="30950"/>
    <x v="0"/>
    <n v="500"/>
    <n v="31395"/>
    <n v="445"/>
    <n v="30950"/>
    <n v="36000"/>
    <n v="2355.1401869158876"/>
    <n v="33305.140186915887"/>
    <s v="WI"/>
    <x v="0"/>
    <x v="19"/>
  </r>
  <r>
    <x v="14"/>
    <s v="185365"/>
    <s v="1036349437"/>
    <s v="Z045"/>
    <s v="Z022"/>
    <s v="0093295080"/>
    <s v="1014691"/>
    <s v="Saha Lawson Co., Ltd."/>
    <s v="1134779"/>
    <x v="7"/>
    <x v="7"/>
    <n v="500"/>
    <n v="30950"/>
    <x v="7"/>
    <n v="500"/>
    <n v="31395"/>
    <n v="445"/>
    <n v="30950"/>
    <n v="36000"/>
    <n v="2355.1401869158876"/>
    <n v="33305.140186915887"/>
    <s v="WI"/>
    <x v="0"/>
    <x v="19"/>
  </r>
  <r>
    <x v="14"/>
    <s v="185365"/>
    <s v="1036349437"/>
    <s v="Z045"/>
    <s v="Z022"/>
    <s v="0093295080"/>
    <s v="1014691"/>
    <s v="Saha Lawson Co., Ltd."/>
    <s v="1134779"/>
    <x v="1"/>
    <x v="1"/>
    <n v="2000"/>
    <n v="123360"/>
    <x v="1"/>
    <n v="2000"/>
    <n v="125580"/>
    <n v="2220"/>
    <n v="123360"/>
    <n v="144000"/>
    <n v="9420.5607476635505"/>
    <n v="132780.56074766355"/>
    <s v="CA"/>
    <x v="0"/>
    <x v="19"/>
  </r>
  <r>
    <x v="14"/>
    <s v="185365"/>
    <s v="1036349437"/>
    <s v="Z045"/>
    <s v="Z022"/>
    <s v="0093295080"/>
    <s v="1014691"/>
    <s v="Saha Lawson Co., Ltd."/>
    <s v="1134779"/>
    <x v="2"/>
    <x v="2"/>
    <n v="1000"/>
    <n v="61680"/>
    <x v="2"/>
    <n v="1000"/>
    <n v="62790"/>
    <n v="1110"/>
    <n v="61680"/>
    <n v="72000"/>
    <n v="4710.2803738317753"/>
    <n v="66390.280373831774"/>
    <s v="CA"/>
    <x v="0"/>
    <x v="19"/>
  </r>
  <r>
    <x v="14"/>
    <s v="185365"/>
    <s v="1036349437"/>
    <s v="Z045"/>
    <s v="Z022"/>
    <s v="0093295080"/>
    <s v="1014691"/>
    <s v="Saha Lawson Co., Ltd."/>
    <s v="1134779"/>
    <x v="10"/>
    <x v="10"/>
    <n v="500"/>
    <n v="30840"/>
    <x v="10"/>
    <n v="500"/>
    <n v="31395"/>
    <n v="555"/>
    <n v="30840"/>
    <n v="36000"/>
    <n v="2355.1401869158876"/>
    <n v="33195.140186915887"/>
    <s v="CA"/>
    <x v="0"/>
    <x v="19"/>
  </r>
  <r>
    <x v="14"/>
    <s v="185365"/>
    <s v="1036349437"/>
    <s v="Z045"/>
    <s v="Z022"/>
    <s v="0093295080"/>
    <s v="1014691"/>
    <s v="Saha Lawson Co., Ltd."/>
    <s v="1134779"/>
    <x v="8"/>
    <x v="8"/>
    <n v="1000"/>
    <n v="61910"/>
    <x v="8"/>
    <n v="1000"/>
    <n v="62790"/>
    <n v="880"/>
    <n v="61910"/>
    <n v="72000"/>
    <n v="4710.2803738317753"/>
    <n v="66620.280373831774"/>
    <s v="CAHD"/>
    <x v="0"/>
    <x v="19"/>
  </r>
  <r>
    <x v="14"/>
    <s v="SOR1_Y25-032106"/>
    <s v="1036349941"/>
    <s v="Z045"/>
    <s v="Z022"/>
    <s v="0093295081"/>
    <s v="1256072"/>
    <s v="SOR.CHAROEN SUPPLY 2018 CO., LTD."/>
    <s v="1256072"/>
    <x v="7"/>
    <x v="7"/>
    <n v="4000"/>
    <n v="248640"/>
    <x v="7"/>
    <n v="4000"/>
    <n v="251160"/>
    <n v="2520"/>
    <n v="248640"/>
    <n v="288000"/>
    <n v="18841.121495327101"/>
    <n v="267481.1214953271"/>
    <s v="WI"/>
    <x v="1"/>
    <x v="9"/>
  </r>
  <r>
    <x v="14"/>
    <s v="SOR1_Y25-032106"/>
    <s v="1036349941"/>
    <s v="Z045"/>
    <s v="Z022"/>
    <s v="0093295081"/>
    <s v="1256072"/>
    <s v="SOR.CHAROEN SUPPLY 2018 CO., LTD."/>
    <s v="1256072"/>
    <x v="1"/>
    <x v="1"/>
    <n v="5000"/>
    <n v="310800"/>
    <x v="1"/>
    <n v="5000"/>
    <n v="313950"/>
    <n v="3150"/>
    <n v="310800"/>
    <n v="360000"/>
    <n v="23551.401869158879"/>
    <n v="334351.4018691589"/>
    <s v="CA"/>
    <x v="1"/>
    <x v="9"/>
  </r>
  <r>
    <x v="14"/>
    <s v="SOR1_Y25-032106"/>
    <s v="1036349941"/>
    <s v="Z045"/>
    <s v="Z022"/>
    <s v="0093295081"/>
    <s v="1256072"/>
    <s v="SOR.CHAROEN SUPPLY 2018 CO., LTD."/>
    <s v="1256072"/>
    <x v="2"/>
    <x v="2"/>
    <n v="3000"/>
    <n v="186480"/>
    <x v="2"/>
    <n v="3000"/>
    <n v="188370"/>
    <n v="1890"/>
    <n v="186480"/>
    <n v="216000"/>
    <n v="14130.841121495327"/>
    <n v="200610.84112149532"/>
    <s v="CA"/>
    <x v="1"/>
    <x v="9"/>
  </r>
  <r>
    <x v="14"/>
    <s v="SOR1_Y25-032106"/>
    <s v="1036349941"/>
    <s v="Z045"/>
    <s v="Z022"/>
    <s v="0093295081"/>
    <s v="1256072"/>
    <s v="SOR.CHAROEN SUPPLY 2018 CO., LTD."/>
    <s v="1256072"/>
    <x v="8"/>
    <x v="8"/>
    <n v="3000"/>
    <n v="186480"/>
    <x v="8"/>
    <n v="3000"/>
    <n v="188370"/>
    <n v="1890"/>
    <n v="186480"/>
    <n v="216000"/>
    <n v="14130.841121495327"/>
    <n v="200610.84112149532"/>
    <s v="CAHD"/>
    <x v="1"/>
    <x v="9"/>
  </r>
  <r>
    <x v="14"/>
    <s v="1013030165"/>
    <s v="1036350061"/>
    <s v="Z045"/>
    <s v="Z022"/>
    <s v="0093295082"/>
    <s v="1014781"/>
    <s v="CP All Public Company Limited"/>
    <s v="1014781"/>
    <x v="4"/>
    <x v="4"/>
    <n v="8000"/>
    <n v="1066706.24"/>
    <x v="4"/>
    <n v="8000"/>
    <n v="1108240"/>
    <n v="41533.760000000009"/>
    <n v="1066706.24"/>
    <n v="1280000"/>
    <n v="83738.317757009339"/>
    <n v="1150444.5577570093"/>
    <s v="EV"/>
    <x v="0"/>
    <x v="7"/>
  </r>
  <r>
    <x v="14"/>
    <s v="1013030165"/>
    <s v="1036350061"/>
    <s v="Z045"/>
    <s v="Z022"/>
    <s v="0093295082"/>
    <s v="1014781"/>
    <s v="CP All Public Company Limited"/>
    <s v="1014781"/>
    <x v="5"/>
    <x v="5"/>
    <n v="4000"/>
    <n v="571710.16"/>
    <x v="5"/>
    <n v="4000"/>
    <n v="606200"/>
    <n v="34489.839999999967"/>
    <n v="571710.16"/>
    <n v="700000"/>
    <n v="45794.392523364484"/>
    <n v="617504.55252336455"/>
    <s v="EV"/>
    <x v="0"/>
    <x v="7"/>
  </r>
  <r>
    <x v="14"/>
    <s v="1013030165"/>
    <s v="1036350061"/>
    <s v="Z045"/>
    <s v="Z022"/>
    <s v="0093295082"/>
    <s v="1014781"/>
    <s v="CP All Public Company Limited"/>
    <s v="1014781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14"/>
    <s v="1013030165"/>
    <s v="1036350061"/>
    <s v="Z045"/>
    <s v="Z022"/>
    <s v="0093295082"/>
    <s v="1014781"/>
    <s v="CP All Public Company Limited"/>
    <s v="1014781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14"/>
    <s v="1013030165"/>
    <s v="1036350061"/>
    <s v="Z045"/>
    <s v="Z022"/>
    <s v="0093295082"/>
    <s v="1014781"/>
    <s v="CP All Public Company Limited"/>
    <s v="1014781"/>
    <x v="11"/>
    <x v="11"/>
    <n v="8000"/>
    <n v="473532.37"/>
    <x v="11"/>
    <n v="8000"/>
    <n v="502320"/>
    <n v="28787.630000000005"/>
    <n v="473532.37"/>
    <n v="576000"/>
    <n v="37682.242990654202"/>
    <n v="511214.61299065419"/>
    <s v="CAHD"/>
    <x v="0"/>
    <x v="7"/>
  </r>
  <r>
    <x v="14"/>
    <s v="1013030166"/>
    <s v="1036350062"/>
    <s v="Z045"/>
    <s v="Z022"/>
    <s v="0093295083"/>
    <s v="1014781"/>
    <s v="CP All Public Company Limited"/>
    <s v="1014781"/>
    <x v="7"/>
    <x v="7"/>
    <n v="10000"/>
    <n v="591915.46"/>
    <x v="7"/>
    <n v="10000"/>
    <n v="627900"/>
    <n v="35984.540000000037"/>
    <n v="591915.46"/>
    <n v="720000"/>
    <n v="47102.803738317758"/>
    <n v="639018.26373831776"/>
    <s v="WI"/>
    <x v="0"/>
    <x v="7"/>
  </r>
  <r>
    <x v="14"/>
    <s v="5013030399"/>
    <s v="1036350064"/>
    <s v="Z045"/>
    <s v="Z022"/>
    <s v="0093295084"/>
    <s v="1014781"/>
    <s v="CP All Public Company Limited"/>
    <s v="1075193"/>
    <x v="3"/>
    <x v="3"/>
    <n v="1500"/>
    <n v="200007.42"/>
    <x v="3"/>
    <n v="1500"/>
    <n v="207795"/>
    <n v="7787.5799999999872"/>
    <n v="200007.42"/>
    <n v="240000"/>
    <n v="15700.934579439252"/>
    <n v="215708.35457943927"/>
    <s v="EV"/>
    <x v="0"/>
    <x v="7"/>
  </r>
  <r>
    <x v="14"/>
    <s v="5013030399"/>
    <s v="1036350064"/>
    <s v="Z045"/>
    <s v="Z022"/>
    <s v="0093295084"/>
    <s v="1014781"/>
    <s v="CP All Public Company Limited"/>
    <s v="1075193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14"/>
    <s v="5013030399"/>
    <s v="1036350064"/>
    <s v="Z045"/>
    <s v="Z022"/>
    <s v="0093295084"/>
    <s v="1014781"/>
    <s v="CP All Public Company Limited"/>
    <s v="1075193"/>
    <x v="5"/>
    <x v="5"/>
    <n v="1500"/>
    <n v="214391.31"/>
    <x v="5"/>
    <n v="1500"/>
    <n v="227325.00000000003"/>
    <n v="12933.690000000031"/>
    <n v="214391.31"/>
    <n v="262500"/>
    <n v="17172.897196261682"/>
    <n v="231564.20719626168"/>
    <s v="EV"/>
    <x v="0"/>
    <x v="7"/>
  </r>
  <r>
    <x v="14"/>
    <s v="5013030399"/>
    <s v="1036350064"/>
    <s v="Z045"/>
    <s v="Z022"/>
    <s v="0093295084"/>
    <s v="1014781"/>
    <s v="CP All Public Company Limited"/>
    <s v="1075193"/>
    <x v="1"/>
    <x v="1"/>
    <n v="24000"/>
    <n v="1420596.62"/>
    <x v="1"/>
    <n v="24000"/>
    <n v="1506960"/>
    <n v="86363.379999999888"/>
    <n v="1420596.62"/>
    <n v="1728000"/>
    <n v="113046.72897196261"/>
    <n v="1533643.3489719627"/>
    <s v="CA"/>
    <x v="0"/>
    <x v="7"/>
  </r>
  <r>
    <x v="14"/>
    <s v="5013030399"/>
    <s v="1036350064"/>
    <s v="Z045"/>
    <s v="Z022"/>
    <s v="0093295084"/>
    <s v="1014781"/>
    <s v="CP All Public Company Limited"/>
    <s v="1075193"/>
    <x v="2"/>
    <x v="2"/>
    <n v="8000"/>
    <n v="473532.21"/>
    <x v="2"/>
    <n v="8000"/>
    <n v="502320"/>
    <n v="28787.789999999979"/>
    <n v="473532.21"/>
    <n v="576000"/>
    <n v="37682.242990654202"/>
    <n v="511214.45299065422"/>
    <s v="CA"/>
    <x v="0"/>
    <x v="7"/>
  </r>
  <r>
    <x v="14"/>
    <s v="5013030399"/>
    <s v="1036350064"/>
    <s v="Z045"/>
    <s v="Z022"/>
    <s v="0093295084"/>
    <s v="1014781"/>
    <s v="CP All Public Company Limited"/>
    <s v="1075193"/>
    <x v="10"/>
    <x v="10"/>
    <n v="2500"/>
    <n v="147978.81"/>
    <x v="10"/>
    <n v="2500"/>
    <n v="156975"/>
    <n v="8996.1900000000023"/>
    <n v="147978.81"/>
    <n v="180000"/>
    <n v="11775.700934579439"/>
    <n v="159754.51093457945"/>
    <s v="CA"/>
    <x v="0"/>
    <x v="7"/>
  </r>
  <r>
    <x v="14"/>
    <s v="5013030399"/>
    <s v="1036350064"/>
    <s v="Z045"/>
    <s v="Z022"/>
    <s v="0093295084"/>
    <s v="1014781"/>
    <s v="CP All Public Company Limited"/>
    <s v="1075193"/>
    <x v="8"/>
    <x v="8"/>
    <n v="5500"/>
    <n v="325553.5"/>
    <x v="8"/>
    <n v="5500"/>
    <n v="345345"/>
    <n v="19791.5"/>
    <n v="325553.5"/>
    <n v="396000"/>
    <n v="25906.542056074766"/>
    <n v="351460.04205607477"/>
    <s v="CAHD"/>
    <x v="0"/>
    <x v="7"/>
  </r>
  <r>
    <x v="14"/>
    <s v="5013030399"/>
    <s v="1036350064"/>
    <s v="Z045"/>
    <s v="Z022"/>
    <s v="0093295084"/>
    <s v="1014781"/>
    <s v="CP All Public Company Limited"/>
    <s v="1075193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14"/>
    <s v="5013030400"/>
    <s v="1036350066"/>
    <s v="Z045"/>
    <s v="Z022"/>
    <s v="0093295085"/>
    <s v="1014781"/>
    <s v="CP All Public Company Limited"/>
    <s v="1075193"/>
    <x v="6"/>
    <x v="6"/>
    <n v="1000"/>
    <n v="98949.53"/>
    <x v="6"/>
    <n v="1000"/>
    <n v="104150"/>
    <n v="5200.4700000000012"/>
    <n v="98949.53"/>
    <n v="120000"/>
    <n v="7850.467289719626"/>
    <n v="106799.99728971963"/>
    <s v="WI"/>
    <x v="0"/>
    <x v="7"/>
  </r>
  <r>
    <x v="14"/>
    <s v="5013030400"/>
    <s v="1036350066"/>
    <s v="Z045"/>
    <s v="Z022"/>
    <s v="0093295085"/>
    <s v="1014781"/>
    <s v="CP All Public Company Limited"/>
    <s v="1075193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14"/>
    <s v="5013030400"/>
    <s v="1036350066"/>
    <s v="Z045"/>
    <s v="Z022"/>
    <s v="0093295085"/>
    <s v="1014781"/>
    <s v="CP All Public Company Limited"/>
    <s v="1075193"/>
    <x v="12"/>
    <x v="0"/>
    <n v="5000"/>
    <n v="295957.73"/>
    <x v="0"/>
    <n v="5000"/>
    <n v="313950"/>
    <n v="17992.270000000019"/>
    <n v="295957.73"/>
    <n v="360000"/>
    <n v="23551.401869158879"/>
    <n v="319509.13186915888"/>
    <s v="WI"/>
    <x v="0"/>
    <x v="7"/>
  </r>
  <r>
    <x v="14"/>
    <s v="5013030400"/>
    <s v="1036350066"/>
    <s v="Z045"/>
    <s v="Z022"/>
    <s v="0093295085"/>
    <s v="1014781"/>
    <s v="CP All Public Company Limited"/>
    <s v="1075193"/>
    <x v="7"/>
    <x v="7"/>
    <n v="2500"/>
    <n v="147978.85999999999"/>
    <x v="7"/>
    <n v="2500"/>
    <n v="156975"/>
    <n v="8996.140000000014"/>
    <n v="147978.85999999999"/>
    <n v="180000"/>
    <n v="11775.700934579439"/>
    <n v="159754.56093457944"/>
    <s v="WI"/>
    <x v="0"/>
    <x v="7"/>
  </r>
  <r>
    <x v="14"/>
    <s v="9012039562Code12452D"/>
    <s v="1036350189"/>
    <s v="Z045"/>
    <s v="Z022"/>
    <s v="0093295086"/>
    <s v="1014781"/>
    <s v="CP All Public Company Limited"/>
    <s v="1121029"/>
    <x v="3"/>
    <x v="3"/>
    <n v="1500"/>
    <n v="200007.42"/>
    <x v="3"/>
    <n v="1500"/>
    <n v="207795"/>
    <n v="7787.5799999999872"/>
    <n v="200007.42"/>
    <n v="240000"/>
    <n v="15700.934579439252"/>
    <n v="215708.35457943927"/>
    <s v="EV"/>
    <x v="0"/>
    <x v="7"/>
  </r>
  <r>
    <x v="14"/>
    <s v="9012039562Code12452D"/>
    <s v="1036350189"/>
    <s v="Z045"/>
    <s v="Z022"/>
    <s v="0093295086"/>
    <s v="1014781"/>
    <s v="CP All Public Company Limited"/>
    <s v="1121029"/>
    <x v="4"/>
    <x v="4"/>
    <n v="1000"/>
    <n v="133338.28"/>
    <x v="4"/>
    <n v="1000"/>
    <n v="138530"/>
    <n v="5191.7200000000012"/>
    <n v="133338.28"/>
    <n v="160000"/>
    <n v="10467.289719626167"/>
    <n v="143805.56971962616"/>
    <s v="EV"/>
    <x v="0"/>
    <x v="7"/>
  </r>
  <r>
    <x v="14"/>
    <s v="9012039562Code12452D"/>
    <s v="1036350189"/>
    <s v="Z045"/>
    <s v="Z022"/>
    <s v="0093295086"/>
    <s v="1014781"/>
    <s v="CP All Public Company Limited"/>
    <s v="112102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4"/>
    <s v="9012039562Code12452D"/>
    <s v="1036350189"/>
    <s v="Z045"/>
    <s v="Z022"/>
    <s v="0093295086"/>
    <s v="1014781"/>
    <s v="CP All Public Company Limited"/>
    <s v="1121029"/>
    <x v="1"/>
    <x v="1"/>
    <n v="8000"/>
    <n v="473532.21"/>
    <x v="1"/>
    <n v="8000"/>
    <n v="502320"/>
    <n v="28787.789999999979"/>
    <n v="473532.21"/>
    <n v="576000"/>
    <n v="37682.242990654202"/>
    <n v="511214.45299065422"/>
    <s v="CA"/>
    <x v="0"/>
    <x v="7"/>
  </r>
  <r>
    <x v="14"/>
    <s v="9012039562Code12452D"/>
    <s v="1036350189"/>
    <s v="Z045"/>
    <s v="Z022"/>
    <s v="0093295086"/>
    <s v="1014781"/>
    <s v="CP All Public Company Limited"/>
    <s v="1121029"/>
    <x v="2"/>
    <x v="2"/>
    <n v="4000"/>
    <n v="236766.1"/>
    <x v="2"/>
    <n v="4000"/>
    <n v="251160"/>
    <n v="14393.899999999994"/>
    <n v="236766.1"/>
    <n v="288000"/>
    <n v="18841.121495327101"/>
    <n v="255607.2214953271"/>
    <s v="CA"/>
    <x v="0"/>
    <x v="7"/>
  </r>
  <r>
    <x v="14"/>
    <s v="9012039562Code12452D"/>
    <s v="1036350189"/>
    <s v="Z045"/>
    <s v="Z022"/>
    <s v="0093295086"/>
    <s v="1014781"/>
    <s v="CP All Public Company Limited"/>
    <s v="1121029"/>
    <x v="10"/>
    <x v="10"/>
    <n v="3000"/>
    <n v="177574.58"/>
    <x v="10"/>
    <n v="3000"/>
    <n v="188370"/>
    <n v="10795.420000000013"/>
    <n v="177574.58"/>
    <n v="216000"/>
    <n v="14130.841121495327"/>
    <n v="191705.42112149531"/>
    <s v="CA"/>
    <x v="0"/>
    <x v="7"/>
  </r>
  <r>
    <x v="14"/>
    <s v="9012039562Code12452D"/>
    <s v="1036350189"/>
    <s v="Z045"/>
    <s v="Z022"/>
    <s v="0093295086"/>
    <s v="1014781"/>
    <s v="CP All Public Company Limited"/>
    <s v="1121029"/>
    <x v="8"/>
    <x v="8"/>
    <n v="8000"/>
    <n v="473532.37"/>
    <x v="8"/>
    <n v="8000"/>
    <n v="502320"/>
    <n v="28787.630000000005"/>
    <n v="473532.37"/>
    <n v="576000"/>
    <n v="37682.242990654202"/>
    <n v="511214.61299065419"/>
    <s v="CAHD"/>
    <x v="0"/>
    <x v="7"/>
  </r>
  <r>
    <x v="14"/>
    <s v="9012039562Code12452D"/>
    <s v="1036350189"/>
    <s v="Z045"/>
    <s v="Z022"/>
    <s v="0093295086"/>
    <s v="1014781"/>
    <s v="CP All Public Company Limited"/>
    <s v="1121029"/>
    <x v="11"/>
    <x v="11"/>
    <n v="2000"/>
    <n v="118383.09"/>
    <x v="11"/>
    <n v="2000"/>
    <n v="125580"/>
    <n v="7196.9100000000035"/>
    <n v="118383.09"/>
    <n v="144000"/>
    <n v="9420.5607476635505"/>
    <n v="127803.65074766355"/>
    <s v="CAHD"/>
    <x v="0"/>
    <x v="7"/>
  </r>
  <r>
    <x v="14"/>
    <s v="9012039563Code12452D"/>
    <s v="1036350190"/>
    <s v="Z045"/>
    <s v="Z022"/>
    <s v="0093295087"/>
    <s v="1014781"/>
    <s v="CP All Public Company Limited"/>
    <s v="1121029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14"/>
    <s v="9012039563Code12452D"/>
    <s v="1036350190"/>
    <s v="Z045"/>
    <s v="Z022"/>
    <s v="0093295087"/>
    <s v="1014781"/>
    <s v="CP All Public Company Limited"/>
    <s v="1121029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14"/>
    <s v="9012039563Code12452D"/>
    <s v="1036350190"/>
    <s v="Z045"/>
    <s v="Z022"/>
    <s v="0093295087"/>
    <s v="1014781"/>
    <s v="CP All Public Company Limited"/>
    <s v="1121029"/>
    <x v="12"/>
    <x v="0"/>
    <n v="4000"/>
    <n v="236766.18"/>
    <x v="0"/>
    <n v="4000"/>
    <n v="251160"/>
    <n v="14393.820000000007"/>
    <n v="236766.18"/>
    <n v="288000"/>
    <n v="18841.121495327101"/>
    <n v="255607.30149532709"/>
    <s v="WI"/>
    <x v="0"/>
    <x v="7"/>
  </r>
  <r>
    <x v="14"/>
    <s v="9012039563Code12452D"/>
    <s v="1036350190"/>
    <s v="Z045"/>
    <s v="Z022"/>
    <s v="0093295087"/>
    <s v="1014781"/>
    <s v="CP All Public Company Limited"/>
    <s v="1121029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14"/>
    <s v="3012036971Code12452D"/>
    <s v="1036350183"/>
    <s v="Z045"/>
    <s v="Z022"/>
    <s v="0093295088"/>
    <s v="1014781"/>
    <s v="CP All Public Company Limited"/>
    <s v="1113864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4"/>
    <s v="3012036971Code12452D"/>
    <s v="1036350183"/>
    <s v="Z045"/>
    <s v="Z022"/>
    <s v="0093295088"/>
    <s v="1014781"/>
    <s v="CP All Public Company Limited"/>
    <s v="1113864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14"/>
    <s v="3012036971Code12452D"/>
    <s v="1036350183"/>
    <s v="Z045"/>
    <s v="Z022"/>
    <s v="0093295088"/>
    <s v="1014781"/>
    <s v="CP All Public Company Limited"/>
    <s v="1113864"/>
    <x v="1"/>
    <x v="1"/>
    <n v="8000"/>
    <n v="473532.21"/>
    <x v="1"/>
    <n v="8000"/>
    <n v="502320"/>
    <n v="28787.789999999979"/>
    <n v="473532.21"/>
    <n v="576000"/>
    <n v="37682.242990654202"/>
    <n v="511214.45299065422"/>
    <s v="CA"/>
    <x v="0"/>
    <x v="7"/>
  </r>
  <r>
    <x v="14"/>
    <s v="3012036971Code12452D"/>
    <s v="1036350183"/>
    <s v="Z045"/>
    <s v="Z022"/>
    <s v="0093295088"/>
    <s v="1014781"/>
    <s v="CP All Public Company Limited"/>
    <s v="1113864"/>
    <x v="2"/>
    <x v="2"/>
    <n v="5500"/>
    <n v="325553.39"/>
    <x v="2"/>
    <n v="5500"/>
    <n v="345345"/>
    <n v="19791.609999999986"/>
    <n v="325553.39"/>
    <n v="396000"/>
    <n v="25906.542056074766"/>
    <n v="351459.93205607479"/>
    <s v="CA"/>
    <x v="0"/>
    <x v="7"/>
  </r>
  <r>
    <x v="14"/>
    <s v="3012036971Code12452D"/>
    <s v="1036350183"/>
    <s v="Z045"/>
    <s v="Z022"/>
    <s v="0093295088"/>
    <s v="1014781"/>
    <s v="CP All Public Company Limited"/>
    <s v="1113864"/>
    <x v="10"/>
    <x v="10"/>
    <n v="2500"/>
    <n v="147978.81"/>
    <x v="10"/>
    <n v="2500"/>
    <n v="156975"/>
    <n v="8996.1900000000023"/>
    <n v="147978.81"/>
    <n v="180000"/>
    <n v="11775.700934579439"/>
    <n v="159754.51093457945"/>
    <s v="CA"/>
    <x v="0"/>
    <x v="7"/>
  </r>
  <r>
    <x v="14"/>
    <s v="3012036971Code12452D"/>
    <s v="1036350183"/>
    <s v="Z045"/>
    <s v="Z022"/>
    <s v="0093295088"/>
    <s v="1014781"/>
    <s v="CP All Public Company Limited"/>
    <s v="1113864"/>
    <x v="8"/>
    <x v="8"/>
    <n v="4000"/>
    <n v="236766.18"/>
    <x v="8"/>
    <n v="4000"/>
    <n v="251160"/>
    <n v="14393.820000000007"/>
    <n v="236766.18"/>
    <n v="288000"/>
    <n v="18841.121495327101"/>
    <n v="255607.30149532709"/>
    <s v="CAHD"/>
    <x v="0"/>
    <x v="7"/>
  </r>
  <r>
    <x v="14"/>
    <s v="3012036971Code12452D"/>
    <s v="1036350183"/>
    <s v="Z045"/>
    <s v="Z022"/>
    <s v="0093295088"/>
    <s v="1014781"/>
    <s v="CP All Public Company Limited"/>
    <s v="1113864"/>
    <x v="11"/>
    <x v="11"/>
    <n v="1500"/>
    <n v="88787.32"/>
    <x v="11"/>
    <n v="1500"/>
    <n v="94185"/>
    <n v="5397.679999999993"/>
    <n v="88787.32"/>
    <n v="108000"/>
    <n v="7065.4205607476633"/>
    <n v="95852.740560747668"/>
    <s v="CAHD"/>
    <x v="0"/>
    <x v="7"/>
  </r>
  <r>
    <x v="14"/>
    <s v="3012036972Code12452D"/>
    <s v="1036350184"/>
    <s v="Z045"/>
    <s v="Z022"/>
    <s v="0093295089"/>
    <s v="1014781"/>
    <s v="CP All Public Company Limited"/>
    <s v="1113864"/>
    <x v="6"/>
    <x v="6"/>
    <n v="500"/>
    <n v="49474.77"/>
    <x v="6"/>
    <n v="500"/>
    <n v="52075"/>
    <n v="2600.2300000000032"/>
    <n v="49474.77"/>
    <n v="60000"/>
    <n v="3925.233644859813"/>
    <n v="53400.003644859811"/>
    <s v="WI"/>
    <x v="0"/>
    <x v="7"/>
  </r>
  <r>
    <x v="14"/>
    <s v="3012036972Code12452D"/>
    <s v="1036350184"/>
    <s v="Z045"/>
    <s v="Z022"/>
    <s v="0093295089"/>
    <s v="1014781"/>
    <s v="CP All Public Company Limited"/>
    <s v="1113864"/>
    <x v="9"/>
    <x v="9"/>
    <n v="3500"/>
    <n v="207170.41"/>
    <x v="9"/>
    <n v="3500"/>
    <n v="219765"/>
    <n v="12594.589999999997"/>
    <n v="207170.41"/>
    <n v="252000"/>
    <n v="16485.981308411214"/>
    <n v="223656.39130841123"/>
    <s v="WI"/>
    <x v="0"/>
    <x v="7"/>
  </r>
  <r>
    <x v="14"/>
    <s v="3012036972Code12452D"/>
    <s v="1036350184"/>
    <s v="Z045"/>
    <s v="Z022"/>
    <s v="0093295089"/>
    <s v="1014781"/>
    <s v="CP All Public Company Limited"/>
    <s v="1113864"/>
    <x v="12"/>
    <x v="0"/>
    <n v="3000"/>
    <n v="177574.64"/>
    <x v="0"/>
    <n v="3000"/>
    <n v="188370"/>
    <n v="10795.359999999986"/>
    <n v="177574.64"/>
    <n v="216000"/>
    <n v="14130.841121495327"/>
    <n v="191705.48112149534"/>
    <s v="WI"/>
    <x v="0"/>
    <x v="7"/>
  </r>
  <r>
    <x v="14"/>
    <s v="3012036972Code12452D"/>
    <s v="1036350184"/>
    <s v="Z045"/>
    <s v="Z022"/>
    <s v="0093295089"/>
    <s v="1014781"/>
    <s v="CP All Public Company Limited"/>
    <s v="1113864"/>
    <x v="7"/>
    <x v="7"/>
    <n v="2500"/>
    <n v="147978.85999999999"/>
    <x v="7"/>
    <n v="2500"/>
    <n v="156975"/>
    <n v="8996.140000000014"/>
    <n v="147978.85999999999"/>
    <n v="180000"/>
    <n v="11775.700934579439"/>
    <n v="159754.56093457944"/>
    <s v="WI"/>
    <x v="0"/>
    <x v="7"/>
  </r>
  <r>
    <x v="14"/>
    <s v="4012038195Code12452D"/>
    <s v="1036350185"/>
    <s v="Z045"/>
    <s v="Z022"/>
    <s v="0093295090"/>
    <s v="1014781"/>
    <s v="CP All Public Company Limited"/>
    <s v="1092504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4"/>
    <s v="4012038195Code12452D"/>
    <s v="1036350185"/>
    <s v="Z045"/>
    <s v="Z022"/>
    <s v="0093295090"/>
    <s v="1014781"/>
    <s v="CP All Public Company Limited"/>
    <s v="1092504"/>
    <x v="4"/>
    <x v="4"/>
    <n v="1500"/>
    <n v="200007.42"/>
    <x v="4"/>
    <n v="1500"/>
    <n v="207795"/>
    <n v="7787.5799999999872"/>
    <n v="200007.42"/>
    <n v="240000"/>
    <n v="15700.934579439252"/>
    <n v="215708.35457943927"/>
    <s v="EV"/>
    <x v="0"/>
    <x v="7"/>
  </r>
  <r>
    <x v="14"/>
    <s v="4012038195Code12452D"/>
    <s v="1036350185"/>
    <s v="Z045"/>
    <s v="Z022"/>
    <s v="0093295090"/>
    <s v="1014781"/>
    <s v="CP All Public Company Limited"/>
    <s v="1092504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4"/>
    <s v="4012038195Code12452D"/>
    <s v="1036350185"/>
    <s v="Z045"/>
    <s v="Z022"/>
    <s v="0093295090"/>
    <s v="1014781"/>
    <s v="CP All Public Company Limited"/>
    <s v="1092504"/>
    <x v="1"/>
    <x v="1"/>
    <n v="32000"/>
    <n v="1894128.83"/>
    <x v="1"/>
    <n v="32000"/>
    <n v="2009280"/>
    <n v="115151.16999999993"/>
    <n v="1894128.83"/>
    <n v="2304000"/>
    <n v="150728.97196261681"/>
    <n v="2044857.8019626169"/>
    <s v="CA"/>
    <x v="0"/>
    <x v="7"/>
  </r>
  <r>
    <x v="14"/>
    <s v="4012038195Code12452D"/>
    <s v="1036350185"/>
    <s v="Z045"/>
    <s v="Z022"/>
    <s v="0093295090"/>
    <s v="1014781"/>
    <s v="CP All Public Company Limited"/>
    <s v="1092504"/>
    <x v="2"/>
    <x v="2"/>
    <n v="28000"/>
    <n v="1657362.72"/>
    <x v="2"/>
    <n v="28000"/>
    <n v="1758120"/>
    <n v="100757.28000000003"/>
    <n v="1657362.72"/>
    <n v="2016000"/>
    <n v="131887.85046728971"/>
    <n v="1789250.5704672898"/>
    <s v="CA"/>
    <x v="0"/>
    <x v="7"/>
  </r>
  <r>
    <x v="14"/>
    <s v="4012038195Code12452D"/>
    <s v="1036350185"/>
    <s v="Z045"/>
    <s v="Z022"/>
    <s v="0093295090"/>
    <s v="1014781"/>
    <s v="CP All Public Company Limited"/>
    <s v="1092504"/>
    <x v="10"/>
    <x v="10"/>
    <n v="6000"/>
    <n v="355149.15"/>
    <x v="10"/>
    <n v="6000"/>
    <n v="376740"/>
    <n v="21590.849999999977"/>
    <n v="355149.15"/>
    <n v="432000"/>
    <n v="28261.682242990653"/>
    <n v="383410.83224299067"/>
    <s v="CA"/>
    <x v="0"/>
    <x v="7"/>
  </r>
  <r>
    <x v="14"/>
    <s v="4012038195Code12452D"/>
    <s v="1036350185"/>
    <s v="Z045"/>
    <s v="Z022"/>
    <s v="0093295090"/>
    <s v="1014781"/>
    <s v="CP All Public Company Limited"/>
    <s v="1092504"/>
    <x v="8"/>
    <x v="8"/>
    <n v="3000"/>
    <n v="177574.64"/>
    <x v="8"/>
    <n v="3000"/>
    <n v="188370"/>
    <n v="10795.359999999986"/>
    <n v="177574.64"/>
    <n v="216000"/>
    <n v="14130.841121495327"/>
    <n v="191705.48112149534"/>
    <s v="CAHD"/>
    <x v="0"/>
    <x v="7"/>
  </r>
  <r>
    <x v="14"/>
    <s v="4012038195Code12452D"/>
    <s v="1036350185"/>
    <s v="Z045"/>
    <s v="Z022"/>
    <s v="0093295090"/>
    <s v="1014781"/>
    <s v="CP All Public Company Limited"/>
    <s v="1092504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14"/>
    <s v="4012038196Code12452D"/>
    <s v="1036350186"/>
    <s v="Z045"/>
    <s v="Z022"/>
    <s v="0093295091"/>
    <s v="1014781"/>
    <s v="CP All Public Company Limited"/>
    <s v="1092504"/>
    <x v="6"/>
    <x v="6"/>
    <n v="2000"/>
    <n v="197899.07"/>
    <x v="6"/>
    <n v="2000"/>
    <n v="208300"/>
    <n v="10400.929999999993"/>
    <n v="197899.07"/>
    <n v="240000"/>
    <n v="15700.934579439252"/>
    <n v="213600.00457943926"/>
    <s v="WI"/>
    <x v="0"/>
    <x v="7"/>
  </r>
  <r>
    <x v="14"/>
    <s v="4012038196Code12452D"/>
    <s v="1036350186"/>
    <s v="Z045"/>
    <s v="Z022"/>
    <s v="0093295091"/>
    <s v="1014781"/>
    <s v="CP All Public Company Limited"/>
    <s v="1092504"/>
    <x v="9"/>
    <x v="9"/>
    <n v="4500"/>
    <n v="266361.96000000002"/>
    <x v="9"/>
    <n v="4500"/>
    <n v="282555"/>
    <n v="16193.039999999979"/>
    <n v="266361.96000000002"/>
    <n v="324000"/>
    <n v="21196.261682242992"/>
    <n v="287558.22168224299"/>
    <s v="WI"/>
    <x v="0"/>
    <x v="7"/>
  </r>
  <r>
    <x v="14"/>
    <s v="4012038196Code12452D"/>
    <s v="1036350186"/>
    <s v="Z045"/>
    <s v="Z022"/>
    <s v="0093295091"/>
    <s v="1014781"/>
    <s v="CP All Public Company Limited"/>
    <s v="1092504"/>
    <x v="12"/>
    <x v="0"/>
    <n v="10000"/>
    <n v="591915.46"/>
    <x v="0"/>
    <n v="10000"/>
    <n v="627900"/>
    <n v="35984.540000000037"/>
    <n v="591915.46"/>
    <n v="720000"/>
    <n v="47102.803738317758"/>
    <n v="639018.26373831776"/>
    <s v="WI"/>
    <x v="0"/>
    <x v="7"/>
  </r>
  <r>
    <x v="14"/>
    <s v="4012038196Code12452D"/>
    <s v="1036350186"/>
    <s v="Z045"/>
    <s v="Z022"/>
    <s v="0093295091"/>
    <s v="1014781"/>
    <s v="CP All Public Company Limited"/>
    <s v="1092504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14"/>
    <s v="8012037613Code12452D"/>
    <s v="1036350187"/>
    <s v="Z045"/>
    <s v="Z022"/>
    <s v="0093295092"/>
    <s v="1014781"/>
    <s v="CP All Public Company Limited"/>
    <s v="1014779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14"/>
    <s v="8012037613Code12452D"/>
    <s v="1036350187"/>
    <s v="Z045"/>
    <s v="Z022"/>
    <s v="0093295092"/>
    <s v="1014781"/>
    <s v="CP All Public Company Limited"/>
    <s v="1014779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4"/>
    <s v="8012037613Code12452D"/>
    <s v="1036350187"/>
    <s v="Z045"/>
    <s v="Z022"/>
    <s v="0093295092"/>
    <s v="1014781"/>
    <s v="CP All Public Company Limited"/>
    <s v="1014779"/>
    <x v="1"/>
    <x v="1"/>
    <n v="4000"/>
    <n v="236766.1"/>
    <x v="1"/>
    <n v="4000"/>
    <n v="251160"/>
    <n v="14393.899999999994"/>
    <n v="236766.1"/>
    <n v="288000"/>
    <n v="18841.121495327101"/>
    <n v="255607.2214953271"/>
    <s v="CA"/>
    <x v="0"/>
    <x v="7"/>
  </r>
  <r>
    <x v="14"/>
    <s v="8012037613Code12452D"/>
    <s v="1036350187"/>
    <s v="Z045"/>
    <s v="Z022"/>
    <s v="0093295092"/>
    <s v="1014781"/>
    <s v="CP All Public Company Limited"/>
    <s v="1014779"/>
    <x v="2"/>
    <x v="2"/>
    <n v="1000"/>
    <n v="59191.53"/>
    <x v="2"/>
    <n v="1000"/>
    <n v="62790"/>
    <n v="3598.4700000000012"/>
    <n v="59191.53"/>
    <n v="72000"/>
    <n v="4710.2803738317753"/>
    <n v="63901.810373831773"/>
    <s v="CA"/>
    <x v="0"/>
    <x v="7"/>
  </r>
  <r>
    <x v="14"/>
    <s v="8012037613Code12452D"/>
    <s v="1036350187"/>
    <s v="Z045"/>
    <s v="Z022"/>
    <s v="0093295092"/>
    <s v="1014781"/>
    <s v="CP All Public Company Limited"/>
    <s v="1014779"/>
    <x v="10"/>
    <x v="10"/>
    <n v="1000"/>
    <n v="59191.53"/>
    <x v="10"/>
    <n v="1000"/>
    <n v="62790"/>
    <n v="3598.4700000000012"/>
    <n v="59191.53"/>
    <n v="72000"/>
    <n v="4710.2803738317753"/>
    <n v="63901.810373831773"/>
    <s v="CA"/>
    <x v="0"/>
    <x v="7"/>
  </r>
  <r>
    <x v="14"/>
    <s v="8012037613Code12452D"/>
    <s v="1036350187"/>
    <s v="Z045"/>
    <s v="Z022"/>
    <s v="0093295092"/>
    <s v="1014781"/>
    <s v="CP All Public Company Limited"/>
    <s v="1014779"/>
    <x v="8"/>
    <x v="8"/>
    <n v="3000"/>
    <n v="177574.64"/>
    <x v="8"/>
    <n v="3000"/>
    <n v="188370"/>
    <n v="10795.359999999986"/>
    <n v="177574.64"/>
    <n v="216000"/>
    <n v="14130.841121495327"/>
    <n v="191705.48112149534"/>
    <s v="CAHD"/>
    <x v="0"/>
    <x v="7"/>
  </r>
  <r>
    <x v="14"/>
    <s v="8012037613Code12452D"/>
    <s v="1036350187"/>
    <s v="Z045"/>
    <s v="Z022"/>
    <s v="0093295092"/>
    <s v="1014781"/>
    <s v="CP All Public Company Limited"/>
    <s v="1014779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14"/>
    <s v="8012037614Code12452D"/>
    <s v="1036350188"/>
    <s v="Z045"/>
    <s v="Z022"/>
    <s v="0093295093"/>
    <s v="1014781"/>
    <s v="CP All Public Company Limited"/>
    <s v="1014779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14"/>
    <s v="8012037614Code12452D"/>
    <s v="1036350188"/>
    <s v="Z045"/>
    <s v="Z022"/>
    <s v="0093295093"/>
    <s v="1014781"/>
    <s v="CP All Public Company Limited"/>
    <s v="1014779"/>
    <x v="12"/>
    <x v="0"/>
    <n v="2000"/>
    <n v="118383.09"/>
    <x v="0"/>
    <n v="2000"/>
    <n v="125580"/>
    <n v="7196.9100000000035"/>
    <n v="118383.09"/>
    <n v="144000"/>
    <n v="9420.5607476635505"/>
    <n v="127803.65074766355"/>
    <s v="WI"/>
    <x v="0"/>
    <x v="7"/>
  </r>
  <r>
    <x v="14"/>
    <s v="8012037614Code12452D"/>
    <s v="1036350188"/>
    <s v="Z045"/>
    <s v="Z022"/>
    <s v="0093295093"/>
    <s v="1014781"/>
    <s v="CP All Public Company Limited"/>
    <s v="1014779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14"/>
    <s v="1312037467Code12452D"/>
    <s v="1036350177"/>
    <s v="Z045"/>
    <s v="Z022"/>
    <s v="0093295094"/>
    <s v="1014781"/>
    <s v="CP All Public Company Limited"/>
    <s v="1134451"/>
    <x v="3"/>
    <x v="3"/>
    <n v="500"/>
    <n v="66669.14"/>
    <x v="3"/>
    <n v="500"/>
    <n v="69265"/>
    <n v="2595.8600000000006"/>
    <n v="66669.14"/>
    <n v="80000"/>
    <n v="5233.6448598130837"/>
    <n v="71902.78485981308"/>
    <s v="EV"/>
    <x v="0"/>
    <x v="7"/>
  </r>
  <r>
    <x v="14"/>
    <s v="1312037467Code12452D"/>
    <s v="1036350177"/>
    <s v="Z045"/>
    <s v="Z022"/>
    <s v="0093295094"/>
    <s v="1014781"/>
    <s v="CP All Public Company Limited"/>
    <s v="1134451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14"/>
    <s v="1312037467Code12452D"/>
    <s v="1036350177"/>
    <s v="Z045"/>
    <s v="Z022"/>
    <s v="0093295094"/>
    <s v="1014781"/>
    <s v="CP All Public Company Limited"/>
    <s v="1134451"/>
    <x v="1"/>
    <x v="1"/>
    <n v="10000"/>
    <n v="591915.26"/>
    <x v="1"/>
    <n v="10000"/>
    <n v="627900"/>
    <n v="35984.739999999991"/>
    <n v="591915.26"/>
    <n v="720000"/>
    <n v="47102.803738317758"/>
    <n v="639018.06373831781"/>
    <s v="CA"/>
    <x v="0"/>
    <x v="7"/>
  </r>
  <r>
    <x v="14"/>
    <s v="1312037467Code12452D"/>
    <s v="1036350177"/>
    <s v="Z045"/>
    <s v="Z022"/>
    <s v="0093295094"/>
    <s v="1014781"/>
    <s v="CP All Public Company Limited"/>
    <s v="1134451"/>
    <x v="2"/>
    <x v="2"/>
    <n v="2000"/>
    <n v="118383.05"/>
    <x v="2"/>
    <n v="2000"/>
    <n v="125580"/>
    <n v="7196.9499999999971"/>
    <n v="118383.05"/>
    <n v="144000"/>
    <n v="9420.5607476635505"/>
    <n v="127803.61074766355"/>
    <s v="CA"/>
    <x v="0"/>
    <x v="7"/>
  </r>
  <r>
    <x v="14"/>
    <s v="1312037467Code12452D"/>
    <s v="1036350177"/>
    <s v="Z045"/>
    <s v="Z022"/>
    <s v="0093295094"/>
    <s v="1014781"/>
    <s v="CP All Public Company Limited"/>
    <s v="1134451"/>
    <x v="10"/>
    <x v="10"/>
    <n v="1500"/>
    <n v="88787.29"/>
    <x v="10"/>
    <n v="1500"/>
    <n v="94185"/>
    <n v="5397.7100000000064"/>
    <n v="88787.29"/>
    <n v="108000"/>
    <n v="7065.4205607476633"/>
    <n v="95852.710560747655"/>
    <s v="CA"/>
    <x v="0"/>
    <x v="7"/>
  </r>
  <r>
    <x v="14"/>
    <s v="1312037467Code12452D"/>
    <s v="1036350177"/>
    <s v="Z045"/>
    <s v="Z022"/>
    <s v="0093295094"/>
    <s v="1014781"/>
    <s v="CP All Public Company Limited"/>
    <s v="1134451"/>
    <x v="8"/>
    <x v="8"/>
    <n v="3000"/>
    <n v="177574.64"/>
    <x v="8"/>
    <n v="3000"/>
    <n v="188370"/>
    <n v="10795.359999999986"/>
    <n v="177574.64"/>
    <n v="216000"/>
    <n v="14130.841121495327"/>
    <n v="191705.48112149534"/>
    <s v="CAHD"/>
    <x v="0"/>
    <x v="7"/>
  </r>
  <r>
    <x v="14"/>
    <s v="1312037467Code12452D"/>
    <s v="1036350177"/>
    <s v="Z045"/>
    <s v="Z022"/>
    <s v="0093295094"/>
    <s v="1014781"/>
    <s v="CP All Public Company Limited"/>
    <s v="1134451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14"/>
    <s v="1312037468Code12452D"/>
    <s v="1036350178"/>
    <s v="Z045"/>
    <s v="Z022"/>
    <s v="0093295095"/>
    <s v="1014781"/>
    <s v="CP All Public Company Limited"/>
    <s v="1134451"/>
    <x v="9"/>
    <x v="9"/>
    <n v="1500"/>
    <n v="88787.32"/>
    <x v="9"/>
    <n v="1500"/>
    <n v="94185"/>
    <n v="5397.679999999993"/>
    <n v="88787.32"/>
    <n v="108000"/>
    <n v="7065.4205607476633"/>
    <n v="95852.740560747668"/>
    <s v="WI"/>
    <x v="0"/>
    <x v="7"/>
  </r>
  <r>
    <x v="14"/>
    <s v="1312037468Code12452D"/>
    <s v="1036350178"/>
    <s v="Z045"/>
    <s v="Z022"/>
    <s v="0093295095"/>
    <s v="1014781"/>
    <s v="CP All Public Company Limited"/>
    <s v="1134451"/>
    <x v="12"/>
    <x v="0"/>
    <n v="2000"/>
    <n v="118383.09"/>
    <x v="0"/>
    <n v="2000"/>
    <n v="125580"/>
    <n v="7196.9100000000035"/>
    <n v="118383.09"/>
    <n v="144000"/>
    <n v="9420.5607476635505"/>
    <n v="127803.65074766355"/>
    <s v="WI"/>
    <x v="0"/>
    <x v="7"/>
  </r>
  <r>
    <x v="14"/>
    <s v="1312037468Code12452D"/>
    <s v="1036350178"/>
    <s v="Z045"/>
    <s v="Z022"/>
    <s v="0093295095"/>
    <s v="1014781"/>
    <s v="CP All Public Company Limited"/>
    <s v="1134451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14"/>
    <s v="1412036162Code12452D"/>
    <s v="1036350179"/>
    <s v="Z045"/>
    <s v="Z022"/>
    <s v="0093295096"/>
    <s v="1014781"/>
    <s v="CP All Public Company Limited"/>
    <s v="1232007"/>
    <x v="3"/>
    <x v="3"/>
    <n v="1000"/>
    <n v="133338.28"/>
    <x v="3"/>
    <n v="1000"/>
    <n v="138530"/>
    <n v="5191.7200000000012"/>
    <n v="133338.28"/>
    <n v="160000"/>
    <n v="10467.289719626167"/>
    <n v="143805.56971962616"/>
    <s v="EV"/>
    <x v="0"/>
    <x v="7"/>
  </r>
  <r>
    <x v="14"/>
    <s v="1412036162Code12452D"/>
    <s v="1036350179"/>
    <s v="Z045"/>
    <s v="Z022"/>
    <s v="0093295096"/>
    <s v="1014781"/>
    <s v="CP All Public Company Limited"/>
    <s v="1232007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14"/>
    <s v="1412036162Code12452D"/>
    <s v="1036350179"/>
    <s v="Z045"/>
    <s v="Z022"/>
    <s v="0093295096"/>
    <s v="1014781"/>
    <s v="CP All Public Company Limited"/>
    <s v="1232007"/>
    <x v="5"/>
    <x v="5"/>
    <n v="500"/>
    <n v="71463.77"/>
    <x v="5"/>
    <n v="500"/>
    <n v="75775"/>
    <n v="4311.2299999999959"/>
    <n v="71463.77"/>
    <n v="87500"/>
    <n v="5724.2990654205605"/>
    <n v="77188.069065420568"/>
    <s v="EV"/>
    <x v="0"/>
    <x v="7"/>
  </r>
  <r>
    <x v="14"/>
    <s v="1412036162Code12452D"/>
    <s v="1036350179"/>
    <s v="Z045"/>
    <s v="Z022"/>
    <s v="0093295096"/>
    <s v="1014781"/>
    <s v="CP All Public Company Limited"/>
    <s v="1232007"/>
    <x v="2"/>
    <x v="2"/>
    <n v="1000"/>
    <n v="59191.53"/>
    <x v="2"/>
    <n v="1000"/>
    <n v="62790"/>
    <n v="3598.4700000000012"/>
    <n v="59191.53"/>
    <n v="72000"/>
    <n v="4710.2803738317753"/>
    <n v="63901.810373831773"/>
    <s v="CA"/>
    <x v="0"/>
    <x v="7"/>
  </r>
  <r>
    <x v="14"/>
    <s v="1412036162Code12452D"/>
    <s v="1036350179"/>
    <s v="Z045"/>
    <s v="Z022"/>
    <s v="0093295096"/>
    <s v="1014781"/>
    <s v="CP All Public Company Limited"/>
    <s v="1232007"/>
    <x v="8"/>
    <x v="8"/>
    <n v="500"/>
    <n v="29595.77"/>
    <x v="8"/>
    <n v="500"/>
    <n v="31395"/>
    <n v="1799.2299999999996"/>
    <n v="29595.77"/>
    <n v="36000"/>
    <n v="2355.1401869158876"/>
    <n v="31950.910186915888"/>
    <s v="CAHD"/>
    <x v="0"/>
    <x v="7"/>
  </r>
  <r>
    <x v="14"/>
    <s v="1412036163Code12452D"/>
    <s v="1036350180"/>
    <s v="Z045"/>
    <s v="Z022"/>
    <s v="0093295097"/>
    <s v="1014781"/>
    <s v="CP All Public Company Limited"/>
    <s v="1232007"/>
    <x v="9"/>
    <x v="9"/>
    <n v="500"/>
    <n v="29595.77"/>
    <x v="9"/>
    <n v="500"/>
    <n v="31395"/>
    <n v="1799.2299999999996"/>
    <n v="29595.77"/>
    <n v="36000"/>
    <n v="2355.1401869158876"/>
    <n v="31950.910186915888"/>
    <s v="WI"/>
    <x v="0"/>
    <x v="7"/>
  </r>
  <r>
    <x v="14"/>
    <s v="1412036163Code12452D"/>
    <s v="1036350180"/>
    <s v="Z045"/>
    <s v="Z022"/>
    <s v="0093295097"/>
    <s v="1014781"/>
    <s v="CP All Public Company Limited"/>
    <s v="1232007"/>
    <x v="12"/>
    <x v="0"/>
    <n v="1500"/>
    <n v="88787.32"/>
    <x v="0"/>
    <n v="1500"/>
    <n v="94185"/>
    <n v="5397.679999999993"/>
    <n v="88787.32"/>
    <n v="108000"/>
    <n v="7065.4205607476633"/>
    <n v="95852.740560747668"/>
    <s v="WI"/>
    <x v="0"/>
    <x v="7"/>
  </r>
  <r>
    <x v="14"/>
    <s v="1412036163Code12452D"/>
    <s v="1036350180"/>
    <s v="Z045"/>
    <s v="Z022"/>
    <s v="0093295097"/>
    <s v="1014781"/>
    <s v="CP All Public Company Limited"/>
    <s v="1232007"/>
    <x v="7"/>
    <x v="7"/>
    <n v="500"/>
    <n v="29595.77"/>
    <x v="7"/>
    <n v="500"/>
    <n v="31395"/>
    <n v="1799.2299999999996"/>
    <n v="29595.77"/>
    <n v="36000"/>
    <n v="2355.1401869158876"/>
    <n v="31950.910186915888"/>
    <s v="WI"/>
    <x v="0"/>
    <x v="7"/>
  </r>
  <r>
    <x v="14"/>
    <s v="1512037583Code12452D"/>
    <s v="1036350181"/>
    <s v="Z045"/>
    <s v="Z022"/>
    <s v="0093295098"/>
    <s v="1014781"/>
    <s v="CP All Public Company Limited"/>
    <s v="1247865"/>
    <x v="4"/>
    <x v="4"/>
    <n v="500"/>
    <n v="66669.14"/>
    <x v="4"/>
    <n v="500"/>
    <n v="69265"/>
    <n v="2595.8600000000006"/>
    <n v="66669.14"/>
    <n v="80000"/>
    <n v="5233.6448598130837"/>
    <n v="71902.78485981308"/>
    <s v="EV"/>
    <x v="0"/>
    <x v="7"/>
  </r>
  <r>
    <x v="14"/>
    <s v="1512037583Code12452D"/>
    <s v="1036350181"/>
    <s v="Z045"/>
    <s v="Z022"/>
    <s v="0093295098"/>
    <s v="1014781"/>
    <s v="CP All Public Company Limited"/>
    <s v="1247865"/>
    <x v="1"/>
    <x v="1"/>
    <n v="4500"/>
    <n v="266361.87"/>
    <x v="1"/>
    <n v="4500"/>
    <n v="282555"/>
    <n v="16193.130000000005"/>
    <n v="266361.87"/>
    <n v="324000"/>
    <n v="21196.261682242992"/>
    <n v="287558.13168224297"/>
    <s v="CA"/>
    <x v="0"/>
    <x v="7"/>
  </r>
  <r>
    <x v="14"/>
    <s v="1512037583Code12452D"/>
    <s v="1036350181"/>
    <s v="Z045"/>
    <s v="Z022"/>
    <s v="0093295098"/>
    <s v="1014781"/>
    <s v="CP All Public Company Limited"/>
    <s v="1247865"/>
    <x v="2"/>
    <x v="2"/>
    <n v="1000"/>
    <n v="59191.53"/>
    <x v="2"/>
    <n v="1000"/>
    <n v="62790"/>
    <n v="3598.4700000000012"/>
    <n v="59191.53"/>
    <n v="72000"/>
    <n v="4710.2803738317753"/>
    <n v="63901.810373831773"/>
    <s v="CA"/>
    <x v="0"/>
    <x v="7"/>
  </r>
  <r>
    <x v="14"/>
    <s v="1512037583Code12452D"/>
    <s v="1036350181"/>
    <s v="Z045"/>
    <s v="Z022"/>
    <s v="0093295098"/>
    <s v="1014781"/>
    <s v="CP All Public Company Limited"/>
    <s v="1247865"/>
    <x v="10"/>
    <x v="10"/>
    <n v="1500"/>
    <n v="88787.29"/>
    <x v="10"/>
    <n v="1500"/>
    <n v="94185"/>
    <n v="5397.7100000000064"/>
    <n v="88787.29"/>
    <n v="108000"/>
    <n v="7065.4205607476633"/>
    <n v="95852.710560747655"/>
    <s v="CA"/>
    <x v="0"/>
    <x v="7"/>
  </r>
  <r>
    <x v="14"/>
    <s v="1512037583Code12452D"/>
    <s v="1036350181"/>
    <s v="Z045"/>
    <s v="Z022"/>
    <s v="0093295098"/>
    <s v="1014781"/>
    <s v="CP All Public Company Limited"/>
    <s v="1247865"/>
    <x v="8"/>
    <x v="8"/>
    <n v="3500"/>
    <n v="207170.41"/>
    <x v="8"/>
    <n v="3500"/>
    <n v="219765"/>
    <n v="12594.589999999997"/>
    <n v="207170.41"/>
    <n v="252000"/>
    <n v="16485.981308411214"/>
    <n v="223656.39130841123"/>
    <s v="CAHD"/>
    <x v="0"/>
    <x v="7"/>
  </r>
  <r>
    <x v="14"/>
    <s v="1512037583Code12452D"/>
    <s v="1036350181"/>
    <s v="Z045"/>
    <s v="Z022"/>
    <s v="0093295098"/>
    <s v="1014781"/>
    <s v="CP All Public Company Limited"/>
    <s v="1247865"/>
    <x v="11"/>
    <x v="11"/>
    <n v="1000"/>
    <n v="59191.55"/>
    <x v="11"/>
    <n v="1000"/>
    <n v="62790"/>
    <n v="3598.4499999999971"/>
    <n v="59191.55"/>
    <n v="72000"/>
    <n v="4710.2803738317753"/>
    <n v="63901.830373831777"/>
    <s v="CAHD"/>
    <x v="0"/>
    <x v="7"/>
  </r>
  <r>
    <x v="14"/>
    <s v="1512037584Code12452D"/>
    <s v="1036350182"/>
    <s v="Z045"/>
    <s v="Z022"/>
    <s v="0093295099"/>
    <s v="1014781"/>
    <s v="CP All Public Company Limited"/>
    <s v="1247865"/>
    <x v="9"/>
    <x v="9"/>
    <n v="2000"/>
    <n v="118383.09"/>
    <x v="9"/>
    <n v="2000"/>
    <n v="125580"/>
    <n v="7196.9100000000035"/>
    <n v="118383.09"/>
    <n v="144000"/>
    <n v="9420.5607476635505"/>
    <n v="127803.65074766355"/>
    <s v="WI"/>
    <x v="0"/>
    <x v="7"/>
  </r>
  <r>
    <x v="14"/>
    <s v="1512037584Code12452D"/>
    <s v="1036350182"/>
    <s v="Z045"/>
    <s v="Z022"/>
    <s v="0093295099"/>
    <s v="1014781"/>
    <s v="CP All Public Company Limited"/>
    <s v="1247865"/>
    <x v="12"/>
    <x v="0"/>
    <n v="1000"/>
    <n v="59191.55"/>
    <x v="0"/>
    <n v="1000"/>
    <n v="62790"/>
    <n v="3598.4499999999971"/>
    <n v="59191.55"/>
    <n v="72000"/>
    <n v="4710.2803738317753"/>
    <n v="63901.830373831777"/>
    <s v="WI"/>
    <x v="0"/>
    <x v="7"/>
  </r>
  <r>
    <x v="14"/>
    <s v="1512037584Code12452D"/>
    <s v="1036350182"/>
    <s v="Z045"/>
    <s v="Z022"/>
    <s v="0093295099"/>
    <s v="1014781"/>
    <s v="CP All Public Company Limited"/>
    <s v="1247865"/>
    <x v="7"/>
    <x v="7"/>
    <n v="2000"/>
    <n v="118383.09"/>
    <x v="7"/>
    <n v="2000"/>
    <n v="125580"/>
    <n v="7196.9100000000035"/>
    <n v="118383.09"/>
    <n v="144000"/>
    <n v="9420.5607476635505"/>
    <n v="127803.65074766355"/>
    <s v="WI"/>
    <x v="0"/>
    <x v="7"/>
  </r>
  <r>
    <x v="2"/>
    <s v="W151R20030 (Q)"/>
    <s v="1036144599"/>
    <s v="Z013"/>
    <s v="Z003"/>
    <s v="0093307765"/>
    <s v="1014781"/>
    <s v="CP All Public Company Limited"/>
    <s v="1247865"/>
    <x v="2"/>
    <x v="2"/>
    <n v="8"/>
    <n v="473.53"/>
    <x v="2"/>
    <n v="-8"/>
    <n v="-502.32"/>
    <n v="-28.79000000000002"/>
    <n v="-473.53"/>
    <n v="-576"/>
    <n v="-37.682242990654203"/>
    <n v="-511.2122429906542"/>
    <s v="CA"/>
    <x v="0"/>
    <x v="7"/>
  </r>
  <r>
    <x v="2"/>
    <s v="W151R20030 (Q)"/>
    <s v="1036144599"/>
    <s v="Z013"/>
    <s v="Z003"/>
    <s v="0093307765"/>
    <s v="1014781"/>
    <s v="CP All Public Company Limited"/>
    <s v="1247865"/>
    <x v="10"/>
    <x v="10"/>
    <n v="3"/>
    <n v="177.58"/>
    <x v="10"/>
    <n v="-3"/>
    <n v="-188.37"/>
    <n v="-10.789999999999992"/>
    <n v="-177.58"/>
    <n v="-216"/>
    <n v="-14.130841121495328"/>
    <n v="-191.71084112149535"/>
    <s v="CA"/>
    <x v="0"/>
    <x v="7"/>
  </r>
  <r>
    <x v="2"/>
    <s v="W151R20030 (Q)"/>
    <s v="1036144606"/>
    <s v="Z046"/>
    <s v="Z003"/>
    <s v="0093307766"/>
    <s v="1014781"/>
    <s v="CP All Public Company Limited"/>
    <s v="1247865"/>
    <x v="2"/>
    <x v="2"/>
    <n v="2"/>
    <n v="118.39"/>
    <x v="2"/>
    <n v="-2"/>
    <n v="-125.58"/>
    <n v="-7.1899999999999977"/>
    <n v="-118.39"/>
    <n v="-144"/>
    <n v="-9.4205607476635507"/>
    <n v="-127.81056074766354"/>
    <s v="CA"/>
    <x v="0"/>
    <x v="7"/>
  </r>
  <r>
    <x v="2"/>
    <s v="W151R20030 (Q)"/>
    <s v="1036144606"/>
    <s v="Z046"/>
    <s v="Z003"/>
    <s v="0093307766"/>
    <s v="1014781"/>
    <s v="CP All Public Company Limited"/>
    <s v="1247865"/>
    <x v="13"/>
    <x v="9"/>
    <n v="10"/>
    <n v="591.91"/>
    <x v="9"/>
    <n v="-10"/>
    <n v="-627.9"/>
    <n v="-35.990000000000009"/>
    <n v="-591.91"/>
    <n v="-720"/>
    <n v="-47.10280373831776"/>
    <n v="-639.01280373831776"/>
    <s v="WI"/>
    <x v="0"/>
    <x v="7"/>
  </r>
  <r>
    <x v="2"/>
    <s v="W151R20030 (Q)"/>
    <s v="1036144606"/>
    <s v="Z046"/>
    <s v="Z003"/>
    <s v="0093307766"/>
    <s v="1014781"/>
    <s v="CP All Public Company Limited"/>
    <s v="1247865"/>
    <x v="10"/>
    <x v="10"/>
    <n v="7"/>
    <n v="414.34"/>
    <x v="10"/>
    <n v="-7"/>
    <n v="-439.53"/>
    <n v="-25.189999999999998"/>
    <n v="-414.34"/>
    <n v="-504"/>
    <n v="-32.971962616822431"/>
    <n v="-447.31196261682243"/>
    <s v="CA"/>
    <x v="0"/>
    <x v="7"/>
  </r>
  <r>
    <x v="2"/>
    <s v="W301R20131 (Q)"/>
    <s v="1036144622"/>
    <s v="Z046"/>
    <s v="Z003"/>
    <s v="0093307767"/>
    <s v="1014781"/>
    <s v="CP All Public Company Limited"/>
    <s v="1113864"/>
    <x v="2"/>
    <x v="2"/>
    <n v="10"/>
    <n v="591.91"/>
    <x v="2"/>
    <n v="-10"/>
    <n v="-627.9"/>
    <n v="-35.990000000000009"/>
    <n v="-591.91"/>
    <n v="-720"/>
    <n v="-47.10280373831776"/>
    <n v="-639.01280373831776"/>
    <s v="CA"/>
    <x v="0"/>
    <x v="7"/>
  </r>
  <r>
    <x v="2"/>
    <s v="W301R20131 (Q)"/>
    <s v="1036144622"/>
    <s v="Z046"/>
    <s v="Z003"/>
    <s v="0093307767"/>
    <s v="1014781"/>
    <s v="CP All Public Company Limited"/>
    <s v="1113864"/>
    <x v="6"/>
    <x v="6"/>
    <n v="10"/>
    <n v="989.5"/>
    <x v="6"/>
    <n v="-10"/>
    <n v="-1041.5"/>
    <n v="-52"/>
    <n v="-989.5"/>
    <n v="-1200"/>
    <n v="-78.504672897196258"/>
    <n v="-1068.0046728971963"/>
    <s v="WI"/>
    <x v="0"/>
    <x v="7"/>
  </r>
  <r>
    <x v="2"/>
    <s v="1512025114RF93294459"/>
    <s v="1036144628"/>
    <s v="Z013"/>
    <s v="Z003"/>
    <s v="0093307768"/>
    <s v="1014781"/>
    <s v="CP All Public Company Limited"/>
    <s v="1247865"/>
    <x v="9"/>
    <x v="9"/>
    <n v="474"/>
    <n v="28056.79"/>
    <x v="9"/>
    <n v="-474"/>
    <n v="-29762.46"/>
    <n v="-1705.6699999999983"/>
    <n v="-28056.79"/>
    <n v="-34128"/>
    <n v="-2232.6728971962616"/>
    <n v="-30289.462897196263"/>
    <s v="WI"/>
    <x v="0"/>
    <x v="7"/>
  </r>
  <r>
    <x v="2"/>
    <s v="1512025114RF93294459"/>
    <s v="1036144629"/>
    <s v="Z046"/>
    <s v="Z003"/>
    <s v="0093307769"/>
    <s v="1014781"/>
    <s v="CP All Public Company Limited"/>
    <s v="1247865"/>
    <x v="9"/>
    <x v="9"/>
    <n v="26"/>
    <n v="1538.98"/>
    <x v="9"/>
    <n v="-26"/>
    <n v="-1632.54"/>
    <n v="-93.559999999999945"/>
    <n v="-1538.98"/>
    <n v="-1872"/>
    <n v="-122.46728971962617"/>
    <n v="-1661.4472897196263"/>
    <s v="WI"/>
    <x v="0"/>
    <x v="7"/>
  </r>
  <r>
    <x v="2"/>
    <s v="4012025410RF93294451"/>
    <s v="1036144630"/>
    <s v="Z013"/>
    <s v="Z003"/>
    <s v="0093307770"/>
    <s v="1014781"/>
    <s v="CP All Public Company Limited"/>
    <s v="1092504"/>
    <x v="6"/>
    <x v="6"/>
    <n v="500"/>
    <n v="49474.77"/>
    <x v="6"/>
    <n v="-500"/>
    <n v="-52075"/>
    <n v="-2600.2300000000032"/>
    <n v="-49474.77"/>
    <n v="-60000"/>
    <n v="-3925.233644859813"/>
    <n v="-53400.003644859811"/>
    <s v="WI"/>
    <x v="0"/>
    <x v="7"/>
  </r>
  <r>
    <x v="2"/>
    <s v="3012024683RF93294448"/>
    <s v="1036144632"/>
    <s v="Z013"/>
    <s v="Z003"/>
    <s v="0093307771"/>
    <s v="1014781"/>
    <s v="CP All Public Company Limited"/>
    <s v="1113864"/>
    <x v="2"/>
    <x v="2"/>
    <n v="497"/>
    <n v="29418.19"/>
    <x v="2"/>
    <n v="-497"/>
    <n v="-31206.63"/>
    <n v="-1788.4400000000023"/>
    <n v="-29418.19"/>
    <n v="-35784"/>
    <n v="-2341.0093457943926"/>
    <n v="-31759.19934579439"/>
    <s v="CA"/>
    <x v="0"/>
    <x v="7"/>
  </r>
  <r>
    <x v="2"/>
    <s v="3012024683RF93294448"/>
    <s v="1036144636"/>
    <s v="Z046"/>
    <s v="Z003"/>
    <s v="0093307772"/>
    <s v="1014781"/>
    <s v="CP All Public Company Limited"/>
    <s v="1113864"/>
    <x v="2"/>
    <x v="2"/>
    <n v="3"/>
    <n v="177.58"/>
    <x v="2"/>
    <n v="-3"/>
    <n v="-188.37"/>
    <n v="-10.789999999999992"/>
    <n v="-177.58"/>
    <n v="-216"/>
    <n v="-14.130841121495328"/>
    <n v="-191.71084112149535"/>
    <s v="CA"/>
    <x v="0"/>
    <x v="7"/>
  </r>
  <r>
    <x v="2"/>
    <s v="1212029038RF93294599"/>
    <s v="1036144637"/>
    <s v="Z013"/>
    <s v="Z003"/>
    <s v="0093307773"/>
    <s v="1014781"/>
    <s v="CP All Public Company Limited"/>
    <s v="1123730"/>
    <x v="0"/>
    <x v="0"/>
    <n v="497"/>
    <n v="29418.2"/>
    <x v="0"/>
    <n v="-497"/>
    <n v="-31206.63"/>
    <n v="-1788.4300000000003"/>
    <n v="-29418.2"/>
    <n v="-35784"/>
    <n v="-2341.0093457943926"/>
    <n v="-31759.209345794392"/>
    <s v="WI"/>
    <x v="0"/>
    <x v="7"/>
  </r>
  <r>
    <x v="2"/>
    <s v="1212029038RF93294599"/>
    <s v="1036144639"/>
    <s v="Z046"/>
    <s v="Z003"/>
    <s v="0093307774"/>
    <s v="1014781"/>
    <s v="CP All Public Company Limited"/>
    <s v="1123730"/>
    <x v="0"/>
    <x v="0"/>
    <n v="3"/>
    <n v="177.58"/>
    <x v="0"/>
    <n v="-3"/>
    <n v="-188.37"/>
    <n v="-10.789999999999992"/>
    <n v="-177.58"/>
    <n v="-216"/>
    <n v="-14.130841121495328"/>
    <n v="-191.71084112149535"/>
    <s v="WI"/>
    <x v="0"/>
    <x v="7"/>
  </r>
  <r>
    <x v="2"/>
    <s v="1212029037RF93294598"/>
    <s v="1036144640"/>
    <s v="Z013"/>
    <s v="Z003"/>
    <s v="0093307775"/>
    <s v="1014781"/>
    <s v="CP All Public Company Limited"/>
    <s v="1123730"/>
    <x v="2"/>
    <x v="2"/>
    <n v="498"/>
    <n v="29477.38"/>
    <x v="2"/>
    <n v="-498"/>
    <n v="-31269.42"/>
    <n v="-1792.0399999999972"/>
    <n v="-29477.38"/>
    <n v="-35856"/>
    <n v="-2345.7196261682243"/>
    <n v="-31823.099626168227"/>
    <s v="CA"/>
    <x v="0"/>
    <x v="7"/>
  </r>
  <r>
    <x v="2"/>
    <s v="1212029037RF93294598"/>
    <s v="1036144640"/>
    <s v="Z013"/>
    <s v="Z003"/>
    <s v="0093307775"/>
    <s v="1014781"/>
    <s v="CP All Public Company Limited"/>
    <s v="1123730"/>
    <x v="10"/>
    <x v="10"/>
    <n v="497"/>
    <n v="29418.19"/>
    <x v="10"/>
    <n v="-497"/>
    <n v="-31206.63"/>
    <n v="-1788.4400000000023"/>
    <n v="-29418.19"/>
    <n v="-35784"/>
    <n v="-2341.0093457943926"/>
    <n v="-31759.19934579439"/>
    <s v="CA"/>
    <x v="0"/>
    <x v="7"/>
  </r>
  <r>
    <x v="2"/>
    <s v="1212029037RF93294598"/>
    <s v="1036144643"/>
    <s v="Z046"/>
    <s v="Z003"/>
    <s v="0093307776"/>
    <s v="1014781"/>
    <s v="CP All Public Company Limited"/>
    <s v="1123730"/>
    <x v="2"/>
    <x v="2"/>
    <n v="2"/>
    <n v="118.39"/>
    <x v="2"/>
    <n v="-2"/>
    <n v="-125.58"/>
    <n v="-7.1899999999999977"/>
    <n v="-118.39"/>
    <n v="-144"/>
    <n v="-9.4205607476635507"/>
    <n v="-127.81056074766354"/>
    <s v="CA"/>
    <x v="0"/>
    <x v="7"/>
  </r>
  <r>
    <x v="2"/>
    <s v="1212029037RF93294598"/>
    <s v="1036144643"/>
    <s v="Z046"/>
    <s v="Z003"/>
    <s v="0093307776"/>
    <s v="1014781"/>
    <s v="CP All Public Company Limited"/>
    <s v="1123730"/>
    <x v="10"/>
    <x v="10"/>
    <n v="3"/>
    <n v="177.58"/>
    <x v="10"/>
    <n v="-3"/>
    <n v="-188.37"/>
    <n v="-10.789999999999992"/>
    <n v="-177.58"/>
    <n v="-216"/>
    <n v="-14.130841121495328"/>
    <n v="-191.71084112149535"/>
    <s v="CA"/>
    <x v="0"/>
    <x v="7"/>
  </r>
  <r>
    <x v="5"/>
    <s v="W901R20099 (Q)"/>
    <s v="1036184643"/>
    <s v="Z046"/>
    <s v="Z003"/>
    <s v="0093307777"/>
    <s v="1014781"/>
    <s v="CP All Public Company Limited"/>
    <s v="1121029"/>
    <x v="0"/>
    <x v="0"/>
    <n v="10"/>
    <n v="591.91"/>
    <x v="0"/>
    <n v="-10"/>
    <n v="-627.9"/>
    <n v="-35.990000000000009"/>
    <n v="-591.91"/>
    <n v="-720"/>
    <n v="-47.10280373831776"/>
    <n v="-639.01280373831776"/>
    <s v="WI"/>
    <x v="0"/>
    <x v="7"/>
  </r>
  <r>
    <x v="5"/>
    <s v="W101R20121 (Q)"/>
    <s v="1036184662"/>
    <s v="Z046"/>
    <s v="Z003"/>
    <s v="0093307778"/>
    <s v="1014781"/>
    <s v="CP All Public Company Limited"/>
    <s v="1014781"/>
    <x v="0"/>
    <x v="0"/>
    <n v="12"/>
    <n v="710.3"/>
    <x v="0"/>
    <n v="-12"/>
    <n v="-753.48"/>
    <n v="-43.180000000000064"/>
    <n v="-710.3"/>
    <n v="-864"/>
    <n v="-56.523364485981311"/>
    <n v="-766.8233644859813"/>
    <s v="WI"/>
    <x v="0"/>
    <x v="7"/>
  </r>
  <r>
    <x v="5"/>
    <s v="W101R20121 (Q)"/>
    <s v="1036184662"/>
    <s v="Z046"/>
    <s v="Z003"/>
    <s v="0093307778"/>
    <s v="1014781"/>
    <s v="CP All Public Company Limited"/>
    <s v="1014781"/>
    <x v="14"/>
    <x v="7"/>
    <n v="5"/>
    <n v="295.95"/>
    <x v="7"/>
    <n v="-5"/>
    <n v="-313.95"/>
    <n v="-18"/>
    <n v="-295.95"/>
    <n v="-360"/>
    <n v="-23.55140186915888"/>
    <n v="-319.50140186915888"/>
    <s v="WI"/>
    <x v="0"/>
    <x v="7"/>
  </r>
  <r>
    <x v="5"/>
    <s v="W101R20121 (Q)"/>
    <s v="1036184662"/>
    <s v="Z046"/>
    <s v="Z003"/>
    <s v="0093307778"/>
    <s v="1014781"/>
    <s v="CP All Public Company Limited"/>
    <s v="1014781"/>
    <x v="6"/>
    <x v="6"/>
    <n v="1"/>
    <n v="98.95"/>
    <x v="6"/>
    <n v="-1"/>
    <n v="-104.15"/>
    <n v="-5.2000000000000028"/>
    <n v="-98.95"/>
    <n v="-120"/>
    <n v="-7.8504672897196262"/>
    <n v="-106.80046728971963"/>
    <s v="WI"/>
    <x v="0"/>
    <x v="7"/>
  </r>
  <r>
    <x v="5"/>
    <s v="W101R20121 (Q)"/>
    <s v="1036184662"/>
    <s v="Z046"/>
    <s v="Z003"/>
    <s v="0093307778"/>
    <s v="1014781"/>
    <s v="CP All Public Company Limited"/>
    <s v="1014781"/>
    <x v="13"/>
    <x v="9"/>
    <n v="1"/>
    <n v="59.19"/>
    <x v="9"/>
    <n v="-1"/>
    <n v="-62.79"/>
    <n v="-3.6000000000000014"/>
    <n v="-59.19"/>
    <n v="-72"/>
    <n v="-4.7102803738317753"/>
    <n v="-63.900280373831777"/>
    <s v="WI"/>
    <x v="0"/>
    <x v="7"/>
  </r>
  <r>
    <x v="5"/>
    <s v="W101R20121 (Q)"/>
    <s v="1036184662"/>
    <s v="Z046"/>
    <s v="Z003"/>
    <s v="0093307778"/>
    <s v="1014781"/>
    <s v="CP All Public Company Limited"/>
    <s v="1014781"/>
    <x v="10"/>
    <x v="10"/>
    <n v="1"/>
    <n v="59.19"/>
    <x v="10"/>
    <n v="-1"/>
    <n v="-62.79"/>
    <n v="-3.6000000000000014"/>
    <n v="-59.19"/>
    <n v="-72"/>
    <n v="-4.7102803738317753"/>
    <n v="-63.900280373831777"/>
    <s v="CA"/>
    <x v="0"/>
    <x v="7"/>
  </r>
  <r>
    <x v="5"/>
    <s v="W101R20121 (Q)"/>
    <s v="1036184662"/>
    <s v="Z046"/>
    <s v="Z003"/>
    <s v="0093307778"/>
    <s v="1014781"/>
    <s v="CP All Public Company Limited"/>
    <s v="1014781"/>
    <x v="8"/>
    <x v="8"/>
    <n v="20"/>
    <n v="1183.83"/>
    <x v="8"/>
    <n v="-20"/>
    <n v="-1255.8"/>
    <n v="-71.970000000000027"/>
    <n v="-1183.83"/>
    <n v="-1440"/>
    <n v="-94.205607476635521"/>
    <n v="-1278.0356074766355"/>
    <s v="CAHD"/>
    <x v="0"/>
    <x v="7"/>
  </r>
  <r>
    <x v="5"/>
    <s v="W131R20146 (Q)"/>
    <s v="1036184681"/>
    <s v="Z046"/>
    <s v="Z003"/>
    <s v="0093307779"/>
    <s v="1014781"/>
    <s v="CP All Public Company Limited"/>
    <s v="1134451"/>
    <x v="6"/>
    <x v="6"/>
    <n v="10"/>
    <n v="989.5"/>
    <x v="6"/>
    <n v="-10"/>
    <n v="-1041.5"/>
    <n v="-52"/>
    <n v="-989.5"/>
    <n v="-1200"/>
    <n v="-78.504672897196258"/>
    <n v="-1068.0046728971963"/>
    <s v="WI"/>
    <x v="0"/>
    <x v="7"/>
  </r>
  <r>
    <x v="5"/>
    <s v="W131R20146 (Q)"/>
    <s v="1036184681"/>
    <s v="Z046"/>
    <s v="Z003"/>
    <s v="0093307779"/>
    <s v="1014781"/>
    <s v="CP All Public Company Limited"/>
    <s v="1134451"/>
    <x v="10"/>
    <x v="10"/>
    <n v="10"/>
    <n v="591.91"/>
    <x v="10"/>
    <n v="-10"/>
    <n v="-627.9"/>
    <n v="-35.990000000000009"/>
    <n v="-591.91"/>
    <n v="-720"/>
    <n v="-47.10280373831776"/>
    <n v="-639.01280373831776"/>
    <s v="CA"/>
    <x v="0"/>
    <x v="7"/>
  </r>
  <r>
    <x v="5"/>
    <s v="W801R20123 (Q)"/>
    <s v="1036184682"/>
    <s v="Z046"/>
    <s v="Z003"/>
    <s v="0093307780"/>
    <s v="1014781"/>
    <s v="CP All Public Company Limited"/>
    <s v="1014779"/>
    <x v="14"/>
    <x v="7"/>
    <n v="1"/>
    <n v="59.19"/>
    <x v="7"/>
    <n v="-1"/>
    <n v="-62.79"/>
    <n v="-3.6000000000000014"/>
    <n v="-59.19"/>
    <n v="-72"/>
    <n v="-4.7102803738317753"/>
    <n v="-63.900280373831777"/>
    <s v="WI"/>
    <x v="0"/>
    <x v="7"/>
  </r>
  <r>
    <x v="5"/>
    <s v="W801R20123 (Q)"/>
    <s v="1036184682"/>
    <s v="Z046"/>
    <s v="Z003"/>
    <s v="0093307780"/>
    <s v="1014781"/>
    <s v="CP All Public Company Limited"/>
    <s v="1014779"/>
    <x v="13"/>
    <x v="9"/>
    <n v="1"/>
    <n v="59.19"/>
    <x v="9"/>
    <n v="-1"/>
    <n v="-62.79"/>
    <n v="-3.6000000000000014"/>
    <n v="-59.19"/>
    <n v="-72"/>
    <n v="-4.7102803738317753"/>
    <n v="-63.900280373831777"/>
    <s v="WI"/>
    <x v="0"/>
    <x v="7"/>
  </r>
  <r>
    <x v="5"/>
    <s v="4012027999RF93294582"/>
    <s v="1036184688"/>
    <s v="Z013"/>
    <s v="Z003"/>
    <s v="0093307781"/>
    <s v="1014781"/>
    <s v="CP All Public Company Limited"/>
    <s v="1092504"/>
    <x v="6"/>
    <x v="6"/>
    <n v="497"/>
    <n v="49177.919999999998"/>
    <x v="6"/>
    <n v="-497"/>
    <n v="-51762.55"/>
    <n v="-2584.6300000000047"/>
    <n v="-49177.919999999998"/>
    <n v="-59640"/>
    <n v="-3901.6822429906542"/>
    <n v="-53079.602242990652"/>
    <s v="WI"/>
    <x v="0"/>
    <x v="7"/>
  </r>
  <r>
    <x v="5"/>
    <s v="4012027999RF93294582"/>
    <s v="1036184689"/>
    <s v="Z046"/>
    <s v="Z003"/>
    <s v="0093307782"/>
    <s v="1014781"/>
    <s v="CP All Public Company Limited"/>
    <s v="1092504"/>
    <x v="6"/>
    <x v="6"/>
    <n v="3"/>
    <n v="296.83999999999997"/>
    <x v="6"/>
    <n v="-3"/>
    <n v="-312.45000000000005"/>
    <n v="-15.61000000000007"/>
    <n v="-296.83999999999997"/>
    <n v="-360"/>
    <n v="-23.55140186915888"/>
    <n v="-320.39140186915887"/>
    <s v="WI"/>
    <x v="0"/>
    <x v="7"/>
  </r>
  <r>
    <x v="5"/>
    <s v="1213020338RF93294674"/>
    <s v="1036184693"/>
    <s v="Z013"/>
    <s v="Z003"/>
    <s v="0093307783"/>
    <s v="1014781"/>
    <s v="CP All Public Company Limited"/>
    <s v="1123730"/>
    <x v="8"/>
    <x v="8"/>
    <n v="499"/>
    <n v="29536.58"/>
    <x v="8"/>
    <n v="-499"/>
    <n v="-31332.21"/>
    <n v="-1795.6299999999974"/>
    <n v="-29536.58"/>
    <n v="-35928"/>
    <n v="-2350.429906542056"/>
    <n v="-31887.009906542058"/>
    <s v="CAHD"/>
    <x v="0"/>
    <x v="7"/>
  </r>
  <r>
    <x v="5"/>
    <s v="1213020338RF93294674"/>
    <s v="1036184727"/>
    <s v="Z046"/>
    <s v="Z003"/>
    <s v="0093307784"/>
    <s v="1014781"/>
    <s v="CP All Public Company Limited"/>
    <s v="1123730"/>
    <x v="8"/>
    <x v="8"/>
    <n v="1"/>
    <n v="59.19"/>
    <x v="8"/>
    <n v="-1"/>
    <n v="-62.79"/>
    <n v="-3.6000000000000014"/>
    <n v="-59.19"/>
    <n v="-72"/>
    <n v="-4.7102803738317753"/>
    <n v="-63.900280373831777"/>
    <s v="CAHD"/>
    <x v="0"/>
    <x v="7"/>
  </r>
  <r>
    <x v="5"/>
    <s v="1512027571RF93294589"/>
    <s v="1036184728"/>
    <s v="Z013"/>
    <s v="Z003"/>
    <s v="0093307785"/>
    <s v="1014781"/>
    <s v="CP All Public Company Limited"/>
    <s v="1247865"/>
    <x v="1"/>
    <x v="1"/>
    <n v="496"/>
    <n v="29358.99"/>
    <x v="1"/>
    <n v="-496"/>
    <n v="-31143.84"/>
    <n v="-1784.8499999999985"/>
    <n v="-29358.99"/>
    <n v="-35712"/>
    <n v="-2336.299065420561"/>
    <n v="-31695.289065420562"/>
    <s v="CA"/>
    <x v="0"/>
    <x v="7"/>
  </r>
  <r>
    <x v="5"/>
    <s v="1512027571RF93294589"/>
    <s v="1036184728"/>
    <s v="Z013"/>
    <s v="Z003"/>
    <s v="0093307785"/>
    <s v="1014781"/>
    <s v="CP All Public Company Limited"/>
    <s v="1247865"/>
    <x v="8"/>
    <x v="8"/>
    <n v="496"/>
    <n v="29359"/>
    <x v="8"/>
    <n v="-496"/>
    <n v="-31143.84"/>
    <n v="-1784.8400000000001"/>
    <n v="-29359"/>
    <n v="-35712"/>
    <n v="-2336.299065420561"/>
    <n v="-31695.299065420561"/>
    <s v="CAHD"/>
    <x v="0"/>
    <x v="7"/>
  </r>
  <r>
    <x v="5"/>
    <s v="1512027571RF93294589"/>
    <s v="1036184730"/>
    <s v="Z046"/>
    <s v="Z003"/>
    <s v="0093307786"/>
    <s v="1014781"/>
    <s v="CP All Public Company Limited"/>
    <s v="1247865"/>
    <x v="1"/>
    <x v="1"/>
    <n v="4"/>
    <n v="236.77"/>
    <x v="1"/>
    <n v="-4"/>
    <n v="-251.16"/>
    <n v="-14.389999999999986"/>
    <n v="-236.77"/>
    <n v="-288"/>
    <n v="-18.841121495327101"/>
    <n v="-255.6111214953271"/>
    <s v="CA"/>
    <x v="0"/>
    <x v="7"/>
  </r>
  <r>
    <x v="5"/>
    <s v="1512027571RF93294589"/>
    <s v="1036184730"/>
    <s v="Z046"/>
    <s v="Z003"/>
    <s v="0093307786"/>
    <s v="1014781"/>
    <s v="CP All Public Company Limited"/>
    <s v="1247865"/>
    <x v="8"/>
    <x v="8"/>
    <n v="4"/>
    <n v="236.77"/>
    <x v="8"/>
    <n v="-4"/>
    <n v="-251.16"/>
    <n v="-14.389999999999986"/>
    <n v="-236.77"/>
    <n v="-288"/>
    <n v="-18.841121495327101"/>
    <n v="-255.6111214953271"/>
    <s v="CAHD"/>
    <x v="0"/>
    <x v="7"/>
  </r>
  <r>
    <x v="10"/>
    <s v="W101R30064"/>
    <s v="1036273346"/>
    <s v="Z013"/>
    <s v="Z003"/>
    <s v="0093307787"/>
    <s v="1014781"/>
    <s v="CP All Public Company Limited"/>
    <s v="1014781"/>
    <x v="6"/>
    <x v="6"/>
    <n v="23"/>
    <n v="2275.84"/>
    <x v="6"/>
    <n v="-23"/>
    <n v="-2395.4500000000003"/>
    <n v="-119.61000000000013"/>
    <n v="-2275.84"/>
    <n v="-2760"/>
    <n v="-180.56074766355141"/>
    <n v="-2456.4007476635516"/>
    <s v="WI"/>
    <x v="0"/>
    <x v="7"/>
  </r>
  <r>
    <x v="10"/>
    <s v="W101R30064"/>
    <s v="1036273347"/>
    <s v="Z046"/>
    <s v="Z003"/>
    <s v="0093307788"/>
    <s v="1014781"/>
    <s v="CP All Public Company Limited"/>
    <s v="1123730"/>
    <x v="6"/>
    <x v="6"/>
    <n v="8"/>
    <n v="791.6"/>
    <x v="6"/>
    <n v="-8"/>
    <n v="-833.2"/>
    <n v="-41.600000000000023"/>
    <n v="-791.6"/>
    <n v="-960"/>
    <n v="-62.803738317757009"/>
    <n v="-854.40373831775707"/>
    <s v="WI"/>
    <x v="0"/>
    <x v="7"/>
  </r>
  <r>
    <x v="10"/>
    <s v="W101R30064"/>
    <s v="1036273347"/>
    <s v="Z046"/>
    <s v="Z003"/>
    <s v="0093307788"/>
    <s v="1014781"/>
    <s v="CP All Public Company Limited"/>
    <s v="1123730"/>
    <x v="2"/>
    <x v="2"/>
    <n v="1"/>
    <n v="59.19"/>
    <x v="2"/>
    <n v="-1"/>
    <n v="-62.79"/>
    <n v="-3.6000000000000014"/>
    <n v="-59.19"/>
    <n v="-72"/>
    <n v="-4.7102803738317753"/>
    <n v="-63.900280373831777"/>
    <s v="CA"/>
    <x v="0"/>
    <x v="7"/>
  </r>
  <r>
    <x v="10"/>
    <s v="W101R30064"/>
    <s v="1036273347"/>
    <s v="Z046"/>
    <s v="Z003"/>
    <s v="0093307788"/>
    <s v="1014781"/>
    <s v="CP All Public Company Limited"/>
    <s v="1123730"/>
    <x v="13"/>
    <x v="9"/>
    <n v="1"/>
    <n v="59.19"/>
    <x v="9"/>
    <n v="-1"/>
    <n v="-62.79"/>
    <n v="-3.6000000000000014"/>
    <n v="-59.19"/>
    <n v="-72"/>
    <n v="-4.7102803738317753"/>
    <n v="-63.900280373831777"/>
    <s v="WI"/>
    <x v="0"/>
    <x v="7"/>
  </r>
  <r>
    <x v="10"/>
    <s v="W121R30054 (Q)"/>
    <s v="1036273348"/>
    <s v="Z046"/>
    <s v="Z003"/>
    <s v="0093307789"/>
    <s v="1014781"/>
    <s v="CP All Public Company Limited"/>
    <s v="1123730"/>
    <x v="6"/>
    <x v="6"/>
    <n v="1"/>
    <n v="98.95"/>
    <x v="6"/>
    <n v="-1"/>
    <n v="-104.15"/>
    <n v="-5.2000000000000028"/>
    <n v="-98.95"/>
    <n v="-120"/>
    <n v="-7.8504672897196262"/>
    <n v="-106.80046728971963"/>
    <s v="WI"/>
    <x v="0"/>
    <x v="7"/>
  </r>
  <r>
    <x v="10"/>
    <s v="W101R30063"/>
    <s v="1036273351"/>
    <s v="Z013"/>
    <s v="Z003"/>
    <s v="0093307790"/>
    <s v="1014781"/>
    <s v="CP All Public Company Limited"/>
    <s v="1014781"/>
    <x v="8"/>
    <x v="8"/>
    <n v="637"/>
    <n v="37705.019999999997"/>
    <x v="8"/>
    <n v="-637"/>
    <n v="-39997.229999999996"/>
    <n v="-2292.2099999999991"/>
    <n v="-37705.019999999997"/>
    <n v="-45864"/>
    <n v="-3000.4485981308412"/>
    <n v="-40705.468598130836"/>
    <s v="CAHD"/>
    <x v="0"/>
    <x v="7"/>
  </r>
  <r>
    <x v="10"/>
    <s v="1212031431RF93294801"/>
    <s v="1036273354"/>
    <s v="Z013"/>
    <s v="Z003"/>
    <s v="0093307791"/>
    <s v="1014781"/>
    <s v="CP All Public Company Limited"/>
    <s v="1123730"/>
    <x v="8"/>
    <x v="8"/>
    <n v="495"/>
    <n v="29299.82"/>
    <x v="8"/>
    <n v="-495"/>
    <n v="-31081.05"/>
    <n v="-1781.2299999999996"/>
    <n v="-29299.82"/>
    <n v="-35640"/>
    <n v="-2331.5887850467288"/>
    <n v="-31631.408785046729"/>
    <s v="CAHD"/>
    <x v="0"/>
    <x v="7"/>
  </r>
  <r>
    <x v="10"/>
    <s v="1212031431RF93294801"/>
    <s v="1036273355"/>
    <s v="Z046"/>
    <s v="Z003"/>
    <s v="0093307792"/>
    <s v="1014781"/>
    <s v="CP All Public Company Limited"/>
    <s v="1123730"/>
    <x v="8"/>
    <x v="8"/>
    <n v="5"/>
    <n v="295.95"/>
    <x v="8"/>
    <n v="-5"/>
    <n v="-313.95"/>
    <n v="-18"/>
    <n v="-295.95"/>
    <n v="-360"/>
    <n v="-23.55140186915888"/>
    <n v="-319.50140186915888"/>
    <s v="CAHD"/>
    <x v="0"/>
    <x v="7"/>
  </r>
  <r>
    <x v="10"/>
    <s v="1212033068RF93294846"/>
    <s v="1036273358"/>
    <s v="Z013"/>
    <s v="Z003"/>
    <s v="0093307793"/>
    <s v="1014781"/>
    <s v="CP All Public Company Limited"/>
    <s v="1123730"/>
    <x v="0"/>
    <x v="0"/>
    <n v="499"/>
    <n v="29536.58"/>
    <x v="0"/>
    <n v="-499"/>
    <n v="-31332.21"/>
    <n v="-1795.6299999999974"/>
    <n v="-29536.58"/>
    <n v="-35928"/>
    <n v="-2350.429906542056"/>
    <n v="-31887.009906542058"/>
    <s v="WI"/>
    <x v="0"/>
    <x v="7"/>
  </r>
  <r>
    <x v="10"/>
    <s v="1212033068RF93294846"/>
    <s v="1036273361"/>
    <s v="Z046"/>
    <s v="Z003"/>
    <s v="0093307794"/>
    <s v="1014781"/>
    <s v="CP All Public Company Limited"/>
    <s v="1123730"/>
    <x v="0"/>
    <x v="0"/>
    <n v="1"/>
    <n v="59.19"/>
    <x v="0"/>
    <n v="-1"/>
    <n v="-62.79"/>
    <n v="-3.6000000000000014"/>
    <n v="-59.19"/>
    <n v="-72"/>
    <n v="-4.7102803738317753"/>
    <n v="-63.900280373831777"/>
    <s v="WI"/>
    <x v="0"/>
    <x v="7"/>
  </r>
  <r>
    <x v="10"/>
    <s v="3012029051RF93294711"/>
    <s v="1036273364"/>
    <s v="Z013"/>
    <s v="Z003"/>
    <s v="0093307795"/>
    <s v="1014781"/>
    <s v="CP All Public Company Limited"/>
    <s v="1113864"/>
    <x v="1"/>
    <x v="1"/>
    <n v="493"/>
    <n v="29181.42"/>
    <x v="1"/>
    <n v="-493"/>
    <n v="-30955.47"/>
    <n v="-1774.0500000000029"/>
    <n v="-29181.42"/>
    <n v="-35496"/>
    <n v="-2322.1682242990655"/>
    <n v="-31503.588224299063"/>
    <s v="CA"/>
    <x v="0"/>
    <x v="7"/>
  </r>
  <r>
    <x v="10"/>
    <s v="3012029051RF93294711"/>
    <s v="1036273367"/>
    <s v="Z046"/>
    <s v="Z003"/>
    <s v="0093307796"/>
    <s v="1014781"/>
    <s v="CP All Public Company Limited"/>
    <s v="1113864"/>
    <x v="1"/>
    <x v="1"/>
    <n v="7"/>
    <n v="414.34"/>
    <x v="1"/>
    <n v="-7"/>
    <n v="-439.53"/>
    <n v="-25.189999999999998"/>
    <n v="-414.34"/>
    <n v="-504"/>
    <n v="-32.971962616822431"/>
    <n v="-447.31196261682243"/>
    <s v="CA"/>
    <x v="0"/>
    <x v="7"/>
  </r>
  <r>
    <x v="0"/>
    <s v="W401R30053 (Q)"/>
    <s v="1036292369"/>
    <s v="Z046"/>
    <s v="Z003"/>
    <s v="0093307797"/>
    <s v="1014781"/>
    <s v="CP All Public Company Limited"/>
    <s v="1092504"/>
    <x v="8"/>
    <x v="8"/>
    <n v="1"/>
    <n v="59.19"/>
    <x v="8"/>
    <n v="-1"/>
    <n v="-62.79"/>
    <n v="-3.6000000000000014"/>
    <n v="-59.19"/>
    <n v="-72"/>
    <n v="-4.7102803738317753"/>
    <n v="-63.900280373831777"/>
    <s v="CAHD"/>
    <x v="0"/>
    <x v="7"/>
  </r>
  <r>
    <x v="0"/>
    <s v="W401R30053 (Q)"/>
    <s v="1036292369"/>
    <s v="Z046"/>
    <s v="Z003"/>
    <s v="0093307797"/>
    <s v="1014781"/>
    <s v="CP All Public Company Limited"/>
    <s v="1092504"/>
    <x v="2"/>
    <x v="2"/>
    <n v="2"/>
    <n v="118.39"/>
    <x v="2"/>
    <n v="-2"/>
    <n v="-125.58"/>
    <n v="-7.1899999999999977"/>
    <n v="-118.39"/>
    <n v="-144"/>
    <n v="-9.4205607476635507"/>
    <n v="-127.81056074766354"/>
    <s v="CA"/>
    <x v="0"/>
    <x v="7"/>
  </r>
  <r>
    <x v="0"/>
    <s v="W401R30053 (Q)"/>
    <s v="1036292369"/>
    <s v="Z046"/>
    <s v="Z003"/>
    <s v="0093307797"/>
    <s v="1014781"/>
    <s v="CP All Public Company Limited"/>
    <s v="1092504"/>
    <x v="6"/>
    <x v="6"/>
    <n v="4"/>
    <n v="395.8"/>
    <x v="6"/>
    <n v="-4"/>
    <n v="-416.6"/>
    <n v="-20.800000000000011"/>
    <n v="-395.8"/>
    <n v="-480"/>
    <n v="-31.401869158878505"/>
    <n v="-427.20186915887854"/>
    <s v="WI"/>
    <x v="0"/>
    <x v="7"/>
  </r>
  <r>
    <x v="0"/>
    <s v="W401R30053 (Q)"/>
    <s v="1036292369"/>
    <s v="Z046"/>
    <s v="Z003"/>
    <s v="0093307797"/>
    <s v="1014781"/>
    <s v="CP All Public Company Limited"/>
    <s v="1092504"/>
    <x v="0"/>
    <x v="0"/>
    <n v="1"/>
    <n v="59.19"/>
    <x v="0"/>
    <n v="-1"/>
    <n v="-62.79"/>
    <n v="-3.6000000000000014"/>
    <n v="-59.19"/>
    <n v="-72"/>
    <n v="-4.7102803738317753"/>
    <n v="-63.900280373831777"/>
    <s v="WI"/>
    <x v="0"/>
    <x v="7"/>
  </r>
  <r>
    <x v="0"/>
    <s v="W401R30053 (Q)"/>
    <s v="1036292369"/>
    <s v="Z046"/>
    <s v="Z003"/>
    <s v="0093307797"/>
    <s v="1014781"/>
    <s v="CP All Public Company Limited"/>
    <s v="1092504"/>
    <x v="10"/>
    <x v="10"/>
    <n v="1"/>
    <n v="59.19"/>
    <x v="10"/>
    <n v="-1"/>
    <n v="-62.79"/>
    <n v="-3.6000000000000014"/>
    <n v="-59.19"/>
    <n v="-72"/>
    <n v="-4.7102803738317753"/>
    <n v="-63.900280373831777"/>
    <s v="CA"/>
    <x v="0"/>
    <x v="7"/>
  </r>
  <r>
    <x v="0"/>
    <s v="W401R30053 (Q)"/>
    <s v="1036292369"/>
    <s v="Z046"/>
    <s v="Z003"/>
    <s v="0093307797"/>
    <s v="1014781"/>
    <s v="CP All Public Company Limited"/>
    <s v="1092504"/>
    <x v="13"/>
    <x v="9"/>
    <n v="1"/>
    <n v="59.19"/>
    <x v="9"/>
    <n v="-1"/>
    <n v="-62.79"/>
    <n v="-3.6000000000000014"/>
    <n v="-59.19"/>
    <n v="-72"/>
    <n v="-4.7102803738317753"/>
    <n v="-63.900280373831777"/>
    <s v="WI"/>
    <x v="0"/>
    <x v="7"/>
  </r>
  <r>
    <x v="0"/>
    <s v="W131R30042 (Q)"/>
    <s v="1036292370"/>
    <s v="Z046"/>
    <s v="Z003"/>
    <s v="0093307798"/>
    <s v="1014781"/>
    <s v="CP All Public Company Limited"/>
    <s v="1134451"/>
    <x v="10"/>
    <x v="10"/>
    <n v="10"/>
    <n v="591.91"/>
    <x v="10"/>
    <n v="-10"/>
    <n v="-627.9"/>
    <n v="-35.990000000000009"/>
    <n v="-591.91"/>
    <n v="-720"/>
    <n v="-47.10280373831776"/>
    <n v="-639.01280373831776"/>
    <s v="CA"/>
    <x v="0"/>
    <x v="7"/>
  </r>
  <r>
    <x v="0"/>
    <s v="W141R30069 (Q)"/>
    <s v="1036292371"/>
    <s v="Z046"/>
    <s v="Z003"/>
    <s v="0093307799"/>
    <s v="1014781"/>
    <s v="CP All Public Company Limited"/>
    <s v="1232007"/>
    <x v="10"/>
    <x v="10"/>
    <n v="2"/>
    <n v="118.39"/>
    <x v="10"/>
    <n v="-2"/>
    <n v="-125.58"/>
    <n v="-7.1899999999999977"/>
    <n v="-118.39"/>
    <n v="-144"/>
    <n v="-9.4205607476635507"/>
    <n v="-127.81056074766354"/>
    <s v="CA"/>
    <x v="0"/>
    <x v="7"/>
  </r>
  <r>
    <x v="0"/>
    <s v="4012029338RF93294641"/>
    <s v="1036292385"/>
    <s v="Z013"/>
    <s v="Z003"/>
    <s v="0093307800"/>
    <s v="1014781"/>
    <s v="CP All Public Company Limited"/>
    <s v="1092504"/>
    <x v="1"/>
    <x v="1"/>
    <n v="485"/>
    <n v="28707.9"/>
    <x v="1"/>
    <n v="-485"/>
    <n v="-30453.149999999998"/>
    <n v="-1745.2499999999964"/>
    <n v="-28707.9"/>
    <n v="-34920"/>
    <n v="-2284.4859813084113"/>
    <n v="-30992.385981308413"/>
    <s v="CA"/>
    <x v="0"/>
    <x v="7"/>
  </r>
  <r>
    <x v="0"/>
    <s v="4012029338RF93294641"/>
    <s v="1036292385"/>
    <s v="Z013"/>
    <s v="Z003"/>
    <s v="0093307800"/>
    <s v="1014781"/>
    <s v="CP All Public Company Limited"/>
    <s v="1092504"/>
    <x v="8"/>
    <x v="8"/>
    <n v="488"/>
    <n v="28885.47"/>
    <x v="8"/>
    <n v="-488"/>
    <n v="-30641.52"/>
    <n v="-1756.0499999999993"/>
    <n v="-28885.47"/>
    <n v="-35136"/>
    <n v="-2298.6168224299067"/>
    <n v="-31184.086822429908"/>
    <s v="CAHD"/>
    <x v="0"/>
    <x v="7"/>
  </r>
  <r>
    <x v="0"/>
    <s v="4012029338RF93294641"/>
    <s v="1036292407"/>
    <s v="Z046"/>
    <s v="Z003"/>
    <s v="0093307801"/>
    <s v="1014781"/>
    <s v="CP All Public Company Limited"/>
    <s v="1092504"/>
    <x v="1"/>
    <x v="1"/>
    <n v="15"/>
    <n v="887.87"/>
    <x v="1"/>
    <n v="-15"/>
    <n v="-941.85"/>
    <n v="-53.980000000000018"/>
    <n v="-887.87"/>
    <n v="-1080"/>
    <n v="-70.654205607476641"/>
    <n v="-958.52420560747669"/>
    <s v="CA"/>
    <x v="0"/>
    <x v="7"/>
  </r>
  <r>
    <x v="0"/>
    <s v="4012029338RF93294641"/>
    <s v="1036292407"/>
    <s v="Z046"/>
    <s v="Z003"/>
    <s v="0093307801"/>
    <s v="1014781"/>
    <s v="CP All Public Company Limited"/>
    <s v="1092504"/>
    <x v="8"/>
    <x v="8"/>
    <n v="12"/>
    <n v="710.3"/>
    <x v="8"/>
    <n v="-12"/>
    <n v="-753.48"/>
    <n v="-43.180000000000064"/>
    <n v="-710.3"/>
    <n v="-864"/>
    <n v="-56.523364485981311"/>
    <n v="-766.8233644859813"/>
    <s v="CAHD"/>
    <x v="0"/>
    <x v="7"/>
  </r>
  <r>
    <x v="0"/>
    <s v="9012034209RF93294884"/>
    <s v="1036292419"/>
    <s v="Z013"/>
    <s v="Z003"/>
    <s v="0093307802"/>
    <s v="1014781"/>
    <s v="CP All Public Company Limited"/>
    <s v="1121029"/>
    <x v="9"/>
    <x v="9"/>
    <n v="486"/>
    <n v="28767.09"/>
    <x v="9"/>
    <n v="-486"/>
    <n v="-30515.94"/>
    <n v="-1748.8499999999985"/>
    <n v="-28767.09"/>
    <n v="-34992"/>
    <n v="-2289.1962616822429"/>
    <n v="-31056.286261682242"/>
    <s v="WI"/>
    <x v="0"/>
    <x v="7"/>
  </r>
  <r>
    <x v="0"/>
    <s v="9012034209RF93294884"/>
    <s v="1036292419"/>
    <s v="Z013"/>
    <s v="Z003"/>
    <s v="0093307802"/>
    <s v="1014781"/>
    <s v="CP All Public Company Limited"/>
    <s v="1121029"/>
    <x v="7"/>
    <x v="7"/>
    <n v="494"/>
    <n v="29240.62"/>
    <x v="7"/>
    <n v="-494"/>
    <n v="-31018.26"/>
    <n v="-1777.6399999999994"/>
    <n v="-29240.62"/>
    <n v="-35568"/>
    <n v="-2326.8785046728972"/>
    <n v="-31567.498504672898"/>
    <s v="WI"/>
    <x v="0"/>
    <x v="7"/>
  </r>
  <r>
    <x v="0"/>
    <s v="9012034209RF93294884"/>
    <s v="1036292530"/>
    <s v="Z046"/>
    <s v="Z003"/>
    <s v="0093307803"/>
    <s v="1014781"/>
    <s v="CP All Public Company Limited"/>
    <s v="1121029"/>
    <x v="9"/>
    <x v="9"/>
    <n v="14"/>
    <n v="828.68"/>
    <x v="9"/>
    <n v="-14"/>
    <n v="-879.06"/>
    <n v="-50.379999999999995"/>
    <n v="-828.68"/>
    <n v="-1008"/>
    <n v="-65.943925233644862"/>
    <n v="-894.62392523364485"/>
    <s v="WI"/>
    <x v="0"/>
    <x v="7"/>
  </r>
  <r>
    <x v="0"/>
    <s v="9012034209RF93294884"/>
    <s v="1036292530"/>
    <s v="Z046"/>
    <s v="Z003"/>
    <s v="0093307803"/>
    <s v="1014781"/>
    <s v="CP All Public Company Limited"/>
    <s v="1121029"/>
    <x v="7"/>
    <x v="7"/>
    <n v="6"/>
    <n v="355.15"/>
    <x v="7"/>
    <n v="-6"/>
    <n v="-376.74"/>
    <n v="-21.590000000000032"/>
    <n v="-355.15"/>
    <n v="-432"/>
    <n v="-28.261682242990656"/>
    <n v="-383.41168224299065"/>
    <s v="WI"/>
    <x v="0"/>
    <x v="7"/>
  </r>
  <r>
    <x v="0"/>
    <s v="P25H048637RF93294875"/>
    <s v="1036292736"/>
    <s v="Z013"/>
    <s v="Z003"/>
    <s v="0093307804"/>
    <s v="1014722"/>
    <s v="AEON (Thailand) Co.,Ltd."/>
    <s v="1014722"/>
    <x v="0"/>
    <x v="0"/>
    <n v="479"/>
    <n v="30062.04"/>
    <x v="0"/>
    <n v="-479"/>
    <n v="-30076.41"/>
    <n v="-14.369999999998981"/>
    <n v="-30062.04"/>
    <n v="-34488"/>
    <n v="-2256.2242990654204"/>
    <n v="-32318.26429906542"/>
    <s v="WI"/>
    <x v="0"/>
    <x v="0"/>
  </r>
  <r>
    <x v="0"/>
    <s v="P25H048637RF93294875"/>
    <s v="1036292740"/>
    <s v="Z046"/>
    <s v="Z003"/>
    <s v="0093307805"/>
    <s v="1014722"/>
    <s v="AEON (Thailand) Co.,Ltd."/>
    <s v="1014722"/>
    <x v="0"/>
    <x v="0"/>
    <n v="21"/>
    <n v="1317.96"/>
    <x v="0"/>
    <n v="-21"/>
    <n v="-1318.59"/>
    <n v="-0.62999999999988177"/>
    <n v="-1317.96"/>
    <n v="-1512"/>
    <n v="-98.915887850467286"/>
    <n v="-1416.8758878504673"/>
    <s v="WI"/>
    <x v="0"/>
    <x v="0"/>
  </r>
  <r>
    <x v="12"/>
    <s v="P25H048637RF93294875"/>
    <s v="1036319582"/>
    <s v="Z013"/>
    <s v="Z003"/>
    <s v="0093307806"/>
    <s v="1014722"/>
    <s v="AEON (Thailand) Co.,Ltd."/>
    <s v="1014722"/>
    <x v="0"/>
    <x v="0"/>
    <n v="500"/>
    <n v="31380"/>
    <x v="0"/>
    <n v="-500"/>
    <n v="-31395"/>
    <n v="-15"/>
    <n v="-31380"/>
    <n v="-36000"/>
    <n v="-2355.1401869158876"/>
    <n v="-33735.140186915887"/>
    <s v="WI"/>
    <x v="0"/>
    <x v="0"/>
  </r>
  <r>
    <x v="13"/>
    <s v="W901R30097 (Q)"/>
    <s v="1036337233"/>
    <s v="Z013"/>
    <s v="Z003"/>
    <s v="0093307807"/>
    <s v="1014781"/>
    <s v="CP All Public Company Limited"/>
    <s v="1121029"/>
    <x v="10"/>
    <x v="10"/>
    <n v="8"/>
    <n v="473.53"/>
    <x v="10"/>
    <n v="-8"/>
    <n v="-502.32"/>
    <n v="-28.79000000000002"/>
    <n v="-473.53"/>
    <n v="-576"/>
    <n v="-37.682242990654203"/>
    <n v="-511.2122429906542"/>
    <s v="CA"/>
    <x v="0"/>
    <x v="7"/>
  </r>
  <r>
    <x v="13"/>
    <s v="W901R30097 (Q)"/>
    <s v="1036337234"/>
    <s v="Z046"/>
    <s v="Z003"/>
    <s v="0093307808"/>
    <s v="1014781"/>
    <s v="CP All Public Company Limited"/>
    <s v="1121029"/>
    <x v="10"/>
    <x v="10"/>
    <n v="2"/>
    <n v="118.39"/>
    <x v="10"/>
    <n v="-2"/>
    <n v="-125.58"/>
    <n v="-7.1899999999999977"/>
    <n v="-118.39"/>
    <n v="-144"/>
    <n v="-9.4205607476635507"/>
    <n v="-127.81056074766354"/>
    <s v="CA"/>
    <x v="0"/>
    <x v="7"/>
  </r>
  <r>
    <x v="13"/>
    <s v="1212034439RF93294926"/>
    <s v="1036337236"/>
    <s v="Z013"/>
    <s v="Z003"/>
    <s v="0093307809"/>
    <s v="1014781"/>
    <s v="CP All Public Company Limited"/>
    <s v="1123730"/>
    <x v="10"/>
    <x v="10"/>
    <n v="485"/>
    <n v="28707.9"/>
    <x v="10"/>
    <n v="-485"/>
    <n v="-30453.149999999998"/>
    <n v="-1745.2499999999964"/>
    <n v="-28707.9"/>
    <n v="-34920"/>
    <n v="-2284.4859813084113"/>
    <n v="-30992.385981308413"/>
    <s v="CA"/>
    <x v="0"/>
    <x v="7"/>
  </r>
  <r>
    <x v="13"/>
    <s v="1212034439RF93294926"/>
    <s v="1036337247"/>
    <s v="Z046"/>
    <s v="Z003"/>
    <s v="0093307810"/>
    <s v="1014781"/>
    <s v="CP All Public Company Limited"/>
    <s v="1123730"/>
    <x v="10"/>
    <x v="10"/>
    <n v="15"/>
    <n v="887.87"/>
    <x v="10"/>
    <n v="-15"/>
    <n v="-941.85"/>
    <n v="-53.980000000000018"/>
    <n v="-887.87"/>
    <n v="-1080"/>
    <n v="-70.654205607476641"/>
    <n v="-958.52420560747669"/>
    <s v="CA"/>
    <x v="0"/>
    <x v="7"/>
  </r>
  <r>
    <x v="13"/>
    <s v="571242RF93295072"/>
    <s v="1036338165"/>
    <s v="Z013"/>
    <s v="Z003"/>
    <s v="0093307811"/>
    <s v="1106976"/>
    <s v="UFM Fuji Super Co.,Ltd."/>
    <s v="1106976"/>
    <x v="4"/>
    <x v="4"/>
    <n v="250"/>
    <n v="34445"/>
    <x v="4"/>
    <n v="-250"/>
    <n v="-34632.5"/>
    <n v="-187.5"/>
    <n v="-34445"/>
    <n v="-40000"/>
    <n v="-2616.8224299065419"/>
    <n v="-37061.82242990654"/>
    <s v="EV"/>
    <x v="0"/>
    <x v="23"/>
  </r>
  <r>
    <x v="13"/>
    <s v="571242RF93295072"/>
    <s v="1036338165"/>
    <s v="Z013"/>
    <s v="Z003"/>
    <s v="0093307811"/>
    <s v="1106976"/>
    <s v="UFM Fuji Super Co.,Ltd."/>
    <s v="1106976"/>
    <x v="5"/>
    <x v="5"/>
    <n v="100"/>
    <n v="15155"/>
    <x v="5"/>
    <n v="-100"/>
    <n v="-15155.000000000002"/>
    <n v="0"/>
    <n v="-15155"/>
    <n v="-17500"/>
    <n v="-1144.8598130841121"/>
    <n v="-16299.859813084113"/>
    <s v="EV"/>
    <x v="0"/>
    <x v="23"/>
  </r>
  <r>
    <x v="13"/>
    <s v="571242RF93295072"/>
    <s v="1036338165"/>
    <s v="Z013"/>
    <s v="Z003"/>
    <s v="0093307811"/>
    <s v="1106976"/>
    <s v="UFM Fuji Super Co.,Ltd."/>
    <s v="1106976"/>
    <x v="6"/>
    <x v="6"/>
    <n v="100"/>
    <n v="10415"/>
    <x v="6"/>
    <n v="-100"/>
    <n v="-10415"/>
    <n v="0"/>
    <n v="-10415"/>
    <n v="-12000"/>
    <n v="-785.04672897196258"/>
    <n v="-11200.046728971962"/>
    <s v="WI"/>
    <x v="0"/>
    <x v="23"/>
  </r>
  <r>
    <x v="13"/>
    <s v="571242RF93295072"/>
    <s v="1036338165"/>
    <s v="Z013"/>
    <s v="Z003"/>
    <s v="0093307811"/>
    <s v="1106976"/>
    <s v="UFM Fuji Super Co.,Ltd."/>
    <s v="1106976"/>
    <x v="0"/>
    <x v="0"/>
    <n v="50"/>
    <n v="3139.5"/>
    <x v="0"/>
    <n v="-50"/>
    <n v="-3139.5"/>
    <n v="0"/>
    <n v="-3139.5"/>
    <n v="-3600"/>
    <n v="-235.51401869158877"/>
    <n v="-3375.0140186915887"/>
    <s v="WI"/>
    <x v="0"/>
    <x v="23"/>
  </r>
  <r>
    <x v="13"/>
    <s v="571242RF93295072"/>
    <s v="1036338165"/>
    <s v="Z013"/>
    <s v="Z003"/>
    <s v="0093307811"/>
    <s v="1106976"/>
    <s v="UFM Fuji Super Co.,Ltd."/>
    <s v="1106976"/>
    <x v="2"/>
    <x v="2"/>
    <n v="250"/>
    <n v="15697.5"/>
    <x v="2"/>
    <n v="-250"/>
    <n v="-15697.5"/>
    <n v="0"/>
    <n v="-15697.5"/>
    <n v="-18000"/>
    <n v="-1177.5700934579438"/>
    <n v="-16875.070093457944"/>
    <s v="CA"/>
    <x v="0"/>
    <x v="23"/>
  </r>
  <r>
    <x v="13"/>
    <s v="571242RF93295072"/>
    <s v="1036338165"/>
    <s v="Z013"/>
    <s v="Z003"/>
    <s v="0093307811"/>
    <s v="1106976"/>
    <s v="UFM Fuji Super Co.,Ltd."/>
    <s v="1106976"/>
    <x v="10"/>
    <x v="10"/>
    <n v="250"/>
    <n v="15697.5"/>
    <x v="10"/>
    <n v="-250"/>
    <n v="-15697.5"/>
    <n v="0"/>
    <n v="-15697.5"/>
    <n v="-18000"/>
    <n v="-1177.5700934579438"/>
    <n v="-16875.070093457944"/>
    <s v="CA"/>
    <x v="0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x v="0"/>
    <s v="1213042448Code12452D"/>
    <s v="1036783420"/>
    <s v="Z045"/>
    <s v="Z022"/>
    <s v="0093295811"/>
    <s v="1014781"/>
    <s v="CP All Public Company Limited"/>
    <s v="1123730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0"/>
    <s v="1213042448Code12452D"/>
    <s v="1036783420"/>
    <s v="Z045"/>
    <s v="Z022"/>
    <s v="0093295811"/>
    <s v="1014781"/>
    <s v="CP All Public Company Limited"/>
    <s v="1123730"/>
    <s v="14976301"/>
    <s v="SKU EV LTSB  83R  ROC 20 10000 PP  N TH1"/>
    <n v="4000"/>
    <n v="533353.12"/>
    <x v="1"/>
    <n v="4000"/>
    <n v="554120"/>
    <n v="20766.880000000005"/>
    <n v="533353.12"/>
    <n v="640000"/>
    <n v="41869.15887850467"/>
    <n v="575222.27887850464"/>
    <s v="EV"/>
    <x v="0"/>
    <x v="0"/>
  </r>
  <r>
    <x v="0"/>
    <s v="1213042448Code12452D"/>
    <s v="1036783420"/>
    <s v="Z045"/>
    <s v="Z022"/>
    <s v="0093295811"/>
    <s v="1014781"/>
    <s v="CP All Public Company Limited"/>
    <s v="1123730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0"/>
    <s v="1213042448Code12452D"/>
    <s v="1036783420"/>
    <s v="Z045"/>
    <s v="Z022"/>
    <s v="0093295811"/>
    <s v="1014781"/>
    <s v="CP All Public Company Limited"/>
    <s v="1123730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0"/>
    <s v="1213042448Code12452D"/>
    <s v="1036783420"/>
    <s v="Z045"/>
    <s v="Z022"/>
    <s v="0093295811"/>
    <s v="1014781"/>
    <s v="CP All Public Company Limited"/>
    <s v="1123730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0"/>
    <s v="1213042448Code12452D"/>
    <s v="1036783420"/>
    <s v="Z045"/>
    <s v="Z022"/>
    <s v="0093295811"/>
    <s v="1014781"/>
    <s v="CP All Public Company Limited"/>
    <s v="1123730"/>
    <s v="14947765"/>
    <s v="SKU CA MGGR  83R  CPB 20 10000 PP  N TH1"/>
    <n v="2500"/>
    <n v="147978.81"/>
    <x v="5"/>
    <n v="2500"/>
    <n v="156975"/>
    <n v="8996.1900000000023"/>
    <n v="147978.81"/>
    <n v="180000"/>
    <n v="11775.700934579439"/>
    <n v="159754.51093457945"/>
    <s v="CA"/>
    <x v="0"/>
    <x v="0"/>
  </r>
  <r>
    <x v="0"/>
    <s v="1213042448Code12452D"/>
    <s v="1036783420"/>
    <s v="Z045"/>
    <s v="Z022"/>
    <s v="0093295811"/>
    <s v="1014781"/>
    <s v="CP All Public Company Limited"/>
    <s v="1123730"/>
    <s v="15039619"/>
    <s v="SKU CA FLYL  97R  CPB 20 10000 PP  N TH1"/>
    <n v="16000"/>
    <n v="947064.73"/>
    <x v="6"/>
    <n v="16000"/>
    <n v="1004640"/>
    <n v="57575.270000000019"/>
    <n v="947064.73"/>
    <n v="1152000"/>
    <n v="75364.485981308404"/>
    <n v="1022429.2159813084"/>
    <s v="CAHD"/>
    <x v="0"/>
    <x v="0"/>
  </r>
  <r>
    <x v="0"/>
    <s v="1213042448Code12452D"/>
    <s v="1036783420"/>
    <s v="Z045"/>
    <s v="Z022"/>
    <s v="0093295811"/>
    <s v="1014781"/>
    <s v="CP All Public Company Limited"/>
    <s v="1123730"/>
    <s v="15106849"/>
    <s v="SKU CA MGGR  97R  CPB 20 10000 PP  P TH1"/>
    <n v="4000"/>
    <n v="236766.18"/>
    <x v="7"/>
    <n v="4000"/>
    <n v="251160"/>
    <n v="14393.820000000007"/>
    <n v="236766.18"/>
    <n v="288000"/>
    <n v="18841.121495327101"/>
    <n v="255607.30149532709"/>
    <s v="CAHD"/>
    <x v="0"/>
    <x v="0"/>
  </r>
  <r>
    <x v="0"/>
    <s v="1213042449Code12452D"/>
    <s v="1036783421"/>
    <s v="Z045"/>
    <s v="Z022"/>
    <s v="0093295812"/>
    <s v="1014781"/>
    <s v="CP All Public Company Limited"/>
    <s v="1123730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0"/>
    <s v="1213042449Code12452D"/>
    <s v="1036783421"/>
    <s v="Z045"/>
    <s v="Z022"/>
    <s v="0093295812"/>
    <s v="1014781"/>
    <s v="CP All Public Company Limited"/>
    <s v="1123730"/>
    <s v="16256531"/>
    <s v="SKU WI FLOE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0"/>
    <s v="1213042449Code12452D"/>
    <s v="1036783421"/>
    <s v="Z045"/>
    <s v="Z022"/>
    <s v="0093295812"/>
    <s v="1014781"/>
    <s v="CP All Public Company Limited"/>
    <s v="1123730"/>
    <s v="16256537"/>
    <s v="SKU WI LTCO  83M  SFP 20 10000 PP  N TH1"/>
    <n v="8000"/>
    <n v="473532.37"/>
    <x v="10"/>
    <n v="8000"/>
    <n v="502320"/>
    <n v="28787.630000000005"/>
    <n v="473532.37"/>
    <n v="576000"/>
    <n v="37682.242990654202"/>
    <n v="511214.61299065419"/>
    <s v="WI"/>
    <x v="0"/>
    <x v="0"/>
  </r>
  <r>
    <x v="0"/>
    <s v="1213042449Code12452D"/>
    <s v="1036783421"/>
    <s v="Z045"/>
    <s v="Z022"/>
    <s v="0093295812"/>
    <s v="1014781"/>
    <s v="CP All Public Company Limited"/>
    <s v="1123730"/>
    <s v="16256534"/>
    <s v="SKU WI MECO  83M  SFP 20 10000 PP  N TH1"/>
    <n v="4000"/>
    <n v="236766.18"/>
    <x v="11"/>
    <n v="4000"/>
    <n v="251160"/>
    <n v="14393.820000000007"/>
    <n v="236766.18"/>
    <n v="288000"/>
    <n v="18841.121495327101"/>
    <n v="255607.30149532709"/>
    <s v="WI"/>
    <x v="0"/>
    <x v="0"/>
  </r>
  <r>
    <x v="0"/>
    <s v="1013044270"/>
    <s v="1036783422"/>
    <s v="Z045"/>
    <s v="Z022"/>
    <s v="0093295813"/>
    <s v="1014781"/>
    <s v="CP All Public Company Limited"/>
    <s v="1014781"/>
    <s v="14976301"/>
    <s v="SKU EV LTSB  83R  ROC 20 10000 PP  N TH1"/>
    <n v="8000"/>
    <n v="1066706.24"/>
    <x v="1"/>
    <n v="8000"/>
    <n v="1108240"/>
    <n v="41533.760000000009"/>
    <n v="1066706.24"/>
    <n v="1280000"/>
    <n v="83738.317757009339"/>
    <n v="1150444.5577570093"/>
    <s v="EV"/>
    <x v="0"/>
    <x v="0"/>
  </r>
  <r>
    <x v="0"/>
    <s v="1013044270"/>
    <s v="1036783422"/>
    <s v="Z045"/>
    <s v="Z022"/>
    <s v="0093295813"/>
    <s v="1014781"/>
    <s v="CP All Public Company Limited"/>
    <s v="1014781"/>
    <s v="14976304"/>
    <s v="SKU EV MGOP  83R  ROC 20 10000 PP  N TH1"/>
    <n v="4000"/>
    <n v="571710.16"/>
    <x v="2"/>
    <n v="4000"/>
    <n v="606200"/>
    <n v="34489.839999999967"/>
    <n v="571710.16"/>
    <n v="700000"/>
    <n v="45794.392523364484"/>
    <n v="617504.55252336455"/>
    <s v="EV"/>
    <x v="0"/>
    <x v="0"/>
  </r>
  <r>
    <x v="0"/>
    <s v="1013044270"/>
    <s v="1036783422"/>
    <s v="Z045"/>
    <s v="Z022"/>
    <s v="0093295813"/>
    <s v="1014781"/>
    <s v="CP All Public Company Limited"/>
    <s v="1014781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0"/>
    <s v="1013044270"/>
    <s v="1036783422"/>
    <s v="Z045"/>
    <s v="Z022"/>
    <s v="0093295813"/>
    <s v="1014781"/>
    <s v="CP All Public Company Limited"/>
    <s v="1014781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0"/>
    <s v="1013044270"/>
    <s v="1036783422"/>
    <s v="Z045"/>
    <s v="Z022"/>
    <s v="0093295813"/>
    <s v="1014781"/>
    <s v="CP All Public Company Limited"/>
    <s v="1014781"/>
    <s v="14947765"/>
    <s v="SKU CA MGGR  83R  CPB 20 10000 PP  N TH1"/>
    <n v="8000"/>
    <n v="473532.21"/>
    <x v="5"/>
    <n v="8000"/>
    <n v="502320"/>
    <n v="28787.789999999979"/>
    <n v="473532.21"/>
    <n v="576000"/>
    <n v="37682.242990654202"/>
    <n v="511214.45299065422"/>
    <s v="CA"/>
    <x v="0"/>
    <x v="0"/>
  </r>
  <r>
    <x v="0"/>
    <s v="1013044270"/>
    <s v="1036783422"/>
    <s v="Z045"/>
    <s v="Z022"/>
    <s v="0093295813"/>
    <s v="1014781"/>
    <s v="CP All Public Company Limited"/>
    <s v="1014781"/>
    <s v="15039619"/>
    <s v="SKU CA FLYL  97R  CPB 20 10000 PP  N TH1"/>
    <n v="16000"/>
    <n v="947064.73"/>
    <x v="6"/>
    <n v="16000"/>
    <n v="1004640"/>
    <n v="57575.270000000019"/>
    <n v="947064.73"/>
    <n v="1152000"/>
    <n v="75364.485981308404"/>
    <n v="1022429.2159813084"/>
    <s v="CAHD"/>
    <x v="0"/>
    <x v="0"/>
  </r>
  <r>
    <x v="0"/>
    <s v="1013044270"/>
    <s v="1036783422"/>
    <s v="Z045"/>
    <s v="Z022"/>
    <s v="0093295813"/>
    <s v="1014781"/>
    <s v="CP All Public Company Limited"/>
    <s v="1014781"/>
    <s v="15106849"/>
    <s v="SKU CA MGGR  97R  CPB 20 10000 PP  P TH1"/>
    <n v="8000"/>
    <n v="473532.37"/>
    <x v="7"/>
    <n v="8000"/>
    <n v="502320"/>
    <n v="28787.630000000005"/>
    <n v="473532.37"/>
    <n v="576000"/>
    <n v="37682.242990654202"/>
    <n v="511214.61299065419"/>
    <s v="CAHD"/>
    <x v="0"/>
    <x v="0"/>
  </r>
  <r>
    <x v="0"/>
    <s v="1013044271"/>
    <s v="1036783423"/>
    <s v="Z045"/>
    <s v="Z022"/>
    <s v="0093295814"/>
    <s v="1014781"/>
    <s v="CP All Public Company Limited"/>
    <s v="1014781"/>
    <s v="16256534"/>
    <s v="SKU WI MECO  83M  SFP 20 10000 PP  N TH1"/>
    <n v="10000"/>
    <n v="591915.46"/>
    <x v="11"/>
    <n v="10000"/>
    <n v="627900"/>
    <n v="35984.540000000037"/>
    <n v="591915.46"/>
    <n v="720000"/>
    <n v="47102.803738317758"/>
    <n v="639018.26373831776"/>
    <s v="WI"/>
    <x v="0"/>
    <x v="0"/>
  </r>
  <r>
    <x v="0"/>
    <s v="5013044929"/>
    <s v="1036783424"/>
    <s v="Z045"/>
    <s v="Z022"/>
    <s v="0093295815"/>
    <s v="1014781"/>
    <s v="CP All Public Company Limited"/>
    <s v="1075193"/>
    <s v="16280435"/>
    <s v="SKU EV ORBL  83R  ROC 20 10000 PP  N TH1"/>
    <n v="2500"/>
    <n v="333345.7"/>
    <x v="0"/>
    <n v="2500"/>
    <n v="346325"/>
    <n v="12979.299999999988"/>
    <n v="333345.7"/>
    <n v="400000"/>
    <n v="26168.224299065419"/>
    <n v="359513.92429906543"/>
    <s v="EV"/>
    <x v="0"/>
    <x v="0"/>
  </r>
  <r>
    <x v="0"/>
    <s v="5013044929"/>
    <s v="1036783424"/>
    <s v="Z045"/>
    <s v="Z022"/>
    <s v="0093295815"/>
    <s v="1014781"/>
    <s v="CP All Public Company Limited"/>
    <s v="1075193"/>
    <s v="14976301"/>
    <s v="SKU EV LTSB  83R  ROC 20 10000 PP  N TH1"/>
    <n v="4000"/>
    <n v="533353.12"/>
    <x v="1"/>
    <n v="4000"/>
    <n v="554120"/>
    <n v="20766.880000000005"/>
    <n v="533353.12"/>
    <n v="640000"/>
    <n v="41869.15887850467"/>
    <n v="575222.27887850464"/>
    <s v="EV"/>
    <x v="0"/>
    <x v="0"/>
  </r>
  <r>
    <x v="0"/>
    <s v="5013044929"/>
    <s v="1036783424"/>
    <s v="Z045"/>
    <s v="Z022"/>
    <s v="0093295815"/>
    <s v="1014781"/>
    <s v="CP All Public Company Limited"/>
    <s v="1075193"/>
    <s v="14976304"/>
    <s v="SKU EV MGOP  83R  ROC 20 10000 PP  N TH1"/>
    <n v="2000"/>
    <n v="285855.08"/>
    <x v="2"/>
    <n v="2000"/>
    <n v="303100"/>
    <n v="17244.919999999984"/>
    <n v="285855.08"/>
    <n v="350000"/>
    <n v="22897.196261682242"/>
    <n v="308752.27626168227"/>
    <s v="EV"/>
    <x v="0"/>
    <x v="0"/>
  </r>
  <r>
    <x v="0"/>
    <s v="5013044929"/>
    <s v="1036783424"/>
    <s v="Z045"/>
    <s v="Z022"/>
    <s v="0093295815"/>
    <s v="1014781"/>
    <s v="CP All Public Company Limited"/>
    <s v="1075193"/>
    <s v="14947759"/>
    <s v="SKU CA FLYL  83R  CPB 20 10000 PP  N TH1"/>
    <n v="32000"/>
    <n v="1894128.83"/>
    <x v="3"/>
    <n v="32000"/>
    <n v="2009280"/>
    <n v="115151.16999999993"/>
    <n v="1894128.83"/>
    <n v="2304000"/>
    <n v="150728.97196261681"/>
    <n v="2044857.8019626169"/>
    <s v="CA"/>
    <x v="0"/>
    <x v="0"/>
  </r>
  <r>
    <x v="0"/>
    <s v="5013044929"/>
    <s v="1036783424"/>
    <s v="Z045"/>
    <s v="Z022"/>
    <s v="0093295815"/>
    <s v="1014781"/>
    <s v="CP All Public Company Limited"/>
    <s v="1075193"/>
    <s v="14947762"/>
    <s v="SKU CA LTBL  83R  CPB 20 10000 PP  N TH1"/>
    <n v="14000"/>
    <n v="828681.36"/>
    <x v="4"/>
    <n v="14000"/>
    <n v="879060"/>
    <n v="50378.640000000014"/>
    <n v="828681.36"/>
    <n v="1008000"/>
    <n v="65943.925233644855"/>
    <n v="894625.28523364489"/>
    <s v="CA"/>
    <x v="0"/>
    <x v="0"/>
  </r>
  <r>
    <x v="0"/>
    <s v="5013044929"/>
    <s v="1036783424"/>
    <s v="Z045"/>
    <s v="Z022"/>
    <s v="0093295815"/>
    <s v="1014781"/>
    <s v="CP All Public Company Limited"/>
    <s v="1075193"/>
    <s v="14947765"/>
    <s v="SKU CA MGGR  83R  CPB 20 10000 PP  N TH1"/>
    <n v="8000"/>
    <n v="473532.21"/>
    <x v="5"/>
    <n v="8000"/>
    <n v="502320"/>
    <n v="28787.789999999979"/>
    <n v="473532.21"/>
    <n v="576000"/>
    <n v="37682.242990654202"/>
    <n v="511214.45299065422"/>
    <s v="CA"/>
    <x v="0"/>
    <x v="0"/>
  </r>
  <r>
    <x v="0"/>
    <s v="5013044929"/>
    <s v="1036783424"/>
    <s v="Z045"/>
    <s v="Z022"/>
    <s v="0093295815"/>
    <s v="1014781"/>
    <s v="CP All Public Company Limited"/>
    <s v="1075193"/>
    <s v="15039619"/>
    <s v="SKU CA FLYL  97R  CPB 20 10000 PP  N TH1"/>
    <n v="12000"/>
    <n v="710298.55"/>
    <x v="6"/>
    <n v="12000"/>
    <n v="753480"/>
    <n v="43181.449999999953"/>
    <n v="710298.55"/>
    <n v="864000"/>
    <n v="56523.364485981307"/>
    <n v="766821.91448598134"/>
    <s v="CAHD"/>
    <x v="0"/>
    <x v="0"/>
  </r>
  <r>
    <x v="0"/>
    <s v="5013044929"/>
    <s v="1036783424"/>
    <s v="Z045"/>
    <s v="Z022"/>
    <s v="0093295815"/>
    <s v="1014781"/>
    <s v="CP All Public Company Limited"/>
    <s v="1075193"/>
    <s v="15106849"/>
    <s v="SKU CA MGGR  97R  CPB 20 10000 PP  P TH1"/>
    <n v="4000"/>
    <n v="236766.18"/>
    <x v="7"/>
    <n v="4000"/>
    <n v="251160"/>
    <n v="14393.820000000007"/>
    <n v="236766.18"/>
    <n v="288000"/>
    <n v="18841.121495327101"/>
    <n v="255607.30149532709"/>
    <s v="CAHD"/>
    <x v="0"/>
    <x v="0"/>
  </r>
  <r>
    <x v="0"/>
    <s v="5013044930"/>
    <s v="1036783425"/>
    <s v="Z045"/>
    <s v="Z022"/>
    <s v="0093295816"/>
    <s v="1014781"/>
    <s v="CP All Public Company Limited"/>
    <s v="1075193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0"/>
    <s v="5013044930"/>
    <s v="1036783425"/>
    <s v="Z045"/>
    <s v="Z022"/>
    <s v="0093295816"/>
    <s v="1014781"/>
    <s v="CP All Public Company Limited"/>
    <s v="1075193"/>
    <s v="16256531"/>
    <s v="SKU WI FLOE  83M  SFP 20 10000 PP  N TH1"/>
    <n v="7000"/>
    <n v="414340.82"/>
    <x v="9"/>
    <n v="7000"/>
    <n v="439530"/>
    <n v="25189.179999999993"/>
    <n v="414340.82"/>
    <n v="504000"/>
    <n v="32971.962616822428"/>
    <n v="447312.78261682246"/>
    <s v="WI"/>
    <x v="0"/>
    <x v="0"/>
  </r>
  <r>
    <x v="0"/>
    <s v="5013044930"/>
    <s v="1036783425"/>
    <s v="Z045"/>
    <s v="Z022"/>
    <s v="0093295816"/>
    <s v="1014781"/>
    <s v="CP All Public Company Limited"/>
    <s v="1075193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0"/>
    <s v="5013044930"/>
    <s v="1036783425"/>
    <s v="Z045"/>
    <s v="Z022"/>
    <s v="0093295816"/>
    <s v="1014781"/>
    <s v="CP All Public Company Limited"/>
    <s v="1075193"/>
    <s v="16256534"/>
    <s v="SKU WI MECO  83M  SFP 20 10000 PP  N TH1"/>
    <n v="6000"/>
    <n v="355149.27"/>
    <x v="11"/>
    <n v="6000"/>
    <n v="376740"/>
    <n v="21590.729999999981"/>
    <n v="355149.27"/>
    <n v="432000"/>
    <n v="28261.682242990653"/>
    <n v="383410.95224299066"/>
    <s v="WI"/>
    <x v="0"/>
    <x v="0"/>
  </r>
  <r>
    <x v="0"/>
    <s v="9013043746Code12452D"/>
    <s v="1036783426"/>
    <s v="Z045"/>
    <s v="Z022"/>
    <s v="0093295817"/>
    <s v="1014781"/>
    <s v="CP All Public Company Limited"/>
    <s v="1121029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0"/>
    <s v="9013043746Code12452D"/>
    <s v="1036783426"/>
    <s v="Z045"/>
    <s v="Z022"/>
    <s v="0093295817"/>
    <s v="1014781"/>
    <s v="CP All Public Company Limited"/>
    <s v="1121029"/>
    <s v="14976301"/>
    <s v="SKU EV LTSB  83R  ROC 20 10000 PP  N TH1"/>
    <n v="2500"/>
    <n v="333345.7"/>
    <x v="1"/>
    <n v="2500"/>
    <n v="346325"/>
    <n v="12979.299999999988"/>
    <n v="333345.7"/>
    <n v="400000"/>
    <n v="26168.224299065419"/>
    <n v="359513.92429906543"/>
    <s v="EV"/>
    <x v="0"/>
    <x v="0"/>
  </r>
  <r>
    <x v="0"/>
    <s v="9013043746Code12452D"/>
    <s v="1036783426"/>
    <s v="Z045"/>
    <s v="Z022"/>
    <s v="0093295817"/>
    <s v="1014781"/>
    <s v="CP All Public Company Limited"/>
    <s v="112102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0"/>
    <s v="9013043746Code12452D"/>
    <s v="1036783426"/>
    <s v="Z045"/>
    <s v="Z022"/>
    <s v="0093295817"/>
    <s v="1014781"/>
    <s v="CP All Public Company Limited"/>
    <s v="1121029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0"/>
    <s v="9013043746Code12452D"/>
    <s v="1036783426"/>
    <s v="Z045"/>
    <s v="Z022"/>
    <s v="0093295817"/>
    <s v="1014781"/>
    <s v="CP All Public Company Limited"/>
    <s v="1121029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0"/>
    <s v="9013043746Code12452D"/>
    <s v="1036783426"/>
    <s v="Z045"/>
    <s v="Z022"/>
    <s v="0093295817"/>
    <s v="1014781"/>
    <s v="CP All Public Company Limited"/>
    <s v="1121029"/>
    <s v="14947765"/>
    <s v="SKU CA MGGR  83R  CPB 20 10000 PP  N TH1"/>
    <n v="5000"/>
    <n v="295957.63"/>
    <x v="5"/>
    <n v="5000"/>
    <n v="313950"/>
    <n v="17992.369999999995"/>
    <n v="295957.63"/>
    <n v="360000"/>
    <n v="23551.401869158879"/>
    <n v="319509.03186915891"/>
    <s v="CA"/>
    <x v="0"/>
    <x v="0"/>
  </r>
  <r>
    <x v="0"/>
    <s v="9013043746Code12452D"/>
    <s v="1036783426"/>
    <s v="Z045"/>
    <s v="Z022"/>
    <s v="0093295817"/>
    <s v="1014781"/>
    <s v="CP All Public Company Limited"/>
    <s v="1121029"/>
    <s v="15039619"/>
    <s v="SKU CA FLYL  97R  CPB 20 10000 PP  N TH1"/>
    <n v="12000"/>
    <n v="710298.55"/>
    <x v="6"/>
    <n v="12000"/>
    <n v="753480"/>
    <n v="43181.449999999953"/>
    <n v="710298.55"/>
    <n v="864000"/>
    <n v="56523.364485981307"/>
    <n v="766821.91448598134"/>
    <s v="CAHD"/>
    <x v="0"/>
    <x v="0"/>
  </r>
  <r>
    <x v="0"/>
    <s v="9013043746Code12452D"/>
    <s v="1036783426"/>
    <s v="Z045"/>
    <s v="Z022"/>
    <s v="0093295817"/>
    <s v="1014781"/>
    <s v="CP All Public Company Limited"/>
    <s v="1121029"/>
    <s v="15106849"/>
    <s v="SKU CA MGGR  97R  CPB 20 10000 PP  P TH1"/>
    <n v="3500"/>
    <n v="207170.41"/>
    <x v="7"/>
    <n v="3500"/>
    <n v="219765"/>
    <n v="12594.589999999997"/>
    <n v="207170.41"/>
    <n v="252000"/>
    <n v="16485.981308411214"/>
    <n v="223656.39130841123"/>
    <s v="CAHD"/>
    <x v="0"/>
    <x v="0"/>
  </r>
  <r>
    <x v="0"/>
    <s v="9013043747Code12452D"/>
    <s v="1036783427"/>
    <s v="Z045"/>
    <s v="Z022"/>
    <s v="0093295818"/>
    <s v="1014781"/>
    <s v="CP All Public Company Limited"/>
    <s v="1121029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0"/>
    <s v="9013043747Code12452D"/>
    <s v="1036783427"/>
    <s v="Z045"/>
    <s v="Z022"/>
    <s v="0093295818"/>
    <s v="1014781"/>
    <s v="CP All Public Company Limited"/>
    <s v="1121029"/>
    <s v="16256531"/>
    <s v="SKU WI FLOE  83M  SFP 20 10000 PP  N TH1"/>
    <n v="6000"/>
    <n v="355149.27"/>
    <x v="9"/>
    <n v="6000"/>
    <n v="376740"/>
    <n v="21590.729999999981"/>
    <n v="355149.27"/>
    <n v="432000"/>
    <n v="28261.682242990653"/>
    <n v="383410.95224299066"/>
    <s v="WI"/>
    <x v="0"/>
    <x v="0"/>
  </r>
  <r>
    <x v="0"/>
    <s v="9013043747Code12452D"/>
    <s v="1036783427"/>
    <s v="Z045"/>
    <s v="Z022"/>
    <s v="0093295818"/>
    <s v="1014781"/>
    <s v="CP All Public Company Limited"/>
    <s v="1121029"/>
    <s v="16256537"/>
    <s v="SKU WI LTCO  83M  SFP 20 10000 PP  N TH1"/>
    <n v="8000"/>
    <n v="473532.37"/>
    <x v="10"/>
    <n v="8000"/>
    <n v="502320"/>
    <n v="28787.630000000005"/>
    <n v="473532.37"/>
    <n v="576000"/>
    <n v="37682.242990654202"/>
    <n v="511214.61299065419"/>
    <s v="WI"/>
    <x v="0"/>
    <x v="0"/>
  </r>
  <r>
    <x v="0"/>
    <s v="9013043747Code12452D"/>
    <s v="1036783427"/>
    <s v="Z045"/>
    <s v="Z022"/>
    <s v="0093295818"/>
    <s v="1014781"/>
    <s v="CP All Public Company Limited"/>
    <s v="1121029"/>
    <s v="16256534"/>
    <s v="SKU WI MECO  83M  SFP 20 10000 PP  N TH1"/>
    <n v="6500"/>
    <n v="384745.05"/>
    <x v="11"/>
    <n v="6500"/>
    <n v="408135"/>
    <n v="23389.950000000012"/>
    <n v="384745.05"/>
    <n v="468000"/>
    <n v="30616.82242990654"/>
    <n v="415361.87242990651"/>
    <s v="WI"/>
    <x v="0"/>
    <x v="0"/>
  </r>
  <r>
    <x v="0"/>
    <s v="14251482"/>
    <s v="1036783929"/>
    <s v="Z045"/>
    <s v="Z022"/>
    <s v="0093295819"/>
    <s v="1086774"/>
    <s v="Central Food Retail Co., Ltd."/>
    <s v="1086774"/>
    <s v="14976301"/>
    <s v="SKU EV LTSB  83R  ROC 20 10000 PP  N TH1"/>
    <n v="1000"/>
    <n v="134060"/>
    <x v="1"/>
    <n v="1000"/>
    <n v="138530"/>
    <n v="4470"/>
    <n v="134060"/>
    <n v="160000"/>
    <n v="10467.289719626167"/>
    <n v="144527.28971962616"/>
    <s v="EV"/>
    <x v="0"/>
    <x v="1"/>
  </r>
  <r>
    <x v="0"/>
    <s v="14251482"/>
    <s v="1036783929"/>
    <s v="Z045"/>
    <s v="Z022"/>
    <s v="0093295819"/>
    <s v="1086774"/>
    <s v="Central Food Retail Co., Ltd."/>
    <s v="1086774"/>
    <s v="16256531"/>
    <s v="SKU WI FLOE  83M  SFP 20 10000 PP  N TH1"/>
    <n v="500"/>
    <n v="30280"/>
    <x v="9"/>
    <n v="500"/>
    <n v="31395"/>
    <n v="1115"/>
    <n v="30280"/>
    <n v="36000"/>
    <n v="2355.1401869158876"/>
    <n v="32635.140186915887"/>
    <s v="WI"/>
    <x v="0"/>
    <x v="1"/>
  </r>
  <r>
    <x v="0"/>
    <s v="14251482"/>
    <s v="1036783929"/>
    <s v="Z045"/>
    <s v="Z022"/>
    <s v="0093295819"/>
    <s v="1086774"/>
    <s v="Central Food Retail Co., Ltd."/>
    <s v="1086774"/>
    <s v="14947759"/>
    <s v="SKU CA FLYL  83R  CPB 20 10000 PP  N TH1"/>
    <n v="6000"/>
    <n v="362520"/>
    <x v="3"/>
    <n v="6000"/>
    <n v="376740"/>
    <n v="14220"/>
    <n v="362520"/>
    <n v="432000"/>
    <n v="28261.682242990653"/>
    <n v="390781.68224299065"/>
    <s v="CA"/>
    <x v="0"/>
    <x v="1"/>
  </r>
  <r>
    <x v="0"/>
    <s v="PTC-4101386110"/>
    <s v="1036783930"/>
    <s v="Z045"/>
    <s v="Z022"/>
    <s v="0093295820"/>
    <s v="1015197"/>
    <s v="Petroleum Thai Corporation Co.,Ltd."/>
    <s v="1255553"/>
    <s v="16256537"/>
    <s v="SKU WI LTCO  83M  SFP 20 10000 PP  N TH1"/>
    <n v="1000"/>
    <n v="62790"/>
    <x v="10"/>
    <n v="1000"/>
    <n v="62790"/>
    <n v="0"/>
    <n v="62790"/>
    <n v="72000"/>
    <n v="4710.2803738317753"/>
    <n v="67500.280373831774"/>
    <s v="WI"/>
    <x v="0"/>
    <x v="2"/>
  </r>
  <r>
    <x v="0"/>
    <s v="PTC-4101386110"/>
    <s v="1036783930"/>
    <s v="Z045"/>
    <s v="Z022"/>
    <s v="0093295820"/>
    <s v="1015197"/>
    <s v="Petroleum Thai Corporation Co.,Ltd."/>
    <s v="1255553"/>
    <s v="16256534"/>
    <s v="SKU WI MECO  83M  SFP 20 10000 PP  N TH1"/>
    <n v="500"/>
    <n v="31395"/>
    <x v="11"/>
    <n v="500"/>
    <n v="31395"/>
    <n v="0"/>
    <n v="31395"/>
    <n v="36000"/>
    <n v="2355.1401869158876"/>
    <n v="33750.140186915887"/>
    <s v="WI"/>
    <x v="0"/>
    <x v="2"/>
  </r>
  <r>
    <x v="0"/>
    <s v="4002474791"/>
    <s v="1036784109"/>
    <s v="Z045"/>
    <s v="Z022"/>
    <s v="0093295821"/>
    <s v="1137711"/>
    <s v="C.J. Express Group Co., Ltd."/>
    <s v="1137711"/>
    <s v="14976301"/>
    <s v="SKU EV LTSB  83R  ROC 20 10000 PP  N TH1"/>
    <n v="10"/>
    <n v="1361.9"/>
    <x v="1"/>
    <n v="10"/>
    <n v="1385.3"/>
    <n v="23.399999999999864"/>
    <n v="1361.9"/>
    <n v="1600"/>
    <n v="104.67289719626169"/>
    <n v="1466.5728971962617"/>
    <s v="EV"/>
    <x v="0"/>
    <x v="3"/>
  </r>
  <r>
    <x v="0"/>
    <s v="4002474791"/>
    <s v="1036784109"/>
    <s v="Z045"/>
    <s v="Z022"/>
    <s v="0093295821"/>
    <s v="1137711"/>
    <s v="C.J. Express Group Co., Ltd."/>
    <s v="1137711"/>
    <s v="14947759"/>
    <s v="SKU CA FLYL  83R  CPB 20 10000 PP  N TH1"/>
    <n v="160"/>
    <n v="10003.200000000001"/>
    <x v="3"/>
    <n v="160"/>
    <n v="10046.4"/>
    <n v="43.199999999998909"/>
    <n v="10003.200000000001"/>
    <n v="11520"/>
    <n v="753.64485981308417"/>
    <n v="10756.844859813085"/>
    <s v="CA"/>
    <x v="0"/>
    <x v="3"/>
  </r>
  <r>
    <x v="0"/>
    <s v="SSD_Y25-050201"/>
    <s v="1036786795"/>
    <s v="Z045"/>
    <s v="Z022"/>
    <s v="0093295822"/>
    <s v="1255254"/>
    <s v="SAMSUB DISTRIBUTOR LIMITED"/>
    <s v="1255254"/>
    <s v="14976301"/>
    <s v="SKU EV LTSB  83R  ROC 20 10000 PP  N TH1"/>
    <n v="120"/>
    <n v="16456.8"/>
    <x v="1"/>
    <n v="120"/>
    <n v="16623.599999999999"/>
    <n v="166.79999999999927"/>
    <n v="16456.8"/>
    <n v="19200"/>
    <n v="1256.0747663551401"/>
    <n v="17712.87476635514"/>
    <s v="EV"/>
    <x v="1"/>
    <x v="4"/>
  </r>
  <r>
    <x v="0"/>
    <s v="SSD_Y25-050201"/>
    <s v="1036786795"/>
    <s v="Z045"/>
    <s v="Z022"/>
    <s v="0093295822"/>
    <s v="1255254"/>
    <s v="SAMSUB DISTRIBUTOR LIMITED"/>
    <s v="1255254"/>
    <s v="16256531"/>
    <s v="SKU WI FLOE  83M  SFP 20 10000 PP  N TH1"/>
    <n v="3000"/>
    <n v="186480"/>
    <x v="9"/>
    <n v="3000"/>
    <n v="188370"/>
    <n v="1890"/>
    <n v="186480"/>
    <n v="216000"/>
    <n v="14130.841121495327"/>
    <n v="200610.84112149532"/>
    <s v="WI"/>
    <x v="1"/>
    <x v="4"/>
  </r>
  <r>
    <x v="0"/>
    <s v="SSD_Y25-050201"/>
    <s v="1036786795"/>
    <s v="Z045"/>
    <s v="Z022"/>
    <s v="0093295822"/>
    <s v="1255254"/>
    <s v="SAMSUB DISTRIBUTOR LIMITED"/>
    <s v="1255254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4"/>
  </r>
  <r>
    <x v="0"/>
    <s v="SSD_Y25-050201"/>
    <s v="1036786795"/>
    <s v="Z045"/>
    <s v="Z022"/>
    <s v="0093295822"/>
    <s v="1255254"/>
    <s v="SAMSUB DISTRIBUTOR LIMITED"/>
    <s v="1255254"/>
    <s v="16256534"/>
    <s v="SKU WI MECO  83M  SFP 20 10000 PP  N TH1"/>
    <n v="1500"/>
    <n v="93240"/>
    <x v="11"/>
    <n v="1500"/>
    <n v="94185"/>
    <n v="945"/>
    <n v="93240"/>
    <n v="108000"/>
    <n v="7065.4205607476633"/>
    <n v="100305.42056074766"/>
    <s v="WI"/>
    <x v="1"/>
    <x v="4"/>
  </r>
  <r>
    <x v="0"/>
    <s v="SSD_Y25-050201"/>
    <s v="1036786795"/>
    <s v="Z045"/>
    <s v="Z022"/>
    <s v="0093295822"/>
    <s v="1255254"/>
    <s v="SAMSUB DISTRIBUTOR LIMITED"/>
    <s v="1255254"/>
    <s v="14947759"/>
    <s v="SKU CA FLYL  83R  CPB 20 10000 PP  N TH1"/>
    <n v="4000"/>
    <n v="248640"/>
    <x v="3"/>
    <n v="4000"/>
    <n v="251160"/>
    <n v="2520"/>
    <n v="248640"/>
    <n v="288000"/>
    <n v="18841.121495327101"/>
    <n v="267481.1214953271"/>
    <s v="CA"/>
    <x v="1"/>
    <x v="4"/>
  </r>
  <r>
    <x v="0"/>
    <s v="SSD_Y25-050201"/>
    <s v="1036786795"/>
    <s v="Z045"/>
    <s v="Z022"/>
    <s v="0093295822"/>
    <s v="1255254"/>
    <s v="SAMSUB DISTRIBUTOR LIMITED"/>
    <s v="1255254"/>
    <s v="14947765"/>
    <s v="SKU CA MGGR  83R  CPB 20 10000 PP  N TH1"/>
    <n v="1000"/>
    <n v="62160"/>
    <x v="5"/>
    <n v="1000"/>
    <n v="62790"/>
    <n v="630"/>
    <n v="62160"/>
    <n v="72000"/>
    <n v="4710.2803738317753"/>
    <n v="66870.280373831774"/>
    <s v="CA"/>
    <x v="1"/>
    <x v="4"/>
  </r>
  <r>
    <x v="0"/>
    <s v="SSD_Y25-050201"/>
    <s v="1036786795"/>
    <s v="Z045"/>
    <s v="Z022"/>
    <s v="0093295822"/>
    <s v="1255254"/>
    <s v="SAMSUB DISTRIBUTOR LIMITED"/>
    <s v="1255254"/>
    <s v="15039619"/>
    <s v="SKU CA FLYL  97R  CPB 20 10000 PP  N TH1"/>
    <n v="3500"/>
    <n v="217560"/>
    <x v="6"/>
    <n v="3500"/>
    <n v="219765"/>
    <n v="2205"/>
    <n v="217560"/>
    <n v="252000"/>
    <n v="16485.981308411214"/>
    <n v="234045.98130841122"/>
    <s v="CAHD"/>
    <x v="1"/>
    <x v="4"/>
  </r>
  <r>
    <x v="0"/>
    <s v="SSD_Y25-050201"/>
    <s v="1036786795"/>
    <s v="Z045"/>
    <s v="Z022"/>
    <s v="0093295822"/>
    <s v="1255254"/>
    <s v="SAMSUB DISTRIBUTOR LIMITED"/>
    <s v="1255254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4"/>
  </r>
  <r>
    <x v="0"/>
    <s v="1012051127"/>
    <s v="1036786808"/>
    <s v="Z045"/>
    <s v="Z022"/>
    <s v="0093295823"/>
    <s v="1014781"/>
    <s v="CP All Public Company Limited"/>
    <s v="1014781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0"/>
    <s v="1012051127"/>
    <s v="1036786808"/>
    <s v="Z045"/>
    <s v="Z022"/>
    <s v="0093295823"/>
    <s v="1014781"/>
    <s v="CP All Public Company Limited"/>
    <s v="1014781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0"/>
    <s v="1012051128"/>
    <s v="1036786809"/>
    <s v="Z045"/>
    <s v="Z022"/>
    <s v="0093295824"/>
    <s v="1014781"/>
    <s v="CP All Public Company Limited"/>
    <s v="1014781"/>
    <s v="16239563"/>
    <s v="SKU WI LTBL  83R  CPB 20 10000 PP  N TH1"/>
    <n v="4000"/>
    <n v="395798.13"/>
    <x v="8"/>
    <n v="4000"/>
    <n v="416600"/>
    <n v="20801.869999999995"/>
    <n v="395798.13"/>
    <n v="480000"/>
    <n v="31401.869158878504"/>
    <n v="427199.99915887852"/>
    <s v="WI"/>
    <x v="0"/>
    <x v="0"/>
  </r>
  <r>
    <x v="0"/>
    <s v="1012051128"/>
    <s v="1036786809"/>
    <s v="Z045"/>
    <s v="Z022"/>
    <s v="0093295824"/>
    <s v="1014781"/>
    <s v="CP All Public Company Limited"/>
    <s v="1014781"/>
    <s v="16256531"/>
    <s v="SKU WI FLOE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0"/>
    <s v="1012051128"/>
    <s v="1036786809"/>
    <s v="Z045"/>
    <s v="Z022"/>
    <s v="0093295824"/>
    <s v="1014781"/>
    <s v="CP All Public Company Limited"/>
    <s v="1014781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0"/>
    <s v="5012051243"/>
    <s v="1036786810"/>
    <s v="Z045"/>
    <s v="Z022"/>
    <s v="0093295825"/>
    <s v="1014781"/>
    <s v="CP All Public Company Limited"/>
    <s v="1075193"/>
    <s v="16280435"/>
    <s v="SKU EV ORBL  83R  ROC 20 10000 PP  N TH1"/>
    <n v="2500"/>
    <n v="333345.7"/>
    <x v="0"/>
    <n v="2500"/>
    <n v="346325"/>
    <n v="12979.299999999988"/>
    <n v="333345.7"/>
    <n v="400000"/>
    <n v="26168.224299065419"/>
    <n v="359513.92429906543"/>
    <s v="EV"/>
    <x v="0"/>
    <x v="0"/>
  </r>
  <r>
    <x v="0"/>
    <s v="5012051243"/>
    <s v="1036786810"/>
    <s v="Z045"/>
    <s v="Z022"/>
    <s v="0093295825"/>
    <s v="1014781"/>
    <s v="CP All Public Company Limited"/>
    <s v="1075193"/>
    <s v="14976301"/>
    <s v="SKU EV LTSB  83R  ROC 20 10000 PP  N TH1"/>
    <n v="3500"/>
    <n v="466683.98"/>
    <x v="1"/>
    <n v="3500"/>
    <n v="484855"/>
    <n v="18171.020000000019"/>
    <n v="466683.98"/>
    <n v="560000"/>
    <n v="36635.514018691589"/>
    <n v="503319.49401869159"/>
    <s v="EV"/>
    <x v="0"/>
    <x v="0"/>
  </r>
  <r>
    <x v="0"/>
    <s v="5012051243"/>
    <s v="1036786810"/>
    <s v="Z045"/>
    <s v="Z022"/>
    <s v="0093295825"/>
    <s v="1014781"/>
    <s v="CP All Public Company Limited"/>
    <s v="1075193"/>
    <s v="14976304"/>
    <s v="SKU EV MGOP  83R  ROC 20 10000 PP  N TH1"/>
    <n v="3000"/>
    <n v="428782.62"/>
    <x v="2"/>
    <n v="3000"/>
    <n v="454650.00000000006"/>
    <n v="25867.380000000063"/>
    <n v="428782.62"/>
    <n v="525000"/>
    <n v="34345.794392523363"/>
    <n v="463128.41439252335"/>
    <s v="EV"/>
    <x v="0"/>
    <x v="0"/>
  </r>
  <r>
    <x v="0"/>
    <s v="5012051243"/>
    <s v="1036786810"/>
    <s v="Z045"/>
    <s v="Z022"/>
    <s v="0093295825"/>
    <s v="1014781"/>
    <s v="CP All Public Company Limited"/>
    <s v="1075193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0"/>
    <s v="5012051243"/>
    <s v="1036786810"/>
    <s v="Z045"/>
    <s v="Z022"/>
    <s v="0093295825"/>
    <s v="1014781"/>
    <s v="CP All Public Company Limited"/>
    <s v="1075193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0"/>
    <s v="5012051243"/>
    <s v="1036786810"/>
    <s v="Z045"/>
    <s v="Z022"/>
    <s v="0093295825"/>
    <s v="1014781"/>
    <s v="CP All Public Company Limited"/>
    <s v="1075193"/>
    <s v="14947765"/>
    <s v="SKU CA MGGR  83R  CPB 20 10000 PP  N TH1"/>
    <n v="4500"/>
    <n v="266361.87"/>
    <x v="5"/>
    <n v="4500"/>
    <n v="282555"/>
    <n v="16193.130000000005"/>
    <n v="266361.87"/>
    <n v="324000"/>
    <n v="21196.261682242992"/>
    <n v="287558.13168224297"/>
    <s v="CA"/>
    <x v="0"/>
    <x v="0"/>
  </r>
  <r>
    <x v="0"/>
    <s v="5012051243"/>
    <s v="1036786810"/>
    <s v="Z045"/>
    <s v="Z022"/>
    <s v="0093295825"/>
    <s v="1014781"/>
    <s v="CP All Public Company Limited"/>
    <s v="1075193"/>
    <s v="15039619"/>
    <s v="SKU CA FLYL  97R  CPB 20 10000 PP  N TH1"/>
    <n v="12000"/>
    <n v="710298.55"/>
    <x v="6"/>
    <n v="12000"/>
    <n v="753480"/>
    <n v="43181.449999999953"/>
    <n v="710298.55"/>
    <n v="864000"/>
    <n v="56523.364485981307"/>
    <n v="766821.91448598134"/>
    <s v="CAHD"/>
    <x v="0"/>
    <x v="0"/>
  </r>
  <r>
    <x v="0"/>
    <s v="5012051243"/>
    <s v="1036786810"/>
    <s v="Z045"/>
    <s v="Z022"/>
    <s v="0093295825"/>
    <s v="1014781"/>
    <s v="CP All Public Company Limited"/>
    <s v="1075193"/>
    <s v="15106849"/>
    <s v="SKU CA MGGR  97R  CPB 20 10000 PP  P TH1"/>
    <n v="3000"/>
    <n v="177574.64"/>
    <x v="7"/>
    <n v="3000"/>
    <n v="188370"/>
    <n v="10795.359999999986"/>
    <n v="177574.64"/>
    <n v="216000"/>
    <n v="14130.841121495327"/>
    <n v="191705.48112149534"/>
    <s v="CAHD"/>
    <x v="0"/>
    <x v="0"/>
  </r>
  <r>
    <x v="0"/>
    <s v="5012051244"/>
    <s v="1036786811"/>
    <s v="Z045"/>
    <s v="Z022"/>
    <s v="0093295826"/>
    <s v="1014781"/>
    <s v="CP All Public Company Limited"/>
    <s v="1075193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0"/>
    <s v="5012051244"/>
    <s v="1036786811"/>
    <s v="Z045"/>
    <s v="Z022"/>
    <s v="0093295826"/>
    <s v="1014781"/>
    <s v="CP All Public Company Limited"/>
    <s v="1075193"/>
    <s v="16256531"/>
    <s v="SKU WI FLOE  83M  SFP 20 10000 PP  N TH1"/>
    <n v="4500"/>
    <n v="266361.96000000002"/>
    <x v="9"/>
    <n v="4500"/>
    <n v="282555"/>
    <n v="16193.039999999979"/>
    <n v="266361.96000000002"/>
    <n v="324000"/>
    <n v="21196.261682242992"/>
    <n v="287558.22168224299"/>
    <s v="WI"/>
    <x v="0"/>
    <x v="0"/>
  </r>
  <r>
    <x v="0"/>
    <s v="5012051244"/>
    <s v="1036786811"/>
    <s v="Z045"/>
    <s v="Z022"/>
    <s v="0093295826"/>
    <s v="1014781"/>
    <s v="CP All Public Company Limited"/>
    <s v="1075193"/>
    <s v="16256537"/>
    <s v="SKU WI LTCO  83M  SFP 20 10000 PP  N TH1"/>
    <n v="7500"/>
    <n v="443936.59"/>
    <x v="10"/>
    <n v="7500"/>
    <n v="470925"/>
    <n v="26988.409999999974"/>
    <n v="443936.59"/>
    <n v="540000"/>
    <n v="35327.102803738315"/>
    <n v="479263.69280373835"/>
    <s v="WI"/>
    <x v="0"/>
    <x v="0"/>
  </r>
  <r>
    <x v="0"/>
    <s v="5012051244"/>
    <s v="1036786811"/>
    <s v="Z045"/>
    <s v="Z022"/>
    <s v="0093295826"/>
    <s v="1014781"/>
    <s v="CP All Public Company Limited"/>
    <s v="1075193"/>
    <s v="16256534"/>
    <s v="SKU WI MECO  83M  SFP 20 10000 PP  N TH1"/>
    <n v="4500"/>
    <n v="266361.96000000002"/>
    <x v="11"/>
    <n v="4500"/>
    <n v="282555"/>
    <n v="16193.039999999979"/>
    <n v="266361.96000000002"/>
    <n v="324000"/>
    <n v="21196.261682242992"/>
    <n v="287558.22168224299"/>
    <s v="WI"/>
    <x v="0"/>
    <x v="0"/>
  </r>
  <r>
    <x v="0"/>
    <s v="9012051113Code12452D"/>
    <s v="1036786829"/>
    <s v="Z045"/>
    <s v="Z022"/>
    <s v="0093295827"/>
    <s v="1014781"/>
    <s v="CP All Public Company Limited"/>
    <s v="1121029"/>
    <s v="16280435"/>
    <s v="SKU EV ORBL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0"/>
    <s v="9012051113Code12452D"/>
    <s v="1036786829"/>
    <s v="Z045"/>
    <s v="Z022"/>
    <s v="0093295827"/>
    <s v="1014781"/>
    <s v="CP All Public Company Limited"/>
    <s v="1121029"/>
    <s v="14976301"/>
    <s v="SKU EV LTSB  83R  ROC 20 10000 PP  N TH1"/>
    <n v="1500"/>
    <n v="200007.42"/>
    <x v="1"/>
    <n v="1500"/>
    <n v="207795"/>
    <n v="7787.5799999999872"/>
    <n v="200007.42"/>
    <n v="240000"/>
    <n v="15700.934579439252"/>
    <n v="215708.35457943927"/>
    <s v="EV"/>
    <x v="0"/>
    <x v="0"/>
  </r>
  <r>
    <x v="0"/>
    <s v="9012051113Code12452D"/>
    <s v="1036786829"/>
    <s v="Z045"/>
    <s v="Z022"/>
    <s v="0093295827"/>
    <s v="1014781"/>
    <s v="CP All Public Company Limited"/>
    <s v="1121029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0"/>
    <s v="9012051113Code12452D"/>
    <s v="1036786829"/>
    <s v="Z045"/>
    <s v="Z022"/>
    <s v="0093295827"/>
    <s v="1014781"/>
    <s v="CP All Public Company Limited"/>
    <s v="1121029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0"/>
    <s v="9012051113Code12452D"/>
    <s v="1036786829"/>
    <s v="Z045"/>
    <s v="Z022"/>
    <s v="0093295827"/>
    <s v="1014781"/>
    <s v="CP All Public Company Limited"/>
    <s v="1121029"/>
    <s v="14947762"/>
    <s v="SKU CA LTBL  83R  CPB 20 10000 PP  N TH1"/>
    <n v="6000"/>
    <n v="355149.15"/>
    <x v="4"/>
    <n v="6000"/>
    <n v="376740"/>
    <n v="21590.849999999977"/>
    <n v="355149.15"/>
    <n v="432000"/>
    <n v="28261.682242990653"/>
    <n v="383410.83224299067"/>
    <s v="CA"/>
    <x v="0"/>
    <x v="0"/>
  </r>
  <r>
    <x v="0"/>
    <s v="9012051113Code12452D"/>
    <s v="1036786829"/>
    <s v="Z045"/>
    <s v="Z022"/>
    <s v="0093295827"/>
    <s v="1014781"/>
    <s v="CP All Public Company Limited"/>
    <s v="1121029"/>
    <s v="14947765"/>
    <s v="SKU CA MGGR  83R  CPB 20 10000 PP  N TH1"/>
    <n v="3500"/>
    <n v="207170.34"/>
    <x v="5"/>
    <n v="3500"/>
    <n v="219765"/>
    <n v="12594.660000000003"/>
    <n v="207170.34"/>
    <n v="252000"/>
    <n v="16485.981308411214"/>
    <n v="223656.32130841122"/>
    <s v="CA"/>
    <x v="0"/>
    <x v="0"/>
  </r>
  <r>
    <x v="0"/>
    <s v="9012051113Code12452D"/>
    <s v="1036786829"/>
    <s v="Z045"/>
    <s v="Z022"/>
    <s v="0093295827"/>
    <s v="1014781"/>
    <s v="CP All Public Company Limited"/>
    <s v="1121029"/>
    <s v="15039619"/>
    <s v="SKU CA FLYL  97R  CPB 20 10000 PP  N TH1"/>
    <n v="12000"/>
    <n v="710298.55"/>
    <x v="6"/>
    <n v="12000"/>
    <n v="753480"/>
    <n v="43181.449999999953"/>
    <n v="710298.55"/>
    <n v="864000"/>
    <n v="56523.364485981307"/>
    <n v="766821.91448598134"/>
    <s v="CAHD"/>
    <x v="0"/>
    <x v="0"/>
  </r>
  <r>
    <x v="0"/>
    <s v="9012051113Code12452D"/>
    <s v="1036786829"/>
    <s v="Z045"/>
    <s v="Z022"/>
    <s v="0093295827"/>
    <s v="1014781"/>
    <s v="CP All Public Company Limited"/>
    <s v="1121029"/>
    <s v="15106849"/>
    <s v="SKU CA MGGR  97R  CPB 20 10000 PP  P TH1"/>
    <n v="3000"/>
    <n v="177574.64"/>
    <x v="7"/>
    <n v="3000"/>
    <n v="188370"/>
    <n v="10795.359999999986"/>
    <n v="177574.64"/>
    <n v="216000"/>
    <n v="14130.841121495327"/>
    <n v="191705.48112149534"/>
    <s v="CAHD"/>
    <x v="0"/>
    <x v="0"/>
  </r>
  <r>
    <x v="0"/>
    <s v="9012051114Code12452D"/>
    <s v="1036786832"/>
    <s v="Z045"/>
    <s v="Z022"/>
    <s v="0093295828"/>
    <s v="1014781"/>
    <s v="CP All Public Company Limited"/>
    <s v="1121029"/>
    <s v="16239563"/>
    <s v="SKU WI LTBL  83R  CPB 20 10000 PP  N TH1"/>
    <n v="1000"/>
    <n v="98949.53"/>
    <x v="8"/>
    <n v="1000"/>
    <n v="104150"/>
    <n v="5200.4700000000012"/>
    <n v="98949.53"/>
    <n v="120000"/>
    <n v="7850.467289719626"/>
    <n v="106799.99728971963"/>
    <s v="WI"/>
    <x v="0"/>
    <x v="0"/>
  </r>
  <r>
    <x v="0"/>
    <s v="9012051114Code12452D"/>
    <s v="1036786832"/>
    <s v="Z045"/>
    <s v="Z022"/>
    <s v="0093295828"/>
    <s v="1014781"/>
    <s v="CP All Public Company Limited"/>
    <s v="1121029"/>
    <s v="16256531"/>
    <s v="SKU WI FLOE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0"/>
    <s v="9012051114Code12452D"/>
    <s v="1036786832"/>
    <s v="Z045"/>
    <s v="Z022"/>
    <s v="0093295828"/>
    <s v="1014781"/>
    <s v="CP All Public Company Limited"/>
    <s v="1121029"/>
    <s v="16256537"/>
    <s v="SKU WI LTCO  83M  SFP 20 10000 PP  N TH1"/>
    <n v="4500"/>
    <n v="266361.96000000002"/>
    <x v="10"/>
    <n v="4500"/>
    <n v="282555"/>
    <n v="16193.039999999979"/>
    <n v="266361.96000000002"/>
    <n v="324000"/>
    <n v="21196.261682242992"/>
    <n v="287558.22168224299"/>
    <s v="WI"/>
    <x v="0"/>
    <x v="0"/>
  </r>
  <r>
    <x v="0"/>
    <s v="9012051114Code12452D"/>
    <s v="1036786832"/>
    <s v="Z045"/>
    <s v="Z022"/>
    <s v="0093295828"/>
    <s v="1014781"/>
    <s v="CP All Public Company Limited"/>
    <s v="1121029"/>
    <s v="16256534"/>
    <s v="SKU WI MECO  83M  SFP 20 10000 PP  N TH1"/>
    <n v="4000"/>
    <n v="236766.18"/>
    <x v="11"/>
    <n v="4000"/>
    <n v="251160"/>
    <n v="14393.820000000007"/>
    <n v="236766.18"/>
    <n v="288000"/>
    <n v="18841.121495327101"/>
    <n v="255607.30149532709"/>
    <s v="WI"/>
    <x v="0"/>
    <x v="0"/>
  </r>
  <r>
    <x v="0"/>
    <s v="4012050810Code12452D"/>
    <s v="1036786825"/>
    <s v="Z045"/>
    <s v="Z022"/>
    <s v="0093295829"/>
    <s v="1014781"/>
    <s v="CP All Public Company Limited"/>
    <s v="1092504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0"/>
    <s v="4012050810Code12452D"/>
    <s v="1036786825"/>
    <s v="Z045"/>
    <s v="Z022"/>
    <s v="0093295829"/>
    <s v="1014781"/>
    <s v="CP All Public Company Limited"/>
    <s v="1092504"/>
    <s v="14976301"/>
    <s v="SKU EV LTSB  83R  ROC 20 10000 PP  N TH1"/>
    <n v="1500"/>
    <n v="200007.42"/>
    <x v="1"/>
    <n v="1500"/>
    <n v="207795"/>
    <n v="7787.5799999999872"/>
    <n v="200007.42"/>
    <n v="240000"/>
    <n v="15700.934579439252"/>
    <n v="215708.35457943927"/>
    <s v="EV"/>
    <x v="0"/>
    <x v="0"/>
  </r>
  <r>
    <x v="0"/>
    <s v="4012050810Code12452D"/>
    <s v="1036786825"/>
    <s v="Z045"/>
    <s v="Z022"/>
    <s v="0093295829"/>
    <s v="1014781"/>
    <s v="CP All Public Company Limited"/>
    <s v="1092504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0"/>
    <s v="4012050810Code12452D"/>
    <s v="1036786825"/>
    <s v="Z045"/>
    <s v="Z022"/>
    <s v="0093295829"/>
    <s v="1014781"/>
    <s v="CP All Public Company Limited"/>
    <s v="1092504"/>
    <s v="14947759"/>
    <s v="SKU CA FLY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0"/>
    <s v="4012050810Code12452D"/>
    <s v="1036786825"/>
    <s v="Z045"/>
    <s v="Z022"/>
    <s v="0093295829"/>
    <s v="1014781"/>
    <s v="CP All Public Company Limited"/>
    <s v="1092504"/>
    <s v="14947762"/>
    <s v="SKU CA LTBL  83R  CPB 20 10000 PP  N TH1"/>
    <n v="12000"/>
    <n v="710298.31"/>
    <x v="4"/>
    <n v="12000"/>
    <n v="753480"/>
    <n v="43181.689999999944"/>
    <n v="710298.31"/>
    <n v="864000"/>
    <n v="56523.364485981307"/>
    <n v="766821.67448598135"/>
    <s v="CA"/>
    <x v="0"/>
    <x v="0"/>
  </r>
  <r>
    <x v="0"/>
    <s v="4012050810Code12452D"/>
    <s v="1036786825"/>
    <s v="Z045"/>
    <s v="Z022"/>
    <s v="0093295829"/>
    <s v="1014781"/>
    <s v="CP All Public Company Limited"/>
    <s v="1092504"/>
    <s v="14947765"/>
    <s v="SKU CA MGGR  83R  CPB 20 10000 PP  N TH1"/>
    <n v="4000"/>
    <n v="236766.1"/>
    <x v="5"/>
    <n v="4000"/>
    <n v="251160"/>
    <n v="14393.899999999994"/>
    <n v="236766.1"/>
    <n v="288000"/>
    <n v="18841.121495327101"/>
    <n v="255607.2214953271"/>
    <s v="CA"/>
    <x v="0"/>
    <x v="0"/>
  </r>
  <r>
    <x v="0"/>
    <s v="4012050810Code12452D"/>
    <s v="1036786825"/>
    <s v="Z045"/>
    <s v="Z022"/>
    <s v="0093295829"/>
    <s v="1014781"/>
    <s v="CP All Public Company Limited"/>
    <s v="1092504"/>
    <s v="15039619"/>
    <s v="SKU CA FLYL  97R  CPB 20 10000 PP  N TH1"/>
    <n v="4500"/>
    <n v="266361.96000000002"/>
    <x v="6"/>
    <n v="4500"/>
    <n v="282555"/>
    <n v="16193.039999999979"/>
    <n v="266361.96000000002"/>
    <n v="324000"/>
    <n v="21196.261682242992"/>
    <n v="287558.22168224299"/>
    <s v="CAHD"/>
    <x v="0"/>
    <x v="0"/>
  </r>
  <r>
    <x v="0"/>
    <s v="4012050810Code12452D"/>
    <s v="1036786825"/>
    <s v="Z045"/>
    <s v="Z022"/>
    <s v="0093295829"/>
    <s v="1014781"/>
    <s v="CP All Public Company Limited"/>
    <s v="1092504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0"/>
    <s v="4012050811Code12452D"/>
    <s v="1036786826"/>
    <s v="Z045"/>
    <s v="Z022"/>
    <s v="0093295830"/>
    <s v="1014781"/>
    <s v="CP All Public Company Limited"/>
    <s v="1092504"/>
    <s v="16239563"/>
    <s v="SKU WI LTBL  83R  CPB 20 10000 PP  N TH1"/>
    <n v="3000"/>
    <n v="296848.59999999998"/>
    <x v="8"/>
    <n v="3000"/>
    <n v="312450"/>
    <n v="15601.400000000023"/>
    <n v="296848.59999999998"/>
    <n v="360000"/>
    <n v="23551.401869158879"/>
    <n v="320400.00186915888"/>
    <s v="WI"/>
    <x v="0"/>
    <x v="0"/>
  </r>
  <r>
    <x v="0"/>
    <s v="4012050811Code12452D"/>
    <s v="1036786826"/>
    <s v="Z045"/>
    <s v="Z022"/>
    <s v="0093295830"/>
    <s v="1014781"/>
    <s v="CP All Public Company Limited"/>
    <s v="1092504"/>
    <s v="16256531"/>
    <s v="SKU WI FLOE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0"/>
    <s v="4012050811Code12452D"/>
    <s v="1036786826"/>
    <s v="Z045"/>
    <s v="Z022"/>
    <s v="0093295830"/>
    <s v="1014781"/>
    <s v="CP All Public Company Limited"/>
    <s v="1092504"/>
    <s v="16256537"/>
    <s v="SKU WI LTCO  83M  SFP 20 10000 PP  N TH1"/>
    <n v="8000"/>
    <n v="473532.37"/>
    <x v="10"/>
    <n v="8000"/>
    <n v="502320"/>
    <n v="28787.630000000005"/>
    <n v="473532.37"/>
    <n v="576000"/>
    <n v="37682.242990654202"/>
    <n v="511214.61299065419"/>
    <s v="WI"/>
    <x v="0"/>
    <x v="0"/>
  </r>
  <r>
    <x v="0"/>
    <s v="4012050811Code12452D"/>
    <s v="1036786826"/>
    <s v="Z045"/>
    <s v="Z022"/>
    <s v="0093295830"/>
    <s v="1014781"/>
    <s v="CP All Public Company Limited"/>
    <s v="1092504"/>
    <s v="16256534"/>
    <s v="SKU WI MECO  83M  SFP 20 10000 PP  N TH1"/>
    <n v="1000"/>
    <n v="59191.55"/>
    <x v="11"/>
    <n v="1000"/>
    <n v="62790"/>
    <n v="3598.4499999999971"/>
    <n v="59191.55"/>
    <n v="72000"/>
    <n v="4710.2803738317753"/>
    <n v="63901.830373831777"/>
    <s v="WI"/>
    <x v="0"/>
    <x v="0"/>
  </r>
  <r>
    <x v="0"/>
    <s v="8012050769Code12452D"/>
    <s v="1036786827"/>
    <s v="Z045"/>
    <s v="Z022"/>
    <s v="0093295831"/>
    <s v="1014781"/>
    <s v="CP All Public Company Limited"/>
    <s v="1014779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0"/>
    <s v="8012050769Code12452D"/>
    <s v="1036786827"/>
    <s v="Z045"/>
    <s v="Z022"/>
    <s v="0093295831"/>
    <s v="1014781"/>
    <s v="CP All Public Company Limited"/>
    <s v="1014779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0"/>
    <s v="8012050769Code12452D"/>
    <s v="1036786827"/>
    <s v="Z045"/>
    <s v="Z022"/>
    <s v="0093295831"/>
    <s v="1014781"/>
    <s v="CP All Public Company Limited"/>
    <s v="1014779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0"/>
    <s v="8012050769Code12452D"/>
    <s v="1036786827"/>
    <s v="Z045"/>
    <s v="Z022"/>
    <s v="0093295831"/>
    <s v="1014781"/>
    <s v="CP All Public Company Limited"/>
    <s v="1014779"/>
    <s v="14947759"/>
    <s v="SKU CA FLYL  83R  CPB 20 10000 PP  N TH1"/>
    <n v="10000"/>
    <n v="591915.26"/>
    <x v="3"/>
    <n v="10000"/>
    <n v="627900"/>
    <n v="35984.739999999991"/>
    <n v="591915.26"/>
    <n v="720000"/>
    <n v="47102.803738317758"/>
    <n v="639018.06373831781"/>
    <s v="CA"/>
    <x v="0"/>
    <x v="0"/>
  </r>
  <r>
    <x v="0"/>
    <s v="8012050769Code12452D"/>
    <s v="1036786827"/>
    <s v="Z045"/>
    <s v="Z022"/>
    <s v="0093295831"/>
    <s v="1014781"/>
    <s v="CP All Public Company Limited"/>
    <s v="1014779"/>
    <s v="14947762"/>
    <s v="SKU CA LTBL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0"/>
    <s v="8012050769Code12452D"/>
    <s v="1036786827"/>
    <s v="Z045"/>
    <s v="Z022"/>
    <s v="0093295831"/>
    <s v="1014781"/>
    <s v="CP All Public Company Limited"/>
    <s v="1014779"/>
    <s v="14947765"/>
    <s v="SKU CA MGGR  83R  CPB 20 10000 PP  N TH1"/>
    <n v="2500"/>
    <n v="147978.81"/>
    <x v="5"/>
    <n v="2500"/>
    <n v="156975"/>
    <n v="8996.1900000000023"/>
    <n v="147978.81"/>
    <n v="180000"/>
    <n v="11775.700934579439"/>
    <n v="159754.51093457945"/>
    <s v="CA"/>
    <x v="0"/>
    <x v="0"/>
  </r>
  <r>
    <x v="0"/>
    <s v="8012050769Code12452D"/>
    <s v="1036786827"/>
    <s v="Z045"/>
    <s v="Z022"/>
    <s v="0093295831"/>
    <s v="1014781"/>
    <s v="CP All Public Company Limited"/>
    <s v="1014779"/>
    <s v="15039619"/>
    <s v="SKU CA FLYL  97R  CPB 20 10000 PP  N TH1"/>
    <n v="7500"/>
    <n v="443936.59"/>
    <x v="6"/>
    <n v="7500"/>
    <n v="470925"/>
    <n v="26988.409999999974"/>
    <n v="443936.59"/>
    <n v="540000"/>
    <n v="35327.102803738315"/>
    <n v="479263.69280373835"/>
    <s v="CAHD"/>
    <x v="0"/>
    <x v="0"/>
  </r>
  <r>
    <x v="0"/>
    <s v="8012050769Code12452D"/>
    <s v="1036786827"/>
    <s v="Z045"/>
    <s v="Z022"/>
    <s v="0093295831"/>
    <s v="1014781"/>
    <s v="CP All Public Company Limited"/>
    <s v="1014779"/>
    <s v="15106849"/>
    <s v="SKU CA MGGR  97R  CPB 20 10000 PP  P TH1"/>
    <n v="2500"/>
    <n v="147978.85999999999"/>
    <x v="7"/>
    <n v="2500"/>
    <n v="156975"/>
    <n v="8996.140000000014"/>
    <n v="147978.85999999999"/>
    <n v="180000"/>
    <n v="11775.700934579439"/>
    <n v="159754.56093457944"/>
    <s v="CAHD"/>
    <x v="0"/>
    <x v="0"/>
  </r>
  <r>
    <x v="0"/>
    <s v="8012050770Code12452D"/>
    <s v="1036786828"/>
    <s v="Z045"/>
    <s v="Z022"/>
    <s v="0093295832"/>
    <s v="1014781"/>
    <s v="CP All Public Company Limited"/>
    <s v="1014779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0"/>
    <s v="8012050770Code12452D"/>
    <s v="1036786828"/>
    <s v="Z045"/>
    <s v="Z022"/>
    <s v="0093295832"/>
    <s v="1014781"/>
    <s v="CP All Public Company Limited"/>
    <s v="1014779"/>
    <s v="16256531"/>
    <s v="SKU WI FLOE  83M  SFP 20 10000 PP  N TH1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0"/>
  </r>
  <r>
    <x v="0"/>
    <s v="8012050770Code12452D"/>
    <s v="1036786828"/>
    <s v="Z045"/>
    <s v="Z022"/>
    <s v="0093295832"/>
    <s v="1014781"/>
    <s v="CP All Public Company Limited"/>
    <s v="1014779"/>
    <s v="16256537"/>
    <s v="SKU WI LT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0"/>
    <s v="8012050770Code12452D"/>
    <s v="1036786828"/>
    <s v="Z045"/>
    <s v="Z022"/>
    <s v="0093295832"/>
    <s v="1014781"/>
    <s v="CP All Public Company Limited"/>
    <s v="1014779"/>
    <s v="16256534"/>
    <s v="SKU WI MECO  83M  SFP 20 10000 PP  N TH1"/>
    <n v="2500"/>
    <n v="147978.85999999999"/>
    <x v="11"/>
    <n v="2500"/>
    <n v="156975"/>
    <n v="8996.140000000014"/>
    <n v="147978.85999999999"/>
    <n v="180000"/>
    <n v="11775.700934579439"/>
    <n v="159754.56093457944"/>
    <s v="WI"/>
    <x v="0"/>
    <x v="0"/>
  </r>
  <r>
    <x v="0"/>
    <s v="1312050762Code12452D"/>
    <s v="1036786821"/>
    <s v="Z045"/>
    <s v="Z022"/>
    <s v="0093295833"/>
    <s v="1014781"/>
    <s v="CP All Public Company Limited"/>
    <s v="1134451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0"/>
    <s v="1312050762Code12452D"/>
    <s v="1036786821"/>
    <s v="Z045"/>
    <s v="Z022"/>
    <s v="0093295833"/>
    <s v="1014781"/>
    <s v="CP All Public Company Limited"/>
    <s v="1134451"/>
    <s v="14947759"/>
    <s v="SKU CA FLYL  83R  CPB 20 10000 PP  N TH1"/>
    <n v="10000"/>
    <n v="591915.26"/>
    <x v="3"/>
    <n v="10000"/>
    <n v="627900"/>
    <n v="35984.739999999991"/>
    <n v="591915.26"/>
    <n v="720000"/>
    <n v="47102.803738317758"/>
    <n v="639018.06373831781"/>
    <s v="CA"/>
    <x v="0"/>
    <x v="0"/>
  </r>
  <r>
    <x v="0"/>
    <s v="1312050762Code12452D"/>
    <s v="1036786821"/>
    <s v="Z045"/>
    <s v="Z022"/>
    <s v="0093295833"/>
    <s v="1014781"/>
    <s v="CP All Public Company Limited"/>
    <s v="1134451"/>
    <s v="14947762"/>
    <s v="SKU CA LTBL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0"/>
    <s v="1312050762Code12452D"/>
    <s v="1036786821"/>
    <s v="Z045"/>
    <s v="Z022"/>
    <s v="0093295833"/>
    <s v="1014781"/>
    <s v="CP All Public Company Limited"/>
    <s v="1134451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0"/>
    <s v="1312050762Code12452D"/>
    <s v="1036786821"/>
    <s v="Z045"/>
    <s v="Z022"/>
    <s v="0093295833"/>
    <s v="1014781"/>
    <s v="CP All Public Company Limited"/>
    <s v="1134451"/>
    <s v="15039619"/>
    <s v="SKU CA FLYL  97R  CPB 20 10000 PP  N TH1"/>
    <n v="5000"/>
    <n v="295957.73"/>
    <x v="6"/>
    <n v="5000"/>
    <n v="313950"/>
    <n v="17992.270000000019"/>
    <n v="295957.73"/>
    <n v="360000"/>
    <n v="23551.401869158879"/>
    <n v="319509.13186915888"/>
    <s v="CAHD"/>
    <x v="0"/>
    <x v="0"/>
  </r>
  <r>
    <x v="0"/>
    <s v="1312050762Code12452D"/>
    <s v="1036786821"/>
    <s v="Z045"/>
    <s v="Z022"/>
    <s v="0093295833"/>
    <s v="1014781"/>
    <s v="CP All Public Company Limited"/>
    <s v="1134451"/>
    <s v="15106849"/>
    <s v="SKU CA MGGR  97R  CPB 20 10000 PP  P TH1"/>
    <n v="2000"/>
    <n v="118383.09"/>
    <x v="7"/>
    <n v="2000"/>
    <n v="125580"/>
    <n v="7196.9100000000035"/>
    <n v="118383.09"/>
    <n v="144000"/>
    <n v="9420.5607476635505"/>
    <n v="127803.65074766355"/>
    <s v="CAHD"/>
    <x v="0"/>
    <x v="0"/>
  </r>
  <r>
    <x v="0"/>
    <s v="1312050763Code12452D"/>
    <s v="1036786833"/>
    <s v="Z045"/>
    <s v="Z022"/>
    <s v="0093295834"/>
    <s v="1014781"/>
    <s v="CP All Public Company Limited"/>
    <s v="1134451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0"/>
    <s v="1312050763Code12452D"/>
    <s v="1036786833"/>
    <s v="Z045"/>
    <s v="Z022"/>
    <s v="0093295834"/>
    <s v="1014781"/>
    <s v="CP All Public Company Limited"/>
    <s v="1134451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0"/>
    <s v="1312050763Code12452D"/>
    <s v="1036786833"/>
    <s v="Z045"/>
    <s v="Z022"/>
    <s v="0093295834"/>
    <s v="1014781"/>
    <s v="CP All Public Company Limited"/>
    <s v="1134451"/>
    <s v="16256537"/>
    <s v="SKU WI LTCO  83M  SFP 20 10000 PP  N TH1"/>
    <n v="2500"/>
    <n v="147978.85999999999"/>
    <x v="10"/>
    <n v="2500"/>
    <n v="156975"/>
    <n v="8996.140000000014"/>
    <n v="147978.85999999999"/>
    <n v="180000"/>
    <n v="11775.700934579439"/>
    <n v="159754.56093457944"/>
    <s v="WI"/>
    <x v="0"/>
    <x v="0"/>
  </r>
  <r>
    <x v="0"/>
    <s v="1312050763Code12452D"/>
    <s v="1036786833"/>
    <s v="Z045"/>
    <s v="Z022"/>
    <s v="0093295834"/>
    <s v="1014781"/>
    <s v="CP All Public Company Limited"/>
    <s v="1134451"/>
    <s v="16256534"/>
    <s v="SKU WI MECO  83M  SFP 20 10000 PP  N TH1"/>
    <n v="2000"/>
    <n v="118383.09"/>
    <x v="11"/>
    <n v="2000"/>
    <n v="125580"/>
    <n v="7196.9100000000035"/>
    <n v="118383.09"/>
    <n v="144000"/>
    <n v="9420.5607476635505"/>
    <n v="127803.65074766355"/>
    <s v="WI"/>
    <x v="0"/>
    <x v="0"/>
  </r>
  <r>
    <x v="0"/>
    <s v="1412050643Code12452D"/>
    <s v="1036786834"/>
    <s v="Z045"/>
    <s v="Z022"/>
    <s v="0093295835"/>
    <s v="1014781"/>
    <s v="CP All Public Company Limited"/>
    <s v="1232007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0"/>
    <s v="1412050643Code12452D"/>
    <s v="1036786834"/>
    <s v="Z045"/>
    <s v="Z022"/>
    <s v="0093295835"/>
    <s v="1014781"/>
    <s v="CP All Public Company Limited"/>
    <s v="1232007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0"/>
    <s v="1412050643Code12452D"/>
    <s v="1036786834"/>
    <s v="Z045"/>
    <s v="Z022"/>
    <s v="0093295835"/>
    <s v="1014781"/>
    <s v="CP All Public Company Limited"/>
    <s v="1232007"/>
    <s v="14947762"/>
    <s v="SKU CA LTBL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0"/>
    <s v="1412050643Code12452D"/>
    <s v="1036786834"/>
    <s v="Z045"/>
    <s v="Z022"/>
    <s v="0093295835"/>
    <s v="1014781"/>
    <s v="CP All Public Company Limited"/>
    <s v="1232007"/>
    <s v="15039619"/>
    <s v="SKU CA FLYL  97R  CPB 20 10000 PP  N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0"/>
    <s v="1412050643Code12452D"/>
    <s v="1036786834"/>
    <s v="Z045"/>
    <s v="Z022"/>
    <s v="0093295835"/>
    <s v="1014781"/>
    <s v="CP All Public Company Limited"/>
    <s v="1232007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0"/>
    <s v="1412050644Code12452D"/>
    <s v="1036786844"/>
    <s v="Z045"/>
    <s v="Z022"/>
    <s v="0093295836"/>
    <s v="1014781"/>
    <s v="CP All Public Company Limited"/>
    <s v="1232007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0"/>
    <s v="1412050644Code12452D"/>
    <s v="1036786844"/>
    <s v="Z045"/>
    <s v="Z022"/>
    <s v="0093295836"/>
    <s v="1014781"/>
    <s v="CP All Public Company Limited"/>
    <s v="1232007"/>
    <s v="16256537"/>
    <s v="SKU WI LTCO  83M  SFP 20 10000 PP  N TH1"/>
    <n v="2500"/>
    <n v="147978.85999999999"/>
    <x v="10"/>
    <n v="2500"/>
    <n v="156975"/>
    <n v="8996.140000000014"/>
    <n v="147978.85999999999"/>
    <n v="180000"/>
    <n v="11775.700934579439"/>
    <n v="159754.56093457944"/>
    <s v="WI"/>
    <x v="0"/>
    <x v="0"/>
  </r>
  <r>
    <x v="0"/>
    <s v="1412050644Code12452D"/>
    <s v="1036786844"/>
    <s v="Z045"/>
    <s v="Z022"/>
    <s v="0093295836"/>
    <s v="1014781"/>
    <s v="CP All Public Company Limited"/>
    <s v="1232007"/>
    <s v="16256534"/>
    <s v="SKU WI MECO  83M  SFP 20 10000 PP  N TH1"/>
    <n v="500"/>
    <n v="29595.77"/>
    <x v="11"/>
    <n v="500"/>
    <n v="31395"/>
    <n v="1799.2299999999996"/>
    <n v="29595.77"/>
    <n v="36000"/>
    <n v="2355.1401869158876"/>
    <n v="31950.910186915888"/>
    <s v="WI"/>
    <x v="0"/>
    <x v="0"/>
  </r>
  <r>
    <x v="0"/>
    <s v="1512050798Code12452D"/>
    <s v="1036786845"/>
    <s v="Z045"/>
    <s v="Z022"/>
    <s v="0093295837"/>
    <s v="1014781"/>
    <s v="CP All Public Company Limited"/>
    <s v="1247865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0"/>
    <s v="1512050798Code12452D"/>
    <s v="1036786845"/>
    <s v="Z045"/>
    <s v="Z022"/>
    <s v="0093295837"/>
    <s v="1014781"/>
    <s v="CP All Public Company Limited"/>
    <s v="1247865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0"/>
    <s v="1512050798Code12452D"/>
    <s v="1036786845"/>
    <s v="Z045"/>
    <s v="Z022"/>
    <s v="0093295837"/>
    <s v="1014781"/>
    <s v="CP All Public Company Limited"/>
    <s v="1247865"/>
    <s v="14947759"/>
    <s v="SKU CA FLYL  83R  CPB 20 10000 PP  N TH1"/>
    <n v="9000"/>
    <n v="532723.73"/>
    <x v="3"/>
    <n v="9000"/>
    <n v="565110"/>
    <n v="32386.270000000019"/>
    <n v="532723.73"/>
    <n v="648000"/>
    <n v="42392.523364485984"/>
    <n v="575116.25336448592"/>
    <s v="CA"/>
    <x v="0"/>
    <x v="0"/>
  </r>
  <r>
    <x v="0"/>
    <s v="1512050798Code12452D"/>
    <s v="1036786845"/>
    <s v="Z045"/>
    <s v="Z022"/>
    <s v="0093295837"/>
    <s v="1014781"/>
    <s v="CP All Public Company Limited"/>
    <s v="1247865"/>
    <s v="14947762"/>
    <s v="SKU CA LTBL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0"/>
    <s v="1512050798Code12452D"/>
    <s v="1036786845"/>
    <s v="Z045"/>
    <s v="Z022"/>
    <s v="0093295837"/>
    <s v="1014781"/>
    <s v="CP All Public Company Limited"/>
    <s v="1247865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0"/>
    <s v="1512050798Code12452D"/>
    <s v="1036786845"/>
    <s v="Z045"/>
    <s v="Z022"/>
    <s v="0093295837"/>
    <s v="1014781"/>
    <s v="CP All Public Company Limited"/>
    <s v="1247865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0"/>
    <s v="1512050798Code12452D"/>
    <s v="1036786845"/>
    <s v="Z045"/>
    <s v="Z022"/>
    <s v="0093295837"/>
    <s v="1014781"/>
    <s v="CP All Public Company Limited"/>
    <s v="1247865"/>
    <s v="15106849"/>
    <s v="SKU CA MGGR  97R  CPB 20 10000 PP  P TH1"/>
    <n v="2500"/>
    <n v="147978.85999999999"/>
    <x v="7"/>
    <n v="2500"/>
    <n v="156975"/>
    <n v="8996.140000000014"/>
    <n v="147978.85999999999"/>
    <n v="180000"/>
    <n v="11775.700934579439"/>
    <n v="159754.56093457944"/>
    <s v="CAHD"/>
    <x v="0"/>
    <x v="0"/>
  </r>
  <r>
    <x v="0"/>
    <s v="1512050799Code12452D"/>
    <s v="1036786846"/>
    <s v="Z045"/>
    <s v="Z022"/>
    <s v="0093295838"/>
    <s v="1014781"/>
    <s v="CP All Public Company Limited"/>
    <s v="1247865"/>
    <s v="16256531"/>
    <s v="SKU WI FLOE  83M  SFP 20 10000 PP  N TH1"/>
    <n v="3000"/>
    <n v="177574.64"/>
    <x v="9"/>
    <n v="3000"/>
    <n v="188370"/>
    <n v="10795.359999999986"/>
    <n v="177574.64"/>
    <n v="216000"/>
    <n v="14130.841121495327"/>
    <n v="191705.48112149534"/>
    <s v="WI"/>
    <x v="0"/>
    <x v="0"/>
  </r>
  <r>
    <x v="0"/>
    <s v="1512050799Code12452D"/>
    <s v="1036786846"/>
    <s v="Z045"/>
    <s v="Z022"/>
    <s v="0093295838"/>
    <s v="1014781"/>
    <s v="CP All Public Company Limited"/>
    <s v="1247865"/>
    <s v="16256537"/>
    <s v="SKU WI LT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0"/>
    <s v="1512050799Code12452D"/>
    <s v="1036786846"/>
    <s v="Z045"/>
    <s v="Z022"/>
    <s v="0093295838"/>
    <s v="1014781"/>
    <s v="CP All Public Company Limited"/>
    <s v="1247865"/>
    <s v="16256534"/>
    <s v="SKU WI MECO  83M  SFP 20 10000 PP  N TH1"/>
    <n v="3500"/>
    <n v="207170.41"/>
    <x v="11"/>
    <n v="3500"/>
    <n v="219765"/>
    <n v="12594.589999999997"/>
    <n v="207170.41"/>
    <n v="252000"/>
    <n v="16485.981308411214"/>
    <n v="223656.39130841123"/>
    <s v="WI"/>
    <x v="0"/>
    <x v="0"/>
  </r>
  <r>
    <x v="0"/>
    <s v="3012050755Code12452D"/>
    <s v="1036786822"/>
    <s v="Z045"/>
    <s v="Z022"/>
    <s v="0093295839"/>
    <s v="1014781"/>
    <s v="CP All Public Company Limited"/>
    <s v="1113864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0"/>
    <s v="3012050755Code12452D"/>
    <s v="1036786822"/>
    <s v="Z045"/>
    <s v="Z022"/>
    <s v="0093295839"/>
    <s v="1014781"/>
    <s v="CP All Public Company Limited"/>
    <s v="1113864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0"/>
    <s v="3012050755Code12452D"/>
    <s v="1036786822"/>
    <s v="Z045"/>
    <s v="Z022"/>
    <s v="0093295839"/>
    <s v="1014781"/>
    <s v="CP All Public Company Limited"/>
    <s v="1113864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0"/>
    <s v="3012050755Code12452D"/>
    <s v="1036786822"/>
    <s v="Z045"/>
    <s v="Z022"/>
    <s v="0093295839"/>
    <s v="1014781"/>
    <s v="CP All Public Company Limited"/>
    <s v="1113864"/>
    <s v="14947759"/>
    <s v="SKU CA FLYL  83R  CPB 20 10000 PP  N TH1"/>
    <n v="6000"/>
    <n v="355149.15"/>
    <x v="3"/>
    <n v="6000"/>
    <n v="376740"/>
    <n v="21590.849999999977"/>
    <n v="355149.15"/>
    <n v="432000"/>
    <n v="28261.682242990653"/>
    <n v="383410.83224299067"/>
    <s v="CA"/>
    <x v="0"/>
    <x v="0"/>
  </r>
  <r>
    <x v="0"/>
    <s v="3012050755Code12452D"/>
    <s v="1036786822"/>
    <s v="Z045"/>
    <s v="Z022"/>
    <s v="0093295839"/>
    <s v="1014781"/>
    <s v="CP All Public Company Limited"/>
    <s v="1113864"/>
    <s v="14947762"/>
    <s v="SKU CA LTBL  83R  CPB 20 10000 PP  N TH1"/>
    <n v="4500"/>
    <n v="266361.87"/>
    <x v="4"/>
    <n v="4500"/>
    <n v="282555"/>
    <n v="16193.130000000005"/>
    <n v="266361.87"/>
    <n v="324000"/>
    <n v="21196.261682242992"/>
    <n v="287558.13168224297"/>
    <s v="CA"/>
    <x v="0"/>
    <x v="0"/>
  </r>
  <r>
    <x v="0"/>
    <s v="3012050755Code12452D"/>
    <s v="1036786822"/>
    <s v="Z045"/>
    <s v="Z022"/>
    <s v="0093295839"/>
    <s v="1014781"/>
    <s v="CP All Public Company Limited"/>
    <s v="1113864"/>
    <s v="14947765"/>
    <s v="SKU CA MGGR  83R  CPB 20 10000 PP  N TH1"/>
    <n v="2500"/>
    <n v="147978.81"/>
    <x v="5"/>
    <n v="2500"/>
    <n v="156975"/>
    <n v="8996.1900000000023"/>
    <n v="147978.81"/>
    <n v="180000"/>
    <n v="11775.700934579439"/>
    <n v="159754.51093457945"/>
    <s v="CA"/>
    <x v="0"/>
    <x v="0"/>
  </r>
  <r>
    <x v="0"/>
    <s v="3012050755Code12452D"/>
    <s v="1036786822"/>
    <s v="Z045"/>
    <s v="Z022"/>
    <s v="0093295839"/>
    <s v="1014781"/>
    <s v="CP All Public Company Limited"/>
    <s v="1113864"/>
    <s v="15039619"/>
    <s v="SKU CA FLYL  97R  CPB 20 10000 PP  N TH1"/>
    <n v="5000"/>
    <n v="295957.73"/>
    <x v="6"/>
    <n v="5000"/>
    <n v="313950"/>
    <n v="17992.270000000019"/>
    <n v="295957.73"/>
    <n v="360000"/>
    <n v="23551.401869158879"/>
    <n v="319509.13186915888"/>
    <s v="CAHD"/>
    <x v="0"/>
    <x v="0"/>
  </r>
  <r>
    <x v="0"/>
    <s v="3012050755Code12452D"/>
    <s v="1036786822"/>
    <s v="Z045"/>
    <s v="Z022"/>
    <s v="0093295839"/>
    <s v="1014781"/>
    <s v="CP All Public Company Limited"/>
    <s v="1113864"/>
    <s v="15106849"/>
    <s v="SKU CA MGGR  97R  CPB 20 10000 PP  P TH1"/>
    <n v="2000"/>
    <n v="118383.09"/>
    <x v="7"/>
    <n v="2000"/>
    <n v="125580"/>
    <n v="7196.9100000000035"/>
    <n v="118383.09"/>
    <n v="144000"/>
    <n v="9420.5607476635505"/>
    <n v="127803.65074766355"/>
    <s v="CAHD"/>
    <x v="0"/>
    <x v="0"/>
  </r>
  <r>
    <x v="0"/>
    <s v="3012050756Code12452D"/>
    <s v="1036786823"/>
    <s v="Z045"/>
    <s v="Z022"/>
    <s v="0093295840"/>
    <s v="1014781"/>
    <s v="CP All Public Company Limited"/>
    <s v="1113864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0"/>
    <s v="3012050756Code12452D"/>
    <s v="1036786823"/>
    <s v="Z045"/>
    <s v="Z022"/>
    <s v="0093295840"/>
    <s v="1014781"/>
    <s v="CP All Public Company Limited"/>
    <s v="1113864"/>
    <s v="16256531"/>
    <s v="SKU WI FLOE  83M  SFP 20 10000 PP  N TH1"/>
    <n v="2000"/>
    <n v="118383.09"/>
    <x v="9"/>
    <n v="2000"/>
    <n v="125580"/>
    <n v="7196.9100000000035"/>
    <n v="118383.09"/>
    <n v="144000"/>
    <n v="9420.5607476635505"/>
    <n v="127803.65074766355"/>
    <s v="WI"/>
    <x v="0"/>
    <x v="0"/>
  </r>
  <r>
    <x v="0"/>
    <s v="3012050756Code12452D"/>
    <s v="1036786823"/>
    <s v="Z045"/>
    <s v="Z022"/>
    <s v="0093295840"/>
    <s v="1014781"/>
    <s v="CP All Public Company Limited"/>
    <s v="1113864"/>
    <s v="16256537"/>
    <s v="SKU WI LT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0"/>
    <s v="3012050756Code12452D"/>
    <s v="1036786823"/>
    <s v="Z045"/>
    <s v="Z022"/>
    <s v="0093295840"/>
    <s v="1014781"/>
    <s v="CP All Public Company Limited"/>
    <s v="1113864"/>
    <s v="16256534"/>
    <s v="SKU WI MECO  83M  SFP 20 10000 PP  N TH1"/>
    <n v="2000"/>
    <n v="118383.09"/>
    <x v="11"/>
    <n v="2000"/>
    <n v="125580"/>
    <n v="7196.9100000000035"/>
    <n v="118383.09"/>
    <n v="144000"/>
    <n v="9420.5607476635505"/>
    <n v="127803.65074766355"/>
    <s v="WI"/>
    <x v="0"/>
    <x v="0"/>
  </r>
  <r>
    <x v="0"/>
    <s v="1212051049Code12452D"/>
    <s v="1036786819"/>
    <s v="Z045"/>
    <s v="Z022"/>
    <s v="0093295841"/>
    <s v="1014781"/>
    <s v="CP All Public Company Limited"/>
    <s v="1123730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0"/>
    <s v="1212051049Code12452D"/>
    <s v="1036786819"/>
    <s v="Z045"/>
    <s v="Z022"/>
    <s v="0093295841"/>
    <s v="1014781"/>
    <s v="CP All Public Company Limited"/>
    <s v="1123730"/>
    <s v="14976301"/>
    <s v="SKU EV LTSB  83R  ROC 20 10000 PP  N TH1"/>
    <n v="1500"/>
    <n v="200007.42"/>
    <x v="1"/>
    <n v="1500"/>
    <n v="207795"/>
    <n v="7787.5799999999872"/>
    <n v="200007.42"/>
    <n v="240000"/>
    <n v="15700.934579439252"/>
    <n v="215708.35457943927"/>
    <s v="EV"/>
    <x v="0"/>
    <x v="0"/>
  </r>
  <r>
    <x v="0"/>
    <s v="1212051049Code12452D"/>
    <s v="1036786819"/>
    <s v="Z045"/>
    <s v="Z022"/>
    <s v="0093295841"/>
    <s v="1014781"/>
    <s v="CP All Public Company Limited"/>
    <s v="1123730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0"/>
    <s v="1212051049Code12452D"/>
    <s v="1036786819"/>
    <s v="Z045"/>
    <s v="Z022"/>
    <s v="0093295841"/>
    <s v="1014781"/>
    <s v="CP All Public Company Limited"/>
    <s v="1123730"/>
    <s v="14947759"/>
    <s v="SKU CA FLYL  83R  CPB 20 10000 PP  N TH1"/>
    <n v="36000"/>
    <n v="2130894.9300000002"/>
    <x v="3"/>
    <n v="36000"/>
    <n v="2260440"/>
    <n v="129545.06999999983"/>
    <n v="2130894.9300000002"/>
    <n v="2592000"/>
    <n v="169570.09345794393"/>
    <n v="2300465.0234579439"/>
    <s v="CA"/>
    <x v="0"/>
    <x v="0"/>
  </r>
  <r>
    <x v="0"/>
    <s v="1212051049Code12452D"/>
    <s v="1036786819"/>
    <s v="Z045"/>
    <s v="Z022"/>
    <s v="0093295841"/>
    <s v="1014781"/>
    <s v="CP All Public Company Limited"/>
    <s v="1123730"/>
    <s v="14947762"/>
    <s v="SKU CA LTBL  83R  CPB 20 10000 PP  N TH1"/>
    <n v="12000"/>
    <n v="710298.31"/>
    <x v="4"/>
    <n v="12000"/>
    <n v="753480"/>
    <n v="43181.689999999944"/>
    <n v="710298.31"/>
    <n v="864000"/>
    <n v="56523.364485981307"/>
    <n v="766821.67448598135"/>
    <s v="CA"/>
    <x v="0"/>
    <x v="0"/>
  </r>
  <r>
    <x v="0"/>
    <s v="1212051049Code12452D"/>
    <s v="1036786819"/>
    <s v="Z045"/>
    <s v="Z022"/>
    <s v="0093295841"/>
    <s v="1014781"/>
    <s v="CP All Public Company Limited"/>
    <s v="1123730"/>
    <s v="14947765"/>
    <s v="SKU CA MGGR  83R  CPB 20 10000 PP  N TH1"/>
    <n v="8000"/>
    <n v="473532.21"/>
    <x v="5"/>
    <n v="8000"/>
    <n v="502320"/>
    <n v="28787.789999999979"/>
    <n v="473532.21"/>
    <n v="576000"/>
    <n v="37682.242990654202"/>
    <n v="511214.45299065422"/>
    <s v="CA"/>
    <x v="0"/>
    <x v="0"/>
  </r>
  <r>
    <x v="0"/>
    <s v="1212051049Code12452D"/>
    <s v="1036786819"/>
    <s v="Z045"/>
    <s v="Z022"/>
    <s v="0093295841"/>
    <s v="1014781"/>
    <s v="CP All Public Company Limited"/>
    <s v="1123730"/>
    <s v="15039619"/>
    <s v="SKU CA FLYL  97R  CPB 20 10000 PP  N TH1"/>
    <n v="12000"/>
    <n v="710298.55"/>
    <x v="6"/>
    <n v="12000"/>
    <n v="753480"/>
    <n v="43181.449999999953"/>
    <n v="710298.55"/>
    <n v="864000"/>
    <n v="56523.364485981307"/>
    <n v="766821.91448598134"/>
    <s v="CAHD"/>
    <x v="0"/>
    <x v="0"/>
  </r>
  <r>
    <x v="0"/>
    <s v="1212051049Code12452D"/>
    <s v="1036786819"/>
    <s v="Z045"/>
    <s v="Z022"/>
    <s v="0093295841"/>
    <s v="1014781"/>
    <s v="CP All Public Company Limited"/>
    <s v="1123730"/>
    <s v="15106849"/>
    <s v="SKU CA MGGR  97R  CPB 20 10000 PP  P TH1"/>
    <n v="3500"/>
    <n v="207170.41"/>
    <x v="7"/>
    <n v="3500"/>
    <n v="219765"/>
    <n v="12594.589999999997"/>
    <n v="207170.41"/>
    <n v="252000"/>
    <n v="16485.981308411214"/>
    <n v="223656.39130841123"/>
    <s v="CAHD"/>
    <x v="0"/>
    <x v="0"/>
  </r>
  <r>
    <x v="0"/>
    <s v="1212051050Code12452D"/>
    <s v="1036786820"/>
    <s v="Z045"/>
    <s v="Z022"/>
    <s v="0093295842"/>
    <s v="1014781"/>
    <s v="CP All Public Company Limited"/>
    <s v="1123730"/>
    <s v="16239563"/>
    <s v="SKU WI LTBL  83R  CPB 20 10000 PP  N TH1"/>
    <n v="2000"/>
    <n v="197899.07"/>
    <x v="8"/>
    <n v="2000"/>
    <n v="208300"/>
    <n v="10400.929999999993"/>
    <n v="197899.07"/>
    <n v="240000"/>
    <n v="15700.934579439252"/>
    <n v="213600.00457943926"/>
    <s v="WI"/>
    <x v="0"/>
    <x v="0"/>
  </r>
  <r>
    <x v="0"/>
    <s v="1212051050Code12452D"/>
    <s v="1036786820"/>
    <s v="Z045"/>
    <s v="Z022"/>
    <s v="0093295842"/>
    <s v="1014781"/>
    <s v="CP All Public Company Limited"/>
    <s v="1123730"/>
    <s v="16256531"/>
    <s v="SKU WI FLOE  83M  SFP 20 10000 PP  N TH1"/>
    <n v="7500"/>
    <n v="443936.59"/>
    <x v="9"/>
    <n v="7500"/>
    <n v="470925"/>
    <n v="26988.409999999974"/>
    <n v="443936.59"/>
    <n v="540000"/>
    <n v="35327.102803738315"/>
    <n v="479263.69280373835"/>
    <s v="WI"/>
    <x v="0"/>
    <x v="0"/>
  </r>
  <r>
    <x v="0"/>
    <s v="1212051050Code12452D"/>
    <s v="1036786820"/>
    <s v="Z045"/>
    <s v="Z022"/>
    <s v="0093295842"/>
    <s v="1014781"/>
    <s v="CP All Public Company Limited"/>
    <s v="1123730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0"/>
    <s v="1212051050Code12452D"/>
    <s v="1036786820"/>
    <s v="Z045"/>
    <s v="Z022"/>
    <s v="0093295842"/>
    <s v="1014781"/>
    <s v="CP All Public Company Limited"/>
    <s v="1123730"/>
    <s v="16256534"/>
    <s v="SKU WI MECO  83M  SFP 20 10000 PP  N TH1"/>
    <n v="4500"/>
    <n v="266361.96000000002"/>
    <x v="11"/>
    <n v="4500"/>
    <n v="282555"/>
    <n v="16193.039999999979"/>
    <n v="266361.96000000002"/>
    <n v="324000"/>
    <n v="21196.261682242992"/>
    <n v="287558.22168224299"/>
    <s v="WI"/>
    <x v="0"/>
    <x v="0"/>
  </r>
  <r>
    <x v="1"/>
    <s v="0011674212"/>
    <s v="1036815015"/>
    <s v="Z045"/>
    <s v="Z022"/>
    <s v="0093295843"/>
    <s v="1076141"/>
    <s v="Big C Supercenter Public Co.,Ltd."/>
    <s v="1126142"/>
    <s v="14947759"/>
    <s v="SKU CA FLYL  83R  CPB 20 10000 PP  N TH1"/>
    <n v="1000"/>
    <n v="62400"/>
    <x v="3"/>
    <n v="1000"/>
    <n v="62790"/>
    <n v="390"/>
    <n v="62400"/>
    <n v="72000"/>
    <n v="4710.2803738317753"/>
    <n v="67110.280373831774"/>
    <s v="CA"/>
    <x v="0"/>
    <x v="5"/>
  </r>
  <r>
    <x v="1"/>
    <s v="0011674212"/>
    <s v="1036815015"/>
    <s v="Z045"/>
    <s v="Z022"/>
    <s v="0093295843"/>
    <s v="1076141"/>
    <s v="Big C Supercenter Public Co.,Ltd."/>
    <s v="1126142"/>
    <s v="14947762"/>
    <s v="SKU CA LTBL  83R  CPB 20 10000 PP  N TH1"/>
    <n v="1500"/>
    <n v="93600"/>
    <x v="4"/>
    <n v="1500"/>
    <n v="94185"/>
    <n v="585"/>
    <n v="93600"/>
    <n v="108000"/>
    <n v="7065.4205607476633"/>
    <n v="100665.42056074766"/>
    <s v="CA"/>
    <x v="0"/>
    <x v="5"/>
  </r>
  <r>
    <x v="1"/>
    <s v="0012501277"/>
    <s v="1036783928"/>
    <s v="Z045"/>
    <s v="Z022"/>
    <s v="0093295844"/>
    <s v="1076141"/>
    <s v="Big C Supercenter Public Co.,Ltd."/>
    <s v="1120122"/>
    <s v="16256531"/>
    <s v="SKU WI FLOE  83M  SFP 20 10000 PP  N TH1"/>
    <n v="1000"/>
    <n v="62420"/>
    <x v="9"/>
    <n v="1000"/>
    <n v="62790"/>
    <n v="370"/>
    <n v="62420"/>
    <n v="72000"/>
    <n v="4710.2803738317753"/>
    <n v="67130.280373831774"/>
    <s v="WI"/>
    <x v="0"/>
    <x v="5"/>
  </r>
  <r>
    <x v="1"/>
    <s v="0012501277"/>
    <s v="1036783928"/>
    <s v="Z045"/>
    <s v="Z022"/>
    <s v="0093295844"/>
    <s v="1076141"/>
    <s v="Big C Supercenter Public Co.,Ltd."/>
    <s v="1120122"/>
    <s v="16256537"/>
    <s v="SKU WI LTCO  83M  SFP 20 10000 PP  N TH1"/>
    <n v="500"/>
    <n v="31210"/>
    <x v="10"/>
    <n v="500"/>
    <n v="31395"/>
    <n v="185"/>
    <n v="31210"/>
    <n v="36000"/>
    <n v="2355.1401869158876"/>
    <n v="33565.140186915887"/>
    <s v="WI"/>
    <x v="0"/>
    <x v="5"/>
  </r>
  <r>
    <x v="1"/>
    <s v="0012501277"/>
    <s v="1036783928"/>
    <s v="Z045"/>
    <s v="Z022"/>
    <s v="0093295844"/>
    <s v="1076141"/>
    <s v="Big C Supercenter Public Co.,Ltd."/>
    <s v="1120122"/>
    <s v="16256534"/>
    <s v="SKU WI MECO  83M  SFP 20 10000 PP  N TH1"/>
    <n v="1500"/>
    <n v="93630"/>
    <x v="11"/>
    <n v="1500"/>
    <n v="94185"/>
    <n v="555"/>
    <n v="93630"/>
    <n v="108000"/>
    <n v="7065.4205607476633"/>
    <n v="100695.42056074766"/>
    <s v="WI"/>
    <x v="0"/>
    <x v="5"/>
  </r>
  <r>
    <x v="1"/>
    <s v="0012501277"/>
    <s v="1036783928"/>
    <s v="Z045"/>
    <s v="Z022"/>
    <s v="0093295844"/>
    <s v="1076141"/>
    <s v="Big C Supercenter Public Co.,Ltd."/>
    <s v="1120122"/>
    <s v="14947759"/>
    <s v="SKU CA FLYL  83R  CPB 20 10000 PP  N TH1"/>
    <n v="500"/>
    <n v="31200"/>
    <x v="3"/>
    <n v="500"/>
    <n v="31395"/>
    <n v="195"/>
    <n v="31200"/>
    <n v="36000"/>
    <n v="2355.1401869158876"/>
    <n v="33555.140186915887"/>
    <s v="CA"/>
    <x v="0"/>
    <x v="5"/>
  </r>
  <r>
    <x v="1"/>
    <s v="0012501277"/>
    <s v="1036783928"/>
    <s v="Z045"/>
    <s v="Z022"/>
    <s v="0093295844"/>
    <s v="1076141"/>
    <s v="Big C Supercenter Public Co.,Ltd."/>
    <s v="1120122"/>
    <s v="14947762"/>
    <s v="SKU CA LTBL  83R  CPB 20 10000 PP  N TH1"/>
    <n v="1000"/>
    <n v="62400"/>
    <x v="4"/>
    <n v="1000"/>
    <n v="62790"/>
    <n v="390"/>
    <n v="62400"/>
    <n v="72000"/>
    <n v="4710.2803738317753"/>
    <n v="67110.280373831774"/>
    <s v="CA"/>
    <x v="0"/>
    <x v="5"/>
  </r>
  <r>
    <x v="1"/>
    <s v="0012501277"/>
    <s v="1036783928"/>
    <s v="Z045"/>
    <s v="Z022"/>
    <s v="0093295844"/>
    <s v="1076141"/>
    <s v="Big C Supercenter Public Co.,Ltd."/>
    <s v="1120122"/>
    <s v="14947765"/>
    <s v="SKU CA MGGR  83R  CPB 20 10000 PP  N TH1"/>
    <n v="500"/>
    <n v="31200"/>
    <x v="5"/>
    <n v="500"/>
    <n v="31395"/>
    <n v="195"/>
    <n v="31200"/>
    <n v="36000"/>
    <n v="2355.1401869158876"/>
    <n v="33555.140186915887"/>
    <s v="CA"/>
    <x v="0"/>
    <x v="5"/>
  </r>
  <r>
    <x v="1"/>
    <s v="0012501277"/>
    <s v="1036783928"/>
    <s v="Z045"/>
    <s v="Z022"/>
    <s v="0093295844"/>
    <s v="1076141"/>
    <s v="Big C Supercenter Public Co.,Ltd."/>
    <s v="1120122"/>
    <s v="15039619"/>
    <s v="SKU CA FLYL  97R  CPB 20 10000 PP  N TH1"/>
    <n v="500"/>
    <n v="31200"/>
    <x v="6"/>
    <n v="500"/>
    <n v="31395"/>
    <n v="195"/>
    <n v="31200"/>
    <n v="36000"/>
    <n v="2355.1401869158876"/>
    <n v="33555.140186915887"/>
    <s v="CAHD"/>
    <x v="0"/>
    <x v="5"/>
  </r>
  <r>
    <x v="1"/>
    <s v="330211"/>
    <s v="1036815031"/>
    <s v="Z045"/>
    <s v="Z022"/>
    <s v="0093295845"/>
    <s v="1014103"/>
    <s v="PTT Retail Management Co., Ltd"/>
    <s v="1136764"/>
    <s v="16239563"/>
    <s v="SKU WI LTBL  83R  CPB 20 10000 PP  N TH1"/>
    <n v="500"/>
    <n v="51365"/>
    <x v="8"/>
    <n v="500"/>
    <n v="52075"/>
    <n v="710"/>
    <n v="51365"/>
    <n v="60000"/>
    <n v="3925.233644859813"/>
    <n v="55290.233644859814"/>
    <s v="WI"/>
    <x v="0"/>
    <x v="6"/>
  </r>
  <r>
    <x v="1"/>
    <s v="330211"/>
    <s v="1036815031"/>
    <s v="Z045"/>
    <s v="Z022"/>
    <s v="0093295845"/>
    <s v="1014103"/>
    <s v="PTT Retail Management Co., Ltd"/>
    <s v="1136764"/>
    <s v="16256531"/>
    <s v="SKU WI FLOE  83M  SFP 20 10000 PP  N TH1"/>
    <n v="500"/>
    <n v="31395"/>
    <x v="9"/>
    <n v="500"/>
    <n v="31395"/>
    <n v="0"/>
    <n v="31395"/>
    <n v="36000"/>
    <n v="2355.1401869158876"/>
    <n v="33750.140186915887"/>
    <s v="WI"/>
    <x v="0"/>
    <x v="6"/>
  </r>
  <r>
    <x v="1"/>
    <s v="330211"/>
    <s v="1036815031"/>
    <s v="Z045"/>
    <s v="Z022"/>
    <s v="0093295845"/>
    <s v="1014103"/>
    <s v="PTT Retail Management Co., Ltd"/>
    <s v="1136764"/>
    <s v="16256537"/>
    <s v="SKU WI LTCO  83M  SFP 20 10000 PP  N TH1"/>
    <n v="1000"/>
    <n v="62790"/>
    <x v="10"/>
    <n v="1000"/>
    <n v="62790"/>
    <n v="0"/>
    <n v="62790"/>
    <n v="72000"/>
    <n v="4710.2803738317753"/>
    <n v="67500.280373831774"/>
    <s v="WI"/>
    <x v="0"/>
    <x v="6"/>
  </r>
  <r>
    <x v="1"/>
    <s v="330211"/>
    <s v="1036815031"/>
    <s v="Z045"/>
    <s v="Z022"/>
    <s v="0093295845"/>
    <s v="1014103"/>
    <s v="PTT Retail Management Co., Ltd"/>
    <s v="1136764"/>
    <s v="16256534"/>
    <s v="SKU WI MECO  83M  SFP 20 10000 PP  N TH1"/>
    <n v="500"/>
    <n v="31395"/>
    <x v="11"/>
    <n v="500"/>
    <n v="31395"/>
    <n v="0"/>
    <n v="31395"/>
    <n v="36000"/>
    <n v="2355.1401869158876"/>
    <n v="33750.140186915887"/>
    <s v="WI"/>
    <x v="0"/>
    <x v="6"/>
  </r>
  <r>
    <x v="1"/>
    <s v="330211"/>
    <s v="1036815031"/>
    <s v="Z045"/>
    <s v="Z022"/>
    <s v="0093295845"/>
    <s v="1014103"/>
    <s v="PTT Retail Management Co., Ltd"/>
    <s v="1136764"/>
    <s v="14947759"/>
    <s v="SKU CA FLYL  83R  CPB 20 10000 PP  N TH1"/>
    <n v="1500"/>
    <n v="93360"/>
    <x v="3"/>
    <n v="1500"/>
    <n v="94185"/>
    <n v="825"/>
    <n v="93360"/>
    <n v="108000"/>
    <n v="7065.4205607476633"/>
    <n v="100425.42056074766"/>
    <s v="CA"/>
    <x v="0"/>
    <x v="6"/>
  </r>
  <r>
    <x v="1"/>
    <s v="330211"/>
    <s v="1036815031"/>
    <s v="Z045"/>
    <s v="Z022"/>
    <s v="0093295845"/>
    <s v="1014103"/>
    <s v="PTT Retail Management Co., Ltd"/>
    <s v="1136764"/>
    <s v="14947762"/>
    <s v="SKU CA LTBL  83R  CPB 20 10000 PP  N TH1"/>
    <n v="1000"/>
    <n v="62240"/>
    <x v="4"/>
    <n v="1000"/>
    <n v="62790"/>
    <n v="550"/>
    <n v="62240"/>
    <n v="72000"/>
    <n v="4710.2803738317753"/>
    <n v="66950.280373831774"/>
    <s v="CA"/>
    <x v="0"/>
    <x v="6"/>
  </r>
  <r>
    <x v="1"/>
    <s v="330211"/>
    <s v="1036815031"/>
    <s v="Z045"/>
    <s v="Z022"/>
    <s v="0093295845"/>
    <s v="1014103"/>
    <s v="PTT Retail Management Co., Ltd"/>
    <s v="1136764"/>
    <s v="14947765"/>
    <s v="SKU CA MGGR  83R  CPB 20 10000 PP  N TH1"/>
    <n v="500"/>
    <n v="31395"/>
    <x v="5"/>
    <n v="500"/>
    <n v="31395"/>
    <n v="0"/>
    <n v="31395"/>
    <n v="36000"/>
    <n v="2355.1401869158876"/>
    <n v="33750.140186915887"/>
    <s v="CA"/>
    <x v="0"/>
    <x v="6"/>
  </r>
  <r>
    <x v="1"/>
    <s v="330211"/>
    <s v="1036815031"/>
    <s v="Z045"/>
    <s v="Z022"/>
    <s v="0093295845"/>
    <s v="1014103"/>
    <s v="PTT Retail Management Co., Ltd"/>
    <s v="1136764"/>
    <s v="15039619"/>
    <s v="SKU CA FLYL  97R  CPB 20 10000 PP  N TH1"/>
    <n v="1500"/>
    <n v="94185"/>
    <x v="6"/>
    <n v="1500"/>
    <n v="94185"/>
    <n v="0"/>
    <n v="94185"/>
    <n v="108000"/>
    <n v="7065.4205607476633"/>
    <n v="101250.42056074766"/>
    <s v="CAHD"/>
    <x v="0"/>
    <x v="6"/>
  </r>
  <r>
    <x v="1"/>
    <s v="P25H094909"/>
    <s v="1036815023"/>
    <s v="Z045"/>
    <s v="Z022"/>
    <s v="0093295846"/>
    <s v="1014722"/>
    <s v="AEON (Thailand) Co.,Ltd."/>
    <s v="1014722"/>
    <s v="16256531"/>
    <s v="SKU WI FLOE  83M  SFP 20 10000 PP  N TH1"/>
    <n v="500"/>
    <n v="31380"/>
    <x v="9"/>
    <n v="500"/>
    <n v="31395"/>
    <n v="15"/>
    <n v="31380"/>
    <n v="36000"/>
    <n v="2355.1401869158876"/>
    <n v="33735.140186915887"/>
    <s v="WI"/>
    <x v="0"/>
    <x v="7"/>
  </r>
  <r>
    <x v="1"/>
    <s v="1012052123"/>
    <s v="1036814970"/>
    <s v="Z045"/>
    <s v="Z022"/>
    <s v="0093295847"/>
    <s v="1014781"/>
    <s v="CP All Public Company Limited"/>
    <s v="1014781"/>
    <s v="14947759"/>
    <s v="SKU CA FLYL  83R  CPB 20 10000 PP  N TH1"/>
    <n v="32000"/>
    <n v="1894128.83"/>
    <x v="3"/>
    <n v="32000"/>
    <n v="2009280"/>
    <n v="115151.16999999993"/>
    <n v="1894128.83"/>
    <n v="2304000"/>
    <n v="150728.97196261681"/>
    <n v="2044857.8019626169"/>
    <s v="CA"/>
    <x v="0"/>
    <x v="0"/>
  </r>
  <r>
    <x v="1"/>
    <s v="1012052123"/>
    <s v="1036814970"/>
    <s v="Z045"/>
    <s v="Z022"/>
    <s v="0093295847"/>
    <s v="1014781"/>
    <s v="CP All Public Company Limited"/>
    <s v="1014781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1"/>
    <s v="1012052123"/>
    <s v="1036814970"/>
    <s v="Z045"/>
    <s v="Z022"/>
    <s v="0093295847"/>
    <s v="1014781"/>
    <s v="CP All Public Company Limited"/>
    <s v="1014781"/>
    <s v="14947765"/>
    <s v="SKU CA MGGR  83R  CPB 20 10000 PP  N TH1"/>
    <n v="8000"/>
    <n v="473532.21"/>
    <x v="5"/>
    <n v="8000"/>
    <n v="502320"/>
    <n v="28787.789999999979"/>
    <n v="473532.21"/>
    <n v="576000"/>
    <n v="37682.242990654202"/>
    <n v="511214.45299065422"/>
    <s v="CA"/>
    <x v="0"/>
    <x v="0"/>
  </r>
  <r>
    <x v="1"/>
    <s v="1012052123"/>
    <s v="1036814970"/>
    <s v="Z045"/>
    <s v="Z022"/>
    <s v="0093295847"/>
    <s v="1014781"/>
    <s v="CP All Public Company Limited"/>
    <s v="1014781"/>
    <s v="15039619"/>
    <s v="SKU CA FLYL  97R  CPB 20 10000 PP  N TH1"/>
    <n v="16000"/>
    <n v="947064.73"/>
    <x v="6"/>
    <n v="16000"/>
    <n v="1004640"/>
    <n v="57575.270000000019"/>
    <n v="947064.73"/>
    <n v="1152000"/>
    <n v="75364.485981308404"/>
    <n v="1022429.2159813084"/>
    <s v="CAHD"/>
    <x v="0"/>
    <x v="0"/>
  </r>
  <r>
    <x v="1"/>
    <s v="1012052124"/>
    <s v="1036814971"/>
    <s v="Z045"/>
    <s v="Z022"/>
    <s v="0093295848"/>
    <s v="1014781"/>
    <s v="CP All Public Company Limited"/>
    <s v="1014781"/>
    <s v="16256534"/>
    <s v="SKU WI MECO  83M  SFP 20 10000 PP  N TH1"/>
    <n v="10000"/>
    <n v="591915.46"/>
    <x v="11"/>
    <n v="10000"/>
    <n v="627900"/>
    <n v="35984.540000000037"/>
    <n v="591915.46"/>
    <n v="720000"/>
    <n v="47102.803738317758"/>
    <n v="639018.26373831776"/>
    <s v="WI"/>
    <x v="0"/>
    <x v="0"/>
  </r>
  <r>
    <x v="1"/>
    <s v="5012052412"/>
    <s v="1036814972"/>
    <s v="Z045"/>
    <s v="Z022"/>
    <s v="0093295849"/>
    <s v="1014781"/>
    <s v="CP All Public Company Limited"/>
    <s v="1075193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1"/>
    <s v="5012052412"/>
    <s v="1036814972"/>
    <s v="Z045"/>
    <s v="Z022"/>
    <s v="0093295849"/>
    <s v="1014781"/>
    <s v="CP All Public Company Limited"/>
    <s v="1075193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1"/>
    <s v="5012052412"/>
    <s v="1036814972"/>
    <s v="Z045"/>
    <s v="Z022"/>
    <s v="0093295849"/>
    <s v="1014781"/>
    <s v="CP All Public Company Limited"/>
    <s v="1075193"/>
    <s v="14947759"/>
    <s v="SKU CA FLYL  83R  CPB 20 10000 PP  N TH1"/>
    <n v="15000"/>
    <n v="887872.89"/>
    <x v="3"/>
    <n v="15000"/>
    <n v="941850"/>
    <n v="53977.109999999986"/>
    <n v="887872.89"/>
    <n v="1080000"/>
    <n v="70654.20560747663"/>
    <n v="958527.09560747666"/>
    <s v="CA"/>
    <x v="0"/>
    <x v="0"/>
  </r>
  <r>
    <x v="1"/>
    <s v="5012052412"/>
    <s v="1036814972"/>
    <s v="Z045"/>
    <s v="Z022"/>
    <s v="0093295849"/>
    <s v="1014781"/>
    <s v="CP All Public Company Limited"/>
    <s v="1075193"/>
    <s v="14947762"/>
    <s v="SKU CA LTBL  83R  CPB 20 10000 PP  N TH1"/>
    <n v="6000"/>
    <n v="355149.15"/>
    <x v="4"/>
    <n v="6000"/>
    <n v="376740"/>
    <n v="21590.849999999977"/>
    <n v="355149.15"/>
    <n v="432000"/>
    <n v="28261.682242990653"/>
    <n v="383410.83224299067"/>
    <s v="CA"/>
    <x v="0"/>
    <x v="0"/>
  </r>
  <r>
    <x v="1"/>
    <s v="5012052412"/>
    <s v="1036814972"/>
    <s v="Z045"/>
    <s v="Z022"/>
    <s v="0093295849"/>
    <s v="1014781"/>
    <s v="CP All Public Company Limited"/>
    <s v="1075193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1"/>
    <s v="5012052412"/>
    <s v="1036814972"/>
    <s v="Z045"/>
    <s v="Z022"/>
    <s v="0093295849"/>
    <s v="1014781"/>
    <s v="CP All Public Company Limited"/>
    <s v="1075193"/>
    <s v="15039619"/>
    <s v="SKU CA FLYL  97R  CPB 20 10000 PP  N TH1"/>
    <n v="2000"/>
    <n v="118383.09"/>
    <x v="6"/>
    <n v="2000"/>
    <n v="125580"/>
    <n v="7196.9100000000035"/>
    <n v="118383.09"/>
    <n v="144000"/>
    <n v="9420.5607476635505"/>
    <n v="127803.65074766355"/>
    <s v="CAHD"/>
    <x v="0"/>
    <x v="0"/>
  </r>
  <r>
    <x v="1"/>
    <s v="5012052412"/>
    <s v="1036814972"/>
    <s v="Z045"/>
    <s v="Z022"/>
    <s v="0093295849"/>
    <s v="1014781"/>
    <s v="CP All Public Company Limited"/>
    <s v="1075193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1"/>
    <s v="5012052413"/>
    <s v="1036814974"/>
    <s v="Z045"/>
    <s v="Z022"/>
    <s v="0093295850"/>
    <s v="1014781"/>
    <s v="CP All Public Company Limited"/>
    <s v="1075193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1"/>
    <s v="5012052413"/>
    <s v="1036814974"/>
    <s v="Z045"/>
    <s v="Z022"/>
    <s v="0093295850"/>
    <s v="1014781"/>
    <s v="CP All Public Company Limited"/>
    <s v="1075193"/>
    <s v="16256531"/>
    <s v="SKU WI FLOE  83M  SFP 20 10000 PP  N TH1"/>
    <n v="2000"/>
    <n v="118383.09"/>
    <x v="9"/>
    <n v="2000"/>
    <n v="125580"/>
    <n v="7196.9100000000035"/>
    <n v="118383.09"/>
    <n v="144000"/>
    <n v="9420.5607476635505"/>
    <n v="127803.65074766355"/>
    <s v="WI"/>
    <x v="0"/>
    <x v="0"/>
  </r>
  <r>
    <x v="1"/>
    <s v="5012052413"/>
    <s v="1036814974"/>
    <s v="Z045"/>
    <s v="Z022"/>
    <s v="0093295850"/>
    <s v="1014781"/>
    <s v="CP All Public Company Limited"/>
    <s v="1075193"/>
    <s v="16256537"/>
    <s v="SKU WI LTCO  83M  SFP 20 10000 PP  N TH1"/>
    <n v="4000"/>
    <n v="236766.18"/>
    <x v="10"/>
    <n v="4000"/>
    <n v="251160"/>
    <n v="14393.820000000007"/>
    <n v="236766.18"/>
    <n v="288000"/>
    <n v="18841.121495327101"/>
    <n v="255607.30149532709"/>
    <s v="WI"/>
    <x v="0"/>
    <x v="0"/>
  </r>
  <r>
    <x v="1"/>
    <s v="5012052413"/>
    <s v="1036814974"/>
    <s v="Z045"/>
    <s v="Z022"/>
    <s v="0093295850"/>
    <s v="1014781"/>
    <s v="CP All Public Company Limited"/>
    <s v="1075193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1"/>
    <s v="9012052167Code12452D"/>
    <s v="1036814980"/>
    <s v="Z045"/>
    <s v="Z022"/>
    <s v="0093295851"/>
    <s v="1014781"/>
    <s v="CP All Public Company Limited"/>
    <s v="1121029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"/>
    <s v="9012052167Code12452D"/>
    <s v="1036814980"/>
    <s v="Z045"/>
    <s v="Z022"/>
    <s v="0093295851"/>
    <s v="1014781"/>
    <s v="CP All Public Company Limited"/>
    <s v="1121029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"/>
    <s v="9012052167Code12452D"/>
    <s v="1036814980"/>
    <s v="Z045"/>
    <s v="Z022"/>
    <s v="0093295851"/>
    <s v="1014781"/>
    <s v="CP All Public Company Limited"/>
    <s v="112102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"/>
    <s v="9012052167Code12452D"/>
    <s v="1036814980"/>
    <s v="Z045"/>
    <s v="Z022"/>
    <s v="0093295851"/>
    <s v="1014781"/>
    <s v="CP All Public Company Limited"/>
    <s v="1121029"/>
    <s v="14947759"/>
    <s v="SKU CA FLYL  83R  CPB 20 10000 PP  N TH1"/>
    <n v="10000"/>
    <n v="591915.26"/>
    <x v="3"/>
    <n v="10000"/>
    <n v="627900"/>
    <n v="35984.739999999991"/>
    <n v="591915.26"/>
    <n v="720000"/>
    <n v="47102.803738317758"/>
    <n v="639018.06373831781"/>
    <s v="CA"/>
    <x v="0"/>
    <x v="0"/>
  </r>
  <r>
    <x v="1"/>
    <s v="9012052167Code12452D"/>
    <s v="1036814980"/>
    <s v="Z045"/>
    <s v="Z022"/>
    <s v="0093295851"/>
    <s v="1014781"/>
    <s v="CP All Public Company Limited"/>
    <s v="1121029"/>
    <s v="14947762"/>
    <s v="SKU CA LTBL  83R  CPB 20 10000 PP  N TH1"/>
    <n v="4000"/>
    <n v="236766.1"/>
    <x v="4"/>
    <n v="4000"/>
    <n v="251160"/>
    <n v="14393.899999999994"/>
    <n v="236766.1"/>
    <n v="288000"/>
    <n v="18841.121495327101"/>
    <n v="255607.2214953271"/>
    <s v="CA"/>
    <x v="0"/>
    <x v="0"/>
  </r>
  <r>
    <x v="1"/>
    <s v="9012052167Code12452D"/>
    <s v="1036814980"/>
    <s v="Z045"/>
    <s v="Z022"/>
    <s v="0093295851"/>
    <s v="1014781"/>
    <s v="CP All Public Company Limited"/>
    <s v="1121029"/>
    <s v="14947765"/>
    <s v="SKU CA MGGR  83R  CPB 20 10000 PP  N TH1"/>
    <n v="1500"/>
    <n v="88787.29"/>
    <x v="5"/>
    <n v="1500"/>
    <n v="94185"/>
    <n v="5397.7100000000064"/>
    <n v="88787.29"/>
    <n v="108000"/>
    <n v="7065.4205607476633"/>
    <n v="95852.710560747655"/>
    <s v="CA"/>
    <x v="0"/>
    <x v="0"/>
  </r>
  <r>
    <x v="1"/>
    <s v="9012052167Code12452D"/>
    <s v="1036814980"/>
    <s v="Z045"/>
    <s v="Z022"/>
    <s v="0093295851"/>
    <s v="1014781"/>
    <s v="CP All Public Company Limited"/>
    <s v="1121029"/>
    <s v="15039619"/>
    <s v="SKU CA FLYL  97R  CPB 20 10000 PP  N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1"/>
    <s v="9012052167Code12452D"/>
    <s v="1036814980"/>
    <s v="Z045"/>
    <s v="Z022"/>
    <s v="0093295851"/>
    <s v="1014781"/>
    <s v="CP All Public Company Limited"/>
    <s v="1121029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1"/>
    <s v="9012052168Code12452D"/>
    <s v="1036814981"/>
    <s v="Z045"/>
    <s v="Z022"/>
    <s v="0093295852"/>
    <s v="1014781"/>
    <s v="CP All Public Company Limited"/>
    <s v="1121029"/>
    <s v="16256531"/>
    <s v="SKU WI FLOE  83M  SFP 20 10000 PP  N TH1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0"/>
  </r>
  <r>
    <x v="1"/>
    <s v="9012052168Code12452D"/>
    <s v="1036814981"/>
    <s v="Z045"/>
    <s v="Z022"/>
    <s v="0093295852"/>
    <s v="1014781"/>
    <s v="CP All Public Company Limited"/>
    <s v="1121029"/>
    <s v="16256537"/>
    <s v="SKU WI LT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1"/>
    <s v="31403272"/>
    <s v="1036815018"/>
    <s v="Z045"/>
    <s v="Z022"/>
    <s v="0093295853"/>
    <s v="1118080"/>
    <s v="CP Axtra Public Company Limited"/>
    <s v="1014696"/>
    <s v="16256531"/>
    <s v="SKU WI FLOE  83M  SFP 20 10000 PP  N TH1"/>
    <n v="500"/>
    <n v="30560"/>
    <x v="9"/>
    <n v="500"/>
    <n v="31395"/>
    <n v="835"/>
    <n v="30560"/>
    <n v="36000"/>
    <n v="2355.1401869158876"/>
    <n v="32915.140186915887"/>
    <s v="WI"/>
    <x v="0"/>
    <x v="8"/>
  </r>
  <r>
    <x v="1"/>
    <s v="31403272"/>
    <s v="1036815018"/>
    <s v="Z045"/>
    <s v="Z022"/>
    <s v="0093295853"/>
    <s v="1118080"/>
    <s v="CP Axtra Public Company Limited"/>
    <s v="1014696"/>
    <s v="14947762"/>
    <s v="SKU CA LTBL  83R  CPB 20 10000 PP  N TH1"/>
    <n v="500"/>
    <n v="30545"/>
    <x v="4"/>
    <n v="500"/>
    <n v="31395"/>
    <n v="850"/>
    <n v="30545"/>
    <n v="36000"/>
    <n v="2355.1401869158876"/>
    <n v="32900.140186915887"/>
    <s v="CA"/>
    <x v="0"/>
    <x v="8"/>
  </r>
  <r>
    <x v="1"/>
    <s v="31403847"/>
    <s v="1036815019"/>
    <s v="Z045"/>
    <s v="Z022"/>
    <s v="0093295854"/>
    <s v="1118080"/>
    <s v="CP Axtra Public Company Limited"/>
    <s v="1077703"/>
    <s v="16256537"/>
    <s v="SKU WI LTCO  83M  SFP 20 10000 PP  N TH1"/>
    <n v="1000"/>
    <n v="61120"/>
    <x v="10"/>
    <n v="1000"/>
    <n v="62790"/>
    <n v="1670"/>
    <n v="61120"/>
    <n v="72000"/>
    <n v="4710.2803738317753"/>
    <n v="65830.280373831774"/>
    <s v="WI"/>
    <x v="0"/>
    <x v="8"/>
  </r>
  <r>
    <x v="1"/>
    <s v="31403847"/>
    <s v="1036815019"/>
    <s v="Z045"/>
    <s v="Z022"/>
    <s v="0093295854"/>
    <s v="1118080"/>
    <s v="CP Axtra Public Company Limited"/>
    <s v="1077703"/>
    <s v="16256534"/>
    <s v="SKU WI MECO  83M  SFP 20 10000 PP  N TH1"/>
    <n v="500"/>
    <n v="30560"/>
    <x v="11"/>
    <n v="500"/>
    <n v="31395"/>
    <n v="835"/>
    <n v="30560"/>
    <n v="36000"/>
    <n v="2355.1401869158876"/>
    <n v="32915.140186915887"/>
    <s v="WI"/>
    <x v="0"/>
    <x v="8"/>
  </r>
  <r>
    <x v="1"/>
    <s v="31403847"/>
    <s v="1036815019"/>
    <s v="Z045"/>
    <s v="Z022"/>
    <s v="0093295854"/>
    <s v="1118080"/>
    <s v="CP Axtra Public Company Limited"/>
    <s v="1077703"/>
    <s v="14947759"/>
    <s v="SKU CA FLYL  83R  CPB 20 10000 PP  N TH1"/>
    <n v="3500"/>
    <n v="213815"/>
    <x v="3"/>
    <n v="3500"/>
    <n v="219765"/>
    <n v="5950"/>
    <n v="213815"/>
    <n v="252000"/>
    <n v="16485.981308411214"/>
    <n v="230300.98130841122"/>
    <s v="CA"/>
    <x v="0"/>
    <x v="8"/>
  </r>
  <r>
    <x v="1"/>
    <s v="31403847"/>
    <s v="1036815019"/>
    <s v="Z045"/>
    <s v="Z022"/>
    <s v="0093295854"/>
    <s v="1118080"/>
    <s v="CP Axtra Public Company Limited"/>
    <s v="1077703"/>
    <s v="14947762"/>
    <s v="SKU CA LTBL  83R  CPB 20 10000 PP  N TH1"/>
    <n v="1000"/>
    <n v="61090"/>
    <x v="4"/>
    <n v="1000"/>
    <n v="62790"/>
    <n v="1700"/>
    <n v="61090"/>
    <n v="72000"/>
    <n v="4710.2803738317753"/>
    <n v="65800.280373831774"/>
    <s v="CA"/>
    <x v="0"/>
    <x v="8"/>
  </r>
  <r>
    <x v="1"/>
    <s v="31403847"/>
    <s v="1036815019"/>
    <s v="Z045"/>
    <s v="Z022"/>
    <s v="0093295854"/>
    <s v="1118080"/>
    <s v="CP Axtra Public Company Limited"/>
    <s v="1077703"/>
    <s v="14947765"/>
    <s v="SKU CA MGGR  83R  CPB 20 10000 PP  N TH1"/>
    <n v="1000"/>
    <n v="61090"/>
    <x v="5"/>
    <n v="1000"/>
    <n v="62790"/>
    <n v="1700"/>
    <n v="61090"/>
    <n v="72000"/>
    <n v="4710.2803738317753"/>
    <n v="65800.280373831774"/>
    <s v="CA"/>
    <x v="0"/>
    <x v="8"/>
  </r>
  <r>
    <x v="1"/>
    <s v="31403847"/>
    <s v="1036815019"/>
    <s v="Z045"/>
    <s v="Z022"/>
    <s v="0093295854"/>
    <s v="1118080"/>
    <s v="CP Axtra Public Company Limited"/>
    <s v="1077703"/>
    <s v="15039619"/>
    <s v="SKU CA FLYL  97R  CPB 20 10000 PP  N TH1"/>
    <n v="1500"/>
    <n v="91635"/>
    <x v="6"/>
    <n v="1500"/>
    <n v="94185"/>
    <n v="2550"/>
    <n v="91635"/>
    <n v="108000"/>
    <n v="7065.4205607476633"/>
    <n v="98700.420560747662"/>
    <s v="CAHD"/>
    <x v="0"/>
    <x v="8"/>
  </r>
  <r>
    <x v="1"/>
    <s v="PTC-4101387494"/>
    <s v="1036815022"/>
    <s v="Z045"/>
    <s v="Z022"/>
    <s v="0093295855"/>
    <s v="1015197"/>
    <s v="Petroleum Thai Corporation Co.,Ltd."/>
    <s v="1255553"/>
    <s v="14947759"/>
    <s v="SKU CA FLYL  83R  CPB 20 10000 PP  N TH1"/>
    <n v="1500"/>
    <n v="93735"/>
    <x v="3"/>
    <n v="1500"/>
    <n v="94185"/>
    <n v="450"/>
    <n v="93735"/>
    <n v="108000"/>
    <n v="7065.4205607476633"/>
    <n v="100800.42056074766"/>
    <s v="CA"/>
    <x v="0"/>
    <x v="2"/>
  </r>
  <r>
    <x v="1"/>
    <s v="PTC-4101387494"/>
    <s v="1036815022"/>
    <s v="Z045"/>
    <s v="Z022"/>
    <s v="0093295855"/>
    <s v="1015197"/>
    <s v="Petroleum Thai Corporation Co.,Ltd."/>
    <s v="1255553"/>
    <s v="14947762"/>
    <s v="SKU CA LTBL  83R  CPB 20 10000 PP  N TH1"/>
    <n v="500"/>
    <n v="31245"/>
    <x v="4"/>
    <n v="500"/>
    <n v="31395"/>
    <n v="150"/>
    <n v="31245"/>
    <n v="36000"/>
    <n v="2355.1401869158876"/>
    <n v="33600.140186915887"/>
    <s v="CA"/>
    <x v="0"/>
    <x v="2"/>
  </r>
  <r>
    <x v="1"/>
    <s v="PTC-4101387494"/>
    <s v="1036815022"/>
    <s v="Z045"/>
    <s v="Z022"/>
    <s v="0093295855"/>
    <s v="1015197"/>
    <s v="Petroleum Thai Corporation Co.,Ltd."/>
    <s v="1255553"/>
    <s v="15039619"/>
    <s v="SKU CA FLYL  97R  CPB 20 10000 PP  N TH1"/>
    <n v="1000"/>
    <n v="62790"/>
    <x v="6"/>
    <n v="1000"/>
    <n v="62790"/>
    <n v="0"/>
    <n v="62790"/>
    <n v="72000"/>
    <n v="4710.2803738317753"/>
    <n v="67500.280373831774"/>
    <s v="CAHD"/>
    <x v="0"/>
    <x v="2"/>
  </r>
  <r>
    <x v="1"/>
    <s v="5000501656"/>
    <s v="1036816637"/>
    <s v="Z045"/>
    <s v="Z022"/>
    <s v="0093295856"/>
    <s v="1236066"/>
    <s v="The Mall Group Co., Ltd."/>
    <s v="1236066"/>
    <s v="16280435"/>
    <s v="SKU EV ORBL  83R  ROC 20 10000 PP  N TH1"/>
    <n v="170"/>
    <n v="22844.6"/>
    <x v="0"/>
    <n v="170"/>
    <n v="23550.1"/>
    <n v="705.5"/>
    <n v="22844.6"/>
    <n v="27200"/>
    <n v="1779.4392523364486"/>
    <n v="24624.039252336446"/>
    <s v="EV"/>
    <x v="0"/>
    <x v="9"/>
  </r>
  <r>
    <x v="1"/>
    <s v="5000501656"/>
    <s v="1036816637"/>
    <s v="Z045"/>
    <s v="Z022"/>
    <s v="0093295856"/>
    <s v="1236066"/>
    <s v="The Mall Group Co., Ltd."/>
    <s v="1236066"/>
    <s v="14976301"/>
    <s v="SKU EV LTSB  83R  ROC 20 10000 PP  N TH1"/>
    <n v="250"/>
    <n v="33595"/>
    <x v="1"/>
    <n v="250"/>
    <n v="34632.5"/>
    <n v="1037.5"/>
    <n v="33595"/>
    <n v="40000"/>
    <n v="2616.8224299065419"/>
    <n v="36211.82242990654"/>
    <s v="EV"/>
    <x v="0"/>
    <x v="9"/>
  </r>
  <r>
    <x v="1"/>
    <s v="5000501656"/>
    <s v="1036816637"/>
    <s v="Z045"/>
    <s v="Z022"/>
    <s v="0093295856"/>
    <s v="1236066"/>
    <s v="The Mall Group Co., Ltd."/>
    <s v="1236066"/>
    <s v="14976304"/>
    <s v="SKU EV MGOP  83R  ROC 20 10000 PP  N TH1"/>
    <n v="80"/>
    <n v="11856.8"/>
    <x v="2"/>
    <n v="80"/>
    <n v="12124"/>
    <n v="267.20000000000073"/>
    <n v="11856.8"/>
    <n v="14000"/>
    <n v="915.8878504672897"/>
    <n v="12772.68785046729"/>
    <s v="EV"/>
    <x v="0"/>
    <x v="9"/>
  </r>
  <r>
    <x v="1"/>
    <s v="5000501656"/>
    <s v="1036816637"/>
    <s v="Z045"/>
    <s v="Z022"/>
    <s v="0093295856"/>
    <s v="1236066"/>
    <s v="The Mall Group Co., Ltd."/>
    <s v="1236066"/>
    <s v="16239563"/>
    <s v="SKU WI LTBL  83R  CPB 20 10000 PP  N TH1"/>
    <n v="110"/>
    <n v="11243.1"/>
    <x v="8"/>
    <n v="110"/>
    <n v="11456.5"/>
    <n v="213.39999999999964"/>
    <n v="11243.1"/>
    <n v="13200"/>
    <n v="863.55140186915889"/>
    <n v="12106.65140186916"/>
    <s v="WI"/>
    <x v="0"/>
    <x v="9"/>
  </r>
  <r>
    <x v="1"/>
    <s v="5000501656"/>
    <s v="1036816637"/>
    <s v="Z045"/>
    <s v="Z022"/>
    <s v="0093295856"/>
    <s v="1236066"/>
    <s v="The Mall Group Co., Ltd."/>
    <s v="1236066"/>
    <s v="16256531"/>
    <s v="SKU WI FLOE  83M  SFP 20 10000 PP  N TH1"/>
    <n v="120"/>
    <n v="7482"/>
    <x v="9"/>
    <n v="120"/>
    <n v="7534.8"/>
    <n v="52.800000000000182"/>
    <n v="7482"/>
    <n v="8640"/>
    <n v="565.23364485981313"/>
    <n v="8047.2336448598135"/>
    <s v="WI"/>
    <x v="0"/>
    <x v="9"/>
  </r>
  <r>
    <x v="1"/>
    <s v="5000501656"/>
    <s v="1036816637"/>
    <s v="Z045"/>
    <s v="Z022"/>
    <s v="0093295856"/>
    <s v="1236066"/>
    <s v="The Mall Group Co., Ltd."/>
    <s v="1236066"/>
    <s v="16256537"/>
    <s v="SKU WI LTCO  83M  SFP 20 10000 PP  N TH1"/>
    <n v="150"/>
    <n v="9352.5"/>
    <x v="10"/>
    <n v="150"/>
    <n v="9418.5"/>
    <n v="66"/>
    <n v="9352.5"/>
    <n v="10800"/>
    <n v="706.54205607476638"/>
    <n v="10059.042056074766"/>
    <s v="WI"/>
    <x v="0"/>
    <x v="9"/>
  </r>
  <r>
    <x v="1"/>
    <s v="5000501656"/>
    <s v="1036816637"/>
    <s v="Z045"/>
    <s v="Z022"/>
    <s v="0093295856"/>
    <s v="1236066"/>
    <s v="The Mall Group Co., Ltd."/>
    <s v="1236066"/>
    <s v="16256534"/>
    <s v="SKU WI MECO  83M  SFP 20 10000 PP  N TH1"/>
    <n v="50"/>
    <n v="3117.5"/>
    <x v="11"/>
    <n v="50"/>
    <n v="3139.5"/>
    <n v="22"/>
    <n v="3117.5"/>
    <n v="3600"/>
    <n v="235.51401869158877"/>
    <n v="3353.0140186915887"/>
    <s v="WI"/>
    <x v="0"/>
    <x v="9"/>
  </r>
  <r>
    <x v="1"/>
    <s v="5000501656"/>
    <s v="1036816637"/>
    <s v="Z045"/>
    <s v="Z022"/>
    <s v="0093295856"/>
    <s v="1236066"/>
    <s v="The Mall Group Co., Ltd."/>
    <s v="1236066"/>
    <s v="14947759"/>
    <s v="SKU CA FLYL  83R  CPB 20 10000 PP  N TH1"/>
    <n v="370"/>
    <n v="23028.799999999999"/>
    <x v="3"/>
    <n v="370"/>
    <n v="23232.3"/>
    <n v="203.5"/>
    <n v="23028.799999999999"/>
    <n v="26640"/>
    <n v="1742.8037383177571"/>
    <n v="24771.603738317757"/>
    <s v="CA"/>
    <x v="0"/>
    <x v="9"/>
  </r>
  <r>
    <x v="1"/>
    <s v="5000501656"/>
    <s v="1036816637"/>
    <s v="Z045"/>
    <s v="Z022"/>
    <s v="0093295856"/>
    <s v="1236066"/>
    <s v="The Mall Group Co., Ltd."/>
    <s v="1236066"/>
    <s v="14947762"/>
    <s v="SKU CA LTBL  83R  CPB 20 10000 PP  N TH1"/>
    <n v="250"/>
    <n v="15560"/>
    <x v="4"/>
    <n v="250"/>
    <n v="15697.5"/>
    <n v="137.5"/>
    <n v="15560"/>
    <n v="18000"/>
    <n v="1177.5700934579438"/>
    <n v="16737.570093457944"/>
    <s v="CA"/>
    <x v="0"/>
    <x v="9"/>
  </r>
  <r>
    <x v="1"/>
    <s v="5000501656"/>
    <s v="1036816637"/>
    <s v="Z045"/>
    <s v="Z022"/>
    <s v="0093295856"/>
    <s v="1236066"/>
    <s v="The Mall Group Co., Ltd."/>
    <s v="1236066"/>
    <s v="14947765"/>
    <s v="SKU CA MGGR  83R  CPB 20 10000 PP  N TH1"/>
    <n v="170"/>
    <n v="10580.8"/>
    <x v="5"/>
    <n v="170"/>
    <n v="10674.3"/>
    <n v="93.5"/>
    <n v="10580.8"/>
    <n v="12240"/>
    <n v="800.74766355140184"/>
    <n v="11381.547663551401"/>
    <s v="CA"/>
    <x v="0"/>
    <x v="9"/>
  </r>
  <r>
    <x v="1"/>
    <s v="5000501656"/>
    <s v="1036816637"/>
    <s v="Z045"/>
    <s v="Z022"/>
    <s v="0093295856"/>
    <s v="1236066"/>
    <s v="The Mall Group Co., Ltd."/>
    <s v="1236066"/>
    <s v="15039619"/>
    <s v="SKU CA FLYL  97R  CPB 20 10000 PP  N TH1"/>
    <n v="290"/>
    <n v="18049.599999999999"/>
    <x v="6"/>
    <n v="290"/>
    <n v="18209.099999999999"/>
    <n v="159.5"/>
    <n v="18049.599999999999"/>
    <n v="20880"/>
    <n v="1365.981308411215"/>
    <n v="19415.581308411212"/>
    <s v="CAHD"/>
    <x v="0"/>
    <x v="9"/>
  </r>
  <r>
    <x v="1"/>
    <s v="PDC1_Y25-050101"/>
    <s v="1036815703"/>
    <s v="Z045"/>
    <s v="Z022"/>
    <s v="0093295857"/>
    <s v="1406366"/>
    <s v="RATCHASIMA P.D.C. CO., LTD."/>
    <s v="1406366"/>
    <s v="14976301"/>
    <s v="SKU EV LTSB  83R  ROC 20 10000 PP  N TH1"/>
    <n v="290"/>
    <n v="39770.6"/>
    <x v="1"/>
    <n v="290"/>
    <n v="40173.699999999997"/>
    <n v="403.09999999999854"/>
    <n v="39770.6"/>
    <n v="46400"/>
    <n v="3035.5140186915887"/>
    <n v="42806.114018691587"/>
    <s v="EV"/>
    <x v="1"/>
    <x v="10"/>
  </r>
  <r>
    <x v="1"/>
    <s v="PDC1_Y25-050101"/>
    <s v="1036815703"/>
    <s v="Z045"/>
    <s v="Z022"/>
    <s v="0093295857"/>
    <s v="1406366"/>
    <s v="RATCHASIMA P.D.C. CO., LTD."/>
    <s v="1406366"/>
    <s v="16256531"/>
    <s v="SKU WI FLOE  83M  SFP 20 10000 PP  N TH1"/>
    <n v="1500"/>
    <n v="93240"/>
    <x v="9"/>
    <n v="1500"/>
    <n v="94185"/>
    <n v="945"/>
    <n v="93240"/>
    <n v="108000"/>
    <n v="7065.4205607476633"/>
    <n v="100305.42056074766"/>
    <s v="WI"/>
    <x v="1"/>
    <x v="10"/>
  </r>
  <r>
    <x v="1"/>
    <s v="PDC1_Y25-050101"/>
    <s v="1036815703"/>
    <s v="Z045"/>
    <s v="Z022"/>
    <s v="0093295857"/>
    <s v="1406366"/>
    <s v="RATCHASIMA P.D.C. CO., LTD."/>
    <s v="1406366"/>
    <s v="16256537"/>
    <s v="SKU WI LT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10"/>
  </r>
  <r>
    <x v="1"/>
    <s v="PDC1_Y25-050101"/>
    <s v="1036815703"/>
    <s v="Z045"/>
    <s v="Z022"/>
    <s v="0093295857"/>
    <s v="1406366"/>
    <s v="RATCHASIMA P.D.C. CO., LTD."/>
    <s v="1406366"/>
    <s v="16256534"/>
    <s v="SKU WI MECO  83M  SFP 20 10000 PP  N TH1"/>
    <n v="1500"/>
    <n v="93240"/>
    <x v="11"/>
    <n v="1500"/>
    <n v="94185"/>
    <n v="945"/>
    <n v="93240"/>
    <n v="108000"/>
    <n v="7065.4205607476633"/>
    <n v="100305.42056074766"/>
    <s v="WI"/>
    <x v="1"/>
    <x v="10"/>
  </r>
  <r>
    <x v="1"/>
    <s v="PDC1_Y25-050101"/>
    <s v="1036815703"/>
    <s v="Z045"/>
    <s v="Z022"/>
    <s v="0093295857"/>
    <s v="1406366"/>
    <s v="RATCHASIMA P.D.C. CO., LTD."/>
    <s v="1406366"/>
    <s v="14947759"/>
    <s v="SKU CA FLYL  83R  CPB 20 10000 PP  N TH1"/>
    <n v="3210"/>
    <n v="199533.6"/>
    <x v="3"/>
    <n v="3210"/>
    <n v="201555.9"/>
    <n v="2022.2999999999884"/>
    <n v="199533.6"/>
    <n v="231120"/>
    <n v="15120"/>
    <n v="214653.6"/>
    <s v="CA"/>
    <x v="1"/>
    <x v="10"/>
  </r>
  <r>
    <x v="1"/>
    <s v="PDC1_Y25-050101"/>
    <s v="1036815703"/>
    <s v="Z045"/>
    <s v="Z022"/>
    <s v="0093295857"/>
    <s v="1406366"/>
    <s v="RATCHASIMA P.D.C. CO., LTD."/>
    <s v="1406366"/>
    <s v="14947762"/>
    <s v="SKU CA LTBL  83R  CPB 20 10000 PP  N TH1"/>
    <n v="1500"/>
    <n v="93240"/>
    <x v="4"/>
    <n v="1500"/>
    <n v="94185"/>
    <n v="945"/>
    <n v="93240"/>
    <n v="108000"/>
    <n v="7065.4205607476633"/>
    <n v="100305.42056074766"/>
    <s v="CA"/>
    <x v="1"/>
    <x v="10"/>
  </r>
  <r>
    <x v="1"/>
    <s v="PDC1_Y25-050101"/>
    <s v="1036815703"/>
    <s v="Z045"/>
    <s v="Z022"/>
    <s v="0093295857"/>
    <s v="1406366"/>
    <s v="RATCHASIMA P.D.C. CO., LTD."/>
    <s v="1406366"/>
    <s v="14947765"/>
    <s v="SKU CA MGGR  83R  CPB 20 10000 PP  N TH1"/>
    <n v="1500"/>
    <n v="93240"/>
    <x v="5"/>
    <n v="1500"/>
    <n v="94185"/>
    <n v="945"/>
    <n v="93240"/>
    <n v="108000"/>
    <n v="7065.4205607476633"/>
    <n v="100305.42056074766"/>
    <s v="CA"/>
    <x v="1"/>
    <x v="10"/>
  </r>
  <r>
    <x v="1"/>
    <s v="PDC1_Y25-050101"/>
    <s v="1036815703"/>
    <s v="Z045"/>
    <s v="Z022"/>
    <s v="0093295857"/>
    <s v="1406366"/>
    <s v="RATCHASIMA P.D.C. CO., LTD."/>
    <s v="1406366"/>
    <s v="15039619"/>
    <s v="SKU CA FLYL  97R  CPB 20 10000 PP  N TH1"/>
    <n v="3500"/>
    <n v="217560"/>
    <x v="6"/>
    <n v="3500"/>
    <n v="219765"/>
    <n v="2205"/>
    <n v="217560"/>
    <n v="252000"/>
    <n v="16485.981308411214"/>
    <n v="234045.98130841122"/>
    <s v="CAHD"/>
    <x v="1"/>
    <x v="10"/>
  </r>
  <r>
    <x v="1"/>
    <s v="PDC1_Y25-050101"/>
    <s v="1036815703"/>
    <s v="Z045"/>
    <s v="Z022"/>
    <s v="0093295857"/>
    <s v="1406366"/>
    <s v="RATCHASIMA P.D.C. CO., LTD."/>
    <s v="1406366"/>
    <s v="15106849"/>
    <s v="SKU CA MGGR  97R  CPB 20 10000 PP  P TH1"/>
    <n v="1500"/>
    <n v="93240"/>
    <x v="7"/>
    <n v="1500"/>
    <n v="94185"/>
    <n v="945"/>
    <n v="93240"/>
    <n v="108000"/>
    <n v="7065.4205607476633"/>
    <n v="100305.42056074766"/>
    <s v="CAHD"/>
    <x v="1"/>
    <x v="10"/>
  </r>
  <r>
    <x v="1"/>
    <s v="PDC2_Y25-050101"/>
    <s v="1036815704"/>
    <s v="Z045"/>
    <s v="Z022"/>
    <s v="0093295858"/>
    <s v="1268011"/>
    <s v="RATCHASIMA P.D.C. CO., LTD."/>
    <s v="1268011"/>
    <s v="16256531"/>
    <s v="SKU WI FLOE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10"/>
  </r>
  <r>
    <x v="1"/>
    <s v="PDC2_Y25-050101"/>
    <s v="1036815704"/>
    <s v="Z045"/>
    <s v="Z022"/>
    <s v="0093295858"/>
    <s v="1268011"/>
    <s v="RATCHASIMA P.D.C. CO., LTD."/>
    <s v="1268011"/>
    <s v="16256537"/>
    <s v="SKU WI LTCO  83M  SFP 20 10000 PP  N TH1"/>
    <n v="250"/>
    <n v="15540"/>
    <x v="10"/>
    <n v="250"/>
    <n v="15697.5"/>
    <n v="157.5"/>
    <n v="15540"/>
    <n v="18000"/>
    <n v="1177.5700934579438"/>
    <n v="16717.570093457944"/>
    <s v="WI"/>
    <x v="1"/>
    <x v="10"/>
  </r>
  <r>
    <x v="1"/>
    <s v="PDC2_Y25-050101"/>
    <s v="1036815704"/>
    <s v="Z045"/>
    <s v="Z022"/>
    <s v="0093295858"/>
    <s v="1268011"/>
    <s v="RATCHASIMA P.D.C. CO., LTD."/>
    <s v="1268011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10"/>
  </r>
  <r>
    <x v="1"/>
    <s v="PDC2_Y25-050101"/>
    <s v="1036815704"/>
    <s v="Z045"/>
    <s v="Z022"/>
    <s v="0093295858"/>
    <s v="1268011"/>
    <s v="RATCHASIMA P.D.C. CO., LTD."/>
    <s v="1268011"/>
    <s v="14947759"/>
    <s v="SKU CA FLYL  83R  CPB 20 10000 PP  N TH1"/>
    <n v="3500"/>
    <n v="217560"/>
    <x v="3"/>
    <n v="3500"/>
    <n v="219765"/>
    <n v="2205"/>
    <n v="217560"/>
    <n v="252000"/>
    <n v="16485.981308411214"/>
    <n v="234045.98130841122"/>
    <s v="CA"/>
    <x v="1"/>
    <x v="10"/>
  </r>
  <r>
    <x v="1"/>
    <s v="PDC2_Y25-050101"/>
    <s v="1036815704"/>
    <s v="Z045"/>
    <s v="Z022"/>
    <s v="0093295858"/>
    <s v="1268011"/>
    <s v="RATCHASIMA P.D.C. CO., LTD."/>
    <s v="1268011"/>
    <s v="14947762"/>
    <s v="SKU CA LTBL  83R  CPB 20 10000 PP  N TH1"/>
    <n v="250"/>
    <n v="15540"/>
    <x v="4"/>
    <n v="250"/>
    <n v="15697.5"/>
    <n v="157.5"/>
    <n v="15540"/>
    <n v="18000"/>
    <n v="1177.5700934579438"/>
    <n v="16717.570093457944"/>
    <s v="CA"/>
    <x v="1"/>
    <x v="10"/>
  </r>
  <r>
    <x v="1"/>
    <s v="PDC2_Y25-050101"/>
    <s v="1036815704"/>
    <s v="Z045"/>
    <s v="Z022"/>
    <s v="0093295858"/>
    <s v="1268011"/>
    <s v="RATCHASIMA P.D.C. CO., LTD."/>
    <s v="1268011"/>
    <s v="14947765"/>
    <s v="SKU CA MGGR  83R  CPB 20 10000 PP  N TH1"/>
    <n v="500"/>
    <n v="31080"/>
    <x v="5"/>
    <n v="500"/>
    <n v="31395"/>
    <n v="315"/>
    <n v="31080"/>
    <n v="36000"/>
    <n v="2355.1401869158876"/>
    <n v="33435.140186915887"/>
    <s v="CA"/>
    <x v="1"/>
    <x v="10"/>
  </r>
  <r>
    <x v="1"/>
    <s v="PDC2_Y25-050101"/>
    <s v="1036815704"/>
    <s v="Z045"/>
    <s v="Z022"/>
    <s v="0093295858"/>
    <s v="1268011"/>
    <s v="RATCHASIMA P.D.C. CO., LTD."/>
    <s v="1268011"/>
    <s v="15039619"/>
    <s v="SKU CA FLYL  97R  CPB 20 10000 PP  N TH1"/>
    <n v="3000"/>
    <n v="186480"/>
    <x v="6"/>
    <n v="3000"/>
    <n v="188370"/>
    <n v="1890"/>
    <n v="186480"/>
    <n v="216000"/>
    <n v="14130.841121495327"/>
    <n v="200610.84112149532"/>
    <s v="CAHD"/>
    <x v="1"/>
    <x v="10"/>
  </r>
  <r>
    <x v="1"/>
    <s v="PDC2_Y25-050101"/>
    <s v="1036815704"/>
    <s v="Z045"/>
    <s v="Z022"/>
    <s v="0093295858"/>
    <s v="1268011"/>
    <s v="RATCHASIMA P.D.C. CO., LTD."/>
    <s v="1268011"/>
    <s v="15106849"/>
    <s v="SKU CA MGGR  97R  CPB 20 10000 PP  P TH1"/>
    <n v="500"/>
    <n v="31080"/>
    <x v="7"/>
    <n v="500"/>
    <n v="31395"/>
    <n v="315"/>
    <n v="31080"/>
    <n v="36000"/>
    <n v="2355.1401869158876"/>
    <n v="33435.140186915887"/>
    <s v="CAHD"/>
    <x v="1"/>
    <x v="10"/>
  </r>
  <r>
    <x v="1"/>
    <s v="PDC3_Y25-050101"/>
    <s v="1036815706"/>
    <s v="Z045"/>
    <s v="Z022"/>
    <s v="0093295859"/>
    <s v="1406173"/>
    <s v="RATCHASIMA P.D.C. CO., LTD."/>
    <s v="1406173"/>
    <s v="14976304"/>
    <s v="SKU EV MGOP  83R  ROC 20 10000 PP  N TH1"/>
    <n v="20"/>
    <n v="3000.8"/>
    <x v="2"/>
    <n v="20"/>
    <n v="3031"/>
    <n v="30.199999999999818"/>
    <n v="3000.8"/>
    <n v="3500"/>
    <n v="228.97196261682242"/>
    <n v="3229.7719626168227"/>
    <s v="EV"/>
    <x v="1"/>
    <x v="10"/>
  </r>
  <r>
    <x v="1"/>
    <s v="PDC3_Y25-050101"/>
    <s v="1036815706"/>
    <s v="Z045"/>
    <s v="Z022"/>
    <s v="0093295859"/>
    <s v="1406173"/>
    <s v="RATCHASIMA P.D.C. CO., LTD."/>
    <s v="1406173"/>
    <s v="16256531"/>
    <s v="SKU WI FLOE  83M  SFP 20 10000 PP  N TH1"/>
    <n v="2500"/>
    <n v="155400"/>
    <x v="9"/>
    <n v="2500"/>
    <n v="156975"/>
    <n v="1575"/>
    <n v="155400"/>
    <n v="180000"/>
    <n v="11775.700934579439"/>
    <n v="167175.70093457945"/>
    <s v="WI"/>
    <x v="1"/>
    <x v="10"/>
  </r>
  <r>
    <x v="1"/>
    <s v="PDC3_Y25-050101"/>
    <s v="1036815706"/>
    <s v="Z045"/>
    <s v="Z022"/>
    <s v="0093295859"/>
    <s v="1406173"/>
    <s v="RATCHASIMA P.D.C. CO., LTD."/>
    <s v="1406173"/>
    <s v="16256537"/>
    <s v="SKU WI LT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10"/>
  </r>
  <r>
    <x v="1"/>
    <s v="PDC3_Y25-050101"/>
    <s v="1036815706"/>
    <s v="Z045"/>
    <s v="Z022"/>
    <s v="0093295859"/>
    <s v="1406173"/>
    <s v="RATCHASIMA P.D.C. CO., LTD."/>
    <s v="1406173"/>
    <s v="16256534"/>
    <s v="SKU WI MECO  83M  SFP 20 10000 PP  N TH1"/>
    <n v="2000"/>
    <n v="124320"/>
    <x v="11"/>
    <n v="2000"/>
    <n v="125580"/>
    <n v="1260"/>
    <n v="124320"/>
    <n v="144000"/>
    <n v="9420.5607476635505"/>
    <n v="133740.56074766355"/>
    <s v="WI"/>
    <x v="1"/>
    <x v="10"/>
  </r>
  <r>
    <x v="1"/>
    <s v="PDC3_Y25-050101"/>
    <s v="1036815706"/>
    <s v="Z045"/>
    <s v="Z022"/>
    <s v="0093295859"/>
    <s v="1406173"/>
    <s v="RATCHASIMA P.D.C. CO., LTD."/>
    <s v="1406173"/>
    <s v="14947759"/>
    <s v="SKU CA FLYL  83R  CPB 20 10000 PP  N TH1"/>
    <n v="5000"/>
    <n v="310800"/>
    <x v="3"/>
    <n v="5000"/>
    <n v="313950"/>
    <n v="3150"/>
    <n v="310800"/>
    <n v="360000"/>
    <n v="23551.401869158879"/>
    <n v="334351.4018691589"/>
    <s v="CA"/>
    <x v="1"/>
    <x v="10"/>
  </r>
  <r>
    <x v="1"/>
    <s v="PDC3_Y25-050101"/>
    <s v="1036815706"/>
    <s v="Z045"/>
    <s v="Z022"/>
    <s v="0093295859"/>
    <s v="1406173"/>
    <s v="RATCHASIMA P.D.C. CO., LTD."/>
    <s v="1406173"/>
    <s v="14947762"/>
    <s v="SKU CA LTBL  83R  CPB 20 10000 PP  N TH1"/>
    <n v="1000"/>
    <n v="62160"/>
    <x v="4"/>
    <n v="1000"/>
    <n v="62790"/>
    <n v="630"/>
    <n v="62160"/>
    <n v="72000"/>
    <n v="4710.2803738317753"/>
    <n v="66870.280373831774"/>
    <s v="CA"/>
    <x v="1"/>
    <x v="10"/>
  </r>
  <r>
    <x v="1"/>
    <s v="PDC3_Y25-050101"/>
    <s v="1036815706"/>
    <s v="Z045"/>
    <s v="Z022"/>
    <s v="0093295859"/>
    <s v="1406173"/>
    <s v="RATCHASIMA P.D.C. CO., LTD."/>
    <s v="1406173"/>
    <s v="14947765"/>
    <s v="SKU CA MGGR  83R  CPB 20 10000 PP  N TH1"/>
    <n v="1000"/>
    <n v="62160"/>
    <x v="5"/>
    <n v="1000"/>
    <n v="62790"/>
    <n v="630"/>
    <n v="62160"/>
    <n v="72000"/>
    <n v="4710.2803738317753"/>
    <n v="66870.280373831774"/>
    <s v="CA"/>
    <x v="1"/>
    <x v="10"/>
  </r>
  <r>
    <x v="1"/>
    <s v="PDC3_Y25-050101"/>
    <s v="1036815706"/>
    <s v="Z045"/>
    <s v="Z022"/>
    <s v="0093295859"/>
    <s v="1406173"/>
    <s v="RATCHASIMA P.D.C. CO., LTD."/>
    <s v="1406173"/>
    <s v="15039619"/>
    <s v="SKU CA FLYL  97R  CPB 20 10000 PP  N TH1"/>
    <n v="4000"/>
    <n v="248640"/>
    <x v="6"/>
    <n v="4000"/>
    <n v="251160"/>
    <n v="2520"/>
    <n v="248640"/>
    <n v="288000"/>
    <n v="18841.121495327101"/>
    <n v="267481.1214953271"/>
    <s v="CAHD"/>
    <x v="1"/>
    <x v="10"/>
  </r>
  <r>
    <x v="1"/>
    <s v="PDC3_Y25-050101"/>
    <s v="1036815706"/>
    <s v="Z045"/>
    <s v="Z022"/>
    <s v="0093295859"/>
    <s v="1406173"/>
    <s v="RATCHASIMA P.D.C. CO., LTD."/>
    <s v="1406173"/>
    <s v="15106849"/>
    <s v="SKU CA MGGR  97R  CPB 20 10000 PP  P TH1"/>
    <n v="1480"/>
    <n v="91996.800000000003"/>
    <x v="7"/>
    <n v="1480"/>
    <n v="92929.2"/>
    <n v="932.39999999999418"/>
    <n v="91996.800000000003"/>
    <n v="106560"/>
    <n v="6971.2149532710282"/>
    <n v="98968.014953271035"/>
    <s v="CAHD"/>
    <x v="1"/>
    <x v="10"/>
  </r>
  <r>
    <x v="1"/>
    <s v="PDC4_Y25-050101"/>
    <s v="1036815707"/>
    <s v="Z045"/>
    <s v="Z022"/>
    <s v="0093295860"/>
    <s v="1406172"/>
    <s v="RATCHASIMA P.D.C. CO., LTD."/>
    <s v="1406172"/>
    <s v="14976304"/>
    <s v="SKU EV MGOP  83R  ROC 20 10000 PP  N TH1"/>
    <n v="30"/>
    <n v="4501.2"/>
    <x v="2"/>
    <n v="30"/>
    <n v="4546.5"/>
    <n v="45.300000000000182"/>
    <n v="4501.2"/>
    <n v="5250"/>
    <n v="343.45794392523362"/>
    <n v="4844.6579439252337"/>
    <s v="EV"/>
    <x v="1"/>
    <x v="10"/>
  </r>
  <r>
    <x v="1"/>
    <s v="PDC4_Y25-050101"/>
    <s v="1036815707"/>
    <s v="Z045"/>
    <s v="Z022"/>
    <s v="0093295860"/>
    <s v="1406172"/>
    <s v="RATCHASIMA P.D.C. CO., LTD."/>
    <s v="1406172"/>
    <s v="16256531"/>
    <s v="SKU WI FLOE  83M  SFP 20 10000 PP  N TH1"/>
    <n v="750"/>
    <n v="46620"/>
    <x v="9"/>
    <n v="750"/>
    <n v="47092.5"/>
    <n v="472.5"/>
    <n v="46620"/>
    <n v="54000"/>
    <n v="3532.7102803738317"/>
    <n v="50152.710280373831"/>
    <s v="WI"/>
    <x v="1"/>
    <x v="10"/>
  </r>
  <r>
    <x v="1"/>
    <s v="PDC4_Y25-050101"/>
    <s v="1036815707"/>
    <s v="Z045"/>
    <s v="Z022"/>
    <s v="0093295860"/>
    <s v="1406172"/>
    <s v="RATCHASIMA P.D.C. CO., LTD."/>
    <s v="1406172"/>
    <s v="16256537"/>
    <s v="SKU WI LTCO  83M  SFP 20 10000 PP  N TH1"/>
    <n v="250"/>
    <n v="15540"/>
    <x v="10"/>
    <n v="250"/>
    <n v="15697.5"/>
    <n v="157.5"/>
    <n v="15540"/>
    <n v="18000"/>
    <n v="1177.5700934579438"/>
    <n v="16717.570093457944"/>
    <s v="WI"/>
    <x v="1"/>
    <x v="10"/>
  </r>
  <r>
    <x v="1"/>
    <s v="PDC4_Y25-050101"/>
    <s v="1036815707"/>
    <s v="Z045"/>
    <s v="Z022"/>
    <s v="0093295860"/>
    <s v="1406172"/>
    <s v="RATCHASIMA P.D.C. CO., LTD."/>
    <s v="1406172"/>
    <s v="14947759"/>
    <s v="SKU CA FLYL  83R  CPB 20 10000 PP  N TH1"/>
    <n v="3500"/>
    <n v="217560"/>
    <x v="3"/>
    <n v="3500"/>
    <n v="219765"/>
    <n v="2205"/>
    <n v="217560"/>
    <n v="252000"/>
    <n v="16485.981308411214"/>
    <n v="234045.98130841122"/>
    <s v="CA"/>
    <x v="1"/>
    <x v="10"/>
  </r>
  <r>
    <x v="1"/>
    <s v="PDC4_Y25-050101"/>
    <s v="1036815707"/>
    <s v="Z045"/>
    <s v="Z022"/>
    <s v="0093295860"/>
    <s v="1406172"/>
    <s v="RATCHASIMA P.D.C. CO., LTD."/>
    <s v="1406172"/>
    <s v="14947762"/>
    <s v="SKU CA LTBL  83R  CPB 20 10000 PP  N TH1"/>
    <n v="250"/>
    <n v="15540"/>
    <x v="4"/>
    <n v="250"/>
    <n v="15697.5"/>
    <n v="157.5"/>
    <n v="15540"/>
    <n v="18000"/>
    <n v="1177.5700934579438"/>
    <n v="16717.570093457944"/>
    <s v="CA"/>
    <x v="1"/>
    <x v="10"/>
  </r>
  <r>
    <x v="1"/>
    <s v="PDC4_Y25-050101"/>
    <s v="1036815707"/>
    <s v="Z045"/>
    <s v="Z022"/>
    <s v="0093295860"/>
    <s v="1406172"/>
    <s v="RATCHASIMA P.D.C. CO., LTD."/>
    <s v="1406172"/>
    <s v="14947765"/>
    <s v="SKU CA MGGR  83R  CPB 20 10000 PP  N TH1"/>
    <n v="250"/>
    <n v="15540"/>
    <x v="5"/>
    <n v="250"/>
    <n v="15697.5"/>
    <n v="157.5"/>
    <n v="15540"/>
    <n v="18000"/>
    <n v="1177.5700934579438"/>
    <n v="16717.570093457944"/>
    <s v="CA"/>
    <x v="1"/>
    <x v="10"/>
  </r>
  <r>
    <x v="1"/>
    <s v="PDC4_Y25-050101"/>
    <s v="1036815707"/>
    <s v="Z045"/>
    <s v="Z022"/>
    <s v="0093295860"/>
    <s v="1406172"/>
    <s v="RATCHASIMA P.D.C. CO., LTD."/>
    <s v="1406172"/>
    <s v="15039619"/>
    <s v="SKU CA FLYL  97R  CPB 20 10000 PP  N TH1"/>
    <n v="3500"/>
    <n v="217560"/>
    <x v="6"/>
    <n v="3500"/>
    <n v="219765"/>
    <n v="2205"/>
    <n v="217560"/>
    <n v="252000"/>
    <n v="16485.981308411214"/>
    <n v="234045.98130841122"/>
    <s v="CAHD"/>
    <x v="1"/>
    <x v="10"/>
  </r>
  <r>
    <x v="1"/>
    <s v="PDC4_Y25-050101"/>
    <s v="1036815707"/>
    <s v="Z045"/>
    <s v="Z022"/>
    <s v="0093295860"/>
    <s v="1406172"/>
    <s v="RATCHASIMA P.D.C. CO., LTD."/>
    <s v="1406172"/>
    <s v="15106849"/>
    <s v="SKU CA MGGR  97R  CPB 20 10000 PP  P TH1"/>
    <n v="470"/>
    <n v="29215.200000000001"/>
    <x v="7"/>
    <n v="470"/>
    <n v="29511.3"/>
    <n v="296.09999999999854"/>
    <n v="29215.200000000001"/>
    <n v="33840"/>
    <n v="2213.8317757009345"/>
    <n v="31429.031775700936"/>
    <s v="CAHD"/>
    <x v="1"/>
    <x v="10"/>
  </r>
  <r>
    <x v="1"/>
    <s v="SOR1_Y25-050601"/>
    <s v="1036815902"/>
    <s v="Z045"/>
    <s v="Z022"/>
    <s v="0093295861"/>
    <s v="1256072"/>
    <s v="SOR.CHAROEN SUPPLY 2018 CO., LTD."/>
    <s v="1256072"/>
    <s v="14976298"/>
    <s v="SKU EV ORBL  83R  ROC 20 10000 PP  N TH1"/>
    <n v="10"/>
    <n v="1371.4"/>
    <x v="0"/>
    <n v="10"/>
    <n v="1385.3"/>
    <n v="13.899999999999864"/>
    <n v="1371.4"/>
    <n v="1600"/>
    <n v="104.67289719626169"/>
    <n v="1476.0728971962617"/>
    <s v="EV"/>
    <x v="1"/>
    <x v="11"/>
  </r>
  <r>
    <x v="1"/>
    <s v="SOR1_Y25-050601"/>
    <s v="1036815902"/>
    <s v="Z045"/>
    <s v="Z022"/>
    <s v="0093295861"/>
    <s v="1256072"/>
    <s v="SOR.CHAROEN SUPPLY 2018 CO., LTD."/>
    <s v="1256072"/>
    <s v="16280435"/>
    <s v="SKU EV ORBL  83R  ROC 20 10000 PP  N TH1"/>
    <n v="90"/>
    <n v="12342.6"/>
    <x v="0"/>
    <n v="90"/>
    <n v="12467.7"/>
    <n v="125.10000000000036"/>
    <n v="12342.6"/>
    <n v="14400"/>
    <n v="942.0560747663551"/>
    <n v="13284.656074766355"/>
    <s v="EV"/>
    <x v="1"/>
    <x v="11"/>
  </r>
  <r>
    <x v="1"/>
    <s v="SOR1_Y25-050601"/>
    <s v="1036815902"/>
    <s v="Z045"/>
    <s v="Z022"/>
    <s v="0093295861"/>
    <s v="1256072"/>
    <s v="SOR.CHAROEN SUPPLY 2018 CO., LTD."/>
    <s v="1256072"/>
    <s v="16256531"/>
    <s v="SKU WI FLOE  83M  SFP 20 10000 PP  N TH1"/>
    <n v="5000"/>
    <n v="310800"/>
    <x v="9"/>
    <n v="5000"/>
    <n v="313950"/>
    <n v="3150"/>
    <n v="310800"/>
    <n v="360000"/>
    <n v="23551.401869158879"/>
    <n v="334351.4018691589"/>
    <s v="WI"/>
    <x v="1"/>
    <x v="11"/>
  </r>
  <r>
    <x v="1"/>
    <s v="SOR1_Y25-050601"/>
    <s v="1036815902"/>
    <s v="Z045"/>
    <s v="Z022"/>
    <s v="0093295861"/>
    <s v="1256072"/>
    <s v="SOR.CHAROEN SUPPLY 2018 CO., LTD."/>
    <s v="1256072"/>
    <s v="16256537"/>
    <s v="SKU WI LTCO  83M  SFP 20 10000 PP  N TH1"/>
    <n v="5000"/>
    <n v="310800"/>
    <x v="10"/>
    <n v="5000"/>
    <n v="313950"/>
    <n v="3150"/>
    <n v="310800"/>
    <n v="360000"/>
    <n v="23551.401869158879"/>
    <n v="334351.4018691589"/>
    <s v="WI"/>
    <x v="1"/>
    <x v="11"/>
  </r>
  <r>
    <x v="1"/>
    <s v="SOR1_Y25-050601"/>
    <s v="1036815902"/>
    <s v="Z045"/>
    <s v="Z022"/>
    <s v="0093295861"/>
    <s v="1256072"/>
    <s v="SOR.CHAROEN SUPPLY 2018 CO., LTD."/>
    <s v="1256072"/>
    <s v="16256534"/>
    <s v="SKU WI MECO  83M  SFP 20 10000 PP  N TH1"/>
    <n v="4000"/>
    <n v="248640"/>
    <x v="11"/>
    <n v="4000"/>
    <n v="251160"/>
    <n v="2520"/>
    <n v="248640"/>
    <n v="288000"/>
    <n v="18841.121495327101"/>
    <n v="267481.1214953271"/>
    <s v="WI"/>
    <x v="1"/>
    <x v="11"/>
  </r>
  <r>
    <x v="1"/>
    <s v="SOR1_Y25-050602"/>
    <s v="1036815920"/>
    <s v="Z045"/>
    <s v="Z022"/>
    <s v="0093295862"/>
    <s v="1256072"/>
    <s v="SOR.CHAROEN SUPPLY 2018 CO., LTD."/>
    <s v="1256072"/>
    <s v="14947759"/>
    <s v="SKU CA FLYL  83R  CPB 20 10000 PP  N TH1"/>
    <n v="932"/>
    <n v="57933.120000000003"/>
    <x v="3"/>
    <n v="932"/>
    <n v="58520.28"/>
    <n v="587.15999999999622"/>
    <n v="57933.120000000003"/>
    <n v="67104"/>
    <n v="4389.9813084112147"/>
    <n v="62323.10130841122"/>
    <s v="CA"/>
    <x v="1"/>
    <x v="11"/>
  </r>
  <r>
    <x v="1"/>
    <s v="SOR1_Y25-050602"/>
    <s v="1036815920"/>
    <s v="Z045"/>
    <s v="Z022"/>
    <s v="0093295862"/>
    <s v="1256072"/>
    <s v="SOR.CHAROEN SUPPLY 2018 CO., LTD."/>
    <s v="1256072"/>
    <s v="14947759"/>
    <s v="SKU CA FLYL  83R  CPB 20 10000 PP  N TH1"/>
    <n v="6068"/>
    <n v="377186.88"/>
    <x v="3"/>
    <n v="6068"/>
    <n v="381009.72"/>
    <n v="3822.8399999999674"/>
    <n v="377186.88"/>
    <n v="436896"/>
    <n v="28581.981308411214"/>
    <n v="405768.86130841123"/>
    <s v="CA"/>
    <x v="1"/>
    <x v="11"/>
  </r>
  <r>
    <x v="1"/>
    <s v="SOR1_Y25-050602"/>
    <s v="1036815920"/>
    <s v="Z045"/>
    <s v="Z022"/>
    <s v="0093295862"/>
    <s v="1256072"/>
    <s v="SOR.CHAROEN SUPPLY 2018 CO., LTD."/>
    <s v="1256072"/>
    <s v="14947762"/>
    <s v="SKU CA LTBL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11"/>
  </r>
  <r>
    <x v="1"/>
    <s v="SOR1_Y25-050602"/>
    <s v="1036815920"/>
    <s v="Z045"/>
    <s v="Z022"/>
    <s v="0093295862"/>
    <s v="1256072"/>
    <s v="SOR.CHAROEN SUPPLY 2018 CO., LTD."/>
    <s v="1256072"/>
    <s v="14947765"/>
    <s v="SKU CA MGGR  83R  CPB 20 10000 PP  N TH1"/>
    <n v="3000"/>
    <n v="186480"/>
    <x v="5"/>
    <n v="3000"/>
    <n v="188370"/>
    <n v="1890"/>
    <n v="186480"/>
    <n v="216000"/>
    <n v="14130.841121495327"/>
    <n v="200610.84112149532"/>
    <s v="CA"/>
    <x v="1"/>
    <x v="11"/>
  </r>
  <r>
    <x v="1"/>
    <s v="SOR1_Y25-050602"/>
    <s v="1036815920"/>
    <s v="Z045"/>
    <s v="Z022"/>
    <s v="0093295862"/>
    <s v="1256072"/>
    <s v="SOR.CHAROEN SUPPLY 2018 CO., LTD."/>
    <s v="1256072"/>
    <s v="15039619"/>
    <s v="SKU CA FLYL  97R  CPB 20 10000 PP  N TH1"/>
    <n v="3000"/>
    <n v="186480"/>
    <x v="6"/>
    <n v="3000"/>
    <n v="188370"/>
    <n v="1890"/>
    <n v="186480"/>
    <n v="216000"/>
    <n v="14130.841121495327"/>
    <n v="200610.84112149532"/>
    <s v="CAHD"/>
    <x v="1"/>
    <x v="11"/>
  </r>
  <r>
    <x v="1"/>
    <s v="4012052208Code12452D"/>
    <s v="1036816849"/>
    <s v="Z045"/>
    <s v="Z022"/>
    <s v="0093295863"/>
    <s v="1014781"/>
    <s v="CP All Public Company Limited"/>
    <s v="1092504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"/>
    <s v="4012052208Code12452D"/>
    <s v="1036816849"/>
    <s v="Z045"/>
    <s v="Z022"/>
    <s v="0093295863"/>
    <s v="1014781"/>
    <s v="CP All Public Company Limited"/>
    <s v="1092504"/>
    <s v="14976301"/>
    <s v="SKU EV LTSB  83R  ROC 20 10000 PP  N TH1"/>
    <n v="2000"/>
    <n v="266676.56"/>
    <x v="1"/>
    <n v="2000"/>
    <n v="277060"/>
    <n v="10383.440000000002"/>
    <n v="266676.56"/>
    <n v="320000"/>
    <n v="20934.579439252335"/>
    <n v="287611.13943925232"/>
    <s v="EV"/>
    <x v="0"/>
    <x v="0"/>
  </r>
  <r>
    <x v="1"/>
    <s v="4012052208Code12452D"/>
    <s v="1036816849"/>
    <s v="Z045"/>
    <s v="Z022"/>
    <s v="0093295863"/>
    <s v="1014781"/>
    <s v="CP All Public Company Limited"/>
    <s v="1092504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1"/>
    <s v="4012052208Code12452D"/>
    <s v="1036816849"/>
    <s v="Z045"/>
    <s v="Z022"/>
    <s v="0093295863"/>
    <s v="1014781"/>
    <s v="CP All Public Company Limited"/>
    <s v="1092504"/>
    <s v="14947759"/>
    <s v="SKU CA FLY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1"/>
    <s v="4012052208Code12452D"/>
    <s v="1036816849"/>
    <s v="Z045"/>
    <s v="Z022"/>
    <s v="0093295863"/>
    <s v="1014781"/>
    <s v="CP All Public Company Limited"/>
    <s v="1092504"/>
    <s v="14947762"/>
    <s v="SKU CA LTBL  83R  CPB 20 10000 PP  N TH1"/>
    <n v="20000"/>
    <n v="1183830.52"/>
    <x v="4"/>
    <n v="20000"/>
    <n v="1255800"/>
    <n v="71969.479999999981"/>
    <n v="1183830.52"/>
    <n v="1440000"/>
    <n v="94205.607476635516"/>
    <n v="1278036.1274766356"/>
    <s v="CA"/>
    <x v="0"/>
    <x v="0"/>
  </r>
  <r>
    <x v="1"/>
    <s v="4012052208Code12452D"/>
    <s v="1036816849"/>
    <s v="Z045"/>
    <s v="Z022"/>
    <s v="0093295863"/>
    <s v="1014781"/>
    <s v="CP All Public Company Limited"/>
    <s v="1092504"/>
    <s v="14947765"/>
    <s v="SKU CA MGGR  83R  CPB 20 10000 PP  N TH1"/>
    <n v="4000"/>
    <n v="236766.1"/>
    <x v="5"/>
    <n v="4000"/>
    <n v="251160"/>
    <n v="14393.899999999994"/>
    <n v="236766.1"/>
    <n v="288000"/>
    <n v="18841.121495327101"/>
    <n v="255607.2214953271"/>
    <s v="CA"/>
    <x v="0"/>
    <x v="0"/>
  </r>
  <r>
    <x v="1"/>
    <s v="4012052208Code12452D"/>
    <s v="1036816849"/>
    <s v="Z045"/>
    <s v="Z022"/>
    <s v="0093295863"/>
    <s v="1014781"/>
    <s v="CP All Public Company Limited"/>
    <s v="1092504"/>
    <s v="15039619"/>
    <s v="SKU CA FLYL  97R  CPB 20 10000 PP  N TH1"/>
    <n v="3000"/>
    <n v="177574.64"/>
    <x v="6"/>
    <n v="3000"/>
    <n v="188370"/>
    <n v="10795.359999999986"/>
    <n v="177574.64"/>
    <n v="216000"/>
    <n v="14130.841121495327"/>
    <n v="191705.48112149534"/>
    <s v="CAHD"/>
    <x v="0"/>
    <x v="0"/>
  </r>
  <r>
    <x v="1"/>
    <s v="4012052208Code12452D"/>
    <s v="1036816849"/>
    <s v="Z045"/>
    <s v="Z022"/>
    <s v="0093295863"/>
    <s v="1014781"/>
    <s v="CP All Public Company Limited"/>
    <s v="1092504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1"/>
    <s v="4012052209Code12452D"/>
    <s v="1036816853"/>
    <s v="Z045"/>
    <s v="Z022"/>
    <s v="0093295864"/>
    <s v="1014781"/>
    <s v="CP All Public Company Limited"/>
    <s v="1092504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1"/>
    <s v="4012052209Code12452D"/>
    <s v="1036816853"/>
    <s v="Z045"/>
    <s v="Z022"/>
    <s v="0093295864"/>
    <s v="1014781"/>
    <s v="CP All Public Company Limited"/>
    <s v="1092504"/>
    <s v="16256531"/>
    <s v="SKU WI FLOE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1"/>
    <s v="4012052209Code12452D"/>
    <s v="1036816853"/>
    <s v="Z045"/>
    <s v="Z022"/>
    <s v="0093295864"/>
    <s v="1014781"/>
    <s v="CP All Public Company Limited"/>
    <s v="1092504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1"/>
    <s v="4012052209Code12452D"/>
    <s v="1036816853"/>
    <s v="Z045"/>
    <s v="Z022"/>
    <s v="0093295864"/>
    <s v="1014781"/>
    <s v="CP All Public Company Limited"/>
    <s v="1092504"/>
    <s v="16256534"/>
    <s v="SKU WI MECO  83M  SFP 20 10000 PP  N TH1"/>
    <n v="1000"/>
    <n v="59191.55"/>
    <x v="11"/>
    <n v="1000"/>
    <n v="62790"/>
    <n v="3598.4499999999971"/>
    <n v="59191.55"/>
    <n v="72000"/>
    <n v="4710.2803738317753"/>
    <n v="63901.830373831777"/>
    <s v="WI"/>
    <x v="0"/>
    <x v="0"/>
  </r>
  <r>
    <x v="1"/>
    <s v="8012052147Code12452D"/>
    <s v="1036816856"/>
    <s v="Z045"/>
    <s v="Z022"/>
    <s v="0093295865"/>
    <s v="1014781"/>
    <s v="CP All Public Company Limited"/>
    <s v="1014779"/>
    <s v="16256531"/>
    <s v="SKU WI FLOE  83M  SFP 20 10000 PP  N TH1"/>
    <n v="2000"/>
    <n v="118383.09"/>
    <x v="9"/>
    <n v="2000"/>
    <n v="125580"/>
    <n v="7196.9100000000035"/>
    <n v="118383.09"/>
    <n v="144000"/>
    <n v="9420.5607476635505"/>
    <n v="127803.65074766355"/>
    <s v="WI"/>
    <x v="0"/>
    <x v="0"/>
  </r>
  <r>
    <x v="1"/>
    <s v="8012052147Code12452D"/>
    <s v="1036816856"/>
    <s v="Z045"/>
    <s v="Z022"/>
    <s v="0093295865"/>
    <s v="1014781"/>
    <s v="CP All Public Company Limited"/>
    <s v="1014779"/>
    <s v="16256537"/>
    <s v="SKU WI LT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1"/>
    <s v="8012052147Code12452D"/>
    <s v="1036816856"/>
    <s v="Z045"/>
    <s v="Z022"/>
    <s v="0093295865"/>
    <s v="1014781"/>
    <s v="CP All Public Company Limited"/>
    <s v="1014779"/>
    <s v="16256534"/>
    <s v="SKU WI MECO  83M  SFP 20 10000 PP  N TH1"/>
    <n v="1000"/>
    <n v="59191.55"/>
    <x v="11"/>
    <n v="1000"/>
    <n v="62790"/>
    <n v="3598.4499999999971"/>
    <n v="59191.55"/>
    <n v="72000"/>
    <n v="4710.2803738317753"/>
    <n v="63901.830373831777"/>
    <s v="WI"/>
    <x v="0"/>
    <x v="0"/>
  </r>
  <r>
    <x v="1"/>
    <s v="1312052011Code12452D"/>
    <s v="1036816834"/>
    <s v="Z045"/>
    <s v="Z022"/>
    <s v="0093295866"/>
    <s v="1014781"/>
    <s v="CP All Public Company Limited"/>
    <s v="1134451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"/>
    <s v="1312052011Code12452D"/>
    <s v="1036816834"/>
    <s v="Z045"/>
    <s v="Z022"/>
    <s v="0093295866"/>
    <s v="1014781"/>
    <s v="CP All Public Company Limited"/>
    <s v="1134451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"/>
    <s v="1312052011Code12452D"/>
    <s v="1036816834"/>
    <s v="Z045"/>
    <s v="Z022"/>
    <s v="0093295866"/>
    <s v="1014781"/>
    <s v="CP All Public Company Limited"/>
    <s v="1134451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"/>
    <s v="1312052011Code12452D"/>
    <s v="1036816834"/>
    <s v="Z045"/>
    <s v="Z022"/>
    <s v="0093295866"/>
    <s v="1014781"/>
    <s v="CP All Public Company Limited"/>
    <s v="1134451"/>
    <s v="14947759"/>
    <s v="SKU CA FLYL  83R  CPB 20 10000 PP  N TH1"/>
    <n v="5000"/>
    <n v="295957.63"/>
    <x v="3"/>
    <n v="5000"/>
    <n v="313950"/>
    <n v="17992.369999999995"/>
    <n v="295957.63"/>
    <n v="360000"/>
    <n v="23551.401869158879"/>
    <n v="319509.03186915891"/>
    <s v="CA"/>
    <x v="0"/>
    <x v="0"/>
  </r>
  <r>
    <x v="1"/>
    <s v="1312052011Code12452D"/>
    <s v="1036816834"/>
    <s v="Z045"/>
    <s v="Z022"/>
    <s v="0093295866"/>
    <s v="1014781"/>
    <s v="CP All Public Company Limited"/>
    <s v="1134451"/>
    <s v="14947762"/>
    <s v="SKU CA LTBL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1"/>
    <s v="1312052011Code12452D"/>
    <s v="1036816834"/>
    <s v="Z045"/>
    <s v="Z022"/>
    <s v="0093295866"/>
    <s v="1014781"/>
    <s v="CP All Public Company Limited"/>
    <s v="1134451"/>
    <s v="14947765"/>
    <s v="SKU CA MGGR  83R  CPB 20 10000 PP  N TH1"/>
    <n v="1500"/>
    <n v="88787.29"/>
    <x v="5"/>
    <n v="1500"/>
    <n v="94185"/>
    <n v="5397.7100000000064"/>
    <n v="88787.29"/>
    <n v="108000"/>
    <n v="7065.4205607476633"/>
    <n v="95852.710560747655"/>
    <s v="CA"/>
    <x v="0"/>
    <x v="0"/>
  </r>
  <r>
    <x v="1"/>
    <s v="1312052011Code12452D"/>
    <s v="1036816834"/>
    <s v="Z045"/>
    <s v="Z022"/>
    <s v="0093295866"/>
    <s v="1014781"/>
    <s v="CP All Public Company Limited"/>
    <s v="1134451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1"/>
    <s v="1312052011Code12452D"/>
    <s v="1036816834"/>
    <s v="Z045"/>
    <s v="Z022"/>
    <s v="0093295866"/>
    <s v="1014781"/>
    <s v="CP All Public Company Limited"/>
    <s v="1134451"/>
    <s v="15106849"/>
    <s v="SKU CA MGGR  97R  CPB 20 10000 PP  P TH1"/>
    <n v="2000"/>
    <n v="118383.09"/>
    <x v="7"/>
    <n v="2000"/>
    <n v="125580"/>
    <n v="7196.9100000000035"/>
    <n v="118383.09"/>
    <n v="144000"/>
    <n v="9420.5607476635505"/>
    <n v="127803.65074766355"/>
    <s v="CAHD"/>
    <x v="0"/>
    <x v="0"/>
  </r>
  <r>
    <x v="1"/>
    <s v="1312052012Code12452D"/>
    <s v="1036816836"/>
    <s v="Z045"/>
    <s v="Z022"/>
    <s v="0093295867"/>
    <s v="1014781"/>
    <s v="CP All Public Company Limited"/>
    <s v="1134451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1"/>
    <s v="1312052012Code12452D"/>
    <s v="1036816836"/>
    <s v="Z045"/>
    <s v="Z022"/>
    <s v="0093295867"/>
    <s v="1014781"/>
    <s v="CP All Public Company Limited"/>
    <s v="1134451"/>
    <s v="16256537"/>
    <s v="SKU WI LT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1"/>
    <s v="1312052012Code12452D"/>
    <s v="1036816836"/>
    <s v="Z045"/>
    <s v="Z022"/>
    <s v="0093295867"/>
    <s v="1014781"/>
    <s v="CP All Public Company Limited"/>
    <s v="1134451"/>
    <s v="16256534"/>
    <s v="SKU WI MECO  83M  SFP 20 10000 PP  N TH1"/>
    <n v="2000"/>
    <n v="118383.09"/>
    <x v="11"/>
    <n v="2000"/>
    <n v="125580"/>
    <n v="7196.9100000000035"/>
    <n v="118383.09"/>
    <n v="144000"/>
    <n v="9420.5607476635505"/>
    <n v="127803.65074766355"/>
    <s v="WI"/>
    <x v="0"/>
    <x v="0"/>
  </r>
  <r>
    <x v="1"/>
    <s v="1412051820Code12452D"/>
    <s v="1036816840"/>
    <s v="Z045"/>
    <s v="Z022"/>
    <s v="0093295868"/>
    <s v="1014781"/>
    <s v="CP All Public Company Limited"/>
    <s v="1232007"/>
    <s v="16280435"/>
    <s v="SKU EV ORBL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1"/>
    <s v="1412051820Code12452D"/>
    <s v="1036816840"/>
    <s v="Z045"/>
    <s v="Z022"/>
    <s v="0093295868"/>
    <s v="1014781"/>
    <s v="CP All Public Company Limited"/>
    <s v="1232007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1"/>
    <s v="1412051820Code12452D"/>
    <s v="1036816840"/>
    <s v="Z045"/>
    <s v="Z022"/>
    <s v="0093295868"/>
    <s v="1014781"/>
    <s v="CP All Public Company Limited"/>
    <s v="1232007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"/>
    <s v="1412051820Code12452D"/>
    <s v="1036816840"/>
    <s v="Z045"/>
    <s v="Z022"/>
    <s v="0093295868"/>
    <s v="1014781"/>
    <s v="CP All Public Company Limited"/>
    <s v="1232007"/>
    <s v="14947759"/>
    <s v="SKU CA FLYL  83R  CPB 20 10000 PP  N TH1"/>
    <n v="500"/>
    <n v="29595.759999999998"/>
    <x v="3"/>
    <n v="500"/>
    <n v="31395"/>
    <n v="1799.2400000000016"/>
    <n v="29595.759999999998"/>
    <n v="36000"/>
    <n v="2355.1401869158876"/>
    <n v="31950.900186915886"/>
    <s v="CA"/>
    <x v="0"/>
    <x v="0"/>
  </r>
  <r>
    <x v="1"/>
    <s v="1412051820Code12452D"/>
    <s v="1036816840"/>
    <s v="Z045"/>
    <s v="Z022"/>
    <s v="0093295868"/>
    <s v="1014781"/>
    <s v="CP All Public Company Limited"/>
    <s v="1232007"/>
    <s v="14947762"/>
    <s v="SKU CA LTBL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1"/>
    <s v="1412051820Code12452D"/>
    <s v="1036816840"/>
    <s v="Z045"/>
    <s v="Z022"/>
    <s v="0093295868"/>
    <s v="1014781"/>
    <s v="CP All Public Company Limited"/>
    <s v="1232007"/>
    <s v="14947765"/>
    <s v="SKU CA MGGR  83R  CPB 20 10000 PP  N TH1"/>
    <n v="500"/>
    <n v="29595.759999999998"/>
    <x v="5"/>
    <n v="500"/>
    <n v="31395"/>
    <n v="1799.2400000000016"/>
    <n v="29595.759999999998"/>
    <n v="36000"/>
    <n v="2355.1401869158876"/>
    <n v="31950.900186915886"/>
    <s v="CA"/>
    <x v="0"/>
    <x v="0"/>
  </r>
  <r>
    <x v="1"/>
    <s v="1412051820Code12452D"/>
    <s v="1036816840"/>
    <s v="Z045"/>
    <s v="Z022"/>
    <s v="0093295868"/>
    <s v="1014781"/>
    <s v="CP All Public Company Limited"/>
    <s v="1232007"/>
    <s v="15039619"/>
    <s v="SKU CA FLYL  97R  CPB 20 10000 PP  N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1"/>
    <s v="1412051821Code12452D"/>
    <s v="1036816841"/>
    <s v="Z045"/>
    <s v="Z022"/>
    <s v="0093295869"/>
    <s v="1014781"/>
    <s v="CP All Public Company Limited"/>
    <s v="1232007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1"/>
    <s v="1412051821Code12452D"/>
    <s v="1036816841"/>
    <s v="Z045"/>
    <s v="Z022"/>
    <s v="0093295869"/>
    <s v="1014781"/>
    <s v="CP All Public Company Limited"/>
    <s v="1232007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1"/>
    <s v="1412051821Code12452D"/>
    <s v="1036816841"/>
    <s v="Z045"/>
    <s v="Z022"/>
    <s v="0093295869"/>
    <s v="1014781"/>
    <s v="CP All Public Company Limited"/>
    <s v="1232007"/>
    <s v="16256537"/>
    <s v="SKU WI LT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1"/>
    <s v="1412051821Code12452D"/>
    <s v="1036816841"/>
    <s v="Z045"/>
    <s v="Z022"/>
    <s v="0093295869"/>
    <s v="1014781"/>
    <s v="CP All Public Company Limited"/>
    <s v="1232007"/>
    <s v="16256534"/>
    <s v="SKU WI MECO  83M  SFP 20 10000 PP  N TH1"/>
    <n v="500"/>
    <n v="29595.77"/>
    <x v="11"/>
    <n v="500"/>
    <n v="31395"/>
    <n v="1799.2299999999996"/>
    <n v="29595.77"/>
    <n v="36000"/>
    <n v="2355.1401869158876"/>
    <n v="31950.910186915888"/>
    <s v="WI"/>
    <x v="0"/>
    <x v="0"/>
  </r>
  <r>
    <x v="1"/>
    <s v="1512052096Code12452D"/>
    <s v="1036816843"/>
    <s v="Z045"/>
    <s v="Z022"/>
    <s v="0093295870"/>
    <s v="1014781"/>
    <s v="CP All Public Company Limited"/>
    <s v="1247865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"/>
    <s v="1512052096Code12452D"/>
    <s v="1036816843"/>
    <s v="Z045"/>
    <s v="Z022"/>
    <s v="0093295870"/>
    <s v="1014781"/>
    <s v="CP All Public Company Limited"/>
    <s v="1247865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"/>
    <s v="1512052096Code12452D"/>
    <s v="1036816843"/>
    <s v="Z045"/>
    <s v="Z022"/>
    <s v="0093295870"/>
    <s v="1014781"/>
    <s v="CP All Public Company Limited"/>
    <s v="1247865"/>
    <s v="14947759"/>
    <s v="SKU CA FLYL  83R  CPB 20 10000 PP  N TH1"/>
    <n v="4500"/>
    <n v="266361.87"/>
    <x v="3"/>
    <n v="4500"/>
    <n v="282555"/>
    <n v="16193.130000000005"/>
    <n v="266361.87"/>
    <n v="324000"/>
    <n v="21196.261682242992"/>
    <n v="287558.13168224297"/>
    <s v="CA"/>
    <x v="0"/>
    <x v="0"/>
  </r>
  <r>
    <x v="1"/>
    <s v="1512052096Code12452D"/>
    <s v="1036816843"/>
    <s v="Z045"/>
    <s v="Z022"/>
    <s v="0093295870"/>
    <s v="1014781"/>
    <s v="CP All Public Company Limited"/>
    <s v="1247865"/>
    <s v="14947762"/>
    <s v="SKU CA LTBL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1"/>
    <s v="1512052096Code12452D"/>
    <s v="1036816843"/>
    <s v="Z045"/>
    <s v="Z022"/>
    <s v="0093295870"/>
    <s v="1014781"/>
    <s v="CP All Public Company Limited"/>
    <s v="1247865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1"/>
    <s v="1512052096Code12452D"/>
    <s v="1036816843"/>
    <s v="Z045"/>
    <s v="Z022"/>
    <s v="0093295870"/>
    <s v="1014781"/>
    <s v="CP All Public Company Limited"/>
    <s v="1247865"/>
    <s v="15039619"/>
    <s v="SKU CA FLYL  97R  CPB 20 10000 PP  N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1"/>
    <s v="1512052096Code12452D"/>
    <s v="1036816843"/>
    <s v="Z045"/>
    <s v="Z022"/>
    <s v="0093295870"/>
    <s v="1014781"/>
    <s v="CP All Public Company Limited"/>
    <s v="1247865"/>
    <s v="15106849"/>
    <s v="SKU CA MGGR  97R  CPB 20 10000 PP  P TH1"/>
    <n v="1500"/>
    <n v="88787.32"/>
    <x v="7"/>
    <n v="1500"/>
    <n v="94185"/>
    <n v="5397.679999999993"/>
    <n v="88787.32"/>
    <n v="108000"/>
    <n v="7065.4205607476633"/>
    <n v="95852.740560747668"/>
    <s v="CAHD"/>
    <x v="0"/>
    <x v="0"/>
  </r>
  <r>
    <x v="1"/>
    <s v="1512052097Code12452D"/>
    <s v="1036816845"/>
    <s v="Z045"/>
    <s v="Z022"/>
    <s v="0093295871"/>
    <s v="1014781"/>
    <s v="CP All Public Company Limited"/>
    <s v="1247865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1"/>
    <s v="1512052097Code12452D"/>
    <s v="1036816845"/>
    <s v="Z045"/>
    <s v="Z022"/>
    <s v="0093295871"/>
    <s v="1014781"/>
    <s v="CP All Public Company Limited"/>
    <s v="1247865"/>
    <s v="16256537"/>
    <s v="SKU WI LT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1"/>
    <s v="1512052097Code12452D"/>
    <s v="1036816845"/>
    <s v="Z045"/>
    <s v="Z022"/>
    <s v="0093295871"/>
    <s v="1014781"/>
    <s v="CP All Public Company Limited"/>
    <s v="1247865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1"/>
    <s v="3012051969Code12452D"/>
    <s v="1036816638"/>
    <s v="Z045"/>
    <s v="Z022"/>
    <s v="0093295872"/>
    <s v="1014781"/>
    <s v="CP All Public Company Limited"/>
    <s v="1113864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"/>
    <s v="3012051969Code12452D"/>
    <s v="1036816638"/>
    <s v="Z045"/>
    <s v="Z022"/>
    <s v="0093295872"/>
    <s v="1014781"/>
    <s v="CP All Public Company Limited"/>
    <s v="1113864"/>
    <s v="14976301"/>
    <s v="SKU EV LTSB  83R  ROC 20 10000 PP  N TH1"/>
    <n v="1500"/>
    <n v="200007.42"/>
    <x v="1"/>
    <n v="1500"/>
    <n v="207795"/>
    <n v="7787.5799999999872"/>
    <n v="200007.42"/>
    <n v="240000"/>
    <n v="15700.934579439252"/>
    <n v="215708.35457943927"/>
    <s v="EV"/>
    <x v="0"/>
    <x v="0"/>
  </r>
  <r>
    <x v="1"/>
    <s v="3012051969Code12452D"/>
    <s v="1036816638"/>
    <s v="Z045"/>
    <s v="Z022"/>
    <s v="0093295872"/>
    <s v="1014781"/>
    <s v="CP All Public Company Limited"/>
    <s v="1113864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"/>
    <s v="3012051969Code12452D"/>
    <s v="1036816638"/>
    <s v="Z045"/>
    <s v="Z022"/>
    <s v="0093295872"/>
    <s v="1014781"/>
    <s v="CP All Public Company Limited"/>
    <s v="1113864"/>
    <s v="14947759"/>
    <s v="SKU CA FLY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1"/>
    <s v="3012051969Code12452D"/>
    <s v="1036816638"/>
    <s v="Z045"/>
    <s v="Z022"/>
    <s v="0093295872"/>
    <s v="1014781"/>
    <s v="CP All Public Company Limited"/>
    <s v="1113864"/>
    <s v="14947762"/>
    <s v="SKU CA LTBL  83R  CPB 20 10000 PP  N TH1"/>
    <n v="4000"/>
    <n v="236766.1"/>
    <x v="4"/>
    <n v="4000"/>
    <n v="251160"/>
    <n v="14393.899999999994"/>
    <n v="236766.1"/>
    <n v="288000"/>
    <n v="18841.121495327101"/>
    <n v="255607.2214953271"/>
    <s v="CA"/>
    <x v="0"/>
    <x v="0"/>
  </r>
  <r>
    <x v="1"/>
    <s v="3012051969Code12452D"/>
    <s v="1036816638"/>
    <s v="Z045"/>
    <s v="Z022"/>
    <s v="0093295872"/>
    <s v="1014781"/>
    <s v="CP All Public Company Limited"/>
    <s v="1113864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1"/>
    <s v="3012051969Code12452D"/>
    <s v="1036816638"/>
    <s v="Z045"/>
    <s v="Z022"/>
    <s v="0093295872"/>
    <s v="1014781"/>
    <s v="CP All Public Company Limited"/>
    <s v="1113864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1"/>
    <s v="3012051969Code12452D"/>
    <s v="1036816638"/>
    <s v="Z045"/>
    <s v="Z022"/>
    <s v="0093295872"/>
    <s v="1014781"/>
    <s v="CP All Public Company Limited"/>
    <s v="1113864"/>
    <s v="15106849"/>
    <s v="SKU CA MGGR  97R  CPB 20 10000 PP  P TH1"/>
    <n v="1500"/>
    <n v="88787.32"/>
    <x v="7"/>
    <n v="1500"/>
    <n v="94185"/>
    <n v="5397.679999999993"/>
    <n v="88787.32"/>
    <n v="108000"/>
    <n v="7065.4205607476633"/>
    <n v="95852.740560747668"/>
    <s v="CAHD"/>
    <x v="0"/>
    <x v="0"/>
  </r>
  <r>
    <x v="1"/>
    <s v="3012051970Code12452D"/>
    <s v="1036816639"/>
    <s v="Z045"/>
    <s v="Z022"/>
    <s v="0093295873"/>
    <s v="1014781"/>
    <s v="CP All Public Company Limited"/>
    <s v="1113864"/>
    <s v="16239563"/>
    <s v="SKU WI LTBL  83R  CPB 20 10000 PP  N TH1"/>
    <n v="1000"/>
    <n v="98949.53"/>
    <x v="8"/>
    <n v="1000"/>
    <n v="104150"/>
    <n v="5200.4700000000012"/>
    <n v="98949.53"/>
    <n v="120000"/>
    <n v="7850.467289719626"/>
    <n v="106799.99728971963"/>
    <s v="WI"/>
    <x v="0"/>
    <x v="0"/>
  </r>
  <r>
    <x v="1"/>
    <s v="3012051970Code12452D"/>
    <s v="1036816639"/>
    <s v="Z045"/>
    <s v="Z022"/>
    <s v="0093295873"/>
    <s v="1014781"/>
    <s v="CP All Public Company Limited"/>
    <s v="1113864"/>
    <s v="16256531"/>
    <s v="SKU WI FLOE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1"/>
    <s v="3012051970Code12452D"/>
    <s v="1036816639"/>
    <s v="Z045"/>
    <s v="Z022"/>
    <s v="0093295873"/>
    <s v="1014781"/>
    <s v="CP All Public Company Limited"/>
    <s v="1113864"/>
    <s v="16256537"/>
    <s v="SKU WI LTCO  83M  SFP 20 10000 PP  N TH1"/>
    <n v="4000"/>
    <n v="236766.18"/>
    <x v="10"/>
    <n v="4000"/>
    <n v="251160"/>
    <n v="14393.820000000007"/>
    <n v="236766.18"/>
    <n v="288000"/>
    <n v="18841.121495327101"/>
    <n v="255607.30149532709"/>
    <s v="WI"/>
    <x v="0"/>
    <x v="0"/>
  </r>
  <r>
    <x v="1"/>
    <s v="3012051970Code12452D"/>
    <s v="1036816639"/>
    <s v="Z045"/>
    <s v="Z022"/>
    <s v="0093295873"/>
    <s v="1014781"/>
    <s v="CP All Public Company Limited"/>
    <s v="1113864"/>
    <s v="16256534"/>
    <s v="SKU WI MECO  83M  SFP 20 10000 PP  N TH1"/>
    <n v="4000"/>
    <n v="236766.18"/>
    <x v="11"/>
    <n v="4000"/>
    <n v="251160"/>
    <n v="14393.820000000007"/>
    <n v="236766.18"/>
    <n v="288000"/>
    <n v="18841.121495327101"/>
    <n v="255607.30149532709"/>
    <s v="WI"/>
    <x v="0"/>
    <x v="0"/>
  </r>
  <r>
    <x v="1"/>
    <s v="C250191142"/>
    <s v="1036817505"/>
    <s v="Z045"/>
    <s v="Z022"/>
    <s v="0093295874"/>
    <s v="1103960"/>
    <s v="VILLA MARKET JP CO., LTD."/>
    <s v="1103960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1"/>
    <s v="C250191142"/>
    <s v="1036817505"/>
    <s v="Z045"/>
    <s v="Z022"/>
    <s v="0093295874"/>
    <s v="1103960"/>
    <s v="VILLA MARKET JP CO., LTD."/>
    <s v="1103960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1"/>
    <s v="C250190753"/>
    <s v="1036815697"/>
    <s v="Z045"/>
    <s v="Z022"/>
    <s v="0093295875"/>
    <s v="1088213"/>
    <s v="VILLA MARKET JP CO., LTD."/>
    <s v="1088213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1"/>
    <s v="C250190753"/>
    <s v="1036815697"/>
    <s v="Z045"/>
    <s v="Z022"/>
    <s v="0093295875"/>
    <s v="1088213"/>
    <s v="VILLA MARKET JP CO., LTD."/>
    <s v="1088213"/>
    <s v="16256534"/>
    <s v="SKU WI MECO  83M  SFP 20 10000 PP  N TH1"/>
    <n v="20"/>
    <n v="1246"/>
    <x v="11"/>
    <n v="20"/>
    <n v="1255.8"/>
    <n v="9.7999999999999545"/>
    <n v="1246"/>
    <n v="1440"/>
    <n v="94.205607476635521"/>
    <n v="1340.2056074766356"/>
    <s v="WI"/>
    <x v="0"/>
    <x v="12"/>
  </r>
  <r>
    <x v="1"/>
    <s v="C250190859"/>
    <s v="1036816337"/>
    <s v="Z045"/>
    <s v="Z022"/>
    <s v="0093295876"/>
    <s v="1088556"/>
    <s v="VILLA MARKET JP CO., LTD."/>
    <s v="1088556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1"/>
    <s v="C250190939"/>
    <s v="1036816338"/>
    <s v="Z045"/>
    <s v="Z022"/>
    <s v="0093295877"/>
    <s v="1090165"/>
    <s v="VILLA MARKET JP CO., LTD."/>
    <s v="1090165"/>
    <s v="16239563"/>
    <s v="SKU WI LTBL  83R  CPB 20 10000 PP  N TH1"/>
    <n v="20"/>
    <n v="2053.1999999999998"/>
    <x v="8"/>
    <n v="20"/>
    <n v="2083"/>
    <n v="29.800000000000182"/>
    <n v="2053.1999999999998"/>
    <n v="2400"/>
    <n v="157.00934579439252"/>
    <n v="2210.2093457943924"/>
    <s v="WI"/>
    <x v="0"/>
    <x v="12"/>
  </r>
  <r>
    <x v="1"/>
    <s v="C250190939"/>
    <s v="1036816338"/>
    <s v="Z045"/>
    <s v="Z022"/>
    <s v="0093295877"/>
    <s v="1090165"/>
    <s v="VILLA MARKET JP CO., LTD."/>
    <s v="1090165"/>
    <s v="16256534"/>
    <s v="SKU WI MECO  83M  SFP 20 10000 PP  N TH1"/>
    <n v="30"/>
    <n v="1869"/>
    <x v="11"/>
    <n v="30"/>
    <n v="1883.7"/>
    <n v="14.700000000000045"/>
    <n v="1869"/>
    <n v="2160"/>
    <n v="141.30841121495328"/>
    <n v="2010.3084112149534"/>
    <s v="WI"/>
    <x v="0"/>
    <x v="12"/>
  </r>
  <r>
    <x v="1"/>
    <s v="C250190939"/>
    <s v="1036816338"/>
    <s v="Z045"/>
    <s v="Z022"/>
    <s v="0093295877"/>
    <s v="1090165"/>
    <s v="VILLA MARKET JP CO., LTD."/>
    <s v="1090165"/>
    <s v="14947762"/>
    <s v="SKU CA LTBL  83R  CPB 20 10000 PP  N TH1"/>
    <n v="170"/>
    <n v="10529.8"/>
    <x v="4"/>
    <n v="170"/>
    <n v="10674.3"/>
    <n v="144.5"/>
    <n v="10529.8"/>
    <n v="12240"/>
    <n v="800.74766355140184"/>
    <n v="11330.547663551401"/>
    <s v="CA"/>
    <x v="0"/>
    <x v="12"/>
  </r>
  <r>
    <x v="1"/>
    <s v="C250191047"/>
    <s v="1036816339"/>
    <s v="Z045"/>
    <s v="Z022"/>
    <s v="0093295878"/>
    <s v="1091174"/>
    <s v="VILLA MARKET JP CO., LTD."/>
    <s v="1091174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1"/>
    <s v="C250191239"/>
    <s v="1036816341"/>
    <s v="Z045"/>
    <s v="Z022"/>
    <s v="0093295879"/>
    <s v="1105697"/>
    <s v="VILLA MARKET JP CO., LTD."/>
    <s v="1105697"/>
    <s v="16256537"/>
    <s v="SKU WI LTCO  83M  SFP 20 10000 PP  N TH1"/>
    <n v="20"/>
    <n v="1246"/>
    <x v="10"/>
    <n v="20"/>
    <n v="1255.8"/>
    <n v="9.7999999999999545"/>
    <n v="1246"/>
    <n v="1440"/>
    <n v="94.205607476635521"/>
    <n v="1340.2056074766356"/>
    <s v="WI"/>
    <x v="0"/>
    <x v="12"/>
  </r>
  <r>
    <x v="1"/>
    <s v="C250191551"/>
    <s v="1036815652"/>
    <s v="Z045"/>
    <s v="Z022"/>
    <s v="0093295880"/>
    <s v="1118942"/>
    <s v="VILLA MARKET JP CO., LTD."/>
    <s v="1118942"/>
    <s v="16280435"/>
    <s v="SKU EV ORBL  83R  ROC 20 10000 PP  N TH1"/>
    <n v="30"/>
    <n v="4034.1"/>
    <x v="0"/>
    <n v="30"/>
    <n v="4155.8999999999996"/>
    <n v="121.79999999999973"/>
    <n v="4034.1"/>
    <n v="4800"/>
    <n v="314.01869158878503"/>
    <n v="4348.1186915887847"/>
    <s v="EV"/>
    <x v="0"/>
    <x v="12"/>
  </r>
  <r>
    <x v="1"/>
    <s v="C250191551"/>
    <s v="1036815652"/>
    <s v="Z045"/>
    <s v="Z022"/>
    <s v="0093295880"/>
    <s v="1118942"/>
    <s v="VILLA MARKET JP CO., LTD."/>
    <s v="1118942"/>
    <s v="14947759"/>
    <s v="SKU CA FLYL  83R  CPB 20 10000 PP  N TH1"/>
    <n v="300"/>
    <n v="18582"/>
    <x v="3"/>
    <n v="300"/>
    <n v="18837"/>
    <n v="255"/>
    <n v="18582"/>
    <n v="21600"/>
    <n v="1413.0841121495328"/>
    <n v="19995.084112149532"/>
    <s v="CA"/>
    <x v="0"/>
    <x v="12"/>
  </r>
  <r>
    <x v="1"/>
    <s v="C250191551"/>
    <s v="1036815652"/>
    <s v="Z045"/>
    <s v="Z022"/>
    <s v="0093295880"/>
    <s v="1118942"/>
    <s v="VILLA MARKET JP CO., LTD."/>
    <s v="1118942"/>
    <s v="14947762"/>
    <s v="SKU CA LTBL  83R  CPB 20 10000 PP  N TH1"/>
    <n v="470"/>
    <n v="29111.8"/>
    <x v="4"/>
    <n v="470"/>
    <n v="29511.3"/>
    <n v="399.5"/>
    <n v="29111.8"/>
    <n v="33840"/>
    <n v="2213.8317757009345"/>
    <n v="31325.631775700935"/>
    <s v="CA"/>
    <x v="0"/>
    <x v="12"/>
  </r>
  <r>
    <x v="1"/>
    <s v="C250191736"/>
    <s v="1036815026"/>
    <s v="Z045"/>
    <s v="Z022"/>
    <s v="0093295881"/>
    <s v="1118956"/>
    <s v="VILLA MARKET JP CO., LTD."/>
    <s v="1118956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1"/>
    <s v="C250192013"/>
    <s v="1036816342"/>
    <s v="Z045"/>
    <s v="Z022"/>
    <s v="0093295882"/>
    <s v="1115916"/>
    <s v="VILLA MARKET JP CO., LTD."/>
    <s v="1115916"/>
    <s v="14947759"/>
    <s v="SKU CA FLYL  83R  CPB 20 10000 PP  N TH1"/>
    <n v="70"/>
    <n v="4335.8"/>
    <x v="3"/>
    <n v="70"/>
    <n v="4395.3"/>
    <n v="59.5"/>
    <n v="4335.8"/>
    <n v="5040"/>
    <n v="329.71962616822429"/>
    <n v="4665.5196261682249"/>
    <s v="CA"/>
    <x v="0"/>
    <x v="12"/>
  </r>
  <r>
    <x v="1"/>
    <s v="C250192013"/>
    <s v="1036816342"/>
    <s v="Z045"/>
    <s v="Z022"/>
    <s v="0093295882"/>
    <s v="1115916"/>
    <s v="VILLA MARKET JP CO., LTD."/>
    <s v="1115916"/>
    <s v="14947762"/>
    <s v="SKU CA LTBL  83R  CPB 20 10000 PP  N TH1"/>
    <n v="180"/>
    <n v="11149.2"/>
    <x v="4"/>
    <n v="180"/>
    <n v="11302.2"/>
    <n v="153"/>
    <n v="11149.2"/>
    <n v="12960"/>
    <n v="847.85046728971963"/>
    <n v="11997.05046728972"/>
    <s v="CA"/>
    <x v="0"/>
    <x v="12"/>
  </r>
  <r>
    <x v="1"/>
    <s v="C250192095"/>
    <s v="1036817530"/>
    <s v="Z045"/>
    <s v="Z022"/>
    <s v="0093295883"/>
    <s v="1117832"/>
    <s v="VILLA MARKET JP CO., LTD."/>
    <s v="1117832"/>
    <s v="14947765"/>
    <s v="SKU CA MGGR  83R  CPB 20 10000 PP  N TH1"/>
    <n v="10"/>
    <n v="619.4"/>
    <x v="5"/>
    <n v="10"/>
    <n v="627.9"/>
    <n v="8.5"/>
    <n v="619.4"/>
    <n v="720"/>
    <n v="47.10280373831776"/>
    <n v="666.50280373831777"/>
    <s v="CA"/>
    <x v="0"/>
    <x v="12"/>
  </r>
  <r>
    <x v="1"/>
    <s v="C250192177"/>
    <s v="1036816343"/>
    <s v="Z045"/>
    <s v="Z022"/>
    <s v="0093295884"/>
    <s v="1107745"/>
    <s v="VILLA MARKET JP CO., LTD."/>
    <s v="1107745"/>
    <s v="14976301"/>
    <s v="SKU EV LTSB  83R  ROC 20 10000 PP  N TH1"/>
    <n v="10"/>
    <n v="1344.7"/>
    <x v="1"/>
    <n v="10"/>
    <n v="1385.3"/>
    <n v="40.599999999999909"/>
    <n v="1344.7"/>
    <n v="1600"/>
    <n v="104.67289719626169"/>
    <n v="1449.3728971962616"/>
    <s v="EV"/>
    <x v="0"/>
    <x v="12"/>
  </r>
  <r>
    <x v="1"/>
    <s v="C250192177"/>
    <s v="1036816343"/>
    <s v="Z045"/>
    <s v="Z022"/>
    <s v="0093295884"/>
    <s v="1107745"/>
    <s v="VILLA MARKET JP CO., LTD."/>
    <s v="1107745"/>
    <s v="14947759"/>
    <s v="SKU CA FLYL  83R  CPB 20 10000 PP  N TH1"/>
    <n v="50"/>
    <n v="3097"/>
    <x v="3"/>
    <n v="50"/>
    <n v="3139.5"/>
    <n v="42.5"/>
    <n v="3097"/>
    <n v="3600"/>
    <n v="235.51401869158877"/>
    <n v="3332.5140186915887"/>
    <s v="CA"/>
    <x v="0"/>
    <x v="12"/>
  </r>
  <r>
    <x v="1"/>
    <s v="C250192177"/>
    <s v="1036816343"/>
    <s v="Z045"/>
    <s v="Z022"/>
    <s v="0093295884"/>
    <s v="1107745"/>
    <s v="VILLA MARKET JP CO., LTD."/>
    <s v="1107745"/>
    <s v="14947765"/>
    <s v="SKU CA MGGR  83R  CPB 20 10000 PP  N TH1"/>
    <n v="20"/>
    <n v="1238.8"/>
    <x v="5"/>
    <n v="20"/>
    <n v="1255.8"/>
    <n v="17"/>
    <n v="1238.8"/>
    <n v="1440"/>
    <n v="94.205607476635521"/>
    <n v="1333.0056074766355"/>
    <s v="CA"/>
    <x v="0"/>
    <x v="12"/>
  </r>
  <r>
    <x v="1"/>
    <s v="C250192565"/>
    <s v="1036816345"/>
    <s v="Z045"/>
    <s v="Z022"/>
    <s v="0093295885"/>
    <s v="1115915"/>
    <s v="VILLA MARKET JP CO., LTD."/>
    <s v="1115915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1"/>
    <s v="C250192964"/>
    <s v="1036817543"/>
    <s v="Z045"/>
    <s v="Z022"/>
    <s v="0093295886"/>
    <s v="1014640"/>
    <s v="VILLA MARKET JP CO., LTD."/>
    <s v="1014640"/>
    <s v="16256537"/>
    <s v="SKU WI LT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12"/>
  </r>
  <r>
    <x v="1"/>
    <s v="C250193520"/>
    <s v="1036815017"/>
    <s v="Z045"/>
    <s v="Z022"/>
    <s v="0093295887"/>
    <s v="1541948"/>
    <s v="VILLA MARKET JP CO., LTD."/>
    <s v="1541948"/>
    <s v="14947762"/>
    <s v="SKU CA LTBL  83R  CPB 20 10000 PP  N TH1"/>
    <n v="110"/>
    <n v="6813.4"/>
    <x v="4"/>
    <n v="110"/>
    <n v="6906.9"/>
    <n v="93.5"/>
    <n v="6813.4"/>
    <n v="7920"/>
    <n v="518.13084112149534"/>
    <n v="7331.5308411214946"/>
    <s v="CA"/>
    <x v="0"/>
    <x v="12"/>
  </r>
  <r>
    <x v="1"/>
    <s v="C250191914"/>
    <s v="1036815029"/>
    <s v="Z045"/>
    <s v="Z022"/>
    <s v="0093295888"/>
    <s v="1122003"/>
    <s v="VILLA MARKET JP CO., LTD."/>
    <s v="1122003"/>
    <s v="16256537"/>
    <s v="SKU WI LT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12"/>
  </r>
  <r>
    <x v="1"/>
    <s v="8012052146Code12452D"/>
    <s v="1036816855"/>
    <s v="Z045"/>
    <s v="Z022"/>
    <s v="0093295889"/>
    <s v="1014781"/>
    <s v="CP All Public Company Limited"/>
    <s v="1014779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"/>
    <s v="8012052146Code12452D"/>
    <s v="1036816855"/>
    <s v="Z045"/>
    <s v="Z022"/>
    <s v="0093295889"/>
    <s v="1014781"/>
    <s v="CP All Public Company Limited"/>
    <s v="1014779"/>
    <s v="14947759"/>
    <s v="SKU CA FLYL  83R  CPB 20 10000 PP  N TH1"/>
    <n v="10000"/>
    <n v="591915.26"/>
    <x v="3"/>
    <n v="10000"/>
    <n v="627900"/>
    <n v="35984.739999999991"/>
    <n v="591915.26"/>
    <n v="720000"/>
    <n v="47102.803738317758"/>
    <n v="639018.06373831781"/>
    <s v="CA"/>
    <x v="0"/>
    <x v="0"/>
  </r>
  <r>
    <x v="1"/>
    <s v="8012052146Code12452D"/>
    <s v="1036816855"/>
    <s v="Z045"/>
    <s v="Z022"/>
    <s v="0093295889"/>
    <s v="1014781"/>
    <s v="CP All Public Company Limited"/>
    <s v="1014779"/>
    <s v="14947762"/>
    <s v="SKU CA LTBL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1"/>
    <s v="8012052146Code12452D"/>
    <s v="1036816855"/>
    <s v="Z045"/>
    <s v="Z022"/>
    <s v="0093295889"/>
    <s v="1014781"/>
    <s v="CP All Public Company Limited"/>
    <s v="1014779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1"/>
    <s v="8012052146Code12452D"/>
    <s v="1036816855"/>
    <s v="Z045"/>
    <s v="Z022"/>
    <s v="0093295889"/>
    <s v="1014781"/>
    <s v="CP All Public Company Limited"/>
    <s v="1014779"/>
    <s v="15039619"/>
    <s v="SKU CA FLYL  97R  CPB 20 10000 PP  N TH1"/>
    <n v="5000"/>
    <n v="295957.73"/>
    <x v="6"/>
    <n v="5000"/>
    <n v="313950"/>
    <n v="17992.270000000019"/>
    <n v="295957.73"/>
    <n v="360000"/>
    <n v="23551.401869158879"/>
    <n v="319509.13186915888"/>
    <s v="CAHD"/>
    <x v="0"/>
    <x v="0"/>
  </r>
  <r>
    <x v="1"/>
    <s v="8012052146Code12452D"/>
    <s v="1036816855"/>
    <s v="Z045"/>
    <s v="Z022"/>
    <s v="0093295889"/>
    <s v="1014781"/>
    <s v="CP All Public Company Limited"/>
    <s v="1014779"/>
    <s v="15106849"/>
    <s v="SKU CA MGGR  97R  CPB 20 10000 PP  P TH1"/>
    <n v="2000"/>
    <n v="118383.09"/>
    <x v="7"/>
    <n v="2000"/>
    <n v="125580"/>
    <n v="7196.9100000000035"/>
    <n v="118383.09"/>
    <n v="144000"/>
    <n v="9420.5607476635505"/>
    <n v="127803.65074766355"/>
    <s v="CAHD"/>
    <x v="0"/>
    <x v="0"/>
  </r>
  <r>
    <x v="2"/>
    <s v="O8 50102133"/>
    <s v="1036830449"/>
    <s v="Z045"/>
    <s v="Z022"/>
    <s v="0093295890"/>
    <s v="1014654"/>
    <s v="FOODLAND SUPERMARKET CO., LTD."/>
    <s v="1014654"/>
    <s v="14976301"/>
    <s v="SKU EV LTSB  83R  ROC 20 10000 PP  N TH1"/>
    <n v="220"/>
    <n v="29541.599999999999"/>
    <x v="1"/>
    <n v="220"/>
    <n v="30476.6"/>
    <n v="935"/>
    <n v="29541.599999999999"/>
    <n v="35200"/>
    <n v="2302.8037383177571"/>
    <n v="31844.403738317757"/>
    <s v="EV"/>
    <x v="0"/>
    <x v="13"/>
  </r>
  <r>
    <x v="2"/>
    <s v="O8 50102133"/>
    <s v="1036830449"/>
    <s v="Z045"/>
    <s v="Z022"/>
    <s v="0093295890"/>
    <s v="1014654"/>
    <s v="FOODLAND SUPERMARKET CO., LTD."/>
    <s v="1014654"/>
    <s v="14976304"/>
    <s v="SKU EV MGOP  83R  ROC 20 10000 PP  N TH1"/>
    <n v="70"/>
    <n v="10258.5"/>
    <x v="2"/>
    <n v="70"/>
    <n v="10608.5"/>
    <n v="350"/>
    <n v="10258.5"/>
    <n v="12250"/>
    <n v="801.40186915887853"/>
    <n v="11059.901869158879"/>
    <s v="EV"/>
    <x v="0"/>
    <x v="13"/>
  </r>
  <r>
    <x v="2"/>
    <s v="O8 50102133"/>
    <s v="1036830449"/>
    <s v="Z045"/>
    <s v="Z022"/>
    <s v="0093295890"/>
    <s v="1014654"/>
    <s v="FOODLAND SUPERMARKET CO., LTD."/>
    <s v="1014654"/>
    <s v="16239563"/>
    <s v="SKU WI LTBL  83R  CPB 20 10000 PP  N TH1"/>
    <n v="140"/>
    <n v="14355.6"/>
    <x v="8"/>
    <n v="140"/>
    <n v="14581"/>
    <n v="225.39999999999964"/>
    <n v="14355.6"/>
    <n v="16800"/>
    <n v="1099.0654205607477"/>
    <n v="15454.665420560748"/>
    <s v="WI"/>
    <x v="0"/>
    <x v="13"/>
  </r>
  <r>
    <x v="2"/>
    <s v="O8 50102133"/>
    <s v="1036830449"/>
    <s v="Z045"/>
    <s v="Z022"/>
    <s v="0093295890"/>
    <s v="1014654"/>
    <s v="FOODLAND SUPERMARKET CO., LTD."/>
    <s v="1014654"/>
    <s v="16256537"/>
    <s v="SKU WI LTCO  83M  SFP 20 10000 PP  N TH1"/>
    <n v="150"/>
    <n v="9373.5"/>
    <x v="10"/>
    <n v="150"/>
    <n v="9418.5"/>
    <n v="45"/>
    <n v="9373.5"/>
    <n v="10800"/>
    <n v="706.54205607476638"/>
    <n v="10080.042056074766"/>
    <s v="WI"/>
    <x v="0"/>
    <x v="13"/>
  </r>
  <r>
    <x v="2"/>
    <s v="O8 50102133"/>
    <s v="1036830449"/>
    <s v="Z045"/>
    <s v="Z022"/>
    <s v="0093295890"/>
    <s v="1014654"/>
    <s v="FOODLAND SUPERMARKET CO., LTD."/>
    <s v="1014654"/>
    <s v="16256534"/>
    <s v="SKU WI MECO  83M  SFP 20 10000 PP  N TH1"/>
    <n v="30"/>
    <n v="1874.7"/>
    <x v="11"/>
    <n v="30"/>
    <n v="1883.7"/>
    <n v="9"/>
    <n v="1874.7"/>
    <n v="2160"/>
    <n v="141.30841121495328"/>
    <n v="2016.0084112149534"/>
    <s v="WI"/>
    <x v="0"/>
    <x v="13"/>
  </r>
  <r>
    <x v="2"/>
    <s v="O8 50102133"/>
    <s v="1036830449"/>
    <s v="Z045"/>
    <s v="Z022"/>
    <s v="0093295890"/>
    <s v="1014654"/>
    <s v="FOODLAND SUPERMARKET CO., LTD."/>
    <s v="1014654"/>
    <s v="14947759"/>
    <s v="SKU CA FLYL  83R  CPB 20 10000 PP  N TH1"/>
    <n v="560"/>
    <n v="34854.400000000001"/>
    <x v="3"/>
    <n v="560"/>
    <n v="35162.400000000001"/>
    <n v="308"/>
    <n v="34854.400000000001"/>
    <n v="40320"/>
    <n v="2637.7570093457944"/>
    <n v="37492.157009345799"/>
    <s v="CA"/>
    <x v="0"/>
    <x v="13"/>
  </r>
  <r>
    <x v="2"/>
    <s v="O8 50102133"/>
    <s v="1036830449"/>
    <s v="Z045"/>
    <s v="Z022"/>
    <s v="0093295890"/>
    <s v="1014654"/>
    <s v="FOODLAND SUPERMARKET CO., LTD."/>
    <s v="1014654"/>
    <s v="14947762"/>
    <s v="SKU CA LTBL  83R  CPB 20 10000 PP  N TH1"/>
    <n v="300"/>
    <n v="18672"/>
    <x v="4"/>
    <n v="300"/>
    <n v="18837"/>
    <n v="165"/>
    <n v="18672"/>
    <n v="21600"/>
    <n v="1413.0841121495328"/>
    <n v="20085.084112149532"/>
    <s v="CA"/>
    <x v="0"/>
    <x v="13"/>
  </r>
  <r>
    <x v="2"/>
    <s v="O8 50102133"/>
    <s v="1036830449"/>
    <s v="Z045"/>
    <s v="Z022"/>
    <s v="0093295890"/>
    <s v="1014654"/>
    <s v="FOODLAND SUPERMARKET CO., LTD."/>
    <s v="1014654"/>
    <s v="15039619"/>
    <s v="SKU CA FLYL  97R  CPB 20 10000 PP  N TH1"/>
    <n v="260"/>
    <n v="16270.8"/>
    <x v="6"/>
    <n v="260"/>
    <n v="16325.4"/>
    <n v="54.600000000000364"/>
    <n v="16270.8"/>
    <n v="18720"/>
    <n v="1224.6728971962616"/>
    <n v="17495.472897196261"/>
    <s v="CAHD"/>
    <x v="0"/>
    <x v="13"/>
  </r>
  <r>
    <x v="2"/>
    <s v="C250190062"/>
    <s v="1036830460"/>
    <s v="Z045"/>
    <s v="Z022"/>
    <s v="0093295891"/>
    <s v="1014649"/>
    <s v="VILLA MARKET JP CO., LTD."/>
    <s v="1014649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2"/>
    <s v="C250190062"/>
    <s v="1036830460"/>
    <s v="Z045"/>
    <s v="Z022"/>
    <s v="0093295891"/>
    <s v="1014649"/>
    <s v="VILLA MARKET JP CO., LTD."/>
    <s v="1014649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2"/>
    <s v="C250190062"/>
    <s v="1036830460"/>
    <s v="Z045"/>
    <s v="Z022"/>
    <s v="0093295891"/>
    <s v="1014649"/>
    <s v="VILLA MARKET JP CO., LTD."/>
    <s v="1014649"/>
    <s v="16256537"/>
    <s v="SKU WI LT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12"/>
  </r>
  <r>
    <x v="2"/>
    <s v="C250190152"/>
    <s v="1036830458"/>
    <s v="Z045"/>
    <s v="Z022"/>
    <s v="0093295892"/>
    <s v="1014618"/>
    <s v="VILLA MARKET JP CO., LTD."/>
    <s v="1014618"/>
    <s v="16256531"/>
    <s v="SKU WI FLOE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12"/>
  </r>
  <r>
    <x v="2"/>
    <s v="C250190370"/>
    <s v="1036830463"/>
    <s v="Z045"/>
    <s v="Z022"/>
    <s v="0093295893"/>
    <s v="1078599"/>
    <s v="VILLA MARKET JP CO., LTD."/>
    <s v="1078599"/>
    <s v="14976301"/>
    <s v="SKU EV LTSB  83R  ROC 20 10000 PP  N TH1"/>
    <n v="20"/>
    <n v="2689.4"/>
    <x v="1"/>
    <n v="20"/>
    <n v="2770.6"/>
    <n v="81.199999999999818"/>
    <n v="2689.4"/>
    <n v="3200"/>
    <n v="209.34579439252337"/>
    <n v="2898.7457943925233"/>
    <s v="EV"/>
    <x v="0"/>
    <x v="12"/>
  </r>
  <r>
    <x v="2"/>
    <s v="C250192467"/>
    <s v="1036830469"/>
    <s v="Z045"/>
    <s v="Z022"/>
    <s v="0093295894"/>
    <s v="1137441"/>
    <s v="VILLA MARKET JP CO., LTD."/>
    <s v="1137441"/>
    <s v="14976301"/>
    <s v="SKU EV LTSB  83R  ROC 20 10000 PP  N TH1"/>
    <n v="30"/>
    <n v="4034.1"/>
    <x v="1"/>
    <n v="30"/>
    <n v="4155.8999999999996"/>
    <n v="121.79999999999973"/>
    <n v="4034.1"/>
    <n v="4800"/>
    <n v="314.01869158878503"/>
    <n v="4348.1186915887847"/>
    <s v="EV"/>
    <x v="0"/>
    <x v="12"/>
  </r>
  <r>
    <x v="2"/>
    <s v="C250192467"/>
    <s v="1036830469"/>
    <s v="Z045"/>
    <s v="Z022"/>
    <s v="0093295894"/>
    <s v="1137441"/>
    <s v="VILLA MARKET JP CO., LTD."/>
    <s v="1137441"/>
    <s v="14947762"/>
    <s v="SKU CA LTBL  83R  CPB 20 10000 PP  N TH1"/>
    <n v="130"/>
    <n v="8052.2"/>
    <x v="4"/>
    <n v="130"/>
    <n v="8162.7"/>
    <n v="110.5"/>
    <n v="8052.2"/>
    <n v="9360"/>
    <n v="612.3364485981308"/>
    <n v="8664.5364485981299"/>
    <s v="CA"/>
    <x v="0"/>
    <x v="12"/>
  </r>
  <r>
    <x v="2"/>
    <s v="C250192763"/>
    <s v="1036830471"/>
    <s v="Z045"/>
    <s v="Z022"/>
    <s v="0093295895"/>
    <s v="1126712"/>
    <s v="VILLA MARKET JP CO., LTD."/>
    <s v="1126712"/>
    <s v="16280435"/>
    <s v="SKU EV ORBL  83R  ROC 20 10000 PP  N TH1"/>
    <n v="30"/>
    <n v="4034.1"/>
    <x v="0"/>
    <n v="30"/>
    <n v="4155.8999999999996"/>
    <n v="121.79999999999973"/>
    <n v="4034.1"/>
    <n v="4800"/>
    <n v="314.01869158878503"/>
    <n v="4348.1186915887847"/>
    <s v="EV"/>
    <x v="0"/>
    <x v="12"/>
  </r>
  <r>
    <x v="2"/>
    <s v="C250192763"/>
    <s v="1036830471"/>
    <s v="Z045"/>
    <s v="Z022"/>
    <s v="0093295895"/>
    <s v="1126712"/>
    <s v="VILLA MARKET JP CO., LTD."/>
    <s v="1126712"/>
    <s v="14947762"/>
    <s v="SKU CA LTBL  83R  CPB 20 10000 PP  N TH1"/>
    <n v="60"/>
    <n v="3716.4"/>
    <x v="4"/>
    <n v="60"/>
    <n v="3767.4"/>
    <n v="51"/>
    <n v="3716.4"/>
    <n v="4320"/>
    <n v="282.61682242990656"/>
    <n v="3999.0168224299068"/>
    <s v="CA"/>
    <x v="0"/>
    <x v="12"/>
  </r>
  <r>
    <x v="2"/>
    <s v="C250192763"/>
    <s v="1036830471"/>
    <s v="Z045"/>
    <s v="Z022"/>
    <s v="0093295895"/>
    <s v="1126712"/>
    <s v="VILLA MARKET JP CO., LTD."/>
    <s v="1126712"/>
    <s v="15039619"/>
    <s v="SKU CA FLYL  97R  CPB 20 10000 PP  N TH1"/>
    <n v="20"/>
    <n v="1255.8"/>
    <x v="6"/>
    <n v="20"/>
    <n v="1255.8"/>
    <n v="0"/>
    <n v="1255.8"/>
    <n v="1440"/>
    <n v="94.205607476635521"/>
    <n v="1350.0056074766355"/>
    <s v="CAHD"/>
    <x v="0"/>
    <x v="12"/>
  </r>
  <r>
    <x v="2"/>
    <s v="C250193236"/>
    <s v="1036830472"/>
    <s v="Z045"/>
    <s v="Z022"/>
    <s v="0093295896"/>
    <s v="1075653"/>
    <s v="VILLA MARKET JP CO., LTD."/>
    <s v="1075653"/>
    <s v="14976301"/>
    <s v="SKU EV LTSB  83R  ROC 20 10000 PP  N TH1"/>
    <n v="10"/>
    <n v="1344.7"/>
    <x v="1"/>
    <n v="10"/>
    <n v="1385.3"/>
    <n v="40.599999999999909"/>
    <n v="1344.7"/>
    <n v="1600"/>
    <n v="104.67289719626169"/>
    <n v="1449.3728971962616"/>
    <s v="EV"/>
    <x v="0"/>
    <x v="12"/>
  </r>
  <r>
    <x v="2"/>
    <s v="C250193236"/>
    <s v="1036830472"/>
    <s v="Z045"/>
    <s v="Z022"/>
    <s v="0093295896"/>
    <s v="1075653"/>
    <s v="VILLA MARKET JP CO., LTD."/>
    <s v="1075653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2"/>
    <s v="SRC1_Y25-050701"/>
    <s v="1036833811"/>
    <s v="Z045"/>
    <s v="Z022"/>
    <s v="0093295897"/>
    <s v="1255251"/>
    <s v="SERICHAI AS&amp;D CO., LTD."/>
    <s v="1255251"/>
    <s v="16256531"/>
    <s v="SKU WI FLOE  83M  SFP 20 10000 PP  N TH1"/>
    <n v="3000"/>
    <n v="186480"/>
    <x v="9"/>
    <n v="3000"/>
    <n v="188370"/>
    <n v="1890"/>
    <n v="186480"/>
    <n v="216000"/>
    <n v="14130.841121495327"/>
    <n v="200610.84112149532"/>
    <s v="WI"/>
    <x v="1"/>
    <x v="14"/>
  </r>
  <r>
    <x v="2"/>
    <s v="SRC1_Y25-050701"/>
    <s v="1036833811"/>
    <s v="Z045"/>
    <s v="Z022"/>
    <s v="0093295897"/>
    <s v="1255251"/>
    <s v="SERICHAI AS&amp;D CO., LTD."/>
    <s v="1255251"/>
    <s v="16256537"/>
    <s v="SKU WI LTCO  83M  SFP 20 10000 PP  N TH1"/>
    <n v="2500"/>
    <n v="155400"/>
    <x v="10"/>
    <n v="2500"/>
    <n v="156975"/>
    <n v="1575"/>
    <n v="155400"/>
    <n v="180000"/>
    <n v="11775.700934579439"/>
    <n v="167175.70093457945"/>
    <s v="WI"/>
    <x v="1"/>
    <x v="14"/>
  </r>
  <r>
    <x v="2"/>
    <s v="SRC1_Y25-050701"/>
    <s v="1036833811"/>
    <s v="Z045"/>
    <s v="Z022"/>
    <s v="0093295897"/>
    <s v="1255251"/>
    <s v="SERICHAI AS&amp;D CO., LTD."/>
    <s v="1255251"/>
    <s v="16256534"/>
    <s v="SKU WI MECO  83M  SFP 20 10000 PP  N TH1"/>
    <n v="3000"/>
    <n v="186480"/>
    <x v="11"/>
    <n v="3000"/>
    <n v="188370"/>
    <n v="1890"/>
    <n v="186480"/>
    <n v="216000"/>
    <n v="14130.841121495327"/>
    <n v="200610.84112149532"/>
    <s v="WI"/>
    <x v="1"/>
    <x v="14"/>
  </r>
  <r>
    <x v="2"/>
    <s v="SRC1_Y25-050701"/>
    <s v="1036833811"/>
    <s v="Z045"/>
    <s v="Z022"/>
    <s v="0093295897"/>
    <s v="1255251"/>
    <s v="SERICHAI AS&amp;D CO., LTD."/>
    <s v="1255251"/>
    <s v="14947759"/>
    <s v="SKU CA FLYL  83R  CPB 20 10000 PP  N TH1"/>
    <n v="190"/>
    <n v="11810.4"/>
    <x v="3"/>
    <n v="190"/>
    <n v="11930.1"/>
    <n v="119.70000000000073"/>
    <n v="11810.4"/>
    <n v="13680"/>
    <n v="894.95327102803742"/>
    <n v="12705.353271028038"/>
    <s v="CA"/>
    <x v="1"/>
    <x v="14"/>
  </r>
  <r>
    <x v="2"/>
    <s v="SRC1_Y25-050701"/>
    <s v="1036833811"/>
    <s v="Z045"/>
    <s v="Z022"/>
    <s v="0093295897"/>
    <s v="1255251"/>
    <s v="SERICHAI AS&amp;D CO., LTD."/>
    <s v="1255251"/>
    <s v="14947759"/>
    <s v="SKU CA FLYL  83R  CPB 20 10000 PP  N TH1"/>
    <n v="14810"/>
    <n v="920589.6"/>
    <x v="3"/>
    <n v="14810"/>
    <n v="929919.9"/>
    <n v="9330.3000000000466"/>
    <n v="920589.6"/>
    <n v="1066320"/>
    <n v="69759.252336448597"/>
    <n v="990348.85233644862"/>
    <s v="CA"/>
    <x v="1"/>
    <x v="14"/>
  </r>
  <r>
    <x v="2"/>
    <s v="SRC1_Y25-050701"/>
    <s v="1036833811"/>
    <s v="Z045"/>
    <s v="Z022"/>
    <s v="0093295897"/>
    <s v="1255251"/>
    <s v="SERICHAI AS&amp;D CO., LTD."/>
    <s v="1255251"/>
    <s v="14947765"/>
    <s v="SKU CA MGGR  83R  CPB 20 10000 PP  N TH1"/>
    <n v="15"/>
    <n v="932.4"/>
    <x v="5"/>
    <n v="15"/>
    <n v="941.85"/>
    <n v="9.4500000000000455"/>
    <n v="932.4"/>
    <n v="1080"/>
    <n v="70.654205607476641"/>
    <n v="1003.0542056074767"/>
    <s v="CA"/>
    <x v="1"/>
    <x v="14"/>
  </r>
  <r>
    <x v="2"/>
    <s v="SRC1_Y25-050701"/>
    <s v="1036833811"/>
    <s v="Z045"/>
    <s v="Z022"/>
    <s v="0093295897"/>
    <s v="1255251"/>
    <s v="SERICHAI AS&amp;D CO., LTD."/>
    <s v="1255251"/>
    <s v="14947765"/>
    <s v="SKU CA MGGR  83R  CPB 20 10000 PP  N TH1"/>
    <n v="2985"/>
    <n v="185547.6"/>
    <x v="5"/>
    <n v="2985"/>
    <n v="187428.15"/>
    <n v="1880.5499999999884"/>
    <n v="185547.6"/>
    <n v="214920"/>
    <n v="14060.186915887851"/>
    <n v="199607.78691588785"/>
    <s v="CA"/>
    <x v="1"/>
    <x v="14"/>
  </r>
  <r>
    <x v="2"/>
    <s v="SRC1_Y25-050701"/>
    <s v="1036833811"/>
    <s v="Z045"/>
    <s v="Z022"/>
    <s v="0093295897"/>
    <s v="1255251"/>
    <s v="SERICHAI AS&amp;D CO., LTD."/>
    <s v="1255251"/>
    <s v="15039619"/>
    <s v="SKU CA FLYL  97R  CPB 20 10000 PP  N TH1"/>
    <n v="2500"/>
    <n v="155400"/>
    <x v="6"/>
    <n v="2500"/>
    <n v="156975"/>
    <n v="1575"/>
    <n v="155400"/>
    <n v="180000"/>
    <n v="11775.700934579439"/>
    <n v="167175.70093457945"/>
    <s v="CAHD"/>
    <x v="1"/>
    <x v="14"/>
  </r>
  <r>
    <x v="2"/>
    <s v="SRC1_Y25-050701"/>
    <s v="1036833811"/>
    <s v="Z045"/>
    <s v="Z022"/>
    <s v="0093295897"/>
    <s v="1255251"/>
    <s v="SERICHAI AS&amp;D CO., LTD."/>
    <s v="1255251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14"/>
  </r>
  <r>
    <x v="2"/>
    <s v="SRC2_Y25-050702"/>
    <s v="1036833890"/>
    <s v="Z045"/>
    <s v="Z022"/>
    <s v="0093295898"/>
    <s v="1255251"/>
    <s v="SERICHAI AS&amp;D CO., LTD."/>
    <s v="1412734"/>
    <s v="14976301"/>
    <s v="SKU EV LTSB  83R  ROC 20 10000 PP  N TH1"/>
    <n v="7"/>
    <n v="959.98"/>
    <x v="1"/>
    <n v="7"/>
    <n v="969.71"/>
    <n v="9.7300000000000182"/>
    <n v="959.98"/>
    <n v="1120"/>
    <n v="73.271028037383175"/>
    <n v="1033.2510280373831"/>
    <s v="EV"/>
    <x v="1"/>
    <x v="14"/>
  </r>
  <r>
    <x v="2"/>
    <s v="SRC2_Y25-050702"/>
    <s v="1036833890"/>
    <s v="Z045"/>
    <s v="Z022"/>
    <s v="0093295898"/>
    <s v="1255251"/>
    <s v="SERICHAI AS&amp;D CO., LTD."/>
    <s v="1412734"/>
    <s v="14976301"/>
    <s v="SKU EV LTSB  83R  ROC 20 10000 PP  N TH1"/>
    <n v="43"/>
    <n v="5897.02"/>
    <x v="1"/>
    <n v="43"/>
    <n v="5956.79"/>
    <n v="59.769999999999527"/>
    <n v="5897.02"/>
    <n v="6880"/>
    <n v="450.09345794392522"/>
    <n v="6347.1134579439258"/>
    <s v="EV"/>
    <x v="1"/>
    <x v="14"/>
  </r>
  <r>
    <x v="2"/>
    <s v="SRC2_Y25-050702"/>
    <s v="1036833890"/>
    <s v="Z045"/>
    <s v="Z022"/>
    <s v="0093295898"/>
    <s v="1255251"/>
    <s v="SERICHAI AS&amp;D CO., LTD."/>
    <s v="1412734"/>
    <s v="16239563"/>
    <s v="SKU WI LTBL  83R  CPB 20 10000 PP  N TH1"/>
    <n v="50"/>
    <n v="5155.5"/>
    <x v="8"/>
    <n v="50"/>
    <n v="5207.5"/>
    <n v="52"/>
    <n v="5155.5"/>
    <n v="6000"/>
    <n v="392.52336448598129"/>
    <n v="5548.0233644859809"/>
    <s v="WI"/>
    <x v="1"/>
    <x v="14"/>
  </r>
  <r>
    <x v="2"/>
    <s v="SRC2_Y25-050702"/>
    <s v="1036833890"/>
    <s v="Z045"/>
    <s v="Z022"/>
    <s v="0093295898"/>
    <s v="1255251"/>
    <s v="SERICHAI AS&amp;D CO., LTD."/>
    <s v="1412734"/>
    <s v="16256531"/>
    <s v="SKU WI FLOE  83M  SFP 20 10000 PP  N TH1"/>
    <n v="1491"/>
    <n v="92680.56"/>
    <x v="9"/>
    <n v="1491"/>
    <n v="93619.89"/>
    <n v="939.33000000000175"/>
    <n v="92680.56"/>
    <n v="107352"/>
    <n v="7023.0280373831774"/>
    <n v="99703.588037383175"/>
    <s v="WI"/>
    <x v="1"/>
    <x v="14"/>
  </r>
  <r>
    <x v="2"/>
    <s v="SRC2_Y25-050702"/>
    <s v="1036833890"/>
    <s v="Z045"/>
    <s v="Z022"/>
    <s v="0093295898"/>
    <s v="1255251"/>
    <s v="SERICHAI AS&amp;D CO., LTD."/>
    <s v="1412734"/>
    <s v="16211363"/>
    <s v="SKU WI FLOE  83M  SFP 20 10000 PP  N TH1"/>
    <n v="9"/>
    <n v="559.44000000000005"/>
    <x v="9"/>
    <n v="9"/>
    <n v="565.11"/>
    <n v="5.6699999999999591"/>
    <n v="559.44000000000005"/>
    <n v="648"/>
    <n v="42.392523364485982"/>
    <n v="601.83252336448606"/>
    <s v="WI"/>
    <x v="1"/>
    <x v="14"/>
  </r>
  <r>
    <x v="2"/>
    <s v="SRC2_Y25-050702"/>
    <s v="1036833890"/>
    <s v="Z045"/>
    <s v="Z022"/>
    <s v="0093295898"/>
    <s v="1255251"/>
    <s v="SERICHAI AS&amp;D CO., LTD."/>
    <s v="1412734"/>
    <s v="16256537"/>
    <s v="SKU WI LT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14"/>
  </r>
  <r>
    <x v="2"/>
    <s v="SRC2_Y25-050702"/>
    <s v="1036833890"/>
    <s v="Z045"/>
    <s v="Z022"/>
    <s v="0093295898"/>
    <s v="1255251"/>
    <s v="SERICHAI AS&amp;D CO., LTD."/>
    <s v="1412734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14"/>
  </r>
  <r>
    <x v="2"/>
    <s v="SRC2_Y25-050702"/>
    <s v="1036833890"/>
    <s v="Z045"/>
    <s v="Z022"/>
    <s v="0093295898"/>
    <s v="1255251"/>
    <s v="SERICHAI AS&amp;D CO., LTD."/>
    <s v="1412734"/>
    <s v="14947759"/>
    <s v="SKU CA FLYL  83R  CPB 20 10000 PP  N TH1"/>
    <n v="7000"/>
    <n v="435120"/>
    <x v="3"/>
    <n v="7000"/>
    <n v="439530"/>
    <n v="4410"/>
    <n v="435120"/>
    <n v="504000"/>
    <n v="32971.962616822428"/>
    <n v="468091.96261682245"/>
    <s v="CA"/>
    <x v="1"/>
    <x v="14"/>
  </r>
  <r>
    <x v="2"/>
    <s v="SRC2_Y25-050702"/>
    <s v="1036833890"/>
    <s v="Z045"/>
    <s v="Z022"/>
    <s v="0093295898"/>
    <s v="1255251"/>
    <s v="SERICHAI AS&amp;D CO., LTD."/>
    <s v="1412734"/>
    <s v="14947762"/>
    <s v="SKU CA LTBL  83R  CPB 20 10000 PP  N TH1"/>
    <n v="2500"/>
    <n v="155400"/>
    <x v="4"/>
    <n v="2500"/>
    <n v="156975"/>
    <n v="1575"/>
    <n v="155400"/>
    <n v="180000"/>
    <n v="11775.700934579439"/>
    <n v="167175.70093457945"/>
    <s v="CA"/>
    <x v="1"/>
    <x v="14"/>
  </r>
  <r>
    <x v="2"/>
    <s v="SRC2_Y25-050702"/>
    <s v="1036833890"/>
    <s v="Z045"/>
    <s v="Z022"/>
    <s v="0093295898"/>
    <s v="1255251"/>
    <s v="SERICHAI AS&amp;D CO., LTD."/>
    <s v="1412734"/>
    <s v="14947765"/>
    <s v="SKU CA MGGR  83R  CPB 20 10000 PP  N TH1"/>
    <n v="1000"/>
    <n v="62160"/>
    <x v="5"/>
    <n v="1000"/>
    <n v="62790"/>
    <n v="630"/>
    <n v="62160"/>
    <n v="72000"/>
    <n v="4710.2803738317753"/>
    <n v="66870.280373831774"/>
    <s v="CA"/>
    <x v="1"/>
    <x v="14"/>
  </r>
  <r>
    <x v="2"/>
    <s v="SRC2_Y25-050702"/>
    <s v="1036833890"/>
    <s v="Z045"/>
    <s v="Z022"/>
    <s v="0093295898"/>
    <s v="1255251"/>
    <s v="SERICHAI AS&amp;D CO., LTD."/>
    <s v="1412734"/>
    <s v="15039619"/>
    <s v="SKU CA FLYL  97R  CPB 20 10000 PP  N TH1"/>
    <n v="9"/>
    <n v="559.44000000000005"/>
    <x v="6"/>
    <n v="9"/>
    <n v="565.11"/>
    <n v="5.6699999999999591"/>
    <n v="559.44000000000005"/>
    <n v="648"/>
    <n v="42.392523364485982"/>
    <n v="601.83252336448606"/>
    <s v="CAHD"/>
    <x v="1"/>
    <x v="14"/>
  </r>
  <r>
    <x v="2"/>
    <s v="SRC2_Y25-050702"/>
    <s v="1036833890"/>
    <s v="Z045"/>
    <s v="Z022"/>
    <s v="0093295898"/>
    <s v="1255251"/>
    <s v="SERICHAI AS&amp;D CO., LTD."/>
    <s v="1412734"/>
    <s v="15039619"/>
    <s v="SKU CA FLYL  97R  CPB 20 10000 PP  N TH1"/>
    <n v="2991"/>
    <n v="185920.56"/>
    <x v="6"/>
    <n v="2991"/>
    <n v="187804.88999999998"/>
    <n v="1884.3299999999872"/>
    <n v="185920.56"/>
    <n v="215352"/>
    <n v="14088.448598130841"/>
    <n v="200009.00859813084"/>
    <s v="CAHD"/>
    <x v="1"/>
    <x v="14"/>
  </r>
  <r>
    <x v="2"/>
    <s v="SRC2_Y25-050702"/>
    <s v="1036833890"/>
    <s v="Z045"/>
    <s v="Z022"/>
    <s v="0093295898"/>
    <s v="1255251"/>
    <s v="SERICHAI AS&amp;D CO., LTD."/>
    <s v="1412734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14"/>
  </r>
  <r>
    <x v="3"/>
    <s v="C250189723"/>
    <s v="1036830454"/>
    <s v="Z045"/>
    <s v="Z022"/>
    <s v="0093295899"/>
    <s v="1014639"/>
    <s v="VILLA MARKET JP CO., LTD."/>
    <s v="1014639"/>
    <s v="16256531"/>
    <s v="SKU WI FLOE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12"/>
  </r>
  <r>
    <x v="3"/>
    <s v="C250189956"/>
    <s v="1036830456"/>
    <s v="Z045"/>
    <s v="Z022"/>
    <s v="0093295900"/>
    <s v="1014648"/>
    <s v="VILLA MARKET JP CO., LTD."/>
    <s v="1014648"/>
    <s v="14947759"/>
    <s v="SKU CA FLYL  83R  CPB 20 10000 PP  N TH1"/>
    <n v="60"/>
    <n v="3716.4"/>
    <x v="3"/>
    <n v="60"/>
    <n v="3767.4"/>
    <n v="51"/>
    <n v="3716.4"/>
    <n v="4320"/>
    <n v="282.61682242990656"/>
    <n v="3999.0168224299068"/>
    <s v="CA"/>
    <x v="0"/>
    <x v="12"/>
  </r>
  <r>
    <x v="3"/>
    <s v="C250189956"/>
    <s v="1036830456"/>
    <s v="Z045"/>
    <s v="Z022"/>
    <s v="0093295900"/>
    <s v="1014648"/>
    <s v="VILLA MARKET JP CO., LTD."/>
    <s v="1014648"/>
    <s v="14947762"/>
    <s v="SKU CA LTBL  83R  CPB 20 10000 PP  N TH1"/>
    <n v="140"/>
    <n v="8671.6"/>
    <x v="4"/>
    <n v="140"/>
    <n v="8790.6"/>
    <n v="119"/>
    <n v="8671.6"/>
    <n v="10080"/>
    <n v="659.43925233644859"/>
    <n v="9331.0392523364499"/>
    <s v="CA"/>
    <x v="0"/>
    <x v="12"/>
  </r>
  <r>
    <x v="3"/>
    <s v="C250190240"/>
    <s v="1036830457"/>
    <s v="Z045"/>
    <s v="Z022"/>
    <s v="0093295901"/>
    <s v="1068619"/>
    <s v="VILLA MARKET JP CO., LTD."/>
    <s v="1068619"/>
    <s v="16280435"/>
    <s v="SKU EV ORBL  83R  ROC 20 10000 PP  N TH1"/>
    <n v="20"/>
    <n v="2689.4"/>
    <x v="0"/>
    <n v="20"/>
    <n v="2770.6"/>
    <n v="81.199999999999818"/>
    <n v="2689.4"/>
    <n v="3200"/>
    <n v="209.34579439252337"/>
    <n v="2898.7457943925233"/>
    <s v="EV"/>
    <x v="0"/>
    <x v="12"/>
  </r>
  <r>
    <x v="3"/>
    <s v="C250190240"/>
    <s v="1036830457"/>
    <s v="Z045"/>
    <s v="Z022"/>
    <s v="0093295901"/>
    <s v="1068619"/>
    <s v="VILLA MARKET JP CO., LTD."/>
    <s v="1068619"/>
    <s v="14976301"/>
    <s v="SKU EV LTSB  83R  ROC 20 10000 PP  N TH1"/>
    <n v="160"/>
    <n v="21515.200000000001"/>
    <x v="1"/>
    <n v="160"/>
    <n v="22164.799999999999"/>
    <n v="649.59999999999854"/>
    <n v="21515.200000000001"/>
    <n v="25600"/>
    <n v="1674.766355140187"/>
    <n v="23189.966355140186"/>
    <s v="EV"/>
    <x v="0"/>
    <x v="12"/>
  </r>
  <r>
    <x v="3"/>
    <s v="C250190240"/>
    <s v="1036830457"/>
    <s v="Z045"/>
    <s v="Z022"/>
    <s v="0093295901"/>
    <s v="1068619"/>
    <s v="VILLA MARKET JP CO., LTD."/>
    <s v="1068619"/>
    <s v="16256534"/>
    <s v="SKU WI MECO  83M  SFP 20 10000 PP  N TH1"/>
    <n v="10"/>
    <n v="623"/>
    <x v="11"/>
    <n v="10"/>
    <n v="627.9"/>
    <n v="4.8999999999999773"/>
    <n v="623"/>
    <n v="720"/>
    <n v="47.10280373831776"/>
    <n v="670.10280373831779"/>
    <s v="WI"/>
    <x v="0"/>
    <x v="12"/>
  </r>
  <r>
    <x v="3"/>
    <s v="C250190489"/>
    <s v="1036830455"/>
    <s v="Z045"/>
    <s v="Z022"/>
    <s v="0093295902"/>
    <s v="1080083"/>
    <s v="VILLA MARKET JP CO., LTD."/>
    <s v="1080083"/>
    <s v="14947762"/>
    <s v="SKU CA LTBL  83R  CPB 20 10000 PP  N TH1"/>
    <n v="110"/>
    <n v="6813.4"/>
    <x v="4"/>
    <n v="110"/>
    <n v="6906.9"/>
    <n v="93.5"/>
    <n v="6813.4"/>
    <n v="7920"/>
    <n v="518.13084112149534"/>
    <n v="7331.5308411214946"/>
    <s v="CA"/>
    <x v="0"/>
    <x v="12"/>
  </r>
  <r>
    <x v="3"/>
    <s v="C250190489"/>
    <s v="1036830455"/>
    <s v="Z045"/>
    <s v="Z022"/>
    <s v="0093295902"/>
    <s v="1080083"/>
    <s v="VILLA MARKET JP CO., LTD."/>
    <s v="1080083"/>
    <s v="15039619"/>
    <s v="SKU CA FLYL  97R  CPB 20 10000 PP  N TH1"/>
    <n v="20"/>
    <n v="1255.8"/>
    <x v="6"/>
    <n v="20"/>
    <n v="1255.8"/>
    <n v="0"/>
    <n v="1255.8"/>
    <n v="1440"/>
    <n v="94.205607476635521"/>
    <n v="1350.0056074766355"/>
    <s v="CAHD"/>
    <x v="0"/>
    <x v="12"/>
  </r>
  <r>
    <x v="3"/>
    <s v="C250191334"/>
    <s v="1036830464"/>
    <s v="Z045"/>
    <s v="Z022"/>
    <s v="0093295903"/>
    <s v="1115874"/>
    <s v="VILLA MARKET JP CO., LTD."/>
    <s v="1115874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3"/>
    <s v="C250191334"/>
    <s v="1036830464"/>
    <s v="Z045"/>
    <s v="Z022"/>
    <s v="0093295903"/>
    <s v="1115874"/>
    <s v="VILLA MARKET JP CO., LTD."/>
    <s v="1115874"/>
    <s v="16256537"/>
    <s v="SKU WI LT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12"/>
  </r>
  <r>
    <x v="3"/>
    <s v="C250191334"/>
    <s v="1036830464"/>
    <s v="Z045"/>
    <s v="Z022"/>
    <s v="0093295903"/>
    <s v="1115874"/>
    <s v="VILLA MARKET JP CO., LTD."/>
    <s v="1115874"/>
    <s v="14947765"/>
    <s v="SKU CA MGGR  83R  CPB 20 10000 PP  N TH1"/>
    <n v="20"/>
    <n v="1238.8"/>
    <x v="5"/>
    <n v="20"/>
    <n v="1255.8"/>
    <n v="17"/>
    <n v="1238.8"/>
    <n v="1440"/>
    <n v="94.205607476635521"/>
    <n v="1333.0056074766355"/>
    <s v="CA"/>
    <x v="0"/>
    <x v="12"/>
  </r>
  <r>
    <x v="3"/>
    <s v="C250191428"/>
    <s v="1036830465"/>
    <s v="Z045"/>
    <s v="Z022"/>
    <s v="0093295904"/>
    <s v="1117791"/>
    <s v="VILLA MARKET JP CO., LTD."/>
    <s v="1117791"/>
    <s v="16280435"/>
    <s v="SKU EV ORBL  83R  ROC 20 10000 PP  N TH1"/>
    <n v="20"/>
    <n v="2689.4"/>
    <x v="0"/>
    <n v="20"/>
    <n v="2770.6"/>
    <n v="81.199999999999818"/>
    <n v="2689.4"/>
    <n v="3200"/>
    <n v="209.34579439252337"/>
    <n v="2898.7457943925233"/>
    <s v="EV"/>
    <x v="0"/>
    <x v="12"/>
  </r>
  <r>
    <x v="3"/>
    <s v="C250191428"/>
    <s v="1036830465"/>
    <s v="Z045"/>
    <s v="Z022"/>
    <s v="0093295904"/>
    <s v="1117791"/>
    <s v="VILLA MARKET JP CO., LTD."/>
    <s v="1117791"/>
    <s v="14976304"/>
    <s v="SKU EV MGOP  83R  ROC 20 10000 PP  N TH1"/>
    <n v="20"/>
    <n v="2951"/>
    <x v="2"/>
    <n v="20"/>
    <n v="3031"/>
    <n v="80"/>
    <n v="2951"/>
    <n v="3500"/>
    <n v="228.97196261682242"/>
    <n v="3179.9719626168226"/>
    <s v="EV"/>
    <x v="0"/>
    <x v="12"/>
  </r>
  <r>
    <x v="3"/>
    <s v="C250191428"/>
    <s v="1036830465"/>
    <s v="Z045"/>
    <s v="Z022"/>
    <s v="0093295904"/>
    <s v="1117791"/>
    <s v="VILLA MARKET JP CO., LTD."/>
    <s v="1117791"/>
    <s v="16239563"/>
    <s v="SKU WI LTBL  83R  CPB 20 10000 PP  N TH1"/>
    <n v="80"/>
    <n v="8212.7999999999993"/>
    <x v="8"/>
    <n v="80"/>
    <n v="8332"/>
    <n v="119.20000000000073"/>
    <n v="8212.7999999999993"/>
    <n v="9600"/>
    <n v="628.03738317757006"/>
    <n v="8840.8373831775698"/>
    <s v="WI"/>
    <x v="0"/>
    <x v="12"/>
  </r>
  <r>
    <x v="3"/>
    <s v="C250191428"/>
    <s v="1036830465"/>
    <s v="Z045"/>
    <s v="Z022"/>
    <s v="0093295904"/>
    <s v="1117791"/>
    <s v="VILLA MARKET JP CO., LTD."/>
    <s v="1117791"/>
    <s v="16256537"/>
    <s v="SKU WI LTCO  83M  SFP 20 10000 PP  N TH1"/>
    <n v="30"/>
    <n v="1869"/>
    <x v="10"/>
    <n v="30"/>
    <n v="1883.7"/>
    <n v="14.700000000000045"/>
    <n v="1869"/>
    <n v="2160"/>
    <n v="141.30841121495328"/>
    <n v="2010.3084112149534"/>
    <s v="WI"/>
    <x v="0"/>
    <x v="12"/>
  </r>
  <r>
    <x v="3"/>
    <s v="C250191428"/>
    <s v="1036830465"/>
    <s v="Z045"/>
    <s v="Z022"/>
    <s v="0093295904"/>
    <s v="1117791"/>
    <s v="VILLA MARKET JP CO., LTD."/>
    <s v="1117791"/>
    <s v="16256534"/>
    <s v="SKU WI MECO  83M  SFP 20 10000 PP  N TH1"/>
    <n v="10"/>
    <n v="623"/>
    <x v="11"/>
    <n v="10"/>
    <n v="627.9"/>
    <n v="4.8999999999999773"/>
    <n v="623"/>
    <n v="720"/>
    <n v="47.10280373831776"/>
    <n v="670.10280373831779"/>
    <s v="WI"/>
    <x v="0"/>
    <x v="12"/>
  </r>
  <r>
    <x v="3"/>
    <s v="C250191428"/>
    <s v="1036830465"/>
    <s v="Z045"/>
    <s v="Z022"/>
    <s v="0093295904"/>
    <s v="1117791"/>
    <s v="VILLA MARKET JP CO., LTD."/>
    <s v="1117791"/>
    <s v="14947759"/>
    <s v="SKU CA FLYL  83R  CPB 20 10000 PP  N TH1"/>
    <n v="100"/>
    <n v="6194"/>
    <x v="3"/>
    <n v="100"/>
    <n v="6279"/>
    <n v="85"/>
    <n v="6194"/>
    <n v="7200"/>
    <n v="471.02803738317755"/>
    <n v="6665.0280373831774"/>
    <s v="CA"/>
    <x v="0"/>
    <x v="12"/>
  </r>
  <r>
    <x v="3"/>
    <s v="C250191820"/>
    <s v="1036830466"/>
    <s v="Z045"/>
    <s v="Z022"/>
    <s v="0093295905"/>
    <s v="1119948"/>
    <s v="VILLA MARKET JP CO., LTD."/>
    <s v="1119948"/>
    <s v="16256537"/>
    <s v="SKU WI LT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12"/>
  </r>
  <r>
    <x v="3"/>
    <s v="C250191820"/>
    <s v="1036830466"/>
    <s v="Z045"/>
    <s v="Z022"/>
    <s v="0093295905"/>
    <s v="1119948"/>
    <s v="VILLA MARKET JP CO., LTD."/>
    <s v="1119948"/>
    <s v="16256534"/>
    <s v="SKU WI MECO  83M  SFP 20 10000 PP  N TH1"/>
    <n v="10"/>
    <n v="623"/>
    <x v="11"/>
    <n v="10"/>
    <n v="627.9"/>
    <n v="4.8999999999999773"/>
    <n v="623"/>
    <n v="720"/>
    <n v="47.10280373831776"/>
    <n v="670.10280373831779"/>
    <s v="WI"/>
    <x v="0"/>
    <x v="12"/>
  </r>
  <r>
    <x v="3"/>
    <s v="C250192660"/>
    <s v="1036830459"/>
    <s v="Z045"/>
    <s v="Z022"/>
    <s v="0093295906"/>
    <s v="1211495"/>
    <s v="VILLA MARKET JP CO., LTD."/>
    <s v="1211495"/>
    <s v="14947762"/>
    <s v="SKU CA LTBL  83R  CPB 20 10000 PP  N TH1"/>
    <n v="20"/>
    <n v="1238.8"/>
    <x v="4"/>
    <n v="20"/>
    <n v="1255.8"/>
    <n v="17"/>
    <n v="1238.8"/>
    <n v="1440"/>
    <n v="94.205607476635521"/>
    <n v="1333.0056074766355"/>
    <s v="CA"/>
    <x v="0"/>
    <x v="12"/>
  </r>
  <r>
    <x v="3"/>
    <s v="C250192660"/>
    <s v="1036830459"/>
    <s v="Z045"/>
    <s v="Z022"/>
    <s v="0093295906"/>
    <s v="1211495"/>
    <s v="VILLA MARKET JP CO., LTD."/>
    <s v="1211495"/>
    <s v="14947765"/>
    <s v="SKU CA MGGR  83R  CPB 20 10000 PP  N TH1"/>
    <n v="30"/>
    <n v="1858.2"/>
    <x v="5"/>
    <n v="30"/>
    <n v="1883.7"/>
    <n v="25.5"/>
    <n v="1858.2"/>
    <n v="2160"/>
    <n v="141.30841121495328"/>
    <n v="1999.5084112149534"/>
    <s v="CA"/>
    <x v="0"/>
    <x v="12"/>
  </r>
  <r>
    <x v="3"/>
    <s v="C250193314"/>
    <s v="1036830473"/>
    <s v="Z045"/>
    <s v="Z022"/>
    <s v="0093295907"/>
    <s v="1530320"/>
    <s v="VILLA MARKET JP CO., LTD."/>
    <s v="1530320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3"/>
    <s v="C250193314"/>
    <s v="1036830473"/>
    <s v="Z045"/>
    <s v="Z022"/>
    <s v="0093295907"/>
    <s v="1530320"/>
    <s v="VILLA MARKET JP CO., LTD."/>
    <s v="1530320"/>
    <s v="14947759"/>
    <s v="SKU CA FLYL  83R  CPB 20 10000 PP  N TH1"/>
    <n v="30"/>
    <n v="1858.2"/>
    <x v="3"/>
    <n v="30"/>
    <n v="1883.7"/>
    <n v="25.5"/>
    <n v="1858.2"/>
    <n v="2160"/>
    <n v="141.30841121495328"/>
    <n v="1999.5084112149534"/>
    <s v="CA"/>
    <x v="0"/>
    <x v="12"/>
  </r>
  <r>
    <x v="3"/>
    <s v="1212052588Code12452D"/>
    <s v="1036833659"/>
    <s v="Z045"/>
    <s v="Z022"/>
    <s v="0093295908"/>
    <s v="1014781"/>
    <s v="CP All Public Company Limited"/>
    <s v="1123730"/>
    <s v="16280435"/>
    <s v="SKU EV ORBL  83R  ROC 20 10000 PP  N TH1"/>
    <n v="2500"/>
    <n v="333345.7"/>
    <x v="0"/>
    <n v="2500"/>
    <n v="346325"/>
    <n v="12979.299999999988"/>
    <n v="333345.7"/>
    <n v="400000"/>
    <n v="26168.224299065419"/>
    <n v="359513.92429906543"/>
    <s v="EV"/>
    <x v="0"/>
    <x v="0"/>
  </r>
  <r>
    <x v="3"/>
    <s v="1212052588Code12452D"/>
    <s v="1036833659"/>
    <s v="Z045"/>
    <s v="Z022"/>
    <s v="0093295908"/>
    <s v="1014781"/>
    <s v="CP All Public Company Limited"/>
    <s v="1123730"/>
    <s v="14976301"/>
    <s v="SKU EV LTSB  83R  ROC 20 10000 PP  N TH1"/>
    <n v="6000"/>
    <n v="800029.68"/>
    <x v="1"/>
    <n v="6000"/>
    <n v="831180"/>
    <n v="31150.319999999949"/>
    <n v="800029.68"/>
    <n v="960000"/>
    <n v="62803.738317757008"/>
    <n v="862833.41831775708"/>
    <s v="EV"/>
    <x v="0"/>
    <x v="0"/>
  </r>
  <r>
    <x v="3"/>
    <s v="1212052588Code12452D"/>
    <s v="1036833659"/>
    <s v="Z045"/>
    <s v="Z022"/>
    <s v="0093295908"/>
    <s v="1014781"/>
    <s v="CP All Public Company Limited"/>
    <s v="1123730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3"/>
    <s v="1212052588Code12452D"/>
    <s v="1036833659"/>
    <s v="Z045"/>
    <s v="Z022"/>
    <s v="0093295908"/>
    <s v="1014781"/>
    <s v="CP All Public Company Limited"/>
    <s v="1123730"/>
    <s v="14947759"/>
    <s v="SKU CA FLYL  83R  CPB 20 10000 PP  N TH1"/>
    <n v="28000"/>
    <n v="1657362.72"/>
    <x v="3"/>
    <n v="28000"/>
    <n v="1758120"/>
    <n v="100757.28000000003"/>
    <n v="1657362.72"/>
    <n v="2016000"/>
    <n v="131887.85046728971"/>
    <n v="1789250.5704672898"/>
    <s v="CA"/>
    <x v="0"/>
    <x v="0"/>
  </r>
  <r>
    <x v="3"/>
    <s v="1212052588Code12452D"/>
    <s v="1036833659"/>
    <s v="Z045"/>
    <s v="Z022"/>
    <s v="0093295908"/>
    <s v="1014781"/>
    <s v="CP All Public Company Limited"/>
    <s v="1123730"/>
    <s v="14947762"/>
    <s v="SKU CA LTBL  83R  CPB 20 10000 PP  N TH1"/>
    <n v="14000"/>
    <n v="828681.36"/>
    <x v="4"/>
    <n v="14000"/>
    <n v="879060"/>
    <n v="50378.640000000014"/>
    <n v="828681.36"/>
    <n v="1008000"/>
    <n v="65943.925233644855"/>
    <n v="894625.28523364489"/>
    <s v="CA"/>
    <x v="0"/>
    <x v="0"/>
  </r>
  <r>
    <x v="3"/>
    <s v="1212052588Code12452D"/>
    <s v="1036833659"/>
    <s v="Z045"/>
    <s v="Z022"/>
    <s v="0093295908"/>
    <s v="1014781"/>
    <s v="CP All Public Company Limited"/>
    <s v="1123730"/>
    <s v="14947765"/>
    <s v="SKU CA MGGR  83R  CPB 20 10000 PP  N TH1"/>
    <n v="6000"/>
    <n v="355149.15"/>
    <x v="5"/>
    <n v="6000"/>
    <n v="376740"/>
    <n v="21590.849999999977"/>
    <n v="355149.15"/>
    <n v="432000"/>
    <n v="28261.682242990653"/>
    <n v="383410.83224299067"/>
    <s v="CA"/>
    <x v="0"/>
    <x v="0"/>
  </r>
  <r>
    <x v="3"/>
    <s v="1212052588Code12452D"/>
    <s v="1036833659"/>
    <s v="Z045"/>
    <s v="Z022"/>
    <s v="0093295908"/>
    <s v="1014781"/>
    <s v="CP All Public Company Limited"/>
    <s v="1123730"/>
    <s v="15039619"/>
    <s v="SKU CA FLYL  97R  CPB 20 10000 PP  N TH1"/>
    <n v="20000"/>
    <n v="1183830.92"/>
    <x v="6"/>
    <n v="20000"/>
    <n v="1255800"/>
    <n v="71969.080000000075"/>
    <n v="1183830.92"/>
    <n v="1440000"/>
    <n v="94205.607476635516"/>
    <n v="1278036.5274766355"/>
    <s v="CAHD"/>
    <x v="0"/>
    <x v="0"/>
  </r>
  <r>
    <x v="3"/>
    <s v="1212052588Code12452D"/>
    <s v="1036833659"/>
    <s v="Z045"/>
    <s v="Z022"/>
    <s v="0093295908"/>
    <s v="1014781"/>
    <s v="CP All Public Company Limited"/>
    <s v="1123730"/>
    <s v="15106849"/>
    <s v="SKU CA MGGR  97R  CPB 20 10000 PP  P TH1"/>
    <n v="5000"/>
    <n v="295957.73"/>
    <x v="7"/>
    <n v="5000"/>
    <n v="313950"/>
    <n v="17992.270000000019"/>
    <n v="295957.73"/>
    <n v="360000"/>
    <n v="23551.401869158879"/>
    <n v="319509.13186915888"/>
    <s v="CAHD"/>
    <x v="0"/>
    <x v="0"/>
  </r>
  <r>
    <x v="3"/>
    <s v="1212052589Code12452D"/>
    <s v="1036833702"/>
    <s v="Z045"/>
    <s v="Z022"/>
    <s v="0093295909"/>
    <s v="1014781"/>
    <s v="CP All Public Company Limited"/>
    <s v="1123730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3"/>
    <s v="1212052589Code12452D"/>
    <s v="1036833702"/>
    <s v="Z045"/>
    <s v="Z022"/>
    <s v="0093295909"/>
    <s v="1014781"/>
    <s v="CP All Public Company Limited"/>
    <s v="1123730"/>
    <s v="16256531"/>
    <s v="SKU WI FLOE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3"/>
    <s v="1212052589Code12452D"/>
    <s v="1036833702"/>
    <s v="Z045"/>
    <s v="Z022"/>
    <s v="0093295909"/>
    <s v="1014781"/>
    <s v="CP All Public Company Limited"/>
    <s v="1123730"/>
    <s v="16256537"/>
    <s v="SKU WI LTCO  83M  SFP 20 10000 PP  N TH1"/>
    <n v="8000"/>
    <n v="473532.37"/>
    <x v="10"/>
    <n v="8000"/>
    <n v="502320"/>
    <n v="28787.630000000005"/>
    <n v="473532.37"/>
    <n v="576000"/>
    <n v="37682.242990654202"/>
    <n v="511214.61299065419"/>
    <s v="WI"/>
    <x v="0"/>
    <x v="0"/>
  </r>
  <r>
    <x v="3"/>
    <s v="1212052589Code12452D"/>
    <s v="1036833702"/>
    <s v="Z045"/>
    <s v="Z022"/>
    <s v="0093295909"/>
    <s v="1014781"/>
    <s v="CP All Public Company Limited"/>
    <s v="1123730"/>
    <s v="16256534"/>
    <s v="SKU WI MECO  83M  SFP 20 10000 PP  N TH1"/>
    <n v="5000"/>
    <n v="295957.73"/>
    <x v="11"/>
    <n v="5000"/>
    <n v="313950"/>
    <n v="17992.270000000019"/>
    <n v="295957.73"/>
    <n v="360000"/>
    <n v="23551.401869158879"/>
    <n v="319509.13186915888"/>
    <s v="WI"/>
    <x v="0"/>
    <x v="0"/>
  </r>
  <r>
    <x v="3"/>
    <s v="31453512"/>
    <s v="1036834128"/>
    <s v="Z045"/>
    <s v="Z022"/>
    <s v="0093295910"/>
    <s v="1118080"/>
    <s v="CP Axtra Public Company Limited"/>
    <s v="1014696"/>
    <s v="14947759"/>
    <s v="SKU CA FLYL  83R  CPB 20 10000 PP  N TH1"/>
    <n v="500"/>
    <n v="30545"/>
    <x v="3"/>
    <n v="500"/>
    <n v="31395"/>
    <n v="850"/>
    <n v="30545"/>
    <n v="36000"/>
    <n v="2355.1401869158876"/>
    <n v="32900.140186915887"/>
    <s v="CA"/>
    <x v="0"/>
    <x v="8"/>
  </r>
  <r>
    <x v="3"/>
    <s v="31454156"/>
    <s v="1036834129"/>
    <s v="Z045"/>
    <s v="Z022"/>
    <s v="0093295911"/>
    <s v="1118080"/>
    <s v="CP Axtra Public Company Limited"/>
    <s v="1077703"/>
    <s v="16256534"/>
    <s v="SKU WI MECO  83M  SFP 20 10000 PP  N TH1"/>
    <n v="1500"/>
    <n v="91680"/>
    <x v="11"/>
    <n v="1500"/>
    <n v="94185"/>
    <n v="2505"/>
    <n v="91680"/>
    <n v="108000"/>
    <n v="7065.4205607476633"/>
    <n v="98745.420560747662"/>
    <s v="WI"/>
    <x v="0"/>
    <x v="8"/>
  </r>
  <r>
    <x v="3"/>
    <s v="31454156"/>
    <s v="1036834129"/>
    <s v="Z045"/>
    <s v="Z022"/>
    <s v="0093295911"/>
    <s v="1118080"/>
    <s v="CP Axtra Public Company Limited"/>
    <s v="1077703"/>
    <s v="14947765"/>
    <s v="SKU CA MGGR  83R  CPB 20 10000 PP  N TH1"/>
    <n v="3500"/>
    <n v="213815"/>
    <x v="5"/>
    <n v="3500"/>
    <n v="219765"/>
    <n v="5950"/>
    <n v="213815"/>
    <n v="252000"/>
    <n v="16485.981308411214"/>
    <n v="230300.98130841122"/>
    <s v="CA"/>
    <x v="0"/>
    <x v="8"/>
  </r>
  <r>
    <x v="3"/>
    <s v="31460955"/>
    <s v="1036834130"/>
    <s v="Z045"/>
    <s v="Z022"/>
    <s v="0093295912"/>
    <s v="1118080"/>
    <s v="CP Axtra Public Company Limited"/>
    <s v="1077703"/>
    <s v="16256531"/>
    <s v="SKU WI FLOE  83M  SFP 20 10000 PP  N TH1"/>
    <n v="2000"/>
    <n v="122240"/>
    <x v="9"/>
    <n v="2000"/>
    <n v="125580"/>
    <n v="3340"/>
    <n v="122240"/>
    <n v="144000"/>
    <n v="9420.5607476635505"/>
    <n v="131660.56074766355"/>
    <s v="WI"/>
    <x v="0"/>
    <x v="8"/>
  </r>
  <r>
    <x v="3"/>
    <s v="31460955"/>
    <s v="1036834130"/>
    <s v="Z045"/>
    <s v="Z022"/>
    <s v="0093295912"/>
    <s v="1118080"/>
    <s v="CP Axtra Public Company Limited"/>
    <s v="1077703"/>
    <s v="16256537"/>
    <s v="SKU WI LTCO  83M  SFP 20 10000 PP  N TH1"/>
    <n v="4000"/>
    <n v="244480"/>
    <x v="10"/>
    <n v="4000"/>
    <n v="251160"/>
    <n v="6680"/>
    <n v="244480"/>
    <n v="288000"/>
    <n v="18841.121495327101"/>
    <n v="263321.1214953271"/>
    <s v="WI"/>
    <x v="0"/>
    <x v="8"/>
  </r>
  <r>
    <x v="3"/>
    <s v="31460955"/>
    <s v="1036834130"/>
    <s v="Z045"/>
    <s v="Z022"/>
    <s v="0093295912"/>
    <s v="1118080"/>
    <s v="CP Axtra Public Company Limited"/>
    <s v="1077703"/>
    <s v="14947759"/>
    <s v="SKU CA FLYL  83R  CPB 20 10000 PP  N TH1"/>
    <n v="11500"/>
    <n v="702535"/>
    <x v="3"/>
    <n v="11500"/>
    <n v="722085"/>
    <n v="19550"/>
    <n v="702535"/>
    <n v="828000"/>
    <n v="54168.224299065419"/>
    <n v="756703.22429906542"/>
    <s v="CA"/>
    <x v="0"/>
    <x v="8"/>
  </r>
  <r>
    <x v="3"/>
    <s v="31460955"/>
    <s v="1036834130"/>
    <s v="Z045"/>
    <s v="Z022"/>
    <s v="0093295912"/>
    <s v="1118080"/>
    <s v="CP Axtra Public Company Limited"/>
    <s v="1077703"/>
    <s v="14947762"/>
    <s v="SKU CA LTBL  83R  CPB 20 10000 PP  N TH1"/>
    <n v="6000"/>
    <n v="366540"/>
    <x v="4"/>
    <n v="6000"/>
    <n v="376740"/>
    <n v="10200"/>
    <n v="366540"/>
    <n v="432000"/>
    <n v="28261.682242990653"/>
    <n v="394801.68224299065"/>
    <s v="CA"/>
    <x v="0"/>
    <x v="8"/>
  </r>
  <r>
    <x v="3"/>
    <s v="31460955"/>
    <s v="1036834130"/>
    <s v="Z045"/>
    <s v="Z022"/>
    <s v="0093295912"/>
    <s v="1118080"/>
    <s v="CP Axtra Public Company Limited"/>
    <s v="1077703"/>
    <s v="15039619"/>
    <s v="SKU CA FLYL  97R  CPB 20 10000 PP  N TH1"/>
    <n v="6500"/>
    <n v="397085"/>
    <x v="6"/>
    <n v="6500"/>
    <n v="408135"/>
    <n v="11050"/>
    <n v="397085"/>
    <n v="468000"/>
    <n v="30616.82242990654"/>
    <n v="427701.82242990652"/>
    <s v="CAHD"/>
    <x v="0"/>
    <x v="8"/>
  </r>
  <r>
    <x v="3"/>
    <s v="1012053236"/>
    <s v="1036834131"/>
    <s v="Z045"/>
    <s v="Z022"/>
    <s v="0093295913"/>
    <s v="1014781"/>
    <s v="CP All Public Company Limited"/>
    <s v="1014781"/>
    <s v="16280435"/>
    <s v="SKU EV ORBL  83R  ROC 20 10000 PP  N TH1"/>
    <n v="8000"/>
    <n v="1066706.24"/>
    <x v="0"/>
    <n v="8000"/>
    <n v="1108240"/>
    <n v="41533.760000000009"/>
    <n v="1066706.24"/>
    <n v="1280000"/>
    <n v="83738.317757009339"/>
    <n v="1150444.5577570093"/>
    <s v="EV"/>
    <x v="0"/>
    <x v="0"/>
  </r>
  <r>
    <x v="3"/>
    <s v="1012053236"/>
    <s v="1036834131"/>
    <s v="Z045"/>
    <s v="Z022"/>
    <s v="0093295913"/>
    <s v="1014781"/>
    <s v="CP All Public Company Limited"/>
    <s v="1014781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3"/>
    <s v="1012053236"/>
    <s v="1036834131"/>
    <s v="Z045"/>
    <s v="Z022"/>
    <s v="0093295913"/>
    <s v="1014781"/>
    <s v="CP All Public Company Limited"/>
    <s v="1014781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3"/>
    <s v="1012053236"/>
    <s v="1036834131"/>
    <s v="Z045"/>
    <s v="Z022"/>
    <s v="0093295913"/>
    <s v="1014781"/>
    <s v="CP All Public Company Limited"/>
    <s v="1014781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3"/>
    <s v="1012053236"/>
    <s v="1036834131"/>
    <s v="Z045"/>
    <s v="Z022"/>
    <s v="0093295913"/>
    <s v="1014781"/>
    <s v="CP All Public Company Limited"/>
    <s v="1014781"/>
    <s v="15106849"/>
    <s v="SKU CA MGGR  97R  CPB 20 10000 PP  P TH1"/>
    <n v="8000"/>
    <n v="473532.37"/>
    <x v="7"/>
    <n v="8000"/>
    <n v="502320"/>
    <n v="28787.630000000005"/>
    <n v="473532.37"/>
    <n v="576000"/>
    <n v="37682.242990654202"/>
    <n v="511214.61299065419"/>
    <s v="CAHD"/>
    <x v="0"/>
    <x v="0"/>
  </r>
  <r>
    <x v="3"/>
    <s v="1012053237"/>
    <s v="1036834132"/>
    <s v="Z045"/>
    <s v="Z022"/>
    <s v="0093295914"/>
    <s v="1014781"/>
    <s v="CP All Public Company Limited"/>
    <s v="1014781"/>
    <s v="16256531"/>
    <s v="SKU WI FLOE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3"/>
    <s v="1012053237"/>
    <s v="1036834132"/>
    <s v="Z045"/>
    <s v="Z022"/>
    <s v="0093295914"/>
    <s v="1014781"/>
    <s v="CP All Public Company Limited"/>
    <s v="1014781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3"/>
    <s v="5012053596"/>
    <s v="1036834133"/>
    <s v="Z045"/>
    <s v="Z022"/>
    <s v="0093295915"/>
    <s v="1014781"/>
    <s v="CP All Public Company Limited"/>
    <s v="1075193"/>
    <s v="16280435"/>
    <s v="SKU EV ORBL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3"/>
    <s v="5012053596"/>
    <s v="1036834133"/>
    <s v="Z045"/>
    <s v="Z022"/>
    <s v="0093295915"/>
    <s v="1014781"/>
    <s v="CP All Public Company Limited"/>
    <s v="1075193"/>
    <s v="14976301"/>
    <s v="SKU EV LTSB  83R  ROC 20 10000 PP  N TH1"/>
    <n v="4000"/>
    <n v="533353.12"/>
    <x v="1"/>
    <n v="4000"/>
    <n v="554120"/>
    <n v="20766.880000000005"/>
    <n v="533353.12"/>
    <n v="640000"/>
    <n v="41869.15887850467"/>
    <n v="575222.27887850464"/>
    <s v="EV"/>
    <x v="0"/>
    <x v="0"/>
  </r>
  <r>
    <x v="3"/>
    <s v="5012053596"/>
    <s v="1036834133"/>
    <s v="Z045"/>
    <s v="Z022"/>
    <s v="0093295915"/>
    <s v="1014781"/>
    <s v="CP All Public Company Limited"/>
    <s v="1075193"/>
    <s v="14976304"/>
    <s v="SKU EV MGOP  83R  ROC 20 10000 PP  N TH1"/>
    <n v="1500"/>
    <n v="214391.31"/>
    <x v="2"/>
    <n v="1500"/>
    <n v="227325.00000000003"/>
    <n v="12933.690000000031"/>
    <n v="214391.31"/>
    <n v="262500"/>
    <n v="17172.897196261682"/>
    <n v="231564.20719626168"/>
    <s v="EV"/>
    <x v="0"/>
    <x v="0"/>
  </r>
  <r>
    <x v="3"/>
    <s v="5012053596"/>
    <s v="1036834133"/>
    <s v="Z045"/>
    <s v="Z022"/>
    <s v="0093295915"/>
    <s v="1014781"/>
    <s v="CP All Public Company Limited"/>
    <s v="1075193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3"/>
    <s v="5012053596"/>
    <s v="1036834133"/>
    <s v="Z045"/>
    <s v="Z022"/>
    <s v="0093295915"/>
    <s v="1014781"/>
    <s v="CP All Public Company Limited"/>
    <s v="1075193"/>
    <s v="14947762"/>
    <s v="SKU CA LTBL  83R  CPB 20 10000 PP  N TH1"/>
    <n v="12000"/>
    <n v="710298.31"/>
    <x v="4"/>
    <n v="12000"/>
    <n v="753480"/>
    <n v="43181.689999999944"/>
    <n v="710298.31"/>
    <n v="864000"/>
    <n v="56523.364485981307"/>
    <n v="766821.67448598135"/>
    <s v="CA"/>
    <x v="0"/>
    <x v="0"/>
  </r>
  <r>
    <x v="3"/>
    <s v="5012053596"/>
    <s v="1036834133"/>
    <s v="Z045"/>
    <s v="Z022"/>
    <s v="0093295915"/>
    <s v="1014781"/>
    <s v="CP All Public Company Limited"/>
    <s v="1075193"/>
    <s v="14947765"/>
    <s v="SKU CA MGGR  83R  CPB 20 10000 PP  N TH1"/>
    <n v="6000"/>
    <n v="355149.15"/>
    <x v="5"/>
    <n v="6000"/>
    <n v="376740"/>
    <n v="21590.849999999977"/>
    <n v="355149.15"/>
    <n v="432000"/>
    <n v="28261.682242990653"/>
    <n v="383410.83224299067"/>
    <s v="CA"/>
    <x v="0"/>
    <x v="0"/>
  </r>
  <r>
    <x v="3"/>
    <s v="5012053596"/>
    <s v="1036834133"/>
    <s v="Z045"/>
    <s v="Z022"/>
    <s v="0093295915"/>
    <s v="1014781"/>
    <s v="CP All Public Company Limited"/>
    <s v="1075193"/>
    <s v="15039619"/>
    <s v="SKU CA FLYL  97R  CPB 20 10000 PP  N TH1"/>
    <n v="12000"/>
    <n v="710298.55"/>
    <x v="6"/>
    <n v="12000"/>
    <n v="753480"/>
    <n v="43181.449999999953"/>
    <n v="710298.55"/>
    <n v="864000"/>
    <n v="56523.364485981307"/>
    <n v="766821.91448598134"/>
    <s v="CAHD"/>
    <x v="0"/>
    <x v="0"/>
  </r>
  <r>
    <x v="3"/>
    <s v="5012053596"/>
    <s v="1036834133"/>
    <s v="Z045"/>
    <s v="Z022"/>
    <s v="0093295915"/>
    <s v="1014781"/>
    <s v="CP All Public Company Limited"/>
    <s v="1075193"/>
    <s v="15106849"/>
    <s v="SKU CA MGGR  97R  CPB 20 10000 PP  P TH1"/>
    <n v="3500"/>
    <n v="207170.41"/>
    <x v="7"/>
    <n v="3500"/>
    <n v="219765"/>
    <n v="12594.589999999997"/>
    <n v="207170.41"/>
    <n v="252000"/>
    <n v="16485.981308411214"/>
    <n v="223656.39130841123"/>
    <s v="CAHD"/>
    <x v="0"/>
    <x v="0"/>
  </r>
  <r>
    <x v="3"/>
    <s v="5012053597"/>
    <s v="1036834134"/>
    <s v="Z045"/>
    <s v="Z022"/>
    <s v="0093295916"/>
    <s v="1014781"/>
    <s v="CP All Public Company Limited"/>
    <s v="1075193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3"/>
    <s v="5012053597"/>
    <s v="1036834134"/>
    <s v="Z045"/>
    <s v="Z022"/>
    <s v="0093295916"/>
    <s v="1014781"/>
    <s v="CP All Public Company Limited"/>
    <s v="1075193"/>
    <s v="16256531"/>
    <s v="SKU WI FLOE  83M  SFP 20 10000 PP  N TH1"/>
    <n v="6000"/>
    <n v="355149.27"/>
    <x v="9"/>
    <n v="6000"/>
    <n v="376740"/>
    <n v="21590.729999999981"/>
    <n v="355149.27"/>
    <n v="432000"/>
    <n v="28261.682242990653"/>
    <n v="383410.95224299066"/>
    <s v="WI"/>
    <x v="0"/>
    <x v="0"/>
  </r>
  <r>
    <x v="3"/>
    <s v="5012053597"/>
    <s v="1036834134"/>
    <s v="Z045"/>
    <s v="Z022"/>
    <s v="0093295916"/>
    <s v="1014781"/>
    <s v="CP All Public Company Limited"/>
    <s v="1075193"/>
    <s v="16256537"/>
    <s v="SKU WI LTCO  83M  SFP 20 10000 PP  N TH1"/>
    <n v="9000"/>
    <n v="532723.91"/>
    <x v="10"/>
    <n v="9000"/>
    <n v="565110"/>
    <n v="32386.089999999967"/>
    <n v="532723.91"/>
    <n v="648000"/>
    <n v="42392.523364485984"/>
    <n v="575116.43336448597"/>
    <s v="WI"/>
    <x v="0"/>
    <x v="0"/>
  </r>
  <r>
    <x v="3"/>
    <s v="5012053597"/>
    <s v="1036834134"/>
    <s v="Z045"/>
    <s v="Z022"/>
    <s v="0093295916"/>
    <s v="1014781"/>
    <s v="CP All Public Company Limited"/>
    <s v="1075193"/>
    <s v="16256534"/>
    <s v="SKU WI MECO  83M  SFP 20 10000 PP  N TH1"/>
    <n v="5000"/>
    <n v="295957.73"/>
    <x v="11"/>
    <n v="5000"/>
    <n v="313950"/>
    <n v="17992.270000000019"/>
    <n v="295957.73"/>
    <n v="360000"/>
    <n v="23551.401869158879"/>
    <n v="319509.13186915888"/>
    <s v="WI"/>
    <x v="0"/>
    <x v="0"/>
  </r>
  <r>
    <x v="3"/>
    <s v="9012053350Code12452D"/>
    <s v="1036834135"/>
    <s v="Z045"/>
    <s v="Z022"/>
    <s v="0093295917"/>
    <s v="1014781"/>
    <s v="CP All Public Company Limited"/>
    <s v="1121029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3"/>
    <s v="9012053350Code12452D"/>
    <s v="1036834135"/>
    <s v="Z045"/>
    <s v="Z022"/>
    <s v="0093295917"/>
    <s v="1014781"/>
    <s v="CP All Public Company Limited"/>
    <s v="1121029"/>
    <s v="14976301"/>
    <s v="SKU EV LTSB  83R  ROC 20 10000 PP  N TH1"/>
    <n v="2000"/>
    <n v="266676.56"/>
    <x v="1"/>
    <n v="2000"/>
    <n v="277060"/>
    <n v="10383.440000000002"/>
    <n v="266676.56"/>
    <n v="320000"/>
    <n v="20934.579439252335"/>
    <n v="287611.13943925232"/>
    <s v="EV"/>
    <x v="0"/>
    <x v="0"/>
  </r>
  <r>
    <x v="3"/>
    <s v="9012053350Code12452D"/>
    <s v="1036834135"/>
    <s v="Z045"/>
    <s v="Z022"/>
    <s v="0093295917"/>
    <s v="1014781"/>
    <s v="CP All Public Company Limited"/>
    <s v="112102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3"/>
    <s v="9012053350Code12452D"/>
    <s v="1036834135"/>
    <s v="Z045"/>
    <s v="Z022"/>
    <s v="0093295917"/>
    <s v="1014781"/>
    <s v="CP All Public Company Limited"/>
    <s v="1121029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3"/>
    <s v="9012053350Code12452D"/>
    <s v="1036834135"/>
    <s v="Z045"/>
    <s v="Z022"/>
    <s v="0093295917"/>
    <s v="1014781"/>
    <s v="CP All Public Company Limited"/>
    <s v="1121029"/>
    <s v="14947762"/>
    <s v="SKU CA LTBL  83R  CPB 20 10000 PP  N TH1"/>
    <n v="4000"/>
    <n v="236766.1"/>
    <x v="4"/>
    <n v="4000"/>
    <n v="251160"/>
    <n v="14393.899999999994"/>
    <n v="236766.1"/>
    <n v="288000"/>
    <n v="18841.121495327101"/>
    <n v="255607.2214953271"/>
    <s v="CA"/>
    <x v="0"/>
    <x v="0"/>
  </r>
  <r>
    <x v="3"/>
    <s v="9012053350Code12452D"/>
    <s v="1036834135"/>
    <s v="Z045"/>
    <s v="Z022"/>
    <s v="0093295917"/>
    <s v="1014781"/>
    <s v="CP All Public Company Limited"/>
    <s v="1121029"/>
    <s v="14947765"/>
    <s v="SKU CA MGGR  83R  CPB 20 10000 PP  N TH1"/>
    <n v="4000"/>
    <n v="236766.1"/>
    <x v="5"/>
    <n v="4000"/>
    <n v="251160"/>
    <n v="14393.899999999994"/>
    <n v="236766.1"/>
    <n v="288000"/>
    <n v="18841.121495327101"/>
    <n v="255607.2214953271"/>
    <s v="CA"/>
    <x v="0"/>
    <x v="0"/>
  </r>
  <r>
    <x v="3"/>
    <s v="9012053350Code12452D"/>
    <s v="1036834135"/>
    <s v="Z045"/>
    <s v="Z022"/>
    <s v="0093295917"/>
    <s v="1014781"/>
    <s v="CP All Public Company Limited"/>
    <s v="1121029"/>
    <s v="15039619"/>
    <s v="SKU CA FLYL  97R  CPB 20 10000 PP  N TH1"/>
    <n v="12000"/>
    <n v="710298.55"/>
    <x v="6"/>
    <n v="12000"/>
    <n v="753480"/>
    <n v="43181.449999999953"/>
    <n v="710298.55"/>
    <n v="864000"/>
    <n v="56523.364485981307"/>
    <n v="766821.91448598134"/>
    <s v="CAHD"/>
    <x v="0"/>
    <x v="0"/>
  </r>
  <r>
    <x v="3"/>
    <s v="9012053350Code12452D"/>
    <s v="1036834135"/>
    <s v="Z045"/>
    <s v="Z022"/>
    <s v="0093295917"/>
    <s v="1014781"/>
    <s v="CP All Public Company Limited"/>
    <s v="1121029"/>
    <s v="15106849"/>
    <s v="SKU CA MGGR  97R  CPB 20 10000 PP  P TH1"/>
    <n v="4000"/>
    <n v="236766.18"/>
    <x v="7"/>
    <n v="4000"/>
    <n v="251160"/>
    <n v="14393.820000000007"/>
    <n v="236766.18"/>
    <n v="288000"/>
    <n v="18841.121495327101"/>
    <n v="255607.30149532709"/>
    <s v="CAHD"/>
    <x v="0"/>
    <x v="0"/>
  </r>
  <r>
    <x v="3"/>
    <s v="9012053351Code12452D"/>
    <s v="1036834136"/>
    <s v="Z045"/>
    <s v="Z022"/>
    <s v="0093295918"/>
    <s v="1014781"/>
    <s v="CP All Public Company Limited"/>
    <s v="1121029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3"/>
    <s v="9012053351Code12452D"/>
    <s v="1036834136"/>
    <s v="Z045"/>
    <s v="Z022"/>
    <s v="0093295918"/>
    <s v="1014781"/>
    <s v="CP All Public Company Limited"/>
    <s v="1121029"/>
    <s v="16256531"/>
    <s v="SKU WI FLOE  83M  SFP 20 10000 PP  N TH1"/>
    <n v="6000"/>
    <n v="355149.27"/>
    <x v="9"/>
    <n v="6000"/>
    <n v="376740"/>
    <n v="21590.729999999981"/>
    <n v="355149.27"/>
    <n v="432000"/>
    <n v="28261.682242990653"/>
    <n v="383410.95224299066"/>
    <s v="WI"/>
    <x v="0"/>
    <x v="0"/>
  </r>
  <r>
    <x v="3"/>
    <s v="9012053351Code12452D"/>
    <s v="1036834136"/>
    <s v="Z045"/>
    <s v="Z022"/>
    <s v="0093295918"/>
    <s v="1014781"/>
    <s v="CP All Public Company Limited"/>
    <s v="1121029"/>
    <s v="16256537"/>
    <s v="SKU WI LTCO  83M  SFP 20 10000 PP  N TH1"/>
    <n v="8000"/>
    <n v="473532.37"/>
    <x v="10"/>
    <n v="8000"/>
    <n v="502320"/>
    <n v="28787.630000000005"/>
    <n v="473532.37"/>
    <n v="576000"/>
    <n v="37682.242990654202"/>
    <n v="511214.61299065419"/>
    <s v="WI"/>
    <x v="0"/>
    <x v="0"/>
  </r>
  <r>
    <x v="3"/>
    <s v="9012053351Code12452D"/>
    <s v="1036834136"/>
    <s v="Z045"/>
    <s v="Z022"/>
    <s v="0093295918"/>
    <s v="1014781"/>
    <s v="CP All Public Company Limited"/>
    <s v="1121029"/>
    <s v="16256534"/>
    <s v="SKU WI MECO  83M  SFP 20 10000 PP  N TH1"/>
    <n v="5000"/>
    <n v="295957.73"/>
    <x v="11"/>
    <n v="5000"/>
    <n v="313950"/>
    <n v="17992.270000000019"/>
    <n v="295957.73"/>
    <n v="360000"/>
    <n v="23551.401869158879"/>
    <n v="319509.13186915888"/>
    <s v="WI"/>
    <x v="0"/>
    <x v="0"/>
  </r>
  <r>
    <x v="3"/>
    <s v="330389"/>
    <s v="1036850140"/>
    <s v="Z045"/>
    <s v="Z022"/>
    <s v="0093295919"/>
    <s v="1014103"/>
    <s v="PTT Retail Management Co., Ltd"/>
    <s v="1136764"/>
    <s v="16256537"/>
    <s v="SKU WI LTCO  83M  SFP 20 10000 PP  N TH1"/>
    <n v="1000"/>
    <n v="62790"/>
    <x v="10"/>
    <n v="1000"/>
    <n v="62790"/>
    <n v="0"/>
    <n v="62790"/>
    <n v="72000"/>
    <n v="4710.2803738317753"/>
    <n v="67500.280373831774"/>
    <s v="WI"/>
    <x v="0"/>
    <x v="6"/>
  </r>
  <r>
    <x v="3"/>
    <s v="330389"/>
    <s v="1036850140"/>
    <s v="Z045"/>
    <s v="Z022"/>
    <s v="0093295919"/>
    <s v="1014103"/>
    <s v="PTT Retail Management Co., Ltd"/>
    <s v="1136764"/>
    <s v="16256534"/>
    <s v="SKU WI MECO  83M  SFP 20 10000 PP  N TH1"/>
    <n v="1000"/>
    <n v="62790"/>
    <x v="11"/>
    <n v="1000"/>
    <n v="62790"/>
    <n v="0"/>
    <n v="62790"/>
    <n v="72000"/>
    <n v="4710.2803738317753"/>
    <n v="67500.280373831774"/>
    <s v="WI"/>
    <x v="0"/>
    <x v="6"/>
  </r>
  <r>
    <x v="3"/>
    <s v="330389"/>
    <s v="1036850140"/>
    <s v="Z045"/>
    <s v="Z022"/>
    <s v="0093295919"/>
    <s v="1014103"/>
    <s v="PTT Retail Management Co., Ltd"/>
    <s v="1136764"/>
    <s v="14947759"/>
    <s v="SKU CA FLYL  83R  CPB 20 10000 PP  N TH1"/>
    <n v="2000"/>
    <n v="124480"/>
    <x v="3"/>
    <n v="2000"/>
    <n v="125580"/>
    <n v="1100"/>
    <n v="124480"/>
    <n v="144000"/>
    <n v="9420.5607476635505"/>
    <n v="133900.56074766355"/>
    <s v="CA"/>
    <x v="0"/>
    <x v="6"/>
  </r>
  <r>
    <x v="3"/>
    <s v="330389"/>
    <s v="1036850140"/>
    <s v="Z045"/>
    <s v="Z022"/>
    <s v="0093295919"/>
    <s v="1014103"/>
    <s v="PTT Retail Management Co., Ltd"/>
    <s v="1136764"/>
    <s v="14947765"/>
    <s v="SKU CA MGGR  83R  CPB 20 10000 PP  N TH1"/>
    <n v="1000"/>
    <n v="62790"/>
    <x v="5"/>
    <n v="1000"/>
    <n v="62790"/>
    <n v="0"/>
    <n v="62790"/>
    <n v="72000"/>
    <n v="4710.2803738317753"/>
    <n v="67500.280373831774"/>
    <s v="CA"/>
    <x v="0"/>
    <x v="6"/>
  </r>
  <r>
    <x v="3"/>
    <s v="881.79813939"/>
    <s v="1036850138"/>
    <s v="Z045"/>
    <s v="Z022"/>
    <s v="0093295920"/>
    <s v="1075926"/>
    <s v="CP Axtra Public Company Limited"/>
    <s v="1075927"/>
    <s v="14947759"/>
    <s v="SKU CA FLYL  83R  CPB 20 10000 PP  N TH1"/>
    <n v="120"/>
    <n v="7426.8"/>
    <x v="3"/>
    <n v="120"/>
    <n v="7534.8"/>
    <n v="108"/>
    <n v="7426.8"/>
    <n v="8640"/>
    <n v="565.23364485981313"/>
    <n v="7992.0336448598136"/>
    <s v="CA"/>
    <x v="0"/>
    <x v="15"/>
  </r>
  <r>
    <x v="3"/>
    <s v="881.79813939"/>
    <s v="1036850138"/>
    <s v="Z045"/>
    <s v="Z022"/>
    <s v="0093295920"/>
    <s v="1075926"/>
    <s v="CP Axtra Public Company Limited"/>
    <s v="1075927"/>
    <s v="14947762"/>
    <s v="SKU CA LTBL  83R  CPB 20 10000 PP  N TH1"/>
    <n v="120"/>
    <n v="7426.8"/>
    <x v="4"/>
    <n v="120"/>
    <n v="7534.8"/>
    <n v="108"/>
    <n v="7426.8"/>
    <n v="8640"/>
    <n v="565.23364485981313"/>
    <n v="7992.0336448598136"/>
    <s v="CA"/>
    <x v="0"/>
    <x v="15"/>
  </r>
  <r>
    <x v="3"/>
    <s v="882.79809792"/>
    <s v="1036850139"/>
    <s v="Z045"/>
    <s v="Z022"/>
    <s v="0093295921"/>
    <s v="1075926"/>
    <s v="CP Axtra Public Company Limited"/>
    <s v="1120538"/>
    <s v="14947759"/>
    <s v="SKU CA FLYL  83R  CPB 20 10000 PP  N TH1"/>
    <n v="120"/>
    <n v="7426.8"/>
    <x v="3"/>
    <n v="120"/>
    <n v="7534.8"/>
    <n v="108"/>
    <n v="7426.8"/>
    <n v="8640"/>
    <n v="565.23364485981313"/>
    <n v="7992.0336448598136"/>
    <s v="CA"/>
    <x v="0"/>
    <x v="15"/>
  </r>
  <r>
    <x v="3"/>
    <s v="882.79813938"/>
    <s v="1036850145"/>
    <s v="Z045"/>
    <s v="Z022"/>
    <s v="0093295922"/>
    <s v="1075926"/>
    <s v="CP Axtra Public Company Limited"/>
    <s v="1120538"/>
    <s v="16256531"/>
    <s v="SKU WI FLOE  83M  SFP 20 10000 PP  N TH1"/>
    <n v="40"/>
    <n v="2478.6799999999998"/>
    <x v="9"/>
    <n v="40"/>
    <n v="2511.6"/>
    <n v="32.920000000000073"/>
    <n v="2478.6799999999998"/>
    <n v="2880"/>
    <n v="188.41121495327104"/>
    <n v="2667.091214953271"/>
    <s v="WI"/>
    <x v="0"/>
    <x v="15"/>
  </r>
  <r>
    <x v="3"/>
    <s v="882.79813938"/>
    <s v="1036850145"/>
    <s v="Z045"/>
    <s v="Z022"/>
    <s v="0093295922"/>
    <s v="1075926"/>
    <s v="CP Axtra Public Company Limited"/>
    <s v="1120538"/>
    <s v="14947759"/>
    <s v="SKU CA FLYL  83R  CPB 20 10000 PP  N TH1"/>
    <n v="840"/>
    <n v="51987.6"/>
    <x v="3"/>
    <n v="840"/>
    <n v="52743.6"/>
    <n v="756"/>
    <n v="51987.6"/>
    <n v="60480"/>
    <n v="3956.6355140186915"/>
    <n v="55944.235514018692"/>
    <s v="CA"/>
    <x v="0"/>
    <x v="15"/>
  </r>
  <r>
    <x v="3"/>
    <s v="409354"/>
    <s v="1036850144"/>
    <s v="Z045"/>
    <s v="Z022"/>
    <s v="0093295923"/>
    <s v="1249208"/>
    <s v="DONKI (Thailand) Co., Ltd."/>
    <s v="1249209"/>
    <s v="16239563"/>
    <s v="SKU WI LTBL  83R  CPB 20 10000 PP  N TH1"/>
    <n v="40"/>
    <n v="4166"/>
    <x v="8"/>
    <n v="40"/>
    <n v="4166"/>
    <n v="0"/>
    <n v="4166"/>
    <n v="4800"/>
    <n v="314.01869158878503"/>
    <n v="4480.0186915887853"/>
    <s v="WI"/>
    <x v="0"/>
    <x v="16"/>
  </r>
  <r>
    <x v="3"/>
    <s v="409354"/>
    <s v="1036850144"/>
    <s v="Z045"/>
    <s v="Z022"/>
    <s v="0093295923"/>
    <s v="1249208"/>
    <s v="DONKI (Thailand) Co., Ltd."/>
    <s v="1249209"/>
    <s v="16256531"/>
    <s v="SKU WI FLOE  83M  SFP 20 10000 PP  N TH1"/>
    <n v="10"/>
    <n v="627.9"/>
    <x v="9"/>
    <n v="10"/>
    <n v="627.9"/>
    <n v="0"/>
    <n v="627.9"/>
    <n v="720"/>
    <n v="47.10280373831776"/>
    <n v="675.00280373831777"/>
    <s v="WI"/>
    <x v="0"/>
    <x v="16"/>
  </r>
  <r>
    <x v="3"/>
    <s v="881.79753542"/>
    <s v="1036850150"/>
    <s v="Z045"/>
    <s v="Z022"/>
    <s v="0093295924"/>
    <s v="1075926"/>
    <s v="CP Axtra Public Company Limited"/>
    <s v="1075927"/>
    <s v="16256531"/>
    <s v="SKU WI FLOE  83M  SFP 20 10000 PP  N TH1"/>
    <n v="40"/>
    <n v="2478.6799999999998"/>
    <x v="9"/>
    <n v="40"/>
    <n v="2511.6"/>
    <n v="32.920000000000073"/>
    <n v="2478.6799999999998"/>
    <n v="2880"/>
    <n v="188.41121495327104"/>
    <n v="2667.091214953271"/>
    <s v="WI"/>
    <x v="0"/>
    <x v="15"/>
  </r>
  <r>
    <x v="3"/>
    <s v="881.79753542"/>
    <s v="1036850150"/>
    <s v="Z045"/>
    <s v="Z022"/>
    <s v="0093295924"/>
    <s v="1075926"/>
    <s v="CP Axtra Public Company Limited"/>
    <s v="1075927"/>
    <s v="14947759"/>
    <s v="SKU CA FLYL  83R  CPB 20 10000 PP  N TH1"/>
    <n v="80"/>
    <n v="4951.2"/>
    <x v="3"/>
    <n v="80"/>
    <n v="5023.2"/>
    <n v="72"/>
    <n v="4951.2"/>
    <n v="5760"/>
    <n v="376.82242990654208"/>
    <n v="5328.0224299065421"/>
    <s v="CA"/>
    <x v="0"/>
    <x v="15"/>
  </r>
  <r>
    <x v="3"/>
    <s v="4002494091"/>
    <s v="1036850151"/>
    <s v="Z045"/>
    <s v="Z022"/>
    <s v="0093295925"/>
    <s v="1137711"/>
    <s v="C.J. Express Group Co., Ltd."/>
    <s v="1137711"/>
    <s v="16280435"/>
    <s v="SKU EV ORBL  83R  ROC 20 10000 PP  N TH1"/>
    <n v="10"/>
    <n v="1361.9"/>
    <x v="0"/>
    <n v="10"/>
    <n v="1385.3"/>
    <n v="23.399999999999864"/>
    <n v="1361.9"/>
    <n v="1600"/>
    <n v="104.67289719626169"/>
    <n v="1466.5728971962617"/>
    <s v="EV"/>
    <x v="0"/>
    <x v="3"/>
  </r>
  <r>
    <x v="3"/>
    <s v="4002494091"/>
    <s v="1036850151"/>
    <s v="Z045"/>
    <s v="Z022"/>
    <s v="0093295925"/>
    <s v="1137711"/>
    <s v="C.J. Express Group Co., Ltd."/>
    <s v="1137711"/>
    <s v="14976301"/>
    <s v="SKU EV LTSB  83R  ROC 20 10000 PP  N TH1"/>
    <n v="10"/>
    <n v="1361.9"/>
    <x v="1"/>
    <n v="10"/>
    <n v="1385.3"/>
    <n v="23.399999999999864"/>
    <n v="1361.9"/>
    <n v="1600"/>
    <n v="104.67289719626169"/>
    <n v="1466.5728971962617"/>
    <s v="EV"/>
    <x v="0"/>
    <x v="3"/>
  </r>
  <r>
    <x v="3"/>
    <s v="4002494091"/>
    <s v="1036850151"/>
    <s v="Z045"/>
    <s v="Z022"/>
    <s v="0093295925"/>
    <s v="1137711"/>
    <s v="C.J. Express Group Co., Ltd."/>
    <s v="1137711"/>
    <s v="14976304"/>
    <s v="SKU EV MGOP  83R  ROC 20 10000 PP  N TH1"/>
    <n v="10"/>
    <n v="1488.3"/>
    <x v="2"/>
    <n v="10"/>
    <n v="1515.5"/>
    <n v="27.200000000000045"/>
    <n v="1488.3"/>
    <n v="1750"/>
    <n v="114.48598130841121"/>
    <n v="1602.7859813084112"/>
    <s v="EV"/>
    <x v="0"/>
    <x v="3"/>
  </r>
  <r>
    <x v="3"/>
    <s v="4002494091"/>
    <s v="1036850151"/>
    <s v="Z045"/>
    <s v="Z022"/>
    <s v="0093295925"/>
    <s v="1137711"/>
    <s v="C.J. Express Group Co., Ltd."/>
    <s v="1137711"/>
    <s v="16239563"/>
    <s v="SKU WI LTBL  83R  CPB 20 10000 PP  N TH1"/>
    <n v="60"/>
    <n v="6190.8"/>
    <x v="8"/>
    <n v="60"/>
    <n v="6249"/>
    <n v="58.199999999999818"/>
    <n v="6190.8"/>
    <n v="7200"/>
    <n v="471.02803738317755"/>
    <n v="6661.8280373831776"/>
    <s v="WI"/>
    <x v="0"/>
    <x v="3"/>
  </r>
  <r>
    <x v="3"/>
    <s v="4002494091"/>
    <s v="1036850151"/>
    <s v="Z045"/>
    <s v="Z022"/>
    <s v="0093295925"/>
    <s v="1137711"/>
    <s v="C.J. Express Group Co., Ltd."/>
    <s v="1137711"/>
    <s v="14947759"/>
    <s v="SKU CA FLYL  83R  CPB 20 10000 PP  N TH1"/>
    <n v="100"/>
    <n v="6252"/>
    <x v="3"/>
    <n v="100"/>
    <n v="6279"/>
    <n v="27"/>
    <n v="6252"/>
    <n v="7200"/>
    <n v="471.02803738317755"/>
    <n v="6723.0280373831774"/>
    <s v="CA"/>
    <x v="0"/>
    <x v="3"/>
  </r>
  <r>
    <x v="3"/>
    <s v="4002494091"/>
    <s v="1036850151"/>
    <s v="Z045"/>
    <s v="Z022"/>
    <s v="0093295925"/>
    <s v="1137711"/>
    <s v="C.J. Express Group Co., Ltd."/>
    <s v="1137711"/>
    <s v="15039619"/>
    <s v="SKU CA FLYL  97R  CPB 20 10000 PP  N TH1"/>
    <n v="20"/>
    <n v="1250.4000000000001"/>
    <x v="6"/>
    <n v="20"/>
    <n v="1255.8"/>
    <n v="5.3999999999998636"/>
    <n v="1250.4000000000001"/>
    <n v="1440"/>
    <n v="94.205607476635521"/>
    <n v="1344.6056074766357"/>
    <s v="CAHD"/>
    <x v="0"/>
    <x v="3"/>
  </r>
  <r>
    <x v="3"/>
    <s v="1659680"/>
    <s v="1036850168"/>
    <s v="Z045"/>
    <s v="Z022"/>
    <s v="0093295926"/>
    <s v="1014645"/>
    <s v="UFM Fuji Super Co.,Ltd."/>
    <s v="1014645"/>
    <s v="14976304"/>
    <s v="SKU EV MGOP  83R  ROC 20 10000 PP  N TH1"/>
    <n v="150"/>
    <n v="22732.5"/>
    <x v="2"/>
    <n v="150"/>
    <n v="22732.5"/>
    <n v="0"/>
    <n v="22732.5"/>
    <n v="26250"/>
    <n v="1717.2897196261683"/>
    <n v="24449.789719626169"/>
    <s v="EV"/>
    <x v="0"/>
    <x v="17"/>
  </r>
  <r>
    <x v="3"/>
    <s v="1659680"/>
    <s v="1036850168"/>
    <s v="Z045"/>
    <s v="Z022"/>
    <s v="0093295926"/>
    <s v="1014645"/>
    <s v="UFM Fuji Super Co.,Ltd."/>
    <s v="1014645"/>
    <s v="16239563"/>
    <s v="SKU WI LTBL  83R  CPB 20 10000 PP  N TH1"/>
    <n v="50"/>
    <n v="5207.5"/>
    <x v="8"/>
    <n v="50"/>
    <n v="5207.5"/>
    <n v="0"/>
    <n v="5207.5"/>
    <n v="6000"/>
    <n v="392.52336448598129"/>
    <n v="5600.0233644859809"/>
    <s v="WI"/>
    <x v="0"/>
    <x v="17"/>
  </r>
  <r>
    <x v="3"/>
    <s v="1659680"/>
    <s v="1036850168"/>
    <s v="Z045"/>
    <s v="Z022"/>
    <s v="0093295926"/>
    <s v="1014645"/>
    <s v="UFM Fuji Super Co.,Ltd."/>
    <s v="1014645"/>
    <s v="14947759"/>
    <s v="SKU CA FLYL  83R  CPB 20 10000 PP  N TH1"/>
    <n v="50"/>
    <n v="3139.5"/>
    <x v="3"/>
    <n v="50"/>
    <n v="3139.5"/>
    <n v="0"/>
    <n v="3139.5"/>
    <n v="3600"/>
    <n v="235.51401869158877"/>
    <n v="3375.0140186915887"/>
    <s v="CA"/>
    <x v="0"/>
    <x v="17"/>
  </r>
  <r>
    <x v="3"/>
    <s v="1659680"/>
    <s v="1036850168"/>
    <s v="Z045"/>
    <s v="Z022"/>
    <s v="0093295926"/>
    <s v="1014645"/>
    <s v="UFM Fuji Super Co.,Ltd."/>
    <s v="1014645"/>
    <s v="14947762"/>
    <s v="SKU CA LTBL  83R  CPB 20 10000 PP  N TH1"/>
    <n v="250"/>
    <n v="15697.5"/>
    <x v="4"/>
    <n v="250"/>
    <n v="15697.5"/>
    <n v="0"/>
    <n v="15697.5"/>
    <n v="18000"/>
    <n v="1177.5700934579438"/>
    <n v="16875.070093457944"/>
    <s v="CA"/>
    <x v="0"/>
    <x v="17"/>
  </r>
  <r>
    <x v="3"/>
    <s v="1513910"/>
    <s v="1036850169"/>
    <s v="Z045"/>
    <s v="Z022"/>
    <s v="0093295927"/>
    <s v="1014615"/>
    <s v="UFM Fuji Super Co.,Ltd."/>
    <s v="1014615"/>
    <s v="16256537"/>
    <s v="SKU WI LTCO  83M  SFP 20 10000 PP  N TH1"/>
    <n v="250"/>
    <n v="15697.5"/>
    <x v="10"/>
    <n v="250"/>
    <n v="15697.5"/>
    <n v="0"/>
    <n v="15697.5"/>
    <n v="18000"/>
    <n v="1177.5700934579438"/>
    <n v="16875.070093457944"/>
    <s v="WI"/>
    <x v="0"/>
    <x v="17"/>
  </r>
  <r>
    <x v="3"/>
    <s v="1513910"/>
    <s v="1036850169"/>
    <s v="Z045"/>
    <s v="Z022"/>
    <s v="0093295927"/>
    <s v="1014615"/>
    <s v="UFM Fuji Super Co.,Ltd."/>
    <s v="1014615"/>
    <s v="14947762"/>
    <s v="SKU CA LTBL  83R  CPB 20 10000 PP  N TH1"/>
    <n v="500"/>
    <n v="31395"/>
    <x v="4"/>
    <n v="500"/>
    <n v="31395"/>
    <n v="0"/>
    <n v="31395"/>
    <n v="36000"/>
    <n v="2355.1401869158876"/>
    <n v="33750.140186915887"/>
    <s v="CA"/>
    <x v="0"/>
    <x v="17"/>
  </r>
  <r>
    <x v="3"/>
    <s v="1513910"/>
    <s v="1036850169"/>
    <s v="Z045"/>
    <s v="Z022"/>
    <s v="0093295927"/>
    <s v="1014615"/>
    <s v="UFM Fuji Super Co.,Ltd."/>
    <s v="1014615"/>
    <s v="14947765"/>
    <s v="SKU CA MGGR  83R  CPB 20 10000 PP  N TH1"/>
    <n v="250"/>
    <n v="15697.5"/>
    <x v="5"/>
    <n v="250"/>
    <n v="15697.5"/>
    <n v="0"/>
    <n v="15697.5"/>
    <n v="18000"/>
    <n v="1177.5700934579438"/>
    <n v="16875.070093457944"/>
    <s v="CA"/>
    <x v="0"/>
    <x v="17"/>
  </r>
  <r>
    <x v="3"/>
    <s v="575593"/>
    <s v="1036850170"/>
    <s v="Z045"/>
    <s v="Z022"/>
    <s v="0093295928"/>
    <s v="1106976"/>
    <s v="UFM Fuji Super Co.,Ltd."/>
    <s v="1106976"/>
    <s v="14976301"/>
    <s v="SKU EV LTSB  83R  ROC 20 10000 PP  N TH1"/>
    <n v="150"/>
    <n v="20667"/>
    <x v="1"/>
    <n v="150"/>
    <n v="20779.5"/>
    <n v="112.5"/>
    <n v="20667"/>
    <n v="24000"/>
    <n v="1570.0934579439252"/>
    <n v="22237.093457943924"/>
    <s v="EV"/>
    <x v="0"/>
    <x v="17"/>
  </r>
  <r>
    <x v="3"/>
    <s v="575593"/>
    <s v="1036850170"/>
    <s v="Z045"/>
    <s v="Z022"/>
    <s v="0093295928"/>
    <s v="1106976"/>
    <s v="UFM Fuji Super Co.,Ltd."/>
    <s v="1106976"/>
    <s v="14976304"/>
    <s v="SKU EV MGOP  83R  ROC 20 10000 PP  N TH1"/>
    <n v="100"/>
    <n v="15155"/>
    <x v="2"/>
    <n v="100"/>
    <n v="15155.000000000002"/>
    <n v="0"/>
    <n v="15155"/>
    <n v="17500"/>
    <n v="1144.8598130841121"/>
    <n v="16299.859813084113"/>
    <s v="EV"/>
    <x v="0"/>
    <x v="17"/>
  </r>
  <r>
    <x v="3"/>
    <s v="575593"/>
    <s v="1036850170"/>
    <s v="Z045"/>
    <s v="Z022"/>
    <s v="0093295928"/>
    <s v="1106976"/>
    <s v="UFM Fuji Super Co.,Ltd."/>
    <s v="1106976"/>
    <s v="16256531"/>
    <s v="SKU WI FLOE  83M  SFP 20 10000 PP  N TH1"/>
    <n v="50"/>
    <n v="3139.5"/>
    <x v="9"/>
    <n v="50"/>
    <n v="3139.5"/>
    <n v="0"/>
    <n v="3139.5"/>
    <n v="3600"/>
    <n v="235.51401869158877"/>
    <n v="3375.0140186915887"/>
    <s v="WI"/>
    <x v="0"/>
    <x v="17"/>
  </r>
  <r>
    <x v="3"/>
    <s v="575593"/>
    <s v="1036850170"/>
    <s v="Z045"/>
    <s v="Z022"/>
    <s v="0093295928"/>
    <s v="1106976"/>
    <s v="UFM Fuji Super Co.,Ltd."/>
    <s v="1106976"/>
    <s v="14947759"/>
    <s v="SKU CA FLYL  83R  CPB 20 10000 PP  N TH1"/>
    <n v="100"/>
    <n v="6279"/>
    <x v="3"/>
    <n v="100"/>
    <n v="6279"/>
    <n v="0"/>
    <n v="6279"/>
    <n v="7200"/>
    <n v="471.02803738317755"/>
    <n v="6750.0280373831774"/>
    <s v="CA"/>
    <x v="0"/>
    <x v="17"/>
  </r>
  <r>
    <x v="3"/>
    <s v="575593"/>
    <s v="1036850170"/>
    <s v="Z045"/>
    <s v="Z022"/>
    <s v="0093295928"/>
    <s v="1106976"/>
    <s v="UFM Fuji Super Co.,Ltd."/>
    <s v="1106976"/>
    <s v="14947762"/>
    <s v="SKU CA LTBL  83R  CPB 20 10000 PP  N TH1"/>
    <n v="250"/>
    <n v="15697.5"/>
    <x v="4"/>
    <n v="250"/>
    <n v="15697.5"/>
    <n v="0"/>
    <n v="15697.5"/>
    <n v="18000"/>
    <n v="1177.5700934579438"/>
    <n v="16875.070093457944"/>
    <s v="CA"/>
    <x v="0"/>
    <x v="17"/>
  </r>
  <r>
    <x v="3"/>
    <s v="575593"/>
    <s v="1036850170"/>
    <s v="Z045"/>
    <s v="Z022"/>
    <s v="0093295928"/>
    <s v="1106976"/>
    <s v="UFM Fuji Super Co.,Ltd."/>
    <s v="1106976"/>
    <s v="14947765"/>
    <s v="SKU CA MGGR  83R  CPB 20 10000 PP  N TH1"/>
    <n v="100"/>
    <n v="6279"/>
    <x v="5"/>
    <n v="100"/>
    <n v="6279"/>
    <n v="0"/>
    <n v="6279"/>
    <n v="7200"/>
    <n v="471.02803738317755"/>
    <n v="6750.0280373831774"/>
    <s v="CA"/>
    <x v="0"/>
    <x v="17"/>
  </r>
  <r>
    <x v="3"/>
    <s v="RDC1_Y25-050801"/>
    <s v="1036850259"/>
    <s v="Z045"/>
    <s v="Z022"/>
    <s v="0093295929"/>
    <s v="1533815"/>
    <s v="RATCHASIMA D.C. CO., LTD."/>
    <s v="1533815"/>
    <s v="14976304"/>
    <s v="SKU EV MGOP  83R  ROC 20 10000 PP  N TH1"/>
    <n v="80"/>
    <n v="12003.2"/>
    <x v="2"/>
    <n v="80"/>
    <n v="12124"/>
    <n v="120.79999999999927"/>
    <n v="12003.2"/>
    <n v="14000"/>
    <n v="915.8878504672897"/>
    <n v="12919.087850467291"/>
    <s v="EV"/>
    <x v="1"/>
    <x v="18"/>
  </r>
  <r>
    <x v="3"/>
    <s v="RDC1_Y25-050801"/>
    <s v="1036850259"/>
    <s v="Z045"/>
    <s v="Z022"/>
    <s v="0093295929"/>
    <s v="1533815"/>
    <s v="RATCHASIMA D.C. CO., LTD."/>
    <s v="1533815"/>
    <s v="16256531"/>
    <s v="SKU WI FLOE  83M  SFP 20 10000 PP  N TH1"/>
    <n v="7000"/>
    <n v="435120"/>
    <x v="9"/>
    <n v="7000"/>
    <n v="439530"/>
    <n v="4410"/>
    <n v="435120"/>
    <n v="504000"/>
    <n v="32971.962616822428"/>
    <n v="468091.96261682245"/>
    <s v="WI"/>
    <x v="1"/>
    <x v="18"/>
  </r>
  <r>
    <x v="3"/>
    <s v="RDC1_Y25-050801"/>
    <s v="1036850259"/>
    <s v="Z045"/>
    <s v="Z022"/>
    <s v="0093295929"/>
    <s v="1533815"/>
    <s v="RATCHASIMA D.C. CO., LTD."/>
    <s v="1533815"/>
    <s v="16256537"/>
    <s v="SKU WI LTCO  83M  SFP 20 10000 PP  N TH1"/>
    <n v="6000"/>
    <n v="372960"/>
    <x v="10"/>
    <n v="6000"/>
    <n v="376740"/>
    <n v="3780"/>
    <n v="372960"/>
    <n v="432000"/>
    <n v="28261.682242990653"/>
    <n v="401221.68224299065"/>
    <s v="WI"/>
    <x v="1"/>
    <x v="18"/>
  </r>
  <r>
    <x v="3"/>
    <s v="RDC1_Y25-050801"/>
    <s v="1036850259"/>
    <s v="Z045"/>
    <s v="Z022"/>
    <s v="0093295929"/>
    <s v="1533815"/>
    <s v="RATCHASIMA D.C. CO., LTD."/>
    <s v="1533815"/>
    <s v="16256534"/>
    <s v="SKU WI MECO  83M  SFP 20 10000 PP  N TH1"/>
    <n v="2500"/>
    <n v="155400"/>
    <x v="11"/>
    <n v="2500"/>
    <n v="156975"/>
    <n v="1575"/>
    <n v="155400"/>
    <n v="180000"/>
    <n v="11775.700934579439"/>
    <n v="167175.70093457945"/>
    <s v="WI"/>
    <x v="1"/>
    <x v="18"/>
  </r>
  <r>
    <x v="3"/>
    <s v="RDC1_Y25-050801"/>
    <s v="1036850259"/>
    <s v="Z045"/>
    <s v="Z022"/>
    <s v="0093295929"/>
    <s v="1533815"/>
    <s v="RATCHASIMA D.C. CO., LTD."/>
    <s v="1533815"/>
    <s v="14947759"/>
    <s v="SKU CA FLYL  83R  CPB 20 10000 PP  N TH1"/>
    <n v="30000"/>
    <n v="1864800"/>
    <x v="3"/>
    <n v="30000"/>
    <n v="1883700"/>
    <n v="18900"/>
    <n v="1864800"/>
    <n v="2160000"/>
    <n v="141308.41121495326"/>
    <n v="2006108.4112149533"/>
    <s v="CA"/>
    <x v="1"/>
    <x v="18"/>
  </r>
  <r>
    <x v="3"/>
    <s v="RDC1_Y25-050801"/>
    <s v="1036850259"/>
    <s v="Z045"/>
    <s v="Z022"/>
    <s v="0093295929"/>
    <s v="1533815"/>
    <s v="RATCHASIMA D.C. CO., LTD."/>
    <s v="1533815"/>
    <s v="14947762"/>
    <s v="SKU CA LTBL  83R  CPB 20 10000 PP  N TH1"/>
    <n v="25000"/>
    <n v="1554000"/>
    <x v="4"/>
    <n v="25000"/>
    <n v="1569750"/>
    <n v="15750"/>
    <n v="1554000"/>
    <n v="1800000"/>
    <n v="117757.00934579439"/>
    <n v="1671757.0093457943"/>
    <s v="CA"/>
    <x v="1"/>
    <x v="18"/>
  </r>
  <r>
    <x v="3"/>
    <s v="RDC1_Y25-050801"/>
    <s v="1036850259"/>
    <s v="Z045"/>
    <s v="Z022"/>
    <s v="0093295929"/>
    <s v="1533815"/>
    <s v="RATCHASIMA D.C. CO., LTD."/>
    <s v="1533815"/>
    <s v="14947765"/>
    <s v="SKU CA MGGR  83R  CPB 20 10000 PP  N TH1"/>
    <n v="453"/>
    <n v="28158.48"/>
    <x v="5"/>
    <n v="453"/>
    <n v="28443.87"/>
    <n v="285.38999999999942"/>
    <n v="28158.48"/>
    <n v="32616"/>
    <n v="2133.7570093457944"/>
    <n v="30292.237009345794"/>
    <s v="CA"/>
    <x v="1"/>
    <x v="18"/>
  </r>
  <r>
    <x v="3"/>
    <s v="RDC1_Y25-050801"/>
    <s v="1036850259"/>
    <s v="Z045"/>
    <s v="Z022"/>
    <s v="0093295929"/>
    <s v="1533815"/>
    <s v="RATCHASIMA D.C. CO., LTD."/>
    <s v="1533815"/>
    <s v="14947765"/>
    <s v="SKU CA MGGR  83R  CPB 20 10000 PP  N TH1"/>
    <n v="1547"/>
    <n v="96161.52"/>
    <x v="5"/>
    <n v="1547"/>
    <n v="97136.13"/>
    <n v="974.61000000000058"/>
    <n v="96161.52"/>
    <n v="111384"/>
    <n v="7286.8037383177571"/>
    <n v="103448.32373831776"/>
    <s v="CA"/>
    <x v="1"/>
    <x v="18"/>
  </r>
  <r>
    <x v="3"/>
    <s v="RDC1_Y25-050801"/>
    <s v="1036850259"/>
    <s v="Z045"/>
    <s v="Z022"/>
    <s v="0093295929"/>
    <s v="1533815"/>
    <s v="RATCHASIMA D.C. CO., LTD."/>
    <s v="1533815"/>
    <s v="15039619"/>
    <s v="SKU CA FLYL  97R  CPB 20 10000 PP  N TH1"/>
    <n v="2500"/>
    <n v="155400"/>
    <x v="6"/>
    <n v="2500"/>
    <n v="156975"/>
    <n v="1575"/>
    <n v="155400"/>
    <n v="180000"/>
    <n v="11775.700934579439"/>
    <n v="167175.70093457945"/>
    <s v="CAHD"/>
    <x v="1"/>
    <x v="18"/>
  </r>
  <r>
    <x v="3"/>
    <s v="RDC2_Y25-050801"/>
    <s v="1036850260"/>
    <s v="Z045"/>
    <s v="Z022"/>
    <s v="0093295930"/>
    <s v="1533947"/>
    <s v="RATCHASIMA D.C. CO., LTD."/>
    <s v="1533947"/>
    <s v="16280435"/>
    <s v="SKU EV ORBL  83R  ROC 20 10000 PP  N TH1"/>
    <n v="500"/>
    <n v="68570"/>
    <x v="0"/>
    <n v="500"/>
    <n v="69265"/>
    <n v="695"/>
    <n v="68570"/>
    <n v="80000"/>
    <n v="5233.6448598130837"/>
    <n v="73803.644859813081"/>
    <s v="EV"/>
    <x v="1"/>
    <x v="18"/>
  </r>
  <r>
    <x v="3"/>
    <s v="RDC2_Y25-050801"/>
    <s v="1036850260"/>
    <s v="Z045"/>
    <s v="Z022"/>
    <s v="0093295930"/>
    <s v="1533947"/>
    <s v="RATCHASIMA D.C. CO., LTD."/>
    <s v="1533947"/>
    <s v="14976301"/>
    <s v="SKU EV LTSB  83R  ROC 20 10000 PP  N TH1"/>
    <n v="400"/>
    <n v="54856"/>
    <x v="1"/>
    <n v="400"/>
    <n v="55412"/>
    <n v="556"/>
    <n v="54856"/>
    <n v="64000"/>
    <n v="4186.9158878504677"/>
    <n v="59042.915887850468"/>
    <s v="EV"/>
    <x v="1"/>
    <x v="18"/>
  </r>
  <r>
    <x v="3"/>
    <s v="RDC2_Y25-050801"/>
    <s v="1036850260"/>
    <s v="Z045"/>
    <s v="Z022"/>
    <s v="0093295930"/>
    <s v="1533947"/>
    <s v="RATCHASIMA D.C. CO., LTD."/>
    <s v="1533947"/>
    <s v="16256531"/>
    <s v="SKU WI FLOE  83M  SFP 20 10000 PP  N TH1"/>
    <n v="2000"/>
    <n v="124320"/>
    <x v="9"/>
    <n v="2000"/>
    <n v="125580"/>
    <n v="1260"/>
    <n v="124320"/>
    <n v="144000"/>
    <n v="9420.5607476635505"/>
    <n v="133740.56074766355"/>
    <s v="WI"/>
    <x v="1"/>
    <x v="18"/>
  </r>
  <r>
    <x v="3"/>
    <s v="RDC2_Y25-050801"/>
    <s v="1036850260"/>
    <s v="Z045"/>
    <s v="Z022"/>
    <s v="0093295930"/>
    <s v="1533947"/>
    <s v="RATCHASIMA D.C. CO., LTD."/>
    <s v="1533947"/>
    <s v="16256537"/>
    <s v="SKU WI LTCO  83M  SFP 20 10000 PP  N TH1"/>
    <n v="2000"/>
    <n v="124320"/>
    <x v="10"/>
    <n v="2000"/>
    <n v="125580"/>
    <n v="1260"/>
    <n v="124320"/>
    <n v="144000"/>
    <n v="9420.5607476635505"/>
    <n v="133740.56074766355"/>
    <s v="WI"/>
    <x v="1"/>
    <x v="18"/>
  </r>
  <r>
    <x v="3"/>
    <s v="RDC2_Y25-050801"/>
    <s v="1036850260"/>
    <s v="Z045"/>
    <s v="Z022"/>
    <s v="0093295930"/>
    <s v="1533947"/>
    <s v="RATCHASIMA D.C. CO., LTD."/>
    <s v="1533947"/>
    <s v="16256534"/>
    <s v="SKU WI MECO  83M  SFP 20 10000 PP  N TH1"/>
    <n v="500"/>
    <n v="31080"/>
    <x v="11"/>
    <n v="500"/>
    <n v="31395"/>
    <n v="315"/>
    <n v="31080"/>
    <n v="36000"/>
    <n v="2355.1401869158876"/>
    <n v="33435.140186915887"/>
    <s v="WI"/>
    <x v="1"/>
    <x v="18"/>
  </r>
  <r>
    <x v="3"/>
    <s v="RDC2_Y25-050801"/>
    <s v="1036850260"/>
    <s v="Z045"/>
    <s v="Z022"/>
    <s v="0093295930"/>
    <s v="1533947"/>
    <s v="RATCHASIMA D.C. CO., LTD."/>
    <s v="1533947"/>
    <s v="14947759"/>
    <s v="SKU CA FLYL  83R  CPB 20 10000 PP  N TH1"/>
    <n v="2500"/>
    <n v="155400"/>
    <x v="3"/>
    <n v="2500"/>
    <n v="156975"/>
    <n v="1575"/>
    <n v="155400"/>
    <n v="180000"/>
    <n v="11775.700934579439"/>
    <n v="167175.70093457945"/>
    <s v="CA"/>
    <x v="1"/>
    <x v="18"/>
  </r>
  <r>
    <x v="3"/>
    <s v="RDC2_Y25-050801"/>
    <s v="1036850260"/>
    <s v="Z045"/>
    <s v="Z022"/>
    <s v="0093295930"/>
    <s v="1533947"/>
    <s v="RATCHASIMA D.C. CO., LTD."/>
    <s v="1533947"/>
    <s v="14947762"/>
    <s v="SKU CA LTBL  83R  CPB 20 10000 PP  N TH1"/>
    <n v="2500"/>
    <n v="155400"/>
    <x v="4"/>
    <n v="2500"/>
    <n v="156975"/>
    <n v="1575"/>
    <n v="155400"/>
    <n v="180000"/>
    <n v="11775.700934579439"/>
    <n v="167175.70093457945"/>
    <s v="CA"/>
    <x v="1"/>
    <x v="18"/>
  </r>
  <r>
    <x v="3"/>
    <s v="RDC2_Y25-050801"/>
    <s v="1036850260"/>
    <s v="Z045"/>
    <s v="Z022"/>
    <s v="0093295930"/>
    <s v="1533947"/>
    <s v="RATCHASIMA D.C. CO., LTD."/>
    <s v="1533947"/>
    <s v="14947765"/>
    <s v="SKU CA MGGR  83R  CPB 20 10000 PP  N TH1"/>
    <n v="400"/>
    <n v="24864"/>
    <x v="5"/>
    <n v="400"/>
    <n v="25116"/>
    <n v="252"/>
    <n v="24864"/>
    <n v="28800"/>
    <n v="1884.1121495327102"/>
    <n v="26748.11214953271"/>
    <s v="CA"/>
    <x v="1"/>
    <x v="18"/>
  </r>
  <r>
    <x v="3"/>
    <s v="RDC2_Y25-050801"/>
    <s v="1036850260"/>
    <s v="Z045"/>
    <s v="Z022"/>
    <s v="0093295930"/>
    <s v="1533947"/>
    <s v="RATCHASIMA D.C. CO., LTD."/>
    <s v="1533947"/>
    <s v="15039619"/>
    <s v="SKU CA FLYL  97R  CPB 20 10000 PP  N TH1"/>
    <n v="200"/>
    <n v="12432"/>
    <x v="6"/>
    <n v="200"/>
    <n v="12558"/>
    <n v="126"/>
    <n v="12432"/>
    <n v="14400"/>
    <n v="942.0560747663551"/>
    <n v="13374.056074766355"/>
    <s v="CAHD"/>
    <x v="1"/>
    <x v="18"/>
  </r>
  <r>
    <x v="3"/>
    <s v="2505013504"/>
    <s v="1036850171"/>
    <s v="Z045"/>
    <s v="Z022"/>
    <s v="0093295931"/>
    <s v="1490727"/>
    <s v="Central Food Wholesales Limited"/>
    <s v="1490727"/>
    <s v="14947759"/>
    <s v="SKU CA FLYL  83R  CPB 20 10000 PP  N TH1"/>
    <n v="50"/>
    <n v="3119.25"/>
    <x v="3"/>
    <n v="50"/>
    <n v="3139.5"/>
    <n v="20.25"/>
    <n v="3119.25"/>
    <n v="3600"/>
    <n v="235.51401869158877"/>
    <n v="3354.7640186915887"/>
    <s v="CA"/>
    <x v="0"/>
    <x v="19"/>
  </r>
  <r>
    <x v="3"/>
    <s v="WLM_Y25-0508001"/>
    <s v="1036850261"/>
    <s v="Z045"/>
    <s v="Z022"/>
    <s v="0093295932"/>
    <s v="1255552"/>
    <s v="WEALIMEX CO., LTD."/>
    <s v="1260935"/>
    <s v="16280435"/>
    <s v="SKU EV ORBL  83R  ROC 20 10000 PP  N TH1"/>
    <n v="100"/>
    <n v="13714"/>
    <x v="0"/>
    <n v="100"/>
    <n v="13853"/>
    <n v="139"/>
    <n v="13714"/>
    <n v="16000"/>
    <n v="1046.7289719626169"/>
    <n v="14760.728971962617"/>
    <s v="EV"/>
    <x v="1"/>
    <x v="20"/>
  </r>
  <r>
    <x v="3"/>
    <s v="WLM_Y25-0508001"/>
    <s v="1036850261"/>
    <s v="Z045"/>
    <s v="Z022"/>
    <s v="0093295932"/>
    <s v="1255552"/>
    <s v="WEALIMEX CO., LTD."/>
    <s v="1260935"/>
    <s v="14976301"/>
    <s v="SKU EV LTSB  83R  ROC 20 10000 PP  N TH1"/>
    <n v="300"/>
    <n v="41142"/>
    <x v="1"/>
    <n v="300"/>
    <n v="41559"/>
    <n v="417"/>
    <n v="41142"/>
    <n v="48000"/>
    <n v="3140.1869158878503"/>
    <n v="44282.186915887847"/>
    <s v="EV"/>
    <x v="1"/>
    <x v="20"/>
  </r>
  <r>
    <x v="3"/>
    <s v="WLM_Y25-0508001"/>
    <s v="1036850261"/>
    <s v="Z045"/>
    <s v="Z022"/>
    <s v="0093295932"/>
    <s v="1255552"/>
    <s v="WEALIMEX CO., LTD."/>
    <s v="1260935"/>
    <s v="16256531"/>
    <s v="SKU WI FLOE  83M  SFP 20 10000 PP  N TH1"/>
    <n v="1500"/>
    <n v="93240"/>
    <x v="9"/>
    <n v="1500"/>
    <n v="94185"/>
    <n v="945"/>
    <n v="93240"/>
    <n v="108000"/>
    <n v="7065.4205607476633"/>
    <n v="100305.42056074766"/>
    <s v="WI"/>
    <x v="1"/>
    <x v="20"/>
  </r>
  <r>
    <x v="3"/>
    <s v="WLM_Y25-0508001"/>
    <s v="1036850261"/>
    <s v="Z045"/>
    <s v="Z022"/>
    <s v="0093295932"/>
    <s v="1255552"/>
    <s v="WEALIMEX CO., LTD."/>
    <s v="1260935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20"/>
  </r>
  <r>
    <x v="3"/>
    <s v="WLM_Y25-0508001"/>
    <s v="1036850261"/>
    <s v="Z045"/>
    <s v="Z022"/>
    <s v="0093295932"/>
    <s v="1255552"/>
    <s v="WEALIMEX CO., LTD."/>
    <s v="1260935"/>
    <s v="16256534"/>
    <s v="SKU WI MECO  83M  SFP 20 10000 PP  N TH1"/>
    <n v="500"/>
    <n v="31080"/>
    <x v="11"/>
    <n v="500"/>
    <n v="31395"/>
    <n v="315"/>
    <n v="31080"/>
    <n v="36000"/>
    <n v="2355.1401869158876"/>
    <n v="33435.140186915887"/>
    <s v="WI"/>
    <x v="1"/>
    <x v="20"/>
  </r>
  <r>
    <x v="3"/>
    <s v="WLM_Y25-0508001"/>
    <s v="1036850261"/>
    <s v="Z045"/>
    <s v="Z022"/>
    <s v="0093295932"/>
    <s v="1255552"/>
    <s v="WEALIMEX CO., LTD."/>
    <s v="1260935"/>
    <s v="14947765"/>
    <s v="SKU CA MGGR  83R  CPB 20 10000 PP  N TH1"/>
    <n v="1500"/>
    <n v="93240"/>
    <x v="5"/>
    <n v="1500"/>
    <n v="94185"/>
    <n v="945"/>
    <n v="93240"/>
    <n v="108000"/>
    <n v="7065.4205607476633"/>
    <n v="100305.42056074766"/>
    <s v="CA"/>
    <x v="1"/>
    <x v="20"/>
  </r>
  <r>
    <x v="3"/>
    <s v="WLM_Y25-0508001"/>
    <s v="1036850261"/>
    <s v="Z045"/>
    <s v="Z022"/>
    <s v="0093295932"/>
    <s v="1255552"/>
    <s v="WEALIMEX CO., LTD."/>
    <s v="1260935"/>
    <s v="15106849"/>
    <s v="SKU CA MGGR  97R  CPB 20 10000 PP  P TH1"/>
    <n v="500"/>
    <n v="31080"/>
    <x v="7"/>
    <n v="500"/>
    <n v="31395"/>
    <n v="315"/>
    <n v="31080"/>
    <n v="36000"/>
    <n v="2355.1401869158876"/>
    <n v="33435.140186915887"/>
    <s v="CAHD"/>
    <x v="1"/>
    <x v="20"/>
  </r>
  <r>
    <x v="3"/>
    <s v="MPP_Y25-050801"/>
    <s v="1036850176"/>
    <s v="Z045"/>
    <s v="Z022"/>
    <s v="0093295933"/>
    <s v="1255550"/>
    <s v="M PROSPER CO., LTD."/>
    <s v="1255550"/>
    <s v="16256531"/>
    <s v="SKU WI FLOE  83M  SFP 20 10000 PP  N TH1"/>
    <n v="3750"/>
    <n v="233100"/>
    <x v="9"/>
    <n v="3750"/>
    <n v="235462.5"/>
    <n v="2362.5"/>
    <n v="233100"/>
    <n v="270000"/>
    <n v="17663.551401869157"/>
    <n v="250763.55140186916"/>
    <s v="WI"/>
    <x v="1"/>
    <x v="21"/>
  </r>
  <r>
    <x v="3"/>
    <s v="MPP_Y25-050801"/>
    <s v="1036850176"/>
    <s v="Z045"/>
    <s v="Z022"/>
    <s v="0093295933"/>
    <s v="1255550"/>
    <s v="M PROSPER CO., LTD."/>
    <s v="1255550"/>
    <s v="16256537"/>
    <s v="SKU WI LTCO  83M  SFP 20 10000 PP  N TH1"/>
    <n v="1443"/>
    <n v="89696.88"/>
    <x v="10"/>
    <n v="1443"/>
    <n v="90605.97"/>
    <n v="909.08999999999651"/>
    <n v="89696.88"/>
    <n v="103896"/>
    <n v="6796.934579439252"/>
    <n v="96493.814579439262"/>
    <s v="WI"/>
    <x v="1"/>
    <x v="21"/>
  </r>
  <r>
    <x v="3"/>
    <s v="MPP_Y25-050801"/>
    <s v="1036850176"/>
    <s v="Z045"/>
    <s v="Z022"/>
    <s v="0093295933"/>
    <s v="1255550"/>
    <s v="M PROSPER CO., LTD."/>
    <s v="1255550"/>
    <s v="16256537"/>
    <s v="SKU WI LTCO  83M  SFP 20 10000 PP  N TH1"/>
    <n v="557"/>
    <n v="34623.120000000003"/>
    <x v="10"/>
    <n v="557"/>
    <n v="34974.03"/>
    <n v="350.90999999999622"/>
    <n v="34623.120000000003"/>
    <n v="40104"/>
    <n v="2623.6261682242989"/>
    <n v="37246.746168224301"/>
    <s v="WI"/>
    <x v="1"/>
    <x v="21"/>
  </r>
  <r>
    <x v="3"/>
    <s v="MPP_Y25-050801"/>
    <s v="1036850176"/>
    <s v="Z045"/>
    <s v="Z022"/>
    <s v="0093295933"/>
    <s v="1255550"/>
    <s v="M PROSPER CO., LTD."/>
    <s v="1255550"/>
    <s v="16256534"/>
    <s v="SKU WI MECO  83M  SFP 20 10000 PP  N TH1"/>
    <n v="3500"/>
    <n v="217560"/>
    <x v="11"/>
    <n v="3500"/>
    <n v="219765"/>
    <n v="2205"/>
    <n v="217560"/>
    <n v="252000"/>
    <n v="16485.981308411214"/>
    <n v="234045.98130841122"/>
    <s v="WI"/>
    <x v="1"/>
    <x v="21"/>
  </r>
  <r>
    <x v="3"/>
    <s v="MPP_Y25-050801"/>
    <s v="1036850176"/>
    <s v="Z045"/>
    <s v="Z022"/>
    <s v="0093295933"/>
    <s v="1255550"/>
    <s v="M PROSPER CO., LTD."/>
    <s v="1255550"/>
    <s v="15106849"/>
    <s v="SKU CA MGGR  97R  CPB 20 10000 PP  P TH1"/>
    <n v="750"/>
    <n v="46620"/>
    <x v="7"/>
    <n v="750"/>
    <n v="47092.5"/>
    <n v="472.5"/>
    <n v="46620"/>
    <n v="54000"/>
    <n v="3532.7102803738317"/>
    <n v="50152.710280373831"/>
    <s v="CAHD"/>
    <x v="1"/>
    <x v="21"/>
  </r>
  <r>
    <x v="3"/>
    <s v="MMB_Y25- 0805154"/>
    <s v="1036850340"/>
    <s v="Z045"/>
    <s v="Z022"/>
    <s v="0093295934"/>
    <s v="1262220"/>
    <s v="M M BEVERAGE CO., LTD."/>
    <s v="1262220"/>
    <s v="16280435"/>
    <s v="SKU EV ORBL  83R  ROC 20 10000 PP  N TH1"/>
    <n v="50"/>
    <n v="6857"/>
    <x v="0"/>
    <n v="50"/>
    <n v="6926.5"/>
    <n v="69.5"/>
    <n v="6857"/>
    <n v="8000"/>
    <n v="523.36448598130846"/>
    <n v="7380.3644859813085"/>
    <s v="EV"/>
    <x v="1"/>
    <x v="22"/>
  </r>
  <r>
    <x v="3"/>
    <s v="MMB_Y25- 0805154"/>
    <s v="1036850340"/>
    <s v="Z045"/>
    <s v="Z022"/>
    <s v="0093295934"/>
    <s v="1262220"/>
    <s v="M M BEVERAGE CO., LTD."/>
    <s v="1262220"/>
    <s v="14976304"/>
    <s v="SKU EV MGOP  83R  ROC 20 10000 PP  N TH1"/>
    <n v="50"/>
    <n v="7502"/>
    <x v="2"/>
    <n v="50"/>
    <n v="7577.5000000000009"/>
    <n v="75.500000000000909"/>
    <n v="7502"/>
    <n v="8750"/>
    <n v="572.42990654205607"/>
    <n v="8074.4299065420564"/>
    <s v="EV"/>
    <x v="1"/>
    <x v="22"/>
  </r>
  <r>
    <x v="3"/>
    <s v="MMB_Y25- 0805154"/>
    <s v="1036850340"/>
    <s v="Z045"/>
    <s v="Z022"/>
    <s v="0093295934"/>
    <s v="1262220"/>
    <s v="M M BEVERAGE CO., LTD."/>
    <s v="1262220"/>
    <s v="16239563"/>
    <s v="SKU WI LTBL  83R  CPB 20 10000 PP  N TH1"/>
    <n v="11"/>
    <n v="1134.21"/>
    <x v="8"/>
    <n v="11"/>
    <n v="1145.6500000000001"/>
    <n v="11.440000000000055"/>
    <n v="1134.21"/>
    <n v="1320"/>
    <n v="86.355140186915889"/>
    <n v="1220.5651401869159"/>
    <s v="WI"/>
    <x v="1"/>
    <x v="22"/>
  </r>
  <r>
    <x v="3"/>
    <s v="MMB_Y25- 0805154"/>
    <s v="1036850340"/>
    <s v="Z045"/>
    <s v="Z022"/>
    <s v="0093295934"/>
    <s v="1262220"/>
    <s v="M M BEVERAGE CO., LTD."/>
    <s v="1262220"/>
    <s v="16239563"/>
    <s v="SKU WI LTBL  83R  CPB 20 10000 PP  N TH1"/>
    <n v="389"/>
    <n v="40109.79"/>
    <x v="8"/>
    <n v="389"/>
    <n v="40514.350000000006"/>
    <n v="404.56000000000495"/>
    <n v="40109.79"/>
    <n v="46680"/>
    <n v="3053.8317757009345"/>
    <n v="43163.621775700936"/>
    <s v="WI"/>
    <x v="1"/>
    <x v="22"/>
  </r>
  <r>
    <x v="3"/>
    <s v="MMB_Y25- 0805154"/>
    <s v="1036850340"/>
    <s v="Z045"/>
    <s v="Z022"/>
    <s v="0093295934"/>
    <s v="1262220"/>
    <s v="M M BEVERAGE CO., LTD."/>
    <s v="1262220"/>
    <s v="16256531"/>
    <s v="SKU WI FLOE  83M  SFP 20 10000 PP  N TH1"/>
    <n v="3000"/>
    <n v="186480"/>
    <x v="9"/>
    <n v="3000"/>
    <n v="188370"/>
    <n v="1890"/>
    <n v="186480"/>
    <n v="216000"/>
    <n v="14130.841121495327"/>
    <n v="200610.84112149532"/>
    <s v="WI"/>
    <x v="1"/>
    <x v="22"/>
  </r>
  <r>
    <x v="3"/>
    <s v="MMB_Y25- 0805154"/>
    <s v="1036850340"/>
    <s v="Z045"/>
    <s v="Z022"/>
    <s v="0093295934"/>
    <s v="1262220"/>
    <s v="M M BEVERAGE CO., LTD."/>
    <s v="1262220"/>
    <s v="16256537"/>
    <s v="SKU WI LTCO  83M  SFP 20 10000 PP  N TH1"/>
    <n v="5000"/>
    <n v="310800"/>
    <x v="10"/>
    <n v="5000"/>
    <n v="313950"/>
    <n v="3150"/>
    <n v="310800"/>
    <n v="360000"/>
    <n v="23551.401869158879"/>
    <n v="334351.4018691589"/>
    <s v="WI"/>
    <x v="1"/>
    <x v="22"/>
  </r>
  <r>
    <x v="3"/>
    <s v="MMB_Y25- 0805154"/>
    <s v="1036850340"/>
    <s v="Z045"/>
    <s v="Z022"/>
    <s v="0093295934"/>
    <s v="1262220"/>
    <s v="M M BEVERAGE CO., LTD."/>
    <s v="1262220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22"/>
  </r>
  <r>
    <x v="3"/>
    <s v="MMB_Y25- 0805154"/>
    <s v="1036850340"/>
    <s v="Z045"/>
    <s v="Z022"/>
    <s v="0093295934"/>
    <s v="1262220"/>
    <s v="M M BEVERAGE CO., LTD."/>
    <s v="1262220"/>
    <s v="14947759"/>
    <s v="SKU CA FLYL  83R  CPB 20 10000 PP  N TH1"/>
    <n v="14500"/>
    <n v="901320"/>
    <x v="3"/>
    <n v="14500"/>
    <n v="910455"/>
    <n v="9135"/>
    <n v="901320"/>
    <n v="1044000"/>
    <n v="68299.065420560742"/>
    <n v="969619.06542056077"/>
    <s v="CA"/>
    <x v="1"/>
    <x v="22"/>
  </r>
  <r>
    <x v="3"/>
    <s v="MMB_Y25- 0805154"/>
    <s v="1036850340"/>
    <s v="Z045"/>
    <s v="Z022"/>
    <s v="0093295934"/>
    <s v="1262220"/>
    <s v="M M BEVERAGE CO., LTD."/>
    <s v="1262220"/>
    <s v="14947762"/>
    <s v="SKU CA LTBL  83R  CPB 20 10000 PP  N TH1"/>
    <n v="11500"/>
    <n v="714840"/>
    <x v="4"/>
    <n v="11500"/>
    <n v="722085"/>
    <n v="7245"/>
    <n v="714840"/>
    <n v="828000"/>
    <n v="54168.224299065419"/>
    <n v="769008.22429906542"/>
    <s v="CA"/>
    <x v="1"/>
    <x v="22"/>
  </r>
  <r>
    <x v="3"/>
    <s v="MMB_Y25- 0805154"/>
    <s v="1036850340"/>
    <s v="Z045"/>
    <s v="Z022"/>
    <s v="0093295934"/>
    <s v="1262220"/>
    <s v="M M BEVERAGE CO., LTD."/>
    <s v="1262220"/>
    <s v="14947765"/>
    <s v="SKU CA MGGR  83R  CPB 20 10000 PP  N TH1"/>
    <n v="1500"/>
    <n v="93240"/>
    <x v="5"/>
    <n v="1500"/>
    <n v="94185"/>
    <n v="945"/>
    <n v="93240"/>
    <n v="108000"/>
    <n v="7065.4205607476633"/>
    <n v="100305.42056074766"/>
    <s v="CA"/>
    <x v="1"/>
    <x v="22"/>
  </r>
  <r>
    <x v="3"/>
    <s v="MMB_Y25- 0805154"/>
    <s v="1036850340"/>
    <s v="Z045"/>
    <s v="Z022"/>
    <s v="0093295934"/>
    <s v="1262220"/>
    <s v="M M BEVERAGE CO., LTD."/>
    <s v="1262220"/>
    <s v="15039619"/>
    <s v="SKU CA FLYL  97R  CPB 20 10000 PP  N TH1"/>
    <n v="1500"/>
    <n v="93240"/>
    <x v="6"/>
    <n v="1500"/>
    <n v="94185"/>
    <n v="945"/>
    <n v="93240"/>
    <n v="108000"/>
    <n v="7065.4205607476633"/>
    <n v="100305.42056074766"/>
    <s v="CAHD"/>
    <x v="1"/>
    <x v="22"/>
  </r>
  <r>
    <x v="4"/>
    <s v="PTC-4101391097"/>
    <s v="1036850264"/>
    <s v="Z045"/>
    <s v="Z022"/>
    <s v="0093295935"/>
    <s v="1015197"/>
    <s v="Petroleum Thai Corporation Co.,Ltd."/>
    <s v="1255553"/>
    <s v="16256531"/>
    <s v="SKU WI FLOE  83M  SFP 20 10000 PP  N TH1"/>
    <n v="1000"/>
    <n v="62790"/>
    <x v="9"/>
    <n v="1000"/>
    <n v="62790"/>
    <n v="0"/>
    <n v="62790"/>
    <n v="72000"/>
    <n v="4710.2803738317753"/>
    <n v="67500.280373831774"/>
    <s v="WI"/>
    <x v="0"/>
    <x v="2"/>
  </r>
  <r>
    <x v="4"/>
    <s v="PTC-4101391097"/>
    <s v="1036850264"/>
    <s v="Z045"/>
    <s v="Z022"/>
    <s v="0093295935"/>
    <s v="1015197"/>
    <s v="Petroleum Thai Corporation Co.,Ltd."/>
    <s v="1255553"/>
    <s v="14947759"/>
    <s v="SKU CA FLYL  83R  CPB 20 10000 PP  N TH1"/>
    <n v="1000"/>
    <n v="62490"/>
    <x v="3"/>
    <n v="1000"/>
    <n v="62790"/>
    <n v="300"/>
    <n v="62490"/>
    <n v="72000"/>
    <n v="4710.2803738317753"/>
    <n v="67200.280373831774"/>
    <s v="CA"/>
    <x v="0"/>
    <x v="2"/>
  </r>
  <r>
    <x v="4"/>
    <s v="PTC-4101391097"/>
    <s v="1036850264"/>
    <s v="Z045"/>
    <s v="Z022"/>
    <s v="0093295935"/>
    <s v="1015197"/>
    <s v="Petroleum Thai Corporation Co.,Ltd."/>
    <s v="1255553"/>
    <s v="14947762"/>
    <s v="SKU CA LTBL  83R  CPB 20 10000 PP  N TH1"/>
    <n v="500"/>
    <n v="31245"/>
    <x v="4"/>
    <n v="500"/>
    <n v="31395"/>
    <n v="150"/>
    <n v="31245"/>
    <n v="36000"/>
    <n v="2355.1401869158876"/>
    <n v="33600.140186915887"/>
    <s v="CA"/>
    <x v="0"/>
    <x v="2"/>
  </r>
  <r>
    <x v="4"/>
    <s v="PTC-4101391097"/>
    <s v="1036850264"/>
    <s v="Z045"/>
    <s v="Z022"/>
    <s v="0093295935"/>
    <s v="1015197"/>
    <s v="Petroleum Thai Corporation Co.,Ltd."/>
    <s v="1255553"/>
    <s v="14947765"/>
    <s v="SKU CA MGGR  83R  CPB 20 10000 PP  N TH1"/>
    <n v="1000"/>
    <n v="62490"/>
    <x v="5"/>
    <n v="1000"/>
    <n v="62790"/>
    <n v="300"/>
    <n v="62490"/>
    <n v="72000"/>
    <n v="4710.2803738317753"/>
    <n v="67200.280373831774"/>
    <s v="CA"/>
    <x v="0"/>
    <x v="2"/>
  </r>
  <r>
    <x v="4"/>
    <s v="PTC-4101391097"/>
    <s v="1036850264"/>
    <s v="Z045"/>
    <s v="Z022"/>
    <s v="0093295935"/>
    <s v="1015197"/>
    <s v="Petroleum Thai Corporation Co.,Ltd."/>
    <s v="1255553"/>
    <s v="15039619"/>
    <s v="SKU CA FLYL  97R  CPB 20 10000 PP  N TH1"/>
    <n v="1000"/>
    <n v="62790"/>
    <x v="6"/>
    <n v="1000"/>
    <n v="62790"/>
    <n v="0"/>
    <n v="62790"/>
    <n v="72000"/>
    <n v="4710.2803738317753"/>
    <n v="67500.280373831774"/>
    <s v="CAHD"/>
    <x v="0"/>
    <x v="2"/>
  </r>
  <r>
    <x v="4"/>
    <s v="890.79813937"/>
    <s v="1036865201"/>
    <s v="Z045"/>
    <s v="Z022"/>
    <s v="0093295936"/>
    <s v="1075926"/>
    <s v="CP Axtra Public Company Limited"/>
    <s v="1545607"/>
    <s v="16256537"/>
    <s v="SKU WI LTCO  83M  SFP 20 10000 PP  N TH1"/>
    <n v="40"/>
    <n v="2478.6799999999998"/>
    <x v="10"/>
    <n v="40"/>
    <n v="2511.6"/>
    <n v="32.920000000000073"/>
    <n v="2478.6799999999998"/>
    <n v="2880"/>
    <n v="188.41121495327104"/>
    <n v="2667.091214953271"/>
    <s v="WI"/>
    <x v="0"/>
    <x v="15"/>
  </r>
  <r>
    <x v="4"/>
    <s v="890.79813937"/>
    <s v="1036865201"/>
    <s v="Z045"/>
    <s v="Z022"/>
    <s v="0093295936"/>
    <s v="1075926"/>
    <s v="CP Axtra Public Company Limited"/>
    <s v="1545607"/>
    <s v="14947759"/>
    <s v="SKU CA FLYL  83R  CPB 20 10000 PP  N TH1"/>
    <n v="160"/>
    <n v="9902.4"/>
    <x v="3"/>
    <n v="160"/>
    <n v="10046.4"/>
    <n v="144"/>
    <n v="9902.4"/>
    <n v="11520"/>
    <n v="753.64485981308417"/>
    <n v="10656.044859813084"/>
    <s v="CA"/>
    <x v="0"/>
    <x v="15"/>
  </r>
  <r>
    <x v="4"/>
    <s v="890.79813937"/>
    <s v="1036865201"/>
    <s v="Z045"/>
    <s v="Z022"/>
    <s v="0093295936"/>
    <s v="1075926"/>
    <s v="CP Axtra Public Company Limited"/>
    <s v="1545607"/>
    <s v="14947762"/>
    <s v="SKU CA LTBL  83R  CPB 20 10000 PP  N TH1"/>
    <n v="80"/>
    <n v="4951.2"/>
    <x v="4"/>
    <n v="80"/>
    <n v="5023.2"/>
    <n v="72"/>
    <n v="4951.2"/>
    <n v="5760"/>
    <n v="376.82242990654208"/>
    <n v="5328.0224299065421"/>
    <s v="CA"/>
    <x v="0"/>
    <x v="15"/>
  </r>
  <r>
    <x v="4"/>
    <s v="0015082788"/>
    <s v="1036865202"/>
    <s v="Z045"/>
    <s v="Z022"/>
    <s v="0093295937"/>
    <s v="1076141"/>
    <s v="Big C Supercenter Public Co.,Ltd."/>
    <s v="1120122"/>
    <s v="16256531"/>
    <s v="SKU WI FLOE  83M  SFP 20 10000 PP  N TH1"/>
    <n v="2500"/>
    <n v="156050"/>
    <x v="9"/>
    <n v="2500"/>
    <n v="156975"/>
    <n v="925"/>
    <n v="156050"/>
    <n v="180000"/>
    <n v="11775.700934579439"/>
    <n v="167825.70093457945"/>
    <s v="WI"/>
    <x v="0"/>
    <x v="5"/>
  </r>
  <r>
    <x v="4"/>
    <s v="0015082788"/>
    <s v="1036865202"/>
    <s v="Z045"/>
    <s v="Z022"/>
    <s v="0093295937"/>
    <s v="1076141"/>
    <s v="Big C Supercenter Public Co.,Ltd."/>
    <s v="1120122"/>
    <s v="16256537"/>
    <s v="SKU WI LTCO  83M  SFP 20 10000 PP  N TH1"/>
    <n v="4000"/>
    <n v="249680"/>
    <x v="10"/>
    <n v="4000"/>
    <n v="251160"/>
    <n v="1480"/>
    <n v="249680"/>
    <n v="288000"/>
    <n v="18841.121495327101"/>
    <n v="268521.1214953271"/>
    <s v="WI"/>
    <x v="0"/>
    <x v="5"/>
  </r>
  <r>
    <x v="4"/>
    <s v="0015082788"/>
    <s v="1036865202"/>
    <s v="Z045"/>
    <s v="Z022"/>
    <s v="0093295937"/>
    <s v="1076141"/>
    <s v="Big C Supercenter Public Co.,Ltd."/>
    <s v="1120122"/>
    <s v="16256534"/>
    <s v="SKU WI MECO  83M  SFP 20 10000 PP  N TH1"/>
    <n v="2000"/>
    <n v="124840"/>
    <x v="11"/>
    <n v="2000"/>
    <n v="125580"/>
    <n v="740"/>
    <n v="124840"/>
    <n v="144000"/>
    <n v="9420.5607476635505"/>
    <n v="134260.56074766355"/>
    <s v="WI"/>
    <x v="0"/>
    <x v="5"/>
  </r>
  <r>
    <x v="4"/>
    <s v="0015082788"/>
    <s v="1036865202"/>
    <s v="Z045"/>
    <s v="Z022"/>
    <s v="0093295937"/>
    <s v="1076141"/>
    <s v="Big C Supercenter Public Co.,Ltd."/>
    <s v="1120122"/>
    <s v="14947759"/>
    <s v="SKU CA FLYL  83R  CPB 20 10000 PP  N TH1"/>
    <n v="15000"/>
    <n v="936000"/>
    <x v="3"/>
    <n v="15000"/>
    <n v="941850"/>
    <n v="5850"/>
    <n v="936000"/>
    <n v="1080000"/>
    <n v="70654.20560747663"/>
    <n v="1006654.2056074766"/>
    <s v="CA"/>
    <x v="0"/>
    <x v="5"/>
  </r>
  <r>
    <x v="4"/>
    <s v="0015082788"/>
    <s v="1036865202"/>
    <s v="Z045"/>
    <s v="Z022"/>
    <s v="0093295937"/>
    <s v="1076141"/>
    <s v="Big C Supercenter Public Co.,Ltd."/>
    <s v="1120122"/>
    <s v="14947762"/>
    <s v="SKU CA LTBL  83R  CPB 20 10000 PP  N TH1"/>
    <n v="4000"/>
    <n v="249600"/>
    <x v="4"/>
    <n v="4000"/>
    <n v="251160"/>
    <n v="1560"/>
    <n v="249600"/>
    <n v="288000"/>
    <n v="18841.121495327101"/>
    <n v="268441.1214953271"/>
    <s v="CA"/>
    <x v="0"/>
    <x v="5"/>
  </r>
  <r>
    <x v="4"/>
    <s v="0015082788"/>
    <s v="1036865202"/>
    <s v="Z045"/>
    <s v="Z022"/>
    <s v="0093295937"/>
    <s v="1076141"/>
    <s v="Big C Supercenter Public Co.,Ltd."/>
    <s v="1120122"/>
    <s v="14947765"/>
    <s v="SKU CA MGGR  83R  CPB 20 10000 PP  N TH1"/>
    <n v="4000"/>
    <n v="249600"/>
    <x v="5"/>
    <n v="4000"/>
    <n v="251160"/>
    <n v="1560"/>
    <n v="249600"/>
    <n v="288000"/>
    <n v="18841.121495327101"/>
    <n v="268441.1214953271"/>
    <s v="CA"/>
    <x v="0"/>
    <x v="5"/>
  </r>
  <r>
    <x v="4"/>
    <s v="0015082788"/>
    <s v="1036865202"/>
    <s v="Z045"/>
    <s v="Z022"/>
    <s v="0093295937"/>
    <s v="1076141"/>
    <s v="Big C Supercenter Public Co.,Ltd."/>
    <s v="1120122"/>
    <s v="15039619"/>
    <s v="SKU CA FLYL  97R  CPB 20 10000 PP  N TH1"/>
    <n v="10000"/>
    <n v="624000"/>
    <x v="6"/>
    <n v="10000"/>
    <n v="627900"/>
    <n v="3900"/>
    <n v="624000"/>
    <n v="720000"/>
    <n v="47102.803738317758"/>
    <n v="671102.8037383178"/>
    <s v="CAHD"/>
    <x v="0"/>
    <x v="5"/>
  </r>
  <r>
    <x v="4"/>
    <s v="SOR1_Y25-050903"/>
    <s v="1036865673"/>
    <s v="Z045"/>
    <s v="Z022"/>
    <s v="0093295938"/>
    <s v="1256072"/>
    <s v="SOR.CHAROEN SUPPLY 2018 CO., LTD."/>
    <s v="1256072"/>
    <s v="14947759"/>
    <s v="SKU CA FLYL  83R  CPB 20 10000 PP  N TH1"/>
    <n v="4833"/>
    <n v="300419.28000000003"/>
    <x v="3"/>
    <n v="4833"/>
    <n v="303464.07"/>
    <n v="3044.789999999979"/>
    <n v="300419.28000000003"/>
    <n v="347976"/>
    <n v="22764.785046728972"/>
    <n v="323184.065046729"/>
    <s v="CA"/>
    <x v="1"/>
    <x v="11"/>
  </r>
  <r>
    <x v="4"/>
    <s v="SOR1_Y25-050903"/>
    <s v="1036865673"/>
    <s v="Z045"/>
    <s v="Z022"/>
    <s v="0093295938"/>
    <s v="1256072"/>
    <s v="SOR.CHAROEN SUPPLY 2018 CO., LTD."/>
    <s v="1256072"/>
    <s v="14947759"/>
    <s v="SKU CA FLYL  83R  CPB 20 10000 PP  N TH1"/>
    <n v="1167"/>
    <n v="72540.72"/>
    <x v="3"/>
    <n v="1167"/>
    <n v="73275.929999999993"/>
    <n v="735.20999999999185"/>
    <n v="72540.72"/>
    <n v="84024"/>
    <n v="5496.8971962616824"/>
    <n v="78037.617196261679"/>
    <s v="CA"/>
    <x v="1"/>
    <x v="11"/>
  </r>
  <r>
    <x v="4"/>
    <s v="SOR1_Y25-050903"/>
    <s v="1036865673"/>
    <s v="Z045"/>
    <s v="Z022"/>
    <s v="0093295938"/>
    <s v="1256072"/>
    <s v="SOR.CHAROEN SUPPLY 2018 CO., LTD."/>
    <s v="1256072"/>
    <s v="14947762"/>
    <s v="SKU CA LTBL  83R  CPB 20 10000 PP  N TH1"/>
    <n v="419"/>
    <n v="26045.040000000001"/>
    <x v="4"/>
    <n v="419"/>
    <n v="26309.01"/>
    <n v="263.96999999999753"/>
    <n v="26045.040000000001"/>
    <n v="30168"/>
    <n v="1973.6074766355141"/>
    <n v="28018.647476635517"/>
    <s v="CA"/>
    <x v="1"/>
    <x v="11"/>
  </r>
  <r>
    <x v="4"/>
    <s v="SOR1_Y25-050903"/>
    <s v="1036865673"/>
    <s v="Z045"/>
    <s v="Z022"/>
    <s v="0093295938"/>
    <s v="1256072"/>
    <s v="SOR.CHAROEN SUPPLY 2018 CO., LTD."/>
    <s v="1256072"/>
    <s v="14947762"/>
    <s v="SKU CA LTBL  83R  CPB 20 10000 PP  N TH1"/>
    <n v="1581"/>
    <n v="98274.96"/>
    <x v="4"/>
    <n v="1581"/>
    <n v="99270.99"/>
    <n v="996.02999999999884"/>
    <n v="98274.96"/>
    <n v="113832"/>
    <n v="7446.9532710280373"/>
    <n v="105721.91327102804"/>
    <s v="CA"/>
    <x v="1"/>
    <x v="11"/>
  </r>
  <r>
    <x v="4"/>
    <s v="SOR1_Y25-050903"/>
    <s v="1036865673"/>
    <s v="Z045"/>
    <s v="Z022"/>
    <s v="0093295938"/>
    <s v="1256072"/>
    <s v="SOR.CHAROEN SUPPLY 2018 CO., LTD."/>
    <s v="1256072"/>
    <s v="15039619"/>
    <s v="SKU CA FLYL  97R  CPB 20 10000 PP  N TH1"/>
    <n v="7000"/>
    <n v="435120"/>
    <x v="6"/>
    <n v="7000"/>
    <n v="439530"/>
    <n v="4410"/>
    <n v="435120"/>
    <n v="504000"/>
    <n v="32971.962616822428"/>
    <n v="468091.96261682245"/>
    <s v="CAHD"/>
    <x v="1"/>
    <x v="11"/>
  </r>
  <r>
    <x v="4"/>
    <s v="SOR1_Y25-050904"/>
    <s v="1036865674"/>
    <s v="Z045"/>
    <s v="Z022"/>
    <s v="0093295939"/>
    <s v="1256072"/>
    <s v="SOR.CHAROEN SUPPLY 2018 CO., LTD."/>
    <s v="1256072"/>
    <s v="14976301"/>
    <s v="SKU EV LTSB  83R  ROC 20 10000 PP  N TH1"/>
    <n v="100"/>
    <n v="13714"/>
    <x v="1"/>
    <n v="100"/>
    <n v="13853"/>
    <n v="139"/>
    <n v="13714"/>
    <n v="16000"/>
    <n v="1046.7289719626169"/>
    <n v="14760.728971962617"/>
    <s v="EV"/>
    <x v="1"/>
    <x v="11"/>
  </r>
  <r>
    <x v="4"/>
    <s v="SOR1_Y25-050904"/>
    <s v="1036865674"/>
    <s v="Z045"/>
    <s v="Z022"/>
    <s v="0093295939"/>
    <s v="1256072"/>
    <s v="SOR.CHAROEN SUPPLY 2018 CO., LTD."/>
    <s v="1256072"/>
    <s v="16256531"/>
    <s v="SKU WI FLOE  83M  SFP 20 10000 PP  N TH1"/>
    <n v="5000"/>
    <n v="310800"/>
    <x v="9"/>
    <n v="5000"/>
    <n v="313950"/>
    <n v="3150"/>
    <n v="310800"/>
    <n v="360000"/>
    <n v="23551.401869158879"/>
    <n v="334351.4018691589"/>
    <s v="WI"/>
    <x v="1"/>
    <x v="11"/>
  </r>
  <r>
    <x v="4"/>
    <s v="SOR1_Y25-050904"/>
    <s v="1036865674"/>
    <s v="Z045"/>
    <s v="Z022"/>
    <s v="0093295939"/>
    <s v="1256072"/>
    <s v="SOR.CHAROEN SUPPLY 2018 CO., LTD."/>
    <s v="1256072"/>
    <s v="16256537"/>
    <s v="SKU WI LTCO  83M  SFP 20 10000 PP  N TH1"/>
    <n v="2000"/>
    <n v="124320"/>
    <x v="10"/>
    <n v="2000"/>
    <n v="125580"/>
    <n v="1260"/>
    <n v="124320"/>
    <n v="144000"/>
    <n v="9420.5607476635505"/>
    <n v="133740.56074766355"/>
    <s v="WI"/>
    <x v="1"/>
    <x v="11"/>
  </r>
  <r>
    <x v="4"/>
    <s v="SOR1_Y25-050904"/>
    <s v="1036865674"/>
    <s v="Z045"/>
    <s v="Z022"/>
    <s v="0093295939"/>
    <s v="1256072"/>
    <s v="SOR.CHAROEN SUPPLY 2018 CO., LTD."/>
    <s v="1256072"/>
    <s v="16256534"/>
    <s v="SKU WI MECO  83M  SFP 20 10000 PP  N TH1"/>
    <n v="5000"/>
    <n v="310800"/>
    <x v="11"/>
    <n v="5000"/>
    <n v="313950"/>
    <n v="3150"/>
    <n v="310800"/>
    <n v="360000"/>
    <n v="23551.401869158879"/>
    <n v="334351.4018691589"/>
    <s v="WI"/>
    <x v="1"/>
    <x v="11"/>
  </r>
  <r>
    <x v="4"/>
    <s v="NTK_Y25-050901"/>
    <s v="1036865670"/>
    <s v="Z045"/>
    <s v="Z022"/>
    <s v="0093295940"/>
    <s v="1530016"/>
    <s v="NATTHAKORN DISTRIBUTION CO., LTD."/>
    <s v="1530016"/>
    <s v="16280435"/>
    <s v="SKU EV ORBL  83R  ROC 20 10000 PP  N TH1"/>
    <n v="400"/>
    <n v="54856"/>
    <x v="0"/>
    <n v="400"/>
    <n v="55412"/>
    <n v="556"/>
    <n v="54856"/>
    <n v="64000"/>
    <n v="4186.9158878504677"/>
    <n v="59042.915887850468"/>
    <s v="EV"/>
    <x v="1"/>
    <x v="23"/>
  </r>
  <r>
    <x v="4"/>
    <s v="NTK_Y25-050901"/>
    <s v="1036865670"/>
    <s v="Z045"/>
    <s v="Z022"/>
    <s v="0093295940"/>
    <s v="1530016"/>
    <s v="NATTHAKORN DISTRIBUTION CO., LTD."/>
    <s v="1530016"/>
    <s v="16239563"/>
    <s v="SKU WI LTBL  83R  CPB 20 10000 PP  N TH1"/>
    <n v="100"/>
    <n v="10311"/>
    <x v="8"/>
    <n v="100"/>
    <n v="10415"/>
    <n v="104"/>
    <n v="10311"/>
    <n v="12000"/>
    <n v="785.04672897196258"/>
    <n v="11096.046728971962"/>
    <s v="WI"/>
    <x v="1"/>
    <x v="23"/>
  </r>
  <r>
    <x v="4"/>
    <s v="NTK_Y25-050901"/>
    <s v="1036865670"/>
    <s v="Z045"/>
    <s v="Z022"/>
    <s v="0093295940"/>
    <s v="1530016"/>
    <s v="NATTHAKORN DISTRIBUTION CO., LTD."/>
    <s v="1530016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23"/>
  </r>
  <r>
    <x v="4"/>
    <s v="NTK_Y25-050901"/>
    <s v="1036865670"/>
    <s v="Z045"/>
    <s v="Z022"/>
    <s v="0093295940"/>
    <s v="1530016"/>
    <s v="NATTHAKORN DISTRIBUTION CO., LTD."/>
    <s v="1530016"/>
    <s v="14947759"/>
    <s v="SKU CA FLYL  83R  CPB 20 10000 PP  N TH1"/>
    <n v="10"/>
    <n v="621.6"/>
    <x v="3"/>
    <n v="10"/>
    <n v="627.9"/>
    <n v="6.2999999999999545"/>
    <n v="621.6"/>
    <n v="720"/>
    <n v="47.10280373831776"/>
    <n v="668.70280373831781"/>
    <s v="CA"/>
    <x v="1"/>
    <x v="23"/>
  </r>
  <r>
    <x v="4"/>
    <s v="NTK_Y25-050901"/>
    <s v="1036865670"/>
    <s v="Z045"/>
    <s v="Z022"/>
    <s v="0093295940"/>
    <s v="1530016"/>
    <s v="NATTHAKORN DISTRIBUTION CO., LTD."/>
    <s v="1530016"/>
    <s v="14947759"/>
    <s v="SKU CA FLYL  83R  CPB 20 10000 PP  N TH1"/>
    <n v="8490"/>
    <n v="527738.4"/>
    <x v="3"/>
    <n v="8490"/>
    <n v="533087.1"/>
    <n v="5348.6999999999534"/>
    <n v="527738.4"/>
    <n v="611280"/>
    <n v="39990.280373831774"/>
    <n v="567728.68037383177"/>
    <s v="CA"/>
    <x v="1"/>
    <x v="23"/>
  </r>
  <r>
    <x v="4"/>
    <s v="NTK_Y25-050901"/>
    <s v="1036865670"/>
    <s v="Z045"/>
    <s v="Z022"/>
    <s v="0093295940"/>
    <s v="1530016"/>
    <s v="NATTHAKORN DISTRIBUTION CO., LTD."/>
    <s v="1530016"/>
    <s v="14947762"/>
    <s v="SKU CA LTBL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23"/>
  </r>
  <r>
    <x v="4"/>
    <s v="NTK_Y25-050901"/>
    <s v="1036865670"/>
    <s v="Z045"/>
    <s v="Z022"/>
    <s v="0093295940"/>
    <s v="1530016"/>
    <s v="NATTHAKORN DISTRIBUTION CO., LTD."/>
    <s v="1530016"/>
    <s v="14947765"/>
    <s v="SKU CA MGGR  83R  CPB 20 10000 PP  N TH1"/>
    <n v="2500"/>
    <n v="155400"/>
    <x v="5"/>
    <n v="2500"/>
    <n v="156975"/>
    <n v="1575"/>
    <n v="155400"/>
    <n v="180000"/>
    <n v="11775.700934579439"/>
    <n v="167175.70093457945"/>
    <s v="CA"/>
    <x v="1"/>
    <x v="23"/>
  </r>
  <r>
    <x v="4"/>
    <s v="NTK_Y25-050901"/>
    <s v="1036865670"/>
    <s v="Z045"/>
    <s v="Z022"/>
    <s v="0093295940"/>
    <s v="1530016"/>
    <s v="NATTHAKORN DISTRIBUTION CO., LTD."/>
    <s v="1530016"/>
    <s v="15039619"/>
    <s v="SKU CA FLYL  97R  CPB 20 10000 PP  N TH1"/>
    <n v="2000"/>
    <n v="124320"/>
    <x v="6"/>
    <n v="2000"/>
    <n v="125580"/>
    <n v="1260"/>
    <n v="124320"/>
    <n v="144000"/>
    <n v="9420.5607476635505"/>
    <n v="133740.56074766355"/>
    <s v="CAHD"/>
    <x v="1"/>
    <x v="23"/>
  </r>
  <r>
    <x v="4"/>
    <s v="NTK_Y25-050901"/>
    <s v="1036865670"/>
    <s v="Z045"/>
    <s v="Z022"/>
    <s v="0093295940"/>
    <s v="1530016"/>
    <s v="NATTHAKORN DISTRIBUTION CO., LTD."/>
    <s v="1530016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23"/>
  </r>
  <r>
    <x v="4"/>
    <s v="RPB4_Y25-050004"/>
    <s v="1036865671"/>
    <s v="Z045"/>
    <s v="Z022"/>
    <s v="0093295941"/>
    <s v="1255551"/>
    <s v="RPB DISTRIBUTION CO., LTD."/>
    <s v="1255551"/>
    <s v="14976298"/>
    <s v="SKU EV ORBL  83R  ROC 20 10000 PP  N TH1"/>
    <n v="10"/>
    <n v="1371.4"/>
    <x v="0"/>
    <n v="10"/>
    <n v="1385.3"/>
    <n v="13.899999999999864"/>
    <n v="1371.4"/>
    <n v="1600"/>
    <n v="104.67289719626169"/>
    <n v="1476.0728971962617"/>
    <s v="EV"/>
    <x v="1"/>
    <x v="24"/>
  </r>
  <r>
    <x v="4"/>
    <s v="RPB4_Y25-050004"/>
    <s v="1036865671"/>
    <s v="Z045"/>
    <s v="Z022"/>
    <s v="0093295941"/>
    <s v="1255551"/>
    <s v="RPB DISTRIBUTION CO., LTD."/>
    <s v="1255551"/>
    <s v="16280435"/>
    <s v="SKU EV ORBL  83R  ROC 20 10000 PP  N TH1"/>
    <n v="140"/>
    <n v="19199.599999999999"/>
    <x v="0"/>
    <n v="140"/>
    <n v="19394.2"/>
    <n v="194.60000000000218"/>
    <n v="19199.599999999999"/>
    <n v="22400"/>
    <n v="1465.4205607476636"/>
    <n v="20665.020560747664"/>
    <s v="EV"/>
    <x v="1"/>
    <x v="24"/>
  </r>
  <r>
    <x v="4"/>
    <s v="RPB4_Y25-050004"/>
    <s v="1036865671"/>
    <s v="Z045"/>
    <s v="Z022"/>
    <s v="0093295941"/>
    <s v="1255551"/>
    <s v="RPB DISTRIBUTION CO., LTD."/>
    <s v="1255551"/>
    <s v="16239563"/>
    <s v="SKU WI LTBL  83R  CPB 20 10000 PP  N TH1"/>
    <n v="100"/>
    <n v="10311"/>
    <x v="8"/>
    <n v="100"/>
    <n v="10415"/>
    <n v="104"/>
    <n v="10311"/>
    <n v="12000"/>
    <n v="785.04672897196258"/>
    <n v="11096.046728971962"/>
    <s v="WI"/>
    <x v="1"/>
    <x v="24"/>
  </r>
  <r>
    <x v="4"/>
    <s v="RPB4_Y25-050004"/>
    <s v="1036865671"/>
    <s v="Z045"/>
    <s v="Z022"/>
    <s v="0093295941"/>
    <s v="1255551"/>
    <s v="RPB DISTRIBUTION CO., LTD."/>
    <s v="1255551"/>
    <s v="16256531"/>
    <s v="SKU WI FLOE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24"/>
  </r>
  <r>
    <x v="4"/>
    <s v="RPB4_Y25-050004"/>
    <s v="1036865671"/>
    <s v="Z045"/>
    <s v="Z022"/>
    <s v="0093295941"/>
    <s v="1255551"/>
    <s v="RPB DISTRIBUTION CO., LTD."/>
    <s v="1255551"/>
    <s v="16256537"/>
    <s v="SKU WI LT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24"/>
  </r>
  <r>
    <x v="4"/>
    <s v="RPB4_Y25-050004"/>
    <s v="1036865671"/>
    <s v="Z045"/>
    <s v="Z022"/>
    <s v="0093295941"/>
    <s v="1255551"/>
    <s v="RPB DISTRIBUTION CO., LTD."/>
    <s v="1255551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24"/>
  </r>
  <r>
    <x v="4"/>
    <s v="RPB4_Y25-050004"/>
    <s v="1036865671"/>
    <s v="Z045"/>
    <s v="Z022"/>
    <s v="0093295941"/>
    <s v="1255551"/>
    <s v="RPB DISTRIBUTION CO., LTD."/>
    <s v="1255551"/>
    <s v="14947762"/>
    <s v="SKU CA LTBL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24"/>
  </r>
  <r>
    <x v="4"/>
    <s v="RPB4_Y25-050004"/>
    <s v="1036865671"/>
    <s v="Z045"/>
    <s v="Z022"/>
    <s v="0093295941"/>
    <s v="1255551"/>
    <s v="RPB DISTRIBUTION CO., LTD."/>
    <s v="1255551"/>
    <s v="14947765"/>
    <s v="SKU CA MGGR  83R  CPB 20 10000 PP  N TH1"/>
    <n v="1000"/>
    <n v="62160"/>
    <x v="5"/>
    <n v="1000"/>
    <n v="62790"/>
    <n v="630"/>
    <n v="62160"/>
    <n v="72000"/>
    <n v="4710.2803738317753"/>
    <n v="66870.280373831774"/>
    <s v="CA"/>
    <x v="1"/>
    <x v="24"/>
  </r>
  <r>
    <x v="4"/>
    <s v="RPB4_Y25-050004"/>
    <s v="1036865671"/>
    <s v="Z045"/>
    <s v="Z022"/>
    <s v="0093295941"/>
    <s v="1255551"/>
    <s v="RPB DISTRIBUTION CO., LTD."/>
    <s v="1255551"/>
    <s v="15039619"/>
    <s v="SKU CA FLYL  97R  CPB 20 10000 PP  N TH1"/>
    <n v="1250"/>
    <n v="77700"/>
    <x v="6"/>
    <n v="1250"/>
    <n v="78487.5"/>
    <n v="787.5"/>
    <n v="77700"/>
    <n v="90000"/>
    <n v="5887.8504672897197"/>
    <n v="83587.850467289725"/>
    <s v="CAHD"/>
    <x v="1"/>
    <x v="24"/>
  </r>
  <r>
    <x v="4"/>
    <s v="193655"/>
    <s v="1036865672"/>
    <s v="Z045"/>
    <s v="Z022"/>
    <s v="0093295942"/>
    <s v="1014691"/>
    <s v="Saha Lawson Co., Ltd."/>
    <s v="1134779"/>
    <s v="16256531"/>
    <s v="SKU WI FLOE  83M  SFP 20 10000 PP  N TH1"/>
    <n v="500"/>
    <n v="30950"/>
    <x v="9"/>
    <n v="500"/>
    <n v="31395"/>
    <n v="445"/>
    <n v="30950"/>
    <n v="36000"/>
    <n v="2355.1401869158876"/>
    <n v="33305.140186915887"/>
    <s v="WI"/>
    <x v="0"/>
    <x v="25"/>
  </r>
  <r>
    <x v="4"/>
    <s v="193655"/>
    <s v="1036865672"/>
    <s v="Z045"/>
    <s v="Z022"/>
    <s v="0093295942"/>
    <s v="1014691"/>
    <s v="Saha Lawson Co., Ltd."/>
    <s v="1134779"/>
    <s v="16256537"/>
    <s v="SKU WI LTCO  83M  SFP 20 10000 PP  N TH1"/>
    <n v="500"/>
    <n v="30950"/>
    <x v="10"/>
    <n v="500"/>
    <n v="31395"/>
    <n v="445"/>
    <n v="30950"/>
    <n v="36000"/>
    <n v="2355.1401869158876"/>
    <n v="33305.140186915887"/>
    <s v="WI"/>
    <x v="0"/>
    <x v="25"/>
  </r>
  <r>
    <x v="4"/>
    <s v="193655"/>
    <s v="1036865672"/>
    <s v="Z045"/>
    <s v="Z022"/>
    <s v="0093295942"/>
    <s v="1014691"/>
    <s v="Saha Lawson Co., Ltd."/>
    <s v="1134779"/>
    <s v="14947759"/>
    <s v="SKU CA FLYL  83R  CPB 20 10000 PP  N TH1"/>
    <n v="1000"/>
    <n v="61680"/>
    <x v="3"/>
    <n v="1000"/>
    <n v="62790"/>
    <n v="1110"/>
    <n v="61680"/>
    <n v="72000"/>
    <n v="4710.2803738317753"/>
    <n v="66390.280373831774"/>
    <s v="CA"/>
    <x v="0"/>
    <x v="25"/>
  </r>
  <r>
    <x v="4"/>
    <s v="193655"/>
    <s v="1036865672"/>
    <s v="Z045"/>
    <s v="Z022"/>
    <s v="0093295942"/>
    <s v="1014691"/>
    <s v="Saha Lawson Co., Ltd."/>
    <s v="1134779"/>
    <s v="14947762"/>
    <s v="SKU CA LTBL  83R  CPB 20 10000 PP  N TH1"/>
    <n v="500"/>
    <n v="30840"/>
    <x v="4"/>
    <n v="500"/>
    <n v="31395"/>
    <n v="555"/>
    <n v="30840"/>
    <n v="36000"/>
    <n v="2355.1401869158876"/>
    <n v="33195.140186915887"/>
    <s v="CA"/>
    <x v="0"/>
    <x v="25"/>
  </r>
  <r>
    <x v="4"/>
    <s v="193655"/>
    <s v="1036865672"/>
    <s v="Z045"/>
    <s v="Z022"/>
    <s v="0093295942"/>
    <s v="1014691"/>
    <s v="Saha Lawson Co., Ltd."/>
    <s v="1134779"/>
    <s v="15039619"/>
    <s v="SKU CA FLYL  97R  CPB 20 10000 PP  N TH1"/>
    <n v="500"/>
    <n v="30955"/>
    <x v="6"/>
    <n v="500"/>
    <n v="31395"/>
    <n v="440"/>
    <n v="30955"/>
    <n v="36000"/>
    <n v="2355.1401869158876"/>
    <n v="33310.140186915887"/>
    <s v="CAHD"/>
    <x v="0"/>
    <x v="25"/>
  </r>
  <r>
    <x v="4"/>
    <s v="2505013504"/>
    <s v="1036866227"/>
    <s v="Z045"/>
    <s v="Z022"/>
    <s v="0093295943"/>
    <s v="1490727"/>
    <s v="Central Food Wholesales Limited"/>
    <s v="1490727"/>
    <s v="14947759"/>
    <s v="SKU CA FLYL  83R  CPB 20 10000 PP  N TH1"/>
    <n v="500"/>
    <n v="31192.5"/>
    <x v="3"/>
    <n v="500"/>
    <n v="31395"/>
    <n v="202.5"/>
    <n v="31192.5"/>
    <n v="36000"/>
    <n v="2355.1401869158876"/>
    <n v="33547.640186915887"/>
    <s v="CA"/>
    <x v="0"/>
    <x v="19"/>
  </r>
  <r>
    <x v="4"/>
    <s v="SSD_Y25-050901"/>
    <s v="1036866320"/>
    <s v="Z045"/>
    <s v="Z022"/>
    <s v="0093295944"/>
    <s v="1255254"/>
    <s v="SAMSUB DISTRIBUTOR LIMITED"/>
    <s v="1255254"/>
    <s v="16256531"/>
    <s v="SKU WI FLOE  83M  SFP 20 10000 PP  N TH1"/>
    <n v="1500"/>
    <n v="93240"/>
    <x v="9"/>
    <n v="1500"/>
    <n v="94185"/>
    <n v="945"/>
    <n v="93240"/>
    <n v="108000"/>
    <n v="7065.4205607476633"/>
    <n v="100305.42056074766"/>
    <s v="WI"/>
    <x v="1"/>
    <x v="4"/>
  </r>
  <r>
    <x v="4"/>
    <s v="SSD_Y25-050901"/>
    <s v="1036866320"/>
    <s v="Z045"/>
    <s v="Z022"/>
    <s v="0093295944"/>
    <s v="1255254"/>
    <s v="SAMSUB DISTRIBUTOR LIMITED"/>
    <s v="1255254"/>
    <s v="16256537"/>
    <s v="SKU WI LTCO  83M  SFP 20 10000 PP  N TH1"/>
    <n v="460"/>
    <n v="28593.599999999999"/>
    <x v="10"/>
    <n v="460"/>
    <n v="28883.399999999998"/>
    <n v="289.79999999999927"/>
    <n v="28593.599999999999"/>
    <n v="33120"/>
    <n v="2166.7289719626169"/>
    <n v="30760.328971962615"/>
    <s v="WI"/>
    <x v="1"/>
    <x v="4"/>
  </r>
  <r>
    <x v="4"/>
    <s v="SSD_Y25-050901"/>
    <s v="1036866320"/>
    <s v="Z045"/>
    <s v="Z022"/>
    <s v="0093295944"/>
    <s v="1255254"/>
    <s v="SAMSUB DISTRIBUTOR LIMITED"/>
    <s v="1255254"/>
    <s v="16256537"/>
    <s v="SKU WI LTCO  83M  SFP 20 10000 PP  N TH1"/>
    <n v="540"/>
    <n v="33566.400000000001"/>
    <x v="10"/>
    <n v="540"/>
    <n v="33906.6"/>
    <n v="340.19999999999709"/>
    <n v="33566.400000000001"/>
    <n v="38880"/>
    <n v="2543.5514018691588"/>
    <n v="36109.951401869163"/>
    <s v="WI"/>
    <x v="1"/>
    <x v="4"/>
  </r>
  <r>
    <x v="4"/>
    <s v="SSD_Y25-050901"/>
    <s v="1036866320"/>
    <s v="Z045"/>
    <s v="Z022"/>
    <s v="0093295944"/>
    <s v="1255254"/>
    <s v="SAMSUB DISTRIBUTOR LIMITED"/>
    <s v="1255254"/>
    <s v="16256534"/>
    <s v="SKU WI MECO  83M  SFP 20 10000 PP  N TH1"/>
    <n v="4000"/>
    <n v="248640"/>
    <x v="11"/>
    <n v="4000"/>
    <n v="251160"/>
    <n v="2520"/>
    <n v="248640"/>
    <n v="288000"/>
    <n v="18841.121495327101"/>
    <n v="267481.1214953271"/>
    <s v="WI"/>
    <x v="1"/>
    <x v="4"/>
  </r>
  <r>
    <x v="4"/>
    <s v="SSD_Y25-050901"/>
    <s v="1036866320"/>
    <s v="Z045"/>
    <s v="Z022"/>
    <s v="0093295944"/>
    <s v="1255254"/>
    <s v="SAMSUB DISTRIBUTOR LIMITED"/>
    <s v="1255254"/>
    <s v="14947759"/>
    <s v="SKU CA FLYL  83R  CPB 20 10000 PP  N TH1"/>
    <n v="6500"/>
    <n v="404040"/>
    <x v="3"/>
    <n v="6500"/>
    <n v="408135"/>
    <n v="4095"/>
    <n v="404040"/>
    <n v="468000"/>
    <n v="30616.82242990654"/>
    <n v="434656.82242990652"/>
    <s v="CA"/>
    <x v="1"/>
    <x v="4"/>
  </r>
  <r>
    <x v="4"/>
    <s v="SSD_Y25-050901"/>
    <s v="1036866320"/>
    <s v="Z045"/>
    <s v="Z022"/>
    <s v="0093295944"/>
    <s v="1255254"/>
    <s v="SAMSUB DISTRIBUTOR LIMITED"/>
    <s v="1255254"/>
    <s v="14947762"/>
    <s v="SKU CA LTBL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4"/>
  </r>
  <r>
    <x v="4"/>
    <s v="SSD_Y25-050901"/>
    <s v="1036866320"/>
    <s v="Z045"/>
    <s v="Z022"/>
    <s v="0093295944"/>
    <s v="1255254"/>
    <s v="SAMSUB DISTRIBUTOR LIMITED"/>
    <s v="1255254"/>
    <s v="14947765"/>
    <s v="SKU CA MGGR  83R  CPB 20 10000 PP  N TH1"/>
    <n v="2500"/>
    <n v="155400"/>
    <x v="5"/>
    <n v="2500"/>
    <n v="156975"/>
    <n v="1575"/>
    <n v="155400"/>
    <n v="180000"/>
    <n v="11775.700934579439"/>
    <n v="167175.70093457945"/>
    <s v="CA"/>
    <x v="1"/>
    <x v="4"/>
  </r>
  <r>
    <x v="4"/>
    <s v="SSD_Y25-050901"/>
    <s v="1036866320"/>
    <s v="Z045"/>
    <s v="Z022"/>
    <s v="0093295944"/>
    <s v="1255254"/>
    <s v="SAMSUB DISTRIBUTOR LIMITED"/>
    <s v="1255254"/>
    <s v="15039619"/>
    <s v="SKU CA FLYL  97R  CPB 20 10000 PP  N TH1"/>
    <n v="2000"/>
    <n v="124320"/>
    <x v="6"/>
    <n v="2000"/>
    <n v="125580"/>
    <n v="1260"/>
    <n v="124320"/>
    <n v="144000"/>
    <n v="9420.5607476635505"/>
    <n v="133740.56074766355"/>
    <s v="CAHD"/>
    <x v="1"/>
    <x v="4"/>
  </r>
  <r>
    <x v="4"/>
    <s v="SSD_Y25-050901"/>
    <s v="1036866320"/>
    <s v="Z045"/>
    <s v="Z022"/>
    <s v="0093295944"/>
    <s v="1255254"/>
    <s v="SAMSUB DISTRIBUTOR LIMITED"/>
    <s v="1255254"/>
    <s v="15106849"/>
    <s v="SKU CA MGGR  97R  CPB 20 10000 PP  P TH1"/>
    <n v="2000"/>
    <n v="124320"/>
    <x v="7"/>
    <n v="2000"/>
    <n v="125580"/>
    <n v="1260"/>
    <n v="124320"/>
    <n v="144000"/>
    <n v="9420.5607476635505"/>
    <n v="133740.56074766355"/>
    <s v="CAHD"/>
    <x v="1"/>
    <x v="4"/>
  </r>
  <r>
    <x v="4"/>
    <s v="1012054433"/>
    <s v="1036866282"/>
    <s v="Z045"/>
    <s v="Z022"/>
    <s v="0093295945"/>
    <s v="1014781"/>
    <s v="CP All Public Company Limited"/>
    <s v="1014781"/>
    <s v="14976301"/>
    <s v="SKU EV LTSB  83R  ROC 20 10000 PP  N TH1"/>
    <n v="8000"/>
    <n v="1066706.24"/>
    <x v="1"/>
    <n v="8000"/>
    <n v="1108240"/>
    <n v="41533.760000000009"/>
    <n v="1066706.24"/>
    <n v="1280000"/>
    <n v="83738.317757009339"/>
    <n v="1150444.5577570093"/>
    <s v="EV"/>
    <x v="0"/>
    <x v="0"/>
  </r>
  <r>
    <x v="4"/>
    <s v="1012054433"/>
    <s v="1036866282"/>
    <s v="Z045"/>
    <s v="Z022"/>
    <s v="0093295945"/>
    <s v="1014781"/>
    <s v="CP All Public Company Limited"/>
    <s v="1014781"/>
    <s v="14976304"/>
    <s v="SKU EV MGOP  83R  ROC 20 10000 PP  N TH1"/>
    <n v="4000"/>
    <n v="571710.16"/>
    <x v="2"/>
    <n v="4000"/>
    <n v="606200"/>
    <n v="34489.839999999967"/>
    <n v="571710.16"/>
    <n v="700000"/>
    <n v="45794.392523364484"/>
    <n v="617504.55252336455"/>
    <s v="EV"/>
    <x v="0"/>
    <x v="0"/>
  </r>
  <r>
    <x v="4"/>
    <s v="1012054433"/>
    <s v="1036866282"/>
    <s v="Z045"/>
    <s v="Z022"/>
    <s v="0093295945"/>
    <s v="1014781"/>
    <s v="CP All Public Company Limited"/>
    <s v="1014781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4"/>
    <s v="1012054433"/>
    <s v="1036866282"/>
    <s v="Z045"/>
    <s v="Z022"/>
    <s v="0093295945"/>
    <s v="1014781"/>
    <s v="CP All Public Company Limited"/>
    <s v="1014781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4"/>
    <s v="1012054433"/>
    <s v="1036866282"/>
    <s v="Z045"/>
    <s v="Z022"/>
    <s v="0093295945"/>
    <s v="1014781"/>
    <s v="CP All Public Company Limited"/>
    <s v="1014781"/>
    <s v="14947765"/>
    <s v="SKU CA MGGR  83R  CPB 20 10000 PP  N TH1"/>
    <n v="8000"/>
    <n v="473532.21"/>
    <x v="5"/>
    <n v="8000"/>
    <n v="502320"/>
    <n v="28787.789999999979"/>
    <n v="473532.21"/>
    <n v="576000"/>
    <n v="37682.242990654202"/>
    <n v="511214.45299065422"/>
    <s v="CA"/>
    <x v="0"/>
    <x v="0"/>
  </r>
  <r>
    <x v="4"/>
    <s v="1012054433"/>
    <s v="1036866282"/>
    <s v="Z045"/>
    <s v="Z022"/>
    <s v="0093295945"/>
    <s v="1014781"/>
    <s v="CP All Public Company Limited"/>
    <s v="1014781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4"/>
    <s v="1012054434"/>
    <s v="1036866283"/>
    <s v="Z045"/>
    <s v="Z022"/>
    <s v="0093295946"/>
    <s v="1014781"/>
    <s v="CP All Public Company Limited"/>
    <s v="1014781"/>
    <s v="16256534"/>
    <s v="SKU WI MECO  83M  SFP 20 10000 PP  N TH1"/>
    <n v="10000"/>
    <n v="591915.46"/>
    <x v="11"/>
    <n v="10000"/>
    <n v="627900"/>
    <n v="35984.540000000037"/>
    <n v="591915.46"/>
    <n v="720000"/>
    <n v="47102.803738317758"/>
    <n v="639018.26373831776"/>
    <s v="WI"/>
    <x v="0"/>
    <x v="0"/>
  </r>
  <r>
    <x v="4"/>
    <s v="5012054966"/>
    <s v="1036866295"/>
    <s v="Z045"/>
    <s v="Z022"/>
    <s v="0093295947"/>
    <s v="1014781"/>
    <s v="CP All Public Company Limited"/>
    <s v="1075193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4"/>
    <s v="5012054966"/>
    <s v="1036866295"/>
    <s v="Z045"/>
    <s v="Z022"/>
    <s v="0093295947"/>
    <s v="1014781"/>
    <s v="CP All Public Company Limited"/>
    <s v="1075193"/>
    <s v="14976301"/>
    <s v="SKU EV LTSB  83R  ROC 20 10000 PP  N TH1"/>
    <n v="2000"/>
    <n v="266676.56"/>
    <x v="1"/>
    <n v="2000"/>
    <n v="277060"/>
    <n v="10383.440000000002"/>
    <n v="266676.56"/>
    <n v="320000"/>
    <n v="20934.579439252335"/>
    <n v="287611.13943925232"/>
    <s v="EV"/>
    <x v="0"/>
    <x v="0"/>
  </r>
  <r>
    <x v="4"/>
    <s v="5012054966"/>
    <s v="1036866295"/>
    <s v="Z045"/>
    <s v="Z022"/>
    <s v="0093295947"/>
    <s v="1014781"/>
    <s v="CP All Public Company Limited"/>
    <s v="1075193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4"/>
    <s v="5012054966"/>
    <s v="1036866295"/>
    <s v="Z045"/>
    <s v="Z022"/>
    <s v="0093295947"/>
    <s v="1014781"/>
    <s v="CP All Public Company Limited"/>
    <s v="1075193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4"/>
    <s v="5012054966"/>
    <s v="1036866295"/>
    <s v="Z045"/>
    <s v="Z022"/>
    <s v="0093295947"/>
    <s v="1014781"/>
    <s v="CP All Public Company Limited"/>
    <s v="1075193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4"/>
    <s v="5012054966"/>
    <s v="1036866295"/>
    <s v="Z045"/>
    <s v="Z022"/>
    <s v="0093295947"/>
    <s v="1014781"/>
    <s v="CP All Public Company Limited"/>
    <s v="1075193"/>
    <s v="14947765"/>
    <s v="SKU CA MGGR  83R  CPB 20 10000 PP  N TH1"/>
    <n v="4000"/>
    <n v="236766.1"/>
    <x v="5"/>
    <n v="4000"/>
    <n v="251160"/>
    <n v="14393.899999999994"/>
    <n v="236766.1"/>
    <n v="288000"/>
    <n v="18841.121495327101"/>
    <n v="255607.2214953271"/>
    <s v="CA"/>
    <x v="0"/>
    <x v="0"/>
  </r>
  <r>
    <x v="4"/>
    <s v="5012054966"/>
    <s v="1036866295"/>
    <s v="Z045"/>
    <s v="Z022"/>
    <s v="0093295947"/>
    <s v="1014781"/>
    <s v="CP All Public Company Limited"/>
    <s v="1075193"/>
    <s v="15039619"/>
    <s v="SKU CA FLYL  97R  CPB 20 10000 PP  N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4"/>
    <s v="5012054966"/>
    <s v="1036866295"/>
    <s v="Z045"/>
    <s v="Z022"/>
    <s v="0093295947"/>
    <s v="1014781"/>
    <s v="CP All Public Company Limited"/>
    <s v="1075193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4"/>
    <s v="5012054967"/>
    <s v="1036866296"/>
    <s v="Z045"/>
    <s v="Z022"/>
    <s v="0093295948"/>
    <s v="1014781"/>
    <s v="CP All Public Company Limited"/>
    <s v="1075193"/>
    <s v="16239563"/>
    <s v="SKU WI LTBL  83R  CPB 20 10000 PP  N TH1"/>
    <n v="1000"/>
    <n v="98949.53"/>
    <x v="8"/>
    <n v="1000"/>
    <n v="104150"/>
    <n v="5200.4700000000012"/>
    <n v="98949.53"/>
    <n v="120000"/>
    <n v="7850.467289719626"/>
    <n v="106799.99728971963"/>
    <s v="WI"/>
    <x v="0"/>
    <x v="0"/>
  </r>
  <r>
    <x v="4"/>
    <s v="5012054967"/>
    <s v="1036866296"/>
    <s v="Z045"/>
    <s v="Z022"/>
    <s v="0093295948"/>
    <s v="1014781"/>
    <s v="CP All Public Company Limited"/>
    <s v="1075193"/>
    <s v="16256531"/>
    <s v="SKU WI FLOE  83M  SFP 20 10000 PP  N TH1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0"/>
  </r>
  <r>
    <x v="4"/>
    <s v="5012054967"/>
    <s v="1036866296"/>
    <s v="Z045"/>
    <s v="Z022"/>
    <s v="0093295948"/>
    <s v="1014781"/>
    <s v="CP All Public Company Limited"/>
    <s v="1075193"/>
    <s v="16256537"/>
    <s v="SKU WI LTCO  83M  SFP 20 10000 PP  N TH1"/>
    <n v="5000"/>
    <n v="295957.73"/>
    <x v="10"/>
    <n v="5000"/>
    <n v="313950"/>
    <n v="17992.270000000019"/>
    <n v="295957.73"/>
    <n v="360000"/>
    <n v="23551.401869158879"/>
    <n v="319509.13186915888"/>
    <s v="WI"/>
    <x v="0"/>
    <x v="0"/>
  </r>
  <r>
    <x v="4"/>
    <s v="5012054967"/>
    <s v="1036866296"/>
    <s v="Z045"/>
    <s v="Z022"/>
    <s v="0093295948"/>
    <s v="1014781"/>
    <s v="CP All Public Company Limited"/>
    <s v="1075193"/>
    <s v="16256534"/>
    <s v="SKU WI MECO  83M  SFP 20 10000 PP  N TH1"/>
    <n v="3000"/>
    <n v="177574.64"/>
    <x v="11"/>
    <n v="3000"/>
    <n v="188370"/>
    <n v="10795.359999999986"/>
    <n v="177574.64"/>
    <n v="216000"/>
    <n v="14130.841121495327"/>
    <n v="191705.48112149534"/>
    <s v="WI"/>
    <x v="0"/>
    <x v="0"/>
  </r>
  <r>
    <x v="4"/>
    <s v="9012054595Code12452D"/>
    <s v="1036866300"/>
    <s v="Z045"/>
    <s v="Z022"/>
    <s v="0093295949"/>
    <s v="1014781"/>
    <s v="CP All Public Company Limited"/>
    <s v="1121029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4"/>
    <s v="9012054595Code12452D"/>
    <s v="1036866300"/>
    <s v="Z045"/>
    <s v="Z022"/>
    <s v="0093295949"/>
    <s v="1014781"/>
    <s v="CP All Public Company Limited"/>
    <s v="1121029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4"/>
    <s v="9012054595Code12452D"/>
    <s v="1036866300"/>
    <s v="Z045"/>
    <s v="Z022"/>
    <s v="0093295949"/>
    <s v="1014781"/>
    <s v="CP All Public Company Limited"/>
    <s v="112102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4"/>
    <s v="9012054595Code12452D"/>
    <s v="1036866300"/>
    <s v="Z045"/>
    <s v="Z022"/>
    <s v="0093295949"/>
    <s v="1014781"/>
    <s v="CP All Public Company Limited"/>
    <s v="1121029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4"/>
    <s v="9012054595Code12452D"/>
    <s v="1036866300"/>
    <s v="Z045"/>
    <s v="Z022"/>
    <s v="0093295949"/>
    <s v="1014781"/>
    <s v="CP All Public Company Limited"/>
    <s v="1121029"/>
    <s v="14947762"/>
    <s v="SKU CA LTBL  83R  CPB 20 10000 PP  N TH1"/>
    <n v="6000"/>
    <n v="355149.15"/>
    <x v="4"/>
    <n v="6000"/>
    <n v="376740"/>
    <n v="21590.849999999977"/>
    <n v="355149.15"/>
    <n v="432000"/>
    <n v="28261.682242990653"/>
    <n v="383410.83224299067"/>
    <s v="CA"/>
    <x v="0"/>
    <x v="0"/>
  </r>
  <r>
    <x v="4"/>
    <s v="9012054595Code12452D"/>
    <s v="1036866300"/>
    <s v="Z045"/>
    <s v="Z022"/>
    <s v="0093295949"/>
    <s v="1014781"/>
    <s v="CP All Public Company Limited"/>
    <s v="1121029"/>
    <s v="14947765"/>
    <s v="SKU CA MGGR  83R  CPB 20 10000 PP  N TH1"/>
    <n v="3500"/>
    <n v="207170.34"/>
    <x v="5"/>
    <n v="3500"/>
    <n v="219765"/>
    <n v="12594.660000000003"/>
    <n v="207170.34"/>
    <n v="252000"/>
    <n v="16485.981308411214"/>
    <n v="223656.32130841122"/>
    <s v="CA"/>
    <x v="0"/>
    <x v="0"/>
  </r>
  <r>
    <x v="4"/>
    <s v="9012054595Code12452D"/>
    <s v="1036866300"/>
    <s v="Z045"/>
    <s v="Z022"/>
    <s v="0093295949"/>
    <s v="1014781"/>
    <s v="CP All Public Company Limited"/>
    <s v="1121029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4"/>
    <s v="9012054595Code12452D"/>
    <s v="1036866300"/>
    <s v="Z045"/>
    <s v="Z022"/>
    <s v="0093295949"/>
    <s v="1014781"/>
    <s v="CP All Public Company Limited"/>
    <s v="1121029"/>
    <s v="15106849"/>
    <s v="SKU CA MGGR  97R  CPB 20 10000 PP  P TH1"/>
    <n v="1500"/>
    <n v="88787.32"/>
    <x v="7"/>
    <n v="1500"/>
    <n v="94185"/>
    <n v="5397.679999999993"/>
    <n v="88787.32"/>
    <n v="108000"/>
    <n v="7065.4205607476633"/>
    <n v="95852.740560747668"/>
    <s v="CAHD"/>
    <x v="0"/>
    <x v="0"/>
  </r>
  <r>
    <x v="4"/>
    <s v="9012054596Code12452D"/>
    <s v="1036866301"/>
    <s v="Z045"/>
    <s v="Z022"/>
    <s v="0093295950"/>
    <s v="1014781"/>
    <s v="CP All Public Company Limited"/>
    <s v="1121029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4"/>
    <s v="9012054596Code12452D"/>
    <s v="1036866301"/>
    <s v="Z045"/>
    <s v="Z022"/>
    <s v="0093295950"/>
    <s v="1014781"/>
    <s v="CP All Public Company Limited"/>
    <s v="1121029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4"/>
    <s v="9012054596Code12452D"/>
    <s v="1036866301"/>
    <s v="Z045"/>
    <s v="Z022"/>
    <s v="0093295950"/>
    <s v="1014781"/>
    <s v="CP All Public Company Limited"/>
    <s v="1121029"/>
    <s v="16256537"/>
    <s v="SKU WI LTCO  83M  SFP 20 10000 PP  N TH1"/>
    <n v="2500"/>
    <n v="147978.85999999999"/>
    <x v="10"/>
    <n v="2500"/>
    <n v="156975"/>
    <n v="8996.140000000014"/>
    <n v="147978.85999999999"/>
    <n v="180000"/>
    <n v="11775.700934579439"/>
    <n v="159754.56093457944"/>
    <s v="WI"/>
    <x v="0"/>
    <x v="0"/>
  </r>
  <r>
    <x v="4"/>
    <s v="9012054596Code12452D"/>
    <s v="1036866301"/>
    <s v="Z045"/>
    <s v="Z022"/>
    <s v="0093295950"/>
    <s v="1014781"/>
    <s v="CP All Public Company Limited"/>
    <s v="1121029"/>
    <s v="16256534"/>
    <s v="SKU WI MECO  83M  SFP 20 10000 PP  N TH1"/>
    <n v="2000"/>
    <n v="118383.09"/>
    <x v="11"/>
    <n v="2000"/>
    <n v="125580"/>
    <n v="7196.9100000000035"/>
    <n v="118383.09"/>
    <n v="144000"/>
    <n v="9420.5607476635505"/>
    <n v="127803.65074766355"/>
    <s v="WI"/>
    <x v="0"/>
    <x v="0"/>
  </r>
  <r>
    <x v="4"/>
    <s v="4012053678Code12452D"/>
    <s v="1036866294"/>
    <s v="Z045"/>
    <s v="Z022"/>
    <s v="0093295951"/>
    <s v="1014781"/>
    <s v="CP All Public Company Limited"/>
    <s v="1092504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4"/>
    <s v="4012053678Code12452D"/>
    <s v="1036866294"/>
    <s v="Z045"/>
    <s v="Z022"/>
    <s v="0093295951"/>
    <s v="1014781"/>
    <s v="CP All Public Company Limited"/>
    <s v="1092504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4"/>
    <s v="4012053678Code12452D"/>
    <s v="1036866294"/>
    <s v="Z045"/>
    <s v="Z022"/>
    <s v="0093295951"/>
    <s v="1014781"/>
    <s v="CP All Public Company Limited"/>
    <s v="1092504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4"/>
    <s v="4012053678Code12452D"/>
    <s v="1036866294"/>
    <s v="Z045"/>
    <s v="Z022"/>
    <s v="0093295951"/>
    <s v="1014781"/>
    <s v="CP All Public Company Limited"/>
    <s v="1092504"/>
    <s v="14947762"/>
    <s v="SKU CA LTBL  83R  CPB 20 10000 PP  N TH1"/>
    <n v="10000"/>
    <n v="591915.26"/>
    <x v="4"/>
    <n v="10000"/>
    <n v="627900"/>
    <n v="35984.739999999991"/>
    <n v="591915.26"/>
    <n v="720000"/>
    <n v="47102.803738317758"/>
    <n v="639018.06373831781"/>
    <s v="CA"/>
    <x v="0"/>
    <x v="0"/>
  </r>
  <r>
    <x v="4"/>
    <s v="4012053678Code12452D"/>
    <s v="1036866294"/>
    <s v="Z045"/>
    <s v="Z022"/>
    <s v="0093295951"/>
    <s v="1014781"/>
    <s v="CP All Public Company Limited"/>
    <s v="1092504"/>
    <s v="14947765"/>
    <s v="SKU CA MGGR  83R  CPB 20 10000 PP  N TH1"/>
    <n v="1000"/>
    <n v="59191.53"/>
    <x v="5"/>
    <n v="1000"/>
    <n v="62790"/>
    <n v="3598.4700000000012"/>
    <n v="59191.53"/>
    <n v="72000"/>
    <n v="4710.2803738317753"/>
    <n v="63901.810373831773"/>
    <s v="CA"/>
    <x v="0"/>
    <x v="0"/>
  </r>
  <r>
    <x v="4"/>
    <s v="4012053678Code12452D"/>
    <s v="1036866294"/>
    <s v="Z045"/>
    <s v="Z022"/>
    <s v="0093295951"/>
    <s v="1014781"/>
    <s v="CP All Public Company Limited"/>
    <s v="1092504"/>
    <s v="15039619"/>
    <s v="SKU CA FLYL  97R  CPB 20 10000 PP  N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4"/>
    <s v="4012053678Code12452D"/>
    <s v="1036866294"/>
    <s v="Z045"/>
    <s v="Z022"/>
    <s v="0093295951"/>
    <s v="1014781"/>
    <s v="CP All Public Company Limited"/>
    <s v="1092504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4"/>
    <s v="4012053679Code12452D"/>
    <s v="1036866293"/>
    <s v="Z045"/>
    <s v="Z022"/>
    <s v="0093295952"/>
    <s v="1014781"/>
    <s v="CP All Public Company Limited"/>
    <s v="1092504"/>
    <s v="16239563"/>
    <s v="SKU WI LTBL  83R  CPB 20 10000 PP  N TH1"/>
    <n v="1000"/>
    <n v="98949.53"/>
    <x v="8"/>
    <n v="1000"/>
    <n v="104150"/>
    <n v="5200.4700000000012"/>
    <n v="98949.53"/>
    <n v="120000"/>
    <n v="7850.467289719626"/>
    <n v="106799.99728971963"/>
    <s v="WI"/>
    <x v="0"/>
    <x v="0"/>
  </r>
  <r>
    <x v="4"/>
    <s v="4012053679Code12452D"/>
    <s v="1036866293"/>
    <s v="Z045"/>
    <s v="Z022"/>
    <s v="0093295952"/>
    <s v="1014781"/>
    <s v="CP All Public Company Limited"/>
    <s v="1092504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4"/>
    <s v="4012053679Code12452D"/>
    <s v="1036866293"/>
    <s v="Z045"/>
    <s v="Z022"/>
    <s v="0093295952"/>
    <s v="1014781"/>
    <s v="CP All Public Company Limited"/>
    <s v="1092504"/>
    <s v="16256537"/>
    <s v="SKU WI LTCO  83M  SFP 20 10000 PP  N TH1"/>
    <n v="5000"/>
    <n v="295957.73"/>
    <x v="10"/>
    <n v="5000"/>
    <n v="313950"/>
    <n v="17992.270000000019"/>
    <n v="295957.73"/>
    <n v="360000"/>
    <n v="23551.401869158879"/>
    <n v="319509.13186915888"/>
    <s v="WI"/>
    <x v="0"/>
    <x v="0"/>
  </r>
  <r>
    <x v="4"/>
    <s v="4012053679Code12452D"/>
    <s v="1036866293"/>
    <s v="Z045"/>
    <s v="Z022"/>
    <s v="0093295952"/>
    <s v="1014781"/>
    <s v="CP All Public Company Limited"/>
    <s v="1092504"/>
    <s v="16256534"/>
    <s v="SKU WI MECO  83M  SFP 20 10000 PP  N TH1"/>
    <n v="1000"/>
    <n v="59191.55"/>
    <x v="11"/>
    <n v="1000"/>
    <n v="62790"/>
    <n v="3598.4499999999971"/>
    <n v="59191.55"/>
    <n v="72000"/>
    <n v="4710.2803738317753"/>
    <n v="63901.830373831777"/>
    <s v="WI"/>
    <x v="0"/>
    <x v="0"/>
  </r>
  <r>
    <x v="4"/>
    <s v="8012053628Code12452D"/>
    <s v="1036866298"/>
    <s v="Z045"/>
    <s v="Z022"/>
    <s v="0093295953"/>
    <s v="1014781"/>
    <s v="CP All Public Company Limited"/>
    <s v="1014779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4"/>
    <s v="8012053628Code12452D"/>
    <s v="1036866298"/>
    <s v="Z045"/>
    <s v="Z022"/>
    <s v="0093295953"/>
    <s v="1014781"/>
    <s v="CP All Public Company Limited"/>
    <s v="1014779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4"/>
    <s v="8012053628Code12452D"/>
    <s v="1036866298"/>
    <s v="Z045"/>
    <s v="Z022"/>
    <s v="0093295953"/>
    <s v="1014781"/>
    <s v="CP All Public Company Limited"/>
    <s v="1014779"/>
    <s v="14947762"/>
    <s v="SKU CA LTBL  83R  CPB 20 10000 PP  N TH1"/>
    <n v="500"/>
    <n v="29595.759999999998"/>
    <x v="4"/>
    <n v="500"/>
    <n v="31395"/>
    <n v="1799.2400000000016"/>
    <n v="29595.759999999998"/>
    <n v="36000"/>
    <n v="2355.1401869158876"/>
    <n v="31950.900186915886"/>
    <s v="CA"/>
    <x v="0"/>
    <x v="0"/>
  </r>
  <r>
    <x v="4"/>
    <s v="8012053628Code12452D"/>
    <s v="1036866298"/>
    <s v="Z045"/>
    <s v="Z022"/>
    <s v="0093295953"/>
    <s v="1014781"/>
    <s v="CP All Public Company Limited"/>
    <s v="1014779"/>
    <s v="14947765"/>
    <s v="SKU CA MGGR  83R  CPB 20 10000 PP  N TH1"/>
    <n v="1000"/>
    <n v="59191.53"/>
    <x v="5"/>
    <n v="1000"/>
    <n v="62790"/>
    <n v="3598.4700000000012"/>
    <n v="59191.53"/>
    <n v="72000"/>
    <n v="4710.2803738317753"/>
    <n v="63901.810373831773"/>
    <s v="CA"/>
    <x v="0"/>
    <x v="0"/>
  </r>
  <r>
    <x v="4"/>
    <s v="8012053628Code12452D"/>
    <s v="1036866298"/>
    <s v="Z045"/>
    <s v="Z022"/>
    <s v="0093295953"/>
    <s v="1014781"/>
    <s v="CP All Public Company Limited"/>
    <s v="1014779"/>
    <s v="15039619"/>
    <s v="SKU CA FLYL  97R  CPB 20 10000 PP  N TH1"/>
    <n v="3000"/>
    <n v="177574.64"/>
    <x v="6"/>
    <n v="3000"/>
    <n v="188370"/>
    <n v="10795.359999999986"/>
    <n v="177574.64"/>
    <n v="216000"/>
    <n v="14130.841121495327"/>
    <n v="191705.48112149534"/>
    <s v="CAHD"/>
    <x v="0"/>
    <x v="0"/>
  </r>
  <r>
    <x v="4"/>
    <s v="8012053628Code12452D"/>
    <s v="1036866298"/>
    <s v="Z045"/>
    <s v="Z022"/>
    <s v="0093295953"/>
    <s v="1014781"/>
    <s v="CP All Public Company Limited"/>
    <s v="1014779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4"/>
    <s v="8012053629Code12452D"/>
    <s v="1036866299"/>
    <s v="Z045"/>
    <s v="Z022"/>
    <s v="0093295954"/>
    <s v="1014781"/>
    <s v="CP All Public Company Limited"/>
    <s v="1014779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4"/>
    <s v="8012053629Code12452D"/>
    <s v="1036866299"/>
    <s v="Z045"/>
    <s v="Z022"/>
    <s v="0093295954"/>
    <s v="1014781"/>
    <s v="CP All Public Company Limited"/>
    <s v="1014779"/>
    <s v="16256537"/>
    <s v="SKU WI LTCO  83M  SFP 20 10000 PP  N TH1"/>
    <n v="500"/>
    <n v="29595.77"/>
    <x v="10"/>
    <n v="500"/>
    <n v="31395"/>
    <n v="1799.2299999999996"/>
    <n v="29595.77"/>
    <n v="36000"/>
    <n v="2355.1401869158876"/>
    <n v="31950.910186915888"/>
    <s v="WI"/>
    <x v="0"/>
    <x v="0"/>
  </r>
  <r>
    <x v="4"/>
    <s v="8012053629Code12452D"/>
    <s v="1036866299"/>
    <s v="Z045"/>
    <s v="Z022"/>
    <s v="0093295954"/>
    <s v="1014781"/>
    <s v="CP All Public Company Limited"/>
    <s v="1014779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4"/>
    <s v="1312053397Code12452D"/>
    <s v="1036866286"/>
    <s v="Z045"/>
    <s v="Z022"/>
    <s v="0093295955"/>
    <s v="1014781"/>
    <s v="CP All Public Company Limited"/>
    <s v="1134451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4"/>
    <s v="1312053397Code12452D"/>
    <s v="1036866286"/>
    <s v="Z045"/>
    <s v="Z022"/>
    <s v="0093295955"/>
    <s v="1014781"/>
    <s v="CP All Public Company Limited"/>
    <s v="1134451"/>
    <s v="14947759"/>
    <s v="SKU CA FLYL  83R  CPB 20 10000 PP  N TH1"/>
    <n v="5000"/>
    <n v="295957.63"/>
    <x v="3"/>
    <n v="5000"/>
    <n v="313950"/>
    <n v="17992.369999999995"/>
    <n v="295957.63"/>
    <n v="360000"/>
    <n v="23551.401869158879"/>
    <n v="319509.03186915891"/>
    <s v="CA"/>
    <x v="0"/>
    <x v="0"/>
  </r>
  <r>
    <x v="4"/>
    <s v="1312053397Code12452D"/>
    <s v="1036866286"/>
    <s v="Z045"/>
    <s v="Z022"/>
    <s v="0093295955"/>
    <s v="1014781"/>
    <s v="CP All Public Company Limited"/>
    <s v="1134451"/>
    <s v="14947762"/>
    <s v="SKU CA LTBL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4"/>
    <s v="1312053397Code12452D"/>
    <s v="1036866286"/>
    <s v="Z045"/>
    <s v="Z022"/>
    <s v="0093295955"/>
    <s v="1014781"/>
    <s v="CP All Public Company Limited"/>
    <s v="1134451"/>
    <s v="14947765"/>
    <s v="SKU CA MGGR  83R  CPB 20 10000 PP  N TH1"/>
    <n v="1500"/>
    <n v="88787.29"/>
    <x v="5"/>
    <n v="1500"/>
    <n v="94185"/>
    <n v="5397.7100000000064"/>
    <n v="88787.29"/>
    <n v="108000"/>
    <n v="7065.4205607476633"/>
    <n v="95852.710560747655"/>
    <s v="CA"/>
    <x v="0"/>
    <x v="0"/>
  </r>
  <r>
    <x v="4"/>
    <s v="1312053397Code12452D"/>
    <s v="1036866286"/>
    <s v="Z045"/>
    <s v="Z022"/>
    <s v="0093295955"/>
    <s v="1014781"/>
    <s v="CP All Public Company Limited"/>
    <s v="1134451"/>
    <s v="15039619"/>
    <s v="SKU CA FLYL  97R  CPB 20 10000 PP  N TH1"/>
    <n v="2000"/>
    <n v="118383.09"/>
    <x v="6"/>
    <n v="2000"/>
    <n v="125580"/>
    <n v="7196.9100000000035"/>
    <n v="118383.09"/>
    <n v="144000"/>
    <n v="9420.5607476635505"/>
    <n v="127803.65074766355"/>
    <s v="CAHD"/>
    <x v="0"/>
    <x v="0"/>
  </r>
  <r>
    <x v="4"/>
    <s v="1312053397Code12452D"/>
    <s v="1036866286"/>
    <s v="Z045"/>
    <s v="Z022"/>
    <s v="0093295955"/>
    <s v="1014781"/>
    <s v="CP All Public Company Limited"/>
    <s v="1134451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4"/>
    <s v="1312053398Code12452D"/>
    <s v="1036866288"/>
    <s v="Z045"/>
    <s v="Z022"/>
    <s v="0093295956"/>
    <s v="1014781"/>
    <s v="CP All Public Company Limited"/>
    <s v="1134451"/>
    <s v="16256531"/>
    <s v="SKU WI FLOE  83M  SFP 20 10000 PP  N TH1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0"/>
  </r>
  <r>
    <x v="4"/>
    <s v="1312053398Code12452D"/>
    <s v="1036866288"/>
    <s v="Z045"/>
    <s v="Z022"/>
    <s v="0093295956"/>
    <s v="1014781"/>
    <s v="CP All Public Company Limited"/>
    <s v="1134451"/>
    <s v="16256537"/>
    <s v="SKU WI LT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4"/>
    <s v="1312053398Code12452D"/>
    <s v="1036866288"/>
    <s v="Z045"/>
    <s v="Z022"/>
    <s v="0093295956"/>
    <s v="1014781"/>
    <s v="CP All Public Company Limited"/>
    <s v="1134451"/>
    <s v="16256534"/>
    <s v="SKU WI MECO  83M  SFP 20 10000 PP  N TH1"/>
    <n v="500"/>
    <n v="29595.77"/>
    <x v="11"/>
    <n v="500"/>
    <n v="31395"/>
    <n v="1799.2299999999996"/>
    <n v="29595.77"/>
    <n v="36000"/>
    <n v="2355.1401869158876"/>
    <n v="31950.910186915888"/>
    <s v="WI"/>
    <x v="0"/>
    <x v="0"/>
  </r>
  <r>
    <x v="4"/>
    <s v="1412052955Code12452D"/>
    <s v="1036866289"/>
    <s v="Z045"/>
    <s v="Z022"/>
    <s v="0093295957"/>
    <s v="1014781"/>
    <s v="CP All Public Company Limited"/>
    <s v="1232007"/>
    <s v="14947759"/>
    <s v="SKU CA FLYL  83R  CPB 20 10000 PP  N TH1"/>
    <n v="1000"/>
    <n v="59191.53"/>
    <x v="3"/>
    <n v="1000"/>
    <n v="62790"/>
    <n v="3598.4700000000012"/>
    <n v="59191.53"/>
    <n v="72000"/>
    <n v="4710.2803738317753"/>
    <n v="63901.810373831773"/>
    <s v="CA"/>
    <x v="0"/>
    <x v="0"/>
  </r>
  <r>
    <x v="4"/>
    <s v="1412052955Code12452D"/>
    <s v="1036866289"/>
    <s v="Z045"/>
    <s v="Z022"/>
    <s v="0093295957"/>
    <s v="1014781"/>
    <s v="CP All Public Company Limited"/>
    <s v="1232007"/>
    <s v="14947762"/>
    <s v="SKU CA LTBL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4"/>
    <s v="1412052955Code12452D"/>
    <s v="1036866289"/>
    <s v="Z045"/>
    <s v="Z022"/>
    <s v="0093295957"/>
    <s v="1014781"/>
    <s v="CP All Public Company Limited"/>
    <s v="1232007"/>
    <s v="14947765"/>
    <s v="SKU CA MGGR  83R  CPB 20 10000 PP  N TH1"/>
    <n v="500"/>
    <n v="29595.759999999998"/>
    <x v="5"/>
    <n v="500"/>
    <n v="31395"/>
    <n v="1799.2400000000016"/>
    <n v="29595.759999999998"/>
    <n v="36000"/>
    <n v="2355.1401869158876"/>
    <n v="31950.900186915886"/>
    <s v="CA"/>
    <x v="0"/>
    <x v="0"/>
  </r>
  <r>
    <x v="4"/>
    <s v="1412052956Code12452D"/>
    <s v="1036866302"/>
    <s v="Z045"/>
    <s v="Z022"/>
    <s v="0093295958"/>
    <s v="1014781"/>
    <s v="CP All Public Company Limited"/>
    <s v="1232007"/>
    <s v="16256531"/>
    <s v="SKU WI FLOE  83M  SFP 20 10000 PP  N TH1"/>
    <n v="500"/>
    <n v="29595.77"/>
    <x v="9"/>
    <n v="500"/>
    <n v="31395"/>
    <n v="1799.2299999999996"/>
    <n v="29595.77"/>
    <n v="36000"/>
    <n v="2355.1401869158876"/>
    <n v="31950.910186915888"/>
    <s v="WI"/>
    <x v="0"/>
    <x v="0"/>
  </r>
  <r>
    <x v="4"/>
    <s v="1412052956Code12452D"/>
    <s v="1036866302"/>
    <s v="Z045"/>
    <s v="Z022"/>
    <s v="0093295958"/>
    <s v="1014781"/>
    <s v="CP All Public Company Limited"/>
    <s v="1232007"/>
    <s v="16256537"/>
    <s v="SKU WI LT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4"/>
    <s v="1412052956Code12452D"/>
    <s v="1036866302"/>
    <s v="Z045"/>
    <s v="Z022"/>
    <s v="0093295958"/>
    <s v="1014781"/>
    <s v="CP All Public Company Limited"/>
    <s v="1232007"/>
    <s v="16256534"/>
    <s v="SKU WI MECO  83M  SFP 20 10000 PP  N TH1"/>
    <n v="500"/>
    <n v="29595.77"/>
    <x v="11"/>
    <n v="500"/>
    <n v="31395"/>
    <n v="1799.2299999999996"/>
    <n v="29595.77"/>
    <n v="36000"/>
    <n v="2355.1401869158876"/>
    <n v="31950.910186915888"/>
    <s v="WI"/>
    <x v="0"/>
    <x v="0"/>
  </r>
  <r>
    <x v="4"/>
    <s v="1512053607Code12452D"/>
    <s v="1036866303"/>
    <s v="Z045"/>
    <s v="Z022"/>
    <s v="0093295959"/>
    <s v="1014781"/>
    <s v="CP All Public Company Limited"/>
    <s v="1247865"/>
    <s v="14947759"/>
    <s v="SKU CA FLYL  83R  CPB 20 10000 PP  N TH1"/>
    <n v="9000"/>
    <n v="532723.73"/>
    <x v="3"/>
    <n v="9000"/>
    <n v="565110"/>
    <n v="32386.270000000019"/>
    <n v="532723.73"/>
    <n v="648000"/>
    <n v="42392.523364485984"/>
    <n v="575116.25336448592"/>
    <s v="CA"/>
    <x v="0"/>
    <x v="0"/>
  </r>
  <r>
    <x v="4"/>
    <s v="1512053607Code12452D"/>
    <s v="1036866303"/>
    <s v="Z045"/>
    <s v="Z022"/>
    <s v="0093295959"/>
    <s v="1014781"/>
    <s v="CP All Public Company Limited"/>
    <s v="1247865"/>
    <s v="14947762"/>
    <s v="SKU CA LTBL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4"/>
    <s v="1512053607Code12452D"/>
    <s v="1036866303"/>
    <s v="Z045"/>
    <s v="Z022"/>
    <s v="0093295959"/>
    <s v="1014781"/>
    <s v="CP All Public Company Limited"/>
    <s v="1247865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4"/>
    <s v="1512053607Code12452D"/>
    <s v="1036866303"/>
    <s v="Z045"/>
    <s v="Z022"/>
    <s v="0093295959"/>
    <s v="1014781"/>
    <s v="CP All Public Company Limited"/>
    <s v="1247865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4"/>
    <s v="1512053608Code12452D"/>
    <s v="1036866304"/>
    <s v="Z045"/>
    <s v="Z022"/>
    <s v="0093295960"/>
    <s v="1014781"/>
    <s v="CP All Public Company Limited"/>
    <s v="1247865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4"/>
    <s v="1512053608Code12452D"/>
    <s v="1036866304"/>
    <s v="Z045"/>
    <s v="Z022"/>
    <s v="0093295960"/>
    <s v="1014781"/>
    <s v="CP All Public Company Limited"/>
    <s v="1247865"/>
    <s v="16256537"/>
    <s v="SKU WI LTCO  83M  SFP 20 10000 PP  N TH1"/>
    <n v="500"/>
    <n v="29595.77"/>
    <x v="10"/>
    <n v="500"/>
    <n v="31395"/>
    <n v="1799.2299999999996"/>
    <n v="29595.77"/>
    <n v="36000"/>
    <n v="2355.1401869158876"/>
    <n v="31950.910186915888"/>
    <s v="WI"/>
    <x v="0"/>
    <x v="0"/>
  </r>
  <r>
    <x v="4"/>
    <s v="1512053608Code12452D"/>
    <s v="1036866304"/>
    <s v="Z045"/>
    <s v="Z022"/>
    <s v="0093295960"/>
    <s v="1014781"/>
    <s v="CP All Public Company Limited"/>
    <s v="1247865"/>
    <s v="16256534"/>
    <s v="SKU WI MECO  83M  SFP 20 10000 PP  N TH1"/>
    <n v="500"/>
    <n v="29595.77"/>
    <x v="11"/>
    <n v="500"/>
    <n v="31395"/>
    <n v="1799.2299999999996"/>
    <n v="29595.77"/>
    <n v="36000"/>
    <n v="2355.1401869158876"/>
    <n v="31950.910186915888"/>
    <s v="WI"/>
    <x v="0"/>
    <x v="0"/>
  </r>
  <r>
    <x v="4"/>
    <s v="3012053299Code12452D"/>
    <s v="1036866290"/>
    <s v="Z045"/>
    <s v="Z022"/>
    <s v="0093295961"/>
    <s v="1014781"/>
    <s v="CP All Public Company Limited"/>
    <s v="1113864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4"/>
    <s v="3012053299Code12452D"/>
    <s v="1036866290"/>
    <s v="Z045"/>
    <s v="Z022"/>
    <s v="0093295961"/>
    <s v="1014781"/>
    <s v="CP All Public Company Limited"/>
    <s v="1113864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4"/>
    <s v="3012053299Code12452D"/>
    <s v="1036866290"/>
    <s v="Z045"/>
    <s v="Z022"/>
    <s v="0093295961"/>
    <s v="1014781"/>
    <s v="CP All Public Company Limited"/>
    <s v="1113864"/>
    <s v="14947759"/>
    <s v="SKU CA FLY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4"/>
    <s v="3012053299Code12452D"/>
    <s v="1036866290"/>
    <s v="Z045"/>
    <s v="Z022"/>
    <s v="0093295961"/>
    <s v="1014781"/>
    <s v="CP All Public Company Limited"/>
    <s v="1113864"/>
    <s v="14947762"/>
    <s v="SKU CA LTBL  83R  CPB 20 10000 PP  N TH1"/>
    <n v="5000"/>
    <n v="295957.63"/>
    <x v="4"/>
    <n v="5000"/>
    <n v="313950"/>
    <n v="17992.369999999995"/>
    <n v="295957.63"/>
    <n v="360000"/>
    <n v="23551.401869158879"/>
    <n v="319509.03186915891"/>
    <s v="CA"/>
    <x v="0"/>
    <x v="0"/>
  </r>
  <r>
    <x v="4"/>
    <s v="3012053299Code12452D"/>
    <s v="1036866290"/>
    <s v="Z045"/>
    <s v="Z022"/>
    <s v="0093295961"/>
    <s v="1014781"/>
    <s v="CP All Public Company Limited"/>
    <s v="1113864"/>
    <s v="14947765"/>
    <s v="SKU CA MGGR  83R  CPB 20 10000 PP  N TH1"/>
    <n v="1500"/>
    <n v="88787.29"/>
    <x v="5"/>
    <n v="1500"/>
    <n v="94185"/>
    <n v="5397.7100000000064"/>
    <n v="88787.29"/>
    <n v="108000"/>
    <n v="7065.4205607476633"/>
    <n v="95852.710560747655"/>
    <s v="CA"/>
    <x v="0"/>
    <x v="0"/>
  </r>
  <r>
    <x v="4"/>
    <s v="3012053299Code12452D"/>
    <s v="1036866290"/>
    <s v="Z045"/>
    <s v="Z022"/>
    <s v="0093295961"/>
    <s v="1014781"/>
    <s v="CP All Public Company Limited"/>
    <s v="1113864"/>
    <s v="15039619"/>
    <s v="SKU CA FLYL  97R  CPB 20 10000 PP  N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4"/>
    <s v="3012053299Code12452D"/>
    <s v="1036866290"/>
    <s v="Z045"/>
    <s v="Z022"/>
    <s v="0093295961"/>
    <s v="1014781"/>
    <s v="CP All Public Company Limited"/>
    <s v="1113864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4"/>
    <s v="3012053300Code12452D"/>
    <s v="1036866292"/>
    <s v="Z045"/>
    <s v="Z022"/>
    <s v="0093295962"/>
    <s v="1014781"/>
    <s v="CP All Public Company Limited"/>
    <s v="1113864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4"/>
    <s v="3012053300Code12452D"/>
    <s v="1036866292"/>
    <s v="Z045"/>
    <s v="Z022"/>
    <s v="0093295962"/>
    <s v="1014781"/>
    <s v="CP All Public Company Limited"/>
    <s v="1113864"/>
    <s v="16256537"/>
    <s v="SKU WI LT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4"/>
    <s v="3012053300Code12452D"/>
    <s v="1036866292"/>
    <s v="Z045"/>
    <s v="Z022"/>
    <s v="0093295962"/>
    <s v="1014781"/>
    <s v="CP All Public Company Limited"/>
    <s v="1113864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4"/>
    <s v="1212054341Code12452D"/>
    <s v="1036866284"/>
    <s v="Z045"/>
    <s v="Z022"/>
    <s v="0093295963"/>
    <s v="1014781"/>
    <s v="CP All Public Company Limited"/>
    <s v="1123730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4"/>
    <s v="1212054341Code12452D"/>
    <s v="1036866284"/>
    <s v="Z045"/>
    <s v="Z022"/>
    <s v="0093295963"/>
    <s v="1014781"/>
    <s v="CP All Public Company Limited"/>
    <s v="1123730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4"/>
    <s v="1212054341Code12452D"/>
    <s v="1036866284"/>
    <s v="Z045"/>
    <s v="Z022"/>
    <s v="0093295963"/>
    <s v="1014781"/>
    <s v="CP All Public Company Limited"/>
    <s v="1123730"/>
    <s v="14947759"/>
    <s v="SKU CA FLYL  83R  CPB 20 10000 PP  N TH1"/>
    <n v="20000"/>
    <n v="1183830.52"/>
    <x v="3"/>
    <n v="20000"/>
    <n v="1255800"/>
    <n v="71969.479999999981"/>
    <n v="1183830.52"/>
    <n v="1440000"/>
    <n v="94205.607476635516"/>
    <n v="1278036.1274766356"/>
    <s v="CA"/>
    <x v="0"/>
    <x v="0"/>
  </r>
  <r>
    <x v="4"/>
    <s v="1212054341Code12452D"/>
    <s v="1036866284"/>
    <s v="Z045"/>
    <s v="Z022"/>
    <s v="0093295963"/>
    <s v="1014781"/>
    <s v="CP All Public Company Limited"/>
    <s v="1123730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4"/>
    <s v="1212054341Code12452D"/>
    <s v="1036866284"/>
    <s v="Z045"/>
    <s v="Z022"/>
    <s v="0093295963"/>
    <s v="1014781"/>
    <s v="CP All Public Company Limited"/>
    <s v="1123730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4"/>
    <s v="1212054341Code12452D"/>
    <s v="1036866284"/>
    <s v="Z045"/>
    <s v="Z022"/>
    <s v="0093295963"/>
    <s v="1014781"/>
    <s v="CP All Public Company Limited"/>
    <s v="1123730"/>
    <s v="15039619"/>
    <s v="SKU CA FLYL  97R  CPB 20 10000 PP  N TH1"/>
    <n v="12000"/>
    <n v="710298.55"/>
    <x v="6"/>
    <n v="12000"/>
    <n v="753480"/>
    <n v="43181.449999999953"/>
    <n v="710298.55"/>
    <n v="864000"/>
    <n v="56523.364485981307"/>
    <n v="766821.91448598134"/>
    <s v="CAHD"/>
    <x v="0"/>
    <x v="0"/>
  </r>
  <r>
    <x v="4"/>
    <s v="1212054341Code12452D"/>
    <s v="1036866284"/>
    <s v="Z045"/>
    <s v="Z022"/>
    <s v="0093295963"/>
    <s v="1014781"/>
    <s v="CP All Public Company Limited"/>
    <s v="1123730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4"/>
    <s v="1212054342Code12452D"/>
    <s v="1036866285"/>
    <s v="Z045"/>
    <s v="Z022"/>
    <s v="0093295964"/>
    <s v="1014781"/>
    <s v="CP All Public Company Limited"/>
    <s v="1123730"/>
    <s v="16239563"/>
    <s v="SKU WI LTBL  83R  CPB 20 10000 PP  N TH1"/>
    <n v="1000"/>
    <n v="98949.53"/>
    <x v="8"/>
    <n v="1000"/>
    <n v="104150"/>
    <n v="5200.4700000000012"/>
    <n v="98949.53"/>
    <n v="120000"/>
    <n v="7850.467289719626"/>
    <n v="106799.99728971963"/>
    <s v="WI"/>
    <x v="0"/>
    <x v="0"/>
  </r>
  <r>
    <x v="4"/>
    <s v="1212054342Code12452D"/>
    <s v="1036866285"/>
    <s v="Z045"/>
    <s v="Z022"/>
    <s v="0093295964"/>
    <s v="1014781"/>
    <s v="CP All Public Company Limited"/>
    <s v="1123730"/>
    <s v="16256531"/>
    <s v="SKU WI FLOE  83M  SFP 20 10000 PP  N TH1"/>
    <n v="2000"/>
    <n v="118383.09"/>
    <x v="9"/>
    <n v="2000"/>
    <n v="125580"/>
    <n v="7196.9100000000035"/>
    <n v="118383.09"/>
    <n v="144000"/>
    <n v="9420.5607476635505"/>
    <n v="127803.65074766355"/>
    <s v="WI"/>
    <x v="0"/>
    <x v="0"/>
  </r>
  <r>
    <x v="4"/>
    <s v="1212054342Code12452D"/>
    <s v="1036866285"/>
    <s v="Z045"/>
    <s v="Z022"/>
    <s v="0093295964"/>
    <s v="1014781"/>
    <s v="CP All Public Company Limited"/>
    <s v="1123730"/>
    <s v="16256537"/>
    <s v="SKU WI LTCO  83M  SFP 20 10000 PP  N TH1"/>
    <n v="8000"/>
    <n v="473532.37"/>
    <x v="10"/>
    <n v="8000"/>
    <n v="502320"/>
    <n v="28787.630000000005"/>
    <n v="473532.37"/>
    <n v="576000"/>
    <n v="37682.242990654202"/>
    <n v="511214.61299065419"/>
    <s v="WI"/>
    <x v="0"/>
    <x v="0"/>
  </r>
  <r>
    <x v="4"/>
    <s v="1212054342Code12452D"/>
    <s v="1036866285"/>
    <s v="Z045"/>
    <s v="Z022"/>
    <s v="0093295964"/>
    <s v="1014781"/>
    <s v="CP All Public Company Limited"/>
    <s v="1123730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5"/>
    <s v="890.79563687"/>
    <s v="1036894168"/>
    <s v="Z045"/>
    <s v="Z022"/>
    <s v="0093295965"/>
    <s v="1075926"/>
    <s v="CP Axtra Public Company Limited"/>
    <s v="1545607"/>
    <s v="16256531"/>
    <s v="SKU WI FLOE  83M  SFP 20 10000 PP  N TH1"/>
    <n v="40"/>
    <n v="2478.6799999999998"/>
    <x v="9"/>
    <n v="40"/>
    <n v="2511.6"/>
    <n v="32.920000000000073"/>
    <n v="2478.6799999999998"/>
    <n v="2880"/>
    <n v="188.41121495327104"/>
    <n v="2667.091214953271"/>
    <s v="WI"/>
    <x v="0"/>
    <x v="15"/>
  </r>
  <r>
    <x v="5"/>
    <s v="890.79563687"/>
    <s v="1036894168"/>
    <s v="Z045"/>
    <s v="Z022"/>
    <s v="0093295965"/>
    <s v="1075926"/>
    <s v="CP Axtra Public Company Limited"/>
    <s v="1545607"/>
    <s v="16256537"/>
    <s v="SKU WI LTCO  83M  SFP 20 10000 PP  N TH1"/>
    <n v="40"/>
    <n v="2478.6799999999998"/>
    <x v="10"/>
    <n v="40"/>
    <n v="2511.6"/>
    <n v="32.920000000000073"/>
    <n v="2478.6799999999998"/>
    <n v="2880"/>
    <n v="188.41121495327104"/>
    <n v="2667.091214953271"/>
    <s v="WI"/>
    <x v="0"/>
    <x v="15"/>
  </r>
  <r>
    <x v="5"/>
    <s v="890.79563687"/>
    <s v="1036894168"/>
    <s v="Z045"/>
    <s v="Z022"/>
    <s v="0093295965"/>
    <s v="1075926"/>
    <s v="CP Axtra Public Company Limited"/>
    <s v="1545607"/>
    <s v="14947759"/>
    <s v="SKU CA FLYL  83R  CPB 20 10000 PP  N TH1"/>
    <n v="40"/>
    <n v="2475.6"/>
    <x v="3"/>
    <n v="40"/>
    <n v="2511.6"/>
    <n v="36"/>
    <n v="2475.6"/>
    <n v="2880"/>
    <n v="188.41121495327104"/>
    <n v="2664.0112149532711"/>
    <s v="CA"/>
    <x v="0"/>
    <x v="15"/>
  </r>
  <r>
    <x v="5"/>
    <s v="890.79563687"/>
    <s v="1036894168"/>
    <s v="Z045"/>
    <s v="Z022"/>
    <s v="0093295965"/>
    <s v="1075926"/>
    <s v="CP Axtra Public Company Limited"/>
    <s v="1545607"/>
    <s v="14947762"/>
    <s v="SKU CA LTBL  83R  CPB 20 10000 PP  N TH1"/>
    <n v="40"/>
    <n v="2475.6"/>
    <x v="4"/>
    <n v="40"/>
    <n v="2511.6"/>
    <n v="36"/>
    <n v="2475.6"/>
    <n v="2880"/>
    <n v="188.41121495327104"/>
    <n v="2664.0112149532711"/>
    <s v="CA"/>
    <x v="0"/>
    <x v="15"/>
  </r>
  <r>
    <x v="5"/>
    <s v="890.79563687"/>
    <s v="1036894168"/>
    <s v="Z045"/>
    <s v="Z022"/>
    <s v="0093295965"/>
    <s v="1075926"/>
    <s v="CP Axtra Public Company Limited"/>
    <s v="1545607"/>
    <s v="14947765"/>
    <s v="SKU CA MGGR  83R  CPB 20 10000 PP  N TH1"/>
    <n v="40"/>
    <n v="2475.6"/>
    <x v="5"/>
    <n v="40"/>
    <n v="2511.6"/>
    <n v="36"/>
    <n v="2475.6"/>
    <n v="2880"/>
    <n v="188.41121495327104"/>
    <n v="2664.0112149532711"/>
    <s v="CA"/>
    <x v="0"/>
    <x v="15"/>
  </r>
  <r>
    <x v="5"/>
    <s v="P25H096695"/>
    <s v="1036894170"/>
    <s v="Z045"/>
    <s v="Z022"/>
    <s v="0093295966"/>
    <s v="1014722"/>
    <s v="AEON (Thailand) Co.,Ltd."/>
    <s v="1014722"/>
    <s v="14976304"/>
    <s v="SKU EV MGOP  83R  ROC 20 10000 PP  N TH1"/>
    <n v="500"/>
    <n v="75525"/>
    <x v="2"/>
    <n v="500"/>
    <n v="75775"/>
    <n v="250"/>
    <n v="75525"/>
    <n v="87500"/>
    <n v="5724.2990654205605"/>
    <n v="81249.299065420564"/>
    <s v="EV"/>
    <x v="0"/>
    <x v="7"/>
  </r>
  <r>
    <x v="5"/>
    <s v="P25H096695"/>
    <s v="1036894170"/>
    <s v="Z045"/>
    <s v="Z022"/>
    <s v="0093295966"/>
    <s v="1014722"/>
    <s v="AEON (Thailand) Co.,Ltd."/>
    <s v="1014722"/>
    <s v="16256537"/>
    <s v="SKU WI LTCO  83M  SFP 20 10000 PP  N TH1"/>
    <n v="500"/>
    <n v="31380"/>
    <x v="10"/>
    <n v="500"/>
    <n v="31395"/>
    <n v="15"/>
    <n v="31380"/>
    <n v="36000"/>
    <n v="2355.1401869158876"/>
    <n v="33735.140186915887"/>
    <s v="WI"/>
    <x v="0"/>
    <x v="7"/>
  </r>
  <r>
    <x v="5"/>
    <s v="P25H096695"/>
    <s v="1036894170"/>
    <s v="Z045"/>
    <s v="Z022"/>
    <s v="0093295966"/>
    <s v="1014722"/>
    <s v="AEON (Thailand) Co.,Ltd."/>
    <s v="1014722"/>
    <s v="16256534"/>
    <s v="SKU WI MECO  83M  SFP 20 10000 PP  N TH1"/>
    <n v="500"/>
    <n v="31380"/>
    <x v="11"/>
    <n v="500"/>
    <n v="31395"/>
    <n v="15"/>
    <n v="31380"/>
    <n v="36000"/>
    <n v="2355.1401869158876"/>
    <n v="33735.140186915887"/>
    <s v="WI"/>
    <x v="0"/>
    <x v="7"/>
  </r>
  <r>
    <x v="5"/>
    <s v="P25H096695"/>
    <s v="1036894170"/>
    <s v="Z045"/>
    <s v="Z022"/>
    <s v="0093295966"/>
    <s v="1014722"/>
    <s v="AEON (Thailand) Co.,Ltd."/>
    <s v="1014722"/>
    <s v="14947759"/>
    <s v="SKU CA FLYL  83R  CPB 20 10000 PP  N TH1"/>
    <n v="1000"/>
    <n v="62790"/>
    <x v="3"/>
    <n v="1000"/>
    <n v="62790"/>
    <n v="0"/>
    <n v="62790"/>
    <n v="72000"/>
    <n v="4710.2803738317753"/>
    <n v="67500.280373831774"/>
    <s v="CA"/>
    <x v="0"/>
    <x v="7"/>
  </r>
  <r>
    <x v="5"/>
    <s v="P25H096695"/>
    <s v="1036894170"/>
    <s v="Z045"/>
    <s v="Z022"/>
    <s v="0093295966"/>
    <s v="1014722"/>
    <s v="AEON (Thailand) Co.,Ltd."/>
    <s v="1014722"/>
    <s v="14947762"/>
    <s v="SKU CA LTBL  83R  CPB 20 10000 PP  N TH1"/>
    <n v="1000"/>
    <n v="62790"/>
    <x v="4"/>
    <n v="1000"/>
    <n v="62790"/>
    <n v="0"/>
    <n v="62790"/>
    <n v="72000"/>
    <n v="4710.2803738317753"/>
    <n v="67500.280373831774"/>
    <s v="CA"/>
    <x v="0"/>
    <x v="7"/>
  </r>
  <r>
    <x v="5"/>
    <s v="P25H096695"/>
    <s v="1036894170"/>
    <s v="Z045"/>
    <s v="Z022"/>
    <s v="0093295966"/>
    <s v="1014722"/>
    <s v="AEON (Thailand) Co.,Ltd."/>
    <s v="1014722"/>
    <s v="14947765"/>
    <s v="SKU CA MGGR  83R  CPB 20 10000 PP  N TH1"/>
    <n v="500"/>
    <n v="31395"/>
    <x v="5"/>
    <n v="500"/>
    <n v="31395"/>
    <n v="0"/>
    <n v="31395"/>
    <n v="36000"/>
    <n v="2355.1401869158876"/>
    <n v="33750.140186915887"/>
    <s v="CA"/>
    <x v="0"/>
    <x v="7"/>
  </r>
  <r>
    <x v="5"/>
    <s v="2505016179"/>
    <s v="1036894169"/>
    <s v="Z045"/>
    <s v="Z022"/>
    <s v="0093295967"/>
    <s v="1517125"/>
    <s v="Central Food Wholesales Limited"/>
    <s v="1517125"/>
    <s v="16256531"/>
    <s v="SKU WI FLOE  83M  SFP 20 10000 PP  N TH1"/>
    <n v="100"/>
    <n v="6252.2"/>
    <x v="9"/>
    <n v="100"/>
    <n v="6279"/>
    <n v="26.800000000000182"/>
    <n v="6252.2"/>
    <n v="7200"/>
    <n v="471.02803738317755"/>
    <n v="6723.2280373831773"/>
    <s v="WI"/>
    <x v="0"/>
    <x v="19"/>
  </r>
  <r>
    <x v="5"/>
    <s v="2505016179"/>
    <s v="1036894169"/>
    <s v="Z045"/>
    <s v="Z022"/>
    <s v="0093295967"/>
    <s v="1517125"/>
    <s v="Central Food Wholesales Limited"/>
    <s v="1517125"/>
    <s v="16256537"/>
    <s v="SKU WI LTCO  83M  SFP 20 10000 PP  N TH1"/>
    <n v="100"/>
    <n v="6252.2"/>
    <x v="10"/>
    <n v="100"/>
    <n v="6279"/>
    <n v="26.800000000000182"/>
    <n v="6252.2"/>
    <n v="7200"/>
    <n v="471.02803738317755"/>
    <n v="6723.2280373831773"/>
    <s v="WI"/>
    <x v="0"/>
    <x v="19"/>
  </r>
  <r>
    <x v="5"/>
    <s v="2505016179"/>
    <s v="1036894169"/>
    <s v="Z045"/>
    <s v="Z022"/>
    <s v="0093295967"/>
    <s v="1517125"/>
    <s v="Central Food Wholesales Limited"/>
    <s v="1517125"/>
    <s v="16256534"/>
    <s v="SKU WI MECO  83M  SFP 20 10000 PP  N TH1"/>
    <n v="100"/>
    <n v="6252.2"/>
    <x v="11"/>
    <n v="100"/>
    <n v="6279"/>
    <n v="26.800000000000182"/>
    <n v="6252.2"/>
    <n v="7200"/>
    <n v="471.02803738317755"/>
    <n v="6723.2280373831773"/>
    <s v="WI"/>
    <x v="0"/>
    <x v="19"/>
  </r>
  <r>
    <x v="5"/>
    <s v="2505016179"/>
    <s v="1036894169"/>
    <s v="Z045"/>
    <s v="Z022"/>
    <s v="0093295967"/>
    <s v="1517125"/>
    <s v="Central Food Wholesales Limited"/>
    <s v="1517125"/>
    <s v="14947759"/>
    <s v="SKU CA FLYL  83R  CPB 20 10000 PP  N TH1"/>
    <n v="100"/>
    <n v="6238.5"/>
    <x v="3"/>
    <n v="100"/>
    <n v="6279"/>
    <n v="40.5"/>
    <n v="6238.5"/>
    <n v="7200"/>
    <n v="471.02803738317755"/>
    <n v="6709.5280373831774"/>
    <s v="CA"/>
    <x v="0"/>
    <x v="19"/>
  </r>
  <r>
    <x v="5"/>
    <s v="2505016179"/>
    <s v="1036894169"/>
    <s v="Z045"/>
    <s v="Z022"/>
    <s v="0093295967"/>
    <s v="1517125"/>
    <s v="Central Food Wholesales Limited"/>
    <s v="1517125"/>
    <s v="14947762"/>
    <s v="SKU CA LTBL  83R  CPB 20 10000 PP  N TH1"/>
    <n v="100"/>
    <n v="6238.5"/>
    <x v="4"/>
    <n v="100"/>
    <n v="6279"/>
    <n v="40.5"/>
    <n v="6238.5"/>
    <n v="7200"/>
    <n v="471.02803738317755"/>
    <n v="6709.5280373831774"/>
    <s v="CA"/>
    <x v="0"/>
    <x v="19"/>
  </r>
  <r>
    <x v="5"/>
    <s v="2505016179"/>
    <s v="1036894169"/>
    <s v="Z045"/>
    <s v="Z022"/>
    <s v="0093295967"/>
    <s v="1517125"/>
    <s v="Central Food Wholesales Limited"/>
    <s v="1517125"/>
    <s v="14947765"/>
    <s v="SKU CA MGGR  83R  CPB 20 10000 PP  N TH1"/>
    <n v="100"/>
    <n v="6238.5"/>
    <x v="5"/>
    <n v="100"/>
    <n v="6279"/>
    <n v="40.5"/>
    <n v="6238.5"/>
    <n v="7200"/>
    <n v="471.02803738317755"/>
    <n v="6709.5280373831774"/>
    <s v="CA"/>
    <x v="0"/>
    <x v="19"/>
  </r>
  <r>
    <x v="5"/>
    <s v="2505016179"/>
    <s v="1036894169"/>
    <s v="Z045"/>
    <s v="Z022"/>
    <s v="0093295967"/>
    <s v="1517125"/>
    <s v="Central Food Wholesales Limited"/>
    <s v="1517125"/>
    <s v="15039619"/>
    <s v="SKU CA FLYL  97R  CPB 20 10000 PP  N TH1"/>
    <n v="100"/>
    <n v="6238.5"/>
    <x v="6"/>
    <n v="100"/>
    <n v="6279"/>
    <n v="40.5"/>
    <n v="6238.5"/>
    <n v="7200"/>
    <n v="471.02803738317755"/>
    <n v="6709.5280373831774"/>
    <s v="CAHD"/>
    <x v="0"/>
    <x v="19"/>
  </r>
  <r>
    <x v="5"/>
    <s v="330644"/>
    <s v="1036894207"/>
    <s v="Z045"/>
    <s v="Z022"/>
    <s v="0093295968"/>
    <s v="1014103"/>
    <s v="PTT Retail Management Co., Ltd"/>
    <s v="1136764"/>
    <s v="16256531"/>
    <s v="SKU WI FLOE  83M  SFP 20 10000 PP  N TH1"/>
    <n v="500"/>
    <n v="31395"/>
    <x v="9"/>
    <n v="500"/>
    <n v="31395"/>
    <n v="0"/>
    <n v="31395"/>
    <n v="36000"/>
    <n v="2355.1401869158876"/>
    <n v="33750.140186915887"/>
    <s v="WI"/>
    <x v="0"/>
    <x v="6"/>
  </r>
  <r>
    <x v="5"/>
    <s v="330644"/>
    <s v="1036894207"/>
    <s v="Z045"/>
    <s v="Z022"/>
    <s v="0093295968"/>
    <s v="1014103"/>
    <s v="PTT Retail Management Co., Ltd"/>
    <s v="1136764"/>
    <s v="14947759"/>
    <s v="SKU CA FLYL  83R  CPB 20 10000 PP  N TH1"/>
    <n v="1000"/>
    <n v="62240"/>
    <x v="3"/>
    <n v="1000"/>
    <n v="62790"/>
    <n v="550"/>
    <n v="62240"/>
    <n v="72000"/>
    <n v="4710.2803738317753"/>
    <n v="66950.280373831774"/>
    <s v="CA"/>
    <x v="0"/>
    <x v="6"/>
  </r>
  <r>
    <x v="5"/>
    <s v="330644"/>
    <s v="1036894207"/>
    <s v="Z045"/>
    <s v="Z022"/>
    <s v="0093295968"/>
    <s v="1014103"/>
    <s v="PTT Retail Management Co., Ltd"/>
    <s v="1136764"/>
    <s v="14947762"/>
    <s v="SKU CA LTBL  83R  CPB 20 10000 PP  N TH1"/>
    <n v="500"/>
    <n v="31120"/>
    <x v="4"/>
    <n v="500"/>
    <n v="31395"/>
    <n v="275"/>
    <n v="31120"/>
    <n v="36000"/>
    <n v="2355.1401869158876"/>
    <n v="33475.140186915887"/>
    <s v="CA"/>
    <x v="0"/>
    <x v="6"/>
  </r>
  <r>
    <x v="5"/>
    <s v="330644"/>
    <s v="1036894207"/>
    <s v="Z045"/>
    <s v="Z022"/>
    <s v="0093295968"/>
    <s v="1014103"/>
    <s v="PTT Retail Management Co., Ltd"/>
    <s v="1136764"/>
    <s v="15039619"/>
    <s v="SKU CA FLYL  97R  CPB 20 10000 PP  N TH1"/>
    <n v="1500"/>
    <n v="94185"/>
    <x v="6"/>
    <n v="1500"/>
    <n v="94185"/>
    <n v="0"/>
    <n v="94185"/>
    <n v="108000"/>
    <n v="7065.4205607476633"/>
    <n v="101250.42056074766"/>
    <s v="CAHD"/>
    <x v="0"/>
    <x v="6"/>
  </r>
  <r>
    <x v="5"/>
    <s v="1012055381"/>
    <s v="1036894155"/>
    <s v="Z045"/>
    <s v="Z022"/>
    <s v="0093295969"/>
    <s v="1014781"/>
    <s v="CP All Public Company Limited"/>
    <s v="1014781"/>
    <s v="14947759"/>
    <s v="SKU CA FLYL  83R  CPB 20 10000 PP  N TH1"/>
    <n v="32000"/>
    <n v="1894128.83"/>
    <x v="3"/>
    <n v="32000"/>
    <n v="2009280"/>
    <n v="115151.16999999993"/>
    <n v="1894128.83"/>
    <n v="2304000"/>
    <n v="150728.97196261681"/>
    <n v="2044857.8019626169"/>
    <s v="CA"/>
    <x v="0"/>
    <x v="0"/>
  </r>
  <r>
    <x v="5"/>
    <s v="1012055381"/>
    <s v="1036894155"/>
    <s v="Z045"/>
    <s v="Z022"/>
    <s v="0093295969"/>
    <s v="1014781"/>
    <s v="CP All Public Company Limited"/>
    <s v="1014781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5"/>
    <s v="1012055381"/>
    <s v="1036894155"/>
    <s v="Z045"/>
    <s v="Z022"/>
    <s v="0093295969"/>
    <s v="1014781"/>
    <s v="CP All Public Company Limited"/>
    <s v="1014781"/>
    <s v="15039619"/>
    <s v="SKU CA FLYL  97R  CPB 20 10000 PP  N TH1"/>
    <n v="16000"/>
    <n v="947064.73"/>
    <x v="6"/>
    <n v="16000"/>
    <n v="1004640"/>
    <n v="57575.270000000019"/>
    <n v="947064.73"/>
    <n v="1152000"/>
    <n v="75364.485981308404"/>
    <n v="1022429.2159813084"/>
    <s v="CAHD"/>
    <x v="0"/>
    <x v="0"/>
  </r>
  <r>
    <x v="5"/>
    <s v="1012055382"/>
    <s v="1036894156"/>
    <s v="Z045"/>
    <s v="Z022"/>
    <s v="0093295970"/>
    <s v="1014781"/>
    <s v="CP All Public Company Limited"/>
    <s v="1014781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5"/>
    <s v="5012055936"/>
    <s v="1036894158"/>
    <s v="Z045"/>
    <s v="Z022"/>
    <s v="0093295971"/>
    <s v="1014781"/>
    <s v="CP All Public Company Limited"/>
    <s v="1075193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5"/>
    <s v="5012055936"/>
    <s v="1036894158"/>
    <s v="Z045"/>
    <s v="Z022"/>
    <s v="0093295971"/>
    <s v="1014781"/>
    <s v="CP All Public Company Limited"/>
    <s v="1075193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5"/>
    <s v="5012055936"/>
    <s v="1036894158"/>
    <s v="Z045"/>
    <s v="Z022"/>
    <s v="0093295971"/>
    <s v="1014781"/>
    <s v="CP All Public Company Limited"/>
    <s v="1075193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5"/>
    <s v="5012055936"/>
    <s v="1036894158"/>
    <s v="Z045"/>
    <s v="Z022"/>
    <s v="0093295971"/>
    <s v="1014781"/>
    <s v="CP All Public Company Limited"/>
    <s v="1075193"/>
    <s v="14947759"/>
    <s v="SKU CA FLY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5"/>
    <s v="5012055936"/>
    <s v="1036894158"/>
    <s v="Z045"/>
    <s v="Z022"/>
    <s v="0093295971"/>
    <s v="1014781"/>
    <s v="CP All Public Company Limited"/>
    <s v="1075193"/>
    <s v="14947762"/>
    <s v="SKU CA LTBL  83R  CPB 20 10000 PP  N TH1"/>
    <n v="6500"/>
    <n v="384744.92"/>
    <x v="4"/>
    <n v="6500"/>
    <n v="408135"/>
    <n v="23390.080000000016"/>
    <n v="384744.92"/>
    <n v="468000"/>
    <n v="30616.82242990654"/>
    <n v="415361.7424299065"/>
    <s v="CA"/>
    <x v="0"/>
    <x v="0"/>
  </r>
  <r>
    <x v="5"/>
    <s v="5012055936"/>
    <s v="1036894158"/>
    <s v="Z045"/>
    <s v="Z022"/>
    <s v="0093295971"/>
    <s v="1014781"/>
    <s v="CP All Public Company Limited"/>
    <s v="1075193"/>
    <s v="14947765"/>
    <s v="SKU CA MGGR  83R  CPB 20 10000 PP  N TH1"/>
    <n v="3000"/>
    <n v="177574.58"/>
    <x v="5"/>
    <n v="3000"/>
    <n v="188370"/>
    <n v="10795.420000000013"/>
    <n v="177574.58"/>
    <n v="216000"/>
    <n v="14130.841121495327"/>
    <n v="191705.42112149531"/>
    <s v="CA"/>
    <x v="0"/>
    <x v="0"/>
  </r>
  <r>
    <x v="5"/>
    <s v="5012055936"/>
    <s v="1036894158"/>
    <s v="Z045"/>
    <s v="Z022"/>
    <s v="0093295971"/>
    <s v="1014781"/>
    <s v="CP All Public Company Limited"/>
    <s v="1075193"/>
    <s v="15039619"/>
    <s v="SKU CA FLYL  97R  CPB 20 10000 PP  N TH1"/>
    <n v="5500"/>
    <n v="325553.5"/>
    <x v="6"/>
    <n v="5500"/>
    <n v="345345"/>
    <n v="19791.5"/>
    <n v="325553.5"/>
    <n v="396000"/>
    <n v="25906.542056074766"/>
    <n v="351460.04205607477"/>
    <s v="CAHD"/>
    <x v="0"/>
    <x v="0"/>
  </r>
  <r>
    <x v="5"/>
    <s v="5012055936"/>
    <s v="1036894158"/>
    <s v="Z045"/>
    <s v="Z022"/>
    <s v="0093295971"/>
    <s v="1014781"/>
    <s v="CP All Public Company Limited"/>
    <s v="1075193"/>
    <s v="15106849"/>
    <s v="SKU CA MGGR  97R  CPB 20 10000 PP  P TH1"/>
    <n v="1500"/>
    <n v="88787.32"/>
    <x v="7"/>
    <n v="1500"/>
    <n v="94185"/>
    <n v="5397.679999999993"/>
    <n v="88787.32"/>
    <n v="108000"/>
    <n v="7065.4205607476633"/>
    <n v="95852.740560747668"/>
    <s v="CAHD"/>
    <x v="0"/>
    <x v="0"/>
  </r>
  <r>
    <x v="5"/>
    <s v="5012055937"/>
    <s v="1036894159"/>
    <s v="Z045"/>
    <s v="Z022"/>
    <s v="0093295972"/>
    <s v="1014781"/>
    <s v="CP All Public Company Limited"/>
    <s v="1075193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5"/>
    <s v="5012055937"/>
    <s v="1036894159"/>
    <s v="Z045"/>
    <s v="Z022"/>
    <s v="0093295972"/>
    <s v="1014781"/>
    <s v="CP All Public Company Limited"/>
    <s v="1075193"/>
    <s v="16256531"/>
    <s v="SKU WI FLOE  83M  SFP 20 10000 PP  N TH1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0"/>
  </r>
  <r>
    <x v="5"/>
    <s v="5012055937"/>
    <s v="1036894159"/>
    <s v="Z045"/>
    <s v="Z022"/>
    <s v="0093295972"/>
    <s v="1014781"/>
    <s v="CP All Public Company Limited"/>
    <s v="1075193"/>
    <s v="16256537"/>
    <s v="SKU WI LTCO  83M  SFP 20 10000 PP  N TH1"/>
    <n v="4000"/>
    <n v="236766.18"/>
    <x v="10"/>
    <n v="4000"/>
    <n v="251160"/>
    <n v="14393.820000000007"/>
    <n v="236766.18"/>
    <n v="288000"/>
    <n v="18841.121495327101"/>
    <n v="255607.30149532709"/>
    <s v="WI"/>
    <x v="0"/>
    <x v="0"/>
  </r>
  <r>
    <x v="5"/>
    <s v="5012055937"/>
    <s v="1036894159"/>
    <s v="Z045"/>
    <s v="Z022"/>
    <s v="0093295972"/>
    <s v="1014781"/>
    <s v="CP All Public Company Limited"/>
    <s v="1075193"/>
    <s v="16256534"/>
    <s v="SKU WI MECO  83M  SFP 20 10000 PP  N TH1"/>
    <n v="2000"/>
    <n v="118383.09"/>
    <x v="11"/>
    <n v="2000"/>
    <n v="125580"/>
    <n v="7196.9100000000035"/>
    <n v="118383.09"/>
    <n v="144000"/>
    <n v="9420.5607476635505"/>
    <n v="127803.65074766355"/>
    <s v="WI"/>
    <x v="0"/>
    <x v="0"/>
  </r>
  <r>
    <x v="5"/>
    <s v="9012055453Code12452D"/>
    <s v="1036894160"/>
    <s v="Z045"/>
    <s v="Z022"/>
    <s v="0093295973"/>
    <s v="1014781"/>
    <s v="CP All Public Company Limited"/>
    <s v="1121029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5"/>
    <s v="9012055453Code12452D"/>
    <s v="1036894160"/>
    <s v="Z045"/>
    <s v="Z022"/>
    <s v="0093295973"/>
    <s v="1014781"/>
    <s v="CP All Public Company Limited"/>
    <s v="1121029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5"/>
    <s v="9012055453Code12452D"/>
    <s v="1036894160"/>
    <s v="Z045"/>
    <s v="Z022"/>
    <s v="0093295973"/>
    <s v="1014781"/>
    <s v="CP All Public Company Limited"/>
    <s v="112102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5"/>
    <s v="9012055453Code12452D"/>
    <s v="1036894160"/>
    <s v="Z045"/>
    <s v="Z022"/>
    <s v="0093295973"/>
    <s v="1014781"/>
    <s v="CP All Public Company Limited"/>
    <s v="1121029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5"/>
    <s v="9012055453Code12452D"/>
    <s v="1036894160"/>
    <s v="Z045"/>
    <s v="Z022"/>
    <s v="0093295973"/>
    <s v="1014781"/>
    <s v="CP All Public Company Limited"/>
    <s v="1121029"/>
    <s v="14947762"/>
    <s v="SKU CA LTBL  83R  CPB 20 10000 PP  N TH1"/>
    <n v="3500"/>
    <n v="207170.34"/>
    <x v="4"/>
    <n v="3500"/>
    <n v="219765"/>
    <n v="12594.660000000003"/>
    <n v="207170.34"/>
    <n v="252000"/>
    <n v="16485.981308411214"/>
    <n v="223656.32130841122"/>
    <s v="CA"/>
    <x v="0"/>
    <x v="0"/>
  </r>
  <r>
    <x v="5"/>
    <s v="9012055453Code12452D"/>
    <s v="1036894160"/>
    <s v="Z045"/>
    <s v="Z022"/>
    <s v="0093295973"/>
    <s v="1014781"/>
    <s v="CP All Public Company Limited"/>
    <s v="1121029"/>
    <s v="14947765"/>
    <s v="SKU CA MGGR  83R  CPB 20 10000 PP  N TH1"/>
    <n v="1000"/>
    <n v="59191.53"/>
    <x v="5"/>
    <n v="1000"/>
    <n v="62790"/>
    <n v="3598.4700000000012"/>
    <n v="59191.53"/>
    <n v="72000"/>
    <n v="4710.2803738317753"/>
    <n v="63901.810373831773"/>
    <s v="CA"/>
    <x v="0"/>
    <x v="0"/>
  </r>
  <r>
    <x v="5"/>
    <s v="9012055453Code12452D"/>
    <s v="1036894160"/>
    <s v="Z045"/>
    <s v="Z022"/>
    <s v="0093295973"/>
    <s v="1014781"/>
    <s v="CP All Public Company Limited"/>
    <s v="1121029"/>
    <s v="15039619"/>
    <s v="SKU CA FLYL  97R  CPB 20 10000 PP  N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5"/>
    <s v="9012055453Code12452D"/>
    <s v="1036894160"/>
    <s v="Z045"/>
    <s v="Z022"/>
    <s v="0093295973"/>
    <s v="1014781"/>
    <s v="CP All Public Company Limited"/>
    <s v="1121029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5"/>
    <s v="9012055454Code12452D"/>
    <s v="1036894161"/>
    <s v="Z045"/>
    <s v="Z022"/>
    <s v="0093295974"/>
    <s v="1014781"/>
    <s v="CP All Public Company Limited"/>
    <s v="1121029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5"/>
    <s v="9012055454Code12452D"/>
    <s v="1036894161"/>
    <s v="Z045"/>
    <s v="Z022"/>
    <s v="0093295974"/>
    <s v="1014781"/>
    <s v="CP All Public Company Limited"/>
    <s v="1121029"/>
    <s v="16256531"/>
    <s v="SKU WI FLOE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5"/>
    <s v="9012055454Code12452D"/>
    <s v="1036894161"/>
    <s v="Z045"/>
    <s v="Z022"/>
    <s v="0093295974"/>
    <s v="1014781"/>
    <s v="CP All Public Company Limited"/>
    <s v="1121029"/>
    <s v="16256537"/>
    <s v="SKU WI LTCO  83M  SFP 20 10000 PP  N TH1"/>
    <n v="4000"/>
    <n v="236766.18"/>
    <x v="10"/>
    <n v="4000"/>
    <n v="251160"/>
    <n v="14393.820000000007"/>
    <n v="236766.18"/>
    <n v="288000"/>
    <n v="18841.121495327101"/>
    <n v="255607.30149532709"/>
    <s v="WI"/>
    <x v="0"/>
    <x v="0"/>
  </r>
  <r>
    <x v="5"/>
    <s v="9012055454Code12452D"/>
    <s v="1036894161"/>
    <s v="Z045"/>
    <s v="Z022"/>
    <s v="0093295974"/>
    <s v="1014781"/>
    <s v="CP All Public Company Limited"/>
    <s v="1121029"/>
    <s v="16256534"/>
    <s v="SKU WI MECO  83M  SFP 20 10000 PP  N TH1"/>
    <n v="3000"/>
    <n v="177574.64"/>
    <x v="11"/>
    <n v="3000"/>
    <n v="188370"/>
    <n v="10795.359999999986"/>
    <n v="177574.64"/>
    <n v="216000"/>
    <n v="14130.841121495327"/>
    <n v="191705.48112149534"/>
    <s v="WI"/>
    <x v="0"/>
    <x v="0"/>
  </r>
  <r>
    <x v="5"/>
    <s v="PTC-4101392987"/>
    <s v="1036894208"/>
    <s v="Z045"/>
    <s v="Z022"/>
    <s v="0093295975"/>
    <s v="1015197"/>
    <s v="Petroleum Thai Corporation Co.,Ltd."/>
    <s v="1255553"/>
    <s v="16256531"/>
    <s v="SKU WI FLOE  83M  SFP 20 10000 PP  N TH1"/>
    <n v="500"/>
    <n v="31395"/>
    <x v="9"/>
    <n v="500"/>
    <n v="31395"/>
    <n v="0"/>
    <n v="31395"/>
    <n v="36000"/>
    <n v="2355.1401869158876"/>
    <n v="33750.140186915887"/>
    <s v="WI"/>
    <x v="0"/>
    <x v="2"/>
  </r>
  <r>
    <x v="5"/>
    <s v="PTC-4101392987"/>
    <s v="1036894208"/>
    <s v="Z045"/>
    <s v="Z022"/>
    <s v="0093295975"/>
    <s v="1015197"/>
    <s v="Petroleum Thai Corporation Co.,Ltd."/>
    <s v="1255553"/>
    <s v="16256537"/>
    <s v="SKU WI LTCO  83M  SFP 20 10000 PP  N TH1"/>
    <n v="500"/>
    <n v="31395"/>
    <x v="10"/>
    <n v="500"/>
    <n v="31395"/>
    <n v="0"/>
    <n v="31395"/>
    <n v="36000"/>
    <n v="2355.1401869158876"/>
    <n v="33750.140186915887"/>
    <s v="WI"/>
    <x v="0"/>
    <x v="2"/>
  </r>
  <r>
    <x v="5"/>
    <s v="PTC-4101392987"/>
    <s v="1036894208"/>
    <s v="Z045"/>
    <s v="Z022"/>
    <s v="0093295975"/>
    <s v="1015197"/>
    <s v="Petroleum Thai Corporation Co.,Ltd."/>
    <s v="1255553"/>
    <s v="16256534"/>
    <s v="SKU WI MECO  83M  SFP 20 10000 PP  N TH1"/>
    <n v="1000"/>
    <n v="62790"/>
    <x v="11"/>
    <n v="1000"/>
    <n v="62790"/>
    <n v="0"/>
    <n v="62790"/>
    <n v="72000"/>
    <n v="4710.2803738317753"/>
    <n v="67500.280373831774"/>
    <s v="WI"/>
    <x v="0"/>
    <x v="2"/>
  </r>
  <r>
    <x v="5"/>
    <s v="PTC-4101392987"/>
    <s v="1036894208"/>
    <s v="Z045"/>
    <s v="Z022"/>
    <s v="0093295975"/>
    <s v="1015197"/>
    <s v="Petroleum Thai Corporation Co.,Ltd."/>
    <s v="1255553"/>
    <s v="14947759"/>
    <s v="SKU CA FLYL  83R  CPB 20 10000 PP  N TH1"/>
    <n v="1500"/>
    <n v="93735"/>
    <x v="3"/>
    <n v="1500"/>
    <n v="94185"/>
    <n v="450"/>
    <n v="93735"/>
    <n v="108000"/>
    <n v="7065.4205607476633"/>
    <n v="100800.42056074766"/>
    <s v="CA"/>
    <x v="0"/>
    <x v="2"/>
  </r>
  <r>
    <x v="5"/>
    <s v="PTC-4101392987"/>
    <s v="1036894208"/>
    <s v="Z045"/>
    <s v="Z022"/>
    <s v="0093295975"/>
    <s v="1015197"/>
    <s v="Petroleum Thai Corporation Co.,Ltd."/>
    <s v="1255553"/>
    <s v="14947762"/>
    <s v="SKU CA LTBL  83R  CPB 20 10000 PP  N TH1"/>
    <n v="500"/>
    <n v="31245"/>
    <x v="4"/>
    <n v="500"/>
    <n v="31395"/>
    <n v="150"/>
    <n v="31245"/>
    <n v="36000"/>
    <n v="2355.1401869158876"/>
    <n v="33600.140186915887"/>
    <s v="CA"/>
    <x v="0"/>
    <x v="2"/>
  </r>
  <r>
    <x v="5"/>
    <s v="PTC-4101392987"/>
    <s v="1036894208"/>
    <s v="Z045"/>
    <s v="Z022"/>
    <s v="0093295975"/>
    <s v="1015197"/>
    <s v="Petroleum Thai Corporation Co.,Ltd."/>
    <s v="1255553"/>
    <s v="15039619"/>
    <s v="SKU CA FLYL  97R  CPB 20 10000 PP  N TH1"/>
    <n v="1000"/>
    <n v="62790"/>
    <x v="6"/>
    <n v="1000"/>
    <n v="62790"/>
    <n v="0"/>
    <n v="62790"/>
    <n v="72000"/>
    <n v="4710.2803738317753"/>
    <n v="67500.280373831774"/>
    <s v="CAHD"/>
    <x v="0"/>
    <x v="2"/>
  </r>
  <r>
    <x v="5"/>
    <s v="31571308"/>
    <s v="1036894152"/>
    <s v="Z045"/>
    <s v="Z022"/>
    <s v="0093295976"/>
    <s v="1118080"/>
    <s v="CP Axtra Public Company Limited"/>
    <s v="1077703"/>
    <s v="14947759"/>
    <s v="SKU CA FLYL  83R  CPB 20 10000 PP  N TH1"/>
    <n v="500"/>
    <n v="30545"/>
    <x v="3"/>
    <n v="500"/>
    <n v="31395"/>
    <n v="850"/>
    <n v="30545"/>
    <n v="36000"/>
    <n v="2355.1401869158876"/>
    <n v="32900.140186915887"/>
    <s v="CA"/>
    <x v="0"/>
    <x v="8"/>
  </r>
  <r>
    <x v="5"/>
    <s v="0016563425"/>
    <s v="1036894151"/>
    <s v="Z045"/>
    <s v="Z022"/>
    <s v="0093295977"/>
    <s v="1076141"/>
    <s v="Big C Supercenter Public Co.,Ltd."/>
    <s v="1126142"/>
    <s v="14947759"/>
    <s v="SKU CA FLYL  83R  CPB 20 10000 PP  N TH1"/>
    <n v="500"/>
    <n v="31200"/>
    <x v="3"/>
    <n v="500"/>
    <n v="31395"/>
    <n v="195"/>
    <n v="31200"/>
    <n v="36000"/>
    <n v="2355.1401869158876"/>
    <n v="33555.140186915887"/>
    <s v="CA"/>
    <x v="0"/>
    <x v="5"/>
  </r>
  <r>
    <x v="5"/>
    <s v="0016563425"/>
    <s v="1036894151"/>
    <s v="Z045"/>
    <s v="Z022"/>
    <s v="0093295977"/>
    <s v="1076141"/>
    <s v="Big C Supercenter Public Co.,Ltd."/>
    <s v="1126142"/>
    <s v="14947762"/>
    <s v="SKU CA LTBL  83R  CPB 20 10000 PP  N TH1"/>
    <n v="500"/>
    <n v="31200"/>
    <x v="4"/>
    <n v="500"/>
    <n v="31395"/>
    <n v="195"/>
    <n v="31200"/>
    <n v="36000"/>
    <n v="2355.1401869158876"/>
    <n v="33555.140186915887"/>
    <s v="CA"/>
    <x v="0"/>
    <x v="5"/>
  </r>
  <r>
    <x v="5"/>
    <s v="O8 50111902"/>
    <s v="1036894209"/>
    <s v="Z045"/>
    <s v="Z022"/>
    <s v="0093295978"/>
    <s v="1014654"/>
    <s v="FOODLAND SUPERMARKET CO., LTD."/>
    <s v="1014654"/>
    <s v="16280435"/>
    <s v="SKU EV ORBL  83R  ROC 20 10000 PP  N TH1"/>
    <n v="20"/>
    <n v="2685.6"/>
    <x v="0"/>
    <n v="20"/>
    <n v="2770.6"/>
    <n v="85"/>
    <n v="2685.6"/>
    <n v="3200"/>
    <n v="209.34579439252337"/>
    <n v="2894.9457943925231"/>
    <s v="EV"/>
    <x v="0"/>
    <x v="13"/>
  </r>
  <r>
    <x v="5"/>
    <s v="O8 50111902"/>
    <s v="1036894209"/>
    <s v="Z045"/>
    <s v="Z022"/>
    <s v="0093295978"/>
    <s v="1014654"/>
    <s v="FOODLAND SUPERMARKET CO., LTD."/>
    <s v="1014654"/>
    <s v="14976301"/>
    <s v="SKU EV LTSB  83R  ROC 20 10000 PP  N TH1"/>
    <n v="180"/>
    <n v="24170.400000000001"/>
    <x v="1"/>
    <n v="180"/>
    <n v="24935.4"/>
    <n v="765"/>
    <n v="24170.400000000001"/>
    <n v="28800"/>
    <n v="1884.1121495327102"/>
    <n v="26054.512149532711"/>
    <s v="EV"/>
    <x v="0"/>
    <x v="13"/>
  </r>
  <r>
    <x v="5"/>
    <s v="O8 50111902"/>
    <s v="1036894209"/>
    <s v="Z045"/>
    <s v="Z022"/>
    <s v="0093295978"/>
    <s v="1014654"/>
    <s v="FOODLAND SUPERMARKET CO., LTD."/>
    <s v="1014654"/>
    <s v="14976304"/>
    <s v="SKU EV MGOP  83R  ROC 20 10000 PP  N TH1"/>
    <n v="70"/>
    <n v="10258.5"/>
    <x v="2"/>
    <n v="70"/>
    <n v="10608.5"/>
    <n v="350"/>
    <n v="10258.5"/>
    <n v="12250"/>
    <n v="801.40186915887853"/>
    <n v="11059.901869158879"/>
    <s v="EV"/>
    <x v="0"/>
    <x v="13"/>
  </r>
  <r>
    <x v="5"/>
    <s v="O8 50111902"/>
    <s v="1036894209"/>
    <s v="Z045"/>
    <s v="Z022"/>
    <s v="0093295978"/>
    <s v="1014654"/>
    <s v="FOODLAND SUPERMARKET CO., LTD."/>
    <s v="1014654"/>
    <s v="16239563"/>
    <s v="SKU WI LTBL  83R  CPB 20 10000 PP  N TH1"/>
    <n v="70"/>
    <n v="7177.8"/>
    <x v="8"/>
    <n v="70"/>
    <n v="7290.5"/>
    <n v="112.69999999999982"/>
    <n v="7177.8"/>
    <n v="8400"/>
    <n v="549.53271028037386"/>
    <n v="7727.3327102803742"/>
    <s v="WI"/>
    <x v="0"/>
    <x v="13"/>
  </r>
  <r>
    <x v="5"/>
    <s v="O8 50111902"/>
    <s v="1036894209"/>
    <s v="Z045"/>
    <s v="Z022"/>
    <s v="0093295978"/>
    <s v="1014654"/>
    <s v="FOODLAND SUPERMARKET CO., LTD."/>
    <s v="1014654"/>
    <s v="16256537"/>
    <s v="SKU WI LTCO  83M  SFP 20 10000 PP  N TH1"/>
    <n v="110"/>
    <n v="6873.9"/>
    <x v="10"/>
    <n v="110"/>
    <n v="6906.9"/>
    <n v="33"/>
    <n v="6873.9"/>
    <n v="7920"/>
    <n v="518.13084112149534"/>
    <n v="7392.0308411214946"/>
    <s v="WI"/>
    <x v="0"/>
    <x v="13"/>
  </r>
  <r>
    <x v="5"/>
    <s v="O8 50111902"/>
    <s v="1036894209"/>
    <s v="Z045"/>
    <s v="Z022"/>
    <s v="0093295978"/>
    <s v="1014654"/>
    <s v="FOODLAND SUPERMARKET CO., LTD."/>
    <s v="1014654"/>
    <s v="16256534"/>
    <s v="SKU WI MECO  83M  SFP 20 10000 PP  N TH1"/>
    <n v="20"/>
    <n v="1249.8"/>
    <x v="11"/>
    <n v="20"/>
    <n v="1255.8"/>
    <n v="6"/>
    <n v="1249.8"/>
    <n v="1440"/>
    <n v="94.205607476635521"/>
    <n v="1344.0056074766355"/>
    <s v="WI"/>
    <x v="0"/>
    <x v="13"/>
  </r>
  <r>
    <x v="5"/>
    <s v="O8 50111902"/>
    <s v="1036894209"/>
    <s v="Z045"/>
    <s v="Z022"/>
    <s v="0093295978"/>
    <s v="1014654"/>
    <s v="FOODLAND SUPERMARKET CO., LTD."/>
    <s v="1014654"/>
    <s v="14947759"/>
    <s v="SKU CA FLYL  83R  CPB 20 10000 PP  N TH1"/>
    <n v="420"/>
    <n v="26140.799999999999"/>
    <x v="3"/>
    <n v="420"/>
    <n v="26371.8"/>
    <n v="231"/>
    <n v="26140.799999999999"/>
    <n v="30240"/>
    <n v="1978.3177570093458"/>
    <n v="28119.117757009346"/>
    <s v="CA"/>
    <x v="0"/>
    <x v="13"/>
  </r>
  <r>
    <x v="5"/>
    <s v="O8 50111902"/>
    <s v="1036894209"/>
    <s v="Z045"/>
    <s v="Z022"/>
    <s v="0093295978"/>
    <s v="1014654"/>
    <s v="FOODLAND SUPERMARKET CO., LTD."/>
    <s v="1014654"/>
    <s v="14947762"/>
    <s v="SKU CA LTBL  83R  CPB 20 10000 PP  N TH1"/>
    <n v="520"/>
    <n v="32364.799999999999"/>
    <x v="4"/>
    <n v="520"/>
    <n v="32650.799999999999"/>
    <n v="286"/>
    <n v="32364.799999999999"/>
    <n v="37440"/>
    <n v="2449.3457943925232"/>
    <n v="34814.14579439252"/>
    <s v="CA"/>
    <x v="0"/>
    <x v="13"/>
  </r>
  <r>
    <x v="5"/>
    <s v="O8 50111902"/>
    <s v="1036894209"/>
    <s v="Z045"/>
    <s v="Z022"/>
    <s v="0093295978"/>
    <s v="1014654"/>
    <s v="FOODLAND SUPERMARKET CO., LTD."/>
    <s v="1014654"/>
    <s v="15039619"/>
    <s v="SKU CA FLYL  97R  CPB 20 10000 PP  N TH1"/>
    <n v="180"/>
    <n v="11264.4"/>
    <x v="6"/>
    <n v="180"/>
    <n v="11302.2"/>
    <n v="37.800000000001091"/>
    <n v="11264.4"/>
    <n v="12960"/>
    <n v="847.85046728971963"/>
    <n v="12112.250467289719"/>
    <s v="CAHD"/>
    <x v="0"/>
    <x v="13"/>
  </r>
  <r>
    <x v="5"/>
    <s v="SOR1_Y25-051305"/>
    <s v="1036894162"/>
    <s v="Z045"/>
    <s v="Z022"/>
    <s v="0093295979"/>
    <s v="1256072"/>
    <s v="SOR.CHAROEN SUPPLY 2018 CO., LTD."/>
    <s v="1256072"/>
    <s v="14976301"/>
    <s v="SKU EV LTSB  83R  ROC 20 10000 PP  N TH1"/>
    <n v="150"/>
    <n v="20571"/>
    <x v="1"/>
    <n v="150"/>
    <n v="20779.5"/>
    <n v="208.5"/>
    <n v="20571"/>
    <n v="24000"/>
    <n v="1570.0934579439252"/>
    <n v="22141.093457943924"/>
    <s v="EV"/>
    <x v="1"/>
    <x v="11"/>
  </r>
  <r>
    <x v="5"/>
    <s v="SOR1_Y25-051305"/>
    <s v="1036894162"/>
    <s v="Z045"/>
    <s v="Z022"/>
    <s v="0093295979"/>
    <s v="1256072"/>
    <s v="SOR.CHAROEN SUPPLY 2018 CO., LTD."/>
    <s v="1256072"/>
    <s v="16256531"/>
    <s v="SKU WI FLOE  83M  SFP 20 10000 PP  N TH1"/>
    <n v="4000"/>
    <n v="248640"/>
    <x v="9"/>
    <n v="4000"/>
    <n v="251160"/>
    <n v="2520"/>
    <n v="248640"/>
    <n v="288000"/>
    <n v="18841.121495327101"/>
    <n v="267481.1214953271"/>
    <s v="WI"/>
    <x v="1"/>
    <x v="11"/>
  </r>
  <r>
    <x v="5"/>
    <s v="SOR1_Y25-051305"/>
    <s v="1036894162"/>
    <s v="Z045"/>
    <s v="Z022"/>
    <s v="0093295979"/>
    <s v="1256072"/>
    <s v="SOR.CHAROEN SUPPLY 2018 CO., LTD."/>
    <s v="1256072"/>
    <s v="16256534"/>
    <s v="SKU WI MECO  83M  SFP 20 10000 PP  N TH1"/>
    <n v="5000"/>
    <n v="310800"/>
    <x v="11"/>
    <n v="5000"/>
    <n v="313950"/>
    <n v="3150"/>
    <n v="310800"/>
    <n v="360000"/>
    <n v="23551.401869158879"/>
    <n v="334351.4018691589"/>
    <s v="WI"/>
    <x v="1"/>
    <x v="11"/>
  </r>
  <r>
    <x v="5"/>
    <s v="SOR1_Y25-051306"/>
    <s v="1036894163"/>
    <s v="Z045"/>
    <s v="Z022"/>
    <s v="0093295980"/>
    <s v="1256072"/>
    <s v="SOR.CHAROEN SUPPLY 2018 CO., LTD."/>
    <s v="1256072"/>
    <s v="14947759"/>
    <s v="SKU CA FLYL  83R  CPB 20 10000 PP  N TH1"/>
    <n v="8000"/>
    <n v="497280"/>
    <x v="3"/>
    <n v="8000"/>
    <n v="502320"/>
    <n v="5040"/>
    <n v="497280"/>
    <n v="576000"/>
    <n v="37682.242990654202"/>
    <n v="534962.24299065419"/>
    <s v="CA"/>
    <x v="1"/>
    <x v="11"/>
  </r>
  <r>
    <x v="5"/>
    <s v="SOR1_Y25-051306"/>
    <s v="1036894163"/>
    <s v="Z045"/>
    <s v="Z022"/>
    <s v="0093295980"/>
    <s v="1256072"/>
    <s v="SOR.CHAROEN SUPPLY 2018 CO., LTD."/>
    <s v="1256072"/>
    <s v="14947762"/>
    <s v="SKU CA LTBL  83R  CPB 20 10000 PP  N TH1"/>
    <n v="3000"/>
    <n v="186480"/>
    <x v="4"/>
    <n v="3000"/>
    <n v="188370"/>
    <n v="1890"/>
    <n v="186480"/>
    <n v="216000"/>
    <n v="14130.841121495327"/>
    <n v="200610.84112149532"/>
    <s v="CA"/>
    <x v="1"/>
    <x v="11"/>
  </r>
  <r>
    <x v="5"/>
    <s v="SOR1_Y25-051306"/>
    <s v="1036894163"/>
    <s v="Z045"/>
    <s v="Z022"/>
    <s v="0093295980"/>
    <s v="1256072"/>
    <s v="SOR.CHAROEN SUPPLY 2018 CO., LTD."/>
    <s v="1256072"/>
    <s v="15039619"/>
    <s v="SKU CA FLYL  97R  CPB 20 10000 PP  N TH1"/>
    <n v="7000"/>
    <n v="435120"/>
    <x v="6"/>
    <n v="7000"/>
    <n v="439530"/>
    <n v="4410"/>
    <n v="435120"/>
    <n v="504000"/>
    <n v="32971.962616822428"/>
    <n v="468091.96261682245"/>
    <s v="CAHD"/>
    <x v="1"/>
    <x v="11"/>
  </r>
  <r>
    <x v="5"/>
    <s v="SOR1_Y25-051306"/>
    <s v="1036894163"/>
    <s v="Z045"/>
    <s v="Z022"/>
    <s v="0093295980"/>
    <s v="1256072"/>
    <s v="SOR.CHAROEN SUPPLY 2018 CO., LTD."/>
    <s v="1256072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11"/>
  </r>
  <r>
    <x v="5"/>
    <s v="C250201220"/>
    <s v="1036895548"/>
    <s v="Z045"/>
    <s v="Z022"/>
    <s v="0093295981"/>
    <s v="1085395"/>
    <s v="VILLA MARKET JP CO., LTD."/>
    <s v="1085395"/>
    <s v="16256531"/>
    <s v="SKU WI FLOE  83M  SFP 20 10000 PP  N TH1"/>
    <n v="20"/>
    <n v="1246"/>
    <x v="9"/>
    <n v="20"/>
    <n v="1255.8"/>
    <n v="9.7999999999999545"/>
    <n v="1246"/>
    <n v="1440"/>
    <n v="94.205607476635521"/>
    <n v="1340.2056074766356"/>
    <s v="WI"/>
    <x v="0"/>
    <x v="12"/>
  </r>
  <r>
    <x v="5"/>
    <s v="C250201220"/>
    <s v="1036895548"/>
    <s v="Z045"/>
    <s v="Z022"/>
    <s v="0093295981"/>
    <s v="1085395"/>
    <s v="VILLA MARKET JP CO., LTD."/>
    <s v="1085395"/>
    <s v="16256534"/>
    <s v="SKU WI MECO  83M  SFP 20 10000 PP  N TH1"/>
    <n v="20"/>
    <n v="1246"/>
    <x v="11"/>
    <n v="20"/>
    <n v="1255.8"/>
    <n v="9.7999999999999545"/>
    <n v="1246"/>
    <n v="1440"/>
    <n v="94.205607476635521"/>
    <n v="1340.2056074766356"/>
    <s v="WI"/>
    <x v="0"/>
    <x v="12"/>
  </r>
  <r>
    <x v="5"/>
    <s v="C250201220"/>
    <s v="1036895548"/>
    <s v="Z045"/>
    <s v="Z022"/>
    <s v="0093295981"/>
    <s v="1085395"/>
    <s v="VILLA MARKET JP CO., LTD."/>
    <s v="1085395"/>
    <s v="14947762"/>
    <s v="SKU CA LTBL  83R  CPB 20 10000 PP  N TH1"/>
    <n v="40"/>
    <n v="2477.6"/>
    <x v="4"/>
    <n v="40"/>
    <n v="2511.6"/>
    <n v="34"/>
    <n v="2477.6"/>
    <n v="2880"/>
    <n v="188.41121495327104"/>
    <n v="2666.0112149532711"/>
    <s v="CA"/>
    <x v="0"/>
    <x v="12"/>
  </r>
  <r>
    <x v="5"/>
    <s v="C250202084"/>
    <s v="1036895594"/>
    <s v="Z045"/>
    <s v="Z022"/>
    <s v="0093295982"/>
    <s v="1087330"/>
    <s v="VILLA MARKET JP CO., LTD."/>
    <s v="1087330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5"/>
    <s v="C250202084"/>
    <s v="1036895594"/>
    <s v="Z045"/>
    <s v="Z022"/>
    <s v="0093295982"/>
    <s v="1087330"/>
    <s v="VILLA MARKET JP CO., LTD."/>
    <s v="1087330"/>
    <s v="14947759"/>
    <s v="SKU CA FLY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12"/>
  </r>
  <r>
    <x v="5"/>
    <s v="C250202177"/>
    <s v="1036895595"/>
    <s v="Z045"/>
    <s v="Z022"/>
    <s v="0093295983"/>
    <s v="1088213"/>
    <s v="VILLA MARKET JP CO., LTD."/>
    <s v="1088213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5"/>
    <s v="C250202177"/>
    <s v="1036895595"/>
    <s v="Z045"/>
    <s v="Z022"/>
    <s v="0093295983"/>
    <s v="1088213"/>
    <s v="VILLA MARKET JP CO., LTD."/>
    <s v="1088213"/>
    <s v="14947759"/>
    <s v="SKU CA FLYL  83R  CPB 20 10000 PP  N TH1"/>
    <n v="100"/>
    <n v="6194"/>
    <x v="3"/>
    <n v="100"/>
    <n v="6279"/>
    <n v="85"/>
    <n v="6194"/>
    <n v="7200"/>
    <n v="471.02803738317755"/>
    <n v="6665.0280373831774"/>
    <s v="CA"/>
    <x v="0"/>
    <x v="12"/>
  </r>
  <r>
    <x v="5"/>
    <s v="C250202177"/>
    <s v="1036895595"/>
    <s v="Z045"/>
    <s v="Z022"/>
    <s v="0093295983"/>
    <s v="1088213"/>
    <s v="VILLA MARKET JP CO., LTD."/>
    <s v="1088213"/>
    <s v="15039619"/>
    <s v="SKU CA FLYL  97R  CPB 20 10000 PP  N TH1"/>
    <n v="50"/>
    <n v="3139.5"/>
    <x v="6"/>
    <n v="50"/>
    <n v="3139.5"/>
    <n v="0"/>
    <n v="3139.5"/>
    <n v="3600"/>
    <n v="235.51401869158877"/>
    <n v="3375.0140186915887"/>
    <s v="CAHD"/>
    <x v="0"/>
    <x v="12"/>
  </r>
  <r>
    <x v="5"/>
    <s v="C250202281"/>
    <s v="1036895549"/>
    <s v="Z045"/>
    <s v="Z022"/>
    <s v="0093295984"/>
    <s v="1088556"/>
    <s v="VILLA MARKET JP CO., LTD."/>
    <s v="1088556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5"/>
    <s v="C250202281"/>
    <s v="1036895549"/>
    <s v="Z045"/>
    <s v="Z022"/>
    <s v="0093295984"/>
    <s v="1088556"/>
    <s v="VILLA MARKET JP CO., LTD."/>
    <s v="1088556"/>
    <s v="14947765"/>
    <s v="SKU CA MGGR  83R  CPB 20 10000 PP  N TH1"/>
    <n v="30"/>
    <n v="1858.2"/>
    <x v="5"/>
    <n v="30"/>
    <n v="1883.7"/>
    <n v="25.5"/>
    <n v="1858.2"/>
    <n v="2160"/>
    <n v="141.30841121495328"/>
    <n v="1999.5084112149534"/>
    <s v="CA"/>
    <x v="0"/>
    <x v="12"/>
  </r>
  <r>
    <x v="5"/>
    <s v="C250202366"/>
    <s v="1036895551"/>
    <s v="Z045"/>
    <s v="Z022"/>
    <s v="0093295985"/>
    <s v="1090165"/>
    <s v="VILLA MARKET JP CO., LTD."/>
    <s v="1090165"/>
    <s v="16256531"/>
    <s v="SKU WI FLOE  83M  SFP 20 10000 PP  N TH1"/>
    <n v="20"/>
    <n v="1246"/>
    <x v="9"/>
    <n v="20"/>
    <n v="1255.8"/>
    <n v="9.7999999999999545"/>
    <n v="1246"/>
    <n v="1440"/>
    <n v="94.205607476635521"/>
    <n v="1340.2056074766356"/>
    <s v="WI"/>
    <x v="0"/>
    <x v="12"/>
  </r>
  <r>
    <x v="5"/>
    <s v="C250202366"/>
    <s v="1036895551"/>
    <s v="Z045"/>
    <s v="Z022"/>
    <s v="0093295985"/>
    <s v="1090165"/>
    <s v="VILLA MARKET JP CO., LTD."/>
    <s v="1090165"/>
    <s v="16256537"/>
    <s v="SKU WI LTCO  83M  SFP 20 10000 PP  N TH1"/>
    <n v="170"/>
    <n v="10591"/>
    <x v="10"/>
    <n v="170"/>
    <n v="10674.3"/>
    <n v="83.299999999999272"/>
    <n v="10591"/>
    <n v="12240"/>
    <n v="800.74766355140184"/>
    <n v="11391.747663551401"/>
    <s v="WI"/>
    <x v="0"/>
    <x v="12"/>
  </r>
  <r>
    <x v="5"/>
    <s v="C250202472"/>
    <s v="1036895552"/>
    <s v="Z045"/>
    <s v="Z022"/>
    <s v="0093295986"/>
    <s v="1091174"/>
    <s v="VILLA MARKET JP CO., LTD."/>
    <s v="1091174"/>
    <s v="14976301"/>
    <s v="SKU EV LTSB  83R  ROC 20 10000 PP  N TH1"/>
    <n v="10"/>
    <n v="1344.7"/>
    <x v="1"/>
    <n v="10"/>
    <n v="1385.3"/>
    <n v="40.599999999999909"/>
    <n v="1344.7"/>
    <n v="1600"/>
    <n v="104.67289719626169"/>
    <n v="1449.3728971962616"/>
    <s v="EV"/>
    <x v="0"/>
    <x v="12"/>
  </r>
  <r>
    <x v="5"/>
    <s v="C250202472"/>
    <s v="1036895552"/>
    <s v="Z045"/>
    <s v="Z022"/>
    <s v="0093295986"/>
    <s v="1091174"/>
    <s v="VILLA MARKET JP CO., LTD."/>
    <s v="1091174"/>
    <s v="16256537"/>
    <s v="SKU WI LT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12"/>
  </r>
  <r>
    <x v="5"/>
    <s v="C250202472"/>
    <s v="1036895552"/>
    <s v="Z045"/>
    <s v="Z022"/>
    <s v="0093295986"/>
    <s v="1091174"/>
    <s v="VILLA MARKET JP CO., LTD."/>
    <s v="1091174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5"/>
    <s v="C250202572"/>
    <s v="1036895554"/>
    <s v="Z045"/>
    <s v="Z022"/>
    <s v="0093295987"/>
    <s v="1103960"/>
    <s v="VILLA MARKET JP CO., LTD."/>
    <s v="1103960"/>
    <s v="16256531"/>
    <s v="SKU WI FLOE  83M  SFP 20 10000 PP  N TH1"/>
    <n v="40"/>
    <n v="2492"/>
    <x v="9"/>
    <n v="40"/>
    <n v="2511.6"/>
    <n v="19.599999999999909"/>
    <n v="2492"/>
    <n v="2880"/>
    <n v="188.41121495327104"/>
    <n v="2680.4112149532712"/>
    <s v="WI"/>
    <x v="0"/>
    <x v="12"/>
  </r>
  <r>
    <x v="5"/>
    <s v="C250202673"/>
    <s v="1036895555"/>
    <s v="Z045"/>
    <s v="Z022"/>
    <s v="0093295988"/>
    <s v="1105697"/>
    <s v="VILLA MARKET JP CO., LTD."/>
    <s v="1105697"/>
    <s v="16239563"/>
    <s v="SKU WI LTBL  83R  CPB 20 10000 PP  N TH1"/>
    <n v="10"/>
    <n v="1026.5999999999999"/>
    <x v="8"/>
    <n v="10"/>
    <n v="1041.5"/>
    <n v="14.900000000000091"/>
    <n v="1026.5999999999999"/>
    <n v="1200"/>
    <n v="78.504672897196258"/>
    <n v="1105.1046728971962"/>
    <s v="WI"/>
    <x v="0"/>
    <x v="12"/>
  </r>
  <r>
    <x v="5"/>
    <s v="C250202673"/>
    <s v="1036895555"/>
    <s v="Z045"/>
    <s v="Z022"/>
    <s v="0093295988"/>
    <s v="1105697"/>
    <s v="VILLA MARKET JP CO., LTD."/>
    <s v="1105697"/>
    <s v="14947759"/>
    <s v="SKU CA FLY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12"/>
  </r>
  <r>
    <x v="5"/>
    <s v="C250202673"/>
    <s v="1036895555"/>
    <s v="Z045"/>
    <s v="Z022"/>
    <s v="0093295988"/>
    <s v="1105697"/>
    <s v="VILLA MARKET JP CO., LTD."/>
    <s v="1105697"/>
    <s v="15039619"/>
    <s v="SKU CA FLYL  97R  CPB 20 10000 PP  N TH1"/>
    <n v="20"/>
    <n v="1255.8"/>
    <x v="6"/>
    <n v="20"/>
    <n v="1255.8"/>
    <n v="0"/>
    <n v="1255.8"/>
    <n v="1440"/>
    <n v="94.205607476635521"/>
    <n v="1350.0056074766355"/>
    <s v="CAHD"/>
    <x v="0"/>
    <x v="12"/>
  </r>
  <r>
    <x v="5"/>
    <s v="C250203001"/>
    <s v="1036895556"/>
    <s v="Z045"/>
    <s v="Z022"/>
    <s v="0093295989"/>
    <s v="1118942"/>
    <s v="VILLA MARKET JP CO., LTD."/>
    <s v="1118942"/>
    <s v="16256537"/>
    <s v="SKU WI LTCO  83M  SFP 20 10000 PP  N TH1"/>
    <n v="280"/>
    <n v="17444"/>
    <x v="10"/>
    <n v="280"/>
    <n v="17581.2"/>
    <n v="137.20000000000073"/>
    <n v="17444"/>
    <n v="20160"/>
    <n v="1318.8785046728972"/>
    <n v="18762.878504672895"/>
    <s v="WI"/>
    <x v="0"/>
    <x v="12"/>
  </r>
  <r>
    <x v="5"/>
    <s v="C250203001"/>
    <s v="1036895556"/>
    <s v="Z045"/>
    <s v="Z022"/>
    <s v="0093295989"/>
    <s v="1118942"/>
    <s v="VILLA MARKET JP CO., LTD."/>
    <s v="1118942"/>
    <s v="15039619"/>
    <s v="SKU CA FLYL  97R  CPB 20 10000 PP  N TH1"/>
    <n v="40"/>
    <n v="2511.6"/>
    <x v="6"/>
    <n v="40"/>
    <n v="2511.6"/>
    <n v="0"/>
    <n v="2511.6"/>
    <n v="2880"/>
    <n v="188.41121495327104"/>
    <n v="2700.0112149532711"/>
    <s v="CAHD"/>
    <x v="0"/>
    <x v="12"/>
  </r>
  <r>
    <x v="5"/>
    <s v="C250203108"/>
    <s v="1036895558"/>
    <s v="Z045"/>
    <s v="Z022"/>
    <s v="0093295990"/>
    <s v="1118955"/>
    <s v="VILLA MARKET JP CO., LTD."/>
    <s v="1118955"/>
    <s v="14947762"/>
    <s v="SKU CA LTBL  83R  CPB 20 10000 PP  N TH1"/>
    <n v="10"/>
    <n v="619.4"/>
    <x v="4"/>
    <n v="10"/>
    <n v="627.9"/>
    <n v="8.5"/>
    <n v="619.4"/>
    <n v="720"/>
    <n v="47.10280373831776"/>
    <n v="666.50280373831777"/>
    <s v="CA"/>
    <x v="0"/>
    <x v="12"/>
  </r>
  <r>
    <x v="5"/>
    <s v="C250203108"/>
    <s v="1036895558"/>
    <s v="Z045"/>
    <s v="Z022"/>
    <s v="0093295990"/>
    <s v="1118955"/>
    <s v="VILLA MARKET JP CO., LTD."/>
    <s v="1118955"/>
    <s v="14947765"/>
    <s v="SKU CA MGGR  83R  CPB 20 10000 PP  N TH1"/>
    <n v="20"/>
    <n v="1238.8"/>
    <x v="5"/>
    <n v="20"/>
    <n v="1255.8"/>
    <n v="17"/>
    <n v="1238.8"/>
    <n v="1440"/>
    <n v="94.205607476635521"/>
    <n v="1333.0056074766355"/>
    <s v="CA"/>
    <x v="0"/>
    <x v="12"/>
  </r>
  <r>
    <x v="5"/>
    <s v="C250203569"/>
    <s v="1036895559"/>
    <s v="Z045"/>
    <s v="Z022"/>
    <s v="0093295991"/>
    <s v="1117832"/>
    <s v="VILLA MARKET JP CO., LTD."/>
    <s v="1117832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5"/>
    <s v="C250203569"/>
    <s v="1036895559"/>
    <s v="Z045"/>
    <s v="Z022"/>
    <s v="0093295991"/>
    <s v="1117832"/>
    <s v="VILLA MARKET JP CO., LTD."/>
    <s v="1117832"/>
    <s v="14947765"/>
    <s v="SKU CA MGGR  83R  CPB 20 10000 PP  N TH1"/>
    <n v="10"/>
    <n v="619.4"/>
    <x v="5"/>
    <n v="10"/>
    <n v="627.9"/>
    <n v="8.5"/>
    <n v="619.4"/>
    <n v="720"/>
    <n v="47.10280373831776"/>
    <n v="666.50280373831777"/>
    <s v="CA"/>
    <x v="0"/>
    <x v="12"/>
  </r>
  <r>
    <x v="5"/>
    <s v="C250203648"/>
    <s v="1036895562"/>
    <s v="Z045"/>
    <s v="Z022"/>
    <s v="0093295992"/>
    <s v="1107745"/>
    <s v="VILLA MARKET JP CO., LTD."/>
    <s v="1107745"/>
    <s v="14947765"/>
    <s v="SKU CA MGGR  83R  CPB 20 10000 PP  N TH1"/>
    <n v="20"/>
    <n v="1238.8"/>
    <x v="5"/>
    <n v="20"/>
    <n v="1255.8"/>
    <n v="17"/>
    <n v="1238.8"/>
    <n v="1440"/>
    <n v="94.205607476635521"/>
    <n v="1333.0056074766355"/>
    <s v="CA"/>
    <x v="0"/>
    <x v="12"/>
  </r>
  <r>
    <x v="5"/>
    <s v="C250203648"/>
    <s v="1036895562"/>
    <s v="Z045"/>
    <s v="Z022"/>
    <s v="0093295992"/>
    <s v="1107745"/>
    <s v="VILLA MARKET JP CO., LTD."/>
    <s v="1107745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5"/>
    <s v="C250203759"/>
    <s v="1036895563"/>
    <s v="Z045"/>
    <s v="Z022"/>
    <s v="0093295993"/>
    <s v="1125727"/>
    <s v="VILLA MARKET JP CO., LTD."/>
    <s v="1125727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5"/>
    <s v="C250203759"/>
    <s v="1036895563"/>
    <s v="Z045"/>
    <s v="Z022"/>
    <s v="0093295993"/>
    <s v="1125727"/>
    <s v="VILLA MARKET JP CO., LTD."/>
    <s v="1125727"/>
    <s v="14947762"/>
    <s v="SKU CA LTBL  83R  CPB 20 10000 PP  N TH1"/>
    <n v="80"/>
    <n v="4955.2"/>
    <x v="4"/>
    <n v="80"/>
    <n v="5023.2"/>
    <n v="68"/>
    <n v="4955.2"/>
    <n v="5760"/>
    <n v="376.82242990654208"/>
    <n v="5332.0224299065421"/>
    <s v="CA"/>
    <x v="0"/>
    <x v="12"/>
  </r>
  <r>
    <x v="5"/>
    <s v="C250203759"/>
    <s v="1036895563"/>
    <s v="Z045"/>
    <s v="Z022"/>
    <s v="0093295993"/>
    <s v="1125727"/>
    <s v="VILLA MARKET JP CO., LTD."/>
    <s v="1125727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5"/>
    <s v="C250203853"/>
    <s v="1036895564"/>
    <s v="Z045"/>
    <s v="Z022"/>
    <s v="0093295994"/>
    <s v="1127208"/>
    <s v="VILLA MARKET JP CO., LTD."/>
    <s v="1127208"/>
    <s v="14976301"/>
    <s v="SKU EV LTSB  83R  ROC 20 10000 PP  N TH1"/>
    <n v="30"/>
    <n v="4034.1"/>
    <x v="1"/>
    <n v="30"/>
    <n v="4155.8999999999996"/>
    <n v="121.79999999999973"/>
    <n v="4034.1"/>
    <n v="4800"/>
    <n v="314.01869158878503"/>
    <n v="4348.1186915887847"/>
    <s v="EV"/>
    <x v="0"/>
    <x v="12"/>
  </r>
  <r>
    <x v="5"/>
    <s v="C250203853"/>
    <s v="1036895564"/>
    <s v="Z045"/>
    <s v="Z022"/>
    <s v="0093295994"/>
    <s v="1127208"/>
    <s v="VILLA MARKET JP CO., LTD."/>
    <s v="1127208"/>
    <s v="16256537"/>
    <s v="SKU WI LT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12"/>
  </r>
  <r>
    <x v="5"/>
    <s v="C250204071"/>
    <s v="1036895599"/>
    <s v="Z045"/>
    <s v="Z022"/>
    <s v="0093295995"/>
    <s v="1115915"/>
    <s v="VILLA MARKET JP CO., LTD."/>
    <s v="1115915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5"/>
    <s v="C250204071"/>
    <s v="1036895599"/>
    <s v="Z045"/>
    <s v="Z022"/>
    <s v="0093295995"/>
    <s v="1115915"/>
    <s v="VILLA MARKET JP CO., LTD."/>
    <s v="1115915"/>
    <s v="16256534"/>
    <s v="SKU WI MECO  83M  SFP 20 10000 PP  N TH1"/>
    <n v="10"/>
    <n v="623"/>
    <x v="11"/>
    <n v="10"/>
    <n v="627.9"/>
    <n v="4.8999999999999773"/>
    <n v="623"/>
    <n v="720"/>
    <n v="47.10280373831776"/>
    <n v="670.10280373831779"/>
    <s v="WI"/>
    <x v="0"/>
    <x v="12"/>
  </r>
  <r>
    <x v="5"/>
    <s v="C250204071"/>
    <s v="1036895599"/>
    <s v="Z045"/>
    <s v="Z022"/>
    <s v="0093295995"/>
    <s v="1115915"/>
    <s v="VILLA MARKET JP CO., LTD."/>
    <s v="1115915"/>
    <s v="14947765"/>
    <s v="SKU CA MGGR  83R  CPB 20 10000 PP  N TH1"/>
    <n v="10"/>
    <n v="619.4"/>
    <x v="5"/>
    <n v="10"/>
    <n v="627.9"/>
    <n v="8.5"/>
    <n v="619.4"/>
    <n v="720"/>
    <n v="47.10280373831776"/>
    <n v="666.50280373831777"/>
    <s v="CA"/>
    <x v="0"/>
    <x v="12"/>
  </r>
  <r>
    <x v="5"/>
    <s v="C250204404"/>
    <s v="1036895602"/>
    <s v="Z045"/>
    <s v="Z022"/>
    <s v="0093295996"/>
    <s v="1119966"/>
    <s v="VILLA MARKET JP CO., LTD."/>
    <s v="1119966"/>
    <s v="16256537"/>
    <s v="SKU WI LTCO  83M  SFP 20 10000 PP  N TH1"/>
    <n v="20"/>
    <n v="1246"/>
    <x v="10"/>
    <n v="20"/>
    <n v="1255.8"/>
    <n v="9.7999999999999545"/>
    <n v="1246"/>
    <n v="1440"/>
    <n v="94.205607476635521"/>
    <n v="1340.2056074766356"/>
    <s v="WI"/>
    <x v="0"/>
    <x v="12"/>
  </r>
  <r>
    <x v="5"/>
    <s v="C250204404"/>
    <s v="1036895602"/>
    <s v="Z045"/>
    <s v="Z022"/>
    <s v="0093295996"/>
    <s v="1119966"/>
    <s v="VILLA MARKET JP CO., LTD."/>
    <s v="1119966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5"/>
    <s v="C250204590"/>
    <s v="1036895625"/>
    <s v="Z045"/>
    <s v="Z022"/>
    <s v="0093295997"/>
    <s v="1069897"/>
    <s v="VILLA MARKET JP CO., LTD."/>
    <s v="1069897"/>
    <s v="14947762"/>
    <s v="SKU CA LTBL  83R  CPB 20 10000 PP  N TH1"/>
    <n v="10"/>
    <n v="619.4"/>
    <x v="4"/>
    <n v="10"/>
    <n v="627.9"/>
    <n v="8.5"/>
    <n v="619.4"/>
    <n v="720"/>
    <n v="47.10280373831776"/>
    <n v="666.50280373831777"/>
    <s v="CA"/>
    <x v="0"/>
    <x v="12"/>
  </r>
  <r>
    <x v="5"/>
    <s v="C250204682"/>
    <s v="1036895603"/>
    <s v="Z045"/>
    <s v="Z022"/>
    <s v="0093295998"/>
    <s v="1495737"/>
    <s v="VILLA MARKET JP CO., LTD."/>
    <s v="1495737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5"/>
    <s v="C250204975"/>
    <s v="1036895606"/>
    <s v="Z045"/>
    <s v="Z022"/>
    <s v="0093295999"/>
    <s v="1541816"/>
    <s v="VILLA MARKET JP CO., LTD."/>
    <s v="1541816"/>
    <s v="14976304"/>
    <s v="SKU EV MGOP  83R  ROC 20 10000 PP  N TH1"/>
    <n v="50"/>
    <n v="7377.5"/>
    <x v="2"/>
    <n v="50"/>
    <n v="7577.5000000000009"/>
    <n v="200.00000000000091"/>
    <n v="7377.5"/>
    <n v="8750"/>
    <n v="572.42990654205607"/>
    <n v="7949.9299065420564"/>
    <s v="EV"/>
    <x v="0"/>
    <x v="12"/>
  </r>
  <r>
    <x v="5"/>
    <s v="C250205067"/>
    <s v="1036895607"/>
    <s v="Z045"/>
    <s v="Z022"/>
    <s v="0093296000"/>
    <s v="1541948"/>
    <s v="VILLA MARKET JP CO., LTD."/>
    <s v="1541948"/>
    <s v="14947759"/>
    <s v="SKU CA FLYL  83R  CPB 20 10000 PP  N TH1"/>
    <n v="90"/>
    <n v="5574.6"/>
    <x v="3"/>
    <n v="90"/>
    <n v="5651.1"/>
    <n v="76.5"/>
    <n v="5574.6"/>
    <n v="6480"/>
    <n v="423.92523364485982"/>
    <n v="5998.5252336448602"/>
    <s v="CA"/>
    <x v="0"/>
    <x v="12"/>
  </r>
  <r>
    <x v="5"/>
    <s v="C250205067"/>
    <s v="1036895607"/>
    <s v="Z045"/>
    <s v="Z022"/>
    <s v="0093296000"/>
    <s v="1541948"/>
    <s v="VILLA MARKET JP CO., LTD."/>
    <s v="1541948"/>
    <s v="15039619"/>
    <s v="SKU CA FLYL  97R  CPB 20 10000 PP  N TH1"/>
    <n v="20"/>
    <n v="1255.8"/>
    <x v="6"/>
    <n v="20"/>
    <n v="1255.8"/>
    <n v="0"/>
    <n v="1255.8"/>
    <n v="1440"/>
    <n v="94.205607476635521"/>
    <n v="1350.0056074766355"/>
    <s v="CAHD"/>
    <x v="0"/>
    <x v="12"/>
  </r>
  <r>
    <x v="5"/>
    <s v="2505023729"/>
    <s v="1036894775"/>
    <s v="Z045"/>
    <s v="Z022"/>
    <s v="0093296001"/>
    <s v="1545390"/>
    <s v="Central Food Wholesales Limited"/>
    <s v="1545390"/>
    <s v="16256531"/>
    <s v="SKU WI FLOE  83M  SFP 20 10000 PP  N TH1"/>
    <n v="100"/>
    <n v="6252.2"/>
    <x v="9"/>
    <n v="100"/>
    <n v="6279"/>
    <n v="26.800000000000182"/>
    <n v="6252.2"/>
    <n v="7200"/>
    <n v="471.02803738317755"/>
    <n v="6723.2280373831773"/>
    <s v="WI"/>
    <x v="0"/>
    <x v="19"/>
  </r>
  <r>
    <x v="5"/>
    <s v="2505023729"/>
    <s v="1036894775"/>
    <s v="Z045"/>
    <s v="Z022"/>
    <s v="0093296001"/>
    <s v="1545390"/>
    <s v="Central Food Wholesales Limited"/>
    <s v="1545390"/>
    <s v="16256534"/>
    <s v="SKU WI MECO  83M  SFP 20 10000 PP  N TH1"/>
    <n v="100"/>
    <n v="6252.2"/>
    <x v="11"/>
    <n v="100"/>
    <n v="6279"/>
    <n v="26.800000000000182"/>
    <n v="6252.2"/>
    <n v="7200"/>
    <n v="471.02803738317755"/>
    <n v="6723.2280373831773"/>
    <s v="WI"/>
    <x v="0"/>
    <x v="19"/>
  </r>
  <r>
    <x v="5"/>
    <s v="2505023729"/>
    <s v="1036894775"/>
    <s v="Z045"/>
    <s v="Z022"/>
    <s v="0093296001"/>
    <s v="1545390"/>
    <s v="Central Food Wholesales Limited"/>
    <s v="1545390"/>
    <s v="14947765"/>
    <s v="SKU CA MGGR  83R  CPB 20 10000 PP  N TH1"/>
    <n v="100"/>
    <n v="6238.5"/>
    <x v="5"/>
    <n v="100"/>
    <n v="6279"/>
    <n v="40.5"/>
    <n v="6238.5"/>
    <n v="7200"/>
    <n v="471.02803738317755"/>
    <n v="6709.5280373831774"/>
    <s v="CA"/>
    <x v="0"/>
    <x v="19"/>
  </r>
  <r>
    <x v="5"/>
    <s v="C250203275"/>
    <s v="1036895885"/>
    <s v="Z045"/>
    <s v="Z022"/>
    <s v="0093296002"/>
    <s v="1119948"/>
    <s v="VILLA MARKET JP CO., LTD."/>
    <s v="1119948"/>
    <s v="14976301"/>
    <s v="SKU EV LTSB  83R  ROC 20 10000 PP  N TH1"/>
    <n v="50"/>
    <n v="6723.5"/>
    <x v="1"/>
    <n v="50"/>
    <n v="6926.5"/>
    <n v="203"/>
    <n v="6723.5"/>
    <n v="8000"/>
    <n v="523.36448598130846"/>
    <n v="7246.8644859813085"/>
    <s v="EV"/>
    <x v="0"/>
    <x v="12"/>
  </r>
  <r>
    <x v="5"/>
    <s v="C250203275"/>
    <s v="1036895885"/>
    <s v="Z045"/>
    <s v="Z022"/>
    <s v="0093296002"/>
    <s v="1119948"/>
    <s v="VILLA MARKET JP CO., LTD."/>
    <s v="1119948"/>
    <s v="14947759"/>
    <s v="SKU CA FLY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12"/>
  </r>
  <r>
    <x v="5"/>
    <s v="C250203275"/>
    <s v="1036895885"/>
    <s v="Z045"/>
    <s v="Z022"/>
    <s v="0093296002"/>
    <s v="1119948"/>
    <s v="VILLA MARKET JP CO., LTD."/>
    <s v="1119948"/>
    <s v="14947762"/>
    <s v="SKU CA LTBL  83R  CPB 20 10000 PP  N TH1"/>
    <n v="10"/>
    <n v="619.4"/>
    <x v="4"/>
    <n v="10"/>
    <n v="627.9"/>
    <n v="8.5"/>
    <n v="619.4"/>
    <n v="720"/>
    <n v="47.10280373831776"/>
    <n v="666.50280373831777"/>
    <s v="CA"/>
    <x v="0"/>
    <x v="12"/>
  </r>
  <r>
    <x v="5"/>
    <s v="C250203275"/>
    <s v="1036895885"/>
    <s v="Z045"/>
    <s v="Z022"/>
    <s v="0093296002"/>
    <s v="1119948"/>
    <s v="VILLA MARKET JP CO., LTD."/>
    <s v="1119948"/>
    <s v="15039619"/>
    <s v="SKU CA FLYL  97R  CPB 20 10000 PP  N TH1"/>
    <n v="30"/>
    <n v="1883.7"/>
    <x v="6"/>
    <n v="30"/>
    <n v="1883.7"/>
    <n v="0"/>
    <n v="1883.7"/>
    <n v="2160"/>
    <n v="141.30841121495328"/>
    <n v="2025.0084112149534"/>
    <s v="CAHD"/>
    <x v="0"/>
    <x v="12"/>
  </r>
  <r>
    <x v="5"/>
    <s v="C250203380"/>
    <s v="1036895887"/>
    <s v="Z045"/>
    <s v="Z022"/>
    <s v="0093296003"/>
    <s v="1122003"/>
    <s v="VILLA MARKET JP CO., LTD."/>
    <s v="1122003"/>
    <s v="14947759"/>
    <s v="SKU CA FLY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12"/>
  </r>
  <r>
    <x v="5"/>
    <s v="C250203380"/>
    <s v="1036895887"/>
    <s v="Z045"/>
    <s v="Z022"/>
    <s v="0093296003"/>
    <s v="1122003"/>
    <s v="VILLA MARKET JP CO., LTD."/>
    <s v="1122003"/>
    <s v="14947762"/>
    <s v="SKU CA LTBL  83R  CPB 20 10000 PP  N TH1"/>
    <n v="20"/>
    <n v="1238.8"/>
    <x v="4"/>
    <n v="20"/>
    <n v="1255.8"/>
    <n v="17"/>
    <n v="1238.8"/>
    <n v="1440"/>
    <n v="94.205607476635521"/>
    <n v="1333.0056074766355"/>
    <s v="CA"/>
    <x v="0"/>
    <x v="12"/>
  </r>
  <r>
    <x v="5"/>
    <s v="C250203380"/>
    <s v="1036895887"/>
    <s v="Z045"/>
    <s v="Z022"/>
    <s v="0093296003"/>
    <s v="1122003"/>
    <s v="VILLA MARKET JP CO., LTD."/>
    <s v="1122003"/>
    <s v="14947765"/>
    <s v="SKU CA MGGR  83R  CPB 20 10000 PP  N TH1"/>
    <n v="30"/>
    <n v="1858.2"/>
    <x v="5"/>
    <n v="30"/>
    <n v="1883.7"/>
    <n v="25.5"/>
    <n v="1858.2"/>
    <n v="2160"/>
    <n v="141.30841121495328"/>
    <n v="1999.5084112149534"/>
    <s v="CA"/>
    <x v="0"/>
    <x v="12"/>
  </r>
  <r>
    <x v="5"/>
    <s v="C250204866"/>
    <s v="1036895889"/>
    <s v="Z045"/>
    <s v="Z022"/>
    <s v="0093296004"/>
    <s v="1530320"/>
    <s v="VILLA MARKET JP CO., LTD."/>
    <s v="1530320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5"/>
    <s v="C250204866"/>
    <s v="1036895889"/>
    <s v="Z045"/>
    <s v="Z022"/>
    <s v="0093296004"/>
    <s v="1530320"/>
    <s v="VILLA MARKET JP CO., LTD."/>
    <s v="1530320"/>
    <s v="16239563"/>
    <s v="SKU WI LTBL  83R  CPB 20 10000 PP  N TH1"/>
    <n v="10"/>
    <n v="1026.5999999999999"/>
    <x v="8"/>
    <n v="10"/>
    <n v="1041.5"/>
    <n v="14.900000000000091"/>
    <n v="1026.5999999999999"/>
    <n v="1200"/>
    <n v="78.504672897196258"/>
    <n v="1105.1046728971962"/>
    <s v="WI"/>
    <x v="0"/>
    <x v="12"/>
  </r>
  <r>
    <x v="5"/>
    <s v="25-0035039"/>
    <s v="1036895560"/>
    <s v="Z045"/>
    <s v="Z022"/>
    <s v="0093296005"/>
    <s v="1014394"/>
    <s v="Supercheap Co., Ltd."/>
    <s v="1014394"/>
    <s v="16280435"/>
    <s v="SKU EV ORBL  83R  ROC 20 10000 PP  N TH1"/>
    <n v="100"/>
    <n v="13613"/>
    <x v="0"/>
    <n v="100"/>
    <n v="13853"/>
    <n v="240"/>
    <n v="13613"/>
    <n v="16000"/>
    <n v="1046.7289719626169"/>
    <n v="14659.728971962617"/>
    <s v="EV"/>
    <x v="0"/>
    <x v="26"/>
  </r>
  <r>
    <x v="5"/>
    <s v="25-0035039"/>
    <s v="1036895560"/>
    <s v="Z045"/>
    <s v="Z022"/>
    <s v="0093296005"/>
    <s v="1014394"/>
    <s v="Supercheap Co., Ltd."/>
    <s v="1014394"/>
    <s v="14976301"/>
    <s v="SKU EV LTSB  83R  ROC 20 10000 PP  N TH1"/>
    <n v="100"/>
    <n v="13613"/>
    <x v="1"/>
    <n v="100"/>
    <n v="13853"/>
    <n v="240"/>
    <n v="13613"/>
    <n v="16000"/>
    <n v="1046.7289719626169"/>
    <n v="14659.728971962617"/>
    <s v="EV"/>
    <x v="0"/>
    <x v="26"/>
  </r>
  <r>
    <x v="5"/>
    <s v="25-0035039"/>
    <s v="1036895560"/>
    <s v="Z045"/>
    <s v="Z022"/>
    <s v="0093296005"/>
    <s v="1014394"/>
    <s v="Supercheap Co., Ltd."/>
    <s v="1014394"/>
    <s v="16239563"/>
    <s v="SKU WI LTBL  83R  CPB 20 10000 PP  N TH1"/>
    <n v="300"/>
    <n v="30795"/>
    <x v="8"/>
    <n v="300"/>
    <n v="31245"/>
    <n v="450"/>
    <n v="30795"/>
    <n v="36000"/>
    <n v="2355.1401869158876"/>
    <n v="33150.140186915887"/>
    <s v="WI"/>
    <x v="0"/>
    <x v="26"/>
  </r>
  <r>
    <x v="5"/>
    <s v="25-0035039"/>
    <s v="1036895560"/>
    <s v="Z045"/>
    <s v="Z022"/>
    <s v="0093296005"/>
    <s v="1014394"/>
    <s v="Supercheap Co., Ltd."/>
    <s v="1014394"/>
    <s v="16256531"/>
    <s v="SKU WI FLOE  83M  SFP 20 10000 PP  N TH1"/>
    <n v="1000"/>
    <n v="61890"/>
    <x v="9"/>
    <n v="1000"/>
    <n v="62790"/>
    <n v="900"/>
    <n v="61890"/>
    <n v="72000"/>
    <n v="4710.2803738317753"/>
    <n v="66600.280373831774"/>
    <s v="WI"/>
    <x v="0"/>
    <x v="26"/>
  </r>
  <r>
    <x v="5"/>
    <s v="25-0035039"/>
    <s v="1036895560"/>
    <s v="Z045"/>
    <s v="Z022"/>
    <s v="0093296005"/>
    <s v="1014394"/>
    <s v="Supercheap Co., Ltd."/>
    <s v="1014394"/>
    <s v="16256537"/>
    <s v="SKU WI LTCO  83M  SFP 20 10000 PP  N TH1"/>
    <n v="4000"/>
    <n v="247560"/>
    <x v="10"/>
    <n v="4000"/>
    <n v="251160"/>
    <n v="3600"/>
    <n v="247560"/>
    <n v="288000"/>
    <n v="18841.121495327101"/>
    <n v="266401.1214953271"/>
    <s v="WI"/>
    <x v="0"/>
    <x v="26"/>
  </r>
  <r>
    <x v="5"/>
    <s v="25-0035039"/>
    <s v="1036895560"/>
    <s v="Z045"/>
    <s v="Z022"/>
    <s v="0093296005"/>
    <s v="1014394"/>
    <s v="Supercheap Co., Ltd."/>
    <s v="1014394"/>
    <s v="14947759"/>
    <s v="SKU CA FLYL  83R  CPB 20 10000 PP  N TH1"/>
    <n v="5000"/>
    <n v="309450"/>
    <x v="3"/>
    <n v="5000"/>
    <n v="313950"/>
    <n v="4500"/>
    <n v="309450"/>
    <n v="360000"/>
    <n v="23551.401869158879"/>
    <n v="333001.4018691589"/>
    <s v="CA"/>
    <x v="0"/>
    <x v="26"/>
  </r>
  <r>
    <x v="5"/>
    <s v="25-0035039"/>
    <s v="1036895560"/>
    <s v="Z045"/>
    <s v="Z022"/>
    <s v="0093296005"/>
    <s v="1014394"/>
    <s v="Supercheap Co., Ltd."/>
    <s v="1014394"/>
    <s v="14947762"/>
    <s v="SKU CA LTBL  83R  CPB 20 10000 PP  N TH1"/>
    <n v="10000"/>
    <n v="618900"/>
    <x v="4"/>
    <n v="10000"/>
    <n v="627900"/>
    <n v="9000"/>
    <n v="618900"/>
    <n v="720000"/>
    <n v="47102.803738317758"/>
    <n v="666002.8037383178"/>
    <s v="CA"/>
    <x v="0"/>
    <x v="26"/>
  </r>
  <r>
    <x v="5"/>
    <s v="25-0035039"/>
    <s v="1036895560"/>
    <s v="Z045"/>
    <s v="Z022"/>
    <s v="0093296005"/>
    <s v="1014394"/>
    <s v="Supercheap Co., Ltd."/>
    <s v="1014394"/>
    <s v="14947765"/>
    <s v="SKU CA MGGR  83R  CPB 20 10000 PP  N TH1"/>
    <n v="1500"/>
    <n v="92835"/>
    <x v="5"/>
    <n v="1500"/>
    <n v="94185"/>
    <n v="1350"/>
    <n v="92835"/>
    <n v="108000"/>
    <n v="7065.4205607476633"/>
    <n v="99900.420560747662"/>
    <s v="CA"/>
    <x v="0"/>
    <x v="26"/>
  </r>
  <r>
    <x v="5"/>
    <s v="25-0035039"/>
    <s v="1036895560"/>
    <s v="Z045"/>
    <s v="Z022"/>
    <s v="0093296005"/>
    <s v="1014394"/>
    <s v="Supercheap Co., Ltd."/>
    <s v="1014394"/>
    <s v="15039619"/>
    <s v="SKU CA FLYL  97R  CPB 20 10000 PP  N TH1"/>
    <n v="200"/>
    <n v="12378"/>
    <x v="6"/>
    <n v="200"/>
    <n v="12558"/>
    <n v="180"/>
    <n v="12378"/>
    <n v="14400"/>
    <n v="942.0560747663551"/>
    <n v="13320.056074766355"/>
    <s v="CAHD"/>
    <x v="0"/>
    <x v="26"/>
  </r>
  <r>
    <x v="5"/>
    <s v="RPB1_Y25-051301"/>
    <s v="1036895741"/>
    <s v="Z045"/>
    <s v="Z022"/>
    <s v="0093296006"/>
    <s v="1255551"/>
    <s v="RPB DISTRIBUTION CO., LTD."/>
    <s v="1260712"/>
    <s v="16239563"/>
    <s v="SKU WI LTBL  83R  CPB 20 10000 PP  N TH1"/>
    <n v="100"/>
    <n v="10311"/>
    <x v="8"/>
    <n v="100"/>
    <n v="10415"/>
    <n v="104"/>
    <n v="10311"/>
    <n v="12000"/>
    <n v="785.04672897196258"/>
    <n v="11096.046728971962"/>
    <s v="WI"/>
    <x v="1"/>
    <x v="24"/>
  </r>
  <r>
    <x v="5"/>
    <s v="RPB1_Y25-051301"/>
    <s v="1036895741"/>
    <s v="Z045"/>
    <s v="Z022"/>
    <s v="0093296006"/>
    <s v="1255551"/>
    <s v="RPB DISTRIBUTION CO., LTD."/>
    <s v="1260712"/>
    <s v="16256531"/>
    <s v="SKU WI FLOE  83M  SFP 20 10000 PP  N TH1"/>
    <n v="4000"/>
    <n v="248640"/>
    <x v="9"/>
    <n v="4000"/>
    <n v="251160"/>
    <n v="2520"/>
    <n v="248640"/>
    <n v="288000"/>
    <n v="18841.121495327101"/>
    <n v="267481.1214953271"/>
    <s v="WI"/>
    <x v="1"/>
    <x v="24"/>
  </r>
  <r>
    <x v="5"/>
    <s v="RPB1_Y25-051301"/>
    <s v="1036895741"/>
    <s v="Z045"/>
    <s v="Z022"/>
    <s v="0093296006"/>
    <s v="1255551"/>
    <s v="RPB DISTRIBUTION CO., LTD."/>
    <s v="1260712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24"/>
  </r>
  <r>
    <x v="5"/>
    <s v="RPB1_Y25-051301"/>
    <s v="1036895741"/>
    <s v="Z045"/>
    <s v="Z022"/>
    <s v="0093296006"/>
    <s v="1255551"/>
    <s v="RPB DISTRIBUTION CO., LTD."/>
    <s v="1260712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24"/>
  </r>
  <r>
    <x v="5"/>
    <s v="RPB1_Y25-051301"/>
    <s v="1036895741"/>
    <s v="Z045"/>
    <s v="Z022"/>
    <s v="0093296006"/>
    <s v="1255551"/>
    <s v="RPB DISTRIBUTION CO., LTD."/>
    <s v="1260712"/>
    <s v="14947759"/>
    <s v="SKU CA FLYL  83R  CPB 20 10000 PP  N TH1"/>
    <n v="2500"/>
    <n v="155400"/>
    <x v="3"/>
    <n v="2500"/>
    <n v="156975"/>
    <n v="1575"/>
    <n v="155400"/>
    <n v="180000"/>
    <n v="11775.700934579439"/>
    <n v="167175.70093457945"/>
    <s v="CA"/>
    <x v="1"/>
    <x v="24"/>
  </r>
  <r>
    <x v="5"/>
    <s v="RPB1_Y25-051301"/>
    <s v="1036895741"/>
    <s v="Z045"/>
    <s v="Z022"/>
    <s v="0093296006"/>
    <s v="1255551"/>
    <s v="RPB DISTRIBUTION CO., LTD."/>
    <s v="1260712"/>
    <s v="14947762"/>
    <s v="SKU CA LTBL  83R  CPB 20 10000 PP  N TH1"/>
    <n v="1000"/>
    <n v="62160"/>
    <x v="4"/>
    <n v="1000"/>
    <n v="62790"/>
    <n v="630"/>
    <n v="62160"/>
    <n v="72000"/>
    <n v="4710.2803738317753"/>
    <n v="66870.280373831774"/>
    <s v="CA"/>
    <x v="1"/>
    <x v="24"/>
  </r>
  <r>
    <x v="5"/>
    <s v="RPB1_Y25-051301"/>
    <s v="1036895741"/>
    <s v="Z045"/>
    <s v="Z022"/>
    <s v="0093296006"/>
    <s v="1255551"/>
    <s v="RPB DISTRIBUTION CO., LTD."/>
    <s v="1260712"/>
    <s v="15039619"/>
    <s v="SKU CA FLYL  97R  CPB 20 10000 PP  N TH1"/>
    <n v="400"/>
    <n v="24864"/>
    <x v="6"/>
    <n v="400"/>
    <n v="25116"/>
    <n v="252"/>
    <n v="24864"/>
    <n v="28800"/>
    <n v="1884.1121495327102"/>
    <n v="26748.11214953271"/>
    <s v="CAHD"/>
    <x v="1"/>
    <x v="24"/>
  </r>
  <r>
    <x v="5"/>
    <s v="RPB3_Y25-051303"/>
    <s v="1036895742"/>
    <s v="Z045"/>
    <s v="Z022"/>
    <s v="0093296007"/>
    <s v="1255551"/>
    <s v="RPB DISTRIBUTION CO., LTD."/>
    <s v="1260252"/>
    <s v="16256531"/>
    <s v="SKU WI FLOE  83M  SFP 20 10000 PP  N TH1"/>
    <n v="1700"/>
    <n v="105672"/>
    <x v="9"/>
    <n v="1700"/>
    <n v="106743"/>
    <n v="1071"/>
    <n v="105672"/>
    <n v="122400"/>
    <n v="8007.4766355140191"/>
    <n v="113679.47663551402"/>
    <s v="WI"/>
    <x v="1"/>
    <x v="24"/>
  </r>
  <r>
    <x v="5"/>
    <s v="RPB3_Y25-051303"/>
    <s v="1036895742"/>
    <s v="Z045"/>
    <s v="Z022"/>
    <s v="0093296007"/>
    <s v="1255551"/>
    <s v="RPB DISTRIBUTION CO., LTD."/>
    <s v="1260252"/>
    <s v="16256534"/>
    <s v="SKU WI MECO  83M  SFP 20 10000 PP  N TH1"/>
    <n v="1300"/>
    <n v="80808"/>
    <x v="11"/>
    <n v="1300"/>
    <n v="81627"/>
    <n v="819"/>
    <n v="80808"/>
    <n v="93600"/>
    <n v="6123.3644859813085"/>
    <n v="86931.364485981307"/>
    <s v="WI"/>
    <x v="1"/>
    <x v="24"/>
  </r>
  <r>
    <x v="5"/>
    <s v="RPB3_Y25-051303"/>
    <s v="1036895742"/>
    <s v="Z045"/>
    <s v="Z022"/>
    <s v="0093296007"/>
    <s v="1255551"/>
    <s v="RPB DISTRIBUTION CO., LTD."/>
    <s v="1260252"/>
    <s v="14947759"/>
    <s v="SKU CA FLYL  83R  CPB 20 10000 PP  N TH1"/>
    <n v="4000"/>
    <n v="248640"/>
    <x v="3"/>
    <n v="4000"/>
    <n v="251160"/>
    <n v="2520"/>
    <n v="248640"/>
    <n v="288000"/>
    <n v="18841.121495327101"/>
    <n v="267481.1214953271"/>
    <s v="CA"/>
    <x v="1"/>
    <x v="24"/>
  </r>
  <r>
    <x v="5"/>
    <s v="RPB3_Y25-051303"/>
    <s v="1036895742"/>
    <s v="Z045"/>
    <s v="Z022"/>
    <s v="0093296007"/>
    <s v="1255551"/>
    <s v="RPB DISTRIBUTION CO., LTD."/>
    <s v="1260252"/>
    <s v="14947765"/>
    <s v="SKU CA MGGR  83R  CPB 20 10000 PP  N TH1"/>
    <n v="750"/>
    <n v="46620"/>
    <x v="5"/>
    <n v="750"/>
    <n v="47092.5"/>
    <n v="472.5"/>
    <n v="46620"/>
    <n v="54000"/>
    <n v="3532.7102803738317"/>
    <n v="50152.710280373831"/>
    <s v="CA"/>
    <x v="1"/>
    <x v="24"/>
  </r>
  <r>
    <x v="5"/>
    <s v="RPB3_Y25-051303"/>
    <s v="1036895742"/>
    <s v="Z045"/>
    <s v="Z022"/>
    <s v="0093296007"/>
    <s v="1255551"/>
    <s v="RPB DISTRIBUTION CO., LTD."/>
    <s v="1260252"/>
    <s v="15039619"/>
    <s v="SKU CA FLYL  97R  CPB 20 10000 PP  N TH1"/>
    <n v="1500"/>
    <n v="93240"/>
    <x v="6"/>
    <n v="1500"/>
    <n v="94185"/>
    <n v="945"/>
    <n v="93240"/>
    <n v="108000"/>
    <n v="7065.4205607476633"/>
    <n v="100305.42056074766"/>
    <s v="CAHD"/>
    <x v="1"/>
    <x v="24"/>
  </r>
  <r>
    <x v="5"/>
    <s v="RPB3_Y25-051303"/>
    <s v="1036895742"/>
    <s v="Z045"/>
    <s v="Z022"/>
    <s v="0093296007"/>
    <s v="1255551"/>
    <s v="RPB DISTRIBUTION CO., LTD."/>
    <s v="1260252"/>
    <s v="15106849"/>
    <s v="SKU CA MGGR  97R  CPB 20 10000 PP  P TH1"/>
    <n v="750"/>
    <n v="46620"/>
    <x v="7"/>
    <n v="750"/>
    <n v="47092.5"/>
    <n v="472.5"/>
    <n v="46620"/>
    <n v="54000"/>
    <n v="3532.7102803738317"/>
    <n v="50152.710280373831"/>
    <s v="CAHD"/>
    <x v="1"/>
    <x v="24"/>
  </r>
  <r>
    <x v="5"/>
    <s v="RPB4_Y25-051304"/>
    <s v="1036895744"/>
    <s v="Z045"/>
    <s v="Z022"/>
    <s v="0093296008"/>
    <s v="1255551"/>
    <s v="RPB DISTRIBUTION CO., LTD."/>
    <s v="1255551"/>
    <s v="16256531"/>
    <s v="SKU WI FLOE  83M  SFP 20 10000 PP  N TH1"/>
    <n v="1500"/>
    <n v="93240"/>
    <x v="9"/>
    <n v="1500"/>
    <n v="94185"/>
    <n v="945"/>
    <n v="93240"/>
    <n v="108000"/>
    <n v="7065.4205607476633"/>
    <n v="100305.42056074766"/>
    <s v="WI"/>
    <x v="1"/>
    <x v="24"/>
  </r>
  <r>
    <x v="5"/>
    <s v="RPB4_Y25-051304"/>
    <s v="1036895744"/>
    <s v="Z045"/>
    <s v="Z022"/>
    <s v="0093296008"/>
    <s v="1255551"/>
    <s v="RPB DISTRIBUTION CO., LTD."/>
    <s v="1255551"/>
    <s v="16256534"/>
    <s v="SKU WI MECO  83M  SFP 20 10000 PP  N TH1"/>
    <n v="500"/>
    <n v="31080"/>
    <x v="11"/>
    <n v="500"/>
    <n v="31395"/>
    <n v="315"/>
    <n v="31080"/>
    <n v="36000"/>
    <n v="2355.1401869158876"/>
    <n v="33435.140186915887"/>
    <s v="WI"/>
    <x v="1"/>
    <x v="24"/>
  </r>
  <r>
    <x v="5"/>
    <s v="RPB4_Y25-051304"/>
    <s v="1036895744"/>
    <s v="Z045"/>
    <s v="Z022"/>
    <s v="0093296008"/>
    <s v="1255551"/>
    <s v="RPB DISTRIBUTION CO., LTD."/>
    <s v="1255551"/>
    <s v="14947759"/>
    <s v="SKU CA FLYL  83R  CPB 20 10000 PP  N TH1"/>
    <n v="5500"/>
    <n v="341880"/>
    <x v="3"/>
    <n v="5500"/>
    <n v="345345"/>
    <n v="3465"/>
    <n v="341880"/>
    <n v="396000"/>
    <n v="25906.542056074766"/>
    <n v="367786.54205607477"/>
    <s v="CA"/>
    <x v="1"/>
    <x v="24"/>
  </r>
  <r>
    <x v="5"/>
    <s v="RPB4_Y25-051304"/>
    <s v="1036895744"/>
    <s v="Z045"/>
    <s v="Z022"/>
    <s v="0093296008"/>
    <s v="1255551"/>
    <s v="RPB DISTRIBUTION CO., LTD."/>
    <s v="1255551"/>
    <s v="15039619"/>
    <s v="SKU CA FLYL  97R  CPB 20 10000 PP  N TH1"/>
    <n v="2000"/>
    <n v="124320"/>
    <x v="6"/>
    <n v="2000"/>
    <n v="125580"/>
    <n v="1260"/>
    <n v="124320"/>
    <n v="144000"/>
    <n v="9420.5607476635505"/>
    <n v="133740.56074766355"/>
    <s v="CAHD"/>
    <x v="1"/>
    <x v="24"/>
  </r>
  <r>
    <x v="5"/>
    <s v="RPB4_Y25-051304"/>
    <s v="1036895744"/>
    <s v="Z045"/>
    <s v="Z022"/>
    <s v="0093296008"/>
    <s v="1255551"/>
    <s v="RPB DISTRIBUTION CO., LTD."/>
    <s v="1255551"/>
    <s v="15106849"/>
    <s v="SKU CA MGGR  97R  CPB 20 10000 PP  P TH1"/>
    <n v="500"/>
    <n v="31080"/>
    <x v="7"/>
    <n v="500"/>
    <n v="31395"/>
    <n v="315"/>
    <n v="31080"/>
    <n v="36000"/>
    <n v="2355.1401869158876"/>
    <n v="33435.140186915887"/>
    <s v="CAHD"/>
    <x v="1"/>
    <x v="24"/>
  </r>
  <r>
    <x v="5"/>
    <s v="PDC1_Y25-051302"/>
    <s v="1036895609"/>
    <s v="Z045"/>
    <s v="Z022"/>
    <s v="0093296009"/>
    <s v="1406366"/>
    <s v="RATCHASIMA P.D.C. CO., LTD."/>
    <s v="1406366"/>
    <s v="16280435"/>
    <s v="SKU EV ORBL  83R  ROC 20 10000 PP  N TH1"/>
    <n v="140"/>
    <n v="19199.599999999999"/>
    <x v="0"/>
    <n v="140"/>
    <n v="19394.2"/>
    <n v="194.60000000000218"/>
    <n v="19199.599999999999"/>
    <n v="22400"/>
    <n v="1465.4205607476636"/>
    <n v="20665.020560747664"/>
    <s v="EV"/>
    <x v="1"/>
    <x v="10"/>
  </r>
  <r>
    <x v="5"/>
    <s v="PDC1_Y25-051302"/>
    <s v="1036895609"/>
    <s v="Z045"/>
    <s v="Z022"/>
    <s v="0093296009"/>
    <s v="1406366"/>
    <s v="RATCHASIMA P.D.C. CO., LTD."/>
    <s v="1406366"/>
    <s v="16256531"/>
    <s v="SKU WI FLOE  83M  SFP 20 10000 PP  N TH1"/>
    <n v="250"/>
    <n v="15540"/>
    <x v="9"/>
    <n v="250"/>
    <n v="15697.5"/>
    <n v="157.5"/>
    <n v="15540"/>
    <n v="18000"/>
    <n v="1177.5700934579438"/>
    <n v="16717.570093457944"/>
    <s v="WI"/>
    <x v="1"/>
    <x v="10"/>
  </r>
  <r>
    <x v="5"/>
    <s v="PDC1_Y25-051302"/>
    <s v="1036895609"/>
    <s v="Z045"/>
    <s v="Z022"/>
    <s v="0093296009"/>
    <s v="1406366"/>
    <s v="RATCHASIMA P.D.C. CO., LTD."/>
    <s v="1406366"/>
    <s v="16256537"/>
    <s v="SKU WI LTCO  83M  SFP 20 10000 PP  N TH1"/>
    <n v="250"/>
    <n v="15540"/>
    <x v="10"/>
    <n v="250"/>
    <n v="15697.5"/>
    <n v="157.5"/>
    <n v="15540"/>
    <n v="18000"/>
    <n v="1177.5700934579438"/>
    <n v="16717.570093457944"/>
    <s v="WI"/>
    <x v="1"/>
    <x v="10"/>
  </r>
  <r>
    <x v="5"/>
    <s v="PDC1_Y25-051302"/>
    <s v="1036895609"/>
    <s v="Z045"/>
    <s v="Z022"/>
    <s v="0093296009"/>
    <s v="1406366"/>
    <s v="RATCHASIMA P.D.C. CO., LTD."/>
    <s v="1406366"/>
    <s v="16256534"/>
    <s v="SKU WI MECO  83M  SFP 20 10000 PP  N TH1"/>
    <n v="250"/>
    <n v="15540"/>
    <x v="11"/>
    <n v="250"/>
    <n v="15697.5"/>
    <n v="157.5"/>
    <n v="15540"/>
    <n v="18000"/>
    <n v="1177.5700934579438"/>
    <n v="16717.570093457944"/>
    <s v="WI"/>
    <x v="1"/>
    <x v="10"/>
  </r>
  <r>
    <x v="5"/>
    <s v="PDC1_Y25-051302"/>
    <s v="1036895609"/>
    <s v="Z045"/>
    <s v="Z022"/>
    <s v="0093296009"/>
    <s v="1406366"/>
    <s v="RATCHASIMA P.D.C. CO., LTD."/>
    <s v="1406366"/>
    <s v="14947759"/>
    <s v="SKU CA FLYL  83R  CPB 20 10000 PP  N TH1"/>
    <n v="2610"/>
    <n v="162237.6"/>
    <x v="3"/>
    <n v="2610"/>
    <n v="163881.9"/>
    <n v="1644.2999999999884"/>
    <n v="162237.6"/>
    <n v="187920"/>
    <n v="12293.831775700935"/>
    <n v="174531.43177570094"/>
    <s v="CA"/>
    <x v="1"/>
    <x v="10"/>
  </r>
  <r>
    <x v="5"/>
    <s v="PDC1_Y25-051302"/>
    <s v="1036895609"/>
    <s v="Z045"/>
    <s v="Z022"/>
    <s v="0093296009"/>
    <s v="1406366"/>
    <s v="RATCHASIMA P.D.C. CO., LTD."/>
    <s v="1406366"/>
    <s v="14947762"/>
    <s v="SKU CA LTBL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10"/>
  </r>
  <r>
    <x v="5"/>
    <s v="PDC1_Y25-051302"/>
    <s v="1036895609"/>
    <s v="Z045"/>
    <s v="Z022"/>
    <s v="0093296009"/>
    <s v="1406366"/>
    <s v="RATCHASIMA P.D.C. CO., LTD."/>
    <s v="1406366"/>
    <s v="14947765"/>
    <s v="SKU CA MGGR  83R  CPB 20 10000 PP  N TH1"/>
    <n v="500"/>
    <n v="31080"/>
    <x v="5"/>
    <n v="500"/>
    <n v="31395"/>
    <n v="315"/>
    <n v="31080"/>
    <n v="36000"/>
    <n v="2355.1401869158876"/>
    <n v="33435.140186915887"/>
    <s v="CA"/>
    <x v="1"/>
    <x v="10"/>
  </r>
  <r>
    <x v="5"/>
    <s v="PDC1_Y25-051302"/>
    <s v="1036895609"/>
    <s v="Z045"/>
    <s v="Z022"/>
    <s v="0093296009"/>
    <s v="1406366"/>
    <s v="RATCHASIMA P.D.C. CO., LTD."/>
    <s v="1406366"/>
    <s v="15039619"/>
    <s v="SKU CA FLYL  97R  CPB 20 10000 PP  N TH1"/>
    <n v="1000"/>
    <n v="62160"/>
    <x v="6"/>
    <n v="1000"/>
    <n v="62790"/>
    <n v="630"/>
    <n v="62160"/>
    <n v="72000"/>
    <n v="4710.2803738317753"/>
    <n v="66870.280373831774"/>
    <s v="CAHD"/>
    <x v="1"/>
    <x v="10"/>
  </r>
  <r>
    <x v="5"/>
    <s v="PDC1_Y25-051302"/>
    <s v="1036895609"/>
    <s v="Z045"/>
    <s v="Z022"/>
    <s v="0093296009"/>
    <s v="1406366"/>
    <s v="RATCHASIMA P.D.C. CO., LTD."/>
    <s v="1406366"/>
    <s v="15106849"/>
    <s v="SKU CA MGGR  97R  CPB 20 10000 PP  P TH1"/>
    <n v="500"/>
    <n v="31080"/>
    <x v="7"/>
    <n v="500"/>
    <n v="31395"/>
    <n v="315"/>
    <n v="31080"/>
    <n v="36000"/>
    <n v="2355.1401869158876"/>
    <n v="33435.140186915887"/>
    <s v="CAHD"/>
    <x v="1"/>
    <x v="10"/>
  </r>
  <r>
    <x v="5"/>
    <s v="PDC2_Y25-051302"/>
    <s v="1036895610"/>
    <s v="Z045"/>
    <s v="Z022"/>
    <s v="0093296010"/>
    <s v="1268011"/>
    <s v="RATCHASIMA P.D.C. CO., LTD."/>
    <s v="1268011"/>
    <s v="16256531"/>
    <s v="SKU WI FLOE  83M  SFP 20 10000 PP  N TH1"/>
    <n v="250"/>
    <n v="15540"/>
    <x v="9"/>
    <n v="250"/>
    <n v="15697.5"/>
    <n v="157.5"/>
    <n v="15540"/>
    <n v="18000"/>
    <n v="1177.5700934579438"/>
    <n v="16717.570093457944"/>
    <s v="WI"/>
    <x v="1"/>
    <x v="10"/>
  </r>
  <r>
    <x v="5"/>
    <s v="PDC2_Y25-051302"/>
    <s v="1036895610"/>
    <s v="Z045"/>
    <s v="Z022"/>
    <s v="0093296010"/>
    <s v="1268011"/>
    <s v="RATCHASIMA P.D.C. CO., LTD."/>
    <s v="1268011"/>
    <s v="16256537"/>
    <s v="SKU WI LTCO  83M  SFP 20 10000 PP  N TH1"/>
    <n v="250"/>
    <n v="15540"/>
    <x v="10"/>
    <n v="250"/>
    <n v="15697.5"/>
    <n v="157.5"/>
    <n v="15540"/>
    <n v="18000"/>
    <n v="1177.5700934579438"/>
    <n v="16717.570093457944"/>
    <s v="WI"/>
    <x v="1"/>
    <x v="10"/>
  </r>
  <r>
    <x v="5"/>
    <s v="PDC2_Y25-051302"/>
    <s v="1036895610"/>
    <s v="Z045"/>
    <s v="Z022"/>
    <s v="0093296010"/>
    <s v="1268011"/>
    <s v="RATCHASIMA P.D.C. CO., LTD."/>
    <s v="1268011"/>
    <s v="16256534"/>
    <s v="SKU WI MECO  83M  SFP 20 10000 PP  N TH1"/>
    <n v="250"/>
    <n v="15540"/>
    <x v="11"/>
    <n v="250"/>
    <n v="15697.5"/>
    <n v="157.5"/>
    <n v="15540"/>
    <n v="18000"/>
    <n v="1177.5700934579438"/>
    <n v="16717.570093457944"/>
    <s v="WI"/>
    <x v="1"/>
    <x v="10"/>
  </r>
  <r>
    <x v="5"/>
    <s v="PDC2_Y25-051302"/>
    <s v="1036895610"/>
    <s v="Z045"/>
    <s v="Z022"/>
    <s v="0093296010"/>
    <s v="1268011"/>
    <s v="RATCHASIMA P.D.C. CO., LTD."/>
    <s v="1268011"/>
    <s v="14947759"/>
    <s v="SKU CA FLYL  83R  CPB 20 10000 PP  N TH1"/>
    <n v="2000"/>
    <n v="124320"/>
    <x v="3"/>
    <n v="2000"/>
    <n v="125580"/>
    <n v="1260"/>
    <n v="124320"/>
    <n v="144000"/>
    <n v="9420.5607476635505"/>
    <n v="133740.56074766355"/>
    <s v="CA"/>
    <x v="1"/>
    <x v="10"/>
  </r>
  <r>
    <x v="5"/>
    <s v="PDC2_Y25-051302"/>
    <s v="1036895610"/>
    <s v="Z045"/>
    <s v="Z022"/>
    <s v="0093296010"/>
    <s v="1268011"/>
    <s v="RATCHASIMA P.D.C. CO., LTD."/>
    <s v="1268011"/>
    <s v="14947762"/>
    <s v="SKU CA LTBL  83R  CPB 20 10000 PP  N TH1"/>
    <n v="250"/>
    <n v="15540"/>
    <x v="4"/>
    <n v="250"/>
    <n v="15697.5"/>
    <n v="157.5"/>
    <n v="15540"/>
    <n v="18000"/>
    <n v="1177.5700934579438"/>
    <n v="16717.570093457944"/>
    <s v="CA"/>
    <x v="1"/>
    <x v="10"/>
  </r>
  <r>
    <x v="5"/>
    <s v="PDC2_Y25-051302"/>
    <s v="1036895610"/>
    <s v="Z045"/>
    <s v="Z022"/>
    <s v="0093296010"/>
    <s v="1268011"/>
    <s v="RATCHASIMA P.D.C. CO., LTD."/>
    <s v="1268011"/>
    <s v="15039619"/>
    <s v="SKU CA FLYL  97R  CPB 20 10000 PP  N TH1"/>
    <n v="1500"/>
    <n v="93240"/>
    <x v="6"/>
    <n v="1500"/>
    <n v="94185"/>
    <n v="945"/>
    <n v="93240"/>
    <n v="108000"/>
    <n v="7065.4205607476633"/>
    <n v="100305.42056074766"/>
    <s v="CAHD"/>
    <x v="1"/>
    <x v="10"/>
  </r>
  <r>
    <x v="5"/>
    <s v="PDC3_Y25-051302"/>
    <s v="1036895611"/>
    <s v="Z045"/>
    <s v="Z022"/>
    <s v="0093296011"/>
    <s v="1406173"/>
    <s v="RATCHASIMA P.D.C. CO., LTD."/>
    <s v="1406173"/>
    <s v="14976304"/>
    <s v="SKU EV MGOP  83R  ROC 20 10000 PP  N TH1"/>
    <n v="20"/>
    <n v="3000.8"/>
    <x v="2"/>
    <n v="20"/>
    <n v="3031"/>
    <n v="30.199999999999818"/>
    <n v="3000.8"/>
    <n v="3500"/>
    <n v="228.97196261682242"/>
    <n v="3229.7719626168227"/>
    <s v="EV"/>
    <x v="1"/>
    <x v="10"/>
  </r>
  <r>
    <x v="5"/>
    <s v="PDC3_Y25-051302"/>
    <s v="1036895611"/>
    <s v="Z045"/>
    <s v="Z022"/>
    <s v="0093296011"/>
    <s v="1406173"/>
    <s v="RATCHASIMA P.D.C. CO., LTD."/>
    <s v="1406173"/>
    <s v="16256531"/>
    <s v="SKU WI FLOE  83M  SFP 20 10000 PP  N TH1"/>
    <n v="280"/>
    <n v="17404.8"/>
    <x v="9"/>
    <n v="280"/>
    <n v="17581.2"/>
    <n v="176.40000000000146"/>
    <n v="17404.8"/>
    <n v="20160"/>
    <n v="1318.8785046728972"/>
    <n v="18723.678504672898"/>
    <s v="WI"/>
    <x v="1"/>
    <x v="10"/>
  </r>
  <r>
    <x v="5"/>
    <s v="PDC3_Y25-051302"/>
    <s v="1036895611"/>
    <s v="Z045"/>
    <s v="Z022"/>
    <s v="0093296011"/>
    <s v="1406173"/>
    <s v="RATCHASIMA P.D.C. CO., LTD."/>
    <s v="1406173"/>
    <s v="16256537"/>
    <s v="SKU WI LT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10"/>
  </r>
  <r>
    <x v="5"/>
    <s v="PDC3_Y25-051302"/>
    <s v="1036895611"/>
    <s v="Z045"/>
    <s v="Z022"/>
    <s v="0093296011"/>
    <s v="1406173"/>
    <s v="RATCHASIMA P.D.C. CO., LTD."/>
    <s v="1406173"/>
    <s v="16256534"/>
    <s v="SKU WI MECO  83M  SFP 20 10000 PP  N TH1"/>
    <n v="250"/>
    <n v="15540"/>
    <x v="11"/>
    <n v="250"/>
    <n v="15697.5"/>
    <n v="157.5"/>
    <n v="15540"/>
    <n v="18000"/>
    <n v="1177.5700934579438"/>
    <n v="16717.570093457944"/>
    <s v="WI"/>
    <x v="1"/>
    <x v="10"/>
  </r>
  <r>
    <x v="5"/>
    <s v="PDC3_Y25-051302"/>
    <s v="1036895611"/>
    <s v="Z045"/>
    <s v="Z022"/>
    <s v="0093296011"/>
    <s v="1406173"/>
    <s v="RATCHASIMA P.D.C. CO., LTD."/>
    <s v="1406173"/>
    <s v="14947759"/>
    <s v="SKU CA FLYL  83R  CPB 20 10000 PP  N TH1"/>
    <n v="3700"/>
    <n v="229992"/>
    <x v="3"/>
    <n v="3700"/>
    <n v="232323"/>
    <n v="2331"/>
    <n v="229992"/>
    <n v="266400"/>
    <n v="17428.037383177569"/>
    <n v="247420.03738317758"/>
    <s v="CA"/>
    <x v="1"/>
    <x v="10"/>
  </r>
  <r>
    <x v="5"/>
    <s v="PDC3_Y25-051302"/>
    <s v="1036895611"/>
    <s v="Z045"/>
    <s v="Z022"/>
    <s v="0093296011"/>
    <s v="1406173"/>
    <s v="RATCHASIMA P.D.C. CO., LTD."/>
    <s v="1406173"/>
    <s v="14947762"/>
    <s v="SKU CA LTBL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10"/>
  </r>
  <r>
    <x v="5"/>
    <s v="PDC3_Y25-051302"/>
    <s v="1036895611"/>
    <s v="Z045"/>
    <s v="Z022"/>
    <s v="0093296011"/>
    <s v="1406173"/>
    <s v="RATCHASIMA P.D.C. CO., LTD."/>
    <s v="1406173"/>
    <s v="14947765"/>
    <s v="SKU CA MGGR  83R  CPB 20 10000 PP  N TH1"/>
    <n v="250"/>
    <n v="15540"/>
    <x v="5"/>
    <n v="250"/>
    <n v="15697.5"/>
    <n v="157.5"/>
    <n v="15540"/>
    <n v="18000"/>
    <n v="1177.5700934579438"/>
    <n v="16717.570093457944"/>
    <s v="CA"/>
    <x v="1"/>
    <x v="10"/>
  </r>
  <r>
    <x v="5"/>
    <s v="PDC3_Y25-051302"/>
    <s v="1036895611"/>
    <s v="Z045"/>
    <s v="Z022"/>
    <s v="0093296011"/>
    <s v="1406173"/>
    <s v="RATCHASIMA P.D.C. CO., LTD."/>
    <s v="1406173"/>
    <s v="15039619"/>
    <s v="SKU CA FLYL  97R  CPB 20 10000 PP  N TH1"/>
    <n v="2000"/>
    <n v="124320"/>
    <x v="6"/>
    <n v="2000"/>
    <n v="125580"/>
    <n v="1260"/>
    <n v="124320"/>
    <n v="144000"/>
    <n v="9420.5607476635505"/>
    <n v="133740.56074766355"/>
    <s v="CAHD"/>
    <x v="1"/>
    <x v="10"/>
  </r>
  <r>
    <x v="5"/>
    <s v="PDC3_Y25-051302"/>
    <s v="1036895611"/>
    <s v="Z045"/>
    <s v="Z022"/>
    <s v="0093296011"/>
    <s v="1406173"/>
    <s v="RATCHASIMA P.D.C. CO., LTD."/>
    <s v="1406173"/>
    <s v="15106849"/>
    <s v="SKU CA MGGR  97R  CPB 20 10000 PP  P TH1"/>
    <n v="500"/>
    <n v="31080"/>
    <x v="7"/>
    <n v="500"/>
    <n v="31395"/>
    <n v="315"/>
    <n v="31080"/>
    <n v="36000"/>
    <n v="2355.1401869158876"/>
    <n v="33435.140186915887"/>
    <s v="CAHD"/>
    <x v="1"/>
    <x v="10"/>
  </r>
  <r>
    <x v="5"/>
    <s v="PDC4_Y25-051302"/>
    <s v="1036895613"/>
    <s v="Z045"/>
    <s v="Z022"/>
    <s v="0093296012"/>
    <s v="1406172"/>
    <s v="RATCHASIMA P.D.C. CO., LTD."/>
    <s v="1406172"/>
    <s v="16256531"/>
    <s v="SKU WI FLOE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10"/>
  </r>
  <r>
    <x v="5"/>
    <s v="PDC4_Y25-051302"/>
    <s v="1036895613"/>
    <s v="Z045"/>
    <s v="Z022"/>
    <s v="0093296012"/>
    <s v="1406172"/>
    <s v="RATCHASIMA P.D.C. CO., LTD."/>
    <s v="1406172"/>
    <s v="16256534"/>
    <s v="SKU WI MECO  83M  SFP 20 10000 PP  N TH1"/>
    <n v="250"/>
    <n v="15540"/>
    <x v="11"/>
    <n v="250"/>
    <n v="15697.5"/>
    <n v="157.5"/>
    <n v="15540"/>
    <n v="18000"/>
    <n v="1177.5700934579438"/>
    <n v="16717.570093457944"/>
    <s v="WI"/>
    <x v="1"/>
    <x v="10"/>
  </r>
  <r>
    <x v="5"/>
    <s v="PDC4_Y25-051302"/>
    <s v="1036895613"/>
    <s v="Z045"/>
    <s v="Z022"/>
    <s v="0093296012"/>
    <s v="1406172"/>
    <s v="RATCHASIMA P.D.C. CO., LTD."/>
    <s v="1406172"/>
    <s v="14947759"/>
    <s v="SKU CA FLYL  83R  CPB 20 10000 PP  N TH1"/>
    <n v="2000"/>
    <n v="124320"/>
    <x v="3"/>
    <n v="2000"/>
    <n v="125580"/>
    <n v="1260"/>
    <n v="124320"/>
    <n v="144000"/>
    <n v="9420.5607476635505"/>
    <n v="133740.56074766355"/>
    <s v="CA"/>
    <x v="1"/>
    <x v="10"/>
  </r>
  <r>
    <x v="5"/>
    <s v="PDC4_Y25-051302"/>
    <s v="1036895613"/>
    <s v="Z045"/>
    <s v="Z022"/>
    <s v="0093296012"/>
    <s v="1406172"/>
    <s v="RATCHASIMA P.D.C. CO., LTD."/>
    <s v="1406172"/>
    <s v="14947762"/>
    <s v="SKU CA LTBL  83R  CPB 20 10000 PP  N TH1"/>
    <n v="250"/>
    <n v="15540"/>
    <x v="4"/>
    <n v="250"/>
    <n v="15697.5"/>
    <n v="157.5"/>
    <n v="15540"/>
    <n v="18000"/>
    <n v="1177.5700934579438"/>
    <n v="16717.570093457944"/>
    <s v="CA"/>
    <x v="1"/>
    <x v="10"/>
  </r>
  <r>
    <x v="5"/>
    <s v="PDC4_Y25-051302"/>
    <s v="1036895613"/>
    <s v="Z045"/>
    <s v="Z022"/>
    <s v="0093296012"/>
    <s v="1406172"/>
    <s v="RATCHASIMA P.D.C. CO., LTD."/>
    <s v="1406172"/>
    <s v="14947765"/>
    <s v="SKU CA MGGR  83R  CPB 20 10000 PP  N TH1"/>
    <n v="250"/>
    <n v="15540"/>
    <x v="5"/>
    <n v="250"/>
    <n v="15697.5"/>
    <n v="157.5"/>
    <n v="15540"/>
    <n v="18000"/>
    <n v="1177.5700934579438"/>
    <n v="16717.570093457944"/>
    <s v="CA"/>
    <x v="1"/>
    <x v="10"/>
  </r>
  <r>
    <x v="5"/>
    <s v="PDC4_Y25-051302"/>
    <s v="1036895613"/>
    <s v="Z045"/>
    <s v="Z022"/>
    <s v="0093296012"/>
    <s v="1406172"/>
    <s v="RATCHASIMA P.D.C. CO., LTD."/>
    <s v="1406172"/>
    <s v="15039619"/>
    <s v="SKU CA FLYL  97R  CPB 20 10000 PP  N TH1"/>
    <n v="1000"/>
    <n v="62160"/>
    <x v="6"/>
    <n v="1000"/>
    <n v="62790"/>
    <n v="630"/>
    <n v="62160"/>
    <n v="72000"/>
    <n v="4710.2803738317753"/>
    <n v="66870.280373831774"/>
    <s v="CAHD"/>
    <x v="1"/>
    <x v="10"/>
  </r>
  <r>
    <x v="5"/>
    <s v="PDC4_Y25-051302"/>
    <s v="1036895613"/>
    <s v="Z045"/>
    <s v="Z022"/>
    <s v="0093296012"/>
    <s v="1406172"/>
    <s v="RATCHASIMA P.D.C. CO., LTD."/>
    <s v="1406172"/>
    <s v="15106849"/>
    <s v="SKU CA MGGR  97R  CPB 20 10000 PP  P TH1"/>
    <n v="250"/>
    <n v="15540"/>
    <x v="7"/>
    <n v="250"/>
    <n v="15697.5"/>
    <n v="157.5"/>
    <n v="15540"/>
    <n v="18000"/>
    <n v="1177.5700934579438"/>
    <n v="16717.570093457944"/>
    <s v="CAHD"/>
    <x v="1"/>
    <x v="10"/>
  </r>
  <r>
    <x v="5"/>
    <s v="4012054919Code12452D"/>
    <s v="1036895720"/>
    <s v="Z045"/>
    <s v="Z022"/>
    <s v="0093296013"/>
    <s v="1014781"/>
    <s v="CP All Public Company Limited"/>
    <s v="1092504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5"/>
    <s v="4012054919Code12452D"/>
    <s v="1036895720"/>
    <s v="Z045"/>
    <s v="Z022"/>
    <s v="0093296013"/>
    <s v="1014781"/>
    <s v="CP All Public Company Limited"/>
    <s v="1092504"/>
    <s v="14976301"/>
    <s v="SKU EV LTSB  83R  ROC 20 10000 PP  N TH1"/>
    <n v="1500"/>
    <n v="200007.42"/>
    <x v="1"/>
    <n v="1500"/>
    <n v="207795"/>
    <n v="7787.5799999999872"/>
    <n v="200007.42"/>
    <n v="240000"/>
    <n v="15700.934579439252"/>
    <n v="215708.35457943927"/>
    <s v="EV"/>
    <x v="0"/>
    <x v="0"/>
  </r>
  <r>
    <x v="5"/>
    <s v="4012054919Code12452D"/>
    <s v="1036895720"/>
    <s v="Z045"/>
    <s v="Z022"/>
    <s v="0093296013"/>
    <s v="1014781"/>
    <s v="CP All Public Company Limited"/>
    <s v="1092504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5"/>
    <s v="4012054919Code12452D"/>
    <s v="1036895720"/>
    <s v="Z045"/>
    <s v="Z022"/>
    <s v="0093296013"/>
    <s v="1014781"/>
    <s v="CP All Public Company Limited"/>
    <s v="1092504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5"/>
    <s v="4012054919Code12452D"/>
    <s v="1036895720"/>
    <s v="Z045"/>
    <s v="Z022"/>
    <s v="0093296013"/>
    <s v="1014781"/>
    <s v="CP All Public Company Limited"/>
    <s v="1092504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5"/>
    <s v="4012054919Code12452D"/>
    <s v="1036895720"/>
    <s v="Z045"/>
    <s v="Z022"/>
    <s v="0093296013"/>
    <s v="1014781"/>
    <s v="CP All Public Company Limited"/>
    <s v="1092504"/>
    <s v="14947765"/>
    <s v="SKU CA MGGR  83R  CPB 20 10000 PP  N TH1"/>
    <n v="2500"/>
    <n v="147978.81"/>
    <x v="5"/>
    <n v="2500"/>
    <n v="156975"/>
    <n v="8996.1900000000023"/>
    <n v="147978.81"/>
    <n v="180000"/>
    <n v="11775.700934579439"/>
    <n v="159754.51093457945"/>
    <s v="CA"/>
    <x v="0"/>
    <x v="0"/>
  </r>
  <r>
    <x v="5"/>
    <s v="4012054919Code12452D"/>
    <s v="1036895720"/>
    <s v="Z045"/>
    <s v="Z022"/>
    <s v="0093296013"/>
    <s v="1014781"/>
    <s v="CP All Public Company Limited"/>
    <s v="1092504"/>
    <s v="15039619"/>
    <s v="SKU CA FLYL  97R  CPB 20 10000 PP  N TH1"/>
    <n v="3000"/>
    <n v="177574.64"/>
    <x v="6"/>
    <n v="3000"/>
    <n v="188370"/>
    <n v="10795.359999999986"/>
    <n v="177574.64"/>
    <n v="216000"/>
    <n v="14130.841121495327"/>
    <n v="191705.48112149534"/>
    <s v="CAHD"/>
    <x v="0"/>
    <x v="0"/>
  </r>
  <r>
    <x v="5"/>
    <s v="4012054919Code12452D"/>
    <s v="1036895720"/>
    <s v="Z045"/>
    <s v="Z022"/>
    <s v="0093296013"/>
    <s v="1014781"/>
    <s v="CP All Public Company Limited"/>
    <s v="1092504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5"/>
    <s v="4012054920Code12452D"/>
    <s v="1036895721"/>
    <s v="Z045"/>
    <s v="Z022"/>
    <s v="0093296014"/>
    <s v="1014781"/>
    <s v="CP All Public Company Limited"/>
    <s v="1092504"/>
    <s v="16239563"/>
    <s v="SKU WI LTBL  83R  CPB 20 10000 PP  N TH1"/>
    <n v="3000"/>
    <n v="296848.59999999998"/>
    <x v="8"/>
    <n v="3000"/>
    <n v="312450"/>
    <n v="15601.400000000023"/>
    <n v="296848.59999999998"/>
    <n v="360000"/>
    <n v="23551.401869158879"/>
    <n v="320400.00186915888"/>
    <s v="WI"/>
    <x v="0"/>
    <x v="0"/>
  </r>
  <r>
    <x v="5"/>
    <s v="4012054920Code12452D"/>
    <s v="1036895721"/>
    <s v="Z045"/>
    <s v="Z022"/>
    <s v="0093296014"/>
    <s v="1014781"/>
    <s v="CP All Public Company Limited"/>
    <s v="1092504"/>
    <s v="16256531"/>
    <s v="SKU WI FLOE  83M  SFP 20 10000 PP  N TH1"/>
    <n v="3000"/>
    <n v="177574.64"/>
    <x v="9"/>
    <n v="3000"/>
    <n v="188370"/>
    <n v="10795.359999999986"/>
    <n v="177574.64"/>
    <n v="216000"/>
    <n v="14130.841121495327"/>
    <n v="191705.48112149534"/>
    <s v="WI"/>
    <x v="0"/>
    <x v="0"/>
  </r>
  <r>
    <x v="5"/>
    <s v="4012054920Code12452D"/>
    <s v="1036895721"/>
    <s v="Z045"/>
    <s v="Z022"/>
    <s v="0093296014"/>
    <s v="1014781"/>
    <s v="CP All Public Company Limited"/>
    <s v="1092504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5"/>
    <s v="4012054920Code12452D"/>
    <s v="1036895721"/>
    <s v="Z045"/>
    <s v="Z022"/>
    <s v="0093296014"/>
    <s v="1014781"/>
    <s v="CP All Public Company Limited"/>
    <s v="1092504"/>
    <s v="16256534"/>
    <s v="SKU WI MECO  83M  SFP 20 10000 PP  N TH1"/>
    <n v="2500"/>
    <n v="147978.85999999999"/>
    <x v="11"/>
    <n v="2500"/>
    <n v="156975"/>
    <n v="8996.140000000014"/>
    <n v="147978.85999999999"/>
    <n v="180000"/>
    <n v="11775.700934579439"/>
    <n v="159754.56093457944"/>
    <s v="WI"/>
    <x v="0"/>
    <x v="0"/>
  </r>
  <r>
    <x v="5"/>
    <s v="8012054840Code12452D"/>
    <s v="1036895723"/>
    <s v="Z045"/>
    <s v="Z022"/>
    <s v="0093296015"/>
    <s v="1014781"/>
    <s v="CP All Public Company Limited"/>
    <s v="1014779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5"/>
    <s v="8012054840Code12452D"/>
    <s v="1036895723"/>
    <s v="Z045"/>
    <s v="Z022"/>
    <s v="0093296015"/>
    <s v="1014781"/>
    <s v="CP All Public Company Limited"/>
    <s v="1014779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5"/>
    <s v="8012054840Code12452D"/>
    <s v="1036895723"/>
    <s v="Z045"/>
    <s v="Z022"/>
    <s v="0093296015"/>
    <s v="1014781"/>
    <s v="CP All Public Company Limited"/>
    <s v="101477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5"/>
    <s v="8012054840Code12452D"/>
    <s v="1036895723"/>
    <s v="Z045"/>
    <s v="Z022"/>
    <s v="0093296015"/>
    <s v="1014781"/>
    <s v="CP All Public Company Limited"/>
    <s v="1014779"/>
    <s v="14947759"/>
    <s v="SKU CA FLYL  83R  CPB 20 10000 PP  N TH1"/>
    <n v="7500"/>
    <n v="443936.44"/>
    <x v="3"/>
    <n v="7500"/>
    <n v="470925"/>
    <n v="26988.559999999998"/>
    <n v="443936.44"/>
    <n v="540000"/>
    <n v="35327.102803738315"/>
    <n v="479263.54280373832"/>
    <s v="CA"/>
    <x v="0"/>
    <x v="0"/>
  </r>
  <r>
    <x v="5"/>
    <s v="8012054840Code12452D"/>
    <s v="1036895723"/>
    <s v="Z045"/>
    <s v="Z022"/>
    <s v="0093296015"/>
    <s v="1014781"/>
    <s v="CP All Public Company Limited"/>
    <s v="1014779"/>
    <s v="14947762"/>
    <s v="SKU CA LTBL  83R  CPB 20 10000 PP  N TH1"/>
    <n v="3500"/>
    <n v="207170.34"/>
    <x v="4"/>
    <n v="3500"/>
    <n v="219765"/>
    <n v="12594.660000000003"/>
    <n v="207170.34"/>
    <n v="252000"/>
    <n v="16485.981308411214"/>
    <n v="223656.32130841122"/>
    <s v="CA"/>
    <x v="0"/>
    <x v="0"/>
  </r>
  <r>
    <x v="5"/>
    <s v="8012054840Code12452D"/>
    <s v="1036895723"/>
    <s v="Z045"/>
    <s v="Z022"/>
    <s v="0093296015"/>
    <s v="1014781"/>
    <s v="CP All Public Company Limited"/>
    <s v="1014779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5"/>
    <s v="8012054840Code12452D"/>
    <s v="1036895723"/>
    <s v="Z045"/>
    <s v="Z022"/>
    <s v="0093296015"/>
    <s v="1014781"/>
    <s v="CP All Public Company Limited"/>
    <s v="1014779"/>
    <s v="15039619"/>
    <s v="SKU CA FLYL  97R  CPB 20 10000 PP  N TH1"/>
    <n v="10000"/>
    <n v="591915.46"/>
    <x v="6"/>
    <n v="10000"/>
    <n v="627900"/>
    <n v="35984.540000000037"/>
    <n v="591915.46"/>
    <n v="720000"/>
    <n v="47102.803738317758"/>
    <n v="639018.26373831776"/>
    <s v="CAHD"/>
    <x v="0"/>
    <x v="0"/>
  </r>
  <r>
    <x v="5"/>
    <s v="8012054840Code12452D"/>
    <s v="1036895723"/>
    <s v="Z045"/>
    <s v="Z022"/>
    <s v="0093296015"/>
    <s v="1014781"/>
    <s v="CP All Public Company Limited"/>
    <s v="1014779"/>
    <s v="15106849"/>
    <s v="SKU CA MGGR  97R  CPB 20 10000 PP  P TH1"/>
    <n v="4000"/>
    <n v="236766.18"/>
    <x v="7"/>
    <n v="4000"/>
    <n v="251160"/>
    <n v="14393.820000000007"/>
    <n v="236766.18"/>
    <n v="288000"/>
    <n v="18841.121495327101"/>
    <n v="255607.30149532709"/>
    <s v="CAHD"/>
    <x v="0"/>
    <x v="0"/>
  </r>
  <r>
    <x v="5"/>
    <s v="8012054841Code12452D"/>
    <s v="1036895724"/>
    <s v="Z045"/>
    <s v="Z022"/>
    <s v="0093296016"/>
    <s v="1014781"/>
    <s v="CP All Public Company Limited"/>
    <s v="1014779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5"/>
    <s v="8012054841Code12452D"/>
    <s v="1036895724"/>
    <s v="Z045"/>
    <s v="Z022"/>
    <s v="0093296016"/>
    <s v="1014781"/>
    <s v="CP All Public Company Limited"/>
    <s v="1014779"/>
    <s v="16256531"/>
    <s v="SKU WI FLOE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5"/>
    <s v="8012054841Code12452D"/>
    <s v="1036895724"/>
    <s v="Z045"/>
    <s v="Z022"/>
    <s v="0093296016"/>
    <s v="1014781"/>
    <s v="CP All Public Company Limited"/>
    <s v="1014779"/>
    <s v="16256537"/>
    <s v="SKU WI LT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5"/>
    <s v="8012054841Code12452D"/>
    <s v="1036895724"/>
    <s v="Z045"/>
    <s v="Z022"/>
    <s v="0093296016"/>
    <s v="1014781"/>
    <s v="CP All Public Company Limited"/>
    <s v="1014779"/>
    <s v="16256534"/>
    <s v="SKU WI MECO  83M  SFP 20 10000 PP  N TH1"/>
    <n v="3000"/>
    <n v="177574.64"/>
    <x v="11"/>
    <n v="3000"/>
    <n v="188370"/>
    <n v="10795.359999999986"/>
    <n v="177574.64"/>
    <n v="216000"/>
    <n v="14130.841121495327"/>
    <n v="191705.48112149534"/>
    <s v="WI"/>
    <x v="0"/>
    <x v="0"/>
  </r>
  <r>
    <x v="5"/>
    <s v="1312054553Code12452D"/>
    <s v="1036895725"/>
    <s v="Z045"/>
    <s v="Z022"/>
    <s v="0093296017"/>
    <s v="1014781"/>
    <s v="CP All Public Company Limited"/>
    <s v="1134451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5"/>
    <s v="1312054553Code12452D"/>
    <s v="1036895725"/>
    <s v="Z045"/>
    <s v="Z022"/>
    <s v="0093296017"/>
    <s v="1014781"/>
    <s v="CP All Public Company Limited"/>
    <s v="1134451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5"/>
    <s v="1312054553Code12452D"/>
    <s v="1036895725"/>
    <s v="Z045"/>
    <s v="Z022"/>
    <s v="0093296017"/>
    <s v="1014781"/>
    <s v="CP All Public Company Limited"/>
    <s v="1134451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5"/>
    <s v="1312054553Code12452D"/>
    <s v="1036895725"/>
    <s v="Z045"/>
    <s v="Z022"/>
    <s v="0093296017"/>
    <s v="1014781"/>
    <s v="CP All Public Company Limited"/>
    <s v="1134451"/>
    <s v="14947759"/>
    <s v="SKU CA FLYL  83R  CPB 20 10000 PP  N TH1"/>
    <n v="10000"/>
    <n v="591915.26"/>
    <x v="3"/>
    <n v="10000"/>
    <n v="627900"/>
    <n v="35984.739999999991"/>
    <n v="591915.26"/>
    <n v="720000"/>
    <n v="47102.803738317758"/>
    <n v="639018.06373831781"/>
    <s v="CA"/>
    <x v="0"/>
    <x v="0"/>
  </r>
  <r>
    <x v="5"/>
    <s v="1312054553Code12452D"/>
    <s v="1036895725"/>
    <s v="Z045"/>
    <s v="Z022"/>
    <s v="0093296017"/>
    <s v="1014781"/>
    <s v="CP All Public Company Limited"/>
    <s v="1134451"/>
    <s v="14947762"/>
    <s v="SKU CA LTBL  83R  CPB 20 10000 PP  N TH1"/>
    <n v="3000"/>
    <n v="177574.58"/>
    <x v="4"/>
    <n v="3000"/>
    <n v="188370"/>
    <n v="10795.420000000013"/>
    <n v="177574.58"/>
    <n v="216000"/>
    <n v="14130.841121495327"/>
    <n v="191705.42112149531"/>
    <s v="CA"/>
    <x v="0"/>
    <x v="0"/>
  </r>
  <r>
    <x v="5"/>
    <s v="1312054553Code12452D"/>
    <s v="1036895725"/>
    <s v="Z045"/>
    <s v="Z022"/>
    <s v="0093296017"/>
    <s v="1014781"/>
    <s v="CP All Public Company Limited"/>
    <s v="1134451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5"/>
    <s v="1312054553Code12452D"/>
    <s v="1036895725"/>
    <s v="Z045"/>
    <s v="Z022"/>
    <s v="0093296017"/>
    <s v="1014781"/>
    <s v="CP All Public Company Limited"/>
    <s v="1134451"/>
    <s v="15039619"/>
    <s v="SKU CA FLYL  97R  CPB 20 10000 PP  N TH1"/>
    <n v="10000"/>
    <n v="591915.46"/>
    <x v="6"/>
    <n v="10000"/>
    <n v="627900"/>
    <n v="35984.540000000037"/>
    <n v="591915.46"/>
    <n v="720000"/>
    <n v="47102.803738317758"/>
    <n v="639018.26373831776"/>
    <s v="CAHD"/>
    <x v="0"/>
    <x v="0"/>
  </r>
  <r>
    <x v="5"/>
    <s v="1312054553Code12452D"/>
    <s v="1036895725"/>
    <s v="Z045"/>
    <s v="Z022"/>
    <s v="0093296017"/>
    <s v="1014781"/>
    <s v="CP All Public Company Limited"/>
    <s v="1134451"/>
    <s v="15106849"/>
    <s v="SKU CA MGGR  97R  CPB 20 10000 PP  P TH1"/>
    <n v="3000"/>
    <n v="177574.64"/>
    <x v="7"/>
    <n v="3000"/>
    <n v="188370"/>
    <n v="10795.359999999986"/>
    <n v="177574.64"/>
    <n v="216000"/>
    <n v="14130.841121495327"/>
    <n v="191705.48112149534"/>
    <s v="CAHD"/>
    <x v="0"/>
    <x v="0"/>
  </r>
  <r>
    <x v="5"/>
    <s v="1312054554Code12452D"/>
    <s v="1036895745"/>
    <s v="Z045"/>
    <s v="Z022"/>
    <s v="0093296018"/>
    <s v="1014781"/>
    <s v="CP All Public Company Limited"/>
    <s v="1134451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5"/>
    <s v="1312054554Code12452D"/>
    <s v="1036895745"/>
    <s v="Z045"/>
    <s v="Z022"/>
    <s v="0093296018"/>
    <s v="1014781"/>
    <s v="CP All Public Company Limited"/>
    <s v="1134451"/>
    <s v="16256531"/>
    <s v="SKU WI FLOE  83M  SFP 20 10000 PP  N TH1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0"/>
  </r>
  <r>
    <x v="5"/>
    <s v="1312054554Code12452D"/>
    <s v="1036895745"/>
    <s v="Z045"/>
    <s v="Z022"/>
    <s v="0093296018"/>
    <s v="1014781"/>
    <s v="CP All Public Company Limited"/>
    <s v="1134451"/>
    <s v="16256537"/>
    <s v="SKU WI LT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5"/>
    <s v="1312054554Code12452D"/>
    <s v="1036895745"/>
    <s v="Z045"/>
    <s v="Z022"/>
    <s v="0093296018"/>
    <s v="1014781"/>
    <s v="CP All Public Company Limited"/>
    <s v="1134451"/>
    <s v="16256534"/>
    <s v="SKU WI MECO  83M  SFP 20 10000 PP  N TH1"/>
    <n v="2500"/>
    <n v="147978.85999999999"/>
    <x v="11"/>
    <n v="2500"/>
    <n v="156975"/>
    <n v="8996.140000000014"/>
    <n v="147978.85999999999"/>
    <n v="180000"/>
    <n v="11775.700934579439"/>
    <n v="159754.56093457944"/>
    <s v="WI"/>
    <x v="0"/>
    <x v="0"/>
  </r>
  <r>
    <x v="5"/>
    <s v="1412054007Code12452D"/>
    <s v="1036895746"/>
    <s v="Z045"/>
    <s v="Z022"/>
    <s v="0093296019"/>
    <s v="1014781"/>
    <s v="CP All Public Company Limited"/>
    <s v="1232007"/>
    <s v="16280435"/>
    <s v="SKU EV ORBL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5"/>
    <s v="1412054007Code12452D"/>
    <s v="1036895746"/>
    <s v="Z045"/>
    <s v="Z022"/>
    <s v="0093296019"/>
    <s v="1014781"/>
    <s v="CP All Public Company Limited"/>
    <s v="1232007"/>
    <s v="14976301"/>
    <s v="SKU EV LTSB  83R  ROC 20 10000 PP  N TH1"/>
    <n v="1500"/>
    <n v="200007.42"/>
    <x v="1"/>
    <n v="1500"/>
    <n v="207795"/>
    <n v="7787.5799999999872"/>
    <n v="200007.42"/>
    <n v="240000"/>
    <n v="15700.934579439252"/>
    <n v="215708.35457943927"/>
    <s v="EV"/>
    <x v="0"/>
    <x v="0"/>
  </r>
  <r>
    <x v="5"/>
    <s v="1412054007Code12452D"/>
    <s v="1036895746"/>
    <s v="Z045"/>
    <s v="Z022"/>
    <s v="0093296019"/>
    <s v="1014781"/>
    <s v="CP All Public Company Limited"/>
    <s v="1232007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5"/>
    <s v="1412054007Code12452D"/>
    <s v="1036895746"/>
    <s v="Z045"/>
    <s v="Z022"/>
    <s v="0093296019"/>
    <s v="1014781"/>
    <s v="CP All Public Company Limited"/>
    <s v="1232007"/>
    <s v="14947759"/>
    <s v="SKU CA FLYL  83R  CPB 20 10000 PP  N TH1"/>
    <n v="2500"/>
    <n v="147978.81"/>
    <x v="3"/>
    <n v="2500"/>
    <n v="156975"/>
    <n v="8996.1900000000023"/>
    <n v="147978.81"/>
    <n v="180000"/>
    <n v="11775.700934579439"/>
    <n v="159754.51093457945"/>
    <s v="CA"/>
    <x v="0"/>
    <x v="0"/>
  </r>
  <r>
    <x v="5"/>
    <s v="1412054007Code12452D"/>
    <s v="1036895746"/>
    <s v="Z045"/>
    <s v="Z022"/>
    <s v="0093296019"/>
    <s v="1014781"/>
    <s v="CP All Public Company Limited"/>
    <s v="1232007"/>
    <s v="14947762"/>
    <s v="SKU CA LTBL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5"/>
    <s v="1412054007Code12452D"/>
    <s v="1036895746"/>
    <s v="Z045"/>
    <s v="Z022"/>
    <s v="0093296019"/>
    <s v="1014781"/>
    <s v="CP All Public Company Limited"/>
    <s v="1232007"/>
    <s v="14947765"/>
    <s v="SKU CA MGGR  83R  CPB 20 10000 PP  N TH1"/>
    <n v="500"/>
    <n v="29595.759999999998"/>
    <x v="5"/>
    <n v="500"/>
    <n v="31395"/>
    <n v="1799.2400000000016"/>
    <n v="29595.759999999998"/>
    <n v="36000"/>
    <n v="2355.1401869158876"/>
    <n v="31950.900186915886"/>
    <s v="CA"/>
    <x v="0"/>
    <x v="0"/>
  </r>
  <r>
    <x v="5"/>
    <s v="1412054007Code12452D"/>
    <s v="1036895746"/>
    <s v="Z045"/>
    <s v="Z022"/>
    <s v="0093296019"/>
    <s v="1014781"/>
    <s v="CP All Public Company Limited"/>
    <s v="1232007"/>
    <s v="15039619"/>
    <s v="SKU CA FLYL  97R  CPB 20 10000 PP  N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5"/>
    <s v="1412054008Code12452D"/>
    <s v="1036895747"/>
    <s v="Z045"/>
    <s v="Z022"/>
    <s v="0093296020"/>
    <s v="1014781"/>
    <s v="CP All Public Company Limited"/>
    <s v="1232007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5"/>
    <s v="1412054008Code12452D"/>
    <s v="1036895747"/>
    <s v="Z045"/>
    <s v="Z022"/>
    <s v="0093296020"/>
    <s v="1014781"/>
    <s v="CP All Public Company Limited"/>
    <s v="1232007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5"/>
    <s v="1412054008Code12452D"/>
    <s v="1036895747"/>
    <s v="Z045"/>
    <s v="Z022"/>
    <s v="0093296020"/>
    <s v="1014781"/>
    <s v="CP All Public Company Limited"/>
    <s v="1232007"/>
    <s v="16256537"/>
    <s v="SKU WI LT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5"/>
    <s v="1412054008Code12452D"/>
    <s v="1036895747"/>
    <s v="Z045"/>
    <s v="Z022"/>
    <s v="0093296020"/>
    <s v="1014781"/>
    <s v="CP All Public Company Limited"/>
    <s v="1232007"/>
    <s v="16256534"/>
    <s v="SKU WI MECO  83M  SFP 20 10000 PP  N TH1"/>
    <n v="500"/>
    <n v="29595.77"/>
    <x v="11"/>
    <n v="500"/>
    <n v="31395"/>
    <n v="1799.2299999999996"/>
    <n v="29595.77"/>
    <n v="36000"/>
    <n v="2355.1401869158876"/>
    <n v="31950.910186915888"/>
    <s v="WI"/>
    <x v="0"/>
    <x v="0"/>
  </r>
  <r>
    <x v="5"/>
    <s v="1512054777Code12452D"/>
    <s v="1036895748"/>
    <s v="Z045"/>
    <s v="Z022"/>
    <s v="0093296021"/>
    <s v="1014781"/>
    <s v="CP All Public Company Limited"/>
    <s v="1247865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5"/>
    <s v="1512054777Code12452D"/>
    <s v="1036895748"/>
    <s v="Z045"/>
    <s v="Z022"/>
    <s v="0093296021"/>
    <s v="1014781"/>
    <s v="CP All Public Company Limited"/>
    <s v="1247865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5"/>
    <s v="1512054777Code12452D"/>
    <s v="1036895748"/>
    <s v="Z045"/>
    <s v="Z022"/>
    <s v="0093296021"/>
    <s v="1014781"/>
    <s v="CP All Public Company Limited"/>
    <s v="1247865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5"/>
    <s v="1512054777Code12452D"/>
    <s v="1036895748"/>
    <s v="Z045"/>
    <s v="Z022"/>
    <s v="0093296021"/>
    <s v="1014781"/>
    <s v="CP All Public Company Limited"/>
    <s v="1247865"/>
    <s v="14947759"/>
    <s v="SKU CA FLYL  83R  CPB 20 10000 PP  N TH1"/>
    <n v="9000"/>
    <n v="532723.73"/>
    <x v="3"/>
    <n v="9000"/>
    <n v="565110"/>
    <n v="32386.270000000019"/>
    <n v="532723.73"/>
    <n v="648000"/>
    <n v="42392.523364485984"/>
    <n v="575116.25336448592"/>
    <s v="CA"/>
    <x v="0"/>
    <x v="0"/>
  </r>
  <r>
    <x v="5"/>
    <s v="1512054777Code12452D"/>
    <s v="1036895748"/>
    <s v="Z045"/>
    <s v="Z022"/>
    <s v="0093296021"/>
    <s v="1014781"/>
    <s v="CP All Public Company Limited"/>
    <s v="1247865"/>
    <s v="14947762"/>
    <s v="SKU CA LTBL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5"/>
    <s v="1512054777Code12452D"/>
    <s v="1036895748"/>
    <s v="Z045"/>
    <s v="Z022"/>
    <s v="0093296021"/>
    <s v="1014781"/>
    <s v="CP All Public Company Limited"/>
    <s v="1247865"/>
    <s v="14947765"/>
    <s v="SKU CA MGGR  83R  CPB 20 10000 PP  N TH1"/>
    <n v="4000"/>
    <n v="236766.1"/>
    <x v="5"/>
    <n v="4000"/>
    <n v="251160"/>
    <n v="14393.899999999994"/>
    <n v="236766.1"/>
    <n v="288000"/>
    <n v="18841.121495327101"/>
    <n v="255607.2214953271"/>
    <s v="CA"/>
    <x v="0"/>
    <x v="0"/>
  </r>
  <r>
    <x v="5"/>
    <s v="1512054777Code12452D"/>
    <s v="1036895748"/>
    <s v="Z045"/>
    <s v="Z022"/>
    <s v="0093296021"/>
    <s v="1014781"/>
    <s v="CP All Public Company Limited"/>
    <s v="1247865"/>
    <s v="15039619"/>
    <s v="SKU CA FLYL  97R  CPB 20 10000 PP  N TH1"/>
    <n v="6500"/>
    <n v="384745.05"/>
    <x v="6"/>
    <n v="6500"/>
    <n v="408135"/>
    <n v="23389.950000000012"/>
    <n v="384745.05"/>
    <n v="468000"/>
    <n v="30616.82242990654"/>
    <n v="415361.87242990651"/>
    <s v="CAHD"/>
    <x v="0"/>
    <x v="0"/>
  </r>
  <r>
    <x v="5"/>
    <s v="1512054777Code12452D"/>
    <s v="1036895748"/>
    <s v="Z045"/>
    <s v="Z022"/>
    <s v="0093296021"/>
    <s v="1014781"/>
    <s v="CP All Public Company Limited"/>
    <s v="1247865"/>
    <s v="15106849"/>
    <s v="SKU CA MGGR  97R  CPB 20 10000 PP  P TH1"/>
    <n v="2500"/>
    <n v="147978.85999999999"/>
    <x v="7"/>
    <n v="2500"/>
    <n v="156975"/>
    <n v="8996.140000000014"/>
    <n v="147978.85999999999"/>
    <n v="180000"/>
    <n v="11775.700934579439"/>
    <n v="159754.56093457944"/>
    <s v="CAHD"/>
    <x v="0"/>
    <x v="0"/>
  </r>
  <r>
    <x v="5"/>
    <s v="1512054778Code12452D"/>
    <s v="1036895749"/>
    <s v="Z045"/>
    <s v="Z022"/>
    <s v="0093296022"/>
    <s v="1014781"/>
    <s v="CP All Public Company Limited"/>
    <s v="1247865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5"/>
    <s v="1512054778Code12452D"/>
    <s v="1036895749"/>
    <s v="Z045"/>
    <s v="Z022"/>
    <s v="0093296022"/>
    <s v="1014781"/>
    <s v="CP All Public Company Limited"/>
    <s v="1247865"/>
    <s v="16256531"/>
    <s v="SKU WI FLOE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5"/>
    <s v="1512054778Code12452D"/>
    <s v="1036895749"/>
    <s v="Z045"/>
    <s v="Z022"/>
    <s v="0093296022"/>
    <s v="1014781"/>
    <s v="CP All Public Company Limited"/>
    <s v="1247865"/>
    <s v="16256537"/>
    <s v="SKU WI LTCO  83M  SFP 20 10000 PP  N TH1"/>
    <n v="4000"/>
    <n v="236766.18"/>
    <x v="10"/>
    <n v="4000"/>
    <n v="251160"/>
    <n v="14393.820000000007"/>
    <n v="236766.18"/>
    <n v="288000"/>
    <n v="18841.121495327101"/>
    <n v="255607.30149532709"/>
    <s v="WI"/>
    <x v="0"/>
    <x v="0"/>
  </r>
  <r>
    <x v="5"/>
    <s v="1512054778Code12452D"/>
    <s v="1036895749"/>
    <s v="Z045"/>
    <s v="Z022"/>
    <s v="0093296022"/>
    <s v="1014781"/>
    <s v="CP All Public Company Limited"/>
    <s v="1247865"/>
    <s v="16256534"/>
    <s v="SKU WI MECO  83M  SFP 20 10000 PP  N TH1"/>
    <n v="5000"/>
    <n v="295957.73"/>
    <x v="11"/>
    <n v="5000"/>
    <n v="313950"/>
    <n v="17992.270000000019"/>
    <n v="295957.73"/>
    <n v="360000"/>
    <n v="23551.401869158879"/>
    <n v="319509.13186915888"/>
    <s v="WI"/>
    <x v="0"/>
    <x v="0"/>
  </r>
  <r>
    <x v="5"/>
    <s v="3012054403Code12452D"/>
    <s v="1036895717"/>
    <s v="Z045"/>
    <s v="Z022"/>
    <s v="0093296023"/>
    <s v="1014781"/>
    <s v="CP All Public Company Limited"/>
    <s v="1113864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5"/>
    <s v="3012054403Code12452D"/>
    <s v="1036895717"/>
    <s v="Z045"/>
    <s v="Z022"/>
    <s v="0093296023"/>
    <s v="1014781"/>
    <s v="CP All Public Company Limited"/>
    <s v="1113864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5"/>
    <s v="3012054403Code12452D"/>
    <s v="1036895717"/>
    <s v="Z045"/>
    <s v="Z022"/>
    <s v="0093296023"/>
    <s v="1014781"/>
    <s v="CP All Public Company Limited"/>
    <s v="1113864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5"/>
    <s v="3012054403Code12452D"/>
    <s v="1036895717"/>
    <s v="Z045"/>
    <s v="Z022"/>
    <s v="0093296023"/>
    <s v="1014781"/>
    <s v="CP All Public Company Limited"/>
    <s v="1113864"/>
    <s v="14947759"/>
    <s v="SKU CA FLYL  83R  CPB 20 10000 PP  N TH1"/>
    <n v="12000"/>
    <n v="710298.31"/>
    <x v="3"/>
    <n v="12000"/>
    <n v="753480"/>
    <n v="43181.689999999944"/>
    <n v="710298.31"/>
    <n v="864000"/>
    <n v="56523.364485981307"/>
    <n v="766821.67448598135"/>
    <s v="CA"/>
    <x v="0"/>
    <x v="0"/>
  </r>
  <r>
    <x v="5"/>
    <s v="3012054403Code12452D"/>
    <s v="1036895717"/>
    <s v="Z045"/>
    <s v="Z022"/>
    <s v="0093296023"/>
    <s v="1014781"/>
    <s v="CP All Public Company Limited"/>
    <s v="1113864"/>
    <s v="14947762"/>
    <s v="SKU CA LTBL  83R  CPB 20 10000 PP  N TH1"/>
    <n v="4000"/>
    <n v="236766.1"/>
    <x v="4"/>
    <n v="4000"/>
    <n v="251160"/>
    <n v="14393.899999999994"/>
    <n v="236766.1"/>
    <n v="288000"/>
    <n v="18841.121495327101"/>
    <n v="255607.2214953271"/>
    <s v="CA"/>
    <x v="0"/>
    <x v="0"/>
  </r>
  <r>
    <x v="5"/>
    <s v="3012054403Code12452D"/>
    <s v="1036895717"/>
    <s v="Z045"/>
    <s v="Z022"/>
    <s v="0093296023"/>
    <s v="1014781"/>
    <s v="CP All Public Company Limited"/>
    <s v="1113864"/>
    <s v="14947765"/>
    <s v="SKU CA MGGR  83R  CPB 20 10000 PP  N TH1"/>
    <n v="2500"/>
    <n v="147978.81"/>
    <x v="5"/>
    <n v="2500"/>
    <n v="156975"/>
    <n v="8996.1900000000023"/>
    <n v="147978.81"/>
    <n v="180000"/>
    <n v="11775.700934579439"/>
    <n v="159754.51093457945"/>
    <s v="CA"/>
    <x v="0"/>
    <x v="0"/>
  </r>
  <r>
    <x v="5"/>
    <s v="3012054403Code12452D"/>
    <s v="1036895717"/>
    <s v="Z045"/>
    <s v="Z022"/>
    <s v="0093296023"/>
    <s v="1014781"/>
    <s v="CP All Public Company Limited"/>
    <s v="1113864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5"/>
    <s v="3012054403Code12452D"/>
    <s v="1036895717"/>
    <s v="Z045"/>
    <s v="Z022"/>
    <s v="0093296023"/>
    <s v="1014781"/>
    <s v="CP All Public Company Limited"/>
    <s v="1113864"/>
    <s v="15106849"/>
    <s v="SKU CA MGGR  97R  CPB 20 10000 PP  P TH1"/>
    <n v="2500"/>
    <n v="147978.85999999999"/>
    <x v="7"/>
    <n v="2500"/>
    <n v="156975"/>
    <n v="8996.140000000014"/>
    <n v="147978.85999999999"/>
    <n v="180000"/>
    <n v="11775.700934579439"/>
    <n v="159754.56093457944"/>
    <s v="CAHD"/>
    <x v="0"/>
    <x v="0"/>
  </r>
  <r>
    <x v="5"/>
    <s v="3012054404Code12452D"/>
    <s v="1036895718"/>
    <s v="Z045"/>
    <s v="Z022"/>
    <s v="0093296024"/>
    <s v="1014781"/>
    <s v="CP All Public Company Limited"/>
    <s v="1113864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5"/>
    <s v="3012054404Code12452D"/>
    <s v="1036895718"/>
    <s v="Z045"/>
    <s v="Z022"/>
    <s v="0093296024"/>
    <s v="1014781"/>
    <s v="CP All Public Company Limited"/>
    <s v="1113864"/>
    <s v="16256531"/>
    <s v="SKU WI FLOE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5"/>
    <s v="3012054404Code12452D"/>
    <s v="1036895718"/>
    <s v="Z045"/>
    <s v="Z022"/>
    <s v="0093296024"/>
    <s v="1014781"/>
    <s v="CP All Public Company Limited"/>
    <s v="1113864"/>
    <s v="16256537"/>
    <s v="SKU WI LTCO  83M  SFP 20 10000 PP  N TH1"/>
    <n v="2500"/>
    <n v="147978.85999999999"/>
    <x v="10"/>
    <n v="2500"/>
    <n v="156975"/>
    <n v="8996.140000000014"/>
    <n v="147978.85999999999"/>
    <n v="180000"/>
    <n v="11775.700934579439"/>
    <n v="159754.56093457944"/>
    <s v="WI"/>
    <x v="0"/>
    <x v="0"/>
  </r>
  <r>
    <x v="5"/>
    <s v="3012054404Code12452D"/>
    <s v="1036895718"/>
    <s v="Z045"/>
    <s v="Z022"/>
    <s v="0093296024"/>
    <s v="1014781"/>
    <s v="CP All Public Company Limited"/>
    <s v="1113864"/>
    <s v="16256534"/>
    <s v="SKU WI MECO  83M  SFP 20 10000 PP  N TH1"/>
    <n v="4000"/>
    <n v="236766.18"/>
    <x v="11"/>
    <n v="4000"/>
    <n v="251160"/>
    <n v="14393.820000000007"/>
    <n v="236766.18"/>
    <n v="288000"/>
    <n v="18841.121495327101"/>
    <n v="255607.30149532709"/>
    <s v="WI"/>
    <x v="0"/>
    <x v="0"/>
  </r>
  <r>
    <x v="6"/>
    <s v="C250201444"/>
    <s v="1036895590"/>
    <s v="Z045"/>
    <s v="Z022"/>
    <s v="0093296025"/>
    <s v="1014649"/>
    <s v="VILLA MARKET JP CO., LTD."/>
    <s v="1014649"/>
    <s v="16256534"/>
    <s v="SKU WI MECO  83M  SFP 20 10000 PP  N TH1"/>
    <n v="10"/>
    <n v="623"/>
    <x v="11"/>
    <n v="10"/>
    <n v="627.9"/>
    <n v="4.8999999999999773"/>
    <n v="623"/>
    <n v="720"/>
    <n v="47.10280373831776"/>
    <n v="670.10280373831779"/>
    <s v="WI"/>
    <x v="0"/>
    <x v="12"/>
  </r>
  <r>
    <x v="6"/>
    <s v="C250201444"/>
    <s v="1036895590"/>
    <s v="Z045"/>
    <s v="Z022"/>
    <s v="0093296025"/>
    <s v="1014649"/>
    <s v="VILLA MARKET JP CO., LTD."/>
    <s v="1014649"/>
    <s v="14947762"/>
    <s v="SKU CA LTBL  83R  CPB 20 10000 PP  N TH1"/>
    <n v="20"/>
    <n v="1238.8"/>
    <x v="4"/>
    <n v="20"/>
    <n v="1255.8"/>
    <n v="17"/>
    <n v="1238.8"/>
    <n v="1440"/>
    <n v="94.205607476635521"/>
    <n v="1333.0056074766355"/>
    <s v="CA"/>
    <x v="0"/>
    <x v="12"/>
  </r>
  <r>
    <x v="6"/>
    <s v="C250201539"/>
    <s v="1036895591"/>
    <s v="Z045"/>
    <s v="Z022"/>
    <s v="0093296026"/>
    <s v="1014618"/>
    <s v="VILLA MARKET JP CO., LTD."/>
    <s v="1014618"/>
    <s v="14976301"/>
    <s v="SKU EV LTSB  83R  ROC 20 10000 PP  N TH1"/>
    <n v="110"/>
    <n v="14791.7"/>
    <x v="1"/>
    <n v="110"/>
    <n v="15238.3"/>
    <n v="446.59999999999854"/>
    <n v="14791.7"/>
    <n v="17600"/>
    <n v="1151.4018691588785"/>
    <n v="15943.10186915888"/>
    <s v="EV"/>
    <x v="0"/>
    <x v="12"/>
  </r>
  <r>
    <x v="6"/>
    <s v="C250201539"/>
    <s v="1036895591"/>
    <s v="Z045"/>
    <s v="Z022"/>
    <s v="0093296026"/>
    <s v="1014618"/>
    <s v="VILLA MARKET JP CO., LTD."/>
    <s v="1014618"/>
    <s v="16256534"/>
    <s v="SKU WI MECO  83M  SFP 20 10000 PP  N TH1"/>
    <n v="10"/>
    <n v="623"/>
    <x v="11"/>
    <n v="10"/>
    <n v="627.9"/>
    <n v="4.8999999999999773"/>
    <n v="623"/>
    <n v="720"/>
    <n v="47.10280373831776"/>
    <n v="670.10280373831779"/>
    <s v="WI"/>
    <x v="0"/>
    <x v="12"/>
  </r>
  <r>
    <x v="6"/>
    <s v="C250201778"/>
    <s v="1036895592"/>
    <s v="Z045"/>
    <s v="Z022"/>
    <s v="0093296027"/>
    <s v="1078599"/>
    <s v="VILLA MARKET JP CO., LTD."/>
    <s v="1078599"/>
    <s v="14976301"/>
    <s v="SKU EV LTSB  83R  ROC 20 10000 PP  N TH1"/>
    <n v="20"/>
    <n v="2689.4"/>
    <x v="1"/>
    <n v="20"/>
    <n v="2770.6"/>
    <n v="81.199999999999818"/>
    <n v="2689.4"/>
    <n v="3200"/>
    <n v="209.34579439252337"/>
    <n v="2898.7457943925233"/>
    <s v="EV"/>
    <x v="0"/>
    <x v="12"/>
  </r>
  <r>
    <x v="6"/>
    <s v="C250201778"/>
    <s v="1036895592"/>
    <s v="Z045"/>
    <s v="Z022"/>
    <s v="0093296027"/>
    <s v="1078599"/>
    <s v="VILLA MARKET JP CO., LTD."/>
    <s v="1078599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6"/>
    <s v="C250201778"/>
    <s v="1036895592"/>
    <s v="Z045"/>
    <s v="Z022"/>
    <s v="0093296027"/>
    <s v="1078599"/>
    <s v="VILLA MARKET JP CO., LTD."/>
    <s v="1078599"/>
    <s v="14947759"/>
    <s v="SKU CA FLYL  83R  CPB 20 10000 PP  N TH1"/>
    <n v="30"/>
    <n v="1858.2"/>
    <x v="3"/>
    <n v="30"/>
    <n v="1883.7"/>
    <n v="25.5"/>
    <n v="1858.2"/>
    <n v="2160"/>
    <n v="141.30841121495328"/>
    <n v="1999.5084112149534"/>
    <s v="CA"/>
    <x v="0"/>
    <x v="12"/>
  </r>
  <r>
    <x v="6"/>
    <s v="C250201778"/>
    <s v="1036895592"/>
    <s v="Z045"/>
    <s v="Z022"/>
    <s v="0093296027"/>
    <s v="1078599"/>
    <s v="VILLA MARKET JP CO., LTD."/>
    <s v="1078599"/>
    <s v="14947762"/>
    <s v="SKU CA LTBL  83R  CPB 20 10000 PP  N TH1"/>
    <n v="40"/>
    <n v="2477.6"/>
    <x v="4"/>
    <n v="40"/>
    <n v="2511.6"/>
    <n v="34"/>
    <n v="2477.6"/>
    <n v="2880"/>
    <n v="188.41121495327104"/>
    <n v="2666.0112149532711"/>
    <s v="CA"/>
    <x v="0"/>
    <x v="12"/>
  </r>
  <r>
    <x v="6"/>
    <s v="C250203962"/>
    <s v="1036895596"/>
    <s v="Z045"/>
    <s v="Z022"/>
    <s v="0093296028"/>
    <s v="1137441"/>
    <s v="VILLA MARKET JP CO., LTD."/>
    <s v="1137441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6"/>
    <s v="C250203962"/>
    <s v="1036895596"/>
    <s v="Z045"/>
    <s v="Z022"/>
    <s v="0093296028"/>
    <s v="1137441"/>
    <s v="VILLA MARKET JP CO., LTD."/>
    <s v="1137441"/>
    <s v="16256534"/>
    <s v="SKU WI MECO  83M  SFP 20 10000 PP  N TH1"/>
    <n v="10"/>
    <n v="623"/>
    <x v="11"/>
    <n v="10"/>
    <n v="627.9"/>
    <n v="4.8999999999999773"/>
    <n v="623"/>
    <n v="720"/>
    <n v="47.10280373831776"/>
    <n v="670.10280373831779"/>
    <s v="WI"/>
    <x v="0"/>
    <x v="12"/>
  </r>
  <r>
    <x v="6"/>
    <s v="C250204278"/>
    <s v="1036895600"/>
    <s v="Z045"/>
    <s v="Z022"/>
    <s v="0093296029"/>
    <s v="1126712"/>
    <s v="VILLA MARKET JP CO., LTD."/>
    <s v="1126712"/>
    <s v="14976301"/>
    <s v="SKU EV LTSB  83R  ROC 20 10000 PP  N TH1"/>
    <n v="40"/>
    <n v="5378.8"/>
    <x v="1"/>
    <n v="40"/>
    <n v="5541.2"/>
    <n v="162.39999999999964"/>
    <n v="5378.8"/>
    <n v="6400"/>
    <n v="418.69158878504675"/>
    <n v="5797.4915887850466"/>
    <s v="EV"/>
    <x v="0"/>
    <x v="12"/>
  </r>
  <r>
    <x v="6"/>
    <s v="C250204278"/>
    <s v="1036895600"/>
    <s v="Z045"/>
    <s v="Z022"/>
    <s v="0093296029"/>
    <s v="1126712"/>
    <s v="VILLA MARKET JP CO., LTD."/>
    <s v="1126712"/>
    <s v="16256537"/>
    <s v="SKU WI LTCO  83M  SFP 20 10000 PP  N TH1"/>
    <n v="20"/>
    <n v="1246"/>
    <x v="10"/>
    <n v="20"/>
    <n v="1255.8"/>
    <n v="9.7999999999999545"/>
    <n v="1246"/>
    <n v="1440"/>
    <n v="94.205607476635521"/>
    <n v="1340.2056074766356"/>
    <s v="WI"/>
    <x v="0"/>
    <x v="12"/>
  </r>
  <r>
    <x v="6"/>
    <s v="C250204787"/>
    <s v="1036895604"/>
    <s v="Z045"/>
    <s v="Z022"/>
    <s v="0093296030"/>
    <s v="1075653"/>
    <s v="VILLA MARKET JP CO., LTD."/>
    <s v="1075653"/>
    <s v="14947759"/>
    <s v="SKU CA FLY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12"/>
  </r>
  <r>
    <x v="6"/>
    <s v="C250204787"/>
    <s v="1036895604"/>
    <s v="Z045"/>
    <s v="Z022"/>
    <s v="0093296030"/>
    <s v="1075653"/>
    <s v="VILLA MARKET JP CO., LTD."/>
    <s v="1075653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6"/>
    <s v="C250201898"/>
    <s v="1036914383"/>
    <s v="Z045"/>
    <s v="Z022"/>
    <s v="0093296031"/>
    <s v="1080083"/>
    <s v="VILLA MARKET JP CO., LTD."/>
    <s v="1080083"/>
    <s v="14947759"/>
    <s v="SKU CA FLYL  83R  CPB 20 10000 PP  N TH1"/>
    <n v="110"/>
    <n v="6813.4"/>
    <x v="3"/>
    <n v="110"/>
    <n v="6906.9"/>
    <n v="93.5"/>
    <n v="6813.4"/>
    <n v="7920"/>
    <n v="518.13084112149534"/>
    <n v="7331.5308411214946"/>
    <s v="CA"/>
    <x v="0"/>
    <x v="12"/>
  </r>
  <r>
    <x v="6"/>
    <s v="C250204179"/>
    <s v="1036914384"/>
    <s v="Z045"/>
    <s v="Z022"/>
    <s v="0093296032"/>
    <s v="1211495"/>
    <s v="VILLA MARKET JP CO., LTD."/>
    <s v="1211495"/>
    <s v="14976301"/>
    <s v="SKU EV LTSB  83R  ROC 20 10000 PP  N TH1"/>
    <n v="20"/>
    <n v="2689.4"/>
    <x v="1"/>
    <n v="20"/>
    <n v="2770.6"/>
    <n v="81.199999999999818"/>
    <n v="2689.4"/>
    <n v="3200"/>
    <n v="209.34579439252337"/>
    <n v="2898.7457943925233"/>
    <s v="EV"/>
    <x v="0"/>
    <x v="12"/>
  </r>
  <r>
    <x v="6"/>
    <s v="C250204179"/>
    <s v="1036914384"/>
    <s v="Z045"/>
    <s v="Z022"/>
    <s v="0093296032"/>
    <s v="1211495"/>
    <s v="VILLA MARKET JP CO., LTD."/>
    <s v="1211495"/>
    <s v="16256537"/>
    <s v="SKU WI LT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12"/>
  </r>
  <r>
    <x v="6"/>
    <s v="C250204179"/>
    <s v="1036914384"/>
    <s v="Z045"/>
    <s v="Z022"/>
    <s v="0093296032"/>
    <s v="1211495"/>
    <s v="VILLA MARKET JP CO., LTD."/>
    <s v="1211495"/>
    <s v="14947759"/>
    <s v="SKU CA FLY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12"/>
  </r>
  <r>
    <x v="6"/>
    <s v="SRC1_Y25-051403"/>
    <s v="1036914385"/>
    <s v="Z045"/>
    <s v="Z022"/>
    <s v="0093296033"/>
    <s v="1255251"/>
    <s v="SERICHAI AS&amp;D CO., LTD."/>
    <s v="1255251"/>
    <s v="16239563"/>
    <s v="SKU WI LTBL  83R  CPB 20 10000 PP  N TH1"/>
    <n v="100"/>
    <n v="10311"/>
    <x v="8"/>
    <n v="100"/>
    <n v="10415"/>
    <n v="104"/>
    <n v="10311"/>
    <n v="12000"/>
    <n v="785.04672897196258"/>
    <n v="11096.046728971962"/>
    <s v="WI"/>
    <x v="1"/>
    <x v="14"/>
  </r>
  <r>
    <x v="6"/>
    <s v="SRC1_Y25-051403"/>
    <s v="1036914385"/>
    <s v="Z045"/>
    <s v="Z022"/>
    <s v="0093296033"/>
    <s v="1255251"/>
    <s v="SERICHAI AS&amp;D CO., LTD."/>
    <s v="1255251"/>
    <s v="16256531"/>
    <s v="SKU WI FLOE  83M  SFP 20 10000 PP  N TH1"/>
    <n v="3000"/>
    <n v="186480"/>
    <x v="9"/>
    <n v="3000"/>
    <n v="188370"/>
    <n v="1890"/>
    <n v="186480"/>
    <n v="216000"/>
    <n v="14130.841121495327"/>
    <n v="200610.84112149532"/>
    <s v="WI"/>
    <x v="1"/>
    <x v="14"/>
  </r>
  <r>
    <x v="6"/>
    <s v="SRC1_Y25-051403"/>
    <s v="1036914385"/>
    <s v="Z045"/>
    <s v="Z022"/>
    <s v="0093296033"/>
    <s v="1255251"/>
    <s v="SERICHAI AS&amp;D CO., LTD."/>
    <s v="1255251"/>
    <s v="16256537"/>
    <s v="SKU WI LTCO  83M  SFP 20 10000 PP  N TH1"/>
    <n v="3000"/>
    <n v="186480"/>
    <x v="10"/>
    <n v="3000"/>
    <n v="188370"/>
    <n v="1890"/>
    <n v="186480"/>
    <n v="216000"/>
    <n v="14130.841121495327"/>
    <n v="200610.84112149532"/>
    <s v="WI"/>
    <x v="1"/>
    <x v="14"/>
  </r>
  <r>
    <x v="6"/>
    <s v="SRC1_Y25-051403"/>
    <s v="1036914385"/>
    <s v="Z045"/>
    <s v="Z022"/>
    <s v="0093296033"/>
    <s v="1255251"/>
    <s v="SERICHAI AS&amp;D CO., LTD."/>
    <s v="1255251"/>
    <s v="16256534"/>
    <s v="SKU WI MECO  83M  SFP 20 10000 PP  N TH1"/>
    <n v="3500"/>
    <n v="217560"/>
    <x v="11"/>
    <n v="3500"/>
    <n v="219765"/>
    <n v="2205"/>
    <n v="217560"/>
    <n v="252000"/>
    <n v="16485.981308411214"/>
    <n v="234045.98130841122"/>
    <s v="WI"/>
    <x v="1"/>
    <x v="14"/>
  </r>
  <r>
    <x v="6"/>
    <s v="SRC1_Y25-051403"/>
    <s v="1036914385"/>
    <s v="Z045"/>
    <s v="Z022"/>
    <s v="0093296033"/>
    <s v="1255251"/>
    <s v="SERICHAI AS&amp;D CO., LTD."/>
    <s v="1255251"/>
    <s v="14947759"/>
    <s v="SKU CA FLYL  83R  CPB 20 10000 PP  N TH1"/>
    <n v="23500"/>
    <n v="1460760"/>
    <x v="3"/>
    <n v="23500"/>
    <n v="1475565"/>
    <n v="14805"/>
    <n v="1460760"/>
    <n v="1692000"/>
    <n v="110691.58878504673"/>
    <n v="1571451.5887850467"/>
    <s v="CA"/>
    <x v="1"/>
    <x v="14"/>
  </r>
  <r>
    <x v="6"/>
    <s v="SRC1_Y25-051403"/>
    <s v="1036914385"/>
    <s v="Z045"/>
    <s v="Z022"/>
    <s v="0093296033"/>
    <s v="1255251"/>
    <s v="SERICHAI AS&amp;D CO., LTD."/>
    <s v="1255251"/>
    <s v="14947762"/>
    <s v="SKU CA LTBL  83R  CPB 20 10000 PP  N TH1"/>
    <n v="8000"/>
    <n v="497280"/>
    <x v="4"/>
    <n v="8000"/>
    <n v="502320"/>
    <n v="5040"/>
    <n v="497280"/>
    <n v="576000"/>
    <n v="37682.242990654202"/>
    <n v="534962.24299065419"/>
    <s v="CA"/>
    <x v="1"/>
    <x v="14"/>
  </r>
  <r>
    <x v="6"/>
    <s v="SRC1_Y25-051403"/>
    <s v="1036914385"/>
    <s v="Z045"/>
    <s v="Z022"/>
    <s v="0093296033"/>
    <s v="1255251"/>
    <s v="SERICHAI AS&amp;D CO., LTD."/>
    <s v="1255251"/>
    <s v="14947765"/>
    <s v="SKU CA MGGR  83R  CPB 20 10000 PP  N TH1"/>
    <n v="4000"/>
    <n v="248640"/>
    <x v="5"/>
    <n v="4000"/>
    <n v="251160"/>
    <n v="2520"/>
    <n v="248640"/>
    <n v="288000"/>
    <n v="18841.121495327101"/>
    <n v="267481.1214953271"/>
    <s v="CA"/>
    <x v="1"/>
    <x v="14"/>
  </r>
  <r>
    <x v="6"/>
    <s v="SRC1_Y25-051403"/>
    <s v="1036914385"/>
    <s v="Z045"/>
    <s v="Z022"/>
    <s v="0093296033"/>
    <s v="1255251"/>
    <s v="SERICHAI AS&amp;D CO., LTD."/>
    <s v="1255251"/>
    <s v="15039619"/>
    <s v="SKU CA FLYL  97R  CPB 20 10000 PP  N TH1"/>
    <n v="4000"/>
    <n v="248640"/>
    <x v="6"/>
    <n v="4000"/>
    <n v="251160"/>
    <n v="2520"/>
    <n v="248640"/>
    <n v="288000"/>
    <n v="18841.121495327101"/>
    <n v="267481.1214953271"/>
    <s v="CAHD"/>
    <x v="1"/>
    <x v="14"/>
  </r>
  <r>
    <x v="6"/>
    <s v="SRC1_Y25-051403"/>
    <s v="1036914385"/>
    <s v="Z045"/>
    <s v="Z022"/>
    <s v="0093296033"/>
    <s v="1255251"/>
    <s v="SERICHAI AS&amp;D CO., LTD."/>
    <s v="1255251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14"/>
  </r>
  <r>
    <x v="6"/>
    <s v="SRC2_Y25-051404"/>
    <s v="1036914386"/>
    <s v="Z045"/>
    <s v="Z022"/>
    <s v="0093296034"/>
    <s v="1255251"/>
    <s v="SERICHAI AS&amp;D CO., LTD."/>
    <s v="1412734"/>
    <s v="14976301"/>
    <s v="SKU EV LTSB  83R  ROC 20 10000 PP  N TH1"/>
    <n v="100"/>
    <n v="13714"/>
    <x v="1"/>
    <n v="100"/>
    <n v="13853"/>
    <n v="139"/>
    <n v="13714"/>
    <n v="16000"/>
    <n v="1046.7289719626169"/>
    <n v="14760.728971962617"/>
    <s v="EV"/>
    <x v="1"/>
    <x v="14"/>
  </r>
  <r>
    <x v="6"/>
    <s v="SRC2_Y25-051404"/>
    <s v="1036914386"/>
    <s v="Z045"/>
    <s v="Z022"/>
    <s v="0093296034"/>
    <s v="1255251"/>
    <s v="SERICHAI AS&amp;D CO., LTD."/>
    <s v="1412734"/>
    <s v="16239563"/>
    <s v="SKU WI LTBL  83R  CPB 20 10000 PP  N TH1"/>
    <n v="50"/>
    <n v="5155.5"/>
    <x v="8"/>
    <n v="50"/>
    <n v="5207.5"/>
    <n v="52"/>
    <n v="5155.5"/>
    <n v="6000"/>
    <n v="392.52336448598129"/>
    <n v="5548.0233644859809"/>
    <s v="WI"/>
    <x v="1"/>
    <x v="14"/>
  </r>
  <r>
    <x v="6"/>
    <s v="SRC2_Y25-051404"/>
    <s v="1036914386"/>
    <s v="Z045"/>
    <s v="Z022"/>
    <s v="0093296034"/>
    <s v="1255251"/>
    <s v="SERICHAI AS&amp;D CO., LTD."/>
    <s v="1412734"/>
    <s v="16256531"/>
    <s v="SKU WI FLOE  83M  SFP 20 10000 PP  N TH1"/>
    <n v="1500"/>
    <n v="93240"/>
    <x v="9"/>
    <n v="1500"/>
    <n v="94185"/>
    <n v="945"/>
    <n v="93240"/>
    <n v="108000"/>
    <n v="7065.4205607476633"/>
    <n v="100305.42056074766"/>
    <s v="WI"/>
    <x v="1"/>
    <x v="14"/>
  </r>
  <r>
    <x v="6"/>
    <s v="SRC2_Y25-051404"/>
    <s v="1036914386"/>
    <s v="Z045"/>
    <s v="Z022"/>
    <s v="0093296034"/>
    <s v="1255251"/>
    <s v="SERICHAI AS&amp;D CO., LTD."/>
    <s v="1412734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14"/>
  </r>
  <r>
    <x v="6"/>
    <s v="SRC2_Y25-051404"/>
    <s v="1036914386"/>
    <s v="Z045"/>
    <s v="Z022"/>
    <s v="0093296034"/>
    <s v="1255251"/>
    <s v="SERICHAI AS&amp;D CO., LTD."/>
    <s v="1412734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14"/>
  </r>
  <r>
    <x v="6"/>
    <s v="SRC2_Y25-051404"/>
    <s v="1036914386"/>
    <s v="Z045"/>
    <s v="Z022"/>
    <s v="0093296034"/>
    <s v="1255251"/>
    <s v="SERICHAI AS&amp;D CO., LTD."/>
    <s v="1412734"/>
    <s v="14947759"/>
    <s v="SKU CA FLYL  83R  CPB 20 10000 PP  N TH1"/>
    <n v="11000"/>
    <n v="683760"/>
    <x v="3"/>
    <n v="11000"/>
    <n v="690690"/>
    <n v="6930"/>
    <n v="683760"/>
    <n v="792000"/>
    <n v="51813.084112149532"/>
    <n v="735573.08411214955"/>
    <s v="CA"/>
    <x v="1"/>
    <x v="14"/>
  </r>
  <r>
    <x v="6"/>
    <s v="SRC2_Y25-051404"/>
    <s v="1036914386"/>
    <s v="Z045"/>
    <s v="Z022"/>
    <s v="0093296034"/>
    <s v="1255251"/>
    <s v="SERICHAI AS&amp;D CO., LTD."/>
    <s v="1412734"/>
    <s v="14947762"/>
    <s v="SKU CA LTBL  83R  CPB 20 10000 PP  N TH1"/>
    <n v="3000"/>
    <n v="186480"/>
    <x v="4"/>
    <n v="3000"/>
    <n v="188370"/>
    <n v="1890"/>
    <n v="186480"/>
    <n v="216000"/>
    <n v="14130.841121495327"/>
    <n v="200610.84112149532"/>
    <s v="CA"/>
    <x v="1"/>
    <x v="14"/>
  </r>
  <r>
    <x v="6"/>
    <s v="SRC2_Y25-051404"/>
    <s v="1036914386"/>
    <s v="Z045"/>
    <s v="Z022"/>
    <s v="0093296034"/>
    <s v="1255251"/>
    <s v="SERICHAI AS&amp;D CO., LTD."/>
    <s v="1412734"/>
    <s v="14947765"/>
    <s v="SKU CA MGGR  83R  CPB 20 10000 PP  N TH1"/>
    <n v="1500"/>
    <n v="93240"/>
    <x v="5"/>
    <n v="1500"/>
    <n v="94185"/>
    <n v="945"/>
    <n v="93240"/>
    <n v="108000"/>
    <n v="7065.4205607476633"/>
    <n v="100305.42056074766"/>
    <s v="CA"/>
    <x v="1"/>
    <x v="14"/>
  </r>
  <r>
    <x v="6"/>
    <s v="SRC2_Y25-051404"/>
    <s v="1036914386"/>
    <s v="Z045"/>
    <s v="Z022"/>
    <s v="0093296034"/>
    <s v="1255251"/>
    <s v="SERICHAI AS&amp;D CO., LTD."/>
    <s v="1412734"/>
    <s v="15039619"/>
    <s v="SKU CA FLYL  97R  CPB 20 10000 PP  N TH1"/>
    <n v="5000"/>
    <n v="310800"/>
    <x v="6"/>
    <n v="5000"/>
    <n v="313950"/>
    <n v="3150"/>
    <n v="310800"/>
    <n v="360000"/>
    <n v="23551.401869158879"/>
    <n v="334351.4018691589"/>
    <s v="CAHD"/>
    <x v="1"/>
    <x v="14"/>
  </r>
  <r>
    <x v="6"/>
    <s v="SRC2_Y25-051404"/>
    <s v="1036914386"/>
    <s v="Z045"/>
    <s v="Z022"/>
    <s v="0093296034"/>
    <s v="1255251"/>
    <s v="SERICHAI AS&amp;D CO., LTD."/>
    <s v="1412734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14"/>
  </r>
  <r>
    <x v="6"/>
    <s v="WLM_Y25-0514001"/>
    <s v="1036914255"/>
    <s v="Z045"/>
    <s v="Z022"/>
    <s v="0093296035"/>
    <s v="1255552"/>
    <s v="WEALIMEX CO., LTD."/>
    <s v="1260935"/>
    <s v="16256531"/>
    <s v="SKU WI FLOE  83M  SFP 20 10000 PP  N TH1"/>
    <n v="1500"/>
    <n v="93240"/>
    <x v="9"/>
    <n v="1500"/>
    <n v="94185"/>
    <n v="945"/>
    <n v="93240"/>
    <n v="108000"/>
    <n v="7065.4205607476633"/>
    <n v="100305.42056074766"/>
    <s v="WI"/>
    <x v="1"/>
    <x v="20"/>
  </r>
  <r>
    <x v="6"/>
    <s v="WLM_Y25-0514001"/>
    <s v="1036914255"/>
    <s v="Z045"/>
    <s v="Z022"/>
    <s v="0093296035"/>
    <s v="1255552"/>
    <s v="WEALIMEX CO., LTD."/>
    <s v="1260935"/>
    <s v="16256537"/>
    <s v="SKU WI LTCO  83M  SFP 20 10000 PP  N TH1"/>
    <n v="1500"/>
    <n v="93240"/>
    <x v="10"/>
    <n v="1500"/>
    <n v="94185"/>
    <n v="945"/>
    <n v="93240"/>
    <n v="108000"/>
    <n v="7065.4205607476633"/>
    <n v="100305.42056074766"/>
    <s v="WI"/>
    <x v="1"/>
    <x v="20"/>
  </r>
  <r>
    <x v="6"/>
    <s v="WLM_Y25-0514001"/>
    <s v="1036914255"/>
    <s v="Z045"/>
    <s v="Z022"/>
    <s v="0093296035"/>
    <s v="1255552"/>
    <s v="WEALIMEX CO., LTD."/>
    <s v="1260935"/>
    <s v="16256534"/>
    <s v="SKU WI MECO  83M  SFP 20 10000 PP  N TH1"/>
    <n v="1500"/>
    <n v="93240"/>
    <x v="11"/>
    <n v="1500"/>
    <n v="94185"/>
    <n v="945"/>
    <n v="93240"/>
    <n v="108000"/>
    <n v="7065.4205607476633"/>
    <n v="100305.42056074766"/>
    <s v="WI"/>
    <x v="1"/>
    <x v="20"/>
  </r>
  <r>
    <x v="6"/>
    <s v="WLM_Y25-0514001"/>
    <s v="1036914255"/>
    <s v="Z045"/>
    <s v="Z022"/>
    <s v="0093296035"/>
    <s v="1255552"/>
    <s v="WEALIMEX CO., LTD."/>
    <s v="1260935"/>
    <s v="14947759"/>
    <s v="SKU CA FLYL  83R  CPB 20 10000 PP  N TH1"/>
    <n v="16000"/>
    <n v="994560"/>
    <x v="3"/>
    <n v="16000"/>
    <n v="1004640"/>
    <n v="10080"/>
    <n v="994560"/>
    <n v="1152000"/>
    <n v="75364.485981308404"/>
    <n v="1069924.4859813084"/>
    <s v="CA"/>
    <x v="1"/>
    <x v="20"/>
  </r>
  <r>
    <x v="6"/>
    <s v="WLM_Y25-0514001"/>
    <s v="1036914255"/>
    <s v="Z045"/>
    <s v="Z022"/>
    <s v="0093296035"/>
    <s v="1255552"/>
    <s v="WEALIMEX CO., LTD."/>
    <s v="1260935"/>
    <s v="14947762"/>
    <s v="SKU CA LTBL  83R  CPB 20 10000 PP  N TH1"/>
    <n v="1500"/>
    <n v="93240"/>
    <x v="4"/>
    <n v="1500"/>
    <n v="94185"/>
    <n v="945"/>
    <n v="93240"/>
    <n v="108000"/>
    <n v="7065.4205607476633"/>
    <n v="100305.42056074766"/>
    <s v="CA"/>
    <x v="1"/>
    <x v="20"/>
  </r>
  <r>
    <x v="6"/>
    <s v="WLM_Y25-0514001"/>
    <s v="1036914255"/>
    <s v="Z045"/>
    <s v="Z022"/>
    <s v="0093296035"/>
    <s v="1255552"/>
    <s v="WEALIMEX CO., LTD."/>
    <s v="1260935"/>
    <s v="14947765"/>
    <s v="SKU CA MGGR  83R  CPB 20 10000 PP  N TH1"/>
    <n v="10"/>
    <n v="621.6"/>
    <x v="5"/>
    <n v="10"/>
    <n v="627.9"/>
    <n v="6.2999999999999545"/>
    <n v="621.6"/>
    <n v="720"/>
    <n v="47.10280373831776"/>
    <n v="668.70280373831781"/>
    <s v="CA"/>
    <x v="1"/>
    <x v="20"/>
  </r>
  <r>
    <x v="6"/>
    <s v="WLM_Y25-0514001"/>
    <s v="1036914255"/>
    <s v="Z045"/>
    <s v="Z022"/>
    <s v="0093296035"/>
    <s v="1255552"/>
    <s v="WEALIMEX CO., LTD."/>
    <s v="1260935"/>
    <s v="14947765"/>
    <s v="SKU CA MGGR  83R  CPB 20 10000 PP  N TH1"/>
    <n v="1490"/>
    <n v="92618.4"/>
    <x v="5"/>
    <n v="1490"/>
    <n v="93557.1"/>
    <n v="938.70000000001164"/>
    <n v="92618.4"/>
    <n v="107280"/>
    <n v="7018.3177570093458"/>
    <n v="99636.717757009334"/>
    <s v="CA"/>
    <x v="1"/>
    <x v="20"/>
  </r>
  <r>
    <x v="6"/>
    <s v="WLM_Y25-0514001"/>
    <s v="1036914255"/>
    <s v="Z045"/>
    <s v="Z022"/>
    <s v="0093296035"/>
    <s v="1255552"/>
    <s v="WEALIMEX CO., LTD."/>
    <s v="1260935"/>
    <s v="15039619"/>
    <s v="SKU CA FLYL  97R  CPB 20 10000 PP  N TH1"/>
    <n v="3000"/>
    <n v="186480"/>
    <x v="6"/>
    <n v="3000"/>
    <n v="188370"/>
    <n v="1890"/>
    <n v="186480"/>
    <n v="216000"/>
    <n v="14130.841121495327"/>
    <n v="200610.84112149532"/>
    <s v="CAHD"/>
    <x v="1"/>
    <x v="20"/>
  </r>
  <r>
    <x v="7"/>
    <s v="C250201073"/>
    <s v="1036915015"/>
    <s v="Z045"/>
    <s v="Z022"/>
    <s v="0093296036"/>
    <s v="1014639"/>
    <s v="VILLA MARKET JP CO., LTD."/>
    <s v="1014639"/>
    <s v="14976301"/>
    <s v="SKU EV LTSB  83R  ROC 20 10000 PP  N TH1"/>
    <n v="40"/>
    <n v="5378.8"/>
    <x v="1"/>
    <n v="40"/>
    <n v="5541.2"/>
    <n v="162.39999999999964"/>
    <n v="5378.8"/>
    <n v="6400"/>
    <n v="418.69158878504675"/>
    <n v="5797.4915887850466"/>
    <s v="EV"/>
    <x v="0"/>
    <x v="12"/>
  </r>
  <r>
    <x v="7"/>
    <s v="C250201073"/>
    <s v="1036915015"/>
    <s v="Z045"/>
    <s v="Z022"/>
    <s v="0093296036"/>
    <s v="1014639"/>
    <s v="VILLA MARKET JP CO., LTD."/>
    <s v="1014639"/>
    <s v="14947759"/>
    <s v="SKU CA FLYL  83R  CPB 20 10000 PP  N TH1"/>
    <n v="50"/>
    <n v="3097"/>
    <x v="3"/>
    <n v="50"/>
    <n v="3139.5"/>
    <n v="42.5"/>
    <n v="3097"/>
    <n v="3600"/>
    <n v="235.51401869158877"/>
    <n v="3332.5140186915887"/>
    <s v="CA"/>
    <x v="0"/>
    <x v="12"/>
  </r>
  <r>
    <x v="7"/>
    <s v="C250201073"/>
    <s v="1036915015"/>
    <s v="Z045"/>
    <s v="Z022"/>
    <s v="0093296036"/>
    <s v="1014639"/>
    <s v="VILLA MARKET JP CO., LTD."/>
    <s v="1014639"/>
    <s v="14947762"/>
    <s v="SKU CA LTBL  83R  CPB 20 10000 PP  N TH1"/>
    <n v="160"/>
    <n v="9910.4"/>
    <x v="4"/>
    <n v="160"/>
    <n v="10046.4"/>
    <n v="136"/>
    <n v="9910.4"/>
    <n v="11520"/>
    <n v="753.64485981308417"/>
    <n v="10664.044859813084"/>
    <s v="CA"/>
    <x v="0"/>
    <x v="12"/>
  </r>
  <r>
    <x v="7"/>
    <s v="C250201334"/>
    <s v="1036915016"/>
    <s v="Z045"/>
    <s v="Z022"/>
    <s v="0093296037"/>
    <s v="1014648"/>
    <s v="VILLA MARKET JP CO., LTD."/>
    <s v="1014648"/>
    <s v="14976301"/>
    <s v="SKU EV LTSB  83R  ROC 20 10000 PP  N TH1"/>
    <n v="90"/>
    <n v="12102.3"/>
    <x v="1"/>
    <n v="90"/>
    <n v="12467.7"/>
    <n v="365.40000000000146"/>
    <n v="12102.3"/>
    <n v="14400"/>
    <n v="942.0560747663551"/>
    <n v="13044.356074766354"/>
    <s v="EV"/>
    <x v="0"/>
    <x v="12"/>
  </r>
  <r>
    <x v="7"/>
    <s v="C250201334"/>
    <s v="1036915016"/>
    <s v="Z045"/>
    <s v="Z022"/>
    <s v="0093296037"/>
    <s v="1014648"/>
    <s v="VILLA MARKET JP CO., LTD."/>
    <s v="1014648"/>
    <s v="16239563"/>
    <s v="SKU WI LTBL  83R  CPB 20 10000 PP  N TH1"/>
    <n v="10"/>
    <n v="1026.5999999999999"/>
    <x v="8"/>
    <n v="10"/>
    <n v="1041.5"/>
    <n v="14.900000000000091"/>
    <n v="1026.5999999999999"/>
    <n v="1200"/>
    <n v="78.504672897196258"/>
    <n v="1105.1046728971962"/>
    <s v="WI"/>
    <x v="0"/>
    <x v="12"/>
  </r>
  <r>
    <x v="7"/>
    <s v="C250201334"/>
    <s v="1036915016"/>
    <s v="Z045"/>
    <s v="Z022"/>
    <s v="0093296037"/>
    <s v="1014648"/>
    <s v="VILLA MARKET JP CO., LTD."/>
    <s v="1014648"/>
    <s v="16256537"/>
    <s v="SKU WI LTCO  83M  SFP 20 10000 PP  N TH1"/>
    <n v="30"/>
    <n v="1869"/>
    <x v="10"/>
    <n v="30"/>
    <n v="1883.7"/>
    <n v="14.700000000000045"/>
    <n v="1869"/>
    <n v="2160"/>
    <n v="141.30841121495328"/>
    <n v="2010.3084112149534"/>
    <s v="WI"/>
    <x v="0"/>
    <x v="12"/>
  </r>
  <r>
    <x v="7"/>
    <s v="C250201334"/>
    <s v="1036915016"/>
    <s v="Z045"/>
    <s v="Z022"/>
    <s v="0093296037"/>
    <s v="1014648"/>
    <s v="VILLA MARKET JP CO., LTD."/>
    <s v="1014648"/>
    <s v="14947765"/>
    <s v="SKU CA MGGR  83R  CPB 20 10000 PP  N TH1"/>
    <n v="40"/>
    <n v="2477.6"/>
    <x v="5"/>
    <n v="40"/>
    <n v="2511.6"/>
    <n v="34"/>
    <n v="2477.6"/>
    <n v="2880"/>
    <n v="188.41121495327104"/>
    <n v="2666.0112149532711"/>
    <s v="CA"/>
    <x v="0"/>
    <x v="12"/>
  </r>
  <r>
    <x v="7"/>
    <s v="C250201633"/>
    <s v="1036915017"/>
    <s v="Z045"/>
    <s v="Z022"/>
    <s v="0093296038"/>
    <s v="1068619"/>
    <s v="VILLA MARKET JP CO., LTD."/>
    <s v="1068619"/>
    <s v="16239563"/>
    <s v="SKU WI LTBL  83R  CPB 20 10000 PP  N TH1"/>
    <n v="10"/>
    <n v="1026.5999999999999"/>
    <x v="8"/>
    <n v="10"/>
    <n v="1041.5"/>
    <n v="14.900000000000091"/>
    <n v="1026.5999999999999"/>
    <n v="1200"/>
    <n v="78.504672897196258"/>
    <n v="1105.1046728971962"/>
    <s v="WI"/>
    <x v="0"/>
    <x v="12"/>
  </r>
  <r>
    <x v="7"/>
    <s v="C250201633"/>
    <s v="1036915017"/>
    <s v="Z045"/>
    <s v="Z022"/>
    <s v="0093296038"/>
    <s v="1068619"/>
    <s v="VILLA MARKET JP CO., LTD."/>
    <s v="1068619"/>
    <s v="16256531"/>
    <s v="SKU WI FLOE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12"/>
  </r>
  <r>
    <x v="7"/>
    <s v="C250201633"/>
    <s v="1036915017"/>
    <s v="Z045"/>
    <s v="Z022"/>
    <s v="0093296038"/>
    <s v="1068619"/>
    <s v="VILLA MARKET JP CO., LTD."/>
    <s v="1068619"/>
    <s v="14947762"/>
    <s v="SKU CA LTBL  83R  CPB 20 10000 PP  N TH1"/>
    <n v="240"/>
    <n v="14865.6"/>
    <x v="4"/>
    <n v="240"/>
    <n v="15069.6"/>
    <n v="204"/>
    <n v="14865.6"/>
    <n v="17280"/>
    <n v="1130.4672897196263"/>
    <n v="15996.067289719627"/>
    <s v="CA"/>
    <x v="0"/>
    <x v="12"/>
  </r>
  <r>
    <x v="7"/>
    <s v="C250201633"/>
    <s v="1036915017"/>
    <s v="Z045"/>
    <s v="Z022"/>
    <s v="0093296038"/>
    <s v="1068619"/>
    <s v="VILLA MARKET JP CO., LTD."/>
    <s v="1068619"/>
    <s v="14947765"/>
    <s v="SKU CA MGGR  83R  CPB 20 10000 PP  N TH1"/>
    <n v="50"/>
    <n v="3097"/>
    <x v="5"/>
    <n v="50"/>
    <n v="3139.5"/>
    <n v="42.5"/>
    <n v="3097"/>
    <n v="3600"/>
    <n v="235.51401869158877"/>
    <n v="3332.5140186915887"/>
    <s v="CA"/>
    <x v="0"/>
    <x v="12"/>
  </r>
  <r>
    <x v="7"/>
    <s v="C250202873"/>
    <s v="1036915021"/>
    <s v="Z045"/>
    <s v="Z022"/>
    <s v="0093296039"/>
    <s v="1117791"/>
    <s v="VILLA MARKET JP CO., LTD."/>
    <s v="1117791"/>
    <s v="14976301"/>
    <s v="SKU EV LTSB  83R  ROC 20 10000 PP  N TH1"/>
    <n v="60"/>
    <n v="8068.2"/>
    <x v="1"/>
    <n v="60"/>
    <n v="8311.7999999999993"/>
    <n v="243.59999999999945"/>
    <n v="8068.2"/>
    <n v="9600"/>
    <n v="628.03738317757006"/>
    <n v="8696.2373831775694"/>
    <s v="EV"/>
    <x v="0"/>
    <x v="12"/>
  </r>
  <r>
    <x v="7"/>
    <s v="C250202873"/>
    <s v="1036915021"/>
    <s v="Z045"/>
    <s v="Z022"/>
    <s v="0093296039"/>
    <s v="1117791"/>
    <s v="VILLA MARKET JP CO., LTD."/>
    <s v="1117791"/>
    <s v="16256531"/>
    <s v="SKU WI FLOE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12"/>
  </r>
  <r>
    <x v="7"/>
    <s v="C250202873"/>
    <s v="1036915021"/>
    <s v="Z045"/>
    <s v="Z022"/>
    <s v="0093296039"/>
    <s v="1117791"/>
    <s v="VILLA MARKET JP CO., LTD."/>
    <s v="1117791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7"/>
    <s v="1212055651Code12452D"/>
    <s v="1036915095"/>
    <s v="Z045"/>
    <s v="Z022"/>
    <s v="0093296040"/>
    <s v="1014781"/>
    <s v="CP All Public Company Limited"/>
    <s v="1123730"/>
    <s v="16280435"/>
    <s v="SKU EV ORBL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7"/>
    <s v="1212055651Code12452D"/>
    <s v="1036915095"/>
    <s v="Z045"/>
    <s v="Z022"/>
    <s v="0093296040"/>
    <s v="1014781"/>
    <s v="CP All Public Company Limited"/>
    <s v="1123730"/>
    <s v="14976301"/>
    <s v="SKU EV LTSB  83R  ROC 20 10000 PP  N TH1"/>
    <n v="4000"/>
    <n v="533353.12"/>
    <x v="1"/>
    <n v="4000"/>
    <n v="554120"/>
    <n v="20766.880000000005"/>
    <n v="533353.12"/>
    <n v="640000"/>
    <n v="41869.15887850467"/>
    <n v="575222.27887850464"/>
    <s v="EV"/>
    <x v="0"/>
    <x v="0"/>
  </r>
  <r>
    <x v="7"/>
    <s v="1212055651Code12452D"/>
    <s v="1036915095"/>
    <s v="Z045"/>
    <s v="Z022"/>
    <s v="0093296040"/>
    <s v="1014781"/>
    <s v="CP All Public Company Limited"/>
    <s v="1123730"/>
    <s v="14976304"/>
    <s v="SKU EV MGOP  83R  ROC 20 10000 PP  N TH1"/>
    <n v="1500"/>
    <n v="214391.31"/>
    <x v="2"/>
    <n v="1500"/>
    <n v="227325.00000000003"/>
    <n v="12933.690000000031"/>
    <n v="214391.31"/>
    <n v="262500"/>
    <n v="17172.897196261682"/>
    <n v="231564.20719626168"/>
    <s v="EV"/>
    <x v="0"/>
    <x v="0"/>
  </r>
  <r>
    <x v="7"/>
    <s v="1212055651Code12452D"/>
    <s v="1036915095"/>
    <s v="Z045"/>
    <s v="Z022"/>
    <s v="0093296040"/>
    <s v="1014781"/>
    <s v="CP All Public Company Limited"/>
    <s v="1123730"/>
    <s v="14947759"/>
    <s v="SKU CA FLYL  83R  CPB 20 10000 PP  N TH1"/>
    <n v="32000"/>
    <n v="1894128.83"/>
    <x v="3"/>
    <n v="32000"/>
    <n v="2009280"/>
    <n v="115151.16999999993"/>
    <n v="1894128.83"/>
    <n v="2304000"/>
    <n v="150728.97196261681"/>
    <n v="2044857.8019626169"/>
    <s v="CA"/>
    <x v="0"/>
    <x v="0"/>
  </r>
  <r>
    <x v="7"/>
    <s v="1212055651Code12452D"/>
    <s v="1036915095"/>
    <s v="Z045"/>
    <s v="Z022"/>
    <s v="0093296040"/>
    <s v="1014781"/>
    <s v="CP All Public Company Limited"/>
    <s v="1123730"/>
    <s v="14947762"/>
    <s v="SKU CA LTBL  83R  CPB 20 10000 PP  N TH1"/>
    <n v="10000"/>
    <n v="591915.26"/>
    <x v="4"/>
    <n v="10000"/>
    <n v="627900"/>
    <n v="35984.739999999991"/>
    <n v="591915.26"/>
    <n v="720000"/>
    <n v="47102.803738317758"/>
    <n v="639018.06373831781"/>
    <s v="CA"/>
    <x v="0"/>
    <x v="0"/>
  </r>
  <r>
    <x v="7"/>
    <s v="1212055651Code12452D"/>
    <s v="1036915095"/>
    <s v="Z045"/>
    <s v="Z022"/>
    <s v="0093296040"/>
    <s v="1014781"/>
    <s v="CP All Public Company Limited"/>
    <s v="1123730"/>
    <s v="14947765"/>
    <s v="SKU CA MGGR  83R  CPB 20 10000 PP  N TH1"/>
    <n v="6000"/>
    <n v="355149.15"/>
    <x v="5"/>
    <n v="6000"/>
    <n v="376740"/>
    <n v="21590.849999999977"/>
    <n v="355149.15"/>
    <n v="432000"/>
    <n v="28261.682242990653"/>
    <n v="383410.83224299067"/>
    <s v="CA"/>
    <x v="0"/>
    <x v="0"/>
  </r>
  <r>
    <x v="7"/>
    <s v="1212055651Code12452D"/>
    <s v="1036915095"/>
    <s v="Z045"/>
    <s v="Z022"/>
    <s v="0093296040"/>
    <s v="1014781"/>
    <s v="CP All Public Company Limited"/>
    <s v="1123730"/>
    <s v="15039619"/>
    <s v="SKU CA FLYL  97R  CPB 20 10000 PP  N TH1"/>
    <n v="16000"/>
    <n v="947064.73"/>
    <x v="6"/>
    <n v="16000"/>
    <n v="1004640"/>
    <n v="57575.270000000019"/>
    <n v="947064.73"/>
    <n v="1152000"/>
    <n v="75364.485981308404"/>
    <n v="1022429.2159813084"/>
    <s v="CAHD"/>
    <x v="0"/>
    <x v="0"/>
  </r>
  <r>
    <x v="7"/>
    <s v="1212055651Code12452D"/>
    <s v="1036915095"/>
    <s v="Z045"/>
    <s v="Z022"/>
    <s v="0093296040"/>
    <s v="1014781"/>
    <s v="CP All Public Company Limited"/>
    <s v="1123730"/>
    <s v="15106849"/>
    <s v="SKU CA MGGR  97R  CPB 20 10000 PP  P TH1"/>
    <n v="4000"/>
    <n v="236766.18"/>
    <x v="7"/>
    <n v="4000"/>
    <n v="251160"/>
    <n v="14393.820000000007"/>
    <n v="236766.18"/>
    <n v="288000"/>
    <n v="18841.121495327101"/>
    <n v="255607.30149532709"/>
    <s v="CAHD"/>
    <x v="0"/>
    <x v="0"/>
  </r>
  <r>
    <x v="7"/>
    <s v="1212055652Code12452D"/>
    <s v="1036915097"/>
    <s v="Z045"/>
    <s v="Z022"/>
    <s v="0093296041"/>
    <s v="1014781"/>
    <s v="CP All Public Company Limited"/>
    <s v="1123730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7"/>
    <s v="1212055652Code12452D"/>
    <s v="1036915097"/>
    <s v="Z045"/>
    <s v="Z022"/>
    <s v="0093296041"/>
    <s v="1014781"/>
    <s v="CP All Public Company Limited"/>
    <s v="1123730"/>
    <s v="16256531"/>
    <s v="SKU WI FLOE  83M  SFP 20 10000 PP  N TH1"/>
    <n v="7000"/>
    <n v="414340.82"/>
    <x v="9"/>
    <n v="7000"/>
    <n v="439530"/>
    <n v="25189.179999999993"/>
    <n v="414340.82"/>
    <n v="504000"/>
    <n v="32971.962616822428"/>
    <n v="447312.78261682246"/>
    <s v="WI"/>
    <x v="0"/>
    <x v="0"/>
  </r>
  <r>
    <x v="7"/>
    <s v="1212055652Code12452D"/>
    <s v="1036915097"/>
    <s v="Z045"/>
    <s v="Z022"/>
    <s v="0093296041"/>
    <s v="1014781"/>
    <s v="CP All Public Company Limited"/>
    <s v="1123730"/>
    <s v="16256537"/>
    <s v="SKU WI LTCO  83M  SFP 20 10000 PP  N TH1"/>
    <n v="8000"/>
    <n v="473532.37"/>
    <x v="10"/>
    <n v="8000"/>
    <n v="502320"/>
    <n v="28787.630000000005"/>
    <n v="473532.37"/>
    <n v="576000"/>
    <n v="37682.242990654202"/>
    <n v="511214.61299065419"/>
    <s v="WI"/>
    <x v="0"/>
    <x v="0"/>
  </r>
  <r>
    <x v="7"/>
    <s v="1212055652Code12452D"/>
    <s v="1036915097"/>
    <s v="Z045"/>
    <s v="Z022"/>
    <s v="0093296041"/>
    <s v="1014781"/>
    <s v="CP All Public Company Limited"/>
    <s v="1123730"/>
    <s v="16256534"/>
    <s v="SKU WI MECO  83M  SFP 20 10000 PP  N TH1"/>
    <n v="5000"/>
    <n v="295957.73"/>
    <x v="11"/>
    <n v="5000"/>
    <n v="313950"/>
    <n v="17992.270000000019"/>
    <n v="295957.73"/>
    <n v="360000"/>
    <n v="23551.401869158879"/>
    <n v="319509.13186915888"/>
    <s v="WI"/>
    <x v="0"/>
    <x v="0"/>
  </r>
  <r>
    <x v="7"/>
    <s v="882.79994589"/>
    <s v="1036915105"/>
    <s v="Z045"/>
    <s v="Z022"/>
    <s v="0093296042"/>
    <s v="1075926"/>
    <s v="CP Axtra Public Company Limited"/>
    <s v="1120538"/>
    <s v="16256531"/>
    <s v="SKU WI FLOE  83M  SFP 20 10000 PP  N TH1"/>
    <n v="80"/>
    <n v="4957.3599999999997"/>
    <x v="9"/>
    <n v="80"/>
    <n v="5023.2"/>
    <n v="65.840000000000146"/>
    <n v="4957.3599999999997"/>
    <n v="5760"/>
    <n v="376.82242990654208"/>
    <n v="5334.182429906542"/>
    <s v="WI"/>
    <x v="0"/>
    <x v="15"/>
  </r>
  <r>
    <x v="7"/>
    <s v="882.79994589"/>
    <s v="1036915105"/>
    <s v="Z045"/>
    <s v="Z022"/>
    <s v="0093296042"/>
    <s v="1075926"/>
    <s v="CP Axtra Public Company Limited"/>
    <s v="1120538"/>
    <s v="16256537"/>
    <s v="SKU WI LTCO  83M  SFP 20 10000 PP  N TH1"/>
    <n v="80"/>
    <n v="4957.3599999999997"/>
    <x v="10"/>
    <n v="80"/>
    <n v="5023.2"/>
    <n v="65.840000000000146"/>
    <n v="4957.3599999999997"/>
    <n v="5760"/>
    <n v="376.82242990654208"/>
    <n v="5334.182429906542"/>
    <s v="WI"/>
    <x v="0"/>
    <x v="15"/>
  </r>
  <r>
    <x v="7"/>
    <s v="882.79994589"/>
    <s v="1036915105"/>
    <s v="Z045"/>
    <s v="Z022"/>
    <s v="0093296042"/>
    <s v="1075926"/>
    <s v="CP Axtra Public Company Limited"/>
    <s v="1120538"/>
    <s v="14947759"/>
    <s v="SKU CA FLYL  83R  CPB 20 10000 PP  N TH1"/>
    <n v="40"/>
    <n v="2475.6"/>
    <x v="3"/>
    <n v="40"/>
    <n v="2511.6"/>
    <n v="36"/>
    <n v="2475.6"/>
    <n v="2880"/>
    <n v="188.41121495327104"/>
    <n v="2664.0112149532711"/>
    <s v="CA"/>
    <x v="0"/>
    <x v="15"/>
  </r>
  <r>
    <x v="7"/>
    <s v="882.79994589"/>
    <s v="1036915105"/>
    <s v="Z045"/>
    <s v="Z022"/>
    <s v="0093296042"/>
    <s v="1075926"/>
    <s v="CP Axtra Public Company Limited"/>
    <s v="1120538"/>
    <s v="14947762"/>
    <s v="SKU CA LTBL  83R  CPB 20 10000 PP  N TH1"/>
    <n v="1000"/>
    <n v="61890"/>
    <x v="4"/>
    <n v="1000"/>
    <n v="62790"/>
    <n v="900"/>
    <n v="61890"/>
    <n v="72000"/>
    <n v="4710.2803738317753"/>
    <n v="66600.280373831774"/>
    <s v="CA"/>
    <x v="0"/>
    <x v="15"/>
  </r>
  <r>
    <x v="7"/>
    <s v="890.79994590"/>
    <s v="1036915251"/>
    <s v="Z045"/>
    <s v="Z022"/>
    <s v="0093296043"/>
    <s v="1075926"/>
    <s v="CP Axtra Public Company Limited"/>
    <s v="1545607"/>
    <s v="14947759"/>
    <s v="SKU CA FLYL  83R  CPB 20 10000 PP  N TH1"/>
    <n v="240"/>
    <n v="14853.6"/>
    <x v="3"/>
    <n v="240"/>
    <n v="15069.6"/>
    <n v="216"/>
    <n v="14853.6"/>
    <n v="17280"/>
    <n v="1130.4672897196263"/>
    <n v="15984.067289719627"/>
    <s v="CA"/>
    <x v="0"/>
    <x v="15"/>
  </r>
  <r>
    <x v="7"/>
    <s v="890.79994590"/>
    <s v="1036915251"/>
    <s v="Z045"/>
    <s v="Z022"/>
    <s v="0093296043"/>
    <s v="1075926"/>
    <s v="CP Axtra Public Company Limited"/>
    <s v="1545607"/>
    <s v="14947762"/>
    <s v="SKU CA LTBL  83R  CPB 20 10000 PP  N TH1"/>
    <n v="40"/>
    <n v="2475.6"/>
    <x v="4"/>
    <n v="40"/>
    <n v="2511.6"/>
    <n v="36"/>
    <n v="2475.6"/>
    <n v="2880"/>
    <n v="188.41121495327104"/>
    <n v="2664.0112149532711"/>
    <s v="CA"/>
    <x v="0"/>
    <x v="15"/>
  </r>
  <r>
    <x v="7"/>
    <s v="194317"/>
    <s v="1036915263"/>
    <s v="Z045"/>
    <s v="Z022"/>
    <s v="0093296044"/>
    <s v="1014691"/>
    <s v="Saha Lawson Co., Ltd."/>
    <s v="1134779"/>
    <s v="14976304"/>
    <s v="SKU EV MGOP  83R  ROC 20 10000 PP  N TH1"/>
    <n v="500"/>
    <n v="73835"/>
    <x v="2"/>
    <n v="500"/>
    <n v="75775"/>
    <n v="1940"/>
    <n v="73835"/>
    <n v="87500"/>
    <n v="5724.2990654205605"/>
    <n v="79559.299065420564"/>
    <s v="EV"/>
    <x v="0"/>
    <x v="25"/>
  </r>
  <r>
    <x v="7"/>
    <s v="194317"/>
    <s v="1036915263"/>
    <s v="Z045"/>
    <s v="Z022"/>
    <s v="0093296044"/>
    <s v="1014691"/>
    <s v="Saha Lawson Co., Ltd."/>
    <s v="1134779"/>
    <s v="16256537"/>
    <s v="SKU WI LTCO  83M  SFP 20 10000 PP  N TH1"/>
    <n v="500"/>
    <n v="30950"/>
    <x v="10"/>
    <n v="500"/>
    <n v="31395"/>
    <n v="445"/>
    <n v="30950"/>
    <n v="36000"/>
    <n v="2355.1401869158876"/>
    <n v="33305.140186915887"/>
    <s v="WI"/>
    <x v="0"/>
    <x v="25"/>
  </r>
  <r>
    <x v="7"/>
    <s v="194317"/>
    <s v="1036915263"/>
    <s v="Z045"/>
    <s v="Z022"/>
    <s v="0093296044"/>
    <s v="1014691"/>
    <s v="Saha Lawson Co., Ltd."/>
    <s v="1134779"/>
    <s v="16256534"/>
    <s v="SKU WI MECO  83M  SFP 20 10000 PP  N TH1"/>
    <n v="500"/>
    <n v="30950"/>
    <x v="11"/>
    <n v="500"/>
    <n v="31395"/>
    <n v="445"/>
    <n v="30950"/>
    <n v="36000"/>
    <n v="2355.1401869158876"/>
    <n v="33305.140186915887"/>
    <s v="WI"/>
    <x v="0"/>
    <x v="25"/>
  </r>
  <r>
    <x v="7"/>
    <s v="194317"/>
    <s v="1036915263"/>
    <s v="Z045"/>
    <s v="Z022"/>
    <s v="0093296044"/>
    <s v="1014691"/>
    <s v="Saha Lawson Co., Ltd."/>
    <s v="1134779"/>
    <s v="14947759"/>
    <s v="SKU CA FLYL  83R  CPB 20 10000 PP  N TH1"/>
    <n v="1000"/>
    <n v="61680"/>
    <x v="3"/>
    <n v="1000"/>
    <n v="62790"/>
    <n v="1110"/>
    <n v="61680"/>
    <n v="72000"/>
    <n v="4710.2803738317753"/>
    <n v="66390.280373831774"/>
    <s v="CA"/>
    <x v="0"/>
    <x v="25"/>
  </r>
  <r>
    <x v="7"/>
    <s v="194317"/>
    <s v="1036915263"/>
    <s v="Z045"/>
    <s v="Z022"/>
    <s v="0093296044"/>
    <s v="1014691"/>
    <s v="Saha Lawson Co., Ltd."/>
    <s v="1134779"/>
    <s v="14947762"/>
    <s v="SKU CA LTBL  83R  CPB 20 10000 PP  N TH1"/>
    <n v="500"/>
    <n v="30840"/>
    <x v="4"/>
    <n v="500"/>
    <n v="31395"/>
    <n v="555"/>
    <n v="30840"/>
    <n v="36000"/>
    <n v="2355.1401869158876"/>
    <n v="33195.140186915887"/>
    <s v="CA"/>
    <x v="0"/>
    <x v="25"/>
  </r>
  <r>
    <x v="7"/>
    <s v="194317"/>
    <s v="1036915263"/>
    <s v="Z045"/>
    <s v="Z022"/>
    <s v="0093296044"/>
    <s v="1014691"/>
    <s v="Saha Lawson Co., Ltd."/>
    <s v="1134779"/>
    <s v="15039619"/>
    <s v="SKU CA FLYL  97R  CPB 20 10000 PP  N TH1"/>
    <n v="500"/>
    <n v="30955"/>
    <x v="6"/>
    <n v="500"/>
    <n v="31395"/>
    <n v="440"/>
    <n v="30955"/>
    <n v="36000"/>
    <n v="2355.1401869158876"/>
    <n v="33310.140186915887"/>
    <s v="CAHD"/>
    <x v="0"/>
    <x v="25"/>
  </r>
  <r>
    <x v="7"/>
    <s v="5000503969"/>
    <s v="1036915267"/>
    <s v="Z045"/>
    <s v="Z022"/>
    <s v="0093296045"/>
    <s v="1236066"/>
    <s v="The Mall Group Co., Ltd."/>
    <s v="1236066"/>
    <s v="16256537"/>
    <s v="SKU WI LTCO  83M  SFP 20 10000 PP  N TH1"/>
    <n v="10"/>
    <n v="623.5"/>
    <x v="10"/>
    <n v="10"/>
    <n v="627.9"/>
    <n v="4.3999999999999773"/>
    <n v="623.5"/>
    <n v="720"/>
    <n v="47.10280373831776"/>
    <n v="670.60280373831779"/>
    <s v="WI"/>
    <x v="0"/>
    <x v="9"/>
  </r>
  <r>
    <x v="7"/>
    <s v="5000503969"/>
    <s v="1036915267"/>
    <s v="Z045"/>
    <s v="Z022"/>
    <s v="0093296045"/>
    <s v="1236066"/>
    <s v="The Mall Group Co., Ltd."/>
    <s v="1236066"/>
    <s v="16256534"/>
    <s v="SKU WI MECO  83M  SFP 20 10000 PP  N TH1"/>
    <n v="10"/>
    <n v="623.5"/>
    <x v="11"/>
    <n v="10"/>
    <n v="627.9"/>
    <n v="4.3999999999999773"/>
    <n v="623.5"/>
    <n v="720"/>
    <n v="47.10280373831776"/>
    <n v="670.60280373831779"/>
    <s v="WI"/>
    <x v="0"/>
    <x v="9"/>
  </r>
  <r>
    <x v="7"/>
    <s v="5000503969"/>
    <s v="1036915267"/>
    <s v="Z045"/>
    <s v="Z022"/>
    <s v="0093296045"/>
    <s v="1236066"/>
    <s v="The Mall Group Co., Ltd."/>
    <s v="1236066"/>
    <s v="14947762"/>
    <s v="SKU CA LTBL  83R  CPB 20 10000 PP  N TH1"/>
    <n v="10"/>
    <n v="622.4"/>
    <x v="4"/>
    <n v="10"/>
    <n v="627.9"/>
    <n v="5.5"/>
    <n v="622.4"/>
    <n v="720"/>
    <n v="47.10280373831776"/>
    <n v="669.50280373831777"/>
    <s v="CA"/>
    <x v="0"/>
    <x v="9"/>
  </r>
  <r>
    <x v="7"/>
    <s v="5000503969"/>
    <s v="1036915267"/>
    <s v="Z045"/>
    <s v="Z022"/>
    <s v="0093296045"/>
    <s v="1236066"/>
    <s v="The Mall Group Co., Ltd."/>
    <s v="1236066"/>
    <s v="14947765"/>
    <s v="SKU CA MGGR  83R  CPB 20 10000 PP  N TH1"/>
    <n v="10"/>
    <n v="622.4"/>
    <x v="5"/>
    <n v="10"/>
    <n v="627.9"/>
    <n v="5.5"/>
    <n v="622.4"/>
    <n v="720"/>
    <n v="47.10280373831776"/>
    <n v="669.50280373831777"/>
    <s v="CA"/>
    <x v="0"/>
    <x v="9"/>
  </r>
  <r>
    <x v="7"/>
    <s v="MPP_Y25-051402"/>
    <s v="1036932021"/>
    <s v="Z045"/>
    <s v="Z022"/>
    <s v="0093296046"/>
    <s v="1255550"/>
    <s v="M PROSPER CO., LTD."/>
    <s v="1255550"/>
    <s v="14947759"/>
    <s v="SKU CA FLYL  83R  CPB 20 10000 PP  N TH1"/>
    <n v="10000"/>
    <n v="621600"/>
    <x v="3"/>
    <n v="10000"/>
    <n v="627900"/>
    <n v="6300"/>
    <n v="621600"/>
    <n v="720000"/>
    <n v="47102.803738317758"/>
    <n v="668702.8037383178"/>
    <s v="CA"/>
    <x v="1"/>
    <x v="21"/>
  </r>
  <r>
    <x v="7"/>
    <s v="MPP_Y25-051402"/>
    <s v="1036932021"/>
    <s v="Z045"/>
    <s v="Z022"/>
    <s v="0093296046"/>
    <s v="1255550"/>
    <s v="M PROSPER CO., LTD."/>
    <s v="1255550"/>
    <s v="14947762"/>
    <s v="SKU CA LTBL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21"/>
  </r>
  <r>
    <x v="7"/>
    <s v="MPP_Y25-051402"/>
    <s v="1036932021"/>
    <s v="Z045"/>
    <s v="Z022"/>
    <s v="0093296046"/>
    <s v="1255550"/>
    <s v="M PROSPER CO., LTD."/>
    <s v="1255550"/>
    <s v="14947765"/>
    <s v="SKU CA MGGR  83R  CPB 20 10000 PP  N TH1"/>
    <n v="2000"/>
    <n v="124320"/>
    <x v="5"/>
    <n v="2000"/>
    <n v="125580"/>
    <n v="1260"/>
    <n v="124320"/>
    <n v="144000"/>
    <n v="9420.5607476635505"/>
    <n v="133740.56074766355"/>
    <s v="CA"/>
    <x v="1"/>
    <x v="21"/>
  </r>
  <r>
    <x v="7"/>
    <s v="MPP_Y25-051402"/>
    <s v="1036932021"/>
    <s v="Z045"/>
    <s v="Z022"/>
    <s v="0093296046"/>
    <s v="1255550"/>
    <s v="M PROSPER CO., LTD."/>
    <s v="1255550"/>
    <s v="15039619"/>
    <s v="SKU CA FLYL  97R  CPB 20 10000 PP  N TH1"/>
    <n v="1000"/>
    <n v="62160"/>
    <x v="6"/>
    <n v="1000"/>
    <n v="62790"/>
    <n v="630"/>
    <n v="62160"/>
    <n v="72000"/>
    <n v="4710.2803738317753"/>
    <n v="66870.280373831774"/>
    <s v="CAHD"/>
    <x v="1"/>
    <x v="21"/>
  </r>
  <r>
    <x v="7"/>
    <s v="MPP_Y25-041403"/>
    <s v="1036932020"/>
    <s v="Z045"/>
    <s v="Z022"/>
    <s v="0093296047"/>
    <s v="1255550"/>
    <s v="M PROSPER CO., LTD."/>
    <s v="1255550"/>
    <s v="16256531"/>
    <s v="SKU WI FLOE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21"/>
  </r>
  <r>
    <x v="7"/>
    <s v="MPP_Y25-041403"/>
    <s v="1036932020"/>
    <s v="Z045"/>
    <s v="Z022"/>
    <s v="0093296047"/>
    <s v="1255550"/>
    <s v="M PROSPER CO., LTD."/>
    <s v="1255550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21"/>
  </r>
  <r>
    <x v="7"/>
    <s v="MPP_Y25-041403"/>
    <s v="1036932020"/>
    <s v="Z045"/>
    <s v="Z022"/>
    <s v="0093296047"/>
    <s v="1255550"/>
    <s v="M PROSPER CO., LTD."/>
    <s v="1255550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21"/>
  </r>
  <r>
    <x v="7"/>
    <s v="MPP_Y25-041403"/>
    <s v="1036932020"/>
    <s v="Z045"/>
    <s v="Z022"/>
    <s v="0093296047"/>
    <s v="1255550"/>
    <s v="M PROSPER CO., LTD."/>
    <s v="1255550"/>
    <s v="14947759"/>
    <s v="SKU CA FLYL  83R  CPB 20 10000 PP  N TH1"/>
    <n v="8500"/>
    <n v="528360"/>
    <x v="3"/>
    <n v="8500"/>
    <n v="533715"/>
    <n v="5355"/>
    <n v="528360"/>
    <n v="612000"/>
    <n v="40037.383177570096"/>
    <n v="568397.38317757007"/>
    <s v="CA"/>
    <x v="1"/>
    <x v="21"/>
  </r>
  <r>
    <x v="7"/>
    <s v="MPP_Y25-041403"/>
    <s v="1036932020"/>
    <s v="Z045"/>
    <s v="Z022"/>
    <s v="0093296047"/>
    <s v="1255550"/>
    <s v="M PROSPER CO., LTD."/>
    <s v="1255550"/>
    <s v="14947762"/>
    <s v="SKU CA LTBL  83R  CPB 20 10000 PP  N TH1"/>
    <n v="1000"/>
    <n v="62160"/>
    <x v="4"/>
    <n v="1000"/>
    <n v="62790"/>
    <n v="630"/>
    <n v="62160"/>
    <n v="72000"/>
    <n v="4710.2803738317753"/>
    <n v="66870.280373831774"/>
    <s v="CA"/>
    <x v="1"/>
    <x v="21"/>
  </r>
  <r>
    <x v="7"/>
    <s v="MPP_Y25-041403"/>
    <s v="1036932020"/>
    <s v="Z045"/>
    <s v="Z022"/>
    <s v="0093296047"/>
    <s v="1255550"/>
    <s v="M PROSPER CO., LTD."/>
    <s v="1255550"/>
    <s v="15039619"/>
    <s v="SKU CA FLYL  97R  CPB 20 10000 PP  N TH1"/>
    <n v="1500"/>
    <n v="93240"/>
    <x v="6"/>
    <n v="1500"/>
    <n v="94185"/>
    <n v="945"/>
    <n v="93240"/>
    <n v="108000"/>
    <n v="7065.4205607476633"/>
    <n v="100305.42056074766"/>
    <s v="CAHD"/>
    <x v="1"/>
    <x v="21"/>
  </r>
  <r>
    <x v="7"/>
    <s v="MPP_Y25-041403"/>
    <s v="1036932020"/>
    <s v="Z045"/>
    <s v="Z022"/>
    <s v="0093296047"/>
    <s v="1255550"/>
    <s v="M PROSPER CO., LTD."/>
    <s v="1255550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21"/>
  </r>
  <r>
    <x v="7"/>
    <s v="1012056498"/>
    <s v="1036915099"/>
    <s v="Z045"/>
    <s v="Z022"/>
    <s v="0093296048"/>
    <s v="1014781"/>
    <s v="CP All Public Company Limited"/>
    <s v="1014781"/>
    <s v="14947759"/>
    <s v="SKU CA FLY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7"/>
    <s v="1012056498"/>
    <s v="1036915099"/>
    <s v="Z045"/>
    <s v="Z022"/>
    <s v="0093296048"/>
    <s v="1014781"/>
    <s v="CP All Public Company Limited"/>
    <s v="1014781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7"/>
    <s v="1012056498"/>
    <s v="1036915099"/>
    <s v="Z045"/>
    <s v="Z022"/>
    <s v="0093296048"/>
    <s v="1014781"/>
    <s v="CP All Public Company Limited"/>
    <s v="1014781"/>
    <s v="14947765"/>
    <s v="SKU CA MGGR  83R  CPB 20 10000 PP  N TH1"/>
    <n v="8000"/>
    <n v="473532.21"/>
    <x v="5"/>
    <n v="8000"/>
    <n v="502320"/>
    <n v="28787.789999999979"/>
    <n v="473532.21"/>
    <n v="576000"/>
    <n v="37682.242990654202"/>
    <n v="511214.45299065422"/>
    <s v="CA"/>
    <x v="0"/>
    <x v="0"/>
  </r>
  <r>
    <x v="7"/>
    <s v="1012056498"/>
    <s v="1036915099"/>
    <s v="Z045"/>
    <s v="Z022"/>
    <s v="0093296048"/>
    <s v="1014781"/>
    <s v="CP All Public Company Limited"/>
    <s v="1014781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7"/>
    <s v="1012056498"/>
    <s v="1036915099"/>
    <s v="Z045"/>
    <s v="Z022"/>
    <s v="0093296048"/>
    <s v="1014781"/>
    <s v="CP All Public Company Limited"/>
    <s v="1014781"/>
    <s v="15106849"/>
    <s v="SKU CA MGGR  97R  CPB 20 10000 PP  P TH1"/>
    <n v="8000"/>
    <n v="473532.37"/>
    <x v="7"/>
    <n v="8000"/>
    <n v="502320"/>
    <n v="28787.630000000005"/>
    <n v="473532.37"/>
    <n v="576000"/>
    <n v="37682.242990654202"/>
    <n v="511214.61299065419"/>
    <s v="CAHD"/>
    <x v="0"/>
    <x v="0"/>
  </r>
  <r>
    <x v="7"/>
    <s v="1012056499"/>
    <s v="1036915100"/>
    <s v="Z045"/>
    <s v="Z022"/>
    <s v="0093296049"/>
    <s v="1014781"/>
    <s v="CP All Public Company Limited"/>
    <s v="1014781"/>
    <s v="16239563"/>
    <s v="SKU WI LTBL  83R  CPB 20 10000 PP  N TH1"/>
    <n v="4000"/>
    <n v="395798.13"/>
    <x v="8"/>
    <n v="4000"/>
    <n v="416600"/>
    <n v="20801.869999999995"/>
    <n v="395798.13"/>
    <n v="480000"/>
    <n v="31401.869158878504"/>
    <n v="427199.99915887852"/>
    <s v="WI"/>
    <x v="0"/>
    <x v="0"/>
  </r>
  <r>
    <x v="7"/>
    <s v="1012056499"/>
    <s v="1036915100"/>
    <s v="Z045"/>
    <s v="Z022"/>
    <s v="0093296049"/>
    <s v="1014781"/>
    <s v="CP All Public Company Limited"/>
    <s v="1014781"/>
    <s v="16256531"/>
    <s v="SKU WI FLOE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7"/>
    <s v="1012056499"/>
    <s v="1036915100"/>
    <s v="Z045"/>
    <s v="Z022"/>
    <s v="0093296049"/>
    <s v="1014781"/>
    <s v="CP All Public Company Limited"/>
    <s v="1014781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7"/>
    <s v="1012056499"/>
    <s v="1036915100"/>
    <s v="Z045"/>
    <s v="Z022"/>
    <s v="0093296049"/>
    <s v="1014781"/>
    <s v="CP All Public Company Limited"/>
    <s v="1014781"/>
    <s v="16256534"/>
    <s v="SKU WI MECO  83M  SFP 20 10000 PP  N TH1"/>
    <n v="10000"/>
    <n v="591915.46"/>
    <x v="11"/>
    <n v="10000"/>
    <n v="627900"/>
    <n v="35984.540000000037"/>
    <n v="591915.46"/>
    <n v="720000"/>
    <n v="47102.803738317758"/>
    <n v="639018.26373831776"/>
    <s v="WI"/>
    <x v="0"/>
    <x v="0"/>
  </r>
  <r>
    <x v="7"/>
    <s v="5012056991"/>
    <s v="1036915101"/>
    <s v="Z045"/>
    <s v="Z022"/>
    <s v="0093296050"/>
    <s v="1014781"/>
    <s v="CP All Public Company Limited"/>
    <s v="1075193"/>
    <s v="16280435"/>
    <s v="SKU EV ORBL  83R  ROC 20 10000 PP  N TH1"/>
    <n v="3500"/>
    <n v="466683.98"/>
    <x v="0"/>
    <n v="3500"/>
    <n v="484855"/>
    <n v="18171.020000000019"/>
    <n v="466683.98"/>
    <n v="560000"/>
    <n v="36635.514018691589"/>
    <n v="503319.49401869159"/>
    <s v="EV"/>
    <x v="0"/>
    <x v="0"/>
  </r>
  <r>
    <x v="7"/>
    <s v="5012056991"/>
    <s v="1036915101"/>
    <s v="Z045"/>
    <s v="Z022"/>
    <s v="0093296050"/>
    <s v="1014781"/>
    <s v="CP All Public Company Limited"/>
    <s v="1075193"/>
    <s v="14976301"/>
    <s v="SKU EV LTSB  83R  ROC 20 10000 PP  N TH1"/>
    <n v="4500"/>
    <n v="600022.26"/>
    <x v="1"/>
    <n v="4500"/>
    <n v="623385"/>
    <n v="23362.739999999991"/>
    <n v="600022.26"/>
    <n v="720000"/>
    <n v="47102.803738317758"/>
    <n v="647125.06373831781"/>
    <s v="EV"/>
    <x v="0"/>
    <x v="0"/>
  </r>
  <r>
    <x v="7"/>
    <s v="5012056991"/>
    <s v="1036915101"/>
    <s v="Z045"/>
    <s v="Z022"/>
    <s v="0093296050"/>
    <s v="1014781"/>
    <s v="CP All Public Company Limited"/>
    <s v="1075193"/>
    <s v="14976304"/>
    <s v="SKU EV MGOP  83R  ROC 20 10000 PP  N TH1"/>
    <n v="2500"/>
    <n v="357318.85"/>
    <x v="2"/>
    <n v="2500"/>
    <n v="378875"/>
    <n v="21556.150000000023"/>
    <n v="357318.85"/>
    <n v="437500"/>
    <n v="28621.495327102803"/>
    <n v="385940.34532710275"/>
    <s v="EV"/>
    <x v="0"/>
    <x v="0"/>
  </r>
  <r>
    <x v="7"/>
    <s v="5012056991"/>
    <s v="1036915101"/>
    <s v="Z045"/>
    <s v="Z022"/>
    <s v="0093296050"/>
    <s v="1014781"/>
    <s v="CP All Public Company Limited"/>
    <s v="1075193"/>
    <s v="14947759"/>
    <s v="SKU CA FLYL  83R  CPB 20 10000 PP  N TH1"/>
    <n v="32000"/>
    <n v="1894128.83"/>
    <x v="3"/>
    <n v="32000"/>
    <n v="2009280"/>
    <n v="115151.16999999993"/>
    <n v="1894128.83"/>
    <n v="2304000"/>
    <n v="150728.97196261681"/>
    <n v="2044857.8019626169"/>
    <s v="CA"/>
    <x v="0"/>
    <x v="0"/>
  </r>
  <r>
    <x v="7"/>
    <s v="5012056991"/>
    <s v="1036915101"/>
    <s v="Z045"/>
    <s v="Z022"/>
    <s v="0093296050"/>
    <s v="1014781"/>
    <s v="CP All Public Company Limited"/>
    <s v="1075193"/>
    <s v="14947762"/>
    <s v="SKU CA LTBL  83R  CPB 20 10000 PP  N TH1"/>
    <n v="14000"/>
    <n v="828681.36"/>
    <x v="4"/>
    <n v="14000"/>
    <n v="879060"/>
    <n v="50378.640000000014"/>
    <n v="828681.36"/>
    <n v="1008000"/>
    <n v="65943.925233644855"/>
    <n v="894625.28523364489"/>
    <s v="CA"/>
    <x v="0"/>
    <x v="0"/>
  </r>
  <r>
    <x v="7"/>
    <s v="5012056991"/>
    <s v="1036915101"/>
    <s v="Z045"/>
    <s v="Z022"/>
    <s v="0093296050"/>
    <s v="1014781"/>
    <s v="CP All Public Company Limited"/>
    <s v="1075193"/>
    <s v="14947765"/>
    <s v="SKU CA MGGR  83R  CPB 20 10000 PP  N TH1"/>
    <n v="8000"/>
    <n v="473532.21"/>
    <x v="5"/>
    <n v="8000"/>
    <n v="502320"/>
    <n v="28787.789999999979"/>
    <n v="473532.21"/>
    <n v="576000"/>
    <n v="37682.242990654202"/>
    <n v="511214.45299065422"/>
    <s v="CA"/>
    <x v="0"/>
    <x v="0"/>
  </r>
  <r>
    <x v="7"/>
    <s v="5012056991"/>
    <s v="1036915101"/>
    <s v="Z045"/>
    <s v="Z022"/>
    <s v="0093296050"/>
    <s v="1014781"/>
    <s v="CP All Public Company Limited"/>
    <s v="1075193"/>
    <s v="15039619"/>
    <s v="SKU CA FLYL  97R  CPB 20 10000 PP  N TH1"/>
    <n v="15000"/>
    <n v="887873.19"/>
    <x v="6"/>
    <n v="15000"/>
    <n v="941850"/>
    <n v="53976.810000000056"/>
    <n v="887873.19"/>
    <n v="1080000"/>
    <n v="70654.20560747663"/>
    <n v="958527.39560747659"/>
    <s v="CAHD"/>
    <x v="0"/>
    <x v="0"/>
  </r>
  <r>
    <x v="7"/>
    <s v="5012056991"/>
    <s v="1036915101"/>
    <s v="Z045"/>
    <s v="Z022"/>
    <s v="0093296050"/>
    <s v="1014781"/>
    <s v="CP All Public Company Limited"/>
    <s v="1075193"/>
    <s v="15106849"/>
    <s v="SKU CA MGGR  97R  CPB 20 10000 PP  P TH1"/>
    <n v="5500"/>
    <n v="325553.5"/>
    <x v="7"/>
    <n v="5500"/>
    <n v="345345"/>
    <n v="19791.5"/>
    <n v="325553.5"/>
    <n v="396000"/>
    <n v="25906.542056074766"/>
    <n v="351460.04205607477"/>
    <s v="CAHD"/>
    <x v="0"/>
    <x v="0"/>
  </r>
  <r>
    <x v="7"/>
    <s v="5012056992"/>
    <s v="1036915102"/>
    <s v="Z045"/>
    <s v="Z022"/>
    <s v="0093296051"/>
    <s v="1014781"/>
    <s v="CP All Public Company Limited"/>
    <s v="1075193"/>
    <s v="16239563"/>
    <s v="SKU WI LTBL  83R  CPB 20 10000 PP  N TH1"/>
    <n v="2000"/>
    <n v="197899.07"/>
    <x v="8"/>
    <n v="2000"/>
    <n v="208300"/>
    <n v="10400.929999999993"/>
    <n v="197899.07"/>
    <n v="240000"/>
    <n v="15700.934579439252"/>
    <n v="213600.00457943926"/>
    <s v="WI"/>
    <x v="0"/>
    <x v="0"/>
  </r>
  <r>
    <x v="7"/>
    <s v="5012056992"/>
    <s v="1036915102"/>
    <s v="Z045"/>
    <s v="Z022"/>
    <s v="0093296051"/>
    <s v="1014781"/>
    <s v="CP All Public Company Limited"/>
    <s v="1075193"/>
    <s v="16256531"/>
    <s v="SKU WI FLOE  83M  SFP 20 10000 PP  N TH1"/>
    <n v="9000"/>
    <n v="532723.91"/>
    <x v="9"/>
    <n v="9000"/>
    <n v="565110"/>
    <n v="32386.089999999967"/>
    <n v="532723.91"/>
    <n v="648000"/>
    <n v="42392.523364485984"/>
    <n v="575116.43336448597"/>
    <s v="WI"/>
    <x v="0"/>
    <x v="0"/>
  </r>
  <r>
    <x v="7"/>
    <s v="5012056992"/>
    <s v="1036915102"/>
    <s v="Z045"/>
    <s v="Z022"/>
    <s v="0093296051"/>
    <s v="1014781"/>
    <s v="CP All Public Company Limited"/>
    <s v="1075193"/>
    <s v="16256537"/>
    <s v="SKU WI LTCO  83M  SFP 20 10000 PP  N TH1"/>
    <n v="12000"/>
    <n v="710298.55"/>
    <x v="10"/>
    <n v="12000"/>
    <n v="753480"/>
    <n v="43181.449999999953"/>
    <n v="710298.55"/>
    <n v="864000"/>
    <n v="56523.364485981307"/>
    <n v="766821.91448598134"/>
    <s v="WI"/>
    <x v="0"/>
    <x v="0"/>
  </r>
  <r>
    <x v="7"/>
    <s v="5012056992"/>
    <s v="1036915102"/>
    <s v="Z045"/>
    <s v="Z022"/>
    <s v="0093296051"/>
    <s v="1014781"/>
    <s v="CP All Public Company Limited"/>
    <s v="1075193"/>
    <s v="16256534"/>
    <s v="SKU WI MECO  83M  SFP 20 10000 PP  N TH1"/>
    <n v="9000"/>
    <n v="532723.91"/>
    <x v="11"/>
    <n v="9000"/>
    <n v="565110"/>
    <n v="32386.089999999967"/>
    <n v="532723.91"/>
    <n v="648000"/>
    <n v="42392.523364485984"/>
    <n v="575116.43336448597"/>
    <s v="WI"/>
    <x v="0"/>
    <x v="0"/>
  </r>
  <r>
    <x v="7"/>
    <s v="9012056511Code12452D"/>
    <s v="1036915103"/>
    <s v="Z045"/>
    <s v="Z022"/>
    <s v="0093296052"/>
    <s v="1014781"/>
    <s v="CP All Public Company Limited"/>
    <s v="1121029"/>
    <s v="16280435"/>
    <s v="SKU EV ORBL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7"/>
    <s v="9012056511Code12452D"/>
    <s v="1036915103"/>
    <s v="Z045"/>
    <s v="Z022"/>
    <s v="0093296052"/>
    <s v="1014781"/>
    <s v="CP All Public Company Limited"/>
    <s v="1121029"/>
    <s v="14976301"/>
    <s v="SKU EV LTSB  83R  ROC 20 10000 PP  N TH1"/>
    <n v="2500"/>
    <n v="333345.7"/>
    <x v="1"/>
    <n v="2500"/>
    <n v="346325"/>
    <n v="12979.299999999988"/>
    <n v="333345.7"/>
    <n v="400000"/>
    <n v="26168.224299065419"/>
    <n v="359513.92429906543"/>
    <s v="EV"/>
    <x v="0"/>
    <x v="0"/>
  </r>
  <r>
    <x v="7"/>
    <s v="9012056511Code12452D"/>
    <s v="1036915103"/>
    <s v="Z045"/>
    <s v="Z022"/>
    <s v="0093296052"/>
    <s v="1014781"/>
    <s v="CP All Public Company Limited"/>
    <s v="1121029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7"/>
    <s v="9012056511Code12452D"/>
    <s v="1036915103"/>
    <s v="Z045"/>
    <s v="Z022"/>
    <s v="0093296052"/>
    <s v="1014781"/>
    <s v="CP All Public Company Limited"/>
    <s v="1121029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7"/>
    <s v="9012056511Code12452D"/>
    <s v="1036915103"/>
    <s v="Z045"/>
    <s v="Z022"/>
    <s v="0093296052"/>
    <s v="1014781"/>
    <s v="CP All Public Company Limited"/>
    <s v="1121029"/>
    <s v="14947762"/>
    <s v="SKU CA LTBL  83R  CPB 20 10000 PP  N TH1"/>
    <n v="12000"/>
    <n v="710298.31"/>
    <x v="4"/>
    <n v="12000"/>
    <n v="753480"/>
    <n v="43181.689999999944"/>
    <n v="710298.31"/>
    <n v="864000"/>
    <n v="56523.364485981307"/>
    <n v="766821.67448598135"/>
    <s v="CA"/>
    <x v="0"/>
    <x v="0"/>
  </r>
  <r>
    <x v="7"/>
    <s v="9012056511Code12452D"/>
    <s v="1036915103"/>
    <s v="Z045"/>
    <s v="Z022"/>
    <s v="0093296052"/>
    <s v="1014781"/>
    <s v="CP All Public Company Limited"/>
    <s v="1121029"/>
    <s v="14947765"/>
    <s v="SKU CA MGGR  83R  CPB 20 10000 PP  N TH1"/>
    <n v="7500"/>
    <n v="443936.44"/>
    <x v="5"/>
    <n v="7500"/>
    <n v="470925"/>
    <n v="26988.559999999998"/>
    <n v="443936.44"/>
    <n v="540000"/>
    <n v="35327.102803738315"/>
    <n v="479263.54280373832"/>
    <s v="CA"/>
    <x v="0"/>
    <x v="0"/>
  </r>
  <r>
    <x v="7"/>
    <s v="9012056511Code12452D"/>
    <s v="1036915103"/>
    <s v="Z045"/>
    <s v="Z022"/>
    <s v="0093296052"/>
    <s v="1014781"/>
    <s v="CP All Public Company Limited"/>
    <s v="1121029"/>
    <s v="15039619"/>
    <s v="SKU CA FLYL  97R  CPB 20 10000 PP  N TH1"/>
    <n v="16000"/>
    <n v="947064.73"/>
    <x v="6"/>
    <n v="16000"/>
    <n v="1004640"/>
    <n v="57575.270000000019"/>
    <n v="947064.73"/>
    <n v="1152000"/>
    <n v="75364.485981308404"/>
    <n v="1022429.2159813084"/>
    <s v="CAHD"/>
    <x v="0"/>
    <x v="0"/>
  </r>
  <r>
    <x v="7"/>
    <s v="9012056511Code12452D"/>
    <s v="1036915103"/>
    <s v="Z045"/>
    <s v="Z022"/>
    <s v="0093296052"/>
    <s v="1014781"/>
    <s v="CP All Public Company Limited"/>
    <s v="1121029"/>
    <s v="15106849"/>
    <s v="SKU CA MGGR  97R  CPB 20 10000 PP  P TH1"/>
    <n v="8000"/>
    <n v="473532.37"/>
    <x v="7"/>
    <n v="8000"/>
    <n v="502320"/>
    <n v="28787.630000000005"/>
    <n v="473532.37"/>
    <n v="576000"/>
    <n v="37682.242990654202"/>
    <n v="511214.61299065419"/>
    <s v="CAHD"/>
    <x v="0"/>
    <x v="0"/>
  </r>
  <r>
    <x v="7"/>
    <s v="9012056512Code12452D"/>
    <s v="1036915104"/>
    <s v="Z045"/>
    <s v="Z022"/>
    <s v="0093296053"/>
    <s v="1014781"/>
    <s v="CP All Public Company Limited"/>
    <s v="1121029"/>
    <s v="16239563"/>
    <s v="SKU WI LTBL  83R  CPB 20 10000 PP  N TH1"/>
    <n v="1000"/>
    <n v="98949.53"/>
    <x v="8"/>
    <n v="1000"/>
    <n v="104150"/>
    <n v="5200.4700000000012"/>
    <n v="98949.53"/>
    <n v="120000"/>
    <n v="7850.467289719626"/>
    <n v="106799.99728971963"/>
    <s v="WI"/>
    <x v="0"/>
    <x v="0"/>
  </r>
  <r>
    <x v="7"/>
    <s v="9012056512Code12452D"/>
    <s v="1036915104"/>
    <s v="Z045"/>
    <s v="Z022"/>
    <s v="0093296053"/>
    <s v="1014781"/>
    <s v="CP All Public Company Limited"/>
    <s v="1121029"/>
    <s v="16256531"/>
    <s v="SKU WI FLOE  83M  SFP 20 10000 PP  N TH1"/>
    <n v="8000"/>
    <n v="473532.37"/>
    <x v="9"/>
    <n v="8000"/>
    <n v="502320"/>
    <n v="28787.630000000005"/>
    <n v="473532.37"/>
    <n v="576000"/>
    <n v="37682.242990654202"/>
    <n v="511214.61299065419"/>
    <s v="WI"/>
    <x v="0"/>
    <x v="0"/>
  </r>
  <r>
    <x v="7"/>
    <s v="9012056512Code12452D"/>
    <s v="1036915104"/>
    <s v="Z045"/>
    <s v="Z022"/>
    <s v="0093296053"/>
    <s v="1014781"/>
    <s v="CP All Public Company Limited"/>
    <s v="1121029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7"/>
    <s v="9012056512Code12452D"/>
    <s v="1036915104"/>
    <s v="Z045"/>
    <s v="Z022"/>
    <s v="0093296053"/>
    <s v="1014781"/>
    <s v="CP All Public Company Limited"/>
    <s v="1121029"/>
    <s v="16256534"/>
    <s v="SKU WI MECO  83M  SFP 20 10000 PP  N TH1"/>
    <n v="8000"/>
    <n v="473532.37"/>
    <x v="11"/>
    <n v="8000"/>
    <n v="502320"/>
    <n v="28787.630000000005"/>
    <n v="473532.37"/>
    <n v="576000"/>
    <n v="37682.242990654202"/>
    <n v="511214.61299065419"/>
    <s v="WI"/>
    <x v="0"/>
    <x v="0"/>
  </r>
  <r>
    <x v="7"/>
    <s v="31620591"/>
    <s v="1036915409"/>
    <s v="Z045"/>
    <s v="Z022"/>
    <s v="0093296054"/>
    <s v="1118080"/>
    <s v="CP Axtra Public Company Limited"/>
    <s v="1014696"/>
    <s v="14947759"/>
    <s v="SKU CA FLYL  83R  CPB 20 10000 PP  N TH1"/>
    <n v="500"/>
    <n v="30545"/>
    <x v="3"/>
    <n v="500"/>
    <n v="31395"/>
    <n v="850"/>
    <n v="30545"/>
    <n v="36000"/>
    <n v="2355.1401869158876"/>
    <n v="32900.140186915887"/>
    <s v="CA"/>
    <x v="0"/>
    <x v="8"/>
  </r>
  <r>
    <x v="7"/>
    <s v="31620591"/>
    <s v="1036915409"/>
    <s v="Z045"/>
    <s v="Z022"/>
    <s v="0093296054"/>
    <s v="1118080"/>
    <s v="CP Axtra Public Company Limited"/>
    <s v="1014696"/>
    <s v="14947762"/>
    <s v="SKU CA LTBL  83R  CPB 20 10000 PP  N TH1"/>
    <n v="500"/>
    <n v="30545"/>
    <x v="4"/>
    <n v="500"/>
    <n v="31395"/>
    <n v="850"/>
    <n v="30545"/>
    <n v="36000"/>
    <n v="2355.1401869158876"/>
    <n v="32900.140186915887"/>
    <s v="CA"/>
    <x v="0"/>
    <x v="8"/>
  </r>
  <r>
    <x v="7"/>
    <s v="31620262"/>
    <s v="1036915410"/>
    <s v="Z045"/>
    <s v="Z022"/>
    <s v="0093296055"/>
    <s v="1118080"/>
    <s v="CP Axtra Public Company Limited"/>
    <s v="1077703"/>
    <s v="14947765"/>
    <s v="SKU CA MGGR  83R  CPB 20 10000 PP  N TH1"/>
    <n v="2500"/>
    <n v="152725"/>
    <x v="5"/>
    <n v="2500"/>
    <n v="156975"/>
    <n v="4250"/>
    <n v="152725"/>
    <n v="180000"/>
    <n v="11775.700934579439"/>
    <n v="164500.70093457945"/>
    <s v="CA"/>
    <x v="0"/>
    <x v="8"/>
  </r>
  <r>
    <x v="7"/>
    <s v="31620484"/>
    <s v="1036915411"/>
    <s v="Z045"/>
    <s v="Z022"/>
    <s v="0093296056"/>
    <s v="1118080"/>
    <s v="CP Axtra Public Company Limited"/>
    <s v="1077703"/>
    <s v="16256531"/>
    <s v="SKU WI FLOE  83M  SFP 20 10000 PP  N TH1"/>
    <n v="2000"/>
    <n v="122240"/>
    <x v="9"/>
    <n v="2000"/>
    <n v="125580"/>
    <n v="3340"/>
    <n v="122240"/>
    <n v="144000"/>
    <n v="9420.5607476635505"/>
    <n v="131660.56074766355"/>
    <s v="WI"/>
    <x v="0"/>
    <x v="8"/>
  </r>
  <r>
    <x v="7"/>
    <s v="31620484"/>
    <s v="1036915411"/>
    <s v="Z045"/>
    <s v="Z022"/>
    <s v="0093296056"/>
    <s v="1118080"/>
    <s v="CP Axtra Public Company Limited"/>
    <s v="1077703"/>
    <s v="16256537"/>
    <s v="SKU WI LTCO  83M  SFP 20 10000 PP  N TH1"/>
    <n v="4000"/>
    <n v="244480"/>
    <x v="10"/>
    <n v="4000"/>
    <n v="251160"/>
    <n v="6680"/>
    <n v="244480"/>
    <n v="288000"/>
    <n v="18841.121495327101"/>
    <n v="263321.1214953271"/>
    <s v="WI"/>
    <x v="0"/>
    <x v="8"/>
  </r>
  <r>
    <x v="7"/>
    <s v="31620484"/>
    <s v="1036915411"/>
    <s v="Z045"/>
    <s v="Z022"/>
    <s v="0093296056"/>
    <s v="1118080"/>
    <s v="CP Axtra Public Company Limited"/>
    <s v="1077703"/>
    <s v="16256534"/>
    <s v="SKU WI MECO  83M  SFP 20 10000 PP  N TH1"/>
    <n v="1500"/>
    <n v="91680"/>
    <x v="11"/>
    <n v="1500"/>
    <n v="94185"/>
    <n v="2505"/>
    <n v="91680"/>
    <n v="108000"/>
    <n v="7065.4205607476633"/>
    <n v="98745.420560747662"/>
    <s v="WI"/>
    <x v="0"/>
    <x v="8"/>
  </r>
  <r>
    <x v="7"/>
    <s v="31620484"/>
    <s v="1036915411"/>
    <s v="Z045"/>
    <s v="Z022"/>
    <s v="0093296056"/>
    <s v="1118080"/>
    <s v="CP Axtra Public Company Limited"/>
    <s v="1077703"/>
    <s v="14947759"/>
    <s v="SKU CA FLYL  83R  CPB 20 10000 PP  N TH1"/>
    <n v="11000"/>
    <n v="671990"/>
    <x v="3"/>
    <n v="11000"/>
    <n v="690690"/>
    <n v="18700"/>
    <n v="671990"/>
    <n v="792000"/>
    <n v="51813.084112149532"/>
    <n v="723803.08411214955"/>
    <s v="CA"/>
    <x v="0"/>
    <x v="8"/>
  </r>
  <r>
    <x v="7"/>
    <s v="31620484"/>
    <s v="1036915411"/>
    <s v="Z045"/>
    <s v="Z022"/>
    <s v="0093296056"/>
    <s v="1118080"/>
    <s v="CP Axtra Public Company Limited"/>
    <s v="1077703"/>
    <s v="14947762"/>
    <s v="SKU CA LTBL  83R  CPB 20 10000 PP  N TH1"/>
    <n v="5000"/>
    <n v="305450"/>
    <x v="4"/>
    <n v="5000"/>
    <n v="313950"/>
    <n v="8500"/>
    <n v="305450"/>
    <n v="360000"/>
    <n v="23551.401869158879"/>
    <n v="329001.4018691589"/>
    <s v="CA"/>
    <x v="0"/>
    <x v="8"/>
  </r>
  <r>
    <x v="7"/>
    <s v="31620484"/>
    <s v="1036915411"/>
    <s v="Z045"/>
    <s v="Z022"/>
    <s v="0093296056"/>
    <s v="1118080"/>
    <s v="CP Axtra Public Company Limited"/>
    <s v="1077703"/>
    <s v="14947765"/>
    <s v="SKU CA MGGR  83R  CPB 20 10000 PP  N TH1"/>
    <n v="500"/>
    <n v="30545"/>
    <x v="5"/>
    <n v="500"/>
    <n v="31395"/>
    <n v="850"/>
    <n v="30545"/>
    <n v="36000"/>
    <n v="2355.1401869158876"/>
    <n v="32900.140186915887"/>
    <s v="CA"/>
    <x v="0"/>
    <x v="8"/>
  </r>
  <r>
    <x v="7"/>
    <s v="31620484"/>
    <s v="1036915411"/>
    <s v="Z045"/>
    <s v="Z022"/>
    <s v="0093296056"/>
    <s v="1118080"/>
    <s v="CP Axtra Public Company Limited"/>
    <s v="1077703"/>
    <s v="15039619"/>
    <s v="SKU CA FLYL  97R  CPB 20 10000 PP  N TH1"/>
    <n v="6000"/>
    <n v="366540"/>
    <x v="6"/>
    <n v="6000"/>
    <n v="376740"/>
    <n v="10200"/>
    <n v="366540"/>
    <n v="432000"/>
    <n v="28261.682242990653"/>
    <n v="394801.68224299065"/>
    <s v="CAHD"/>
    <x v="0"/>
    <x v="8"/>
  </r>
  <r>
    <x v="7"/>
    <s v="PTC-4101396997"/>
    <s v="1036932118"/>
    <s v="Z045"/>
    <s v="Z022"/>
    <s v="0093296057"/>
    <s v="1015197"/>
    <s v="Petroleum Thai Corporation Co.,Ltd."/>
    <s v="1255553"/>
    <s v="16256537"/>
    <s v="SKU WI LTCO  83M  SFP 20 10000 PP  N TH1"/>
    <n v="500"/>
    <n v="31395"/>
    <x v="10"/>
    <n v="500"/>
    <n v="31395"/>
    <n v="0"/>
    <n v="31395"/>
    <n v="36000"/>
    <n v="2355.1401869158876"/>
    <n v="33750.140186915887"/>
    <s v="WI"/>
    <x v="0"/>
    <x v="2"/>
  </r>
  <r>
    <x v="7"/>
    <s v="PTC-4101396997"/>
    <s v="1036932118"/>
    <s v="Z045"/>
    <s v="Z022"/>
    <s v="0093296057"/>
    <s v="1015197"/>
    <s v="Petroleum Thai Corporation Co.,Ltd."/>
    <s v="1255553"/>
    <s v="16256534"/>
    <s v="SKU WI MECO  83M  SFP 20 10000 PP  N TH1"/>
    <n v="500"/>
    <n v="31395"/>
    <x v="11"/>
    <n v="500"/>
    <n v="31395"/>
    <n v="0"/>
    <n v="31395"/>
    <n v="36000"/>
    <n v="2355.1401869158876"/>
    <n v="33750.140186915887"/>
    <s v="WI"/>
    <x v="0"/>
    <x v="2"/>
  </r>
  <r>
    <x v="7"/>
    <s v="PTC-4101396997"/>
    <s v="1036932118"/>
    <s v="Z045"/>
    <s v="Z022"/>
    <s v="0093296057"/>
    <s v="1015197"/>
    <s v="Petroleum Thai Corporation Co.,Ltd."/>
    <s v="1255553"/>
    <s v="14947759"/>
    <s v="SKU CA FLYL  83R  CPB 20 10000 PP  N TH1"/>
    <n v="1000"/>
    <n v="62490"/>
    <x v="3"/>
    <n v="1000"/>
    <n v="62790"/>
    <n v="300"/>
    <n v="62490"/>
    <n v="72000"/>
    <n v="4710.2803738317753"/>
    <n v="67200.280373831774"/>
    <s v="CA"/>
    <x v="0"/>
    <x v="2"/>
  </r>
  <r>
    <x v="7"/>
    <s v="PTC-4101396997"/>
    <s v="1036932118"/>
    <s v="Z045"/>
    <s v="Z022"/>
    <s v="0093296057"/>
    <s v="1015197"/>
    <s v="Petroleum Thai Corporation Co.,Ltd."/>
    <s v="1255553"/>
    <s v="14947765"/>
    <s v="SKU CA MGGR  83R  CPB 20 10000 PP  N TH1"/>
    <n v="1000"/>
    <n v="62490"/>
    <x v="5"/>
    <n v="1000"/>
    <n v="62790"/>
    <n v="300"/>
    <n v="62490"/>
    <n v="72000"/>
    <n v="4710.2803738317753"/>
    <n v="67200.280373831774"/>
    <s v="CA"/>
    <x v="0"/>
    <x v="2"/>
  </r>
  <r>
    <x v="7"/>
    <s v="PTC-4101396997"/>
    <s v="1036932118"/>
    <s v="Z045"/>
    <s v="Z022"/>
    <s v="0093296057"/>
    <s v="1015197"/>
    <s v="Petroleum Thai Corporation Co.,Ltd."/>
    <s v="1255553"/>
    <s v="15039619"/>
    <s v="SKU CA FLYL  97R  CPB 20 10000 PP  N TH1"/>
    <n v="1000"/>
    <n v="62790"/>
    <x v="6"/>
    <n v="1000"/>
    <n v="62790"/>
    <n v="0"/>
    <n v="62790"/>
    <n v="72000"/>
    <n v="4710.2803738317753"/>
    <n v="67500.280373831774"/>
    <s v="CAHD"/>
    <x v="0"/>
    <x v="2"/>
  </r>
  <r>
    <x v="7"/>
    <s v="SSD_Y25-051501"/>
    <s v="1036932801"/>
    <s v="Z045"/>
    <s v="Z022"/>
    <s v="0093296058"/>
    <s v="1255254"/>
    <s v="SAMSUB DISTRIBUTOR LIMITED"/>
    <s v="1255254"/>
    <s v="16256531"/>
    <s v="SKU WI FLOE  83M  SFP 20 10000 PP  N TH1"/>
    <n v="3500"/>
    <n v="217560"/>
    <x v="9"/>
    <n v="3500"/>
    <n v="219765"/>
    <n v="2205"/>
    <n v="217560"/>
    <n v="252000"/>
    <n v="16485.981308411214"/>
    <n v="234045.98130841122"/>
    <s v="WI"/>
    <x v="1"/>
    <x v="4"/>
  </r>
  <r>
    <x v="7"/>
    <s v="SSD_Y25-051501"/>
    <s v="1036932801"/>
    <s v="Z045"/>
    <s v="Z022"/>
    <s v="0093296058"/>
    <s v="1255254"/>
    <s v="SAMSUB DISTRIBUTOR LIMITED"/>
    <s v="1255254"/>
    <s v="16256534"/>
    <s v="SKU WI MECO  83M  SFP 20 10000 PP  N TH1"/>
    <n v="3000"/>
    <n v="186480"/>
    <x v="11"/>
    <n v="3000"/>
    <n v="188370"/>
    <n v="1890"/>
    <n v="186480"/>
    <n v="216000"/>
    <n v="14130.841121495327"/>
    <n v="200610.84112149532"/>
    <s v="WI"/>
    <x v="1"/>
    <x v="4"/>
  </r>
  <r>
    <x v="7"/>
    <s v="SSD_Y25-051501"/>
    <s v="1036932801"/>
    <s v="Z045"/>
    <s v="Z022"/>
    <s v="0093296058"/>
    <s v="1255254"/>
    <s v="SAMSUB DISTRIBUTOR LIMITED"/>
    <s v="1255254"/>
    <s v="14947759"/>
    <s v="SKU CA FLYL  83R  CPB 20 10000 PP  N TH1"/>
    <n v="4000"/>
    <n v="248640"/>
    <x v="3"/>
    <n v="4000"/>
    <n v="251160"/>
    <n v="2520"/>
    <n v="248640"/>
    <n v="288000"/>
    <n v="18841.121495327101"/>
    <n v="267481.1214953271"/>
    <s v="CA"/>
    <x v="1"/>
    <x v="4"/>
  </r>
  <r>
    <x v="7"/>
    <s v="SSD_Y25-051501"/>
    <s v="1036932801"/>
    <s v="Z045"/>
    <s v="Z022"/>
    <s v="0093296058"/>
    <s v="1255254"/>
    <s v="SAMSUB DISTRIBUTOR LIMITED"/>
    <s v="1255254"/>
    <s v="14947762"/>
    <s v="SKU CA LTBL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4"/>
  </r>
  <r>
    <x v="7"/>
    <s v="SSD_Y25-051501"/>
    <s v="1036932801"/>
    <s v="Z045"/>
    <s v="Z022"/>
    <s v="0093296058"/>
    <s v="1255254"/>
    <s v="SAMSUB DISTRIBUTOR LIMITED"/>
    <s v="1255254"/>
    <s v="14947765"/>
    <s v="SKU CA MGGR  83R  CPB 20 10000 PP  N TH1"/>
    <n v="2000"/>
    <n v="124320"/>
    <x v="5"/>
    <n v="2000"/>
    <n v="125580"/>
    <n v="1260"/>
    <n v="124320"/>
    <n v="144000"/>
    <n v="9420.5607476635505"/>
    <n v="133740.56074766355"/>
    <s v="CA"/>
    <x v="1"/>
    <x v="4"/>
  </r>
  <r>
    <x v="7"/>
    <s v="SSD_Y25-051501"/>
    <s v="1036932801"/>
    <s v="Z045"/>
    <s v="Z022"/>
    <s v="0093296058"/>
    <s v="1255254"/>
    <s v="SAMSUB DISTRIBUTOR LIMITED"/>
    <s v="1255254"/>
    <s v="15039619"/>
    <s v="SKU CA FLYL  97R  CPB 20 10000 PP  N TH1"/>
    <n v="4500"/>
    <n v="279720"/>
    <x v="6"/>
    <n v="4500"/>
    <n v="282555"/>
    <n v="2835"/>
    <n v="279720"/>
    <n v="324000"/>
    <n v="21196.261682242992"/>
    <n v="300916.26168224297"/>
    <s v="CAHD"/>
    <x v="1"/>
    <x v="4"/>
  </r>
  <r>
    <x v="8"/>
    <s v="331201"/>
    <s v="1036946523"/>
    <s v="Z045"/>
    <s v="Z022"/>
    <s v="0093296059"/>
    <s v="1014103"/>
    <s v="PTT Retail Management Co., Ltd"/>
    <s v="1136764"/>
    <s v="16256531"/>
    <s v="SKU WI FLOE  83M  SFP 20 10000 PP  N TH1"/>
    <n v="500"/>
    <n v="31395"/>
    <x v="9"/>
    <n v="500"/>
    <n v="31395"/>
    <n v="0"/>
    <n v="31395"/>
    <n v="36000"/>
    <n v="2355.1401869158876"/>
    <n v="33750.140186915887"/>
    <s v="WI"/>
    <x v="0"/>
    <x v="6"/>
  </r>
  <r>
    <x v="8"/>
    <s v="331201"/>
    <s v="1036946523"/>
    <s v="Z045"/>
    <s v="Z022"/>
    <s v="0093296059"/>
    <s v="1014103"/>
    <s v="PTT Retail Management Co., Ltd"/>
    <s v="1136764"/>
    <s v="16256537"/>
    <s v="SKU WI LTCO  83M  SFP 20 10000 PP  N TH1"/>
    <n v="1000"/>
    <n v="62790"/>
    <x v="10"/>
    <n v="1000"/>
    <n v="62790"/>
    <n v="0"/>
    <n v="62790"/>
    <n v="72000"/>
    <n v="4710.2803738317753"/>
    <n v="67500.280373831774"/>
    <s v="WI"/>
    <x v="0"/>
    <x v="6"/>
  </r>
  <r>
    <x v="8"/>
    <s v="331201"/>
    <s v="1036946523"/>
    <s v="Z045"/>
    <s v="Z022"/>
    <s v="0093296059"/>
    <s v="1014103"/>
    <s v="PTT Retail Management Co., Ltd"/>
    <s v="1136764"/>
    <s v="16256534"/>
    <s v="SKU WI MECO  83M  SFP 20 10000 PP  N TH1"/>
    <n v="500"/>
    <n v="31395"/>
    <x v="11"/>
    <n v="500"/>
    <n v="31395"/>
    <n v="0"/>
    <n v="31395"/>
    <n v="36000"/>
    <n v="2355.1401869158876"/>
    <n v="33750.140186915887"/>
    <s v="WI"/>
    <x v="0"/>
    <x v="6"/>
  </r>
  <r>
    <x v="8"/>
    <s v="331201"/>
    <s v="1036946523"/>
    <s v="Z045"/>
    <s v="Z022"/>
    <s v="0093296059"/>
    <s v="1014103"/>
    <s v="PTT Retail Management Co., Ltd"/>
    <s v="1136764"/>
    <s v="14947759"/>
    <s v="SKU CA FLYL  83R  CPB 20 10000 PP  N TH1"/>
    <n v="2000"/>
    <n v="124480"/>
    <x v="3"/>
    <n v="2000"/>
    <n v="125580"/>
    <n v="1100"/>
    <n v="124480"/>
    <n v="144000"/>
    <n v="9420.5607476635505"/>
    <n v="133900.56074766355"/>
    <s v="CA"/>
    <x v="0"/>
    <x v="6"/>
  </r>
  <r>
    <x v="8"/>
    <s v="331201"/>
    <s v="1036946523"/>
    <s v="Z045"/>
    <s v="Z022"/>
    <s v="0093296059"/>
    <s v="1014103"/>
    <s v="PTT Retail Management Co., Ltd"/>
    <s v="1136764"/>
    <s v="14947762"/>
    <s v="SKU CA LTBL  83R  CPB 20 10000 PP  N TH1"/>
    <n v="500"/>
    <n v="31120"/>
    <x v="4"/>
    <n v="500"/>
    <n v="31395"/>
    <n v="275"/>
    <n v="31120"/>
    <n v="36000"/>
    <n v="2355.1401869158876"/>
    <n v="33475.140186915887"/>
    <s v="CA"/>
    <x v="0"/>
    <x v="6"/>
  </r>
  <r>
    <x v="8"/>
    <s v="331201"/>
    <s v="1036946523"/>
    <s v="Z045"/>
    <s v="Z022"/>
    <s v="0093296059"/>
    <s v="1014103"/>
    <s v="PTT Retail Management Co., Ltd"/>
    <s v="1136764"/>
    <s v="14947765"/>
    <s v="SKU CA MGGR  83R  CPB 20 10000 PP  N TH1"/>
    <n v="1000"/>
    <n v="62790"/>
    <x v="5"/>
    <n v="1000"/>
    <n v="62790"/>
    <n v="0"/>
    <n v="62790"/>
    <n v="72000"/>
    <n v="4710.2803738317753"/>
    <n v="67500.280373831774"/>
    <s v="CA"/>
    <x v="0"/>
    <x v="6"/>
  </r>
  <r>
    <x v="8"/>
    <s v="331201"/>
    <s v="1036946523"/>
    <s v="Z045"/>
    <s v="Z022"/>
    <s v="0093296059"/>
    <s v="1014103"/>
    <s v="PTT Retail Management Co., Ltd"/>
    <s v="1136764"/>
    <s v="15039619"/>
    <s v="SKU CA FLYL  97R  CPB 20 10000 PP  N TH1"/>
    <n v="1500"/>
    <n v="94185"/>
    <x v="6"/>
    <n v="1500"/>
    <n v="94185"/>
    <n v="0"/>
    <n v="94185"/>
    <n v="108000"/>
    <n v="7065.4205607476633"/>
    <n v="101250.42056074766"/>
    <s v="CAHD"/>
    <x v="0"/>
    <x v="6"/>
  </r>
  <r>
    <x v="8"/>
    <s v="SOR1_Y25-051607"/>
    <s v="1036947049"/>
    <s v="Z045"/>
    <s v="Z022"/>
    <s v="0093296060"/>
    <s v="1256072"/>
    <s v="SOR.CHAROEN SUPPLY 2018 CO., LTD."/>
    <s v="1256072"/>
    <s v="14947759"/>
    <s v="SKU CA FLYL  83R  CPB 20 10000 PP  N TH1"/>
    <n v="5000"/>
    <n v="310800"/>
    <x v="3"/>
    <n v="5000"/>
    <n v="313950"/>
    <n v="3150"/>
    <n v="310800"/>
    <n v="360000"/>
    <n v="23551.401869158879"/>
    <n v="334351.4018691589"/>
    <s v="CA"/>
    <x v="1"/>
    <x v="11"/>
  </r>
  <r>
    <x v="8"/>
    <s v="SOR1_Y25-051607"/>
    <s v="1036947049"/>
    <s v="Z045"/>
    <s v="Z022"/>
    <s v="0093296060"/>
    <s v="1256072"/>
    <s v="SOR.CHAROEN SUPPLY 2018 CO., LTD."/>
    <s v="1256072"/>
    <s v="15039619"/>
    <s v="SKU CA FLYL  97R  CPB 20 10000 PP  N TH1"/>
    <n v="4000"/>
    <n v="248640"/>
    <x v="6"/>
    <n v="4000"/>
    <n v="251160"/>
    <n v="2520"/>
    <n v="248640"/>
    <n v="288000"/>
    <n v="18841.121495327101"/>
    <n v="267481.1214953271"/>
    <s v="CAHD"/>
    <x v="1"/>
    <x v="11"/>
  </r>
  <r>
    <x v="8"/>
    <s v="NTK_Y25-051602"/>
    <s v="1036947048"/>
    <s v="Z045"/>
    <s v="Z022"/>
    <s v="0093296061"/>
    <s v="1530016"/>
    <s v="NATTHAKORN DISTRIBUTION CO., LTD."/>
    <s v="1530016"/>
    <s v="16256531"/>
    <s v="SKU WI FLOE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23"/>
  </r>
  <r>
    <x v="8"/>
    <s v="NTK_Y25-051602"/>
    <s v="1036947048"/>
    <s v="Z045"/>
    <s v="Z022"/>
    <s v="0093296061"/>
    <s v="1530016"/>
    <s v="NATTHAKORN DISTRIBUTION CO., LTD."/>
    <s v="1530016"/>
    <s v="16256537"/>
    <s v="SKU WI LTCO  83M  SFP 20 10000 PP  N TH1"/>
    <n v="1500"/>
    <n v="93240"/>
    <x v="10"/>
    <n v="1500"/>
    <n v="94185"/>
    <n v="945"/>
    <n v="93240"/>
    <n v="108000"/>
    <n v="7065.4205607476633"/>
    <n v="100305.42056074766"/>
    <s v="WI"/>
    <x v="1"/>
    <x v="23"/>
  </r>
  <r>
    <x v="8"/>
    <s v="NTK_Y25-051602"/>
    <s v="1036947048"/>
    <s v="Z045"/>
    <s v="Z022"/>
    <s v="0093296061"/>
    <s v="1530016"/>
    <s v="NATTHAKORN DISTRIBUTION CO., LTD."/>
    <s v="1530016"/>
    <s v="16256534"/>
    <s v="SKU WI MECO  83M  SFP 20 10000 PP  N TH1"/>
    <n v="1500"/>
    <n v="93240"/>
    <x v="11"/>
    <n v="1500"/>
    <n v="94185"/>
    <n v="945"/>
    <n v="93240"/>
    <n v="108000"/>
    <n v="7065.4205607476633"/>
    <n v="100305.42056074766"/>
    <s v="WI"/>
    <x v="1"/>
    <x v="23"/>
  </r>
  <r>
    <x v="8"/>
    <s v="NTK_Y25-051602"/>
    <s v="1036947048"/>
    <s v="Z045"/>
    <s v="Z022"/>
    <s v="0093296061"/>
    <s v="1530016"/>
    <s v="NATTHAKORN DISTRIBUTION CO., LTD."/>
    <s v="1530016"/>
    <s v="14947759"/>
    <s v="SKU CA FLYL  83R  CPB 20 10000 PP  N TH1"/>
    <n v="5000"/>
    <n v="310800"/>
    <x v="3"/>
    <n v="5000"/>
    <n v="313950"/>
    <n v="3150"/>
    <n v="310800"/>
    <n v="360000"/>
    <n v="23551.401869158879"/>
    <n v="334351.4018691589"/>
    <s v="CA"/>
    <x v="1"/>
    <x v="23"/>
  </r>
  <r>
    <x v="8"/>
    <s v="NTK_Y25-051602"/>
    <s v="1036947048"/>
    <s v="Z045"/>
    <s v="Z022"/>
    <s v="0093296061"/>
    <s v="1530016"/>
    <s v="NATTHAKORN DISTRIBUTION CO., LTD."/>
    <s v="1530016"/>
    <s v="14947762"/>
    <s v="SKU CA LTBL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23"/>
  </r>
  <r>
    <x v="8"/>
    <s v="NTK_Y25-051602"/>
    <s v="1036947048"/>
    <s v="Z045"/>
    <s v="Z022"/>
    <s v="0093296061"/>
    <s v="1530016"/>
    <s v="NATTHAKORN DISTRIBUTION CO., LTD."/>
    <s v="1530016"/>
    <s v="14947765"/>
    <s v="SKU CA MGGR  83R  CPB 20 10000 PP  N TH1"/>
    <n v="2000"/>
    <n v="124320"/>
    <x v="5"/>
    <n v="2000"/>
    <n v="125580"/>
    <n v="1260"/>
    <n v="124320"/>
    <n v="144000"/>
    <n v="9420.5607476635505"/>
    <n v="133740.56074766355"/>
    <s v="CA"/>
    <x v="1"/>
    <x v="23"/>
  </r>
  <r>
    <x v="8"/>
    <s v="NTK_Y25-051602"/>
    <s v="1036947048"/>
    <s v="Z045"/>
    <s v="Z022"/>
    <s v="0093296061"/>
    <s v="1530016"/>
    <s v="NATTHAKORN DISTRIBUTION CO., LTD."/>
    <s v="1530016"/>
    <s v="15039619"/>
    <s v="SKU CA FLYL  97R  CPB 20 10000 PP  N TH1"/>
    <n v="2500"/>
    <n v="155400"/>
    <x v="6"/>
    <n v="2500"/>
    <n v="156975"/>
    <n v="1575"/>
    <n v="155400"/>
    <n v="180000"/>
    <n v="11775.700934579439"/>
    <n v="167175.70093457945"/>
    <s v="CAHD"/>
    <x v="1"/>
    <x v="23"/>
  </r>
  <r>
    <x v="8"/>
    <s v="NTK_Y25-051602"/>
    <s v="1036947048"/>
    <s v="Z045"/>
    <s v="Z022"/>
    <s v="0093296061"/>
    <s v="1530016"/>
    <s v="NATTHAKORN DISTRIBUTION CO., LTD."/>
    <s v="1530016"/>
    <s v="15106849"/>
    <s v="SKU CA MGGR  97R  CPB 20 10000 PP  P TH1"/>
    <n v="500"/>
    <n v="31080"/>
    <x v="7"/>
    <n v="500"/>
    <n v="31395"/>
    <n v="315"/>
    <n v="31080"/>
    <n v="36000"/>
    <n v="2355.1401869158876"/>
    <n v="33435.140186915887"/>
    <s v="CAHD"/>
    <x v="1"/>
    <x v="23"/>
  </r>
  <r>
    <x v="8"/>
    <s v="4012056241Code12452D"/>
    <s v="1036949335"/>
    <s v="Z045"/>
    <s v="Z022"/>
    <s v="0093296062"/>
    <s v="1014781"/>
    <s v="CP All Public Company Limited"/>
    <s v="1092504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8"/>
    <s v="4012056241Code12452D"/>
    <s v="1036949335"/>
    <s v="Z045"/>
    <s v="Z022"/>
    <s v="0093296062"/>
    <s v="1014781"/>
    <s v="CP All Public Company Limited"/>
    <s v="1092504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8"/>
    <s v="4012056241Code12452D"/>
    <s v="1036949335"/>
    <s v="Z045"/>
    <s v="Z022"/>
    <s v="0093296062"/>
    <s v="1014781"/>
    <s v="CP All Public Company Limited"/>
    <s v="1092504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8"/>
    <s v="4012056241Code12452D"/>
    <s v="1036949335"/>
    <s v="Z045"/>
    <s v="Z022"/>
    <s v="0093296062"/>
    <s v="1014781"/>
    <s v="CP All Public Company Limited"/>
    <s v="1092504"/>
    <s v="14947762"/>
    <s v="SKU CA LTBL  83R  CPB 20 10000 PP  N TH1"/>
    <n v="12000"/>
    <n v="710298.31"/>
    <x v="4"/>
    <n v="12000"/>
    <n v="753480"/>
    <n v="43181.689999999944"/>
    <n v="710298.31"/>
    <n v="864000"/>
    <n v="56523.364485981307"/>
    <n v="766821.67448598135"/>
    <s v="CA"/>
    <x v="0"/>
    <x v="0"/>
  </r>
  <r>
    <x v="8"/>
    <s v="4012056241Code12452D"/>
    <s v="1036949335"/>
    <s v="Z045"/>
    <s v="Z022"/>
    <s v="0093296062"/>
    <s v="1014781"/>
    <s v="CP All Public Company Limited"/>
    <s v="1092504"/>
    <s v="14947765"/>
    <s v="SKU CA MGGR  83R  CPB 20 10000 PP  N TH1"/>
    <n v="2500"/>
    <n v="147978.81"/>
    <x v="5"/>
    <n v="2500"/>
    <n v="156975"/>
    <n v="8996.1900000000023"/>
    <n v="147978.81"/>
    <n v="180000"/>
    <n v="11775.700934579439"/>
    <n v="159754.51093457945"/>
    <s v="CA"/>
    <x v="0"/>
    <x v="0"/>
  </r>
  <r>
    <x v="8"/>
    <s v="4012056241Code12452D"/>
    <s v="1036949335"/>
    <s v="Z045"/>
    <s v="Z022"/>
    <s v="0093296062"/>
    <s v="1014781"/>
    <s v="CP All Public Company Limited"/>
    <s v="1092504"/>
    <s v="15039619"/>
    <s v="SKU CA FLYL  97R  CPB 20 10000 PP  N TH1"/>
    <n v="2000"/>
    <n v="118383.09"/>
    <x v="6"/>
    <n v="2000"/>
    <n v="125580"/>
    <n v="7196.9100000000035"/>
    <n v="118383.09"/>
    <n v="144000"/>
    <n v="9420.5607476635505"/>
    <n v="127803.65074766355"/>
    <s v="CAHD"/>
    <x v="0"/>
    <x v="0"/>
  </r>
  <r>
    <x v="8"/>
    <s v="4012056241Code12452D"/>
    <s v="1036949335"/>
    <s v="Z045"/>
    <s v="Z022"/>
    <s v="0093296062"/>
    <s v="1014781"/>
    <s v="CP All Public Company Limited"/>
    <s v="1092504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8"/>
    <s v="4012056242Code12452D"/>
    <s v="1036949336"/>
    <s v="Z045"/>
    <s v="Z022"/>
    <s v="0093296063"/>
    <s v="1014781"/>
    <s v="CP All Public Company Limited"/>
    <s v="1092504"/>
    <s v="16239563"/>
    <s v="SKU WI LTBL  83R  CPB 20 10000 PP  N TH1"/>
    <n v="1000"/>
    <n v="98949.53"/>
    <x v="8"/>
    <n v="1000"/>
    <n v="104150"/>
    <n v="5200.4700000000012"/>
    <n v="98949.53"/>
    <n v="120000"/>
    <n v="7850.467289719626"/>
    <n v="106799.99728971963"/>
    <s v="WI"/>
    <x v="0"/>
    <x v="0"/>
  </r>
  <r>
    <x v="8"/>
    <s v="4012056242Code12452D"/>
    <s v="1036949336"/>
    <s v="Z045"/>
    <s v="Z022"/>
    <s v="0093296063"/>
    <s v="1014781"/>
    <s v="CP All Public Company Limited"/>
    <s v="1092504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8"/>
    <s v="4012056242Code12452D"/>
    <s v="1036949336"/>
    <s v="Z045"/>
    <s v="Z022"/>
    <s v="0093296063"/>
    <s v="1014781"/>
    <s v="CP All Public Company Limited"/>
    <s v="1092504"/>
    <s v="16256537"/>
    <s v="SKU WI LTCO  83M  SFP 20 10000 PP  N TH1"/>
    <n v="7500"/>
    <n v="443936.59"/>
    <x v="10"/>
    <n v="7500"/>
    <n v="470925"/>
    <n v="26988.409999999974"/>
    <n v="443936.59"/>
    <n v="540000"/>
    <n v="35327.102803738315"/>
    <n v="479263.69280373835"/>
    <s v="WI"/>
    <x v="0"/>
    <x v="0"/>
  </r>
  <r>
    <x v="8"/>
    <s v="4012056242Code12452D"/>
    <s v="1036949336"/>
    <s v="Z045"/>
    <s v="Z022"/>
    <s v="0093296063"/>
    <s v="1014781"/>
    <s v="CP All Public Company Limited"/>
    <s v="1092504"/>
    <s v="16256534"/>
    <s v="SKU WI MECO  83M  SFP 20 10000 PP  N TH1"/>
    <n v="500"/>
    <n v="29595.77"/>
    <x v="11"/>
    <n v="500"/>
    <n v="31395"/>
    <n v="1799.2299999999996"/>
    <n v="29595.77"/>
    <n v="36000"/>
    <n v="2355.1401869158876"/>
    <n v="31950.910186915888"/>
    <s v="WI"/>
    <x v="0"/>
    <x v="0"/>
  </r>
  <r>
    <x v="8"/>
    <s v="8012056164Code12452D"/>
    <s v="1036949339"/>
    <s v="Z045"/>
    <s v="Z022"/>
    <s v="0093296064"/>
    <s v="1014781"/>
    <s v="CP All Public Company Limited"/>
    <s v="1014779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8"/>
    <s v="8012056164Code12452D"/>
    <s v="1036949339"/>
    <s v="Z045"/>
    <s v="Z022"/>
    <s v="0093296064"/>
    <s v="1014781"/>
    <s v="CP All Public Company Limited"/>
    <s v="1014779"/>
    <s v="14947759"/>
    <s v="SKU CA FLYL  83R  CPB 20 10000 PP  N TH1"/>
    <n v="5000"/>
    <n v="295957.63"/>
    <x v="3"/>
    <n v="5000"/>
    <n v="313950"/>
    <n v="17992.369999999995"/>
    <n v="295957.63"/>
    <n v="360000"/>
    <n v="23551.401869158879"/>
    <n v="319509.03186915891"/>
    <s v="CA"/>
    <x v="0"/>
    <x v="0"/>
  </r>
  <r>
    <x v="8"/>
    <s v="8012056164Code12452D"/>
    <s v="1036949339"/>
    <s v="Z045"/>
    <s v="Z022"/>
    <s v="0093296064"/>
    <s v="1014781"/>
    <s v="CP All Public Company Limited"/>
    <s v="1014779"/>
    <s v="14947762"/>
    <s v="SKU CA LTBL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8"/>
    <s v="8012056164Code12452D"/>
    <s v="1036949339"/>
    <s v="Z045"/>
    <s v="Z022"/>
    <s v="0093296064"/>
    <s v="1014781"/>
    <s v="CP All Public Company Limited"/>
    <s v="1014779"/>
    <s v="14947765"/>
    <s v="SKU CA MGGR  83R  CPB 20 10000 PP  N TH1"/>
    <n v="1500"/>
    <n v="88787.29"/>
    <x v="5"/>
    <n v="1500"/>
    <n v="94185"/>
    <n v="5397.7100000000064"/>
    <n v="88787.29"/>
    <n v="108000"/>
    <n v="7065.4205607476633"/>
    <n v="95852.710560747655"/>
    <s v="CA"/>
    <x v="0"/>
    <x v="0"/>
  </r>
  <r>
    <x v="8"/>
    <s v="8012056165Code12452D"/>
    <s v="1036949340"/>
    <s v="Z045"/>
    <s v="Z022"/>
    <s v="0093296065"/>
    <s v="1014781"/>
    <s v="CP All Public Company Limited"/>
    <s v="1014779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8"/>
    <s v="8012056165Code12452D"/>
    <s v="1036949340"/>
    <s v="Z045"/>
    <s v="Z022"/>
    <s v="0093296065"/>
    <s v="1014781"/>
    <s v="CP All Public Company Limited"/>
    <s v="1014779"/>
    <s v="16256537"/>
    <s v="SKU WI LTCO  83M  SFP 20 10000 PP  N TH1"/>
    <n v="500"/>
    <n v="29595.77"/>
    <x v="10"/>
    <n v="500"/>
    <n v="31395"/>
    <n v="1799.2299999999996"/>
    <n v="29595.77"/>
    <n v="36000"/>
    <n v="2355.1401869158876"/>
    <n v="31950.910186915888"/>
    <s v="WI"/>
    <x v="0"/>
    <x v="0"/>
  </r>
  <r>
    <x v="8"/>
    <s v="8012056165Code12452D"/>
    <s v="1036949340"/>
    <s v="Z045"/>
    <s v="Z022"/>
    <s v="0093296065"/>
    <s v="1014781"/>
    <s v="CP All Public Company Limited"/>
    <s v="1014779"/>
    <s v="16256534"/>
    <s v="SKU WI MECO  83M  SFP 20 10000 PP  N TH1"/>
    <n v="1000"/>
    <n v="59191.55"/>
    <x v="11"/>
    <n v="1000"/>
    <n v="62790"/>
    <n v="3598.4499999999971"/>
    <n v="59191.55"/>
    <n v="72000"/>
    <n v="4710.2803738317753"/>
    <n v="63901.830373831777"/>
    <s v="WI"/>
    <x v="0"/>
    <x v="0"/>
  </r>
  <r>
    <x v="8"/>
    <s v="1312055761Code12452D"/>
    <s v="1036949329"/>
    <s v="Z045"/>
    <s v="Z022"/>
    <s v="0093296066"/>
    <s v="1014781"/>
    <s v="CP All Public Company Limited"/>
    <s v="1134451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8"/>
    <s v="1312055761Code12452D"/>
    <s v="1036949329"/>
    <s v="Z045"/>
    <s v="Z022"/>
    <s v="0093296066"/>
    <s v="1014781"/>
    <s v="CP All Public Company Limited"/>
    <s v="1134451"/>
    <s v="14947759"/>
    <s v="SKU CA FLYL  83R  CPB 20 10000 PP  N TH1"/>
    <n v="7500"/>
    <n v="443936.44"/>
    <x v="3"/>
    <n v="7500"/>
    <n v="470925"/>
    <n v="26988.559999999998"/>
    <n v="443936.44"/>
    <n v="540000"/>
    <n v="35327.102803738315"/>
    <n v="479263.54280373832"/>
    <s v="CA"/>
    <x v="0"/>
    <x v="0"/>
  </r>
  <r>
    <x v="8"/>
    <s v="1312055761Code12452D"/>
    <s v="1036949329"/>
    <s v="Z045"/>
    <s v="Z022"/>
    <s v="0093296066"/>
    <s v="1014781"/>
    <s v="CP All Public Company Limited"/>
    <s v="1134451"/>
    <s v="14947762"/>
    <s v="SKU CA LTBL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8"/>
    <s v="1312055761Code12452D"/>
    <s v="1036949329"/>
    <s v="Z045"/>
    <s v="Z022"/>
    <s v="0093296066"/>
    <s v="1014781"/>
    <s v="CP All Public Company Limited"/>
    <s v="1134451"/>
    <s v="14947765"/>
    <s v="SKU CA MGGR  83R  CPB 20 10000 PP  N TH1"/>
    <n v="1500"/>
    <n v="88787.29"/>
    <x v="5"/>
    <n v="1500"/>
    <n v="94185"/>
    <n v="5397.7100000000064"/>
    <n v="88787.29"/>
    <n v="108000"/>
    <n v="7065.4205607476633"/>
    <n v="95852.710560747655"/>
    <s v="CA"/>
    <x v="0"/>
    <x v="0"/>
  </r>
  <r>
    <x v="8"/>
    <s v="1312055761Code12452D"/>
    <s v="1036949329"/>
    <s v="Z045"/>
    <s v="Z022"/>
    <s v="0093296066"/>
    <s v="1014781"/>
    <s v="CP All Public Company Limited"/>
    <s v="1134451"/>
    <s v="15039619"/>
    <s v="SKU CA FLYL  97R  CPB 20 10000 PP  N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8"/>
    <s v="1312055761Code12452D"/>
    <s v="1036949329"/>
    <s v="Z045"/>
    <s v="Z022"/>
    <s v="0093296066"/>
    <s v="1014781"/>
    <s v="CP All Public Company Limited"/>
    <s v="1134451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8"/>
    <s v="1312055762Code12452D"/>
    <s v="1036949330"/>
    <s v="Z045"/>
    <s v="Z022"/>
    <s v="0093296067"/>
    <s v="1014781"/>
    <s v="CP All Public Company Limited"/>
    <s v="1134451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8"/>
    <s v="1312055762Code12452D"/>
    <s v="1036949330"/>
    <s v="Z045"/>
    <s v="Z022"/>
    <s v="0093296067"/>
    <s v="1014781"/>
    <s v="CP All Public Company Limited"/>
    <s v="1134451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8"/>
    <s v="1412055119Code12452D"/>
    <s v="1036949331"/>
    <s v="Z045"/>
    <s v="Z022"/>
    <s v="0093296068"/>
    <s v="1014781"/>
    <s v="CP All Public Company Limited"/>
    <s v="1232007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8"/>
    <s v="1412055119Code12452D"/>
    <s v="1036949331"/>
    <s v="Z045"/>
    <s v="Z022"/>
    <s v="0093296068"/>
    <s v="1014781"/>
    <s v="CP All Public Company Limited"/>
    <s v="1232007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8"/>
    <s v="1412055119Code12452D"/>
    <s v="1036949331"/>
    <s v="Z045"/>
    <s v="Z022"/>
    <s v="0093296068"/>
    <s v="1014781"/>
    <s v="CP All Public Company Limited"/>
    <s v="1232007"/>
    <s v="14947762"/>
    <s v="SKU CA LTBL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8"/>
    <s v="1412055119Code12452D"/>
    <s v="1036949331"/>
    <s v="Z045"/>
    <s v="Z022"/>
    <s v="0093296068"/>
    <s v="1014781"/>
    <s v="CP All Public Company Limited"/>
    <s v="1232007"/>
    <s v="15039619"/>
    <s v="SKU CA FLYL  97R  CPB 20 10000 PP  N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8"/>
    <s v="1412055119Code12452D"/>
    <s v="1036949331"/>
    <s v="Z045"/>
    <s v="Z022"/>
    <s v="0093296068"/>
    <s v="1014781"/>
    <s v="CP All Public Company Limited"/>
    <s v="1232007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8"/>
    <s v="1412055120Code12452D"/>
    <s v="1036949332"/>
    <s v="Z045"/>
    <s v="Z022"/>
    <s v="0093296069"/>
    <s v="1014781"/>
    <s v="CP All Public Company Limited"/>
    <s v="1232007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8"/>
    <s v="1412055120Code12452D"/>
    <s v="1036949332"/>
    <s v="Z045"/>
    <s v="Z022"/>
    <s v="0093296069"/>
    <s v="1014781"/>
    <s v="CP All Public Company Limited"/>
    <s v="1232007"/>
    <s v="16256537"/>
    <s v="SKU WI LT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8"/>
    <s v="1512056088Code12452D"/>
    <s v="1036949343"/>
    <s v="Z045"/>
    <s v="Z022"/>
    <s v="0093296070"/>
    <s v="1014781"/>
    <s v="CP All Public Company Limited"/>
    <s v="1247865"/>
    <s v="14947759"/>
    <s v="SKU CA FLYL  83R  CPB 20 10000 PP  N TH1"/>
    <n v="4500"/>
    <n v="266361.87"/>
    <x v="3"/>
    <n v="4500"/>
    <n v="282555"/>
    <n v="16193.130000000005"/>
    <n v="266361.87"/>
    <n v="324000"/>
    <n v="21196.261682242992"/>
    <n v="287558.13168224297"/>
    <s v="CA"/>
    <x v="0"/>
    <x v="0"/>
  </r>
  <r>
    <x v="8"/>
    <s v="1512056088Code12452D"/>
    <s v="1036949343"/>
    <s v="Z045"/>
    <s v="Z022"/>
    <s v="0093296070"/>
    <s v="1014781"/>
    <s v="CP All Public Company Limited"/>
    <s v="1247865"/>
    <s v="14947762"/>
    <s v="SKU CA LTBL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8"/>
    <s v="1512056088Code12452D"/>
    <s v="1036949343"/>
    <s v="Z045"/>
    <s v="Z022"/>
    <s v="0093296070"/>
    <s v="1014781"/>
    <s v="CP All Public Company Limited"/>
    <s v="1247865"/>
    <s v="15039619"/>
    <s v="SKU CA FLYL  97R  CPB 20 10000 PP  N TH1"/>
    <n v="2500"/>
    <n v="147978.85999999999"/>
    <x v="6"/>
    <n v="2500"/>
    <n v="156975"/>
    <n v="8996.140000000014"/>
    <n v="147978.85999999999"/>
    <n v="180000"/>
    <n v="11775.700934579439"/>
    <n v="159754.56093457944"/>
    <s v="CAHD"/>
    <x v="0"/>
    <x v="0"/>
  </r>
  <r>
    <x v="8"/>
    <s v="1512056088Code12452D"/>
    <s v="1036949343"/>
    <s v="Z045"/>
    <s v="Z022"/>
    <s v="0093296070"/>
    <s v="1014781"/>
    <s v="CP All Public Company Limited"/>
    <s v="1247865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8"/>
    <s v="1512056089Code12452D"/>
    <s v="1036949344"/>
    <s v="Z045"/>
    <s v="Z022"/>
    <s v="0093296071"/>
    <s v="1014781"/>
    <s v="CP All Public Company Limited"/>
    <s v="1247865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8"/>
    <s v="1512056089Code12452D"/>
    <s v="1036949344"/>
    <s v="Z045"/>
    <s v="Z022"/>
    <s v="0093296071"/>
    <s v="1014781"/>
    <s v="CP All Public Company Limited"/>
    <s v="1247865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8"/>
    <s v="1512056089Code12452D"/>
    <s v="1036949344"/>
    <s v="Z045"/>
    <s v="Z022"/>
    <s v="0093296071"/>
    <s v="1014781"/>
    <s v="CP All Public Company Limited"/>
    <s v="1247865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8"/>
    <s v="3012055540Code12452D"/>
    <s v="1036949333"/>
    <s v="Z045"/>
    <s v="Z022"/>
    <s v="0093296072"/>
    <s v="1014781"/>
    <s v="CP All Public Company Limited"/>
    <s v="1113864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8"/>
    <s v="3012055540Code12452D"/>
    <s v="1036949333"/>
    <s v="Z045"/>
    <s v="Z022"/>
    <s v="0093296072"/>
    <s v="1014781"/>
    <s v="CP All Public Company Limited"/>
    <s v="1113864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8"/>
    <s v="3012055540Code12452D"/>
    <s v="1036949333"/>
    <s v="Z045"/>
    <s v="Z022"/>
    <s v="0093296072"/>
    <s v="1014781"/>
    <s v="CP All Public Company Limited"/>
    <s v="1113864"/>
    <s v="14947759"/>
    <s v="SKU CA FLYL  83R  CPB 20 10000 PP  N TH1"/>
    <n v="4000"/>
    <n v="236766.1"/>
    <x v="3"/>
    <n v="4000"/>
    <n v="251160"/>
    <n v="14393.899999999994"/>
    <n v="236766.1"/>
    <n v="288000"/>
    <n v="18841.121495327101"/>
    <n v="255607.2214953271"/>
    <s v="CA"/>
    <x v="0"/>
    <x v="0"/>
  </r>
  <r>
    <x v="8"/>
    <s v="3012055540Code12452D"/>
    <s v="1036949333"/>
    <s v="Z045"/>
    <s v="Z022"/>
    <s v="0093296072"/>
    <s v="1014781"/>
    <s v="CP All Public Company Limited"/>
    <s v="1113864"/>
    <s v="14947762"/>
    <s v="SKU CA LTBL  83R  CPB 20 10000 PP  N TH1"/>
    <n v="4000"/>
    <n v="236766.1"/>
    <x v="4"/>
    <n v="4000"/>
    <n v="251160"/>
    <n v="14393.899999999994"/>
    <n v="236766.1"/>
    <n v="288000"/>
    <n v="18841.121495327101"/>
    <n v="255607.2214953271"/>
    <s v="CA"/>
    <x v="0"/>
    <x v="0"/>
  </r>
  <r>
    <x v="8"/>
    <s v="3012055540Code12452D"/>
    <s v="1036949333"/>
    <s v="Z045"/>
    <s v="Z022"/>
    <s v="0093296072"/>
    <s v="1014781"/>
    <s v="CP All Public Company Limited"/>
    <s v="1113864"/>
    <s v="14947765"/>
    <s v="SKU CA MGGR  83R  CPB 20 10000 PP  N TH1"/>
    <n v="1500"/>
    <n v="88787.29"/>
    <x v="5"/>
    <n v="1500"/>
    <n v="94185"/>
    <n v="5397.7100000000064"/>
    <n v="88787.29"/>
    <n v="108000"/>
    <n v="7065.4205607476633"/>
    <n v="95852.710560747655"/>
    <s v="CA"/>
    <x v="0"/>
    <x v="0"/>
  </r>
  <r>
    <x v="8"/>
    <s v="3012055540Code12452D"/>
    <s v="1036949333"/>
    <s v="Z045"/>
    <s v="Z022"/>
    <s v="0093296072"/>
    <s v="1014781"/>
    <s v="CP All Public Company Limited"/>
    <s v="1113864"/>
    <s v="15039619"/>
    <s v="SKU CA FLYL  97R  CPB 20 10000 PP  N TH1"/>
    <n v="2000"/>
    <n v="118383.09"/>
    <x v="6"/>
    <n v="2000"/>
    <n v="125580"/>
    <n v="7196.9100000000035"/>
    <n v="118383.09"/>
    <n v="144000"/>
    <n v="9420.5607476635505"/>
    <n v="127803.65074766355"/>
    <s v="CAHD"/>
    <x v="0"/>
    <x v="0"/>
  </r>
  <r>
    <x v="8"/>
    <s v="3012055540Code12452D"/>
    <s v="1036949333"/>
    <s v="Z045"/>
    <s v="Z022"/>
    <s v="0093296072"/>
    <s v="1014781"/>
    <s v="CP All Public Company Limited"/>
    <s v="1113864"/>
    <s v="15106849"/>
    <s v="SKU CA MGGR  97R  CPB 20 10000 PP  P TH1"/>
    <n v="1500"/>
    <n v="88787.32"/>
    <x v="7"/>
    <n v="1500"/>
    <n v="94185"/>
    <n v="5397.679999999993"/>
    <n v="88787.32"/>
    <n v="108000"/>
    <n v="7065.4205607476633"/>
    <n v="95852.740560747668"/>
    <s v="CAHD"/>
    <x v="0"/>
    <x v="0"/>
  </r>
  <r>
    <x v="8"/>
    <s v="3012055541Code12452D"/>
    <s v="1036949334"/>
    <s v="Z045"/>
    <s v="Z022"/>
    <s v="0093296073"/>
    <s v="1014781"/>
    <s v="CP All Public Company Limited"/>
    <s v="1113864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8"/>
    <s v="3012055541Code12452D"/>
    <s v="1036949334"/>
    <s v="Z045"/>
    <s v="Z022"/>
    <s v="0093296073"/>
    <s v="1014781"/>
    <s v="CP All Public Company Limited"/>
    <s v="1113864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8"/>
    <s v="3012055541Code12452D"/>
    <s v="1036949334"/>
    <s v="Z045"/>
    <s v="Z022"/>
    <s v="0093296073"/>
    <s v="1014781"/>
    <s v="CP All Public Company Limited"/>
    <s v="1113864"/>
    <s v="16256537"/>
    <s v="SKU WI LTCO  83M  SFP 20 10000 PP  N TH1"/>
    <n v="4000"/>
    <n v="236766.18"/>
    <x v="10"/>
    <n v="4000"/>
    <n v="251160"/>
    <n v="14393.820000000007"/>
    <n v="236766.18"/>
    <n v="288000"/>
    <n v="18841.121495327101"/>
    <n v="255607.30149532709"/>
    <s v="WI"/>
    <x v="0"/>
    <x v="0"/>
  </r>
  <r>
    <x v="8"/>
    <s v="3012055541Code12452D"/>
    <s v="1036949334"/>
    <s v="Z045"/>
    <s v="Z022"/>
    <s v="0093296073"/>
    <s v="1014781"/>
    <s v="CP All Public Company Limited"/>
    <s v="1113864"/>
    <s v="16256534"/>
    <s v="SKU WI MECO  83M  SFP 20 10000 PP  N TH1"/>
    <n v="1000"/>
    <n v="59191.55"/>
    <x v="11"/>
    <n v="1000"/>
    <n v="62790"/>
    <n v="3598.4499999999971"/>
    <n v="59191.55"/>
    <n v="72000"/>
    <n v="4710.2803738317753"/>
    <n v="63901.830373831777"/>
    <s v="WI"/>
    <x v="0"/>
    <x v="0"/>
  </r>
  <r>
    <x v="8"/>
    <s v="1012057652"/>
    <s v="1036949328"/>
    <s v="Z045"/>
    <s v="Z022"/>
    <s v="0093296074"/>
    <s v="1014781"/>
    <s v="CP All Public Company Limited"/>
    <s v="1014781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8"/>
    <s v="1012057652"/>
    <s v="1036949328"/>
    <s v="Z045"/>
    <s v="Z022"/>
    <s v="0093296074"/>
    <s v="1014781"/>
    <s v="CP All Public Company Limited"/>
    <s v="1014781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8"/>
    <s v="5012058177"/>
    <s v="1036949337"/>
    <s v="Z045"/>
    <s v="Z022"/>
    <s v="0093296075"/>
    <s v="1014781"/>
    <s v="CP All Public Company Limited"/>
    <s v="1075193"/>
    <s v="14976301"/>
    <s v="SKU EV LTSB  83R  ROC 20 10000 PP  N TH1"/>
    <n v="3000"/>
    <n v="400014.84"/>
    <x v="1"/>
    <n v="3000"/>
    <n v="415590"/>
    <n v="15575.159999999974"/>
    <n v="400014.84"/>
    <n v="480000"/>
    <n v="31401.869158878504"/>
    <n v="431416.70915887854"/>
    <s v="EV"/>
    <x v="0"/>
    <x v="0"/>
  </r>
  <r>
    <x v="8"/>
    <s v="5012058177"/>
    <s v="1036949337"/>
    <s v="Z045"/>
    <s v="Z022"/>
    <s v="0093296075"/>
    <s v="1014781"/>
    <s v="CP All Public Company Limited"/>
    <s v="1075193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8"/>
    <s v="5012058177"/>
    <s v="1036949337"/>
    <s v="Z045"/>
    <s v="Z022"/>
    <s v="0093296075"/>
    <s v="1014781"/>
    <s v="CP All Public Company Limited"/>
    <s v="1075193"/>
    <s v="14947759"/>
    <s v="SKU CA FLYL  83R  CPB 20 10000 PP  N TH1"/>
    <n v="12000"/>
    <n v="710298.31"/>
    <x v="3"/>
    <n v="12000"/>
    <n v="753480"/>
    <n v="43181.689999999944"/>
    <n v="710298.31"/>
    <n v="864000"/>
    <n v="56523.364485981307"/>
    <n v="766821.67448598135"/>
    <s v="CA"/>
    <x v="0"/>
    <x v="0"/>
  </r>
  <r>
    <x v="8"/>
    <s v="5012058177"/>
    <s v="1036949337"/>
    <s v="Z045"/>
    <s v="Z022"/>
    <s v="0093296075"/>
    <s v="1014781"/>
    <s v="CP All Public Company Limited"/>
    <s v="1075193"/>
    <s v="14947762"/>
    <s v="SKU CA LTBL  83R  CPB 20 10000 PP  N TH1"/>
    <n v="5000"/>
    <n v="295957.63"/>
    <x v="4"/>
    <n v="5000"/>
    <n v="313950"/>
    <n v="17992.369999999995"/>
    <n v="295957.63"/>
    <n v="360000"/>
    <n v="23551.401869158879"/>
    <n v="319509.03186915891"/>
    <s v="CA"/>
    <x v="0"/>
    <x v="0"/>
  </r>
  <r>
    <x v="8"/>
    <s v="5012058177"/>
    <s v="1036949337"/>
    <s v="Z045"/>
    <s v="Z022"/>
    <s v="0093296075"/>
    <s v="1014781"/>
    <s v="CP All Public Company Limited"/>
    <s v="1075193"/>
    <s v="14947765"/>
    <s v="SKU CA MGGR  83R  CPB 20 10000 PP  N TH1"/>
    <n v="3000"/>
    <n v="177574.58"/>
    <x v="5"/>
    <n v="3000"/>
    <n v="188370"/>
    <n v="10795.420000000013"/>
    <n v="177574.58"/>
    <n v="216000"/>
    <n v="14130.841121495327"/>
    <n v="191705.42112149531"/>
    <s v="CA"/>
    <x v="0"/>
    <x v="0"/>
  </r>
  <r>
    <x v="8"/>
    <s v="5012058177"/>
    <s v="1036949337"/>
    <s v="Z045"/>
    <s v="Z022"/>
    <s v="0093296075"/>
    <s v="1014781"/>
    <s v="CP All Public Company Limited"/>
    <s v="1075193"/>
    <s v="15039619"/>
    <s v="SKU CA FLYL  97R  CPB 20 10000 PP  N TH1"/>
    <n v="3000"/>
    <n v="177574.64"/>
    <x v="6"/>
    <n v="3000"/>
    <n v="188370"/>
    <n v="10795.359999999986"/>
    <n v="177574.64"/>
    <n v="216000"/>
    <n v="14130.841121495327"/>
    <n v="191705.48112149534"/>
    <s v="CAHD"/>
    <x v="0"/>
    <x v="0"/>
  </r>
  <r>
    <x v="8"/>
    <s v="5012058178"/>
    <s v="1036949338"/>
    <s v="Z045"/>
    <s v="Z022"/>
    <s v="0093296076"/>
    <s v="1014781"/>
    <s v="CP All Public Company Limited"/>
    <s v="1075193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8"/>
    <s v="5012058178"/>
    <s v="1036949338"/>
    <s v="Z045"/>
    <s v="Z022"/>
    <s v="0093296076"/>
    <s v="1014781"/>
    <s v="CP All Public Company Limited"/>
    <s v="1075193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8"/>
    <s v="5012058178"/>
    <s v="1036949338"/>
    <s v="Z045"/>
    <s v="Z022"/>
    <s v="0093296076"/>
    <s v="1014781"/>
    <s v="CP All Public Company Limited"/>
    <s v="1075193"/>
    <s v="16256537"/>
    <s v="SKU WI LT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8"/>
    <s v="5012058178"/>
    <s v="1036949338"/>
    <s v="Z045"/>
    <s v="Z022"/>
    <s v="0093296076"/>
    <s v="1014781"/>
    <s v="CP All Public Company Limited"/>
    <s v="1075193"/>
    <s v="16256534"/>
    <s v="SKU WI MECO  83M  SFP 20 10000 PP  N TH1"/>
    <n v="1000"/>
    <n v="59191.55"/>
    <x v="11"/>
    <n v="1000"/>
    <n v="62790"/>
    <n v="3598.4499999999971"/>
    <n v="59191.55"/>
    <n v="72000"/>
    <n v="4710.2803738317753"/>
    <n v="63901.830373831777"/>
    <s v="WI"/>
    <x v="0"/>
    <x v="0"/>
  </r>
  <r>
    <x v="8"/>
    <s v="9012057621Code12452D"/>
    <s v="1036949341"/>
    <s v="Z045"/>
    <s v="Z022"/>
    <s v="0093296077"/>
    <s v="1014781"/>
    <s v="CP All Public Company Limited"/>
    <s v="1121029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8"/>
    <s v="9012057621Code12452D"/>
    <s v="1036949341"/>
    <s v="Z045"/>
    <s v="Z022"/>
    <s v="0093296077"/>
    <s v="1014781"/>
    <s v="CP All Public Company Limited"/>
    <s v="112102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8"/>
    <s v="9012057621Code12452D"/>
    <s v="1036949341"/>
    <s v="Z045"/>
    <s v="Z022"/>
    <s v="0093296077"/>
    <s v="1014781"/>
    <s v="CP All Public Company Limited"/>
    <s v="1121029"/>
    <s v="14947759"/>
    <s v="SKU CA FLYL  83R  CPB 20 10000 PP  N TH1"/>
    <n v="12000"/>
    <n v="710298.31"/>
    <x v="3"/>
    <n v="12000"/>
    <n v="753480"/>
    <n v="43181.689999999944"/>
    <n v="710298.31"/>
    <n v="864000"/>
    <n v="56523.364485981307"/>
    <n v="766821.67448598135"/>
    <s v="CA"/>
    <x v="0"/>
    <x v="0"/>
  </r>
  <r>
    <x v="8"/>
    <s v="9012057621Code12452D"/>
    <s v="1036949341"/>
    <s v="Z045"/>
    <s v="Z022"/>
    <s v="0093296077"/>
    <s v="1014781"/>
    <s v="CP All Public Company Limited"/>
    <s v="1121029"/>
    <s v="15039619"/>
    <s v="SKU CA FLYL  97R  CPB 20 10000 PP  N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8"/>
    <s v="9012057622Code12452D"/>
    <s v="1036949342"/>
    <s v="Z045"/>
    <s v="Z022"/>
    <s v="0093296078"/>
    <s v="1014781"/>
    <s v="CP All Public Company Limited"/>
    <s v="1121029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8"/>
    <s v="9012057622Code12452D"/>
    <s v="1036949342"/>
    <s v="Z045"/>
    <s v="Z022"/>
    <s v="0093296078"/>
    <s v="1014781"/>
    <s v="CP All Public Company Limited"/>
    <s v="1121029"/>
    <s v="16256537"/>
    <s v="SKU WI LT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9"/>
    <s v="0017863993"/>
    <s v="1036965473"/>
    <s v="Z045"/>
    <s v="Z022"/>
    <s v="0093296079"/>
    <s v="1076141"/>
    <s v="Big C Supercenter Public Co.,Ltd."/>
    <s v="1120122"/>
    <s v="16256531"/>
    <s v="SKU WI FLOE  83M  SFP 20 10000 PP  N TH1"/>
    <n v="5500"/>
    <n v="343310"/>
    <x v="9"/>
    <n v="5500"/>
    <n v="345345"/>
    <n v="2035"/>
    <n v="343310"/>
    <n v="396000"/>
    <n v="25906.542056074766"/>
    <n v="369216.54205607477"/>
    <s v="WI"/>
    <x v="0"/>
    <x v="5"/>
  </r>
  <r>
    <x v="9"/>
    <s v="0017863993"/>
    <s v="1036965473"/>
    <s v="Z045"/>
    <s v="Z022"/>
    <s v="0093296079"/>
    <s v="1076141"/>
    <s v="Big C Supercenter Public Co.,Ltd."/>
    <s v="1120122"/>
    <s v="16256537"/>
    <s v="SKU WI LTCO  83M  SFP 20 10000 PP  N TH1"/>
    <n v="6000"/>
    <n v="374520"/>
    <x v="10"/>
    <n v="6000"/>
    <n v="376740"/>
    <n v="2220"/>
    <n v="374520"/>
    <n v="432000"/>
    <n v="28261.682242990653"/>
    <n v="402781.68224299065"/>
    <s v="WI"/>
    <x v="0"/>
    <x v="5"/>
  </r>
  <r>
    <x v="9"/>
    <s v="0017863993"/>
    <s v="1036965473"/>
    <s v="Z045"/>
    <s v="Z022"/>
    <s v="0093296079"/>
    <s v="1076141"/>
    <s v="Big C Supercenter Public Co.,Ltd."/>
    <s v="1120122"/>
    <s v="16256534"/>
    <s v="SKU WI MECO  83M  SFP 20 10000 PP  N TH1"/>
    <n v="4000"/>
    <n v="249680"/>
    <x v="11"/>
    <n v="4000"/>
    <n v="251160"/>
    <n v="1480"/>
    <n v="249680"/>
    <n v="288000"/>
    <n v="18841.121495327101"/>
    <n v="268521.1214953271"/>
    <s v="WI"/>
    <x v="0"/>
    <x v="5"/>
  </r>
  <r>
    <x v="9"/>
    <s v="0017863993"/>
    <s v="1036965473"/>
    <s v="Z045"/>
    <s v="Z022"/>
    <s v="0093296079"/>
    <s v="1076141"/>
    <s v="Big C Supercenter Public Co.,Ltd."/>
    <s v="1120122"/>
    <s v="14947759"/>
    <s v="SKU CA FLYL  83R  CPB 20 10000 PP  N TH1"/>
    <n v="14000"/>
    <n v="873600"/>
    <x v="3"/>
    <n v="14000"/>
    <n v="879060"/>
    <n v="5460"/>
    <n v="873600"/>
    <n v="1008000"/>
    <n v="65943.925233644855"/>
    <n v="939543.9252336449"/>
    <s v="CA"/>
    <x v="0"/>
    <x v="5"/>
  </r>
  <r>
    <x v="9"/>
    <s v="0017863993"/>
    <s v="1036965473"/>
    <s v="Z045"/>
    <s v="Z022"/>
    <s v="0093296079"/>
    <s v="1076141"/>
    <s v="Big C Supercenter Public Co.,Ltd."/>
    <s v="1120122"/>
    <s v="14947762"/>
    <s v="SKU CA LTBL  83R  CPB 20 10000 PP  N TH1"/>
    <n v="7000"/>
    <n v="436800"/>
    <x v="4"/>
    <n v="7000"/>
    <n v="439530"/>
    <n v="2730"/>
    <n v="436800"/>
    <n v="504000"/>
    <n v="32971.962616822428"/>
    <n v="469771.96261682245"/>
    <s v="CA"/>
    <x v="0"/>
    <x v="5"/>
  </r>
  <r>
    <x v="9"/>
    <s v="0017863993"/>
    <s v="1036965473"/>
    <s v="Z045"/>
    <s v="Z022"/>
    <s v="0093296079"/>
    <s v="1076141"/>
    <s v="Big C Supercenter Public Co.,Ltd."/>
    <s v="1120122"/>
    <s v="14947765"/>
    <s v="SKU CA MGGR  83R  CPB 20 10000 PP  N TH1"/>
    <n v="5000"/>
    <n v="312000"/>
    <x v="5"/>
    <n v="5000"/>
    <n v="313950"/>
    <n v="1950"/>
    <n v="312000"/>
    <n v="360000"/>
    <n v="23551.401869158879"/>
    <n v="335551.4018691589"/>
    <s v="CA"/>
    <x v="0"/>
    <x v="5"/>
  </r>
  <r>
    <x v="9"/>
    <s v="0017863993"/>
    <s v="1036965473"/>
    <s v="Z045"/>
    <s v="Z022"/>
    <s v="0093296079"/>
    <s v="1076141"/>
    <s v="Big C Supercenter Public Co.,Ltd."/>
    <s v="1120122"/>
    <s v="15039619"/>
    <s v="SKU CA FLYL  97R  CPB 20 10000 PP  N TH1"/>
    <n v="6000"/>
    <n v="374400"/>
    <x v="6"/>
    <n v="6000"/>
    <n v="376740"/>
    <n v="2340"/>
    <n v="374400"/>
    <n v="432000"/>
    <n v="28261.682242990653"/>
    <n v="402661.68224299065"/>
    <s v="CAHD"/>
    <x v="0"/>
    <x v="5"/>
  </r>
  <r>
    <x v="9"/>
    <s v="4002512779"/>
    <s v="1036965475"/>
    <s v="Z045"/>
    <s v="Z022"/>
    <s v="0093296080"/>
    <s v="1137711"/>
    <s v="C.J. Express Group Co., Ltd."/>
    <s v="1137711"/>
    <s v="14947759"/>
    <s v="SKU CA FLYL  83R  CPB 20 10000 PP  N TH1"/>
    <n v="160"/>
    <n v="10003.200000000001"/>
    <x v="3"/>
    <n v="160"/>
    <n v="10046.4"/>
    <n v="43.199999999998909"/>
    <n v="10003.200000000001"/>
    <n v="11520"/>
    <n v="753.64485981308417"/>
    <n v="10756.844859813085"/>
    <s v="CA"/>
    <x v="0"/>
    <x v="3"/>
  </r>
  <r>
    <x v="9"/>
    <s v="1212057122Code12452D"/>
    <s v="1036965328"/>
    <s v="Z045"/>
    <s v="Z022"/>
    <s v="0093296081"/>
    <s v="1014781"/>
    <s v="CP All Public Company Limited"/>
    <s v="1123730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9"/>
    <s v="1212057122Code12452D"/>
    <s v="1036965328"/>
    <s v="Z045"/>
    <s v="Z022"/>
    <s v="0093296081"/>
    <s v="1014781"/>
    <s v="CP All Public Company Limited"/>
    <s v="1123730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9"/>
    <s v="1212057122Code12452D"/>
    <s v="1036965328"/>
    <s v="Z045"/>
    <s v="Z022"/>
    <s v="0093296081"/>
    <s v="1014781"/>
    <s v="CP All Public Company Limited"/>
    <s v="1123730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9"/>
    <s v="1212057122Code12452D"/>
    <s v="1036965328"/>
    <s v="Z045"/>
    <s v="Z022"/>
    <s v="0093296081"/>
    <s v="1014781"/>
    <s v="CP All Public Company Limited"/>
    <s v="1123730"/>
    <s v="14947762"/>
    <s v="SKU CA LTBL  83R  CPB 20 10000 PP  N TH1"/>
    <n v="12000"/>
    <n v="710298.31"/>
    <x v="4"/>
    <n v="12000"/>
    <n v="753480"/>
    <n v="43181.689999999944"/>
    <n v="710298.31"/>
    <n v="864000"/>
    <n v="56523.364485981307"/>
    <n v="766821.67448598135"/>
    <s v="CA"/>
    <x v="0"/>
    <x v="0"/>
  </r>
  <r>
    <x v="9"/>
    <s v="1212057122Code12452D"/>
    <s v="1036965328"/>
    <s v="Z045"/>
    <s v="Z022"/>
    <s v="0093296081"/>
    <s v="1014781"/>
    <s v="CP All Public Company Limited"/>
    <s v="1123730"/>
    <s v="14947765"/>
    <s v="SKU CA MGGR  83R  CPB 20 10000 PP  N TH1"/>
    <n v="4000"/>
    <n v="236766.1"/>
    <x v="5"/>
    <n v="4000"/>
    <n v="251160"/>
    <n v="14393.899999999994"/>
    <n v="236766.1"/>
    <n v="288000"/>
    <n v="18841.121495327101"/>
    <n v="255607.2214953271"/>
    <s v="CA"/>
    <x v="0"/>
    <x v="0"/>
  </r>
  <r>
    <x v="9"/>
    <s v="1212057122Code12452D"/>
    <s v="1036965328"/>
    <s v="Z045"/>
    <s v="Z022"/>
    <s v="0093296081"/>
    <s v="1014781"/>
    <s v="CP All Public Company Limited"/>
    <s v="1123730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9"/>
    <s v="1212057122Code12452D"/>
    <s v="1036965328"/>
    <s v="Z045"/>
    <s v="Z022"/>
    <s v="0093296081"/>
    <s v="1014781"/>
    <s v="CP All Public Company Limited"/>
    <s v="1123730"/>
    <s v="15106849"/>
    <s v="SKU CA MGGR  97R  CPB 20 10000 PP  P TH1"/>
    <n v="2000"/>
    <n v="118383.09"/>
    <x v="7"/>
    <n v="2000"/>
    <n v="125580"/>
    <n v="7196.9100000000035"/>
    <n v="118383.09"/>
    <n v="144000"/>
    <n v="9420.5607476635505"/>
    <n v="127803.65074766355"/>
    <s v="CAHD"/>
    <x v="0"/>
    <x v="0"/>
  </r>
  <r>
    <x v="9"/>
    <s v="1212057123Code12452D"/>
    <s v="1036965329"/>
    <s v="Z045"/>
    <s v="Z022"/>
    <s v="0093296082"/>
    <s v="1014781"/>
    <s v="CP All Public Company Limited"/>
    <s v="1123730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9"/>
    <s v="1212057123Code12452D"/>
    <s v="1036965329"/>
    <s v="Z045"/>
    <s v="Z022"/>
    <s v="0093296082"/>
    <s v="1014781"/>
    <s v="CP All Public Company Limited"/>
    <s v="1123730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9"/>
    <s v="1212057123Code12452D"/>
    <s v="1036965329"/>
    <s v="Z045"/>
    <s v="Z022"/>
    <s v="0093296082"/>
    <s v="1014781"/>
    <s v="CP All Public Company Limited"/>
    <s v="1123730"/>
    <s v="16256537"/>
    <s v="SKU WI LTCO  83M  SFP 20 10000 PP  N TH1"/>
    <n v="4000"/>
    <n v="236766.18"/>
    <x v="10"/>
    <n v="4000"/>
    <n v="251160"/>
    <n v="14393.820000000007"/>
    <n v="236766.18"/>
    <n v="288000"/>
    <n v="18841.121495327101"/>
    <n v="255607.30149532709"/>
    <s v="WI"/>
    <x v="0"/>
    <x v="0"/>
  </r>
  <r>
    <x v="9"/>
    <s v="1212057123Code12452D"/>
    <s v="1036965329"/>
    <s v="Z045"/>
    <s v="Z022"/>
    <s v="0093296082"/>
    <s v="1014781"/>
    <s v="CP All Public Company Limited"/>
    <s v="1123730"/>
    <s v="16256534"/>
    <s v="SKU WI MECO  83M  SFP 20 10000 PP  N TH1"/>
    <n v="3000"/>
    <n v="177574.64"/>
    <x v="11"/>
    <n v="3000"/>
    <n v="188370"/>
    <n v="10795.359999999986"/>
    <n v="177574.64"/>
    <n v="216000"/>
    <n v="14130.841121495327"/>
    <n v="191705.48112149534"/>
    <s v="WI"/>
    <x v="0"/>
    <x v="0"/>
  </r>
  <r>
    <x v="9"/>
    <s v="O8 50117295"/>
    <s v="1036965597"/>
    <s v="Z045"/>
    <s v="Z022"/>
    <s v="0093296083"/>
    <s v="1014654"/>
    <s v="FOODLAND SUPERMARKET CO., LTD."/>
    <s v="1014654"/>
    <s v="16280435"/>
    <s v="SKU EV ORBL  83R  ROC 20 10000 PP  N TH1"/>
    <n v="180"/>
    <n v="24170.400000000001"/>
    <x v="0"/>
    <n v="180"/>
    <n v="24935.4"/>
    <n v="765"/>
    <n v="24170.400000000001"/>
    <n v="28800"/>
    <n v="1884.1121495327102"/>
    <n v="26054.512149532711"/>
    <s v="EV"/>
    <x v="0"/>
    <x v="13"/>
  </r>
  <r>
    <x v="9"/>
    <s v="O8 50117295"/>
    <s v="1036965597"/>
    <s v="Z045"/>
    <s v="Z022"/>
    <s v="0093296083"/>
    <s v="1014654"/>
    <s v="FOODLAND SUPERMARKET CO., LTD."/>
    <s v="1014654"/>
    <s v="14976301"/>
    <s v="SKU EV LTSB  83R  ROC 20 10000 PP  N TH1"/>
    <n v="510"/>
    <n v="68482.8"/>
    <x v="1"/>
    <n v="510"/>
    <n v="70650.3"/>
    <n v="2167.5"/>
    <n v="68482.8"/>
    <n v="81600"/>
    <n v="5338.3177570093458"/>
    <n v="73821.117757009342"/>
    <s v="EV"/>
    <x v="0"/>
    <x v="13"/>
  </r>
  <r>
    <x v="9"/>
    <s v="O8 50117295"/>
    <s v="1036965597"/>
    <s v="Z045"/>
    <s v="Z022"/>
    <s v="0093296083"/>
    <s v="1014654"/>
    <s v="FOODLAND SUPERMARKET CO., LTD."/>
    <s v="1014654"/>
    <s v="14976304"/>
    <s v="SKU EV MGOP  83R  ROC 20 10000 PP  N TH1"/>
    <n v="20"/>
    <n v="2931"/>
    <x v="2"/>
    <n v="20"/>
    <n v="3031"/>
    <n v="100"/>
    <n v="2931"/>
    <n v="3500"/>
    <n v="228.97196261682242"/>
    <n v="3159.9719626168226"/>
    <s v="EV"/>
    <x v="0"/>
    <x v="13"/>
  </r>
  <r>
    <x v="9"/>
    <s v="O8 50117295"/>
    <s v="1036965597"/>
    <s v="Z045"/>
    <s v="Z022"/>
    <s v="0093296083"/>
    <s v="1014654"/>
    <s v="FOODLAND SUPERMARKET CO., LTD."/>
    <s v="1014654"/>
    <s v="16256537"/>
    <s v="SKU WI LTCO  83M  SFP 20 10000 PP  N TH1"/>
    <n v="120"/>
    <n v="7498.8"/>
    <x v="10"/>
    <n v="120"/>
    <n v="7534.8"/>
    <n v="36"/>
    <n v="7498.8"/>
    <n v="8640"/>
    <n v="565.23364485981313"/>
    <n v="8064.0336448598136"/>
    <s v="WI"/>
    <x v="0"/>
    <x v="13"/>
  </r>
  <r>
    <x v="9"/>
    <s v="O8 50117295"/>
    <s v="1036965597"/>
    <s v="Z045"/>
    <s v="Z022"/>
    <s v="0093296083"/>
    <s v="1014654"/>
    <s v="FOODLAND SUPERMARKET CO., LTD."/>
    <s v="1014654"/>
    <s v="16256534"/>
    <s v="SKU WI MECO  83M  SFP 20 10000 PP  N TH1"/>
    <n v="90"/>
    <n v="5624.1"/>
    <x v="11"/>
    <n v="90"/>
    <n v="5651.1"/>
    <n v="27"/>
    <n v="5624.1"/>
    <n v="6480"/>
    <n v="423.92523364485982"/>
    <n v="6048.0252336448602"/>
    <s v="WI"/>
    <x v="0"/>
    <x v="13"/>
  </r>
  <r>
    <x v="9"/>
    <s v="O8 50117295"/>
    <s v="1036965597"/>
    <s v="Z045"/>
    <s v="Z022"/>
    <s v="0093296083"/>
    <s v="1014654"/>
    <s v="FOODLAND SUPERMARKET CO., LTD."/>
    <s v="1014654"/>
    <s v="14947759"/>
    <s v="SKU CA FLYL  83R  CPB 20 10000 PP  N TH1"/>
    <n v="460"/>
    <n v="28630.400000000001"/>
    <x v="3"/>
    <n v="460"/>
    <n v="28883.399999999998"/>
    <n v="252.99999999999636"/>
    <n v="28630.400000000001"/>
    <n v="33120"/>
    <n v="2166.7289719626169"/>
    <n v="30797.128971962618"/>
    <s v="CA"/>
    <x v="0"/>
    <x v="13"/>
  </r>
  <r>
    <x v="9"/>
    <s v="O8 50117295"/>
    <s v="1036965597"/>
    <s v="Z045"/>
    <s v="Z022"/>
    <s v="0093296083"/>
    <s v="1014654"/>
    <s v="FOODLAND SUPERMARKET CO., LTD."/>
    <s v="1014654"/>
    <s v="14947762"/>
    <s v="SKU CA LTBL  83R  CPB 20 10000 PP  N TH1"/>
    <n v="430"/>
    <n v="26763.200000000001"/>
    <x v="4"/>
    <n v="430"/>
    <n v="26999.7"/>
    <n v="236.5"/>
    <n v="26763.200000000001"/>
    <n v="30960"/>
    <n v="2025.4205607476636"/>
    <n v="28788.620560747666"/>
    <s v="CA"/>
    <x v="0"/>
    <x v="13"/>
  </r>
  <r>
    <x v="9"/>
    <s v="O8 50117295"/>
    <s v="1036965597"/>
    <s v="Z045"/>
    <s v="Z022"/>
    <s v="0093296083"/>
    <s v="1014654"/>
    <s v="FOODLAND SUPERMARKET CO., LTD."/>
    <s v="1014654"/>
    <s v="15039619"/>
    <s v="SKU CA FLYL  97R  CPB 20 10000 PP  N TH1"/>
    <n v="160"/>
    <n v="10012.799999999999"/>
    <x v="6"/>
    <n v="160"/>
    <n v="10046.4"/>
    <n v="33.600000000000364"/>
    <n v="10012.799999999999"/>
    <n v="11520"/>
    <n v="753.64485981308417"/>
    <n v="10766.444859813084"/>
    <s v="CAHD"/>
    <x v="0"/>
    <x v="13"/>
  </r>
  <r>
    <x v="9"/>
    <s v="PTC-4101399656"/>
    <s v="1036966097"/>
    <s v="Z045"/>
    <s v="Z022"/>
    <s v="0093296084"/>
    <s v="1015197"/>
    <s v="Petroleum Thai Corporation Co.,Ltd."/>
    <s v="1255553"/>
    <s v="16256531"/>
    <s v="SKU WI FLOE  83M  SFP 20 10000 PP  N TH1"/>
    <n v="1000"/>
    <n v="62790"/>
    <x v="9"/>
    <n v="1000"/>
    <n v="62790"/>
    <n v="0"/>
    <n v="62790"/>
    <n v="72000"/>
    <n v="4710.2803738317753"/>
    <n v="67500.280373831774"/>
    <s v="WI"/>
    <x v="0"/>
    <x v="2"/>
  </r>
  <r>
    <x v="9"/>
    <s v="PTC-4101399656"/>
    <s v="1036966097"/>
    <s v="Z045"/>
    <s v="Z022"/>
    <s v="0093296084"/>
    <s v="1015197"/>
    <s v="Petroleum Thai Corporation Co.,Ltd."/>
    <s v="1255553"/>
    <s v="16256537"/>
    <s v="SKU WI LTCO  83M  SFP 20 10000 PP  N TH1"/>
    <n v="700"/>
    <n v="43953"/>
    <x v="10"/>
    <n v="700"/>
    <n v="43953"/>
    <n v="0"/>
    <n v="43953"/>
    <n v="50400"/>
    <n v="3297.1962616822429"/>
    <n v="47250.196261682242"/>
    <s v="WI"/>
    <x v="0"/>
    <x v="2"/>
  </r>
  <r>
    <x v="9"/>
    <s v="PTC-4101399656"/>
    <s v="1036966097"/>
    <s v="Z045"/>
    <s v="Z022"/>
    <s v="0093296084"/>
    <s v="1015197"/>
    <s v="Petroleum Thai Corporation Co.,Ltd."/>
    <s v="1255553"/>
    <s v="16256534"/>
    <s v="SKU WI MECO  83M  SFP 20 10000 PP  N TH1"/>
    <n v="700"/>
    <n v="43953"/>
    <x v="11"/>
    <n v="700"/>
    <n v="43953"/>
    <n v="0"/>
    <n v="43953"/>
    <n v="50400"/>
    <n v="3297.1962616822429"/>
    <n v="47250.196261682242"/>
    <s v="WI"/>
    <x v="0"/>
    <x v="2"/>
  </r>
  <r>
    <x v="9"/>
    <s v="PTC-4101399656"/>
    <s v="1036966097"/>
    <s v="Z045"/>
    <s v="Z022"/>
    <s v="0093296084"/>
    <s v="1015197"/>
    <s v="Petroleum Thai Corporation Co.,Ltd."/>
    <s v="1255553"/>
    <s v="14947759"/>
    <s v="SKU CA FLYL  83R  CPB 20 10000 PP  N TH1"/>
    <n v="1500"/>
    <n v="93735"/>
    <x v="3"/>
    <n v="1500"/>
    <n v="94185"/>
    <n v="450"/>
    <n v="93735"/>
    <n v="108000"/>
    <n v="7065.4205607476633"/>
    <n v="100800.42056074766"/>
    <s v="CA"/>
    <x v="0"/>
    <x v="2"/>
  </r>
  <r>
    <x v="9"/>
    <s v="PTC-4101399656"/>
    <s v="1036966097"/>
    <s v="Z045"/>
    <s v="Z022"/>
    <s v="0093296084"/>
    <s v="1015197"/>
    <s v="Petroleum Thai Corporation Co.,Ltd."/>
    <s v="1255553"/>
    <s v="14947762"/>
    <s v="SKU CA LTBL  83R  CPB 20 10000 PP  N TH1"/>
    <n v="1000"/>
    <n v="62490"/>
    <x v="4"/>
    <n v="1000"/>
    <n v="62790"/>
    <n v="300"/>
    <n v="62490"/>
    <n v="72000"/>
    <n v="4710.2803738317753"/>
    <n v="67200.280373831774"/>
    <s v="CA"/>
    <x v="0"/>
    <x v="2"/>
  </r>
  <r>
    <x v="9"/>
    <s v="PTC-4101399656"/>
    <s v="1036966097"/>
    <s v="Z045"/>
    <s v="Z022"/>
    <s v="0093296084"/>
    <s v="1015197"/>
    <s v="Petroleum Thai Corporation Co.,Ltd."/>
    <s v="1255553"/>
    <s v="14947765"/>
    <s v="SKU CA MGGR  83R  CPB 20 10000 PP  N TH1"/>
    <n v="500"/>
    <n v="31245"/>
    <x v="5"/>
    <n v="500"/>
    <n v="31395"/>
    <n v="150"/>
    <n v="31245"/>
    <n v="36000"/>
    <n v="2355.1401869158876"/>
    <n v="33600.140186915887"/>
    <s v="CA"/>
    <x v="0"/>
    <x v="2"/>
  </r>
  <r>
    <x v="9"/>
    <s v="PTC-4101399656"/>
    <s v="1036966097"/>
    <s v="Z045"/>
    <s v="Z022"/>
    <s v="0093296084"/>
    <s v="1015197"/>
    <s v="Petroleum Thai Corporation Co.,Ltd."/>
    <s v="1255553"/>
    <s v="15039619"/>
    <s v="SKU CA FLYL  97R  CPB 20 10000 PP  N TH1"/>
    <n v="1000"/>
    <n v="62790"/>
    <x v="6"/>
    <n v="1000"/>
    <n v="62790"/>
    <n v="0"/>
    <n v="62790"/>
    <n v="72000"/>
    <n v="4710.2803738317753"/>
    <n v="67500.280373831774"/>
    <s v="CAHD"/>
    <x v="0"/>
    <x v="2"/>
  </r>
  <r>
    <x v="9"/>
    <s v="MPP_Y25-051904"/>
    <s v="1036965354"/>
    <s v="Z045"/>
    <s v="Z022"/>
    <s v="0093296085"/>
    <s v="1255550"/>
    <s v="M PROSPER CO., LTD."/>
    <s v="1255550"/>
    <s v="16256531"/>
    <s v="SKU WI FLOE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21"/>
  </r>
  <r>
    <x v="9"/>
    <s v="MPP_Y25-051904"/>
    <s v="1036965354"/>
    <s v="Z045"/>
    <s v="Z022"/>
    <s v="0093296085"/>
    <s v="1255550"/>
    <s v="M PROSPER CO., LTD."/>
    <s v="1255550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21"/>
  </r>
  <r>
    <x v="9"/>
    <s v="MPP_Y25-051904"/>
    <s v="1036965354"/>
    <s v="Z045"/>
    <s v="Z022"/>
    <s v="0093296085"/>
    <s v="1255550"/>
    <s v="M PROSPER CO., LTD."/>
    <s v="1255550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21"/>
  </r>
  <r>
    <x v="9"/>
    <s v="MPP_Y25-051904"/>
    <s v="1036965354"/>
    <s v="Z045"/>
    <s v="Z022"/>
    <s v="0093296085"/>
    <s v="1255550"/>
    <s v="M PROSPER CO., LTD."/>
    <s v="1255550"/>
    <s v="14947759"/>
    <s v="SKU CA FLYL  83R  CPB 20 10000 PP  N TH1"/>
    <n v="8000"/>
    <n v="497280"/>
    <x v="3"/>
    <n v="8000"/>
    <n v="502320"/>
    <n v="5040"/>
    <n v="497280"/>
    <n v="576000"/>
    <n v="37682.242990654202"/>
    <n v="534962.24299065419"/>
    <s v="CA"/>
    <x v="1"/>
    <x v="21"/>
  </r>
  <r>
    <x v="9"/>
    <s v="MPP_Y25-051904"/>
    <s v="1036965354"/>
    <s v="Z045"/>
    <s v="Z022"/>
    <s v="0093296085"/>
    <s v="1255550"/>
    <s v="M PROSPER CO., LTD."/>
    <s v="1255550"/>
    <s v="14947762"/>
    <s v="SKU CA LTBL  83R  CPB 20 10000 PP  N TH1"/>
    <n v="1250"/>
    <n v="77700"/>
    <x v="4"/>
    <n v="1250"/>
    <n v="78487.5"/>
    <n v="787.5"/>
    <n v="77700"/>
    <n v="90000"/>
    <n v="5887.8504672897197"/>
    <n v="83587.850467289725"/>
    <s v="CA"/>
    <x v="1"/>
    <x v="21"/>
  </r>
  <r>
    <x v="9"/>
    <s v="MPP_Y25-051904"/>
    <s v="1036965354"/>
    <s v="Z045"/>
    <s v="Z022"/>
    <s v="0093296085"/>
    <s v="1255550"/>
    <s v="M PROSPER CO., LTD."/>
    <s v="1255550"/>
    <s v="14947765"/>
    <s v="SKU CA MGGR  83R  CPB 20 10000 PP  N TH1"/>
    <n v="1250"/>
    <n v="77700"/>
    <x v="5"/>
    <n v="1250"/>
    <n v="78487.5"/>
    <n v="787.5"/>
    <n v="77700"/>
    <n v="90000"/>
    <n v="5887.8504672897197"/>
    <n v="83587.850467289725"/>
    <s v="CA"/>
    <x v="1"/>
    <x v="21"/>
  </r>
  <r>
    <x v="9"/>
    <s v="MPP_Y25-051904"/>
    <s v="1036965354"/>
    <s v="Z045"/>
    <s v="Z022"/>
    <s v="0093296085"/>
    <s v="1255550"/>
    <s v="M PROSPER CO., LTD."/>
    <s v="1255550"/>
    <s v="15039619"/>
    <s v="SKU CA FLYL  97R  CPB 20 10000 PP  N TH1"/>
    <n v="1500"/>
    <n v="93240"/>
    <x v="6"/>
    <n v="1500"/>
    <n v="94185"/>
    <n v="945"/>
    <n v="93240"/>
    <n v="108000"/>
    <n v="7065.4205607476633"/>
    <n v="100305.42056074766"/>
    <s v="CAHD"/>
    <x v="1"/>
    <x v="21"/>
  </r>
  <r>
    <x v="9"/>
    <s v="C250212963"/>
    <s v="1036965333"/>
    <s v="Z045"/>
    <s v="Z022"/>
    <s v="0093296086"/>
    <s v="1086614"/>
    <s v="VILLA MARKET JP CO., LTD."/>
    <s v="1086614"/>
    <s v="16239563"/>
    <s v="SKU WI LTBL  83R  CPB 20 10000 PP  N TH1"/>
    <n v="30"/>
    <n v="3079.8"/>
    <x v="8"/>
    <n v="30"/>
    <n v="3124.5"/>
    <n v="44.699999999999818"/>
    <n v="3079.8"/>
    <n v="3600"/>
    <n v="235.51401869158877"/>
    <n v="3315.3140186915889"/>
    <s v="WI"/>
    <x v="0"/>
    <x v="12"/>
  </r>
  <r>
    <x v="9"/>
    <s v="C250212963"/>
    <s v="1036965333"/>
    <s v="Z045"/>
    <s v="Z022"/>
    <s v="0093296086"/>
    <s v="1086614"/>
    <s v="VILLA MARKET JP CO., LTD."/>
    <s v="1086614"/>
    <s v="14947759"/>
    <s v="SKU CA FLYL  83R  CPB 20 10000 PP  N TH1"/>
    <n v="60"/>
    <n v="3716.4"/>
    <x v="3"/>
    <n v="60"/>
    <n v="3767.4"/>
    <n v="51"/>
    <n v="3716.4"/>
    <n v="4320"/>
    <n v="282.61682242990656"/>
    <n v="3999.0168224299068"/>
    <s v="CA"/>
    <x v="0"/>
    <x v="12"/>
  </r>
  <r>
    <x v="9"/>
    <s v="C250212963"/>
    <s v="1036965333"/>
    <s v="Z045"/>
    <s v="Z022"/>
    <s v="0093296086"/>
    <s v="1086614"/>
    <s v="VILLA MARKET JP CO., LTD."/>
    <s v="1086614"/>
    <s v="14947762"/>
    <s v="SKU CA LTBL  83R  CPB 20 10000 PP  N TH1"/>
    <n v="220"/>
    <n v="13626.8"/>
    <x v="4"/>
    <n v="220"/>
    <n v="13813.8"/>
    <n v="187"/>
    <n v="13626.8"/>
    <n v="15840"/>
    <n v="1036.2616822429907"/>
    <n v="14663.061682242989"/>
    <s v="CA"/>
    <x v="0"/>
    <x v="12"/>
  </r>
  <r>
    <x v="9"/>
    <s v="C250212963"/>
    <s v="1036965333"/>
    <s v="Z045"/>
    <s v="Z022"/>
    <s v="0093296086"/>
    <s v="1086614"/>
    <s v="VILLA MARKET JP CO., LTD."/>
    <s v="1086614"/>
    <s v="14947765"/>
    <s v="SKU CA MGGR  83R  CPB 20 10000 PP  N TH1"/>
    <n v="20"/>
    <n v="1238.8"/>
    <x v="5"/>
    <n v="20"/>
    <n v="1255.8"/>
    <n v="17"/>
    <n v="1238.8"/>
    <n v="1440"/>
    <n v="94.205607476635521"/>
    <n v="1333.0056074766355"/>
    <s v="CA"/>
    <x v="0"/>
    <x v="12"/>
  </r>
  <r>
    <x v="9"/>
    <s v="C250213137"/>
    <s v="1036965336"/>
    <s v="Z045"/>
    <s v="Z022"/>
    <s v="0093296087"/>
    <s v="1088213"/>
    <s v="VILLA MARKET JP CO., LTD."/>
    <s v="1088213"/>
    <s v="14976301"/>
    <s v="SKU EV LTSB  83R  ROC 20 10000 PP  N TH1"/>
    <n v="40"/>
    <n v="5378.8"/>
    <x v="1"/>
    <n v="40"/>
    <n v="5541.2"/>
    <n v="162.39999999999964"/>
    <n v="5378.8"/>
    <n v="6400"/>
    <n v="418.69158878504675"/>
    <n v="5797.4915887850466"/>
    <s v="EV"/>
    <x v="0"/>
    <x v="12"/>
  </r>
  <r>
    <x v="9"/>
    <s v="C250213137"/>
    <s v="1036965336"/>
    <s v="Z045"/>
    <s v="Z022"/>
    <s v="0093296087"/>
    <s v="1088213"/>
    <s v="VILLA MARKET JP CO., LTD."/>
    <s v="1088213"/>
    <s v="14976304"/>
    <s v="SKU EV MGOP  83R  ROC 20 10000 PP  N TH1"/>
    <n v="20"/>
    <n v="2951"/>
    <x v="2"/>
    <n v="20"/>
    <n v="3031"/>
    <n v="80"/>
    <n v="2951"/>
    <n v="3500"/>
    <n v="228.97196261682242"/>
    <n v="3179.9719626168226"/>
    <s v="EV"/>
    <x v="0"/>
    <x v="12"/>
  </r>
  <r>
    <x v="9"/>
    <s v="C250213137"/>
    <s v="1036965336"/>
    <s v="Z045"/>
    <s v="Z022"/>
    <s v="0093296087"/>
    <s v="1088213"/>
    <s v="VILLA MARKET JP CO., LTD."/>
    <s v="1088213"/>
    <s v="14947765"/>
    <s v="SKU CA MGGR  83R  CPB 20 10000 PP  N TH1"/>
    <n v="10"/>
    <n v="619.4"/>
    <x v="5"/>
    <n v="10"/>
    <n v="627.9"/>
    <n v="8.5"/>
    <n v="619.4"/>
    <n v="720"/>
    <n v="47.10280373831776"/>
    <n v="666.50280373831777"/>
    <s v="CA"/>
    <x v="0"/>
    <x v="12"/>
  </r>
  <r>
    <x v="9"/>
    <s v="C250213244"/>
    <s v="1036965334"/>
    <s v="Z045"/>
    <s v="Z022"/>
    <s v="0093296088"/>
    <s v="1088556"/>
    <s v="VILLA MARKET JP CO., LTD."/>
    <s v="1088556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9"/>
    <s v="C250213244"/>
    <s v="1036965334"/>
    <s v="Z045"/>
    <s v="Z022"/>
    <s v="0093296088"/>
    <s v="1088556"/>
    <s v="VILLA MARKET JP CO., LTD."/>
    <s v="1088556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9"/>
    <s v="C250213329"/>
    <s v="1036965335"/>
    <s v="Z045"/>
    <s v="Z022"/>
    <s v="0093296089"/>
    <s v="1090165"/>
    <s v="VILLA MARKET JP CO., LTD."/>
    <s v="1090165"/>
    <s v="16239563"/>
    <s v="SKU WI LTBL  83R  CPB 20 10000 PP  N TH1"/>
    <n v="20"/>
    <n v="2053.1999999999998"/>
    <x v="8"/>
    <n v="20"/>
    <n v="2083"/>
    <n v="29.800000000000182"/>
    <n v="2053.1999999999998"/>
    <n v="2400"/>
    <n v="157.00934579439252"/>
    <n v="2210.2093457943924"/>
    <s v="WI"/>
    <x v="0"/>
    <x v="12"/>
  </r>
  <r>
    <x v="9"/>
    <s v="C250213329"/>
    <s v="1036965335"/>
    <s v="Z045"/>
    <s v="Z022"/>
    <s v="0093296089"/>
    <s v="1090165"/>
    <s v="VILLA MARKET JP CO., LTD."/>
    <s v="1090165"/>
    <s v="16256534"/>
    <s v="SKU WI MECO  83M  SFP 20 10000 PP  N TH1"/>
    <n v="50"/>
    <n v="3115"/>
    <x v="11"/>
    <n v="50"/>
    <n v="3139.5"/>
    <n v="24.5"/>
    <n v="3115"/>
    <n v="3600"/>
    <n v="235.51401869158877"/>
    <n v="3350.5140186915887"/>
    <s v="WI"/>
    <x v="0"/>
    <x v="12"/>
  </r>
  <r>
    <x v="9"/>
    <s v="C250213329"/>
    <s v="1036965335"/>
    <s v="Z045"/>
    <s v="Z022"/>
    <s v="0093296089"/>
    <s v="1090165"/>
    <s v="VILLA MARKET JP CO., LTD."/>
    <s v="1090165"/>
    <s v="15039619"/>
    <s v="SKU CA FLYL  97R  CPB 20 10000 PP  N TH1"/>
    <n v="90"/>
    <n v="5651.1"/>
    <x v="6"/>
    <n v="90"/>
    <n v="5651.1"/>
    <n v="0"/>
    <n v="5651.1"/>
    <n v="6480"/>
    <n v="423.92523364485982"/>
    <n v="6075.0252336448602"/>
    <s v="CAHD"/>
    <x v="0"/>
    <x v="12"/>
  </r>
  <r>
    <x v="9"/>
    <s v="C250213440"/>
    <s v="1036965337"/>
    <s v="Z045"/>
    <s v="Z022"/>
    <s v="0093296090"/>
    <s v="1091174"/>
    <s v="VILLA MARKET JP CO., LTD."/>
    <s v="1091174"/>
    <s v="16256534"/>
    <s v="SKU WI MECO  83M  SFP 20 10000 PP  N TH1"/>
    <n v="10"/>
    <n v="623"/>
    <x v="11"/>
    <n v="10"/>
    <n v="627.9"/>
    <n v="4.8999999999999773"/>
    <n v="623"/>
    <n v="720"/>
    <n v="47.10280373831776"/>
    <n v="670.10280373831779"/>
    <s v="WI"/>
    <x v="0"/>
    <x v="12"/>
  </r>
  <r>
    <x v="9"/>
    <s v="C250213542"/>
    <s v="1036965338"/>
    <s v="Z045"/>
    <s v="Z022"/>
    <s v="0093296091"/>
    <s v="1103960"/>
    <s v="VILLA MARKET JP CO., LTD."/>
    <s v="1103960"/>
    <s v="16256537"/>
    <s v="SKU WI LTCO  83M  SFP 20 10000 PP  N TH1"/>
    <n v="50"/>
    <n v="3115"/>
    <x v="10"/>
    <n v="50"/>
    <n v="3139.5"/>
    <n v="24.5"/>
    <n v="3115"/>
    <n v="3600"/>
    <n v="235.51401869158877"/>
    <n v="3350.5140186915887"/>
    <s v="WI"/>
    <x v="0"/>
    <x v="12"/>
  </r>
  <r>
    <x v="9"/>
    <s v="C250213542"/>
    <s v="1036965338"/>
    <s v="Z045"/>
    <s v="Z022"/>
    <s v="0093296091"/>
    <s v="1103960"/>
    <s v="VILLA MARKET JP CO., LTD."/>
    <s v="1103960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9"/>
    <s v="C250213542"/>
    <s v="1036965338"/>
    <s v="Z045"/>
    <s v="Z022"/>
    <s v="0093296091"/>
    <s v="1103960"/>
    <s v="VILLA MARKET JP CO., LTD."/>
    <s v="1103960"/>
    <s v="14947765"/>
    <s v="SKU CA MGGR  83R  CPB 20 10000 PP  N TH1"/>
    <n v="10"/>
    <n v="619.4"/>
    <x v="5"/>
    <n v="10"/>
    <n v="627.9"/>
    <n v="8.5"/>
    <n v="619.4"/>
    <n v="720"/>
    <n v="47.10280373831776"/>
    <n v="666.50280373831777"/>
    <s v="CA"/>
    <x v="0"/>
    <x v="12"/>
  </r>
  <r>
    <x v="9"/>
    <s v="C250213542"/>
    <s v="1036965338"/>
    <s v="Z045"/>
    <s v="Z022"/>
    <s v="0093296091"/>
    <s v="1103960"/>
    <s v="VILLA MARKET JP CO., LTD."/>
    <s v="1103960"/>
    <s v="15039619"/>
    <s v="SKU CA FLYL  97R  CPB 20 10000 PP  N TH1"/>
    <n v="20"/>
    <n v="1255.8"/>
    <x v="6"/>
    <n v="20"/>
    <n v="1255.8"/>
    <n v="0"/>
    <n v="1255.8"/>
    <n v="1440"/>
    <n v="94.205607476635521"/>
    <n v="1350.0056074766355"/>
    <s v="CAHD"/>
    <x v="0"/>
    <x v="12"/>
  </r>
  <r>
    <x v="9"/>
    <s v="C250213643"/>
    <s v="1036965339"/>
    <s v="Z045"/>
    <s v="Z022"/>
    <s v="0093296092"/>
    <s v="1105697"/>
    <s v="VILLA MARKET JP CO., LTD."/>
    <s v="1105697"/>
    <s v="16239563"/>
    <s v="SKU WI LTBL  83R  CPB 20 10000 PP  N TH1"/>
    <n v="10"/>
    <n v="1026.5999999999999"/>
    <x v="8"/>
    <n v="10"/>
    <n v="1041.5"/>
    <n v="14.900000000000091"/>
    <n v="1026.5999999999999"/>
    <n v="1200"/>
    <n v="78.504672897196258"/>
    <n v="1105.1046728971962"/>
    <s v="WI"/>
    <x v="0"/>
    <x v="12"/>
  </r>
  <r>
    <x v="9"/>
    <s v="C250213959"/>
    <s v="1036965340"/>
    <s v="Z045"/>
    <s v="Z022"/>
    <s v="0093296093"/>
    <s v="1118942"/>
    <s v="VILLA MARKET JP CO., LTD."/>
    <s v="1118942"/>
    <s v="14976301"/>
    <s v="SKU EV LTSB  83R  ROC 20 10000 PP  N TH1"/>
    <n v="230"/>
    <n v="30928.1"/>
    <x v="1"/>
    <n v="230"/>
    <n v="31861.9"/>
    <n v="933.80000000000291"/>
    <n v="30928.1"/>
    <n v="36800"/>
    <n v="2407.4766355140187"/>
    <n v="33335.576635514015"/>
    <s v="EV"/>
    <x v="0"/>
    <x v="12"/>
  </r>
  <r>
    <x v="9"/>
    <s v="C250213959"/>
    <s v="1036965340"/>
    <s v="Z045"/>
    <s v="Z022"/>
    <s v="0093296093"/>
    <s v="1118942"/>
    <s v="VILLA MARKET JP CO., LTD."/>
    <s v="1118942"/>
    <s v="16239563"/>
    <s v="SKU WI LTBL  83R  CPB 20 10000 PP  N TH1"/>
    <n v="100"/>
    <n v="10266"/>
    <x v="8"/>
    <n v="100"/>
    <n v="10415"/>
    <n v="149"/>
    <n v="10266"/>
    <n v="12000"/>
    <n v="785.04672897196258"/>
    <n v="11051.046728971962"/>
    <s v="WI"/>
    <x v="0"/>
    <x v="12"/>
  </r>
  <r>
    <x v="9"/>
    <s v="C250213959"/>
    <s v="1036965340"/>
    <s v="Z045"/>
    <s v="Z022"/>
    <s v="0093296093"/>
    <s v="1118942"/>
    <s v="VILLA MARKET JP CO., LTD."/>
    <s v="1118942"/>
    <s v="16256534"/>
    <s v="SKU WI MECO  83M  SFP 20 10000 PP  N TH1"/>
    <n v="50"/>
    <n v="3115"/>
    <x v="11"/>
    <n v="50"/>
    <n v="3139.5"/>
    <n v="24.5"/>
    <n v="3115"/>
    <n v="3600"/>
    <n v="235.51401869158877"/>
    <n v="3350.5140186915887"/>
    <s v="WI"/>
    <x v="0"/>
    <x v="12"/>
  </r>
  <r>
    <x v="9"/>
    <s v="C250213959"/>
    <s v="1036965340"/>
    <s v="Z045"/>
    <s v="Z022"/>
    <s v="0093296093"/>
    <s v="1118942"/>
    <s v="VILLA MARKET JP CO., LTD."/>
    <s v="1118942"/>
    <s v="14947765"/>
    <s v="SKU CA MGGR  83R  CPB 20 10000 PP  N TH1"/>
    <n v="50"/>
    <n v="3097"/>
    <x v="5"/>
    <n v="50"/>
    <n v="3139.5"/>
    <n v="42.5"/>
    <n v="3097"/>
    <n v="3600"/>
    <n v="235.51401869158877"/>
    <n v="3332.5140186915887"/>
    <s v="CA"/>
    <x v="0"/>
    <x v="12"/>
  </r>
  <r>
    <x v="9"/>
    <s v="C250214064"/>
    <s v="1036965342"/>
    <s v="Z045"/>
    <s v="Z022"/>
    <s v="0093296094"/>
    <s v="1118955"/>
    <s v="VILLA MARKET JP CO., LTD."/>
    <s v="1118955"/>
    <s v="16256531"/>
    <s v="SKU WI FLOE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12"/>
  </r>
  <r>
    <x v="9"/>
    <s v="C250214064"/>
    <s v="1036965342"/>
    <s v="Z045"/>
    <s v="Z022"/>
    <s v="0093296094"/>
    <s v="1118955"/>
    <s v="VILLA MARKET JP CO., LTD."/>
    <s v="1118955"/>
    <s v="14947762"/>
    <s v="SKU CA LTBL  83R  CPB 20 10000 PP  N TH1"/>
    <n v="20"/>
    <n v="1238.8"/>
    <x v="4"/>
    <n v="20"/>
    <n v="1255.8"/>
    <n v="17"/>
    <n v="1238.8"/>
    <n v="1440"/>
    <n v="94.205607476635521"/>
    <n v="1333.0056074766355"/>
    <s v="CA"/>
    <x v="0"/>
    <x v="12"/>
  </r>
  <r>
    <x v="9"/>
    <s v="C250214064"/>
    <s v="1036965342"/>
    <s v="Z045"/>
    <s v="Z022"/>
    <s v="0093296094"/>
    <s v="1118955"/>
    <s v="VILLA MARKET JP CO., LTD."/>
    <s v="1118955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9"/>
    <s v="C250214143"/>
    <s v="1036965343"/>
    <s v="Z045"/>
    <s v="Z022"/>
    <s v="0093296095"/>
    <s v="1118956"/>
    <s v="VILLA MARKET JP CO., LTD."/>
    <s v="1118956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9"/>
    <s v="C250214508"/>
    <s v="1036965344"/>
    <s v="Z045"/>
    <s v="Z022"/>
    <s v="0093296096"/>
    <s v="1117832"/>
    <s v="VILLA MARKET JP CO., LTD."/>
    <s v="1117832"/>
    <s v="14947759"/>
    <s v="SKU CA FLYL  83R  CPB 20 10000 PP  N TH1"/>
    <n v="60"/>
    <n v="3716.4"/>
    <x v="3"/>
    <n v="60"/>
    <n v="3767.4"/>
    <n v="51"/>
    <n v="3716.4"/>
    <n v="4320"/>
    <n v="282.61682242990656"/>
    <n v="3999.0168224299068"/>
    <s v="CA"/>
    <x v="0"/>
    <x v="12"/>
  </r>
  <r>
    <x v="9"/>
    <s v="C250214590"/>
    <s v="1036965345"/>
    <s v="Z045"/>
    <s v="Z022"/>
    <s v="0093296097"/>
    <s v="1107745"/>
    <s v="VILLA MARKET JP CO., LTD."/>
    <s v="1107745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9"/>
    <s v="C250214590"/>
    <s v="1036965345"/>
    <s v="Z045"/>
    <s v="Z022"/>
    <s v="0093296097"/>
    <s v="1107745"/>
    <s v="VILLA MARKET JP CO., LTD."/>
    <s v="1107745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9"/>
    <s v="C250214590"/>
    <s v="1036965345"/>
    <s v="Z045"/>
    <s v="Z022"/>
    <s v="0093296097"/>
    <s v="1107745"/>
    <s v="VILLA MARKET JP CO., LTD."/>
    <s v="1107745"/>
    <s v="14947762"/>
    <s v="SKU CA LTBL  83R  CPB 20 10000 PP  N TH1"/>
    <n v="20"/>
    <n v="1238.8"/>
    <x v="4"/>
    <n v="20"/>
    <n v="1255.8"/>
    <n v="17"/>
    <n v="1238.8"/>
    <n v="1440"/>
    <n v="94.205607476635521"/>
    <n v="1333.0056074766355"/>
    <s v="CA"/>
    <x v="0"/>
    <x v="12"/>
  </r>
  <r>
    <x v="9"/>
    <s v="C250214693"/>
    <s v="1036965346"/>
    <s v="Z045"/>
    <s v="Z022"/>
    <s v="0093296098"/>
    <s v="1125727"/>
    <s v="VILLA MARKET JP CO., LTD."/>
    <s v="1125727"/>
    <s v="14976301"/>
    <s v="SKU EV LTSB  83R  ROC 20 10000 PP  N TH1"/>
    <n v="100"/>
    <n v="13447"/>
    <x v="1"/>
    <n v="100"/>
    <n v="13853"/>
    <n v="406"/>
    <n v="13447"/>
    <n v="16000"/>
    <n v="1046.7289719626169"/>
    <n v="14493.728971962617"/>
    <s v="EV"/>
    <x v="0"/>
    <x v="12"/>
  </r>
  <r>
    <x v="9"/>
    <s v="C250214693"/>
    <s v="1036965346"/>
    <s v="Z045"/>
    <s v="Z022"/>
    <s v="0093296098"/>
    <s v="1125727"/>
    <s v="VILLA MARKET JP CO., LTD."/>
    <s v="1125727"/>
    <s v="14947759"/>
    <s v="SKU CA FLY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12"/>
  </r>
  <r>
    <x v="9"/>
    <s v="C250214780"/>
    <s v="1036965347"/>
    <s v="Z045"/>
    <s v="Z022"/>
    <s v="0093296099"/>
    <s v="1127208"/>
    <s v="VILLA MARKET JP CO., LTD."/>
    <s v="1127208"/>
    <s v="16280435"/>
    <s v="SKU EV ORBL  83R  ROC 20 10000 PP  N TH1"/>
    <n v="20"/>
    <n v="2689.4"/>
    <x v="0"/>
    <n v="20"/>
    <n v="2770.6"/>
    <n v="81.199999999999818"/>
    <n v="2689.4"/>
    <n v="3200"/>
    <n v="209.34579439252337"/>
    <n v="2898.7457943925233"/>
    <s v="EV"/>
    <x v="0"/>
    <x v="12"/>
  </r>
  <r>
    <x v="9"/>
    <s v="C250214986"/>
    <s v="1036965348"/>
    <s v="Z045"/>
    <s v="Z022"/>
    <s v="0093296100"/>
    <s v="1115915"/>
    <s v="VILLA MARKET JP CO., LTD."/>
    <s v="1115915"/>
    <s v="14976301"/>
    <s v="SKU EV LTSB  83R  ROC 20 10000 PP  N TH1"/>
    <n v="10"/>
    <n v="1344.7"/>
    <x v="1"/>
    <n v="10"/>
    <n v="1385.3"/>
    <n v="40.599999999999909"/>
    <n v="1344.7"/>
    <n v="1600"/>
    <n v="104.67289719626169"/>
    <n v="1449.3728971962616"/>
    <s v="EV"/>
    <x v="0"/>
    <x v="12"/>
  </r>
  <r>
    <x v="9"/>
    <s v="C250215088"/>
    <s v="1036965349"/>
    <s v="Z045"/>
    <s v="Z022"/>
    <s v="0093296101"/>
    <s v="1211495"/>
    <s v="VILLA MARKET JP CO., LTD."/>
    <s v="1211495"/>
    <s v="14947765"/>
    <s v="SKU CA MGGR  83R  CPB 20 10000 PP  N TH1"/>
    <n v="30"/>
    <n v="1858.2"/>
    <x v="5"/>
    <n v="30"/>
    <n v="1883.7"/>
    <n v="25.5"/>
    <n v="1858.2"/>
    <n v="2160"/>
    <n v="141.30841121495328"/>
    <n v="1999.5084112149534"/>
    <s v="CA"/>
    <x v="0"/>
    <x v="12"/>
  </r>
  <r>
    <x v="9"/>
    <s v="C250215088"/>
    <s v="1036965349"/>
    <s v="Z045"/>
    <s v="Z022"/>
    <s v="0093296101"/>
    <s v="1211495"/>
    <s v="VILLA MARKET JP CO., LTD."/>
    <s v="1211495"/>
    <s v="15039619"/>
    <s v="SKU CA FLYL  97R  CPB 20 10000 PP  N TH1"/>
    <n v="40"/>
    <n v="2511.6"/>
    <x v="6"/>
    <n v="40"/>
    <n v="2511.6"/>
    <n v="0"/>
    <n v="2511.6"/>
    <n v="2880"/>
    <n v="188.41121495327104"/>
    <n v="2700.0112149532711"/>
    <s v="CAHD"/>
    <x v="0"/>
    <x v="12"/>
  </r>
  <r>
    <x v="9"/>
    <s v="C250215410"/>
    <s v="1036965350"/>
    <s v="Z045"/>
    <s v="Z022"/>
    <s v="0093296102"/>
    <s v="1014640"/>
    <s v="VILLA MARKET JP CO., LTD."/>
    <s v="1014640"/>
    <s v="14947765"/>
    <s v="SKU CA MGGR  83R  CPB 20 10000 PP  N TH1"/>
    <n v="10"/>
    <n v="619.4"/>
    <x v="5"/>
    <n v="10"/>
    <n v="627.9"/>
    <n v="8.5"/>
    <n v="619.4"/>
    <n v="720"/>
    <n v="47.10280373831776"/>
    <n v="666.50280373831777"/>
    <s v="CA"/>
    <x v="0"/>
    <x v="12"/>
  </r>
  <r>
    <x v="9"/>
    <s v="C250215504"/>
    <s v="1036965351"/>
    <s v="Z045"/>
    <s v="Z022"/>
    <s v="0093296103"/>
    <s v="1069897"/>
    <s v="VILLA MARKET JP CO., LTD."/>
    <s v="1069897"/>
    <s v="14976301"/>
    <s v="SKU EV LTSB  83R  ROC 20 10000 PP  N TH1"/>
    <n v="20"/>
    <n v="2689.4"/>
    <x v="1"/>
    <n v="20"/>
    <n v="2770.6"/>
    <n v="81.199999999999818"/>
    <n v="2689.4"/>
    <n v="3200"/>
    <n v="209.34579439252337"/>
    <n v="2898.7457943925233"/>
    <s v="EV"/>
    <x v="0"/>
    <x v="12"/>
  </r>
  <r>
    <x v="9"/>
    <s v="C250215587"/>
    <s v="1036965352"/>
    <s v="Z045"/>
    <s v="Z022"/>
    <s v="0093296104"/>
    <s v="1495737"/>
    <s v="VILLA MARKET JP CO., LTD."/>
    <s v="1495737"/>
    <s v="14976301"/>
    <s v="SKU EV LTSB  83R  ROC 20 10000 PP  N TH1"/>
    <n v="10"/>
    <n v="1344.7"/>
    <x v="1"/>
    <n v="10"/>
    <n v="1385.3"/>
    <n v="40.599999999999909"/>
    <n v="1344.7"/>
    <n v="1600"/>
    <n v="104.67289719626169"/>
    <n v="1449.3728971962616"/>
    <s v="EV"/>
    <x v="0"/>
    <x v="12"/>
  </r>
  <r>
    <x v="9"/>
    <s v="C250215587"/>
    <s v="1036965352"/>
    <s v="Z045"/>
    <s v="Z022"/>
    <s v="0093296104"/>
    <s v="1495737"/>
    <s v="VILLA MARKET JP CO., LTD."/>
    <s v="1495737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9"/>
    <s v="SOR1_Y25-051908"/>
    <s v="1036966065"/>
    <s v="Z045"/>
    <s v="Z022"/>
    <s v="0093296105"/>
    <s v="1256072"/>
    <s v="SOR.CHAROEN SUPPLY 2018 CO., LTD."/>
    <s v="1256072"/>
    <s v="14947759"/>
    <s v="SKU CA FLYL  83R  CPB 20 10000 PP  N TH1"/>
    <n v="5000"/>
    <n v="310800"/>
    <x v="3"/>
    <n v="5000"/>
    <n v="313950"/>
    <n v="3150"/>
    <n v="310800"/>
    <n v="360000"/>
    <n v="23551.401869158879"/>
    <n v="334351.4018691589"/>
    <s v="CA"/>
    <x v="1"/>
    <x v="11"/>
  </r>
  <r>
    <x v="9"/>
    <s v="SOR1_Y25-051908"/>
    <s v="1036966065"/>
    <s v="Z045"/>
    <s v="Z022"/>
    <s v="0093296105"/>
    <s v="1256072"/>
    <s v="SOR.CHAROEN SUPPLY 2018 CO., LTD."/>
    <s v="1256072"/>
    <s v="14947762"/>
    <s v="SKU CA LTBL  83R  CPB 20 10000 PP  N TH1"/>
    <n v="5000"/>
    <n v="310800"/>
    <x v="4"/>
    <n v="5000"/>
    <n v="313950"/>
    <n v="3150"/>
    <n v="310800"/>
    <n v="360000"/>
    <n v="23551.401869158879"/>
    <n v="334351.4018691589"/>
    <s v="CA"/>
    <x v="1"/>
    <x v="11"/>
  </r>
  <r>
    <x v="9"/>
    <s v="SOR1_Y25-051908"/>
    <s v="1036966065"/>
    <s v="Z045"/>
    <s v="Z022"/>
    <s v="0093296105"/>
    <s v="1256072"/>
    <s v="SOR.CHAROEN SUPPLY 2018 CO., LTD."/>
    <s v="1256072"/>
    <s v="14947765"/>
    <s v="SKU CA MGGR  83R  CPB 20 10000 PP  N TH1"/>
    <n v="2000"/>
    <n v="124320"/>
    <x v="5"/>
    <n v="2000"/>
    <n v="125580"/>
    <n v="1260"/>
    <n v="124320"/>
    <n v="144000"/>
    <n v="9420.5607476635505"/>
    <n v="133740.56074766355"/>
    <s v="CA"/>
    <x v="1"/>
    <x v="11"/>
  </r>
  <r>
    <x v="9"/>
    <s v="SOR1_Y25-051908"/>
    <s v="1036966065"/>
    <s v="Z045"/>
    <s v="Z022"/>
    <s v="0093296105"/>
    <s v="1256072"/>
    <s v="SOR.CHAROEN SUPPLY 2018 CO., LTD."/>
    <s v="1256072"/>
    <s v="15039619"/>
    <s v="SKU CA FLYL  97R  CPB 20 10000 PP  N TH1"/>
    <n v="5000"/>
    <n v="310800"/>
    <x v="6"/>
    <n v="5000"/>
    <n v="313950"/>
    <n v="3150"/>
    <n v="310800"/>
    <n v="360000"/>
    <n v="23551.401869158879"/>
    <n v="334351.4018691589"/>
    <s v="CAHD"/>
    <x v="1"/>
    <x v="11"/>
  </r>
  <r>
    <x v="9"/>
    <s v="SOR1_Y25-051908"/>
    <s v="1036966065"/>
    <s v="Z045"/>
    <s v="Z022"/>
    <s v="0093296105"/>
    <s v="1256072"/>
    <s v="SOR.CHAROEN SUPPLY 2018 CO., LTD."/>
    <s v="1256072"/>
    <s v="15106849"/>
    <s v="SKU CA MGGR  97R  CPB 20 10000 PP  P TH1"/>
    <n v="3000"/>
    <n v="186480"/>
    <x v="7"/>
    <n v="3000"/>
    <n v="188370"/>
    <n v="1890"/>
    <n v="186480"/>
    <n v="216000"/>
    <n v="14130.841121495327"/>
    <n v="200610.84112149532"/>
    <s v="CAHD"/>
    <x v="1"/>
    <x v="11"/>
  </r>
  <r>
    <x v="9"/>
    <s v="SOR1_Y25-051909"/>
    <s v="1036966067"/>
    <s v="Z045"/>
    <s v="Z022"/>
    <s v="0093296106"/>
    <s v="1256072"/>
    <s v="SOR.CHAROEN SUPPLY 2018 CO., LTD."/>
    <s v="1256072"/>
    <s v="16256531"/>
    <s v="SKU WI FLOE  83M  SFP 20 10000 PP  N TH1"/>
    <n v="5350"/>
    <n v="332556"/>
    <x v="9"/>
    <n v="5350"/>
    <n v="335926.5"/>
    <n v="3370.5"/>
    <n v="332556"/>
    <n v="385200"/>
    <n v="25200"/>
    <n v="357756"/>
    <s v="WI"/>
    <x v="1"/>
    <x v="11"/>
  </r>
  <r>
    <x v="9"/>
    <s v="SOR1_Y25-051909"/>
    <s v="1036966067"/>
    <s v="Z045"/>
    <s v="Z022"/>
    <s v="0093296106"/>
    <s v="1256072"/>
    <s v="SOR.CHAROEN SUPPLY 2018 CO., LTD."/>
    <s v="1256072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11"/>
  </r>
  <r>
    <x v="9"/>
    <s v="SOR1_Y25-051909"/>
    <s v="1036966067"/>
    <s v="Z045"/>
    <s v="Z022"/>
    <s v="0093296106"/>
    <s v="1256072"/>
    <s v="SOR.CHAROEN SUPPLY 2018 CO., LTD."/>
    <s v="1256072"/>
    <s v="16256534"/>
    <s v="SKU WI MECO  83M  SFP 20 10000 PP  N TH1"/>
    <n v="5300"/>
    <n v="329448"/>
    <x v="11"/>
    <n v="5300"/>
    <n v="332787"/>
    <n v="3339"/>
    <n v="329448"/>
    <n v="381600"/>
    <n v="24964.485981308411"/>
    <n v="354412.48598130839"/>
    <s v="WI"/>
    <x v="1"/>
    <x v="11"/>
  </r>
  <r>
    <x v="9"/>
    <s v="WLM_Y25-0519001"/>
    <s v="1036966068"/>
    <s v="Z045"/>
    <s v="Z022"/>
    <s v="0093296107"/>
    <s v="1255552"/>
    <s v="WEALIMEX CO., LTD."/>
    <s v="1260935"/>
    <s v="14976301"/>
    <s v="SKU EV LTSB  83R  ROC 20 10000 PP  N TH1"/>
    <n v="100"/>
    <n v="13714"/>
    <x v="1"/>
    <n v="100"/>
    <n v="13853"/>
    <n v="139"/>
    <n v="13714"/>
    <n v="16000"/>
    <n v="1046.7289719626169"/>
    <n v="14760.728971962617"/>
    <s v="EV"/>
    <x v="1"/>
    <x v="20"/>
  </r>
  <r>
    <x v="9"/>
    <s v="WLM_Y25-0519001"/>
    <s v="1036966068"/>
    <s v="Z045"/>
    <s v="Z022"/>
    <s v="0093296107"/>
    <s v="1255552"/>
    <s v="WEALIMEX CO., LTD."/>
    <s v="1260935"/>
    <s v="16256531"/>
    <s v="SKU WI FLOE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20"/>
  </r>
  <r>
    <x v="9"/>
    <s v="WLM_Y25-0519001"/>
    <s v="1036966068"/>
    <s v="Z045"/>
    <s v="Z022"/>
    <s v="0093296107"/>
    <s v="1255552"/>
    <s v="WEALIMEX CO., LTD."/>
    <s v="1260935"/>
    <s v="16256537"/>
    <s v="SKU WI LT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20"/>
  </r>
  <r>
    <x v="9"/>
    <s v="WLM_Y25-0519001"/>
    <s v="1036966068"/>
    <s v="Z045"/>
    <s v="Z022"/>
    <s v="0093296107"/>
    <s v="1255552"/>
    <s v="WEALIMEX CO., LTD."/>
    <s v="1260935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20"/>
  </r>
  <r>
    <x v="9"/>
    <s v="WLM_Y25-0519001"/>
    <s v="1036966068"/>
    <s v="Z045"/>
    <s v="Z022"/>
    <s v="0093296107"/>
    <s v="1255552"/>
    <s v="WEALIMEX CO., LTD."/>
    <s v="1260935"/>
    <s v="14947759"/>
    <s v="SKU CA FLYL  83R  CPB 20 10000 PP  N TH1"/>
    <n v="13000"/>
    <n v="808080"/>
    <x v="3"/>
    <n v="13000"/>
    <n v="816270"/>
    <n v="8190"/>
    <n v="808080"/>
    <n v="936000"/>
    <n v="61233.644859813081"/>
    <n v="869313.64485981304"/>
    <s v="CA"/>
    <x v="1"/>
    <x v="20"/>
  </r>
  <r>
    <x v="9"/>
    <s v="WLM_Y25-0519001"/>
    <s v="1036966068"/>
    <s v="Z045"/>
    <s v="Z022"/>
    <s v="0093296107"/>
    <s v="1255552"/>
    <s v="WEALIMEX CO., LTD."/>
    <s v="1260935"/>
    <s v="14947762"/>
    <s v="SKU CA LTBL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20"/>
  </r>
  <r>
    <x v="9"/>
    <s v="WLM_Y25-0519001"/>
    <s v="1036966068"/>
    <s v="Z045"/>
    <s v="Z022"/>
    <s v="0093296107"/>
    <s v="1255552"/>
    <s v="WEALIMEX CO., LTD."/>
    <s v="1260935"/>
    <s v="14947765"/>
    <s v="SKU CA MGGR  83R  CPB 20 10000 PP  N TH1"/>
    <n v="2000"/>
    <n v="124320"/>
    <x v="5"/>
    <n v="2000"/>
    <n v="125580"/>
    <n v="1260"/>
    <n v="124320"/>
    <n v="144000"/>
    <n v="9420.5607476635505"/>
    <n v="133740.56074766355"/>
    <s v="CA"/>
    <x v="1"/>
    <x v="20"/>
  </r>
  <r>
    <x v="9"/>
    <s v="WLM_Y25-0519001"/>
    <s v="1036966068"/>
    <s v="Z045"/>
    <s v="Z022"/>
    <s v="0093296107"/>
    <s v="1255552"/>
    <s v="WEALIMEX CO., LTD."/>
    <s v="1260935"/>
    <s v="15039619"/>
    <s v="SKU CA FLYL  97R  CPB 20 10000 PP  N TH1"/>
    <n v="2000"/>
    <n v="124320"/>
    <x v="6"/>
    <n v="2000"/>
    <n v="125580"/>
    <n v="1260"/>
    <n v="124320"/>
    <n v="144000"/>
    <n v="9420.5607476635505"/>
    <n v="133740.56074766355"/>
    <s v="CAHD"/>
    <x v="1"/>
    <x v="20"/>
  </r>
  <r>
    <x v="9"/>
    <s v="WLM_Y25-0519001"/>
    <s v="1036966068"/>
    <s v="Z045"/>
    <s v="Z022"/>
    <s v="0093296107"/>
    <s v="1255552"/>
    <s v="WEALIMEX CO., LTD."/>
    <s v="1260935"/>
    <s v="15106849"/>
    <s v="SKU CA MGGR  97R  CPB 20 10000 PP  P TH1"/>
    <n v="441"/>
    <n v="27412.560000000001"/>
    <x v="7"/>
    <n v="441"/>
    <n v="27690.39"/>
    <n v="277.82999999999811"/>
    <n v="27412.560000000001"/>
    <n v="31752"/>
    <n v="2077.233644859813"/>
    <n v="29489.793644859816"/>
    <s v="CAHD"/>
    <x v="1"/>
    <x v="20"/>
  </r>
  <r>
    <x v="9"/>
    <s v="WLM_Y25-0519001"/>
    <s v="1036966068"/>
    <s v="Z045"/>
    <s v="Z022"/>
    <s v="0093296107"/>
    <s v="1255552"/>
    <s v="WEALIMEX CO., LTD."/>
    <s v="1260935"/>
    <s v="15106849"/>
    <s v="SKU CA MGGR  97R  CPB 20 10000 PP  P TH1"/>
    <n v="59"/>
    <n v="3667.44"/>
    <x v="7"/>
    <n v="59"/>
    <n v="3704.61"/>
    <n v="37.170000000000073"/>
    <n v="3667.44"/>
    <n v="4248"/>
    <n v="277.90654205607478"/>
    <n v="3945.3465420560747"/>
    <s v="CAHD"/>
    <x v="1"/>
    <x v="20"/>
  </r>
  <r>
    <x v="9"/>
    <s v="1312056392Code12452D"/>
    <s v="1036966428"/>
    <s v="Z045"/>
    <s v="Z022"/>
    <s v="0093296108"/>
    <s v="1014781"/>
    <s v="CP All Public Company Limited"/>
    <s v="1134451"/>
    <s v="14947762"/>
    <s v="SKU CA LTBL  83R  CPB 20 10000 PP  N TH1"/>
    <n v="500"/>
    <n v="29595.759999999998"/>
    <x v="4"/>
    <n v="500"/>
    <n v="31395"/>
    <n v="1799.2400000000016"/>
    <n v="29595.759999999998"/>
    <n v="36000"/>
    <n v="2355.1401869158876"/>
    <n v="31950.900186915886"/>
    <s v="CA"/>
    <x v="0"/>
    <x v="0"/>
  </r>
  <r>
    <x v="9"/>
    <s v="1312056392Code12452D"/>
    <s v="1036966428"/>
    <s v="Z045"/>
    <s v="Z022"/>
    <s v="0093296108"/>
    <s v="1014781"/>
    <s v="CP All Public Company Limited"/>
    <s v="1134451"/>
    <s v="14947765"/>
    <s v="SKU CA MGGR  83R  CPB 20 10000 PP  N TH1"/>
    <n v="500"/>
    <n v="29595.759999999998"/>
    <x v="5"/>
    <n v="500"/>
    <n v="31395"/>
    <n v="1799.2400000000016"/>
    <n v="29595.759999999998"/>
    <n v="36000"/>
    <n v="2355.1401869158876"/>
    <n v="31950.900186915886"/>
    <s v="CA"/>
    <x v="0"/>
    <x v="0"/>
  </r>
  <r>
    <x v="9"/>
    <s v="1312056392Code12452D"/>
    <s v="1036966428"/>
    <s v="Z045"/>
    <s v="Z022"/>
    <s v="0093296108"/>
    <s v="1014781"/>
    <s v="CP All Public Company Limited"/>
    <s v="1134451"/>
    <s v="15039619"/>
    <s v="SKU CA FLYL  97R  CPB 20 10000 PP  N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9"/>
    <s v="1312056393Code12452D"/>
    <s v="1036966429"/>
    <s v="Z045"/>
    <s v="Z022"/>
    <s v="0093296109"/>
    <s v="1014781"/>
    <s v="CP All Public Company Limited"/>
    <s v="1134451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9"/>
    <s v="1312056393Code12452D"/>
    <s v="1036966429"/>
    <s v="Z045"/>
    <s v="Z022"/>
    <s v="0093296109"/>
    <s v="1014781"/>
    <s v="CP All Public Company Limited"/>
    <s v="1134451"/>
    <s v="16256537"/>
    <s v="SKU WI LT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9"/>
    <s v="1312056393Code12452D"/>
    <s v="1036966429"/>
    <s v="Z045"/>
    <s v="Z022"/>
    <s v="0093296109"/>
    <s v="1014781"/>
    <s v="CP All Public Company Limited"/>
    <s v="1134451"/>
    <s v="16256534"/>
    <s v="SKU WI MECO  83M  SFP 20 10000 PP  N TH1"/>
    <n v="1000"/>
    <n v="59191.55"/>
    <x v="11"/>
    <n v="1000"/>
    <n v="62790"/>
    <n v="3598.4499999999971"/>
    <n v="59191.55"/>
    <n v="72000"/>
    <n v="4710.2803738317753"/>
    <n v="63901.830373831777"/>
    <s v="WI"/>
    <x v="0"/>
    <x v="0"/>
  </r>
  <r>
    <x v="9"/>
    <s v="SRC1_Y25-051904"/>
    <s v="1036966461"/>
    <s v="Z045"/>
    <s v="Z022"/>
    <s v="0093296110"/>
    <s v="1255251"/>
    <s v="SERICHAI AS&amp;D CO., LTD."/>
    <s v="1255251"/>
    <s v="16280435"/>
    <s v="SKU EV ORBL  83R  ROC 20 10000 PP  N TH1"/>
    <n v="200"/>
    <n v="27428"/>
    <x v="0"/>
    <n v="200"/>
    <n v="27706"/>
    <n v="278"/>
    <n v="27428"/>
    <n v="32000"/>
    <n v="2093.4579439252338"/>
    <n v="29521.457943925234"/>
    <s v="EV"/>
    <x v="1"/>
    <x v="14"/>
  </r>
  <r>
    <x v="9"/>
    <s v="SRC1_Y25-051904"/>
    <s v="1036966461"/>
    <s v="Z045"/>
    <s v="Z022"/>
    <s v="0093296110"/>
    <s v="1255251"/>
    <s v="SERICHAI AS&amp;D CO., LTD."/>
    <s v="1255251"/>
    <s v="14976301"/>
    <s v="SKU EV LTSB  83R  ROC 20 10000 PP  N TH1"/>
    <n v="500"/>
    <n v="68570"/>
    <x v="1"/>
    <n v="500"/>
    <n v="69265"/>
    <n v="695"/>
    <n v="68570"/>
    <n v="80000"/>
    <n v="5233.6448598130837"/>
    <n v="73803.644859813081"/>
    <s v="EV"/>
    <x v="1"/>
    <x v="14"/>
  </r>
  <r>
    <x v="9"/>
    <s v="SRC1_Y25-051904"/>
    <s v="1036966461"/>
    <s v="Z045"/>
    <s v="Z022"/>
    <s v="0093296110"/>
    <s v="1255251"/>
    <s v="SERICHAI AS&amp;D CO., LTD."/>
    <s v="1255251"/>
    <s v="16239563"/>
    <s v="SKU WI LTBL  83R  CPB 20 10000 PP  N TH1"/>
    <n v="300"/>
    <n v="30933"/>
    <x v="8"/>
    <n v="300"/>
    <n v="31245"/>
    <n v="312"/>
    <n v="30933"/>
    <n v="36000"/>
    <n v="2355.1401869158876"/>
    <n v="33288.140186915887"/>
    <s v="WI"/>
    <x v="1"/>
    <x v="14"/>
  </r>
  <r>
    <x v="9"/>
    <s v="SRC1_Y25-051904"/>
    <s v="1036966461"/>
    <s v="Z045"/>
    <s v="Z022"/>
    <s v="0093296110"/>
    <s v="1255251"/>
    <s v="SERICHAI AS&amp;D CO., LTD."/>
    <s v="1255251"/>
    <s v="16256531"/>
    <s v="SKU WI FLOE  83M  SFP 20 10000 PP  N TH1"/>
    <n v="1500"/>
    <n v="93240"/>
    <x v="9"/>
    <n v="1500"/>
    <n v="94185"/>
    <n v="945"/>
    <n v="93240"/>
    <n v="108000"/>
    <n v="7065.4205607476633"/>
    <n v="100305.42056074766"/>
    <s v="WI"/>
    <x v="1"/>
    <x v="14"/>
  </r>
  <r>
    <x v="9"/>
    <s v="SRC1_Y25-051904"/>
    <s v="1036966461"/>
    <s v="Z045"/>
    <s v="Z022"/>
    <s v="0093296110"/>
    <s v="1255251"/>
    <s v="SERICHAI AS&amp;D CO., LTD."/>
    <s v="1255251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14"/>
  </r>
  <r>
    <x v="9"/>
    <s v="SRC1_Y25-051904"/>
    <s v="1036966461"/>
    <s v="Z045"/>
    <s v="Z022"/>
    <s v="0093296110"/>
    <s v="1255251"/>
    <s v="SERICHAI AS&amp;D CO., LTD."/>
    <s v="1255251"/>
    <s v="16256534"/>
    <s v="SKU WI MECO  83M  SFP 20 10000 PP  N TH1"/>
    <n v="729"/>
    <n v="45314.64"/>
    <x v="11"/>
    <n v="729"/>
    <n v="45773.909999999996"/>
    <n v="459.2699999999968"/>
    <n v="45314.64"/>
    <n v="52488"/>
    <n v="3433.7943925233644"/>
    <n v="48748.434392523362"/>
    <s v="WI"/>
    <x v="1"/>
    <x v="14"/>
  </r>
  <r>
    <x v="9"/>
    <s v="SRC1_Y25-051904"/>
    <s v="1036966461"/>
    <s v="Z045"/>
    <s v="Z022"/>
    <s v="0093296110"/>
    <s v="1255251"/>
    <s v="SERICHAI AS&amp;D CO., LTD."/>
    <s v="1255251"/>
    <s v="16256534"/>
    <s v="SKU WI MECO  83M  SFP 20 10000 PP  N TH1"/>
    <n v="1271"/>
    <n v="79005.36"/>
    <x v="11"/>
    <n v="1271"/>
    <n v="79806.09"/>
    <n v="800.72999999999593"/>
    <n v="79005.36"/>
    <n v="91512"/>
    <n v="5986.7663551401865"/>
    <n v="84992.126355140193"/>
    <s v="WI"/>
    <x v="1"/>
    <x v="14"/>
  </r>
  <r>
    <x v="9"/>
    <s v="SRC1_Y25-051904"/>
    <s v="1036966461"/>
    <s v="Z045"/>
    <s v="Z022"/>
    <s v="0093296110"/>
    <s v="1255251"/>
    <s v="SERICHAI AS&amp;D CO., LTD."/>
    <s v="1255251"/>
    <s v="14947759"/>
    <s v="SKU CA FLYL  83R  CPB 20 10000 PP  N TH1"/>
    <n v="7500"/>
    <n v="466200"/>
    <x v="3"/>
    <n v="7500"/>
    <n v="470925"/>
    <n v="4725"/>
    <n v="466200"/>
    <n v="540000"/>
    <n v="35327.102803738315"/>
    <n v="501527.10280373832"/>
    <s v="CA"/>
    <x v="1"/>
    <x v="14"/>
  </r>
  <r>
    <x v="9"/>
    <s v="SRC1_Y25-051904"/>
    <s v="1036966461"/>
    <s v="Z045"/>
    <s v="Z022"/>
    <s v="0093296110"/>
    <s v="1255251"/>
    <s v="SERICHAI AS&amp;D CO., LTD."/>
    <s v="1255251"/>
    <s v="14947762"/>
    <s v="SKU CA LTBL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14"/>
  </r>
  <r>
    <x v="9"/>
    <s v="SRC1_Y25-051904"/>
    <s v="1036966461"/>
    <s v="Z045"/>
    <s v="Z022"/>
    <s v="0093296110"/>
    <s v="1255251"/>
    <s v="SERICHAI AS&amp;D CO., LTD."/>
    <s v="1255251"/>
    <s v="14947765"/>
    <s v="SKU CA MGGR  83R  CPB 20 10000 PP  N TH1"/>
    <n v="1500"/>
    <n v="93240"/>
    <x v="5"/>
    <n v="1500"/>
    <n v="94185"/>
    <n v="945"/>
    <n v="93240"/>
    <n v="108000"/>
    <n v="7065.4205607476633"/>
    <n v="100305.42056074766"/>
    <s v="CA"/>
    <x v="1"/>
    <x v="14"/>
  </r>
  <r>
    <x v="9"/>
    <s v="SRC1_Y25-051904"/>
    <s v="1036966461"/>
    <s v="Z045"/>
    <s v="Z022"/>
    <s v="0093296110"/>
    <s v="1255251"/>
    <s v="SERICHAI AS&amp;D CO., LTD."/>
    <s v="1255251"/>
    <s v="15039619"/>
    <s v="SKU CA FLYL  97R  CPB 20 10000 PP  N TH1"/>
    <n v="1000"/>
    <n v="62160"/>
    <x v="6"/>
    <n v="1000"/>
    <n v="62790"/>
    <n v="630"/>
    <n v="62160"/>
    <n v="72000"/>
    <n v="4710.2803738317753"/>
    <n v="66870.280373831774"/>
    <s v="CAHD"/>
    <x v="1"/>
    <x v="14"/>
  </r>
  <r>
    <x v="9"/>
    <s v="SRC2_Y25-051905"/>
    <s v="1036966464"/>
    <s v="Z045"/>
    <s v="Z022"/>
    <s v="0093296111"/>
    <s v="1255251"/>
    <s v="SERICHAI AS&amp;D CO., LTD."/>
    <s v="1412734"/>
    <s v="16239563"/>
    <s v="SKU WI LTBL  83R  CPB 20 10000 PP  N TH1"/>
    <n v="50"/>
    <n v="5155.5"/>
    <x v="8"/>
    <n v="50"/>
    <n v="5207.5"/>
    <n v="52"/>
    <n v="5155.5"/>
    <n v="6000"/>
    <n v="392.52336448598129"/>
    <n v="5548.0233644859809"/>
    <s v="WI"/>
    <x v="1"/>
    <x v="14"/>
  </r>
  <r>
    <x v="9"/>
    <s v="SRC2_Y25-051905"/>
    <s v="1036966464"/>
    <s v="Z045"/>
    <s v="Z022"/>
    <s v="0093296111"/>
    <s v="1255251"/>
    <s v="SERICHAI AS&amp;D CO., LTD."/>
    <s v="1412734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14"/>
  </r>
  <r>
    <x v="9"/>
    <s v="SRC2_Y25-051905"/>
    <s v="1036966464"/>
    <s v="Z045"/>
    <s v="Z022"/>
    <s v="0093296111"/>
    <s v="1255251"/>
    <s v="SERICHAI AS&amp;D CO., LTD."/>
    <s v="1412734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14"/>
  </r>
  <r>
    <x v="9"/>
    <s v="SRC2_Y25-051905"/>
    <s v="1036966464"/>
    <s v="Z045"/>
    <s v="Z022"/>
    <s v="0093296111"/>
    <s v="1255251"/>
    <s v="SERICHAI AS&amp;D CO., LTD."/>
    <s v="1412734"/>
    <s v="14947759"/>
    <s v="SKU CA FLYL  83R  CPB 20 10000 PP  N TH1"/>
    <n v="8000"/>
    <n v="497280"/>
    <x v="3"/>
    <n v="8000"/>
    <n v="502320"/>
    <n v="5040"/>
    <n v="497280"/>
    <n v="576000"/>
    <n v="37682.242990654202"/>
    <n v="534962.24299065419"/>
    <s v="CA"/>
    <x v="1"/>
    <x v="14"/>
  </r>
  <r>
    <x v="9"/>
    <s v="SRC2_Y25-051905"/>
    <s v="1036966464"/>
    <s v="Z045"/>
    <s v="Z022"/>
    <s v="0093296111"/>
    <s v="1255251"/>
    <s v="SERICHAI AS&amp;D CO., LTD."/>
    <s v="1412734"/>
    <s v="14947762"/>
    <s v="SKU CA LTBL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14"/>
  </r>
  <r>
    <x v="9"/>
    <s v="SRC2_Y25-051905"/>
    <s v="1036966464"/>
    <s v="Z045"/>
    <s v="Z022"/>
    <s v="0093296111"/>
    <s v="1255251"/>
    <s v="SERICHAI AS&amp;D CO., LTD."/>
    <s v="1412734"/>
    <s v="14947765"/>
    <s v="SKU CA MGGR  83R  CPB 20 10000 PP  N TH1"/>
    <n v="1000"/>
    <n v="62160"/>
    <x v="5"/>
    <n v="1000"/>
    <n v="62790"/>
    <n v="630"/>
    <n v="62160"/>
    <n v="72000"/>
    <n v="4710.2803738317753"/>
    <n v="66870.280373831774"/>
    <s v="CA"/>
    <x v="1"/>
    <x v="14"/>
  </r>
  <r>
    <x v="9"/>
    <s v="SRC2_Y25-051905"/>
    <s v="1036966464"/>
    <s v="Z045"/>
    <s v="Z022"/>
    <s v="0093296111"/>
    <s v="1255251"/>
    <s v="SERICHAI AS&amp;D CO., LTD."/>
    <s v="1412734"/>
    <s v="15039619"/>
    <s v="SKU CA FLYL  97R  CPB 20 10000 PP  N TH1"/>
    <n v="266"/>
    <n v="16534.560000000001"/>
    <x v="6"/>
    <n v="266"/>
    <n v="16702.14"/>
    <n v="167.57999999999811"/>
    <n v="16534.560000000001"/>
    <n v="19152"/>
    <n v="1252.9345794392523"/>
    <n v="17787.494579439255"/>
    <s v="CAHD"/>
    <x v="1"/>
    <x v="14"/>
  </r>
  <r>
    <x v="9"/>
    <s v="SRC2_Y25-051905"/>
    <s v="1036966464"/>
    <s v="Z045"/>
    <s v="Z022"/>
    <s v="0093296111"/>
    <s v="1255251"/>
    <s v="SERICHAI AS&amp;D CO., LTD."/>
    <s v="1412734"/>
    <s v="15039619"/>
    <s v="SKU CA FLYL  97R  CPB 20 10000 PP  N TH1"/>
    <n v="1734"/>
    <n v="107785.44"/>
    <x v="6"/>
    <n v="1734"/>
    <n v="108877.86"/>
    <n v="1092.4199999999983"/>
    <n v="107785.44"/>
    <n v="124848"/>
    <n v="8167.6261682242994"/>
    <n v="115953.06616822431"/>
    <s v="CAHD"/>
    <x v="1"/>
    <x v="14"/>
  </r>
  <r>
    <x v="10"/>
    <s v="P25H101824"/>
    <s v="1036966534"/>
    <s v="Z045"/>
    <s v="Z022"/>
    <s v="0093296112"/>
    <s v="1014722"/>
    <s v="AEON (Thailand) Co.,Ltd."/>
    <s v="1014722"/>
    <s v="16280435"/>
    <s v="SKU EV ORBL  83R  ROC 20 10000 PP  N TH1"/>
    <n v="500"/>
    <n v="68515"/>
    <x v="0"/>
    <n v="500"/>
    <n v="69265"/>
    <n v="750"/>
    <n v="68515"/>
    <n v="80000"/>
    <n v="5233.6448598130837"/>
    <n v="73748.644859813081"/>
    <s v="EV"/>
    <x v="0"/>
    <x v="7"/>
  </r>
  <r>
    <x v="10"/>
    <s v="P25H101824"/>
    <s v="1036966534"/>
    <s v="Z045"/>
    <s v="Z022"/>
    <s v="0093296112"/>
    <s v="1014722"/>
    <s v="AEON (Thailand) Co.,Ltd."/>
    <s v="1014722"/>
    <s v="14976301"/>
    <s v="SKU EV LTSB  83R  ROC 20 10000 PP  N TH1"/>
    <n v="500"/>
    <n v="68515"/>
    <x v="1"/>
    <n v="500"/>
    <n v="69265"/>
    <n v="750"/>
    <n v="68515"/>
    <n v="80000"/>
    <n v="5233.6448598130837"/>
    <n v="73748.644859813081"/>
    <s v="EV"/>
    <x v="0"/>
    <x v="7"/>
  </r>
  <r>
    <x v="10"/>
    <s v="P25H101824"/>
    <s v="1036966534"/>
    <s v="Z045"/>
    <s v="Z022"/>
    <s v="0093296112"/>
    <s v="1014722"/>
    <s v="AEON (Thailand) Co.,Ltd."/>
    <s v="1014722"/>
    <s v="16256537"/>
    <s v="SKU WI LTCO  83M  SFP 20 10000 PP  N TH1"/>
    <n v="500"/>
    <n v="31380"/>
    <x v="10"/>
    <n v="500"/>
    <n v="31395"/>
    <n v="15"/>
    <n v="31380"/>
    <n v="36000"/>
    <n v="2355.1401869158876"/>
    <n v="33735.140186915887"/>
    <s v="WI"/>
    <x v="0"/>
    <x v="7"/>
  </r>
  <r>
    <x v="10"/>
    <s v="P25H101824"/>
    <s v="1036966534"/>
    <s v="Z045"/>
    <s v="Z022"/>
    <s v="0093296112"/>
    <s v="1014722"/>
    <s v="AEON (Thailand) Co.,Ltd."/>
    <s v="1014722"/>
    <s v="15039619"/>
    <s v="SKU CA FLYL  97R  CPB 20 10000 PP  N TH1"/>
    <n v="500"/>
    <n v="31395"/>
    <x v="6"/>
    <n v="500"/>
    <n v="31395"/>
    <n v="0"/>
    <n v="31395"/>
    <n v="36000"/>
    <n v="2355.1401869158876"/>
    <n v="33750.140186915887"/>
    <s v="CAHD"/>
    <x v="0"/>
    <x v="7"/>
  </r>
  <r>
    <x v="10"/>
    <s v="31746873"/>
    <s v="1036966517"/>
    <s v="Z045"/>
    <s v="Z022"/>
    <s v="0093296113"/>
    <s v="1118080"/>
    <s v="CP Axtra Public Company Limited"/>
    <s v="1077703"/>
    <s v="16256531"/>
    <s v="SKU WI FLOE  83M  SFP 20 10000 PP  N TH1"/>
    <n v="1000"/>
    <n v="61120"/>
    <x v="9"/>
    <n v="1000"/>
    <n v="62790"/>
    <n v="1670"/>
    <n v="61120"/>
    <n v="72000"/>
    <n v="4710.2803738317753"/>
    <n v="65830.280373831774"/>
    <s v="WI"/>
    <x v="0"/>
    <x v="8"/>
  </r>
  <r>
    <x v="10"/>
    <s v="31746873"/>
    <s v="1036966517"/>
    <s v="Z045"/>
    <s v="Z022"/>
    <s v="0093296113"/>
    <s v="1118080"/>
    <s v="CP Axtra Public Company Limited"/>
    <s v="1077703"/>
    <s v="16256537"/>
    <s v="SKU WI LTCO  83M  SFP 20 10000 PP  N TH1"/>
    <n v="2000"/>
    <n v="122240"/>
    <x v="10"/>
    <n v="2000"/>
    <n v="125580"/>
    <n v="3340"/>
    <n v="122240"/>
    <n v="144000"/>
    <n v="9420.5607476635505"/>
    <n v="131660.56074766355"/>
    <s v="WI"/>
    <x v="0"/>
    <x v="8"/>
  </r>
  <r>
    <x v="10"/>
    <s v="31746873"/>
    <s v="1036966517"/>
    <s v="Z045"/>
    <s v="Z022"/>
    <s v="0093296113"/>
    <s v="1118080"/>
    <s v="CP Axtra Public Company Limited"/>
    <s v="1077703"/>
    <s v="16256534"/>
    <s v="SKU WI MECO  83M  SFP 20 10000 PP  N TH1"/>
    <n v="1000"/>
    <n v="61120"/>
    <x v="11"/>
    <n v="1000"/>
    <n v="62790"/>
    <n v="1670"/>
    <n v="61120"/>
    <n v="72000"/>
    <n v="4710.2803738317753"/>
    <n v="65830.280373831774"/>
    <s v="WI"/>
    <x v="0"/>
    <x v="8"/>
  </r>
  <r>
    <x v="10"/>
    <s v="31746873"/>
    <s v="1036966517"/>
    <s v="Z045"/>
    <s v="Z022"/>
    <s v="0093296113"/>
    <s v="1118080"/>
    <s v="CP Axtra Public Company Limited"/>
    <s v="1077703"/>
    <s v="14947759"/>
    <s v="SKU CA FLYL  83R  CPB 20 10000 PP  N TH1"/>
    <n v="7000"/>
    <n v="427630"/>
    <x v="3"/>
    <n v="7000"/>
    <n v="439530"/>
    <n v="11900"/>
    <n v="427630"/>
    <n v="504000"/>
    <n v="32971.962616822428"/>
    <n v="460601.96261682245"/>
    <s v="CA"/>
    <x v="0"/>
    <x v="8"/>
  </r>
  <r>
    <x v="10"/>
    <s v="31746873"/>
    <s v="1036966517"/>
    <s v="Z045"/>
    <s v="Z022"/>
    <s v="0093296113"/>
    <s v="1118080"/>
    <s v="CP Axtra Public Company Limited"/>
    <s v="1077703"/>
    <s v="14947762"/>
    <s v="SKU CA LTBL  83R  CPB 20 10000 PP  N TH1"/>
    <n v="3000"/>
    <n v="183270"/>
    <x v="4"/>
    <n v="3000"/>
    <n v="188370"/>
    <n v="5100"/>
    <n v="183270"/>
    <n v="216000"/>
    <n v="14130.841121495327"/>
    <n v="197400.84112149532"/>
    <s v="CA"/>
    <x v="0"/>
    <x v="8"/>
  </r>
  <r>
    <x v="10"/>
    <s v="31746873"/>
    <s v="1036966517"/>
    <s v="Z045"/>
    <s v="Z022"/>
    <s v="0093296113"/>
    <s v="1118080"/>
    <s v="CP Axtra Public Company Limited"/>
    <s v="1077703"/>
    <s v="14947765"/>
    <s v="SKU CA MGGR  83R  CPB 20 10000 PP  N TH1"/>
    <n v="2000"/>
    <n v="122180"/>
    <x v="5"/>
    <n v="2000"/>
    <n v="125580"/>
    <n v="3400"/>
    <n v="122180"/>
    <n v="144000"/>
    <n v="9420.5607476635505"/>
    <n v="131600.56074766355"/>
    <s v="CA"/>
    <x v="0"/>
    <x v="8"/>
  </r>
  <r>
    <x v="10"/>
    <s v="31746873"/>
    <s v="1036966517"/>
    <s v="Z045"/>
    <s v="Z022"/>
    <s v="0093296113"/>
    <s v="1118080"/>
    <s v="CP Axtra Public Company Limited"/>
    <s v="1077703"/>
    <s v="15039619"/>
    <s v="SKU CA FLYL  97R  CPB 20 10000 PP  N TH1"/>
    <n v="3500"/>
    <n v="213815"/>
    <x v="6"/>
    <n v="3500"/>
    <n v="219765"/>
    <n v="5950"/>
    <n v="213815"/>
    <n v="252000"/>
    <n v="16485.981308411214"/>
    <n v="230300.98130841122"/>
    <s v="CAHD"/>
    <x v="0"/>
    <x v="8"/>
  </r>
  <r>
    <x v="10"/>
    <s v="1012058684"/>
    <s v="1036966414"/>
    <s v="Z045"/>
    <s v="Z022"/>
    <s v="0093296114"/>
    <s v="1014781"/>
    <s v="CP All Public Company Limited"/>
    <s v="1014781"/>
    <s v="14976301"/>
    <s v="SKU EV LTSB  83R  ROC 20 10000 PP  N TH1"/>
    <n v="8000"/>
    <n v="1066706.24"/>
    <x v="1"/>
    <n v="8000"/>
    <n v="1108240"/>
    <n v="41533.760000000009"/>
    <n v="1066706.24"/>
    <n v="1280000"/>
    <n v="83738.317757009339"/>
    <n v="1150444.5577570093"/>
    <s v="EV"/>
    <x v="0"/>
    <x v="0"/>
  </r>
  <r>
    <x v="10"/>
    <s v="1012058684"/>
    <s v="1036966414"/>
    <s v="Z045"/>
    <s v="Z022"/>
    <s v="0093296114"/>
    <s v="1014781"/>
    <s v="CP All Public Company Limited"/>
    <s v="1014781"/>
    <s v="14976304"/>
    <s v="SKU EV MGOP  83R  ROC 20 10000 PP  N TH1"/>
    <n v="4000"/>
    <n v="571710.16"/>
    <x v="2"/>
    <n v="4000"/>
    <n v="606200"/>
    <n v="34489.839999999967"/>
    <n v="571710.16"/>
    <n v="700000"/>
    <n v="45794.392523364484"/>
    <n v="617504.55252336455"/>
    <s v="EV"/>
    <x v="0"/>
    <x v="0"/>
  </r>
  <r>
    <x v="10"/>
    <s v="1012058684"/>
    <s v="1036966414"/>
    <s v="Z045"/>
    <s v="Z022"/>
    <s v="0093296114"/>
    <s v="1014781"/>
    <s v="CP All Public Company Limited"/>
    <s v="1014781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10"/>
    <s v="1012058684"/>
    <s v="1036966414"/>
    <s v="Z045"/>
    <s v="Z022"/>
    <s v="0093296114"/>
    <s v="1014781"/>
    <s v="CP All Public Company Limited"/>
    <s v="1014781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10"/>
    <s v="1012058684"/>
    <s v="1036966414"/>
    <s v="Z045"/>
    <s v="Z022"/>
    <s v="0093296114"/>
    <s v="1014781"/>
    <s v="CP All Public Company Limited"/>
    <s v="1014781"/>
    <s v="14947765"/>
    <s v="SKU CA MGGR  83R  CPB 20 10000 PP  N TH1"/>
    <n v="8000"/>
    <n v="473532.21"/>
    <x v="5"/>
    <n v="8000"/>
    <n v="502320"/>
    <n v="28787.789999999979"/>
    <n v="473532.21"/>
    <n v="576000"/>
    <n v="37682.242990654202"/>
    <n v="511214.45299065422"/>
    <s v="CA"/>
    <x v="0"/>
    <x v="0"/>
  </r>
  <r>
    <x v="10"/>
    <s v="1012058684"/>
    <s v="1036966414"/>
    <s v="Z045"/>
    <s v="Z022"/>
    <s v="0093296114"/>
    <s v="1014781"/>
    <s v="CP All Public Company Limited"/>
    <s v="1014781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10"/>
    <s v="1012058685"/>
    <s v="1036966418"/>
    <s v="Z045"/>
    <s v="Z022"/>
    <s v="0093296115"/>
    <s v="1014781"/>
    <s v="CP All Public Company Limited"/>
    <s v="1014781"/>
    <s v="16256531"/>
    <s v="SKU WI FLOE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10"/>
    <s v="1012058685"/>
    <s v="1036966418"/>
    <s v="Z045"/>
    <s v="Z022"/>
    <s v="0093296115"/>
    <s v="1014781"/>
    <s v="CP All Public Company Limited"/>
    <s v="1014781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10"/>
    <s v="5012059291"/>
    <s v="1036966424"/>
    <s v="Z045"/>
    <s v="Z022"/>
    <s v="0093296116"/>
    <s v="1014781"/>
    <s v="CP All Public Company Limited"/>
    <s v="1075193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10"/>
    <s v="5012059291"/>
    <s v="1036966424"/>
    <s v="Z045"/>
    <s v="Z022"/>
    <s v="0093296116"/>
    <s v="1014781"/>
    <s v="CP All Public Company Limited"/>
    <s v="1075193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0"/>
    <s v="5012059291"/>
    <s v="1036966424"/>
    <s v="Z045"/>
    <s v="Z022"/>
    <s v="0093296116"/>
    <s v="1014781"/>
    <s v="CP All Public Company Limited"/>
    <s v="1075193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10"/>
    <s v="5012059291"/>
    <s v="1036966424"/>
    <s v="Z045"/>
    <s v="Z022"/>
    <s v="0093296116"/>
    <s v="1014781"/>
    <s v="CP All Public Company Limited"/>
    <s v="1075193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10"/>
    <s v="5012059291"/>
    <s v="1036966424"/>
    <s v="Z045"/>
    <s v="Z022"/>
    <s v="0093296116"/>
    <s v="1014781"/>
    <s v="CP All Public Company Limited"/>
    <s v="1075193"/>
    <s v="14947762"/>
    <s v="SKU CA LTBL  83R  CPB 20 10000 PP  N TH1"/>
    <n v="7000"/>
    <n v="414340.68"/>
    <x v="4"/>
    <n v="7000"/>
    <n v="439530"/>
    <n v="25189.320000000007"/>
    <n v="414340.68"/>
    <n v="504000"/>
    <n v="32971.962616822428"/>
    <n v="447312.64261682244"/>
    <s v="CA"/>
    <x v="0"/>
    <x v="0"/>
  </r>
  <r>
    <x v="10"/>
    <s v="5012059291"/>
    <s v="1036966424"/>
    <s v="Z045"/>
    <s v="Z022"/>
    <s v="0093296116"/>
    <s v="1014781"/>
    <s v="CP All Public Company Limited"/>
    <s v="1075193"/>
    <s v="14947765"/>
    <s v="SKU CA MGGR  83R  CPB 20 10000 PP  N TH1"/>
    <n v="2500"/>
    <n v="147978.81"/>
    <x v="5"/>
    <n v="2500"/>
    <n v="156975"/>
    <n v="8996.1900000000023"/>
    <n v="147978.81"/>
    <n v="180000"/>
    <n v="11775.700934579439"/>
    <n v="159754.51093457945"/>
    <s v="CA"/>
    <x v="0"/>
    <x v="0"/>
  </r>
  <r>
    <x v="10"/>
    <s v="5012059291"/>
    <s v="1036966424"/>
    <s v="Z045"/>
    <s v="Z022"/>
    <s v="0093296116"/>
    <s v="1014781"/>
    <s v="CP All Public Company Limited"/>
    <s v="1075193"/>
    <s v="15039619"/>
    <s v="SKU CA FLYL  97R  CPB 20 10000 PP  N TH1"/>
    <n v="5000"/>
    <n v="295957.73"/>
    <x v="6"/>
    <n v="5000"/>
    <n v="313950"/>
    <n v="17992.270000000019"/>
    <n v="295957.73"/>
    <n v="360000"/>
    <n v="23551.401869158879"/>
    <n v="319509.13186915888"/>
    <s v="CAHD"/>
    <x v="0"/>
    <x v="0"/>
  </r>
  <r>
    <x v="10"/>
    <s v="5012059291"/>
    <s v="1036966424"/>
    <s v="Z045"/>
    <s v="Z022"/>
    <s v="0093296116"/>
    <s v="1014781"/>
    <s v="CP All Public Company Limited"/>
    <s v="1075193"/>
    <s v="15106849"/>
    <s v="SKU CA MGGR  97R  CPB 20 10000 PP  P TH1"/>
    <n v="1500"/>
    <n v="88787.32"/>
    <x v="7"/>
    <n v="1500"/>
    <n v="94185"/>
    <n v="5397.679999999993"/>
    <n v="88787.32"/>
    <n v="108000"/>
    <n v="7065.4205607476633"/>
    <n v="95852.740560747668"/>
    <s v="CAHD"/>
    <x v="0"/>
    <x v="0"/>
  </r>
  <r>
    <x v="10"/>
    <s v="5012059292"/>
    <s v="1036966425"/>
    <s v="Z045"/>
    <s v="Z022"/>
    <s v="0093296117"/>
    <s v="1014781"/>
    <s v="CP All Public Company Limited"/>
    <s v="1075193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10"/>
    <s v="5012059292"/>
    <s v="1036966425"/>
    <s v="Z045"/>
    <s v="Z022"/>
    <s v="0093296117"/>
    <s v="1014781"/>
    <s v="CP All Public Company Limited"/>
    <s v="1075193"/>
    <s v="16256531"/>
    <s v="SKU WI FLOE  83M  SFP 20 10000 PP  N TH1"/>
    <n v="3000"/>
    <n v="177574.64"/>
    <x v="9"/>
    <n v="3000"/>
    <n v="188370"/>
    <n v="10795.359999999986"/>
    <n v="177574.64"/>
    <n v="216000"/>
    <n v="14130.841121495327"/>
    <n v="191705.48112149534"/>
    <s v="WI"/>
    <x v="0"/>
    <x v="0"/>
  </r>
  <r>
    <x v="10"/>
    <s v="5012059292"/>
    <s v="1036966425"/>
    <s v="Z045"/>
    <s v="Z022"/>
    <s v="0093296117"/>
    <s v="1014781"/>
    <s v="CP All Public Company Limited"/>
    <s v="1075193"/>
    <s v="16256537"/>
    <s v="SKU WI LTCO  83M  SFP 20 10000 PP  N TH1"/>
    <n v="5000"/>
    <n v="295957.73"/>
    <x v="10"/>
    <n v="5000"/>
    <n v="313950"/>
    <n v="17992.270000000019"/>
    <n v="295957.73"/>
    <n v="360000"/>
    <n v="23551.401869158879"/>
    <n v="319509.13186915888"/>
    <s v="WI"/>
    <x v="0"/>
    <x v="0"/>
  </r>
  <r>
    <x v="10"/>
    <s v="5012059292"/>
    <s v="1036966425"/>
    <s v="Z045"/>
    <s v="Z022"/>
    <s v="0093296117"/>
    <s v="1014781"/>
    <s v="CP All Public Company Limited"/>
    <s v="1075193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10"/>
    <s v="9012058581Code12452D"/>
    <s v="1036966426"/>
    <s v="Z045"/>
    <s v="Z022"/>
    <s v="0093296118"/>
    <s v="1014781"/>
    <s v="CP All Public Company Limited"/>
    <s v="1121029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0"/>
    <s v="9012058581Code12452D"/>
    <s v="1036966426"/>
    <s v="Z045"/>
    <s v="Z022"/>
    <s v="0093296118"/>
    <s v="1014781"/>
    <s v="CP All Public Company Limited"/>
    <s v="1121029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10"/>
    <s v="9012058581Code12452D"/>
    <s v="1036966426"/>
    <s v="Z045"/>
    <s v="Z022"/>
    <s v="0093296118"/>
    <s v="1014781"/>
    <s v="CP All Public Company Limited"/>
    <s v="112102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0"/>
    <s v="9012058581Code12452D"/>
    <s v="1036966426"/>
    <s v="Z045"/>
    <s v="Z022"/>
    <s v="0093296118"/>
    <s v="1014781"/>
    <s v="CP All Public Company Limited"/>
    <s v="1121029"/>
    <s v="14947759"/>
    <s v="SKU CA FLYL  83R  CPB 20 10000 PP  N TH1"/>
    <n v="12000"/>
    <n v="710298.31"/>
    <x v="3"/>
    <n v="12000"/>
    <n v="753480"/>
    <n v="43181.689999999944"/>
    <n v="710298.31"/>
    <n v="864000"/>
    <n v="56523.364485981307"/>
    <n v="766821.67448598135"/>
    <s v="CA"/>
    <x v="0"/>
    <x v="0"/>
  </r>
  <r>
    <x v="10"/>
    <s v="9012058581Code12452D"/>
    <s v="1036966426"/>
    <s v="Z045"/>
    <s v="Z022"/>
    <s v="0093296118"/>
    <s v="1014781"/>
    <s v="CP All Public Company Limited"/>
    <s v="1121029"/>
    <s v="14947762"/>
    <s v="SKU CA LTBL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10"/>
    <s v="9012058581Code12452D"/>
    <s v="1036966426"/>
    <s v="Z045"/>
    <s v="Z022"/>
    <s v="0093296118"/>
    <s v="1014781"/>
    <s v="CP All Public Company Limited"/>
    <s v="1121029"/>
    <s v="14947765"/>
    <s v="SKU CA MGGR  83R  CPB 20 10000 PP  N TH1"/>
    <n v="1000"/>
    <n v="59191.53"/>
    <x v="5"/>
    <n v="1000"/>
    <n v="62790"/>
    <n v="3598.4700000000012"/>
    <n v="59191.53"/>
    <n v="72000"/>
    <n v="4710.2803738317753"/>
    <n v="63901.810373831773"/>
    <s v="CA"/>
    <x v="0"/>
    <x v="0"/>
  </r>
  <r>
    <x v="10"/>
    <s v="9012058581Code12452D"/>
    <s v="1036966426"/>
    <s v="Z045"/>
    <s v="Z022"/>
    <s v="0093296118"/>
    <s v="1014781"/>
    <s v="CP All Public Company Limited"/>
    <s v="1121029"/>
    <s v="15039619"/>
    <s v="SKU CA FLYL  97R  CPB 20 10000 PP  N TH1"/>
    <n v="5000"/>
    <n v="295957.73"/>
    <x v="6"/>
    <n v="5000"/>
    <n v="313950"/>
    <n v="17992.270000000019"/>
    <n v="295957.73"/>
    <n v="360000"/>
    <n v="23551.401869158879"/>
    <n v="319509.13186915888"/>
    <s v="CAHD"/>
    <x v="0"/>
    <x v="0"/>
  </r>
  <r>
    <x v="10"/>
    <s v="9012058582Code12452D"/>
    <s v="1036966427"/>
    <s v="Z045"/>
    <s v="Z022"/>
    <s v="0093296119"/>
    <s v="1014781"/>
    <s v="CP All Public Company Limited"/>
    <s v="1121029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10"/>
    <s v="9012058582Code12452D"/>
    <s v="1036966427"/>
    <s v="Z045"/>
    <s v="Z022"/>
    <s v="0093296119"/>
    <s v="1014781"/>
    <s v="CP All Public Company Limited"/>
    <s v="1121029"/>
    <s v="16256531"/>
    <s v="SKU WI FLOE  83M  SFP 20 10000 PP  N TH1"/>
    <n v="2000"/>
    <n v="118383.09"/>
    <x v="9"/>
    <n v="2000"/>
    <n v="125580"/>
    <n v="7196.9100000000035"/>
    <n v="118383.09"/>
    <n v="144000"/>
    <n v="9420.5607476635505"/>
    <n v="127803.65074766355"/>
    <s v="WI"/>
    <x v="0"/>
    <x v="0"/>
  </r>
  <r>
    <x v="10"/>
    <s v="9012058582Code12452D"/>
    <s v="1036966427"/>
    <s v="Z045"/>
    <s v="Z022"/>
    <s v="0093296119"/>
    <s v="1014781"/>
    <s v="CP All Public Company Limited"/>
    <s v="1121029"/>
    <s v="16256537"/>
    <s v="SKU WI LT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10"/>
    <s v="9012058582Code12452D"/>
    <s v="1036966427"/>
    <s v="Z045"/>
    <s v="Z022"/>
    <s v="0093296119"/>
    <s v="1014781"/>
    <s v="CP All Public Company Limited"/>
    <s v="1121029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10"/>
    <s v="4012057481Code12452D"/>
    <s v="1036984612"/>
    <s v="Z045"/>
    <s v="Z022"/>
    <s v="0093296120"/>
    <s v="1014781"/>
    <s v="CP All Public Company Limited"/>
    <s v="1092504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0"/>
    <s v="4012057481Code12452D"/>
    <s v="1036984612"/>
    <s v="Z045"/>
    <s v="Z022"/>
    <s v="0093296120"/>
    <s v="1014781"/>
    <s v="CP All Public Company Limited"/>
    <s v="1092504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10"/>
    <s v="4012057481Code12452D"/>
    <s v="1036984612"/>
    <s v="Z045"/>
    <s v="Z022"/>
    <s v="0093296120"/>
    <s v="1014781"/>
    <s v="CP All Public Company Limited"/>
    <s v="1092504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0"/>
    <s v="4012057481Code12452D"/>
    <s v="1036984612"/>
    <s v="Z045"/>
    <s v="Z022"/>
    <s v="0093296120"/>
    <s v="1014781"/>
    <s v="CP All Public Company Limited"/>
    <s v="1092504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10"/>
    <s v="4012057481Code12452D"/>
    <s v="1036984612"/>
    <s v="Z045"/>
    <s v="Z022"/>
    <s v="0093296120"/>
    <s v="1014781"/>
    <s v="CP All Public Company Limited"/>
    <s v="1092504"/>
    <s v="14947762"/>
    <s v="SKU CA LTBL  83R  CPB 20 10000 PP  N TH1"/>
    <n v="16000"/>
    <n v="947064.41"/>
    <x v="4"/>
    <n v="16000"/>
    <n v="1004640"/>
    <n v="57575.589999999967"/>
    <n v="947064.41"/>
    <n v="1152000"/>
    <n v="75364.485981308404"/>
    <n v="1022428.8959813084"/>
    <s v="CA"/>
    <x v="0"/>
    <x v="0"/>
  </r>
  <r>
    <x v="10"/>
    <s v="4012057481Code12452D"/>
    <s v="1036984612"/>
    <s v="Z045"/>
    <s v="Z022"/>
    <s v="0093296120"/>
    <s v="1014781"/>
    <s v="CP All Public Company Limited"/>
    <s v="1092504"/>
    <s v="14947765"/>
    <s v="SKU CA MGGR  83R  CPB 20 10000 PP  N TH1"/>
    <n v="2500"/>
    <n v="147978.81"/>
    <x v="5"/>
    <n v="2500"/>
    <n v="156975"/>
    <n v="8996.1900000000023"/>
    <n v="147978.81"/>
    <n v="180000"/>
    <n v="11775.700934579439"/>
    <n v="159754.51093457945"/>
    <s v="CA"/>
    <x v="0"/>
    <x v="0"/>
  </r>
  <r>
    <x v="10"/>
    <s v="4012057481Code12452D"/>
    <s v="1036984612"/>
    <s v="Z045"/>
    <s v="Z022"/>
    <s v="0093296120"/>
    <s v="1014781"/>
    <s v="CP All Public Company Limited"/>
    <s v="1092504"/>
    <s v="15039619"/>
    <s v="SKU CA FLYL  97R  CPB 20 10000 PP  N TH1"/>
    <n v="3000"/>
    <n v="177574.64"/>
    <x v="6"/>
    <n v="3000"/>
    <n v="188370"/>
    <n v="10795.359999999986"/>
    <n v="177574.64"/>
    <n v="216000"/>
    <n v="14130.841121495327"/>
    <n v="191705.48112149534"/>
    <s v="CAHD"/>
    <x v="0"/>
    <x v="0"/>
  </r>
  <r>
    <x v="10"/>
    <s v="4012057481Code12452D"/>
    <s v="1036984612"/>
    <s v="Z045"/>
    <s v="Z022"/>
    <s v="0093296120"/>
    <s v="1014781"/>
    <s v="CP All Public Company Limited"/>
    <s v="1092504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10"/>
    <s v="4012057482Code12452D"/>
    <s v="1036984614"/>
    <s v="Z045"/>
    <s v="Z022"/>
    <s v="0093296121"/>
    <s v="1014781"/>
    <s v="CP All Public Company Limited"/>
    <s v="1092504"/>
    <s v="16239563"/>
    <s v="SKU WI LTBL  83R  CPB 20 10000 PP  N TH1"/>
    <n v="2000"/>
    <n v="197899.07"/>
    <x v="8"/>
    <n v="2000"/>
    <n v="208300"/>
    <n v="10400.929999999993"/>
    <n v="197899.07"/>
    <n v="240000"/>
    <n v="15700.934579439252"/>
    <n v="213600.00457943926"/>
    <s v="WI"/>
    <x v="0"/>
    <x v="0"/>
  </r>
  <r>
    <x v="10"/>
    <s v="4012057482Code12452D"/>
    <s v="1036984614"/>
    <s v="Z045"/>
    <s v="Z022"/>
    <s v="0093296121"/>
    <s v="1014781"/>
    <s v="CP All Public Company Limited"/>
    <s v="1092504"/>
    <s v="16256531"/>
    <s v="SKU WI FLOE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10"/>
    <s v="4012057482Code12452D"/>
    <s v="1036984614"/>
    <s v="Z045"/>
    <s v="Z022"/>
    <s v="0093296121"/>
    <s v="1014781"/>
    <s v="CP All Public Company Limited"/>
    <s v="1092504"/>
    <s v="16256537"/>
    <s v="SKU WI LTCO  83M  SFP 20 10000 PP  N TH1"/>
    <n v="8000"/>
    <n v="473532.37"/>
    <x v="10"/>
    <n v="8000"/>
    <n v="502320"/>
    <n v="28787.630000000005"/>
    <n v="473532.37"/>
    <n v="576000"/>
    <n v="37682.242990654202"/>
    <n v="511214.61299065419"/>
    <s v="WI"/>
    <x v="0"/>
    <x v="0"/>
  </r>
  <r>
    <x v="10"/>
    <s v="4012057482Code12452D"/>
    <s v="1036984614"/>
    <s v="Z045"/>
    <s v="Z022"/>
    <s v="0093296121"/>
    <s v="1014781"/>
    <s v="CP All Public Company Limited"/>
    <s v="1092504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10"/>
    <s v="8012057387Code12452D"/>
    <s v="1036984618"/>
    <s v="Z045"/>
    <s v="Z022"/>
    <s v="0093296122"/>
    <s v="1014781"/>
    <s v="CP All Public Company Limited"/>
    <s v="1014779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0"/>
    <s v="8012057387Code12452D"/>
    <s v="1036984618"/>
    <s v="Z045"/>
    <s v="Z022"/>
    <s v="0093296122"/>
    <s v="1014781"/>
    <s v="CP All Public Company Limited"/>
    <s v="101477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0"/>
    <s v="8012057387Code12452D"/>
    <s v="1036984618"/>
    <s v="Z045"/>
    <s v="Z022"/>
    <s v="0093296122"/>
    <s v="1014781"/>
    <s v="CP All Public Company Limited"/>
    <s v="1014779"/>
    <s v="14947759"/>
    <s v="SKU CA FLYL  83R  CPB 20 10000 PP  N TH1"/>
    <n v="7500"/>
    <n v="443936.44"/>
    <x v="3"/>
    <n v="7500"/>
    <n v="470925"/>
    <n v="26988.559999999998"/>
    <n v="443936.44"/>
    <n v="540000"/>
    <n v="35327.102803738315"/>
    <n v="479263.54280373832"/>
    <s v="CA"/>
    <x v="0"/>
    <x v="0"/>
  </r>
  <r>
    <x v="10"/>
    <s v="8012057387Code12452D"/>
    <s v="1036984618"/>
    <s v="Z045"/>
    <s v="Z022"/>
    <s v="0093296122"/>
    <s v="1014781"/>
    <s v="CP All Public Company Limited"/>
    <s v="1014779"/>
    <s v="14947762"/>
    <s v="SKU CA LTBL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10"/>
    <s v="8012057387Code12452D"/>
    <s v="1036984618"/>
    <s v="Z045"/>
    <s v="Z022"/>
    <s v="0093296122"/>
    <s v="1014781"/>
    <s v="CP All Public Company Limited"/>
    <s v="1014779"/>
    <s v="14947765"/>
    <s v="SKU CA MGGR  83R  CPB 20 10000 PP  N TH1"/>
    <n v="1500"/>
    <n v="88787.29"/>
    <x v="5"/>
    <n v="1500"/>
    <n v="94185"/>
    <n v="5397.7100000000064"/>
    <n v="88787.29"/>
    <n v="108000"/>
    <n v="7065.4205607476633"/>
    <n v="95852.710560747655"/>
    <s v="CA"/>
    <x v="0"/>
    <x v="0"/>
  </r>
  <r>
    <x v="10"/>
    <s v="8012057387Code12452D"/>
    <s v="1036984618"/>
    <s v="Z045"/>
    <s v="Z022"/>
    <s v="0093296122"/>
    <s v="1014781"/>
    <s v="CP All Public Company Limited"/>
    <s v="1014779"/>
    <s v="15039619"/>
    <s v="SKU CA FLYL  97R  CPB 20 10000 PP  N TH1"/>
    <n v="5000"/>
    <n v="295957.73"/>
    <x v="6"/>
    <n v="5000"/>
    <n v="313950"/>
    <n v="17992.270000000019"/>
    <n v="295957.73"/>
    <n v="360000"/>
    <n v="23551.401869158879"/>
    <n v="319509.13186915888"/>
    <s v="CAHD"/>
    <x v="0"/>
    <x v="0"/>
  </r>
  <r>
    <x v="10"/>
    <s v="8012057387Code12452D"/>
    <s v="1036984618"/>
    <s v="Z045"/>
    <s v="Z022"/>
    <s v="0093296122"/>
    <s v="1014781"/>
    <s v="CP All Public Company Limited"/>
    <s v="1014779"/>
    <s v="15106849"/>
    <s v="SKU CA MGGR  97R  CPB 20 10000 PP  P TH1"/>
    <n v="2500"/>
    <n v="147978.85999999999"/>
    <x v="7"/>
    <n v="2500"/>
    <n v="156975"/>
    <n v="8996.140000000014"/>
    <n v="147978.85999999999"/>
    <n v="180000"/>
    <n v="11775.700934579439"/>
    <n v="159754.56093457944"/>
    <s v="CAHD"/>
    <x v="0"/>
    <x v="0"/>
  </r>
  <r>
    <x v="10"/>
    <s v="8012057388Code12452D"/>
    <s v="1036984619"/>
    <s v="Z045"/>
    <s v="Z022"/>
    <s v="0093296123"/>
    <s v="1014781"/>
    <s v="CP All Public Company Limited"/>
    <s v="1014779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10"/>
    <s v="8012057388Code12452D"/>
    <s v="1036984619"/>
    <s v="Z045"/>
    <s v="Z022"/>
    <s v="0093296123"/>
    <s v="1014781"/>
    <s v="CP All Public Company Limited"/>
    <s v="1014779"/>
    <s v="16256537"/>
    <s v="SKU WI LT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10"/>
    <s v="8012057388Code12452D"/>
    <s v="1036984619"/>
    <s v="Z045"/>
    <s v="Z022"/>
    <s v="0093296123"/>
    <s v="1014781"/>
    <s v="CP All Public Company Limited"/>
    <s v="1014779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10"/>
    <s v="1312057006Code12452D"/>
    <s v="1036984605"/>
    <s v="Z045"/>
    <s v="Z022"/>
    <s v="0093296124"/>
    <s v="1014781"/>
    <s v="CP All Public Company Limited"/>
    <s v="1134451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0"/>
    <s v="1312057006Code12452D"/>
    <s v="1036984605"/>
    <s v="Z045"/>
    <s v="Z022"/>
    <s v="0093296124"/>
    <s v="1014781"/>
    <s v="CP All Public Company Limited"/>
    <s v="1134451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0"/>
    <s v="1312057006Code12452D"/>
    <s v="1036984605"/>
    <s v="Z045"/>
    <s v="Z022"/>
    <s v="0093296124"/>
    <s v="1014781"/>
    <s v="CP All Public Company Limited"/>
    <s v="1134451"/>
    <s v="14947759"/>
    <s v="SKU CA FLYL  83R  CPB 20 10000 PP  N TH1"/>
    <n v="5000"/>
    <n v="295957.63"/>
    <x v="3"/>
    <n v="5000"/>
    <n v="313950"/>
    <n v="17992.369999999995"/>
    <n v="295957.63"/>
    <n v="360000"/>
    <n v="23551.401869158879"/>
    <n v="319509.03186915891"/>
    <s v="CA"/>
    <x v="0"/>
    <x v="0"/>
  </r>
  <r>
    <x v="10"/>
    <s v="1312057006Code12452D"/>
    <s v="1036984605"/>
    <s v="Z045"/>
    <s v="Z022"/>
    <s v="0093296124"/>
    <s v="1014781"/>
    <s v="CP All Public Company Limited"/>
    <s v="1134451"/>
    <s v="14947762"/>
    <s v="SKU CA LTBL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10"/>
    <s v="1312057006Code12452D"/>
    <s v="1036984605"/>
    <s v="Z045"/>
    <s v="Z022"/>
    <s v="0093296124"/>
    <s v="1014781"/>
    <s v="CP All Public Company Limited"/>
    <s v="1134451"/>
    <s v="14947765"/>
    <s v="SKU CA MGGR  83R  CPB 20 10000 PP  N TH1"/>
    <n v="1000"/>
    <n v="59191.53"/>
    <x v="5"/>
    <n v="1000"/>
    <n v="62790"/>
    <n v="3598.4700000000012"/>
    <n v="59191.53"/>
    <n v="72000"/>
    <n v="4710.2803738317753"/>
    <n v="63901.810373831773"/>
    <s v="CA"/>
    <x v="0"/>
    <x v="0"/>
  </r>
  <r>
    <x v="10"/>
    <s v="1312057006Code12452D"/>
    <s v="1036984605"/>
    <s v="Z045"/>
    <s v="Z022"/>
    <s v="0093296124"/>
    <s v="1014781"/>
    <s v="CP All Public Company Limited"/>
    <s v="1134451"/>
    <s v="15039619"/>
    <s v="SKU CA FLYL  97R  CPB 20 10000 PP  N TH1"/>
    <n v="5000"/>
    <n v="295957.73"/>
    <x v="6"/>
    <n v="5000"/>
    <n v="313950"/>
    <n v="17992.270000000019"/>
    <n v="295957.73"/>
    <n v="360000"/>
    <n v="23551.401869158879"/>
    <n v="319509.13186915888"/>
    <s v="CAHD"/>
    <x v="0"/>
    <x v="0"/>
  </r>
  <r>
    <x v="10"/>
    <s v="1312057006Code12452D"/>
    <s v="1036984605"/>
    <s v="Z045"/>
    <s v="Z022"/>
    <s v="0093296124"/>
    <s v="1014781"/>
    <s v="CP All Public Company Limited"/>
    <s v="1134451"/>
    <s v="15106849"/>
    <s v="SKU CA MGGR  97R  CPB 20 10000 PP  P TH1"/>
    <n v="1500"/>
    <n v="88787.32"/>
    <x v="7"/>
    <n v="1500"/>
    <n v="94185"/>
    <n v="5397.679999999993"/>
    <n v="88787.32"/>
    <n v="108000"/>
    <n v="7065.4205607476633"/>
    <n v="95852.740560747668"/>
    <s v="CAHD"/>
    <x v="0"/>
    <x v="0"/>
  </r>
  <r>
    <x v="10"/>
    <s v="1312057007Code12452D"/>
    <s v="1036984606"/>
    <s v="Z045"/>
    <s v="Z022"/>
    <s v="0093296125"/>
    <s v="1014781"/>
    <s v="CP All Public Company Limited"/>
    <s v="1134451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10"/>
    <s v="1312057007Code12452D"/>
    <s v="1036984606"/>
    <s v="Z045"/>
    <s v="Z022"/>
    <s v="0093296125"/>
    <s v="1014781"/>
    <s v="CP All Public Company Limited"/>
    <s v="1134451"/>
    <s v="16256537"/>
    <s v="SKU WI LT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10"/>
    <s v="1312057007Code12452D"/>
    <s v="1036984606"/>
    <s v="Z045"/>
    <s v="Z022"/>
    <s v="0093296125"/>
    <s v="1014781"/>
    <s v="CP All Public Company Limited"/>
    <s v="1134451"/>
    <s v="16256534"/>
    <s v="SKU WI MECO  83M  SFP 20 10000 PP  N TH1"/>
    <n v="2000"/>
    <n v="118383.09"/>
    <x v="11"/>
    <n v="2000"/>
    <n v="125580"/>
    <n v="7196.9100000000035"/>
    <n v="118383.09"/>
    <n v="144000"/>
    <n v="9420.5607476635505"/>
    <n v="127803.65074766355"/>
    <s v="WI"/>
    <x v="0"/>
    <x v="0"/>
  </r>
  <r>
    <x v="10"/>
    <s v="1412056190Code12452D"/>
    <s v="1036984607"/>
    <s v="Z045"/>
    <s v="Z022"/>
    <s v="0093296126"/>
    <s v="1014781"/>
    <s v="CP All Public Company Limited"/>
    <s v="1232007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0"/>
    <s v="1412056190Code12452D"/>
    <s v="1036984607"/>
    <s v="Z045"/>
    <s v="Z022"/>
    <s v="0093296126"/>
    <s v="1014781"/>
    <s v="CP All Public Company Limited"/>
    <s v="1232007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0"/>
    <s v="1412056190Code12452D"/>
    <s v="1036984607"/>
    <s v="Z045"/>
    <s v="Z022"/>
    <s v="0093296126"/>
    <s v="1014781"/>
    <s v="CP All Public Company Limited"/>
    <s v="1232007"/>
    <s v="14947759"/>
    <s v="SKU CA FLYL  83R  CPB 20 10000 PP  N TH1"/>
    <n v="2000"/>
    <n v="118383.05"/>
    <x v="3"/>
    <n v="2000"/>
    <n v="125580"/>
    <n v="7196.9499999999971"/>
    <n v="118383.05"/>
    <n v="144000"/>
    <n v="9420.5607476635505"/>
    <n v="127803.61074766355"/>
    <s v="CA"/>
    <x v="0"/>
    <x v="0"/>
  </r>
  <r>
    <x v="10"/>
    <s v="1412056190Code12452D"/>
    <s v="1036984607"/>
    <s v="Z045"/>
    <s v="Z022"/>
    <s v="0093296126"/>
    <s v="1014781"/>
    <s v="CP All Public Company Limited"/>
    <s v="1232007"/>
    <s v="14947762"/>
    <s v="SKU CA LTBL  83R  CPB 20 10000 PP  N TH1"/>
    <n v="500"/>
    <n v="29595.759999999998"/>
    <x v="4"/>
    <n v="500"/>
    <n v="31395"/>
    <n v="1799.2400000000016"/>
    <n v="29595.759999999998"/>
    <n v="36000"/>
    <n v="2355.1401869158876"/>
    <n v="31950.900186915886"/>
    <s v="CA"/>
    <x v="0"/>
    <x v="0"/>
  </r>
  <r>
    <x v="10"/>
    <s v="1412056190Code12452D"/>
    <s v="1036984607"/>
    <s v="Z045"/>
    <s v="Z022"/>
    <s v="0093296126"/>
    <s v="1014781"/>
    <s v="CP All Public Company Limited"/>
    <s v="1232007"/>
    <s v="14947765"/>
    <s v="SKU CA MGGR  83R  CPB 20 10000 PP  N TH1"/>
    <n v="500"/>
    <n v="29595.759999999998"/>
    <x v="5"/>
    <n v="500"/>
    <n v="31395"/>
    <n v="1799.2400000000016"/>
    <n v="29595.759999999998"/>
    <n v="36000"/>
    <n v="2355.1401869158876"/>
    <n v="31950.900186915886"/>
    <s v="CA"/>
    <x v="0"/>
    <x v="0"/>
  </r>
  <r>
    <x v="10"/>
    <s v="1412056191Code12452D"/>
    <s v="1036984613"/>
    <s v="Z045"/>
    <s v="Z022"/>
    <s v="0093296127"/>
    <s v="1014781"/>
    <s v="CP All Public Company Limited"/>
    <s v="1232007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10"/>
    <s v="1412056191Code12452D"/>
    <s v="1036984613"/>
    <s v="Z045"/>
    <s v="Z022"/>
    <s v="0093296127"/>
    <s v="1014781"/>
    <s v="CP All Public Company Limited"/>
    <s v="1232007"/>
    <s v="16256537"/>
    <s v="SKU WI LT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10"/>
    <s v="1412056191Code12452D"/>
    <s v="1036984613"/>
    <s v="Z045"/>
    <s v="Z022"/>
    <s v="0093296127"/>
    <s v="1014781"/>
    <s v="CP All Public Company Limited"/>
    <s v="1232007"/>
    <s v="16256534"/>
    <s v="SKU WI MECO  83M  SFP 20 10000 PP  N TH1"/>
    <n v="500"/>
    <n v="29595.77"/>
    <x v="11"/>
    <n v="500"/>
    <n v="31395"/>
    <n v="1799.2299999999996"/>
    <n v="29595.77"/>
    <n v="36000"/>
    <n v="2355.1401869158876"/>
    <n v="31950.910186915888"/>
    <s v="WI"/>
    <x v="0"/>
    <x v="0"/>
  </r>
  <r>
    <x v="10"/>
    <s v="1512057254Code12452D"/>
    <s v="1036984615"/>
    <s v="Z045"/>
    <s v="Z022"/>
    <s v="0093296128"/>
    <s v="1014781"/>
    <s v="CP All Public Company Limited"/>
    <s v="1247865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0"/>
    <s v="1512057254Code12452D"/>
    <s v="1036984615"/>
    <s v="Z045"/>
    <s v="Z022"/>
    <s v="0093296128"/>
    <s v="1014781"/>
    <s v="CP All Public Company Limited"/>
    <s v="1247865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0"/>
    <s v="1512057254Code12452D"/>
    <s v="1036984615"/>
    <s v="Z045"/>
    <s v="Z022"/>
    <s v="0093296128"/>
    <s v="1014781"/>
    <s v="CP All Public Company Limited"/>
    <s v="1247865"/>
    <s v="14947759"/>
    <s v="SKU CA FLYL  83R  CPB 20 10000 PP  N TH1"/>
    <n v="9000"/>
    <n v="532723.73"/>
    <x v="3"/>
    <n v="9000"/>
    <n v="565110"/>
    <n v="32386.270000000019"/>
    <n v="532723.73"/>
    <n v="648000"/>
    <n v="42392.523364485984"/>
    <n v="575116.25336448592"/>
    <s v="CA"/>
    <x v="0"/>
    <x v="0"/>
  </r>
  <r>
    <x v="10"/>
    <s v="1512057254Code12452D"/>
    <s v="1036984615"/>
    <s v="Z045"/>
    <s v="Z022"/>
    <s v="0093296128"/>
    <s v="1014781"/>
    <s v="CP All Public Company Limited"/>
    <s v="1247865"/>
    <s v="14947762"/>
    <s v="SKU CA LTBL  83R  CPB 20 10000 PP  N TH1"/>
    <n v="500"/>
    <n v="29595.759999999998"/>
    <x v="4"/>
    <n v="500"/>
    <n v="31395"/>
    <n v="1799.2400000000016"/>
    <n v="29595.759999999998"/>
    <n v="36000"/>
    <n v="2355.1401869158876"/>
    <n v="31950.900186915886"/>
    <s v="CA"/>
    <x v="0"/>
    <x v="0"/>
  </r>
  <r>
    <x v="10"/>
    <s v="1512057254Code12452D"/>
    <s v="1036984615"/>
    <s v="Z045"/>
    <s v="Z022"/>
    <s v="0093296128"/>
    <s v="1014781"/>
    <s v="CP All Public Company Limited"/>
    <s v="1247865"/>
    <s v="14947765"/>
    <s v="SKU CA MGGR  83R  CPB 20 10000 PP  N TH1"/>
    <n v="1000"/>
    <n v="59191.53"/>
    <x v="5"/>
    <n v="1000"/>
    <n v="62790"/>
    <n v="3598.4700000000012"/>
    <n v="59191.53"/>
    <n v="72000"/>
    <n v="4710.2803738317753"/>
    <n v="63901.810373831773"/>
    <s v="CA"/>
    <x v="0"/>
    <x v="0"/>
  </r>
  <r>
    <x v="10"/>
    <s v="1512057254Code12452D"/>
    <s v="1036984615"/>
    <s v="Z045"/>
    <s v="Z022"/>
    <s v="0093296128"/>
    <s v="1014781"/>
    <s v="CP All Public Company Limited"/>
    <s v="1247865"/>
    <s v="15039619"/>
    <s v="SKU CA FLYL  97R  CPB 20 10000 PP  N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10"/>
    <s v="1512057254Code12452D"/>
    <s v="1036984615"/>
    <s v="Z045"/>
    <s v="Z022"/>
    <s v="0093296128"/>
    <s v="1014781"/>
    <s v="CP All Public Company Limited"/>
    <s v="1247865"/>
    <s v="15106849"/>
    <s v="SKU CA MGGR  97R  CPB 20 10000 PP  P TH1"/>
    <n v="1500"/>
    <n v="88787.32"/>
    <x v="7"/>
    <n v="1500"/>
    <n v="94185"/>
    <n v="5397.679999999993"/>
    <n v="88787.32"/>
    <n v="108000"/>
    <n v="7065.4205607476633"/>
    <n v="95852.740560747668"/>
    <s v="CAHD"/>
    <x v="0"/>
    <x v="0"/>
  </r>
  <r>
    <x v="10"/>
    <s v="1512057255Code12452D"/>
    <s v="1036984609"/>
    <s v="Z045"/>
    <s v="Z022"/>
    <s v="0093296129"/>
    <s v="1014781"/>
    <s v="CP All Public Company Limited"/>
    <s v="1247865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10"/>
    <s v="1512057255Code12452D"/>
    <s v="1036984609"/>
    <s v="Z045"/>
    <s v="Z022"/>
    <s v="0093296129"/>
    <s v="1014781"/>
    <s v="CP All Public Company Limited"/>
    <s v="1247865"/>
    <s v="16256537"/>
    <s v="SKU WI LTCO  83M  SFP 20 10000 PP  N TH1"/>
    <n v="2500"/>
    <n v="147978.85999999999"/>
    <x v="10"/>
    <n v="2500"/>
    <n v="156975"/>
    <n v="8996.140000000014"/>
    <n v="147978.85999999999"/>
    <n v="180000"/>
    <n v="11775.700934579439"/>
    <n v="159754.56093457944"/>
    <s v="WI"/>
    <x v="0"/>
    <x v="0"/>
  </r>
  <r>
    <x v="10"/>
    <s v="1512057255Code12452D"/>
    <s v="1036984609"/>
    <s v="Z045"/>
    <s v="Z022"/>
    <s v="0093296129"/>
    <s v="1014781"/>
    <s v="CP All Public Company Limited"/>
    <s v="1247865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10"/>
    <s v="3012056717Code12452D"/>
    <s v="1036984611"/>
    <s v="Z045"/>
    <s v="Z022"/>
    <s v="0093296130"/>
    <s v="1014781"/>
    <s v="CP All Public Company Limited"/>
    <s v="1113864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0"/>
    <s v="3012056717Code12452D"/>
    <s v="1036984611"/>
    <s v="Z045"/>
    <s v="Z022"/>
    <s v="0093296130"/>
    <s v="1014781"/>
    <s v="CP All Public Company Limited"/>
    <s v="1113864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10"/>
    <s v="3012056717Code12452D"/>
    <s v="1036984611"/>
    <s v="Z045"/>
    <s v="Z022"/>
    <s v="0093296130"/>
    <s v="1014781"/>
    <s v="CP All Public Company Limited"/>
    <s v="1113864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0"/>
    <s v="3012056717Code12452D"/>
    <s v="1036984611"/>
    <s v="Z045"/>
    <s v="Z022"/>
    <s v="0093296130"/>
    <s v="1014781"/>
    <s v="CP All Public Company Limited"/>
    <s v="1113864"/>
    <s v="14947759"/>
    <s v="SKU CA FLYL  83R  CPB 20 10000 PP  N TH1"/>
    <n v="4000"/>
    <n v="236766.1"/>
    <x v="3"/>
    <n v="4000"/>
    <n v="251160"/>
    <n v="14393.899999999994"/>
    <n v="236766.1"/>
    <n v="288000"/>
    <n v="18841.121495327101"/>
    <n v="255607.2214953271"/>
    <s v="CA"/>
    <x v="0"/>
    <x v="0"/>
  </r>
  <r>
    <x v="10"/>
    <s v="3012056717Code12452D"/>
    <s v="1036984611"/>
    <s v="Z045"/>
    <s v="Z022"/>
    <s v="0093296130"/>
    <s v="1014781"/>
    <s v="CP All Public Company Limited"/>
    <s v="1113864"/>
    <s v="14947762"/>
    <s v="SKU CA LTBL  83R  CPB 20 10000 PP  N TH1"/>
    <n v="5000"/>
    <n v="295957.63"/>
    <x v="4"/>
    <n v="5000"/>
    <n v="313950"/>
    <n v="17992.369999999995"/>
    <n v="295957.63"/>
    <n v="360000"/>
    <n v="23551.401869158879"/>
    <n v="319509.03186915891"/>
    <s v="CA"/>
    <x v="0"/>
    <x v="0"/>
  </r>
  <r>
    <x v="10"/>
    <s v="3012056717Code12452D"/>
    <s v="1036984611"/>
    <s v="Z045"/>
    <s v="Z022"/>
    <s v="0093296130"/>
    <s v="1014781"/>
    <s v="CP All Public Company Limited"/>
    <s v="1113864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10"/>
    <s v="3012056717Code12452D"/>
    <s v="1036984611"/>
    <s v="Z045"/>
    <s v="Z022"/>
    <s v="0093296130"/>
    <s v="1014781"/>
    <s v="CP All Public Company Limited"/>
    <s v="1113864"/>
    <s v="15039619"/>
    <s v="SKU CA FLYL  97R  CPB 20 10000 PP  N TH1"/>
    <n v="5500"/>
    <n v="325553.5"/>
    <x v="6"/>
    <n v="5500"/>
    <n v="345345"/>
    <n v="19791.5"/>
    <n v="325553.5"/>
    <n v="396000"/>
    <n v="25906.542056074766"/>
    <n v="351460.04205607477"/>
    <s v="CAHD"/>
    <x v="0"/>
    <x v="0"/>
  </r>
  <r>
    <x v="10"/>
    <s v="3012056717Code12452D"/>
    <s v="1036984611"/>
    <s v="Z045"/>
    <s v="Z022"/>
    <s v="0093296130"/>
    <s v="1014781"/>
    <s v="CP All Public Company Limited"/>
    <s v="1113864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10"/>
    <s v="3012056718Code12452D"/>
    <s v="1036984616"/>
    <s v="Z045"/>
    <s v="Z022"/>
    <s v="0093296131"/>
    <s v="1014781"/>
    <s v="CP All Public Company Limited"/>
    <s v="1113864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10"/>
    <s v="3012056718Code12452D"/>
    <s v="1036984616"/>
    <s v="Z045"/>
    <s v="Z022"/>
    <s v="0093296131"/>
    <s v="1014781"/>
    <s v="CP All Public Company Limited"/>
    <s v="1113864"/>
    <s v="16256531"/>
    <s v="SKU WI FLOE  83M  SFP 20 10000 PP  N TH1"/>
    <n v="3000"/>
    <n v="177574.64"/>
    <x v="9"/>
    <n v="3000"/>
    <n v="188370"/>
    <n v="10795.359999999986"/>
    <n v="177574.64"/>
    <n v="216000"/>
    <n v="14130.841121495327"/>
    <n v="191705.48112149534"/>
    <s v="WI"/>
    <x v="0"/>
    <x v="0"/>
  </r>
  <r>
    <x v="10"/>
    <s v="3012056718Code12452D"/>
    <s v="1036984616"/>
    <s v="Z045"/>
    <s v="Z022"/>
    <s v="0093296131"/>
    <s v="1014781"/>
    <s v="CP All Public Company Limited"/>
    <s v="1113864"/>
    <s v="16256537"/>
    <s v="SKU WI LT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10"/>
    <s v="3012056718Code12452D"/>
    <s v="1036984616"/>
    <s v="Z045"/>
    <s v="Z022"/>
    <s v="0093296131"/>
    <s v="1014781"/>
    <s v="CP All Public Company Limited"/>
    <s v="1113864"/>
    <s v="16256534"/>
    <s v="SKU WI MECO  83M  SFP 20 10000 PP  N TH1"/>
    <n v="3000"/>
    <n v="177574.64"/>
    <x v="11"/>
    <n v="3000"/>
    <n v="188370"/>
    <n v="10795.359999999986"/>
    <n v="177574.64"/>
    <n v="216000"/>
    <n v="14130.841121495327"/>
    <n v="191705.48112149534"/>
    <s v="WI"/>
    <x v="0"/>
    <x v="0"/>
  </r>
  <r>
    <x v="10"/>
    <s v="5000505532"/>
    <s v="1036967452"/>
    <s v="Z045"/>
    <s v="Z022"/>
    <s v="0093296132"/>
    <s v="1236066"/>
    <s v="The Mall Group Co., Ltd."/>
    <s v="1236066"/>
    <s v="16280435"/>
    <s v="SKU EV ORBL  83R  ROC 20 10000 PP  N TH1"/>
    <n v="170"/>
    <n v="22844.6"/>
    <x v="0"/>
    <n v="170"/>
    <n v="23550.1"/>
    <n v="705.5"/>
    <n v="22844.6"/>
    <n v="27200"/>
    <n v="1779.4392523364486"/>
    <n v="24624.039252336446"/>
    <s v="EV"/>
    <x v="0"/>
    <x v="9"/>
  </r>
  <r>
    <x v="10"/>
    <s v="5000505532"/>
    <s v="1036967452"/>
    <s v="Z045"/>
    <s v="Z022"/>
    <s v="0093296132"/>
    <s v="1236066"/>
    <s v="The Mall Group Co., Ltd."/>
    <s v="1236066"/>
    <s v="14976301"/>
    <s v="SKU EV LTSB  83R  ROC 20 10000 PP  N TH1"/>
    <n v="260"/>
    <n v="34938.800000000003"/>
    <x v="1"/>
    <n v="260"/>
    <n v="36017.800000000003"/>
    <n v="1079"/>
    <n v="34938.800000000003"/>
    <n v="41600"/>
    <n v="2721.4953271028039"/>
    <n v="37660.295327102809"/>
    <s v="EV"/>
    <x v="0"/>
    <x v="9"/>
  </r>
  <r>
    <x v="10"/>
    <s v="5000505532"/>
    <s v="1036967452"/>
    <s v="Z045"/>
    <s v="Z022"/>
    <s v="0093296132"/>
    <s v="1236066"/>
    <s v="The Mall Group Co., Ltd."/>
    <s v="1236066"/>
    <s v="14976304"/>
    <s v="SKU EV MGOP  83R  ROC 20 10000 PP  N TH1"/>
    <n v="120"/>
    <n v="17785.2"/>
    <x v="2"/>
    <n v="120"/>
    <n v="18186"/>
    <n v="400.79999999999927"/>
    <n v="17785.2"/>
    <n v="21000"/>
    <n v="1373.8317757009345"/>
    <n v="19159.031775700936"/>
    <s v="EV"/>
    <x v="0"/>
    <x v="9"/>
  </r>
  <r>
    <x v="10"/>
    <s v="5000505532"/>
    <s v="1036967452"/>
    <s v="Z045"/>
    <s v="Z022"/>
    <s v="0093296132"/>
    <s v="1236066"/>
    <s v="The Mall Group Co., Ltd."/>
    <s v="1236066"/>
    <s v="16239563"/>
    <s v="SKU WI LTBL  83R  CPB 20 10000 PP  N TH1"/>
    <n v="80"/>
    <n v="8176.8"/>
    <x v="8"/>
    <n v="80"/>
    <n v="8332"/>
    <n v="155.19999999999982"/>
    <n v="8176.8"/>
    <n v="9600"/>
    <n v="628.03738317757006"/>
    <n v="8804.8373831775698"/>
    <s v="WI"/>
    <x v="0"/>
    <x v="9"/>
  </r>
  <r>
    <x v="10"/>
    <s v="5000505532"/>
    <s v="1036967452"/>
    <s v="Z045"/>
    <s v="Z022"/>
    <s v="0093296132"/>
    <s v="1236066"/>
    <s v="The Mall Group Co., Ltd."/>
    <s v="1236066"/>
    <s v="16256531"/>
    <s v="SKU WI FLOE  83M  SFP 20 10000 PP  N TH1"/>
    <n v="30"/>
    <n v="1870.5"/>
    <x v="9"/>
    <n v="30"/>
    <n v="1883.7"/>
    <n v="13.200000000000045"/>
    <n v="1870.5"/>
    <n v="2160"/>
    <n v="141.30841121495328"/>
    <n v="2011.8084112149534"/>
    <s v="WI"/>
    <x v="0"/>
    <x v="9"/>
  </r>
  <r>
    <x v="10"/>
    <s v="5000505532"/>
    <s v="1036967452"/>
    <s v="Z045"/>
    <s v="Z022"/>
    <s v="0093296132"/>
    <s v="1236066"/>
    <s v="The Mall Group Co., Ltd."/>
    <s v="1236066"/>
    <s v="16256537"/>
    <s v="SKU WI LTCO  83M  SFP 20 10000 PP  N TH1"/>
    <n v="90"/>
    <n v="5611.5"/>
    <x v="10"/>
    <n v="90"/>
    <n v="5651.1"/>
    <n v="39.600000000000364"/>
    <n v="5611.5"/>
    <n v="6480"/>
    <n v="423.92523364485982"/>
    <n v="6035.4252336448599"/>
    <s v="WI"/>
    <x v="0"/>
    <x v="9"/>
  </r>
  <r>
    <x v="10"/>
    <s v="5000505532"/>
    <s v="1036967452"/>
    <s v="Z045"/>
    <s v="Z022"/>
    <s v="0093296132"/>
    <s v="1236066"/>
    <s v="The Mall Group Co., Ltd."/>
    <s v="1236066"/>
    <s v="16256534"/>
    <s v="SKU WI MECO  83M  SFP 20 10000 PP  N TH1"/>
    <n v="140"/>
    <n v="8729"/>
    <x v="11"/>
    <n v="140"/>
    <n v="8790.6"/>
    <n v="61.600000000000364"/>
    <n v="8729"/>
    <n v="10080"/>
    <n v="659.43925233644859"/>
    <n v="9388.4392523364477"/>
    <s v="WI"/>
    <x v="0"/>
    <x v="9"/>
  </r>
  <r>
    <x v="10"/>
    <s v="5000505532"/>
    <s v="1036967452"/>
    <s v="Z045"/>
    <s v="Z022"/>
    <s v="0093296132"/>
    <s v="1236066"/>
    <s v="The Mall Group Co., Ltd."/>
    <s v="1236066"/>
    <s v="14947759"/>
    <s v="SKU CA FLYL  83R  CPB 20 10000 PP  N TH1"/>
    <n v="270"/>
    <n v="16804.8"/>
    <x v="3"/>
    <n v="270"/>
    <n v="16953.3"/>
    <n v="148.5"/>
    <n v="16804.8"/>
    <n v="19440"/>
    <n v="1271.7757009345794"/>
    <n v="18076.57570093458"/>
    <s v="CA"/>
    <x v="0"/>
    <x v="9"/>
  </r>
  <r>
    <x v="10"/>
    <s v="5000505532"/>
    <s v="1036967452"/>
    <s v="Z045"/>
    <s v="Z022"/>
    <s v="0093296132"/>
    <s v="1236066"/>
    <s v="The Mall Group Co., Ltd."/>
    <s v="1236066"/>
    <s v="14947762"/>
    <s v="SKU CA LTBL  83R  CPB 20 10000 PP  N TH1"/>
    <n v="270"/>
    <n v="16804.8"/>
    <x v="4"/>
    <n v="270"/>
    <n v="16953.3"/>
    <n v="148.5"/>
    <n v="16804.8"/>
    <n v="19440"/>
    <n v="1271.7757009345794"/>
    <n v="18076.57570093458"/>
    <s v="CA"/>
    <x v="0"/>
    <x v="9"/>
  </r>
  <r>
    <x v="10"/>
    <s v="5000505532"/>
    <s v="1036967452"/>
    <s v="Z045"/>
    <s v="Z022"/>
    <s v="0093296132"/>
    <s v="1236066"/>
    <s v="The Mall Group Co., Ltd."/>
    <s v="1236066"/>
    <s v="14947765"/>
    <s v="SKU CA MGGR  83R  CPB 20 10000 PP  N TH1"/>
    <n v="70"/>
    <n v="4356.8"/>
    <x v="5"/>
    <n v="70"/>
    <n v="4395.3"/>
    <n v="38.5"/>
    <n v="4356.8"/>
    <n v="5040"/>
    <n v="329.71962616822429"/>
    <n v="4686.5196261682249"/>
    <s v="CA"/>
    <x v="0"/>
    <x v="9"/>
  </r>
  <r>
    <x v="10"/>
    <s v="5000505532"/>
    <s v="1036967452"/>
    <s v="Z045"/>
    <s v="Z022"/>
    <s v="0093296132"/>
    <s v="1236066"/>
    <s v="The Mall Group Co., Ltd."/>
    <s v="1236066"/>
    <s v="15039619"/>
    <s v="SKU CA FLYL  97R  CPB 20 10000 PP  N TH1"/>
    <n v="60"/>
    <n v="3734.4"/>
    <x v="6"/>
    <n v="60"/>
    <n v="3767.4"/>
    <n v="33"/>
    <n v="3734.4"/>
    <n v="4320"/>
    <n v="282.61682242990656"/>
    <n v="4017.0168224299068"/>
    <s v="CAHD"/>
    <x v="0"/>
    <x v="9"/>
  </r>
  <r>
    <x v="10"/>
    <s v="14360737"/>
    <s v="1036981248"/>
    <s v="Z045"/>
    <s v="Z022"/>
    <s v="0093296133"/>
    <s v="1086774"/>
    <s v="Central Food Retail Co., Ltd."/>
    <s v="1086774"/>
    <s v="16280435"/>
    <s v="SKU EV ORBL  83R  ROC 20 10000 PP  N TH1"/>
    <n v="500"/>
    <n v="67030"/>
    <x v="0"/>
    <n v="500"/>
    <n v="69265"/>
    <n v="2235"/>
    <n v="67030"/>
    <n v="80000"/>
    <n v="5233.6448598130837"/>
    <n v="72263.644859813081"/>
    <s v="EV"/>
    <x v="0"/>
    <x v="1"/>
  </r>
  <r>
    <x v="10"/>
    <s v="14360737"/>
    <s v="1036981248"/>
    <s v="Z045"/>
    <s v="Z022"/>
    <s v="0093296133"/>
    <s v="1086774"/>
    <s v="Central Food Retail Co., Ltd."/>
    <s v="1086774"/>
    <s v="16256531"/>
    <s v="SKU WI FLOE  83M  SFP 20 10000 PP  N TH1"/>
    <n v="500"/>
    <n v="30280"/>
    <x v="9"/>
    <n v="500"/>
    <n v="31395"/>
    <n v="1115"/>
    <n v="30280"/>
    <n v="36000"/>
    <n v="2355.1401869158876"/>
    <n v="32635.140186915887"/>
    <s v="WI"/>
    <x v="0"/>
    <x v="1"/>
  </r>
  <r>
    <x v="10"/>
    <s v="14360737"/>
    <s v="1036981248"/>
    <s v="Z045"/>
    <s v="Z022"/>
    <s v="0093296133"/>
    <s v="1086774"/>
    <s v="Central Food Retail Co., Ltd."/>
    <s v="1086774"/>
    <s v="16256537"/>
    <s v="SKU WI LTCO  83M  SFP 20 10000 PP  N TH1"/>
    <n v="500"/>
    <n v="30280"/>
    <x v="10"/>
    <n v="500"/>
    <n v="31395"/>
    <n v="1115"/>
    <n v="30280"/>
    <n v="36000"/>
    <n v="2355.1401869158876"/>
    <n v="32635.140186915887"/>
    <s v="WI"/>
    <x v="0"/>
    <x v="1"/>
  </r>
  <r>
    <x v="10"/>
    <s v="14360737"/>
    <s v="1036981248"/>
    <s v="Z045"/>
    <s v="Z022"/>
    <s v="0093296133"/>
    <s v="1086774"/>
    <s v="Central Food Retail Co., Ltd."/>
    <s v="1086774"/>
    <s v="14947762"/>
    <s v="SKU CA LTBL  83R  CPB 20 10000 PP  N TH1"/>
    <n v="2000"/>
    <n v="120840"/>
    <x v="4"/>
    <n v="2000"/>
    <n v="125580"/>
    <n v="4740"/>
    <n v="120840"/>
    <n v="144000"/>
    <n v="9420.5607476635505"/>
    <n v="130260.56074766355"/>
    <s v="CA"/>
    <x v="0"/>
    <x v="1"/>
  </r>
  <r>
    <x v="10"/>
    <s v="14360737"/>
    <s v="1036981248"/>
    <s v="Z045"/>
    <s v="Z022"/>
    <s v="0093296133"/>
    <s v="1086774"/>
    <s v="Central Food Retail Co., Ltd."/>
    <s v="1086774"/>
    <s v="14947765"/>
    <s v="SKU CA MGGR  83R  CPB 20 10000 PP  N TH1"/>
    <n v="500"/>
    <n v="30210"/>
    <x v="5"/>
    <n v="500"/>
    <n v="31395"/>
    <n v="1185"/>
    <n v="30210"/>
    <n v="36000"/>
    <n v="2355.1401869158876"/>
    <n v="32565.140186915887"/>
    <s v="CA"/>
    <x v="0"/>
    <x v="1"/>
  </r>
  <r>
    <x v="10"/>
    <s v="PTC-4101401604"/>
    <s v="1036981500"/>
    <s v="Z045"/>
    <s v="Z022"/>
    <s v="0093296134"/>
    <s v="1015197"/>
    <s v="Petroleum Thai Corporation Co.,Ltd."/>
    <s v="1255553"/>
    <s v="16256531"/>
    <s v="SKU WI FLOE  83M  SFP 20 10000 PP  N TH1"/>
    <n v="500"/>
    <n v="31395"/>
    <x v="9"/>
    <n v="500"/>
    <n v="31395"/>
    <n v="0"/>
    <n v="31395"/>
    <n v="36000"/>
    <n v="2355.1401869158876"/>
    <n v="33750.140186915887"/>
    <s v="WI"/>
    <x v="0"/>
    <x v="2"/>
  </r>
  <r>
    <x v="10"/>
    <s v="PTC-4101401604"/>
    <s v="1036981500"/>
    <s v="Z045"/>
    <s v="Z022"/>
    <s v="0093296134"/>
    <s v="1015197"/>
    <s v="Petroleum Thai Corporation Co.,Ltd."/>
    <s v="1255553"/>
    <s v="16256537"/>
    <s v="SKU WI LTCO  83M  SFP 20 10000 PP  N TH1"/>
    <n v="500"/>
    <n v="31395"/>
    <x v="10"/>
    <n v="500"/>
    <n v="31395"/>
    <n v="0"/>
    <n v="31395"/>
    <n v="36000"/>
    <n v="2355.1401869158876"/>
    <n v="33750.140186915887"/>
    <s v="WI"/>
    <x v="0"/>
    <x v="2"/>
  </r>
  <r>
    <x v="10"/>
    <s v="PTC-4101401604"/>
    <s v="1036981500"/>
    <s v="Z045"/>
    <s v="Z022"/>
    <s v="0093296134"/>
    <s v="1015197"/>
    <s v="Petroleum Thai Corporation Co.,Ltd."/>
    <s v="1255553"/>
    <s v="16256534"/>
    <s v="SKU WI MECO  83M  SFP 20 10000 PP  N TH1"/>
    <n v="500"/>
    <n v="31395"/>
    <x v="11"/>
    <n v="500"/>
    <n v="31395"/>
    <n v="0"/>
    <n v="31395"/>
    <n v="36000"/>
    <n v="2355.1401869158876"/>
    <n v="33750.140186915887"/>
    <s v="WI"/>
    <x v="0"/>
    <x v="2"/>
  </r>
  <r>
    <x v="10"/>
    <s v="PTC-4101401604"/>
    <s v="1036981500"/>
    <s v="Z045"/>
    <s v="Z022"/>
    <s v="0093296134"/>
    <s v="1015197"/>
    <s v="Petroleum Thai Corporation Co.,Ltd."/>
    <s v="1255553"/>
    <s v="14947759"/>
    <s v="SKU CA FLYL  83R  CPB 20 10000 PP  N TH1"/>
    <n v="1500"/>
    <n v="93735"/>
    <x v="3"/>
    <n v="1500"/>
    <n v="94185"/>
    <n v="450"/>
    <n v="93735"/>
    <n v="108000"/>
    <n v="7065.4205607476633"/>
    <n v="100800.42056074766"/>
    <s v="CA"/>
    <x v="0"/>
    <x v="2"/>
  </r>
  <r>
    <x v="10"/>
    <s v="PTC-4101401604"/>
    <s v="1036981500"/>
    <s v="Z045"/>
    <s v="Z022"/>
    <s v="0093296134"/>
    <s v="1015197"/>
    <s v="Petroleum Thai Corporation Co.,Ltd."/>
    <s v="1255553"/>
    <s v="14947762"/>
    <s v="SKU CA LTBL  83R  CPB 20 10000 PP  N TH1"/>
    <n v="500"/>
    <n v="31245"/>
    <x v="4"/>
    <n v="500"/>
    <n v="31395"/>
    <n v="150"/>
    <n v="31245"/>
    <n v="36000"/>
    <n v="2355.1401869158876"/>
    <n v="33600.140186915887"/>
    <s v="CA"/>
    <x v="0"/>
    <x v="2"/>
  </r>
  <r>
    <x v="10"/>
    <s v="PTC-4101401604"/>
    <s v="1036981500"/>
    <s v="Z045"/>
    <s v="Z022"/>
    <s v="0093296134"/>
    <s v="1015197"/>
    <s v="Petroleum Thai Corporation Co.,Ltd."/>
    <s v="1255553"/>
    <s v="14947765"/>
    <s v="SKU CA MGGR  83R  CPB 20 10000 PP  N TH1"/>
    <n v="500"/>
    <n v="31245"/>
    <x v="5"/>
    <n v="500"/>
    <n v="31395"/>
    <n v="150"/>
    <n v="31245"/>
    <n v="36000"/>
    <n v="2355.1401869158876"/>
    <n v="33600.140186915887"/>
    <s v="CA"/>
    <x v="0"/>
    <x v="2"/>
  </r>
  <r>
    <x v="10"/>
    <s v="PTC-4101401604"/>
    <s v="1036981500"/>
    <s v="Z045"/>
    <s v="Z022"/>
    <s v="0093296134"/>
    <s v="1015197"/>
    <s v="Petroleum Thai Corporation Co.,Ltd."/>
    <s v="1255553"/>
    <s v="15039619"/>
    <s v="SKU CA FLYL  97R  CPB 20 10000 PP  N TH1"/>
    <n v="1000"/>
    <n v="62790"/>
    <x v="6"/>
    <n v="1000"/>
    <n v="62790"/>
    <n v="0"/>
    <n v="62790"/>
    <n v="72000"/>
    <n v="4710.2803738317753"/>
    <n v="67500.280373831774"/>
    <s v="CAHD"/>
    <x v="0"/>
    <x v="2"/>
  </r>
  <r>
    <x v="11"/>
    <s v="C250212440"/>
    <s v="1037001701"/>
    <s v="Z045"/>
    <s v="Z022"/>
    <s v="0093296135"/>
    <s v="1014649"/>
    <s v="VILLA MARKET JP CO., LTD."/>
    <s v="1014649"/>
    <s v="14947759"/>
    <s v="SKU CA FLY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12"/>
  </r>
  <r>
    <x v="11"/>
    <s v="C250212440"/>
    <s v="1037001701"/>
    <s v="Z045"/>
    <s v="Z022"/>
    <s v="0093296135"/>
    <s v="1014649"/>
    <s v="VILLA MARKET JP CO., LTD."/>
    <s v="1014649"/>
    <s v="14947765"/>
    <s v="SKU CA MGGR  83R  CPB 20 10000 PP  N TH1"/>
    <n v="40"/>
    <n v="2477.6"/>
    <x v="5"/>
    <n v="40"/>
    <n v="2511.6"/>
    <n v="34"/>
    <n v="2477.6"/>
    <n v="2880"/>
    <n v="188.41121495327104"/>
    <n v="2666.0112149532711"/>
    <s v="CA"/>
    <x v="0"/>
    <x v="12"/>
  </r>
  <r>
    <x v="11"/>
    <s v="C250212440"/>
    <s v="1037001701"/>
    <s v="Z045"/>
    <s v="Z022"/>
    <s v="0093296135"/>
    <s v="1014649"/>
    <s v="VILLA MARKET JP CO., LTD."/>
    <s v="1014649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11"/>
    <s v="C250212526"/>
    <s v="1037001703"/>
    <s v="Z045"/>
    <s v="Z022"/>
    <s v="0093296136"/>
    <s v="1014618"/>
    <s v="VILLA MARKET JP CO., LTD."/>
    <s v="1014618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11"/>
    <s v="C250212526"/>
    <s v="1037001703"/>
    <s v="Z045"/>
    <s v="Z022"/>
    <s v="0093296136"/>
    <s v="1014618"/>
    <s v="VILLA MARKET JP CO., LTD."/>
    <s v="1014618"/>
    <s v="16256537"/>
    <s v="SKU WI LTCO  83M  SFP 20 10000 PP  N TH1"/>
    <n v="30"/>
    <n v="1869"/>
    <x v="10"/>
    <n v="30"/>
    <n v="1883.7"/>
    <n v="14.700000000000045"/>
    <n v="1869"/>
    <n v="2160"/>
    <n v="141.30841121495328"/>
    <n v="2010.3084112149534"/>
    <s v="WI"/>
    <x v="0"/>
    <x v="12"/>
  </r>
  <r>
    <x v="11"/>
    <s v="C250212758"/>
    <s v="1037001704"/>
    <s v="Z045"/>
    <s v="Z022"/>
    <s v="0093296137"/>
    <s v="1078599"/>
    <s v="VILLA MARKET JP CO., LTD."/>
    <s v="1078599"/>
    <s v="16256534"/>
    <s v="SKU WI MECO  83M  SFP 20 10000 PP  N TH1"/>
    <n v="10"/>
    <n v="623"/>
    <x v="11"/>
    <n v="10"/>
    <n v="627.9"/>
    <n v="4.8999999999999773"/>
    <n v="623"/>
    <n v="720"/>
    <n v="47.10280373831776"/>
    <n v="670.10280373831779"/>
    <s v="WI"/>
    <x v="0"/>
    <x v="12"/>
  </r>
  <r>
    <x v="11"/>
    <s v="C250212758"/>
    <s v="1037001704"/>
    <s v="Z045"/>
    <s v="Z022"/>
    <s v="0093296137"/>
    <s v="1078599"/>
    <s v="VILLA MARKET JP CO., LTD."/>
    <s v="1078599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11"/>
    <s v="C250214882"/>
    <s v="1037001706"/>
    <s v="Z045"/>
    <s v="Z022"/>
    <s v="0093296138"/>
    <s v="1137441"/>
    <s v="VILLA MARKET JP CO., LTD."/>
    <s v="1137441"/>
    <s v="14947762"/>
    <s v="SKU CA LTBL  83R  CPB 20 10000 PP  N TH1"/>
    <n v="140"/>
    <n v="8671.6"/>
    <x v="4"/>
    <n v="140"/>
    <n v="8790.6"/>
    <n v="119"/>
    <n v="8671.6"/>
    <n v="10080"/>
    <n v="659.43925233644859"/>
    <n v="9331.0392523364499"/>
    <s v="CA"/>
    <x v="0"/>
    <x v="12"/>
  </r>
  <r>
    <x v="11"/>
    <s v="C250215195"/>
    <s v="1037001707"/>
    <s v="Z045"/>
    <s v="Z022"/>
    <s v="0093296139"/>
    <s v="1126712"/>
    <s v="VILLA MARKET JP CO., LTD."/>
    <s v="1126712"/>
    <s v="14976304"/>
    <s v="SKU EV MGOP  83R  ROC 20 10000 PP  N TH1"/>
    <n v="30"/>
    <n v="4426.5"/>
    <x v="2"/>
    <n v="30"/>
    <n v="4546.5"/>
    <n v="120"/>
    <n v="4426.5"/>
    <n v="5250"/>
    <n v="343.45794392523362"/>
    <n v="4769.9579439252338"/>
    <s v="EV"/>
    <x v="0"/>
    <x v="12"/>
  </r>
  <r>
    <x v="11"/>
    <s v="C250215195"/>
    <s v="1037001707"/>
    <s v="Z045"/>
    <s v="Z022"/>
    <s v="0093296139"/>
    <s v="1126712"/>
    <s v="VILLA MARKET JP CO., LTD."/>
    <s v="1126712"/>
    <s v="14947759"/>
    <s v="SKU CA FLYL  83R  CPB 20 10000 PP  N TH1"/>
    <n v="90"/>
    <n v="5574.6"/>
    <x v="3"/>
    <n v="90"/>
    <n v="5651.1"/>
    <n v="76.5"/>
    <n v="5574.6"/>
    <n v="6480"/>
    <n v="423.92523364485982"/>
    <n v="5998.5252336448602"/>
    <s v="CA"/>
    <x v="0"/>
    <x v="12"/>
  </r>
  <r>
    <x v="11"/>
    <s v="412305"/>
    <s v="1037001737"/>
    <s v="Z045"/>
    <s v="Z022"/>
    <s v="0093296140"/>
    <s v="1249208"/>
    <s v="DONKI (Thailand) Co., Ltd."/>
    <s v="1460984"/>
    <s v="16280435"/>
    <s v="SKU EV ORBL  83R  ROC 20 10000 PP  N TH1"/>
    <n v="20"/>
    <n v="2770.6"/>
    <x v="0"/>
    <n v="20"/>
    <n v="2770.6"/>
    <n v="0"/>
    <n v="2770.6"/>
    <n v="3200"/>
    <n v="209.34579439252337"/>
    <n v="2979.9457943925231"/>
    <s v="EV"/>
    <x v="0"/>
    <x v="16"/>
  </r>
  <r>
    <x v="11"/>
    <s v="412305"/>
    <s v="1037001737"/>
    <s v="Z045"/>
    <s v="Z022"/>
    <s v="0093296140"/>
    <s v="1249208"/>
    <s v="DONKI (Thailand) Co., Ltd."/>
    <s v="1460984"/>
    <s v="14976301"/>
    <s v="SKU EV LTSB  83R  ROC 20 10000 PP  N TH1"/>
    <n v="20"/>
    <n v="2770.6"/>
    <x v="1"/>
    <n v="20"/>
    <n v="2770.6"/>
    <n v="0"/>
    <n v="2770.6"/>
    <n v="3200"/>
    <n v="209.34579439252337"/>
    <n v="2979.9457943925231"/>
    <s v="EV"/>
    <x v="0"/>
    <x v="16"/>
  </r>
  <r>
    <x v="11"/>
    <s v="412305"/>
    <s v="1037001737"/>
    <s v="Z045"/>
    <s v="Z022"/>
    <s v="0093296140"/>
    <s v="1249208"/>
    <s v="DONKI (Thailand) Co., Ltd."/>
    <s v="1460984"/>
    <s v="14976304"/>
    <s v="SKU EV MGOP  83R  ROC 20 10000 PP  N TH1"/>
    <n v="30"/>
    <n v="4546.5"/>
    <x v="2"/>
    <n v="30"/>
    <n v="4546.5"/>
    <n v="0"/>
    <n v="4546.5"/>
    <n v="5250"/>
    <n v="343.45794392523362"/>
    <n v="4889.9579439252338"/>
    <s v="EV"/>
    <x v="0"/>
    <x v="16"/>
  </r>
  <r>
    <x v="11"/>
    <s v="412305"/>
    <s v="1037001737"/>
    <s v="Z045"/>
    <s v="Z022"/>
    <s v="0093296140"/>
    <s v="1249208"/>
    <s v="DONKI (Thailand) Co., Ltd."/>
    <s v="1460984"/>
    <s v="14947759"/>
    <s v="SKU CA FLYL  83R  CPB 20 10000 PP  N TH1"/>
    <n v="10"/>
    <n v="627.9"/>
    <x v="3"/>
    <n v="10"/>
    <n v="627.9"/>
    <n v="0"/>
    <n v="627.9"/>
    <n v="720"/>
    <n v="47.10280373831776"/>
    <n v="675.00280373831777"/>
    <s v="CA"/>
    <x v="0"/>
    <x v="16"/>
  </r>
  <r>
    <x v="11"/>
    <s v="412305"/>
    <s v="1037001737"/>
    <s v="Z045"/>
    <s v="Z022"/>
    <s v="0093296140"/>
    <s v="1249208"/>
    <s v="DONKI (Thailand) Co., Ltd."/>
    <s v="1460984"/>
    <s v="14947762"/>
    <s v="SKU CA LTBL  83R  CPB 20 10000 PP  N TH1"/>
    <n v="30"/>
    <n v="1883.7"/>
    <x v="4"/>
    <n v="30"/>
    <n v="1883.7"/>
    <n v="0"/>
    <n v="1883.7"/>
    <n v="2160"/>
    <n v="141.30841121495328"/>
    <n v="2025.0084112149534"/>
    <s v="CA"/>
    <x v="0"/>
    <x v="16"/>
  </r>
  <r>
    <x v="11"/>
    <s v="412305"/>
    <s v="1037001737"/>
    <s v="Z045"/>
    <s v="Z022"/>
    <s v="0093296140"/>
    <s v="1249208"/>
    <s v="DONKI (Thailand) Co., Ltd."/>
    <s v="1460984"/>
    <s v="15039619"/>
    <s v="SKU CA FLYL  97R  CPB 20 10000 PP  N TH1"/>
    <n v="30"/>
    <n v="1883.7"/>
    <x v="6"/>
    <n v="30"/>
    <n v="1883.7"/>
    <n v="0"/>
    <n v="1883.7"/>
    <n v="2160"/>
    <n v="141.30841121495328"/>
    <n v="2025.0084112149534"/>
    <s v="CAHD"/>
    <x v="0"/>
    <x v="16"/>
  </r>
  <r>
    <x v="11"/>
    <s v="PDC1_Y25-052103"/>
    <s v="1037001726"/>
    <s v="Z045"/>
    <s v="Z022"/>
    <s v="0093296141"/>
    <s v="1406366"/>
    <s v="RATCHASIMA P.D.C. CO., LTD."/>
    <s v="1406366"/>
    <s v="16256531"/>
    <s v="SKU WI FLOE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10"/>
  </r>
  <r>
    <x v="11"/>
    <s v="PDC1_Y25-052103"/>
    <s v="1037001726"/>
    <s v="Z045"/>
    <s v="Z022"/>
    <s v="0093296141"/>
    <s v="1406366"/>
    <s v="RATCHASIMA P.D.C. CO., LTD."/>
    <s v="1406366"/>
    <s v="16256537"/>
    <s v="SKU WI LTCO  83M  SFP 20 10000 PP  N TH1"/>
    <n v="250"/>
    <n v="15540"/>
    <x v="10"/>
    <n v="250"/>
    <n v="15697.5"/>
    <n v="157.5"/>
    <n v="15540"/>
    <n v="18000"/>
    <n v="1177.5700934579438"/>
    <n v="16717.570093457944"/>
    <s v="WI"/>
    <x v="1"/>
    <x v="10"/>
  </r>
  <r>
    <x v="11"/>
    <s v="PDC1_Y25-052103"/>
    <s v="1037001726"/>
    <s v="Z045"/>
    <s v="Z022"/>
    <s v="0093296141"/>
    <s v="1406366"/>
    <s v="RATCHASIMA P.D.C. CO., LTD."/>
    <s v="1406366"/>
    <s v="16256534"/>
    <s v="SKU WI MECO  83M  SFP 20 10000 PP  N TH1"/>
    <n v="250"/>
    <n v="15540"/>
    <x v="11"/>
    <n v="250"/>
    <n v="15697.5"/>
    <n v="157.5"/>
    <n v="15540"/>
    <n v="18000"/>
    <n v="1177.5700934579438"/>
    <n v="16717.570093457944"/>
    <s v="WI"/>
    <x v="1"/>
    <x v="10"/>
  </r>
  <r>
    <x v="11"/>
    <s v="PDC1_Y25-052103"/>
    <s v="1037001726"/>
    <s v="Z045"/>
    <s v="Z022"/>
    <s v="0093296141"/>
    <s v="1406366"/>
    <s v="RATCHASIMA P.D.C. CO., LTD."/>
    <s v="1406366"/>
    <s v="14947759"/>
    <s v="SKU CA FLYL  83R  CPB 20 10000 PP  N TH1"/>
    <n v="2000"/>
    <n v="124320"/>
    <x v="3"/>
    <n v="2000"/>
    <n v="125580"/>
    <n v="1260"/>
    <n v="124320"/>
    <n v="144000"/>
    <n v="9420.5607476635505"/>
    <n v="133740.56074766355"/>
    <s v="CA"/>
    <x v="1"/>
    <x v="10"/>
  </r>
  <r>
    <x v="11"/>
    <s v="PDC1_Y25-052103"/>
    <s v="1037001726"/>
    <s v="Z045"/>
    <s v="Z022"/>
    <s v="0093296141"/>
    <s v="1406366"/>
    <s v="RATCHASIMA P.D.C. CO., LTD."/>
    <s v="1406366"/>
    <s v="14947762"/>
    <s v="SKU CA LTBL  83R  CPB 20 10000 PP  N TH1"/>
    <n v="250"/>
    <n v="15540"/>
    <x v="4"/>
    <n v="250"/>
    <n v="15697.5"/>
    <n v="157.5"/>
    <n v="15540"/>
    <n v="18000"/>
    <n v="1177.5700934579438"/>
    <n v="16717.570093457944"/>
    <s v="CA"/>
    <x v="1"/>
    <x v="10"/>
  </r>
  <r>
    <x v="11"/>
    <s v="PDC1_Y25-052103"/>
    <s v="1037001726"/>
    <s v="Z045"/>
    <s v="Z022"/>
    <s v="0093296141"/>
    <s v="1406366"/>
    <s v="RATCHASIMA P.D.C. CO., LTD."/>
    <s v="1406366"/>
    <s v="14947765"/>
    <s v="SKU CA MGGR  83R  CPB 20 10000 PP  N TH1"/>
    <n v="750"/>
    <n v="46620"/>
    <x v="5"/>
    <n v="750"/>
    <n v="47092.5"/>
    <n v="472.5"/>
    <n v="46620"/>
    <n v="54000"/>
    <n v="3532.7102803738317"/>
    <n v="50152.710280373831"/>
    <s v="CA"/>
    <x v="1"/>
    <x v="10"/>
  </r>
  <r>
    <x v="11"/>
    <s v="PDC1_Y25-052103"/>
    <s v="1037001726"/>
    <s v="Z045"/>
    <s v="Z022"/>
    <s v="0093296141"/>
    <s v="1406366"/>
    <s v="RATCHASIMA P.D.C. CO., LTD."/>
    <s v="1406366"/>
    <s v="15039619"/>
    <s v="SKU CA FLYL  97R  CPB 20 10000 PP  N TH1"/>
    <n v="1000"/>
    <n v="62160"/>
    <x v="6"/>
    <n v="1000"/>
    <n v="62790"/>
    <n v="630"/>
    <n v="62160"/>
    <n v="72000"/>
    <n v="4710.2803738317753"/>
    <n v="66870.280373831774"/>
    <s v="CAHD"/>
    <x v="1"/>
    <x v="10"/>
  </r>
  <r>
    <x v="11"/>
    <s v="PDC1_Y25-052103"/>
    <s v="1037001726"/>
    <s v="Z045"/>
    <s v="Z022"/>
    <s v="0093296141"/>
    <s v="1406366"/>
    <s v="RATCHASIMA P.D.C. CO., LTD."/>
    <s v="1406366"/>
    <s v="15106849"/>
    <s v="SKU CA MGGR  97R  CPB 20 10000 PP  P TH1"/>
    <n v="441"/>
    <n v="27412.560000000001"/>
    <x v="7"/>
    <n v="441"/>
    <n v="27690.39"/>
    <n v="277.82999999999811"/>
    <n v="27412.560000000001"/>
    <n v="31752"/>
    <n v="2077.233644859813"/>
    <n v="29489.793644859816"/>
    <s v="CAHD"/>
    <x v="1"/>
    <x v="10"/>
  </r>
  <r>
    <x v="11"/>
    <s v="PDC1_Y25-052103"/>
    <s v="1037001726"/>
    <s v="Z045"/>
    <s v="Z022"/>
    <s v="0093296141"/>
    <s v="1406366"/>
    <s v="RATCHASIMA P.D.C. CO., LTD."/>
    <s v="1406366"/>
    <s v="15106849"/>
    <s v="SKU CA MGGR  97R  CPB 20 10000 PP  P TH1"/>
    <n v="559"/>
    <n v="34747.440000000002"/>
    <x v="7"/>
    <n v="559"/>
    <n v="35099.61"/>
    <n v="352.16999999999825"/>
    <n v="34747.440000000002"/>
    <n v="40248"/>
    <n v="2633.0467289719627"/>
    <n v="37380.486728971962"/>
    <s v="CAHD"/>
    <x v="1"/>
    <x v="10"/>
  </r>
  <r>
    <x v="11"/>
    <s v="PDC2_Y25-052103"/>
    <s v="1037001730"/>
    <s v="Z045"/>
    <s v="Z022"/>
    <s v="0093296142"/>
    <s v="1268011"/>
    <s v="RATCHASIMA P.D.C. CO., LTD."/>
    <s v="1268011"/>
    <s v="14947759"/>
    <s v="SKU CA FLYL  83R  CPB 20 10000 PP  N TH1"/>
    <n v="1500"/>
    <n v="93240"/>
    <x v="3"/>
    <n v="1500"/>
    <n v="94185"/>
    <n v="945"/>
    <n v="93240"/>
    <n v="108000"/>
    <n v="7065.4205607476633"/>
    <n v="100305.42056074766"/>
    <s v="CA"/>
    <x v="1"/>
    <x v="10"/>
  </r>
  <r>
    <x v="11"/>
    <s v="PDC2_Y25-052103"/>
    <s v="1037001730"/>
    <s v="Z045"/>
    <s v="Z022"/>
    <s v="0093296142"/>
    <s v="1268011"/>
    <s v="RATCHASIMA P.D.C. CO., LTD."/>
    <s v="1268011"/>
    <s v="15039619"/>
    <s v="SKU CA FLYL  97R  CPB 20 10000 PP  N TH1"/>
    <n v="1000"/>
    <n v="62160"/>
    <x v="6"/>
    <n v="1000"/>
    <n v="62790"/>
    <n v="630"/>
    <n v="62160"/>
    <n v="72000"/>
    <n v="4710.2803738317753"/>
    <n v="66870.280373831774"/>
    <s v="CAHD"/>
    <x v="1"/>
    <x v="10"/>
  </r>
  <r>
    <x v="11"/>
    <s v="PDC3_Y25-052103"/>
    <s v="1037001732"/>
    <s v="Z045"/>
    <s v="Z022"/>
    <s v="0093296143"/>
    <s v="1406173"/>
    <s v="RATCHASIMA P.D.C. CO., LTD."/>
    <s v="1406173"/>
    <s v="14976304"/>
    <s v="SKU EV MGOP  83R  ROC 20 10000 PP  N TH1"/>
    <n v="20"/>
    <n v="3000.8"/>
    <x v="2"/>
    <n v="20"/>
    <n v="3031"/>
    <n v="30.199999999999818"/>
    <n v="3000.8"/>
    <n v="3500"/>
    <n v="228.97196261682242"/>
    <n v="3229.7719626168227"/>
    <s v="EV"/>
    <x v="1"/>
    <x v="10"/>
  </r>
  <r>
    <x v="11"/>
    <s v="PDC3_Y25-052103"/>
    <s v="1037001732"/>
    <s v="Z045"/>
    <s v="Z022"/>
    <s v="0093296143"/>
    <s v="1406173"/>
    <s v="RATCHASIMA P.D.C. CO., LTD."/>
    <s v="1406173"/>
    <s v="16256531"/>
    <s v="SKU WI FLOE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10"/>
  </r>
  <r>
    <x v="11"/>
    <s v="PDC3_Y25-052103"/>
    <s v="1037001732"/>
    <s v="Z045"/>
    <s v="Z022"/>
    <s v="0093296143"/>
    <s v="1406173"/>
    <s v="RATCHASIMA P.D.C. CO., LTD."/>
    <s v="1406173"/>
    <s v="16256537"/>
    <s v="SKU WI LT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10"/>
  </r>
  <r>
    <x v="11"/>
    <s v="PDC3_Y25-052103"/>
    <s v="1037001732"/>
    <s v="Z045"/>
    <s v="Z022"/>
    <s v="0093296143"/>
    <s v="1406173"/>
    <s v="RATCHASIMA P.D.C. CO., LTD."/>
    <s v="1406173"/>
    <s v="16256534"/>
    <s v="SKU WI MECO  83M  SFP 20 10000 PP  N TH1"/>
    <n v="500"/>
    <n v="31080"/>
    <x v="11"/>
    <n v="500"/>
    <n v="31395"/>
    <n v="315"/>
    <n v="31080"/>
    <n v="36000"/>
    <n v="2355.1401869158876"/>
    <n v="33435.140186915887"/>
    <s v="WI"/>
    <x v="1"/>
    <x v="10"/>
  </r>
  <r>
    <x v="11"/>
    <s v="PDC3_Y25-052103"/>
    <s v="1037001732"/>
    <s v="Z045"/>
    <s v="Z022"/>
    <s v="0093296143"/>
    <s v="1406173"/>
    <s v="RATCHASIMA P.D.C. CO., LTD."/>
    <s v="1406173"/>
    <s v="14947759"/>
    <s v="SKU CA FLYL  83R  CPB 20 10000 PP  N TH1"/>
    <n v="3480"/>
    <n v="216316.79999999999"/>
    <x v="3"/>
    <n v="3480"/>
    <n v="218509.19999999998"/>
    <n v="2192.3999999999942"/>
    <n v="216316.79999999999"/>
    <n v="250560"/>
    <n v="16391.775700934581"/>
    <n v="232708.57570093457"/>
    <s v="CA"/>
    <x v="1"/>
    <x v="10"/>
  </r>
  <r>
    <x v="11"/>
    <s v="PDC3_Y25-052103"/>
    <s v="1037001732"/>
    <s v="Z045"/>
    <s v="Z022"/>
    <s v="0093296143"/>
    <s v="1406173"/>
    <s v="RATCHASIMA P.D.C. CO., LTD."/>
    <s v="1406173"/>
    <s v="14947762"/>
    <s v="SKU CA LTBL  83R  CPB 20 10000 PP  N TH1"/>
    <n v="1000"/>
    <n v="62160"/>
    <x v="4"/>
    <n v="1000"/>
    <n v="62790"/>
    <n v="630"/>
    <n v="62160"/>
    <n v="72000"/>
    <n v="4710.2803738317753"/>
    <n v="66870.280373831774"/>
    <s v="CA"/>
    <x v="1"/>
    <x v="10"/>
  </r>
  <r>
    <x v="11"/>
    <s v="PDC3_Y25-052103"/>
    <s v="1037001732"/>
    <s v="Z045"/>
    <s v="Z022"/>
    <s v="0093296143"/>
    <s v="1406173"/>
    <s v="RATCHASIMA P.D.C. CO., LTD."/>
    <s v="1406173"/>
    <s v="14947765"/>
    <s v="SKU CA MGGR  83R  CPB 20 10000 PP  N TH1"/>
    <n v="500"/>
    <n v="31080"/>
    <x v="5"/>
    <n v="500"/>
    <n v="31395"/>
    <n v="315"/>
    <n v="31080"/>
    <n v="36000"/>
    <n v="2355.1401869158876"/>
    <n v="33435.140186915887"/>
    <s v="CA"/>
    <x v="1"/>
    <x v="10"/>
  </r>
  <r>
    <x v="11"/>
    <s v="PDC3_Y25-052103"/>
    <s v="1037001732"/>
    <s v="Z045"/>
    <s v="Z022"/>
    <s v="0093296143"/>
    <s v="1406173"/>
    <s v="RATCHASIMA P.D.C. CO., LTD."/>
    <s v="1406173"/>
    <s v="15039619"/>
    <s v="SKU CA FLYL  97R  CPB 20 10000 PP  N TH1"/>
    <n v="2500"/>
    <n v="155400"/>
    <x v="6"/>
    <n v="2500"/>
    <n v="156975"/>
    <n v="1575"/>
    <n v="155400"/>
    <n v="180000"/>
    <n v="11775.700934579439"/>
    <n v="167175.70093457945"/>
    <s v="CAHD"/>
    <x v="1"/>
    <x v="10"/>
  </r>
  <r>
    <x v="11"/>
    <s v="PDC3_Y25-052103"/>
    <s v="1037001732"/>
    <s v="Z045"/>
    <s v="Z022"/>
    <s v="0093296143"/>
    <s v="1406173"/>
    <s v="RATCHASIMA P.D.C. CO., LTD."/>
    <s v="1406173"/>
    <s v="15106849"/>
    <s v="SKU CA MGGR  97R  CPB 20 10000 PP  P TH1"/>
    <n v="500"/>
    <n v="31080"/>
    <x v="7"/>
    <n v="500"/>
    <n v="31395"/>
    <n v="315"/>
    <n v="31080"/>
    <n v="36000"/>
    <n v="2355.1401869158876"/>
    <n v="33435.140186915887"/>
    <s v="CAHD"/>
    <x v="1"/>
    <x v="10"/>
  </r>
  <r>
    <x v="11"/>
    <s v="PDC4_Y25-052103"/>
    <s v="1037001733"/>
    <s v="Z045"/>
    <s v="Z022"/>
    <s v="0093296144"/>
    <s v="1406172"/>
    <s v="RATCHASIMA P.D.C. CO., LTD."/>
    <s v="1406172"/>
    <s v="16280435"/>
    <s v="SKU EV ORBL  83R  ROC 20 10000 PP  N TH1"/>
    <n v="30"/>
    <n v="4114.2"/>
    <x v="0"/>
    <n v="30"/>
    <n v="4155.8999999999996"/>
    <n v="41.699999999999818"/>
    <n v="4114.2"/>
    <n v="4800"/>
    <n v="314.01869158878503"/>
    <n v="4428.2186915887851"/>
    <s v="EV"/>
    <x v="1"/>
    <x v="10"/>
  </r>
  <r>
    <x v="11"/>
    <s v="PDC4_Y25-052103"/>
    <s v="1037001733"/>
    <s v="Z045"/>
    <s v="Z022"/>
    <s v="0093296144"/>
    <s v="1406172"/>
    <s v="RATCHASIMA P.D.C. CO., LTD."/>
    <s v="1406172"/>
    <s v="16256534"/>
    <s v="SKU WI MECO  83M  SFP 20 10000 PP  N TH1"/>
    <n v="150"/>
    <n v="9324"/>
    <x v="11"/>
    <n v="150"/>
    <n v="9418.5"/>
    <n v="94.5"/>
    <n v="9324"/>
    <n v="10800"/>
    <n v="706.54205607476638"/>
    <n v="10030.542056074766"/>
    <s v="WI"/>
    <x v="1"/>
    <x v="10"/>
  </r>
  <r>
    <x v="11"/>
    <s v="PDC4_Y25-052103"/>
    <s v="1037001733"/>
    <s v="Z045"/>
    <s v="Z022"/>
    <s v="0093296144"/>
    <s v="1406172"/>
    <s v="RATCHASIMA P.D.C. CO., LTD."/>
    <s v="1406172"/>
    <s v="14947759"/>
    <s v="SKU CA FLYL  83R  CPB 20 10000 PP  N TH1"/>
    <n v="1000"/>
    <n v="62160"/>
    <x v="3"/>
    <n v="1000"/>
    <n v="62790"/>
    <n v="630"/>
    <n v="62160"/>
    <n v="72000"/>
    <n v="4710.2803738317753"/>
    <n v="66870.280373831774"/>
    <s v="CA"/>
    <x v="1"/>
    <x v="10"/>
  </r>
  <r>
    <x v="11"/>
    <s v="PDC4_Y25-052103"/>
    <s v="1037001733"/>
    <s v="Z045"/>
    <s v="Z022"/>
    <s v="0093296144"/>
    <s v="1406172"/>
    <s v="RATCHASIMA P.D.C. CO., LTD."/>
    <s v="1406172"/>
    <s v="14947762"/>
    <s v="SKU CA LTBL  83R  CPB 20 10000 PP  N TH1"/>
    <n v="100"/>
    <n v="6216"/>
    <x v="4"/>
    <n v="100"/>
    <n v="6279"/>
    <n v="63"/>
    <n v="6216"/>
    <n v="7200"/>
    <n v="471.02803738317755"/>
    <n v="6687.0280373831774"/>
    <s v="CA"/>
    <x v="1"/>
    <x v="10"/>
  </r>
  <r>
    <x v="11"/>
    <s v="PDC4_Y25-052103"/>
    <s v="1037001733"/>
    <s v="Z045"/>
    <s v="Z022"/>
    <s v="0093296144"/>
    <s v="1406172"/>
    <s v="RATCHASIMA P.D.C. CO., LTD."/>
    <s v="1406172"/>
    <s v="15039619"/>
    <s v="SKU CA FLYL  97R  CPB 20 10000 PP  N TH1"/>
    <n v="500"/>
    <n v="31080"/>
    <x v="6"/>
    <n v="500"/>
    <n v="31395"/>
    <n v="315"/>
    <n v="31080"/>
    <n v="36000"/>
    <n v="2355.1401869158876"/>
    <n v="33435.140186915887"/>
    <s v="CAHD"/>
    <x v="1"/>
    <x v="10"/>
  </r>
  <r>
    <x v="11"/>
    <s v="PDC4_Y25-052103"/>
    <s v="1037001733"/>
    <s v="Z045"/>
    <s v="Z022"/>
    <s v="0093296144"/>
    <s v="1406172"/>
    <s v="RATCHASIMA P.D.C. CO., LTD."/>
    <s v="1406172"/>
    <s v="15106849"/>
    <s v="SKU CA MGGR  97R  CPB 20 10000 PP  P TH1"/>
    <n v="220"/>
    <n v="13675.2"/>
    <x v="7"/>
    <n v="220"/>
    <n v="13813.8"/>
    <n v="138.59999999999854"/>
    <n v="13675.2"/>
    <n v="15840"/>
    <n v="1036.2616822429907"/>
    <n v="14711.461682242991"/>
    <s v="CAHD"/>
    <x v="1"/>
    <x v="10"/>
  </r>
  <r>
    <x v="11"/>
    <s v="SOR1_Y25-052110"/>
    <s v="1037001727"/>
    <s v="Z045"/>
    <s v="Z022"/>
    <s v="0093296145"/>
    <s v="1256072"/>
    <s v="SOR.CHAROEN SUPPLY 2018 CO., LTD."/>
    <s v="1256072"/>
    <s v="16256531"/>
    <s v="SKU WI FLOE  83M  SFP 20 10000 PP  N TH1"/>
    <n v="3000"/>
    <n v="186480"/>
    <x v="9"/>
    <n v="3000"/>
    <n v="188370"/>
    <n v="1890"/>
    <n v="186480"/>
    <n v="216000"/>
    <n v="14130.841121495327"/>
    <n v="200610.84112149532"/>
    <s v="WI"/>
    <x v="1"/>
    <x v="11"/>
  </r>
  <r>
    <x v="11"/>
    <s v="SOR1_Y25-052110"/>
    <s v="1037001727"/>
    <s v="Z045"/>
    <s v="Z022"/>
    <s v="0093296145"/>
    <s v="1256072"/>
    <s v="SOR.CHAROEN SUPPLY 2018 CO., LTD."/>
    <s v="1256072"/>
    <s v="16256537"/>
    <s v="SKU WI LTCO  83M  SFP 20 10000 PP  N TH1"/>
    <n v="5000"/>
    <n v="310800"/>
    <x v="10"/>
    <n v="5000"/>
    <n v="313950"/>
    <n v="3150"/>
    <n v="310800"/>
    <n v="360000"/>
    <n v="23551.401869158879"/>
    <n v="334351.4018691589"/>
    <s v="WI"/>
    <x v="1"/>
    <x v="11"/>
  </r>
  <r>
    <x v="11"/>
    <s v="SOR1_Y25-052110"/>
    <s v="1037001727"/>
    <s v="Z045"/>
    <s v="Z022"/>
    <s v="0093296145"/>
    <s v="1256072"/>
    <s v="SOR.CHAROEN SUPPLY 2018 CO., LTD."/>
    <s v="1256072"/>
    <s v="16256534"/>
    <s v="SKU WI MECO  83M  SFP 20 10000 PP  N TH1"/>
    <n v="5000"/>
    <n v="310800"/>
    <x v="11"/>
    <n v="5000"/>
    <n v="313950"/>
    <n v="3150"/>
    <n v="310800"/>
    <n v="360000"/>
    <n v="23551.401869158879"/>
    <n v="334351.4018691589"/>
    <s v="WI"/>
    <x v="1"/>
    <x v="11"/>
  </r>
  <r>
    <x v="11"/>
    <s v="SOR1_Y25-052111"/>
    <s v="1037001728"/>
    <s v="Z045"/>
    <s v="Z022"/>
    <s v="0093296146"/>
    <s v="1256072"/>
    <s v="SOR.CHAROEN SUPPLY 2018 CO., LTD."/>
    <s v="1256072"/>
    <s v="14947759"/>
    <s v="SKU CA FLYL  83R  CPB 20 10000 PP  N TH1"/>
    <n v="6000"/>
    <n v="372960"/>
    <x v="3"/>
    <n v="6000"/>
    <n v="376740"/>
    <n v="3780"/>
    <n v="372960"/>
    <n v="432000"/>
    <n v="28261.682242990653"/>
    <n v="401221.68224299065"/>
    <s v="CA"/>
    <x v="1"/>
    <x v="11"/>
  </r>
  <r>
    <x v="11"/>
    <s v="SOR1_Y25-052111"/>
    <s v="1037001728"/>
    <s v="Z045"/>
    <s v="Z022"/>
    <s v="0093296146"/>
    <s v="1256072"/>
    <s v="SOR.CHAROEN SUPPLY 2018 CO., LTD."/>
    <s v="1256072"/>
    <s v="14947762"/>
    <s v="SKU CA LTBL  83R  CPB 20 10000 PP  N TH1"/>
    <n v="4000"/>
    <n v="248640"/>
    <x v="4"/>
    <n v="4000"/>
    <n v="251160"/>
    <n v="2520"/>
    <n v="248640"/>
    <n v="288000"/>
    <n v="18841.121495327101"/>
    <n v="267481.1214953271"/>
    <s v="CA"/>
    <x v="1"/>
    <x v="11"/>
  </r>
  <r>
    <x v="11"/>
    <s v="SOR1_Y25-052111"/>
    <s v="1037001728"/>
    <s v="Z045"/>
    <s v="Z022"/>
    <s v="0093296146"/>
    <s v="1256072"/>
    <s v="SOR.CHAROEN SUPPLY 2018 CO., LTD."/>
    <s v="1256072"/>
    <s v="14947765"/>
    <s v="SKU CA MGGR  83R  CPB 20 10000 PP  N TH1"/>
    <n v="4000"/>
    <n v="248640"/>
    <x v="5"/>
    <n v="4000"/>
    <n v="251160"/>
    <n v="2520"/>
    <n v="248640"/>
    <n v="288000"/>
    <n v="18841.121495327101"/>
    <n v="267481.1214953271"/>
    <s v="CA"/>
    <x v="1"/>
    <x v="11"/>
  </r>
  <r>
    <x v="11"/>
    <s v="SOR1_Y25-052111"/>
    <s v="1037001728"/>
    <s v="Z045"/>
    <s v="Z022"/>
    <s v="0093296146"/>
    <s v="1256072"/>
    <s v="SOR.CHAROEN SUPPLY 2018 CO., LTD."/>
    <s v="1256072"/>
    <s v="15039619"/>
    <s v="SKU CA FLYL  97R  CPB 20 10000 PP  N TH1"/>
    <n v="6000"/>
    <n v="372960"/>
    <x v="6"/>
    <n v="6000"/>
    <n v="376740"/>
    <n v="3780"/>
    <n v="372960"/>
    <n v="432000"/>
    <n v="28261.682242990653"/>
    <n v="401221.68224299065"/>
    <s v="CAHD"/>
    <x v="1"/>
    <x v="11"/>
  </r>
  <r>
    <x v="12"/>
    <s v="1212058523Code12452D"/>
    <s v="1037001788"/>
    <s v="Z045"/>
    <s v="Z022"/>
    <s v="0093296147"/>
    <s v="1014781"/>
    <s v="CP All Public Company Limited"/>
    <s v="1123730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12"/>
    <s v="1212058523Code12452D"/>
    <s v="1037001788"/>
    <s v="Z045"/>
    <s v="Z022"/>
    <s v="0093296147"/>
    <s v="1014781"/>
    <s v="CP All Public Company Limited"/>
    <s v="1123730"/>
    <s v="14976301"/>
    <s v="SKU EV LTSB  83R  ROC 20 10000 PP  N TH1"/>
    <n v="2000"/>
    <n v="266676.56"/>
    <x v="1"/>
    <n v="2000"/>
    <n v="277060"/>
    <n v="10383.440000000002"/>
    <n v="266676.56"/>
    <n v="320000"/>
    <n v="20934.579439252335"/>
    <n v="287611.13943925232"/>
    <s v="EV"/>
    <x v="0"/>
    <x v="0"/>
  </r>
  <r>
    <x v="12"/>
    <s v="1212058523Code12452D"/>
    <s v="1037001788"/>
    <s v="Z045"/>
    <s v="Z022"/>
    <s v="0093296147"/>
    <s v="1014781"/>
    <s v="CP All Public Company Limited"/>
    <s v="1123730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2"/>
    <s v="1212058523Code12452D"/>
    <s v="1037001788"/>
    <s v="Z045"/>
    <s v="Z022"/>
    <s v="0093296147"/>
    <s v="1014781"/>
    <s v="CP All Public Company Limited"/>
    <s v="1123730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12"/>
    <s v="1212058523Code12452D"/>
    <s v="1037001788"/>
    <s v="Z045"/>
    <s v="Z022"/>
    <s v="0093296147"/>
    <s v="1014781"/>
    <s v="CP All Public Company Limited"/>
    <s v="1123730"/>
    <s v="14947762"/>
    <s v="SKU CA LTBL  83R  CPB 20 10000 PP  N TH1"/>
    <n v="6000"/>
    <n v="355149.15"/>
    <x v="4"/>
    <n v="6000"/>
    <n v="376740"/>
    <n v="21590.849999999977"/>
    <n v="355149.15"/>
    <n v="432000"/>
    <n v="28261.682242990653"/>
    <n v="383410.83224299067"/>
    <s v="CA"/>
    <x v="0"/>
    <x v="0"/>
  </r>
  <r>
    <x v="12"/>
    <s v="1212058523Code12452D"/>
    <s v="1037001788"/>
    <s v="Z045"/>
    <s v="Z022"/>
    <s v="0093296147"/>
    <s v="1014781"/>
    <s v="CP All Public Company Limited"/>
    <s v="1123730"/>
    <s v="14947765"/>
    <s v="SKU CA MGGR  83R  CPB 20 10000 PP  N TH1"/>
    <n v="5000"/>
    <n v="295957.63"/>
    <x v="5"/>
    <n v="5000"/>
    <n v="313950"/>
    <n v="17992.369999999995"/>
    <n v="295957.63"/>
    <n v="360000"/>
    <n v="23551.401869158879"/>
    <n v="319509.03186915891"/>
    <s v="CA"/>
    <x v="0"/>
    <x v="0"/>
  </r>
  <r>
    <x v="12"/>
    <s v="1212058523Code12452D"/>
    <s v="1037001788"/>
    <s v="Z045"/>
    <s v="Z022"/>
    <s v="0093296147"/>
    <s v="1014781"/>
    <s v="CP All Public Company Limited"/>
    <s v="1123730"/>
    <s v="15039619"/>
    <s v="SKU CA FLYL  97R  CPB 20 10000 PP  N TH1"/>
    <n v="10000"/>
    <n v="591915.46"/>
    <x v="6"/>
    <n v="10000"/>
    <n v="627900"/>
    <n v="35984.540000000037"/>
    <n v="591915.46"/>
    <n v="720000"/>
    <n v="47102.803738317758"/>
    <n v="639018.26373831776"/>
    <s v="CAHD"/>
    <x v="0"/>
    <x v="0"/>
  </r>
  <r>
    <x v="12"/>
    <s v="1212058523Code12452D"/>
    <s v="1037001788"/>
    <s v="Z045"/>
    <s v="Z022"/>
    <s v="0093296147"/>
    <s v="1014781"/>
    <s v="CP All Public Company Limited"/>
    <s v="1123730"/>
    <s v="15106849"/>
    <s v="SKU CA MGGR  97R  CPB 20 10000 PP  P TH1"/>
    <n v="2000"/>
    <n v="118383.09"/>
    <x v="7"/>
    <n v="2000"/>
    <n v="125580"/>
    <n v="7196.9100000000035"/>
    <n v="118383.09"/>
    <n v="144000"/>
    <n v="9420.5607476635505"/>
    <n v="127803.65074766355"/>
    <s v="CAHD"/>
    <x v="0"/>
    <x v="0"/>
  </r>
  <r>
    <x v="12"/>
    <s v="1212058524Code12452D"/>
    <s v="1037001789"/>
    <s v="Z045"/>
    <s v="Z022"/>
    <s v="0093296148"/>
    <s v="1014781"/>
    <s v="CP All Public Company Limited"/>
    <s v="1123730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12"/>
    <s v="1212058524Code12452D"/>
    <s v="1037001789"/>
    <s v="Z045"/>
    <s v="Z022"/>
    <s v="0093296148"/>
    <s v="1014781"/>
    <s v="CP All Public Company Limited"/>
    <s v="1123730"/>
    <s v="16256531"/>
    <s v="SKU WI FLOE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12"/>
    <s v="1212058524Code12452D"/>
    <s v="1037001789"/>
    <s v="Z045"/>
    <s v="Z022"/>
    <s v="0093296148"/>
    <s v="1014781"/>
    <s v="CP All Public Company Limited"/>
    <s v="1123730"/>
    <s v="16256537"/>
    <s v="SKU WI LTCO  83M  SFP 20 10000 PP  N TH1"/>
    <n v="8000"/>
    <n v="473532.37"/>
    <x v="10"/>
    <n v="8000"/>
    <n v="502320"/>
    <n v="28787.630000000005"/>
    <n v="473532.37"/>
    <n v="576000"/>
    <n v="37682.242990654202"/>
    <n v="511214.61299065419"/>
    <s v="WI"/>
    <x v="0"/>
    <x v="0"/>
  </r>
  <r>
    <x v="12"/>
    <s v="1212058524Code12452D"/>
    <s v="1037001789"/>
    <s v="Z045"/>
    <s v="Z022"/>
    <s v="0093296148"/>
    <s v="1014781"/>
    <s v="CP All Public Company Limited"/>
    <s v="1123730"/>
    <s v="16256534"/>
    <s v="SKU WI MECO  83M  SFP 20 10000 PP  N TH1"/>
    <n v="3500"/>
    <n v="207170.41"/>
    <x v="11"/>
    <n v="3500"/>
    <n v="219765"/>
    <n v="12594.589999999997"/>
    <n v="207170.41"/>
    <n v="252000"/>
    <n v="16485.981308411214"/>
    <n v="223656.39130841123"/>
    <s v="WI"/>
    <x v="0"/>
    <x v="0"/>
  </r>
  <r>
    <x v="12"/>
    <s v="C250212086"/>
    <s v="1037001775"/>
    <s v="Z045"/>
    <s v="Z022"/>
    <s v="0093296149"/>
    <s v="1014639"/>
    <s v="VILLA MARKET JP CO., LTD."/>
    <s v="1014639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12"/>
    <s v="C250212328"/>
    <s v="1037001776"/>
    <s v="Z045"/>
    <s v="Z022"/>
    <s v="0093296150"/>
    <s v="1014648"/>
    <s v="VILLA MARKET JP CO., LTD."/>
    <s v="1014648"/>
    <s v="16280435"/>
    <s v="SKU EV ORBL  83R  ROC 20 10000 PP  N TH1"/>
    <n v="20"/>
    <n v="2689.4"/>
    <x v="0"/>
    <n v="20"/>
    <n v="2770.6"/>
    <n v="81.199999999999818"/>
    <n v="2689.4"/>
    <n v="3200"/>
    <n v="209.34579439252337"/>
    <n v="2898.7457943925233"/>
    <s v="EV"/>
    <x v="0"/>
    <x v="12"/>
  </r>
  <r>
    <x v="12"/>
    <s v="C250212328"/>
    <s v="1037001776"/>
    <s v="Z045"/>
    <s v="Z022"/>
    <s v="0093296150"/>
    <s v="1014648"/>
    <s v="VILLA MARKET JP CO., LTD."/>
    <s v="1014648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12"/>
    <s v="C250212328"/>
    <s v="1037001776"/>
    <s v="Z045"/>
    <s v="Z022"/>
    <s v="0093296150"/>
    <s v="1014648"/>
    <s v="VILLA MARKET JP CO., LTD."/>
    <s v="1014648"/>
    <s v="16256531"/>
    <s v="SKU WI FLOE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12"/>
  </r>
  <r>
    <x v="12"/>
    <s v="C250212328"/>
    <s v="1037001776"/>
    <s v="Z045"/>
    <s v="Z022"/>
    <s v="0093296150"/>
    <s v="1014648"/>
    <s v="VILLA MARKET JP CO., LTD."/>
    <s v="1014648"/>
    <s v="16256534"/>
    <s v="SKU WI MECO  83M  SFP 20 10000 PP  N TH1"/>
    <n v="20"/>
    <n v="1246"/>
    <x v="11"/>
    <n v="20"/>
    <n v="1255.8"/>
    <n v="9.7999999999999545"/>
    <n v="1246"/>
    <n v="1440"/>
    <n v="94.205607476635521"/>
    <n v="1340.2056074766356"/>
    <s v="WI"/>
    <x v="0"/>
    <x v="12"/>
  </r>
  <r>
    <x v="12"/>
    <s v="C250212619"/>
    <s v="1037001777"/>
    <s v="Z045"/>
    <s v="Z022"/>
    <s v="0093296151"/>
    <s v="1068619"/>
    <s v="VILLA MARKET JP CO., LTD."/>
    <s v="1068619"/>
    <s v="14976301"/>
    <s v="SKU EV LTSB  83R  ROC 20 10000 PP  N TH1"/>
    <n v="120"/>
    <n v="16136.4"/>
    <x v="1"/>
    <n v="120"/>
    <n v="16623.599999999999"/>
    <n v="487.19999999999891"/>
    <n v="16136.4"/>
    <n v="19200"/>
    <n v="1256.0747663551401"/>
    <n v="17392.474766355139"/>
    <s v="EV"/>
    <x v="0"/>
    <x v="12"/>
  </r>
  <r>
    <x v="12"/>
    <s v="C250212619"/>
    <s v="1037001777"/>
    <s v="Z045"/>
    <s v="Z022"/>
    <s v="0093296151"/>
    <s v="1068619"/>
    <s v="VILLA MARKET JP CO., LTD."/>
    <s v="1068619"/>
    <s v="14947759"/>
    <s v="SKU CA FLYL  83R  CPB 20 10000 PP  N TH1"/>
    <n v="120"/>
    <n v="7432.8"/>
    <x v="3"/>
    <n v="120"/>
    <n v="7534.8"/>
    <n v="102"/>
    <n v="7432.8"/>
    <n v="8640"/>
    <n v="565.23364485981313"/>
    <n v="7998.0336448598136"/>
    <s v="CA"/>
    <x v="0"/>
    <x v="12"/>
  </r>
  <r>
    <x v="12"/>
    <s v="C250213736"/>
    <s v="1037001778"/>
    <s v="Z045"/>
    <s v="Z022"/>
    <s v="0093296152"/>
    <s v="1115874"/>
    <s v="VILLA MARKET JP CO., LTD."/>
    <s v="1115874"/>
    <s v="16256537"/>
    <s v="SKU WI LT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12"/>
  </r>
  <r>
    <x v="12"/>
    <s v="C250213736"/>
    <s v="1037001778"/>
    <s v="Z045"/>
    <s v="Z022"/>
    <s v="0093296152"/>
    <s v="1115874"/>
    <s v="VILLA MARKET JP CO., LTD."/>
    <s v="1115874"/>
    <s v="14947762"/>
    <s v="SKU CA LTBL  83R  CPB 20 10000 PP  N TH1"/>
    <n v="100"/>
    <n v="6194"/>
    <x v="4"/>
    <n v="100"/>
    <n v="6279"/>
    <n v="85"/>
    <n v="6194"/>
    <n v="7200"/>
    <n v="471.02803738317755"/>
    <n v="6665.0280373831774"/>
    <s v="CA"/>
    <x v="0"/>
    <x v="12"/>
  </r>
  <r>
    <x v="12"/>
    <s v="C250213836"/>
    <s v="1037001779"/>
    <s v="Z045"/>
    <s v="Z022"/>
    <s v="0093296153"/>
    <s v="1117791"/>
    <s v="VILLA MARKET JP CO., LTD."/>
    <s v="1117791"/>
    <s v="16256537"/>
    <s v="SKU WI LTCO  83M  SFP 20 10000 PP  N TH1"/>
    <n v="30"/>
    <n v="1869"/>
    <x v="10"/>
    <n v="30"/>
    <n v="1883.7"/>
    <n v="14.700000000000045"/>
    <n v="1869"/>
    <n v="2160"/>
    <n v="141.30841121495328"/>
    <n v="2010.3084112149534"/>
    <s v="WI"/>
    <x v="0"/>
    <x v="12"/>
  </r>
  <r>
    <x v="12"/>
    <s v="C250213836"/>
    <s v="1037001779"/>
    <s v="Z045"/>
    <s v="Z022"/>
    <s v="0093296153"/>
    <s v="1117791"/>
    <s v="VILLA MARKET JP CO., LTD."/>
    <s v="1117791"/>
    <s v="16256534"/>
    <s v="SKU WI MECO  83M  SFP 20 10000 PP  N TH1"/>
    <n v="20"/>
    <n v="1246"/>
    <x v="11"/>
    <n v="20"/>
    <n v="1255.8"/>
    <n v="9.7999999999999545"/>
    <n v="1246"/>
    <n v="1440"/>
    <n v="94.205607476635521"/>
    <n v="1340.2056074766356"/>
    <s v="WI"/>
    <x v="0"/>
    <x v="12"/>
  </r>
  <r>
    <x v="12"/>
    <s v="C250213836"/>
    <s v="1037001779"/>
    <s v="Z045"/>
    <s v="Z022"/>
    <s v="0093296153"/>
    <s v="1117791"/>
    <s v="VILLA MARKET JP CO., LTD."/>
    <s v="1117791"/>
    <s v="14947759"/>
    <s v="SKU CA FLYL  83R  CPB 20 10000 PP  N TH1"/>
    <n v="100"/>
    <n v="6194"/>
    <x v="3"/>
    <n v="100"/>
    <n v="6279"/>
    <n v="85"/>
    <n v="6194"/>
    <n v="7200"/>
    <n v="471.02803738317755"/>
    <n v="6665.0280373831774"/>
    <s v="CA"/>
    <x v="0"/>
    <x v="12"/>
  </r>
  <r>
    <x v="12"/>
    <s v="C250214227"/>
    <s v="1037001781"/>
    <s v="Z045"/>
    <s v="Z022"/>
    <s v="0093296154"/>
    <s v="1119948"/>
    <s v="VILLA MARKET JP CO., LTD."/>
    <s v="1119948"/>
    <s v="14947765"/>
    <s v="SKU CA MGGR  83R  CPB 20 10000 PP  N TH1"/>
    <n v="10"/>
    <n v="619.4"/>
    <x v="5"/>
    <n v="10"/>
    <n v="627.9"/>
    <n v="8.5"/>
    <n v="619.4"/>
    <n v="720"/>
    <n v="47.10280373831776"/>
    <n v="666.50280373831777"/>
    <s v="CA"/>
    <x v="0"/>
    <x v="12"/>
  </r>
  <r>
    <x v="12"/>
    <s v="C250214322"/>
    <s v="1037001782"/>
    <s v="Z045"/>
    <s v="Z022"/>
    <s v="0093296155"/>
    <s v="1122003"/>
    <s v="VILLA MARKET JP CO., LTD."/>
    <s v="1122003"/>
    <s v="14976301"/>
    <s v="SKU EV LTSB  83R  ROC 20 10000 PP  N TH1"/>
    <n v="40"/>
    <n v="5378.8"/>
    <x v="1"/>
    <n v="40"/>
    <n v="5541.2"/>
    <n v="162.39999999999964"/>
    <n v="5378.8"/>
    <n v="6400"/>
    <n v="418.69158878504675"/>
    <n v="5797.4915887850466"/>
    <s v="EV"/>
    <x v="0"/>
    <x v="12"/>
  </r>
  <r>
    <x v="12"/>
    <s v="C250214322"/>
    <s v="1037001782"/>
    <s v="Z045"/>
    <s v="Z022"/>
    <s v="0093296155"/>
    <s v="1122003"/>
    <s v="VILLA MARKET JP CO., LTD."/>
    <s v="1122003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12"/>
    <s v="C250215774"/>
    <s v="1037001787"/>
    <s v="Z045"/>
    <s v="Z022"/>
    <s v="0093296156"/>
    <s v="1530320"/>
    <s v="VILLA MARKET JP CO., LTD."/>
    <s v="1530320"/>
    <s v="14976301"/>
    <s v="SKU EV LTSB  83R  ROC 20 10000 PP  N TH1"/>
    <n v="20"/>
    <n v="2689.4"/>
    <x v="1"/>
    <n v="20"/>
    <n v="2770.6"/>
    <n v="81.199999999999818"/>
    <n v="2689.4"/>
    <n v="3200"/>
    <n v="209.34579439252337"/>
    <n v="2898.7457943925233"/>
    <s v="EV"/>
    <x v="0"/>
    <x v="12"/>
  </r>
  <r>
    <x v="12"/>
    <s v="C250215774"/>
    <s v="1037001787"/>
    <s v="Z045"/>
    <s v="Z022"/>
    <s v="0093296156"/>
    <s v="1530320"/>
    <s v="VILLA MARKET JP CO., LTD."/>
    <s v="1530320"/>
    <s v="14947759"/>
    <s v="SKU CA FLYL  83R  CPB 20 10000 PP  N TH1"/>
    <n v="30"/>
    <n v="1858.2"/>
    <x v="3"/>
    <n v="30"/>
    <n v="1883.7"/>
    <n v="25.5"/>
    <n v="1858.2"/>
    <n v="2160"/>
    <n v="141.30841121495328"/>
    <n v="1999.5084112149534"/>
    <s v="CA"/>
    <x v="0"/>
    <x v="12"/>
  </r>
  <r>
    <x v="12"/>
    <s v="C250215774"/>
    <s v="1037001787"/>
    <s v="Z045"/>
    <s v="Z022"/>
    <s v="0093296156"/>
    <s v="1530320"/>
    <s v="VILLA MARKET JP CO., LTD."/>
    <s v="1530320"/>
    <s v="14947762"/>
    <s v="SKU CA LTBL  83R  CPB 20 10000 PP  N TH1"/>
    <n v="70"/>
    <n v="4335.8"/>
    <x v="4"/>
    <n v="70"/>
    <n v="4395.3"/>
    <n v="59.5"/>
    <n v="4335.8"/>
    <n v="5040"/>
    <n v="329.71962616822429"/>
    <n v="4665.5196261682249"/>
    <s v="CA"/>
    <x v="0"/>
    <x v="12"/>
  </r>
  <r>
    <x v="12"/>
    <s v="C250215774"/>
    <s v="1037001787"/>
    <s v="Z045"/>
    <s v="Z022"/>
    <s v="0093296156"/>
    <s v="1530320"/>
    <s v="VILLA MARKET JP CO., LTD."/>
    <s v="1530320"/>
    <s v="14947765"/>
    <s v="SKU CA MGGR  83R  CPB 20 10000 PP  N TH1"/>
    <n v="10"/>
    <n v="619.4"/>
    <x v="5"/>
    <n v="10"/>
    <n v="627.9"/>
    <n v="8.5"/>
    <n v="619.4"/>
    <n v="720"/>
    <n v="47.10280373831776"/>
    <n v="666.50280373831777"/>
    <s v="CA"/>
    <x v="0"/>
    <x v="12"/>
  </r>
  <r>
    <x v="12"/>
    <s v="412332"/>
    <s v="1037004443"/>
    <s v="Z045"/>
    <s v="Z022"/>
    <s v="0093296157"/>
    <s v="1249208"/>
    <s v="DONKI (Thailand) Co., Ltd."/>
    <s v="1249209"/>
    <s v="16280435"/>
    <s v="SKU EV ORBL  83R  ROC 20 10000 PP  N TH1"/>
    <n v="40"/>
    <n v="5541.2"/>
    <x v="0"/>
    <n v="40"/>
    <n v="5541.2"/>
    <n v="0"/>
    <n v="5541.2"/>
    <n v="6400"/>
    <n v="418.69158878504675"/>
    <n v="5959.8915887850462"/>
    <s v="EV"/>
    <x v="0"/>
    <x v="16"/>
  </r>
  <r>
    <x v="12"/>
    <s v="412332"/>
    <s v="1037004443"/>
    <s v="Z045"/>
    <s v="Z022"/>
    <s v="0093296157"/>
    <s v="1249208"/>
    <s v="DONKI (Thailand) Co., Ltd."/>
    <s v="1249209"/>
    <s v="14976301"/>
    <s v="SKU EV LTSB  83R  ROC 20 10000 PP  N TH1"/>
    <n v="30"/>
    <n v="4155.8999999999996"/>
    <x v="1"/>
    <n v="30"/>
    <n v="4155.8999999999996"/>
    <n v="0"/>
    <n v="4155.8999999999996"/>
    <n v="4800"/>
    <n v="314.01869158878503"/>
    <n v="4469.9186915887849"/>
    <s v="EV"/>
    <x v="0"/>
    <x v="16"/>
  </r>
  <r>
    <x v="12"/>
    <s v="412332"/>
    <s v="1037004443"/>
    <s v="Z045"/>
    <s v="Z022"/>
    <s v="0093296157"/>
    <s v="1249208"/>
    <s v="DONKI (Thailand) Co., Ltd."/>
    <s v="1249209"/>
    <s v="14976304"/>
    <s v="SKU EV MGOP  83R  ROC 20 10000 PP  N TH1"/>
    <n v="20"/>
    <n v="3031"/>
    <x v="2"/>
    <n v="20"/>
    <n v="3031"/>
    <n v="0"/>
    <n v="3031"/>
    <n v="3500"/>
    <n v="228.97196261682242"/>
    <n v="3259.9719626168226"/>
    <s v="EV"/>
    <x v="0"/>
    <x v="16"/>
  </r>
  <r>
    <x v="12"/>
    <s v="412332"/>
    <s v="1037004443"/>
    <s v="Z045"/>
    <s v="Z022"/>
    <s v="0093296157"/>
    <s v="1249208"/>
    <s v="DONKI (Thailand) Co., Ltd."/>
    <s v="1249209"/>
    <s v="16239563"/>
    <s v="SKU WI LTBL  83R  CPB 20 10000 PP  N TH1"/>
    <n v="10"/>
    <n v="1041.5"/>
    <x v="8"/>
    <n v="10"/>
    <n v="1041.5"/>
    <n v="0"/>
    <n v="1041.5"/>
    <n v="1200"/>
    <n v="78.504672897196258"/>
    <n v="1120.0046728971963"/>
    <s v="WI"/>
    <x v="0"/>
    <x v="16"/>
  </r>
  <r>
    <x v="12"/>
    <s v="412332"/>
    <s v="1037004443"/>
    <s v="Z045"/>
    <s v="Z022"/>
    <s v="0093296157"/>
    <s v="1249208"/>
    <s v="DONKI (Thailand) Co., Ltd."/>
    <s v="1249209"/>
    <s v="16256531"/>
    <s v="SKU WI FLOE  83M  SFP 20 10000 PP  N TH1"/>
    <n v="10"/>
    <n v="627.9"/>
    <x v="9"/>
    <n v="10"/>
    <n v="627.9"/>
    <n v="0"/>
    <n v="627.9"/>
    <n v="720"/>
    <n v="47.10280373831776"/>
    <n v="675.00280373831777"/>
    <s v="WI"/>
    <x v="0"/>
    <x v="16"/>
  </r>
  <r>
    <x v="12"/>
    <s v="412332"/>
    <s v="1037004443"/>
    <s v="Z045"/>
    <s v="Z022"/>
    <s v="0093296157"/>
    <s v="1249208"/>
    <s v="DONKI (Thailand) Co., Ltd."/>
    <s v="1249209"/>
    <s v="16256537"/>
    <s v="SKU WI LTCO  83M  SFP 20 10000 PP  N TH1"/>
    <n v="20"/>
    <n v="1255.8"/>
    <x v="10"/>
    <n v="20"/>
    <n v="1255.8"/>
    <n v="0"/>
    <n v="1255.8"/>
    <n v="1440"/>
    <n v="94.205607476635521"/>
    <n v="1350.0056074766355"/>
    <s v="WI"/>
    <x v="0"/>
    <x v="16"/>
  </r>
  <r>
    <x v="12"/>
    <s v="412332"/>
    <s v="1037004443"/>
    <s v="Z045"/>
    <s v="Z022"/>
    <s v="0093296157"/>
    <s v="1249208"/>
    <s v="DONKI (Thailand) Co., Ltd."/>
    <s v="1249209"/>
    <s v="16256534"/>
    <s v="SKU WI MECO  83M  SFP 20 10000 PP  N TH1"/>
    <n v="20"/>
    <n v="1255.8"/>
    <x v="11"/>
    <n v="20"/>
    <n v="1255.8"/>
    <n v="0"/>
    <n v="1255.8"/>
    <n v="1440"/>
    <n v="94.205607476635521"/>
    <n v="1350.0056074766355"/>
    <s v="WI"/>
    <x v="0"/>
    <x v="16"/>
  </r>
  <r>
    <x v="12"/>
    <s v="412332"/>
    <s v="1037004443"/>
    <s v="Z045"/>
    <s v="Z022"/>
    <s v="0093296157"/>
    <s v="1249208"/>
    <s v="DONKI (Thailand) Co., Ltd."/>
    <s v="1249209"/>
    <s v="14947762"/>
    <s v="SKU CA LTBL  83R  CPB 20 10000 PP  N TH1"/>
    <n v="20"/>
    <n v="1255.8"/>
    <x v="4"/>
    <n v="20"/>
    <n v="1255.8"/>
    <n v="0"/>
    <n v="1255.8"/>
    <n v="1440"/>
    <n v="94.205607476635521"/>
    <n v="1350.0056074766355"/>
    <s v="CA"/>
    <x v="0"/>
    <x v="16"/>
  </r>
  <r>
    <x v="12"/>
    <s v="195317"/>
    <s v="1037004444"/>
    <s v="Z045"/>
    <s v="Z022"/>
    <s v="0093296158"/>
    <s v="1014691"/>
    <s v="Saha Lawson Co., Ltd."/>
    <s v="1134779"/>
    <s v="16256531"/>
    <s v="SKU WI FLOE  83M  SFP 20 10000 PP  N TH1"/>
    <n v="500"/>
    <n v="30950"/>
    <x v="9"/>
    <n v="500"/>
    <n v="31395"/>
    <n v="445"/>
    <n v="30950"/>
    <n v="36000"/>
    <n v="2355.1401869158876"/>
    <n v="33305.140186915887"/>
    <s v="WI"/>
    <x v="0"/>
    <x v="25"/>
  </r>
  <r>
    <x v="12"/>
    <s v="195317"/>
    <s v="1037004444"/>
    <s v="Z045"/>
    <s v="Z022"/>
    <s v="0093296158"/>
    <s v="1014691"/>
    <s v="Saha Lawson Co., Ltd."/>
    <s v="1134779"/>
    <s v="16256537"/>
    <s v="SKU WI LTCO  83M  SFP 20 10000 PP  N TH1"/>
    <n v="500"/>
    <n v="30950"/>
    <x v="10"/>
    <n v="500"/>
    <n v="31395"/>
    <n v="445"/>
    <n v="30950"/>
    <n v="36000"/>
    <n v="2355.1401869158876"/>
    <n v="33305.140186915887"/>
    <s v="WI"/>
    <x v="0"/>
    <x v="25"/>
  </r>
  <r>
    <x v="12"/>
    <s v="195317"/>
    <s v="1037004444"/>
    <s v="Z045"/>
    <s v="Z022"/>
    <s v="0093296158"/>
    <s v="1014691"/>
    <s v="Saha Lawson Co., Ltd."/>
    <s v="1134779"/>
    <s v="14947759"/>
    <s v="SKU CA FLYL  83R  CPB 20 10000 PP  N TH1"/>
    <n v="1000"/>
    <n v="61680"/>
    <x v="3"/>
    <n v="1000"/>
    <n v="62790"/>
    <n v="1110"/>
    <n v="61680"/>
    <n v="72000"/>
    <n v="4710.2803738317753"/>
    <n v="66390.280373831774"/>
    <s v="CA"/>
    <x v="0"/>
    <x v="25"/>
  </r>
  <r>
    <x v="12"/>
    <s v="195317"/>
    <s v="1037004444"/>
    <s v="Z045"/>
    <s v="Z022"/>
    <s v="0093296158"/>
    <s v="1014691"/>
    <s v="Saha Lawson Co., Ltd."/>
    <s v="1134779"/>
    <s v="14947762"/>
    <s v="SKU CA LTBL  83R  CPB 20 10000 PP  N TH1"/>
    <n v="500"/>
    <n v="30840"/>
    <x v="4"/>
    <n v="500"/>
    <n v="31395"/>
    <n v="555"/>
    <n v="30840"/>
    <n v="36000"/>
    <n v="2355.1401869158876"/>
    <n v="33195.140186915887"/>
    <s v="CA"/>
    <x v="0"/>
    <x v="25"/>
  </r>
  <r>
    <x v="12"/>
    <s v="195317"/>
    <s v="1037004444"/>
    <s v="Z045"/>
    <s v="Z022"/>
    <s v="0093296158"/>
    <s v="1014691"/>
    <s v="Saha Lawson Co., Ltd."/>
    <s v="1134779"/>
    <s v="14947765"/>
    <s v="SKU CA MGGR  83R  CPB 20 10000 PP  N TH1"/>
    <n v="500"/>
    <n v="30840"/>
    <x v="5"/>
    <n v="500"/>
    <n v="31395"/>
    <n v="555"/>
    <n v="30840"/>
    <n v="36000"/>
    <n v="2355.1401869158876"/>
    <n v="33195.140186915887"/>
    <s v="CA"/>
    <x v="0"/>
    <x v="25"/>
  </r>
  <r>
    <x v="12"/>
    <s v="195317"/>
    <s v="1037004444"/>
    <s v="Z045"/>
    <s v="Z022"/>
    <s v="0093296158"/>
    <s v="1014691"/>
    <s v="Saha Lawson Co., Ltd."/>
    <s v="1134779"/>
    <s v="15039619"/>
    <s v="SKU CA FLYL  97R  CPB 20 10000 PP  N TH1"/>
    <n v="1000"/>
    <n v="61910"/>
    <x v="6"/>
    <n v="1000"/>
    <n v="62790"/>
    <n v="880"/>
    <n v="61910"/>
    <n v="72000"/>
    <n v="4710.2803738317753"/>
    <n v="66620.280373831774"/>
    <s v="CAHD"/>
    <x v="0"/>
    <x v="25"/>
  </r>
  <r>
    <x v="12"/>
    <s v="331577"/>
    <s v="1037004484"/>
    <s v="Z045"/>
    <s v="Z022"/>
    <s v="0093296159"/>
    <s v="1014103"/>
    <s v="PTT Retail Management Co., Ltd"/>
    <s v="1136764"/>
    <s v="16239563"/>
    <s v="SKU WI LTBL  83R  CPB 20 10000 PP  N TH1"/>
    <n v="500"/>
    <n v="51365"/>
    <x v="8"/>
    <n v="500"/>
    <n v="52075"/>
    <n v="710"/>
    <n v="51365"/>
    <n v="60000"/>
    <n v="3925.233644859813"/>
    <n v="55290.233644859814"/>
    <s v="WI"/>
    <x v="0"/>
    <x v="6"/>
  </r>
  <r>
    <x v="12"/>
    <s v="331577"/>
    <s v="1037004484"/>
    <s v="Z045"/>
    <s v="Z022"/>
    <s v="0093296159"/>
    <s v="1014103"/>
    <s v="PTT Retail Management Co., Ltd"/>
    <s v="1136764"/>
    <s v="16256531"/>
    <s v="SKU WI FLOE  83M  SFP 20 10000 PP  N TH1"/>
    <n v="1000"/>
    <n v="62790"/>
    <x v="9"/>
    <n v="1000"/>
    <n v="62790"/>
    <n v="0"/>
    <n v="62790"/>
    <n v="72000"/>
    <n v="4710.2803738317753"/>
    <n v="67500.280373831774"/>
    <s v="WI"/>
    <x v="0"/>
    <x v="6"/>
  </r>
  <r>
    <x v="12"/>
    <s v="331577"/>
    <s v="1037004484"/>
    <s v="Z045"/>
    <s v="Z022"/>
    <s v="0093296159"/>
    <s v="1014103"/>
    <s v="PTT Retail Management Co., Ltd"/>
    <s v="1136764"/>
    <s v="16256537"/>
    <s v="SKU WI LTCO  83M  SFP 20 10000 PP  N TH1"/>
    <n v="1000"/>
    <n v="62790"/>
    <x v="10"/>
    <n v="1000"/>
    <n v="62790"/>
    <n v="0"/>
    <n v="62790"/>
    <n v="72000"/>
    <n v="4710.2803738317753"/>
    <n v="67500.280373831774"/>
    <s v="WI"/>
    <x v="0"/>
    <x v="6"/>
  </r>
  <r>
    <x v="12"/>
    <s v="331577"/>
    <s v="1037004484"/>
    <s v="Z045"/>
    <s v="Z022"/>
    <s v="0093296159"/>
    <s v="1014103"/>
    <s v="PTT Retail Management Co., Ltd"/>
    <s v="1136764"/>
    <s v="16256534"/>
    <s v="SKU WI MECO  83M  SFP 20 10000 PP  N TH1"/>
    <n v="1000"/>
    <n v="62790"/>
    <x v="11"/>
    <n v="1000"/>
    <n v="62790"/>
    <n v="0"/>
    <n v="62790"/>
    <n v="72000"/>
    <n v="4710.2803738317753"/>
    <n v="67500.280373831774"/>
    <s v="WI"/>
    <x v="0"/>
    <x v="6"/>
  </r>
  <r>
    <x v="12"/>
    <s v="331577"/>
    <s v="1037004484"/>
    <s v="Z045"/>
    <s v="Z022"/>
    <s v="0093296159"/>
    <s v="1014103"/>
    <s v="PTT Retail Management Co., Ltd"/>
    <s v="1136764"/>
    <s v="14947759"/>
    <s v="SKU CA FLYL  83R  CPB 20 10000 PP  N TH1"/>
    <n v="1500"/>
    <n v="93360"/>
    <x v="3"/>
    <n v="1500"/>
    <n v="94185"/>
    <n v="825"/>
    <n v="93360"/>
    <n v="108000"/>
    <n v="7065.4205607476633"/>
    <n v="100425.42056074766"/>
    <s v="CA"/>
    <x v="0"/>
    <x v="6"/>
  </r>
  <r>
    <x v="12"/>
    <s v="331577"/>
    <s v="1037004484"/>
    <s v="Z045"/>
    <s v="Z022"/>
    <s v="0093296159"/>
    <s v="1014103"/>
    <s v="PTT Retail Management Co., Ltd"/>
    <s v="1136764"/>
    <s v="14947762"/>
    <s v="SKU CA LTBL  83R  CPB 20 10000 PP  N TH1"/>
    <n v="1500"/>
    <n v="93360"/>
    <x v="4"/>
    <n v="1500"/>
    <n v="94185"/>
    <n v="825"/>
    <n v="93360"/>
    <n v="108000"/>
    <n v="7065.4205607476633"/>
    <n v="100425.42056074766"/>
    <s v="CA"/>
    <x v="0"/>
    <x v="6"/>
  </r>
  <r>
    <x v="12"/>
    <s v="331577"/>
    <s v="1037004484"/>
    <s v="Z045"/>
    <s v="Z022"/>
    <s v="0093296159"/>
    <s v="1014103"/>
    <s v="PTT Retail Management Co., Ltd"/>
    <s v="1136764"/>
    <s v="14947765"/>
    <s v="SKU CA MGGR  83R  CPB 20 10000 PP  N TH1"/>
    <n v="500"/>
    <n v="31395"/>
    <x v="5"/>
    <n v="500"/>
    <n v="31395"/>
    <n v="0"/>
    <n v="31395"/>
    <n v="36000"/>
    <n v="2355.1401869158876"/>
    <n v="33750.140186915887"/>
    <s v="CA"/>
    <x v="0"/>
    <x v="6"/>
  </r>
  <r>
    <x v="12"/>
    <s v="331577"/>
    <s v="1037004484"/>
    <s v="Z045"/>
    <s v="Z022"/>
    <s v="0093296159"/>
    <s v="1014103"/>
    <s v="PTT Retail Management Co., Ltd"/>
    <s v="1136764"/>
    <s v="15039619"/>
    <s v="SKU CA FLYL  97R  CPB 20 10000 PP  N TH1"/>
    <n v="1000"/>
    <n v="62790"/>
    <x v="6"/>
    <n v="1000"/>
    <n v="62790"/>
    <n v="0"/>
    <n v="62790"/>
    <n v="72000"/>
    <n v="4710.2803738317753"/>
    <n v="67500.280373831774"/>
    <s v="CAHD"/>
    <x v="0"/>
    <x v="6"/>
  </r>
  <r>
    <x v="12"/>
    <s v="100004765458"/>
    <s v="1037004481"/>
    <s v="Z045"/>
    <s v="Z022"/>
    <s v="0093296160"/>
    <s v="1333703"/>
    <s v="Central Food Retail Co., Ltd."/>
    <s v="1333703"/>
    <s v="16280435"/>
    <s v="SKU EV ORBL  83R  ROC 20 10000 PP  N TH1"/>
    <n v="2000"/>
    <n v="268120"/>
    <x v="0"/>
    <n v="2000"/>
    <n v="277060"/>
    <n v="8940"/>
    <n v="268120"/>
    <n v="320000"/>
    <n v="20934.579439252335"/>
    <n v="289054.57943925232"/>
    <s v="EV"/>
    <x v="0"/>
    <x v="1"/>
  </r>
  <r>
    <x v="12"/>
    <s v="100004765458"/>
    <s v="1037004481"/>
    <s v="Z045"/>
    <s v="Z022"/>
    <s v="0093296160"/>
    <s v="1333703"/>
    <s v="Central Food Retail Co., Ltd."/>
    <s v="1333703"/>
    <s v="14976301"/>
    <s v="SKU EV LTSB  83R  ROC 20 10000 PP  N TH1"/>
    <n v="2000"/>
    <n v="268120"/>
    <x v="1"/>
    <n v="2000"/>
    <n v="277060"/>
    <n v="8940"/>
    <n v="268120"/>
    <n v="320000"/>
    <n v="20934.579439252335"/>
    <n v="289054.57943925232"/>
    <s v="EV"/>
    <x v="0"/>
    <x v="1"/>
  </r>
  <r>
    <x v="12"/>
    <s v="100004765458"/>
    <s v="1037004481"/>
    <s v="Z045"/>
    <s v="Z022"/>
    <s v="0093296160"/>
    <s v="1333703"/>
    <s v="Central Food Retail Co., Ltd."/>
    <s v="1333703"/>
    <s v="14976304"/>
    <s v="SKU EV MGOP  83R  ROC 20 10000 PP  N TH1"/>
    <n v="1000"/>
    <n v="146550"/>
    <x v="2"/>
    <n v="1000"/>
    <n v="151550"/>
    <n v="5000"/>
    <n v="146550"/>
    <n v="175000"/>
    <n v="11448.598130841121"/>
    <n v="157998.59813084113"/>
    <s v="EV"/>
    <x v="0"/>
    <x v="1"/>
  </r>
  <r>
    <x v="12"/>
    <s v="100004765458"/>
    <s v="1037004481"/>
    <s v="Z045"/>
    <s v="Z022"/>
    <s v="0093296160"/>
    <s v="1333703"/>
    <s v="Central Food Retail Co., Ltd."/>
    <s v="1333703"/>
    <s v="16239563"/>
    <s v="SKU WI LTBL  83R  CPB 20 10000 PP  N TH1"/>
    <n v="1000"/>
    <n v="100640"/>
    <x v="8"/>
    <n v="1000"/>
    <n v="104150"/>
    <n v="3510"/>
    <n v="100640"/>
    <n v="120000"/>
    <n v="7850.467289719626"/>
    <n v="108490.46728971963"/>
    <s v="WI"/>
    <x v="0"/>
    <x v="1"/>
  </r>
  <r>
    <x v="12"/>
    <s v="100004765458"/>
    <s v="1037004481"/>
    <s v="Z045"/>
    <s v="Z022"/>
    <s v="0093296160"/>
    <s v="1333703"/>
    <s v="Central Food Retail Co., Ltd."/>
    <s v="1333703"/>
    <s v="16256531"/>
    <s v="SKU WI FLOE  83M  SFP 20 10000 PP  N TH1"/>
    <n v="5000"/>
    <n v="302800"/>
    <x v="9"/>
    <n v="5000"/>
    <n v="313950"/>
    <n v="11150"/>
    <n v="302800"/>
    <n v="360000"/>
    <n v="23551.401869158879"/>
    <n v="326351.4018691589"/>
    <s v="WI"/>
    <x v="0"/>
    <x v="1"/>
  </r>
  <r>
    <x v="12"/>
    <s v="100004765458"/>
    <s v="1037004481"/>
    <s v="Z045"/>
    <s v="Z022"/>
    <s v="0093296160"/>
    <s v="1333703"/>
    <s v="Central Food Retail Co., Ltd."/>
    <s v="1333703"/>
    <s v="14947759"/>
    <s v="SKU CA FLYL  83R  CPB 20 10000 PP  N TH1"/>
    <n v="24000"/>
    <n v="1450080"/>
    <x v="3"/>
    <n v="24000"/>
    <n v="1506960"/>
    <n v="56880"/>
    <n v="1450080"/>
    <n v="1728000"/>
    <n v="113046.72897196261"/>
    <n v="1563126.7289719626"/>
    <s v="CA"/>
    <x v="0"/>
    <x v="1"/>
  </r>
  <r>
    <x v="12"/>
    <s v="100004765458"/>
    <s v="1037004481"/>
    <s v="Z045"/>
    <s v="Z022"/>
    <s v="0093296160"/>
    <s v="1333703"/>
    <s v="Central Food Retail Co., Ltd."/>
    <s v="1333703"/>
    <s v="14947762"/>
    <s v="SKU CA LTBL  83R  CPB 20 10000 PP  N TH1"/>
    <n v="10000"/>
    <n v="604200"/>
    <x v="4"/>
    <n v="10000"/>
    <n v="627900"/>
    <n v="23700"/>
    <n v="604200"/>
    <n v="720000"/>
    <n v="47102.803738317758"/>
    <n v="651302.8037383178"/>
    <s v="CA"/>
    <x v="0"/>
    <x v="1"/>
  </r>
  <r>
    <x v="12"/>
    <s v="100004765458"/>
    <s v="1037004481"/>
    <s v="Z045"/>
    <s v="Z022"/>
    <s v="0093296160"/>
    <s v="1333703"/>
    <s v="Central Food Retail Co., Ltd."/>
    <s v="1333703"/>
    <s v="14947765"/>
    <s v="SKU CA MGGR  83R  CPB 20 10000 PP  N TH1"/>
    <n v="4500"/>
    <n v="271890"/>
    <x v="5"/>
    <n v="4500"/>
    <n v="282555"/>
    <n v="10665"/>
    <n v="271890"/>
    <n v="324000"/>
    <n v="21196.261682242992"/>
    <n v="293086.26168224297"/>
    <s v="CA"/>
    <x v="0"/>
    <x v="1"/>
  </r>
  <r>
    <x v="12"/>
    <s v="100004765458"/>
    <s v="1037004481"/>
    <s v="Z045"/>
    <s v="Z022"/>
    <s v="0093296160"/>
    <s v="1333703"/>
    <s v="Central Food Retail Co., Ltd."/>
    <s v="1333703"/>
    <s v="15039619"/>
    <s v="SKU CA FLYL  97R  CPB 20 10000 PP  N TH1"/>
    <n v="4000"/>
    <n v="241680"/>
    <x v="6"/>
    <n v="4000"/>
    <n v="251160"/>
    <n v="9480"/>
    <n v="241680"/>
    <n v="288000"/>
    <n v="18841.121495327101"/>
    <n v="260521.1214953271"/>
    <s v="CAHD"/>
    <x v="0"/>
    <x v="1"/>
  </r>
  <r>
    <x v="12"/>
    <s v="100004765458"/>
    <s v="1037004481"/>
    <s v="Z045"/>
    <s v="Z022"/>
    <s v="0093296160"/>
    <s v="1333703"/>
    <s v="Central Food Retail Co., Ltd."/>
    <s v="1333703"/>
    <s v="15106849"/>
    <s v="SKU CA MGGR  97R  CPB 20 10000 PP  P TH1"/>
    <n v="1500"/>
    <n v="90630"/>
    <x v="7"/>
    <n v="1500"/>
    <n v="94185"/>
    <n v="3555"/>
    <n v="90630"/>
    <n v="108000"/>
    <n v="7065.4205607476633"/>
    <n v="97695.420560747662"/>
    <s v="CAHD"/>
    <x v="0"/>
    <x v="1"/>
  </r>
  <r>
    <x v="12"/>
    <s v="1660811"/>
    <s v="1037004682"/>
    <s v="Z045"/>
    <s v="Z022"/>
    <s v="0093296161"/>
    <s v="1014645"/>
    <s v="UFM Fuji Super Co.,Ltd."/>
    <s v="1014645"/>
    <s v="14976301"/>
    <s v="SKU EV LTSB  83R  ROC 20 10000 PP  N TH1"/>
    <n v="150"/>
    <n v="20667"/>
    <x v="1"/>
    <n v="150"/>
    <n v="20779.5"/>
    <n v="112.5"/>
    <n v="20667"/>
    <n v="24000"/>
    <n v="1570.0934579439252"/>
    <n v="22237.093457943924"/>
    <s v="EV"/>
    <x v="0"/>
    <x v="17"/>
  </r>
  <r>
    <x v="12"/>
    <s v="1660811"/>
    <s v="1037004682"/>
    <s v="Z045"/>
    <s v="Z022"/>
    <s v="0093296161"/>
    <s v="1014645"/>
    <s v="UFM Fuji Super Co.,Ltd."/>
    <s v="1014645"/>
    <s v="16256537"/>
    <s v="SKU WI LTCO  83M  SFP 20 10000 PP  N TH1"/>
    <n v="50"/>
    <n v="3139.5"/>
    <x v="10"/>
    <n v="50"/>
    <n v="3139.5"/>
    <n v="0"/>
    <n v="3139.5"/>
    <n v="3600"/>
    <n v="235.51401869158877"/>
    <n v="3375.0140186915887"/>
    <s v="WI"/>
    <x v="0"/>
    <x v="17"/>
  </r>
  <r>
    <x v="12"/>
    <s v="1660811"/>
    <s v="1037004682"/>
    <s v="Z045"/>
    <s v="Z022"/>
    <s v="0093296161"/>
    <s v="1014645"/>
    <s v="UFM Fuji Super Co.,Ltd."/>
    <s v="1014645"/>
    <s v="14947759"/>
    <s v="SKU CA FLYL  83R  CPB 20 10000 PP  N TH1"/>
    <n v="150"/>
    <n v="9418.5"/>
    <x v="3"/>
    <n v="150"/>
    <n v="9418.5"/>
    <n v="0"/>
    <n v="9418.5"/>
    <n v="10800"/>
    <n v="706.54205607476638"/>
    <n v="10125.042056074766"/>
    <s v="CA"/>
    <x v="0"/>
    <x v="17"/>
  </r>
  <r>
    <x v="12"/>
    <s v="1660811"/>
    <s v="1037004682"/>
    <s v="Z045"/>
    <s v="Z022"/>
    <s v="0093296161"/>
    <s v="1014645"/>
    <s v="UFM Fuji Super Co.,Ltd."/>
    <s v="1014645"/>
    <s v="14947765"/>
    <s v="SKU CA MGGR  83R  CPB 20 10000 PP  N TH1"/>
    <n v="150"/>
    <n v="9418.5"/>
    <x v="5"/>
    <n v="150"/>
    <n v="9418.5"/>
    <n v="0"/>
    <n v="9418.5"/>
    <n v="10800"/>
    <n v="706.54205607476638"/>
    <n v="10125.042056074766"/>
    <s v="CA"/>
    <x v="0"/>
    <x v="17"/>
  </r>
  <r>
    <x v="12"/>
    <s v="1515266"/>
    <s v="1037004684"/>
    <s v="Z045"/>
    <s v="Z022"/>
    <s v="0093296162"/>
    <s v="1014615"/>
    <s v="UFM Fuji Super Co.,Ltd."/>
    <s v="1014615"/>
    <s v="16280435"/>
    <s v="SKU EV ORBL  83R  ROC 20 10000 PP  N TH1"/>
    <n v="150"/>
    <n v="20667"/>
    <x v="0"/>
    <n v="150"/>
    <n v="20779.5"/>
    <n v="112.5"/>
    <n v="20667"/>
    <n v="24000"/>
    <n v="1570.0934579439252"/>
    <n v="22237.093457943924"/>
    <s v="EV"/>
    <x v="0"/>
    <x v="17"/>
  </r>
  <r>
    <x v="12"/>
    <s v="1515266"/>
    <s v="1037004684"/>
    <s v="Z045"/>
    <s v="Z022"/>
    <s v="0093296162"/>
    <s v="1014615"/>
    <s v="UFM Fuji Super Co.,Ltd."/>
    <s v="1014615"/>
    <s v="14976301"/>
    <s v="SKU EV LTSB  83R  ROC 20 10000 PP  N TH1"/>
    <n v="250"/>
    <n v="34445"/>
    <x v="1"/>
    <n v="250"/>
    <n v="34632.5"/>
    <n v="187.5"/>
    <n v="34445"/>
    <n v="40000"/>
    <n v="2616.8224299065419"/>
    <n v="37061.82242990654"/>
    <s v="EV"/>
    <x v="0"/>
    <x v="17"/>
  </r>
  <r>
    <x v="12"/>
    <s v="1515266"/>
    <s v="1037004684"/>
    <s v="Z045"/>
    <s v="Z022"/>
    <s v="0093296162"/>
    <s v="1014615"/>
    <s v="UFM Fuji Super Co.,Ltd."/>
    <s v="1014615"/>
    <s v="14976304"/>
    <s v="SKU EV MGOP  83R  ROC 20 10000 PP  N TH1"/>
    <n v="100"/>
    <n v="15155"/>
    <x v="2"/>
    <n v="100"/>
    <n v="15155.000000000002"/>
    <n v="0"/>
    <n v="15155"/>
    <n v="17500"/>
    <n v="1144.8598130841121"/>
    <n v="16299.859813084113"/>
    <s v="EV"/>
    <x v="0"/>
    <x v="17"/>
  </r>
  <r>
    <x v="12"/>
    <s v="1515266"/>
    <s v="1037004684"/>
    <s v="Z045"/>
    <s v="Z022"/>
    <s v="0093296162"/>
    <s v="1014615"/>
    <s v="UFM Fuji Super Co.,Ltd."/>
    <s v="1014615"/>
    <s v="16239563"/>
    <s v="SKU WI LTBL  83R  CPB 20 10000 PP  N TH1"/>
    <n v="250"/>
    <n v="26037.5"/>
    <x v="8"/>
    <n v="250"/>
    <n v="26037.5"/>
    <n v="0"/>
    <n v="26037.5"/>
    <n v="30000"/>
    <n v="1962.6168224299065"/>
    <n v="28000.116822429907"/>
    <s v="WI"/>
    <x v="0"/>
    <x v="17"/>
  </r>
  <r>
    <x v="12"/>
    <s v="1515266"/>
    <s v="1037004684"/>
    <s v="Z045"/>
    <s v="Z022"/>
    <s v="0093296162"/>
    <s v="1014615"/>
    <s v="UFM Fuji Super Co.,Ltd."/>
    <s v="1014615"/>
    <s v="14947759"/>
    <s v="SKU CA FLYL  83R  CPB 20 10000 PP  N TH1"/>
    <n v="500"/>
    <n v="31395"/>
    <x v="3"/>
    <n v="500"/>
    <n v="31395"/>
    <n v="0"/>
    <n v="31395"/>
    <n v="36000"/>
    <n v="2355.1401869158876"/>
    <n v="33750.140186915887"/>
    <s v="CA"/>
    <x v="0"/>
    <x v="17"/>
  </r>
  <r>
    <x v="12"/>
    <s v="1515266"/>
    <s v="1037004684"/>
    <s v="Z045"/>
    <s v="Z022"/>
    <s v="0093296162"/>
    <s v="1014615"/>
    <s v="UFM Fuji Super Co.,Ltd."/>
    <s v="1014615"/>
    <s v="14947762"/>
    <s v="SKU CA LTBL  83R  CPB 20 10000 PP  N TH1"/>
    <n v="750"/>
    <n v="47092.5"/>
    <x v="4"/>
    <n v="750"/>
    <n v="47092.5"/>
    <n v="0"/>
    <n v="47092.5"/>
    <n v="54000"/>
    <n v="3532.7102803738317"/>
    <n v="50625.210280373831"/>
    <s v="CA"/>
    <x v="0"/>
    <x v="17"/>
  </r>
  <r>
    <x v="12"/>
    <s v="1515266"/>
    <s v="1037004684"/>
    <s v="Z045"/>
    <s v="Z022"/>
    <s v="0093296162"/>
    <s v="1014615"/>
    <s v="UFM Fuji Super Co.,Ltd."/>
    <s v="1014615"/>
    <s v="14947765"/>
    <s v="SKU CA MGGR  83R  CPB 20 10000 PP  N TH1"/>
    <n v="500"/>
    <n v="31395"/>
    <x v="5"/>
    <n v="500"/>
    <n v="31395"/>
    <n v="0"/>
    <n v="31395"/>
    <n v="36000"/>
    <n v="2355.1401869158876"/>
    <n v="33750.140186915887"/>
    <s v="CA"/>
    <x v="0"/>
    <x v="17"/>
  </r>
  <r>
    <x v="12"/>
    <s v="576534"/>
    <s v="1037004713"/>
    <s v="Z045"/>
    <s v="Z022"/>
    <s v="0093296163"/>
    <s v="1106976"/>
    <s v="UFM Fuji Super Co.,Ltd."/>
    <s v="1106976"/>
    <s v="14976301"/>
    <s v="SKU EV LTSB  83R  ROC 20 10000 PP  N TH1"/>
    <n v="150"/>
    <n v="20667"/>
    <x v="1"/>
    <n v="150"/>
    <n v="20779.5"/>
    <n v="112.5"/>
    <n v="20667"/>
    <n v="24000"/>
    <n v="1570.0934579439252"/>
    <n v="22237.093457943924"/>
    <s v="EV"/>
    <x v="0"/>
    <x v="17"/>
  </r>
  <r>
    <x v="12"/>
    <s v="576534"/>
    <s v="1037004713"/>
    <s v="Z045"/>
    <s v="Z022"/>
    <s v="0093296163"/>
    <s v="1106976"/>
    <s v="UFM Fuji Super Co.,Ltd."/>
    <s v="1106976"/>
    <s v="14976304"/>
    <s v="SKU EV MGOP  83R  ROC 20 10000 PP  N TH1"/>
    <n v="50"/>
    <n v="7577.5"/>
    <x v="2"/>
    <n v="50"/>
    <n v="7577.5000000000009"/>
    <n v="0"/>
    <n v="7577.5"/>
    <n v="8750"/>
    <n v="572.42990654205607"/>
    <n v="8149.9299065420564"/>
    <s v="EV"/>
    <x v="0"/>
    <x v="17"/>
  </r>
  <r>
    <x v="12"/>
    <s v="576534"/>
    <s v="1037004713"/>
    <s v="Z045"/>
    <s v="Z022"/>
    <s v="0093296163"/>
    <s v="1106976"/>
    <s v="UFM Fuji Super Co.,Ltd."/>
    <s v="1106976"/>
    <s v="16239563"/>
    <s v="SKU WI LTBL  83R  CPB 20 10000 PP  N TH1"/>
    <n v="100"/>
    <n v="10415"/>
    <x v="8"/>
    <n v="100"/>
    <n v="10415"/>
    <n v="0"/>
    <n v="10415"/>
    <n v="12000"/>
    <n v="785.04672897196258"/>
    <n v="11200.046728971962"/>
    <s v="WI"/>
    <x v="0"/>
    <x v="17"/>
  </r>
  <r>
    <x v="12"/>
    <s v="576534"/>
    <s v="1037004713"/>
    <s v="Z045"/>
    <s v="Z022"/>
    <s v="0093296163"/>
    <s v="1106976"/>
    <s v="UFM Fuji Super Co.,Ltd."/>
    <s v="1106976"/>
    <s v="16256537"/>
    <s v="SKU WI LTCO  83M  SFP 20 10000 PP  N TH1"/>
    <n v="100"/>
    <n v="6279"/>
    <x v="10"/>
    <n v="100"/>
    <n v="6279"/>
    <n v="0"/>
    <n v="6279"/>
    <n v="7200"/>
    <n v="471.02803738317755"/>
    <n v="6750.0280373831774"/>
    <s v="WI"/>
    <x v="0"/>
    <x v="17"/>
  </r>
  <r>
    <x v="12"/>
    <s v="576534"/>
    <s v="1037004713"/>
    <s v="Z045"/>
    <s v="Z022"/>
    <s v="0093296163"/>
    <s v="1106976"/>
    <s v="UFM Fuji Super Co.,Ltd."/>
    <s v="1106976"/>
    <s v="14947759"/>
    <s v="SKU CA FLYL  83R  CPB 20 10000 PP  N TH1"/>
    <n v="150"/>
    <n v="9418.5"/>
    <x v="3"/>
    <n v="150"/>
    <n v="9418.5"/>
    <n v="0"/>
    <n v="9418.5"/>
    <n v="10800"/>
    <n v="706.54205607476638"/>
    <n v="10125.042056074766"/>
    <s v="CA"/>
    <x v="0"/>
    <x v="17"/>
  </r>
  <r>
    <x v="12"/>
    <s v="576534"/>
    <s v="1037004713"/>
    <s v="Z045"/>
    <s v="Z022"/>
    <s v="0093296163"/>
    <s v="1106976"/>
    <s v="UFM Fuji Super Co.,Ltd."/>
    <s v="1106976"/>
    <s v="14947762"/>
    <s v="SKU CA LTBL  83R  CPB 20 10000 PP  N TH1"/>
    <n v="700"/>
    <n v="43953"/>
    <x v="4"/>
    <n v="700"/>
    <n v="43953"/>
    <n v="0"/>
    <n v="43953"/>
    <n v="50400"/>
    <n v="3297.1962616822429"/>
    <n v="47250.196261682242"/>
    <s v="CA"/>
    <x v="0"/>
    <x v="17"/>
  </r>
  <r>
    <x v="12"/>
    <s v="576534"/>
    <s v="1037004713"/>
    <s v="Z045"/>
    <s v="Z022"/>
    <s v="0093296163"/>
    <s v="1106976"/>
    <s v="UFM Fuji Super Co.,Ltd."/>
    <s v="1106976"/>
    <s v="14947765"/>
    <s v="SKU CA MGGR  83R  CPB 20 10000 PP  N TH1"/>
    <n v="250"/>
    <n v="15697.5"/>
    <x v="5"/>
    <n v="250"/>
    <n v="15697.5"/>
    <n v="0"/>
    <n v="15697.5"/>
    <n v="18000"/>
    <n v="1177.5700934579438"/>
    <n v="16875.070093457944"/>
    <s v="CA"/>
    <x v="0"/>
    <x v="17"/>
  </r>
  <r>
    <x v="12"/>
    <s v="881.80157306"/>
    <s v="1037004715"/>
    <s v="Z045"/>
    <s v="Z022"/>
    <s v="0093296164"/>
    <s v="1075926"/>
    <s v="CP Axtra Public Company Limited"/>
    <s v="1075927"/>
    <s v="14947759"/>
    <s v="SKU CA FLYL  83R  CPB 20 10000 PP  N TH1"/>
    <n v="400"/>
    <n v="24756"/>
    <x v="3"/>
    <n v="400"/>
    <n v="25116"/>
    <n v="360"/>
    <n v="24756"/>
    <n v="28800"/>
    <n v="1884.1121495327102"/>
    <n v="26640.11214953271"/>
    <s v="CA"/>
    <x v="0"/>
    <x v="15"/>
  </r>
  <r>
    <x v="12"/>
    <s v="881.80157306"/>
    <s v="1037004715"/>
    <s v="Z045"/>
    <s v="Z022"/>
    <s v="0093296164"/>
    <s v="1075926"/>
    <s v="CP Axtra Public Company Limited"/>
    <s v="1075927"/>
    <s v="14947762"/>
    <s v="SKU CA LTBL  83R  CPB 20 10000 PP  N TH1"/>
    <n v="400"/>
    <n v="24756"/>
    <x v="4"/>
    <n v="400"/>
    <n v="25116"/>
    <n v="360"/>
    <n v="24756"/>
    <n v="28800"/>
    <n v="1884.1121495327102"/>
    <n v="26640.11214953271"/>
    <s v="CA"/>
    <x v="0"/>
    <x v="15"/>
  </r>
  <r>
    <x v="12"/>
    <s v="881.80182322"/>
    <s v="1037004779"/>
    <s v="Z045"/>
    <s v="Z022"/>
    <s v="0093296165"/>
    <s v="1075926"/>
    <s v="CP Axtra Public Company Limited"/>
    <s v="1075927"/>
    <s v="16256531"/>
    <s v="SKU WI FLOE  83M  SFP 20 10000 PP  N TH1"/>
    <n v="80"/>
    <n v="4957.3599999999997"/>
    <x v="9"/>
    <n v="80"/>
    <n v="5023.2"/>
    <n v="65.840000000000146"/>
    <n v="4957.3599999999997"/>
    <n v="5760"/>
    <n v="376.82242990654208"/>
    <n v="5334.182429906542"/>
    <s v="WI"/>
    <x v="0"/>
    <x v="15"/>
  </r>
  <r>
    <x v="12"/>
    <s v="881.80182322"/>
    <s v="1037004779"/>
    <s v="Z045"/>
    <s v="Z022"/>
    <s v="0093296165"/>
    <s v="1075926"/>
    <s v="CP Axtra Public Company Limited"/>
    <s v="1075927"/>
    <s v="16256537"/>
    <s v="SKU WI LTCO  83M  SFP 20 10000 PP  N TH1"/>
    <n v="280"/>
    <n v="17350.759999999998"/>
    <x v="10"/>
    <n v="280"/>
    <n v="17581.2"/>
    <n v="230.44000000000233"/>
    <n v="17350.759999999998"/>
    <n v="20160"/>
    <n v="1318.8785046728972"/>
    <n v="18669.638504672897"/>
    <s v="WI"/>
    <x v="0"/>
    <x v="15"/>
  </r>
  <r>
    <x v="12"/>
    <s v="881.80182322"/>
    <s v="1037004779"/>
    <s v="Z045"/>
    <s v="Z022"/>
    <s v="0093296165"/>
    <s v="1075926"/>
    <s v="CP Axtra Public Company Limited"/>
    <s v="1075927"/>
    <s v="14947759"/>
    <s v="SKU CA FLYL  83R  CPB 20 10000 PP  N TH1"/>
    <n v="680"/>
    <n v="42085.2"/>
    <x v="3"/>
    <n v="680"/>
    <n v="42697.2"/>
    <n v="612"/>
    <n v="42085.2"/>
    <n v="48960"/>
    <n v="3202.9906542056074"/>
    <n v="45288.190654205602"/>
    <s v="CA"/>
    <x v="0"/>
    <x v="15"/>
  </r>
  <r>
    <x v="12"/>
    <s v="881.80182322"/>
    <s v="1037004779"/>
    <s v="Z045"/>
    <s v="Z022"/>
    <s v="0093296165"/>
    <s v="1075926"/>
    <s v="CP Axtra Public Company Limited"/>
    <s v="1075927"/>
    <s v="14947762"/>
    <s v="SKU CA LTBL  83R  CPB 20 10000 PP  N TH1"/>
    <n v="40"/>
    <n v="2475.6"/>
    <x v="4"/>
    <n v="40"/>
    <n v="2511.6"/>
    <n v="36"/>
    <n v="2475.6"/>
    <n v="2880"/>
    <n v="188.41121495327104"/>
    <n v="2664.0112149532711"/>
    <s v="CA"/>
    <x v="0"/>
    <x v="15"/>
  </r>
  <r>
    <x v="12"/>
    <s v="881.80182322"/>
    <s v="1037004779"/>
    <s v="Z045"/>
    <s v="Z022"/>
    <s v="0093296165"/>
    <s v="1075926"/>
    <s v="CP Axtra Public Company Limited"/>
    <s v="1075927"/>
    <s v="14947765"/>
    <s v="SKU CA MGGR  83R  CPB 20 10000 PP  N TH1"/>
    <n v="80"/>
    <n v="4951.2"/>
    <x v="5"/>
    <n v="80"/>
    <n v="5023.2"/>
    <n v="72"/>
    <n v="4951.2"/>
    <n v="5760"/>
    <n v="376.82242990654208"/>
    <n v="5328.0224299065421"/>
    <s v="CA"/>
    <x v="0"/>
    <x v="15"/>
  </r>
  <r>
    <x v="12"/>
    <s v="882.80182323"/>
    <s v="1037004780"/>
    <s v="Z045"/>
    <s v="Z022"/>
    <s v="0093296166"/>
    <s v="1075926"/>
    <s v="CP Axtra Public Company Limited"/>
    <s v="1120538"/>
    <s v="16256531"/>
    <s v="SKU WI FLOE  83M  SFP 20 10000 PP  N TH1"/>
    <n v="80"/>
    <n v="4957.3599999999997"/>
    <x v="9"/>
    <n v="80"/>
    <n v="5023.2"/>
    <n v="65.840000000000146"/>
    <n v="4957.3599999999997"/>
    <n v="5760"/>
    <n v="376.82242990654208"/>
    <n v="5334.182429906542"/>
    <s v="WI"/>
    <x v="0"/>
    <x v="15"/>
  </r>
  <r>
    <x v="12"/>
    <s v="882.80182323"/>
    <s v="1037004780"/>
    <s v="Z045"/>
    <s v="Z022"/>
    <s v="0093296166"/>
    <s v="1075926"/>
    <s v="CP Axtra Public Company Limited"/>
    <s v="1120538"/>
    <s v="14947759"/>
    <s v="SKU CA FLYL  83R  CPB 20 10000 PP  N TH1"/>
    <n v="520"/>
    <n v="32182.799999999999"/>
    <x v="3"/>
    <n v="520"/>
    <n v="32650.799999999999"/>
    <n v="468"/>
    <n v="32182.799999999999"/>
    <n v="37440"/>
    <n v="2449.3457943925232"/>
    <n v="34632.14579439252"/>
    <s v="CA"/>
    <x v="0"/>
    <x v="15"/>
  </r>
  <r>
    <x v="12"/>
    <s v="882.80182323"/>
    <s v="1037004780"/>
    <s v="Z045"/>
    <s v="Z022"/>
    <s v="0093296166"/>
    <s v="1075926"/>
    <s v="CP Axtra Public Company Limited"/>
    <s v="1120538"/>
    <s v="14947762"/>
    <s v="SKU CA LTBL  83R  CPB 20 10000 PP  N TH1"/>
    <n v="40"/>
    <n v="2475.6"/>
    <x v="4"/>
    <n v="40"/>
    <n v="2511.6"/>
    <n v="36"/>
    <n v="2475.6"/>
    <n v="2880"/>
    <n v="188.41121495327104"/>
    <n v="2664.0112149532711"/>
    <s v="CA"/>
    <x v="0"/>
    <x v="15"/>
  </r>
  <r>
    <x v="12"/>
    <s v="885.80182325"/>
    <s v="1037004781"/>
    <s v="Z045"/>
    <s v="Z022"/>
    <s v="0093296167"/>
    <s v="1075926"/>
    <s v="CP Axtra Public Company Limited"/>
    <s v="1126588"/>
    <s v="14947759"/>
    <s v="SKU CA FLYL  83R  CPB 20 10000 PP  N TH1"/>
    <n v="120"/>
    <n v="7426.8"/>
    <x v="3"/>
    <n v="120"/>
    <n v="7534.8"/>
    <n v="108"/>
    <n v="7426.8"/>
    <n v="8640"/>
    <n v="565.23364485981313"/>
    <n v="7992.0336448598136"/>
    <s v="CA"/>
    <x v="0"/>
    <x v="15"/>
  </r>
  <r>
    <x v="12"/>
    <s v="31794206"/>
    <s v="1037004528"/>
    <s v="Z045"/>
    <s v="Z022"/>
    <s v="0093296168"/>
    <s v="1118080"/>
    <s v="CP Axtra Public Company Limited"/>
    <s v="1014696"/>
    <s v="16256537"/>
    <s v="SKU WI LTCO  83M  SFP 20 10000 PP  N TH1"/>
    <n v="500"/>
    <n v="30560"/>
    <x v="10"/>
    <n v="500"/>
    <n v="31395"/>
    <n v="835"/>
    <n v="30560"/>
    <n v="36000"/>
    <n v="2355.1401869158876"/>
    <n v="32915.140186915887"/>
    <s v="WI"/>
    <x v="0"/>
    <x v="8"/>
  </r>
  <r>
    <x v="12"/>
    <s v="31794206"/>
    <s v="1037004528"/>
    <s v="Z045"/>
    <s v="Z022"/>
    <s v="0093296168"/>
    <s v="1118080"/>
    <s v="CP Axtra Public Company Limited"/>
    <s v="1014696"/>
    <s v="14947759"/>
    <s v="SKU CA FLYL  83R  CPB 20 10000 PP  N TH1"/>
    <n v="500"/>
    <n v="30545"/>
    <x v="3"/>
    <n v="500"/>
    <n v="31395"/>
    <n v="850"/>
    <n v="30545"/>
    <n v="36000"/>
    <n v="2355.1401869158876"/>
    <n v="32900.140186915887"/>
    <s v="CA"/>
    <x v="0"/>
    <x v="8"/>
  </r>
  <r>
    <x v="12"/>
    <s v="31794206"/>
    <s v="1037004528"/>
    <s v="Z045"/>
    <s v="Z022"/>
    <s v="0093296168"/>
    <s v="1118080"/>
    <s v="CP Axtra Public Company Limited"/>
    <s v="1014696"/>
    <s v="14947762"/>
    <s v="SKU CA LTBL  83R  CPB 20 10000 PP  N TH1"/>
    <n v="500"/>
    <n v="30545"/>
    <x v="4"/>
    <n v="500"/>
    <n v="31395"/>
    <n v="850"/>
    <n v="30545"/>
    <n v="36000"/>
    <n v="2355.1401869158876"/>
    <n v="32900.140186915887"/>
    <s v="CA"/>
    <x v="0"/>
    <x v="8"/>
  </r>
  <r>
    <x v="12"/>
    <s v="31794271"/>
    <s v="1037004533"/>
    <s v="Z045"/>
    <s v="Z022"/>
    <s v="0093296169"/>
    <s v="1118080"/>
    <s v="CP Axtra Public Company Limited"/>
    <s v="1077703"/>
    <s v="16256537"/>
    <s v="SKU WI LTCO  83M  SFP 20 10000 PP  N TH1"/>
    <n v="1000"/>
    <n v="61120"/>
    <x v="10"/>
    <n v="1000"/>
    <n v="62790"/>
    <n v="1670"/>
    <n v="61120"/>
    <n v="72000"/>
    <n v="4710.2803738317753"/>
    <n v="65830.280373831774"/>
    <s v="WI"/>
    <x v="0"/>
    <x v="8"/>
  </r>
  <r>
    <x v="12"/>
    <s v="31794271"/>
    <s v="1037004533"/>
    <s v="Z045"/>
    <s v="Z022"/>
    <s v="0093296169"/>
    <s v="1118080"/>
    <s v="CP Axtra Public Company Limited"/>
    <s v="1077703"/>
    <s v="16256534"/>
    <s v="SKU WI MECO  83M  SFP 20 10000 PP  N TH1"/>
    <n v="1500"/>
    <n v="91680"/>
    <x v="11"/>
    <n v="1500"/>
    <n v="94185"/>
    <n v="2505"/>
    <n v="91680"/>
    <n v="108000"/>
    <n v="7065.4205607476633"/>
    <n v="98745.420560747662"/>
    <s v="WI"/>
    <x v="0"/>
    <x v="8"/>
  </r>
  <r>
    <x v="12"/>
    <s v="31794271"/>
    <s v="1037004533"/>
    <s v="Z045"/>
    <s v="Z022"/>
    <s v="0093296169"/>
    <s v="1118080"/>
    <s v="CP Axtra Public Company Limited"/>
    <s v="1077703"/>
    <s v="14947765"/>
    <s v="SKU CA MGGR  83R  CPB 20 10000 PP  N TH1"/>
    <n v="4000"/>
    <n v="244360"/>
    <x v="5"/>
    <n v="4000"/>
    <n v="251160"/>
    <n v="6800"/>
    <n v="244360"/>
    <n v="288000"/>
    <n v="18841.121495327101"/>
    <n v="263201.1214953271"/>
    <s v="CA"/>
    <x v="0"/>
    <x v="8"/>
  </r>
  <r>
    <x v="12"/>
    <s v="31794326"/>
    <s v="1037004542"/>
    <s v="Z045"/>
    <s v="Z022"/>
    <s v="0093296170"/>
    <s v="1118080"/>
    <s v="CP Axtra Public Company Limited"/>
    <s v="1077703"/>
    <s v="16256531"/>
    <s v="SKU WI FLOE  83M  SFP 20 10000 PP  N TH1"/>
    <n v="2000"/>
    <n v="122240"/>
    <x v="9"/>
    <n v="2000"/>
    <n v="125580"/>
    <n v="3340"/>
    <n v="122240"/>
    <n v="144000"/>
    <n v="9420.5607476635505"/>
    <n v="131660.56074766355"/>
    <s v="WI"/>
    <x v="0"/>
    <x v="8"/>
  </r>
  <r>
    <x v="12"/>
    <s v="31794326"/>
    <s v="1037004542"/>
    <s v="Z045"/>
    <s v="Z022"/>
    <s v="0093296170"/>
    <s v="1118080"/>
    <s v="CP Axtra Public Company Limited"/>
    <s v="1077703"/>
    <s v="16256537"/>
    <s v="SKU WI LTCO  83M  SFP 20 10000 PP  N TH1"/>
    <n v="3000"/>
    <n v="183360"/>
    <x v="10"/>
    <n v="3000"/>
    <n v="188370"/>
    <n v="5010"/>
    <n v="183360"/>
    <n v="216000"/>
    <n v="14130.841121495327"/>
    <n v="197490.84112149532"/>
    <s v="WI"/>
    <x v="0"/>
    <x v="8"/>
  </r>
  <r>
    <x v="12"/>
    <s v="31794326"/>
    <s v="1037004542"/>
    <s v="Z045"/>
    <s v="Z022"/>
    <s v="0093296170"/>
    <s v="1118080"/>
    <s v="CP Axtra Public Company Limited"/>
    <s v="1077703"/>
    <s v="14947759"/>
    <s v="SKU CA FLYL  83R  CPB 20 10000 PP  N TH1"/>
    <n v="12000"/>
    <n v="733080"/>
    <x v="3"/>
    <n v="12000"/>
    <n v="753480"/>
    <n v="20400"/>
    <n v="733080"/>
    <n v="864000"/>
    <n v="56523.364485981307"/>
    <n v="789603.36448598129"/>
    <s v="CA"/>
    <x v="0"/>
    <x v="8"/>
  </r>
  <r>
    <x v="12"/>
    <s v="31794326"/>
    <s v="1037004542"/>
    <s v="Z045"/>
    <s v="Z022"/>
    <s v="0093296170"/>
    <s v="1118080"/>
    <s v="CP Axtra Public Company Limited"/>
    <s v="1077703"/>
    <s v="14947762"/>
    <s v="SKU CA LTBL  83R  CPB 20 10000 PP  N TH1"/>
    <n v="6500"/>
    <n v="397085"/>
    <x v="4"/>
    <n v="6500"/>
    <n v="408135"/>
    <n v="11050"/>
    <n v="397085"/>
    <n v="468000"/>
    <n v="30616.82242990654"/>
    <n v="427701.82242990652"/>
    <s v="CA"/>
    <x v="0"/>
    <x v="8"/>
  </r>
  <r>
    <x v="12"/>
    <s v="31794326"/>
    <s v="1037004542"/>
    <s v="Z045"/>
    <s v="Z022"/>
    <s v="0093296170"/>
    <s v="1118080"/>
    <s v="CP Axtra Public Company Limited"/>
    <s v="1077703"/>
    <s v="15039619"/>
    <s v="SKU CA FLYL  97R  CPB 20 10000 PP  N TH1"/>
    <n v="6500"/>
    <n v="397085"/>
    <x v="6"/>
    <n v="6500"/>
    <n v="408135"/>
    <n v="11050"/>
    <n v="397085"/>
    <n v="468000"/>
    <n v="30616.82242990654"/>
    <n v="427701.82242990652"/>
    <s v="CAHD"/>
    <x v="0"/>
    <x v="8"/>
  </r>
  <r>
    <x v="12"/>
    <s v="1012059807"/>
    <s v="1037004482"/>
    <s v="Z045"/>
    <s v="Z022"/>
    <s v="0093296171"/>
    <s v="1014781"/>
    <s v="CP All Public Company Limited"/>
    <s v="1014781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12"/>
    <s v="1012059807"/>
    <s v="1037004482"/>
    <s v="Z045"/>
    <s v="Z022"/>
    <s v="0093296171"/>
    <s v="1014781"/>
    <s v="CP All Public Company Limited"/>
    <s v="1014781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12"/>
    <s v="1012059807"/>
    <s v="1037004482"/>
    <s v="Z045"/>
    <s v="Z022"/>
    <s v="0093296171"/>
    <s v="1014781"/>
    <s v="CP All Public Company Limited"/>
    <s v="1014781"/>
    <s v="15039619"/>
    <s v="SKU CA FLYL  97R  CPB 20 10000 PP  N TH1"/>
    <n v="16000"/>
    <n v="947064.73"/>
    <x v="6"/>
    <n v="16000"/>
    <n v="1004640"/>
    <n v="57575.270000000019"/>
    <n v="947064.73"/>
    <n v="1152000"/>
    <n v="75364.485981308404"/>
    <n v="1022429.2159813084"/>
    <s v="CAHD"/>
    <x v="0"/>
    <x v="0"/>
  </r>
  <r>
    <x v="12"/>
    <s v="1012059807"/>
    <s v="1037004482"/>
    <s v="Z045"/>
    <s v="Z022"/>
    <s v="0093296171"/>
    <s v="1014781"/>
    <s v="CP All Public Company Limited"/>
    <s v="1014781"/>
    <s v="15106849"/>
    <s v="SKU CA MGGR  97R  CPB 20 10000 PP  P TH1"/>
    <n v="8000"/>
    <n v="473532.37"/>
    <x v="7"/>
    <n v="8000"/>
    <n v="502320"/>
    <n v="28787.630000000005"/>
    <n v="473532.37"/>
    <n v="576000"/>
    <n v="37682.242990654202"/>
    <n v="511214.61299065419"/>
    <s v="CAHD"/>
    <x v="0"/>
    <x v="0"/>
  </r>
  <r>
    <x v="12"/>
    <s v="1012059808"/>
    <s v="1037004548"/>
    <s v="Z045"/>
    <s v="Z022"/>
    <s v="0093296172"/>
    <s v="1014781"/>
    <s v="CP All Public Company Limited"/>
    <s v="1014781"/>
    <s v="16256534"/>
    <s v="SKU WI MECO  83M  SFP 20 10000 PP  N TH1"/>
    <n v="10000"/>
    <n v="591915.46"/>
    <x v="11"/>
    <n v="10000"/>
    <n v="627900"/>
    <n v="35984.540000000037"/>
    <n v="591915.46"/>
    <n v="720000"/>
    <n v="47102.803738317758"/>
    <n v="639018.26373831776"/>
    <s v="WI"/>
    <x v="0"/>
    <x v="0"/>
  </r>
  <r>
    <x v="12"/>
    <s v="5013050501"/>
    <s v="1037004557"/>
    <s v="Z045"/>
    <s v="Z022"/>
    <s v="0093296173"/>
    <s v="1014781"/>
    <s v="CP All Public Company Limited"/>
    <s v="1075193"/>
    <s v="16280435"/>
    <s v="SKU EV ORBL  83R  ROC 20 10000 PP  N TH1"/>
    <n v="2500"/>
    <n v="333345.7"/>
    <x v="0"/>
    <n v="2500"/>
    <n v="346325"/>
    <n v="12979.299999999988"/>
    <n v="333345.7"/>
    <n v="400000"/>
    <n v="26168.224299065419"/>
    <n v="359513.92429906543"/>
    <s v="EV"/>
    <x v="0"/>
    <x v="0"/>
  </r>
  <r>
    <x v="12"/>
    <s v="5013050501"/>
    <s v="1037004557"/>
    <s v="Z045"/>
    <s v="Z022"/>
    <s v="0093296173"/>
    <s v="1014781"/>
    <s v="CP All Public Company Limited"/>
    <s v="1075193"/>
    <s v="14976301"/>
    <s v="SKU EV LTSB  83R  ROC 20 10000 PP  N TH1"/>
    <n v="4500"/>
    <n v="600022.26"/>
    <x v="1"/>
    <n v="4500"/>
    <n v="623385"/>
    <n v="23362.739999999991"/>
    <n v="600022.26"/>
    <n v="720000"/>
    <n v="47102.803738317758"/>
    <n v="647125.06373831781"/>
    <s v="EV"/>
    <x v="0"/>
    <x v="0"/>
  </r>
  <r>
    <x v="12"/>
    <s v="5013050501"/>
    <s v="1037004557"/>
    <s v="Z045"/>
    <s v="Z022"/>
    <s v="0093296173"/>
    <s v="1014781"/>
    <s v="CP All Public Company Limited"/>
    <s v="1075193"/>
    <s v="14976304"/>
    <s v="SKU EV MGOP  83R  ROC 20 10000 PP  N TH1"/>
    <n v="1500"/>
    <n v="214391.31"/>
    <x v="2"/>
    <n v="1500"/>
    <n v="227325.00000000003"/>
    <n v="12933.690000000031"/>
    <n v="214391.31"/>
    <n v="262500"/>
    <n v="17172.897196261682"/>
    <n v="231564.20719626168"/>
    <s v="EV"/>
    <x v="0"/>
    <x v="0"/>
  </r>
  <r>
    <x v="12"/>
    <s v="5013050501"/>
    <s v="1037004557"/>
    <s v="Z045"/>
    <s v="Z022"/>
    <s v="0093296173"/>
    <s v="1014781"/>
    <s v="CP All Public Company Limited"/>
    <s v="1075193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12"/>
    <s v="5013050501"/>
    <s v="1037004557"/>
    <s v="Z045"/>
    <s v="Z022"/>
    <s v="0093296173"/>
    <s v="1014781"/>
    <s v="CP All Public Company Limited"/>
    <s v="1075193"/>
    <s v="14947762"/>
    <s v="SKU CA LTBL  83R  CPB 20 10000 PP  N TH1"/>
    <n v="14000"/>
    <n v="828681.36"/>
    <x v="4"/>
    <n v="14000"/>
    <n v="879060"/>
    <n v="50378.640000000014"/>
    <n v="828681.36"/>
    <n v="1008000"/>
    <n v="65943.925233644855"/>
    <n v="894625.28523364489"/>
    <s v="CA"/>
    <x v="0"/>
    <x v="0"/>
  </r>
  <r>
    <x v="12"/>
    <s v="5013050501"/>
    <s v="1037004557"/>
    <s v="Z045"/>
    <s v="Z022"/>
    <s v="0093296173"/>
    <s v="1014781"/>
    <s v="CP All Public Company Limited"/>
    <s v="1075193"/>
    <s v="14947765"/>
    <s v="SKU CA MGGR  83R  CPB 20 10000 PP  N TH1"/>
    <n v="8000"/>
    <n v="473532.21"/>
    <x v="5"/>
    <n v="8000"/>
    <n v="502320"/>
    <n v="28787.789999999979"/>
    <n v="473532.21"/>
    <n v="576000"/>
    <n v="37682.242990654202"/>
    <n v="511214.45299065422"/>
    <s v="CA"/>
    <x v="0"/>
    <x v="0"/>
  </r>
  <r>
    <x v="12"/>
    <s v="5013050501"/>
    <s v="1037004557"/>
    <s v="Z045"/>
    <s v="Z022"/>
    <s v="0093296173"/>
    <s v="1014781"/>
    <s v="CP All Public Company Limited"/>
    <s v="1075193"/>
    <s v="15039619"/>
    <s v="SKU CA FLYL  97R  CPB 20 10000 PP  N TH1"/>
    <n v="12000"/>
    <n v="710298.55"/>
    <x v="6"/>
    <n v="12000"/>
    <n v="753480"/>
    <n v="43181.449999999953"/>
    <n v="710298.55"/>
    <n v="864000"/>
    <n v="56523.364485981307"/>
    <n v="766821.91448598134"/>
    <s v="CAHD"/>
    <x v="0"/>
    <x v="0"/>
  </r>
  <r>
    <x v="12"/>
    <s v="5013050501"/>
    <s v="1037004557"/>
    <s v="Z045"/>
    <s v="Z022"/>
    <s v="0093296173"/>
    <s v="1014781"/>
    <s v="CP All Public Company Limited"/>
    <s v="1075193"/>
    <s v="15106849"/>
    <s v="SKU CA MGGR  97R  CPB 20 10000 PP  P TH1"/>
    <n v="2000"/>
    <n v="118383.09"/>
    <x v="7"/>
    <n v="2000"/>
    <n v="125580"/>
    <n v="7196.9100000000035"/>
    <n v="118383.09"/>
    <n v="144000"/>
    <n v="9420.5607476635505"/>
    <n v="127803.65074766355"/>
    <s v="CAHD"/>
    <x v="0"/>
    <x v="0"/>
  </r>
  <r>
    <x v="12"/>
    <s v="5013050502"/>
    <s v="1037004559"/>
    <s v="Z045"/>
    <s v="Z022"/>
    <s v="0093296174"/>
    <s v="1014781"/>
    <s v="CP All Public Company Limited"/>
    <s v="1075193"/>
    <s v="16239563"/>
    <s v="SKU WI LTBL  83R  CPB 20 10000 PP  N TH1"/>
    <n v="2000"/>
    <n v="197899.07"/>
    <x v="8"/>
    <n v="2000"/>
    <n v="208300"/>
    <n v="10400.929999999993"/>
    <n v="197899.07"/>
    <n v="240000"/>
    <n v="15700.934579439252"/>
    <n v="213600.00457943926"/>
    <s v="WI"/>
    <x v="0"/>
    <x v="0"/>
  </r>
  <r>
    <x v="12"/>
    <s v="5013050502"/>
    <s v="1037004559"/>
    <s v="Z045"/>
    <s v="Z022"/>
    <s v="0093296174"/>
    <s v="1014781"/>
    <s v="CP All Public Company Limited"/>
    <s v="1075193"/>
    <s v="16256531"/>
    <s v="SKU WI FLOE  83M  SFP 20 10000 PP  N TH1"/>
    <n v="6000"/>
    <n v="355149.27"/>
    <x v="9"/>
    <n v="6000"/>
    <n v="376740"/>
    <n v="21590.729999999981"/>
    <n v="355149.27"/>
    <n v="432000"/>
    <n v="28261.682242990653"/>
    <n v="383410.95224299066"/>
    <s v="WI"/>
    <x v="0"/>
    <x v="0"/>
  </r>
  <r>
    <x v="12"/>
    <s v="5013050502"/>
    <s v="1037004559"/>
    <s v="Z045"/>
    <s v="Z022"/>
    <s v="0093296174"/>
    <s v="1014781"/>
    <s v="CP All Public Company Limited"/>
    <s v="1075193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12"/>
    <s v="5013050502"/>
    <s v="1037004559"/>
    <s v="Z045"/>
    <s v="Z022"/>
    <s v="0093296174"/>
    <s v="1014781"/>
    <s v="CP All Public Company Limited"/>
    <s v="1075193"/>
    <s v="16256534"/>
    <s v="SKU WI MECO  83M  SFP 20 10000 PP  N TH1"/>
    <n v="6000"/>
    <n v="355149.27"/>
    <x v="11"/>
    <n v="6000"/>
    <n v="376740"/>
    <n v="21590.729999999981"/>
    <n v="355149.27"/>
    <n v="432000"/>
    <n v="28261.682242990653"/>
    <n v="383410.95224299066"/>
    <s v="WI"/>
    <x v="0"/>
    <x v="0"/>
  </r>
  <r>
    <x v="12"/>
    <s v="9012059691Code12452D"/>
    <s v="1037004570"/>
    <s v="Z045"/>
    <s v="Z022"/>
    <s v="0093296175"/>
    <s v="1014781"/>
    <s v="CP All Public Company Limited"/>
    <s v="1121029"/>
    <s v="16280435"/>
    <s v="SKU EV ORBL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12"/>
    <s v="9012059691Code12452D"/>
    <s v="1037004570"/>
    <s v="Z045"/>
    <s v="Z022"/>
    <s v="0093296175"/>
    <s v="1014781"/>
    <s v="CP All Public Company Limited"/>
    <s v="1121029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12"/>
    <s v="9012059691Code12452D"/>
    <s v="1037004570"/>
    <s v="Z045"/>
    <s v="Z022"/>
    <s v="0093296175"/>
    <s v="1014781"/>
    <s v="CP All Public Company Limited"/>
    <s v="112102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2"/>
    <s v="9012059691Code12452D"/>
    <s v="1037004570"/>
    <s v="Z045"/>
    <s v="Z022"/>
    <s v="0093296175"/>
    <s v="1014781"/>
    <s v="CP All Public Company Limited"/>
    <s v="1121029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12"/>
    <s v="9012059691Code12452D"/>
    <s v="1037004570"/>
    <s v="Z045"/>
    <s v="Z022"/>
    <s v="0093296175"/>
    <s v="1014781"/>
    <s v="CP All Public Company Limited"/>
    <s v="1121029"/>
    <s v="14947762"/>
    <s v="SKU CA LTBL  83R  CPB 20 10000 PP  N TH1"/>
    <n v="6000"/>
    <n v="355149.15"/>
    <x v="4"/>
    <n v="6000"/>
    <n v="376740"/>
    <n v="21590.849999999977"/>
    <n v="355149.15"/>
    <n v="432000"/>
    <n v="28261.682242990653"/>
    <n v="383410.83224299067"/>
    <s v="CA"/>
    <x v="0"/>
    <x v="0"/>
  </r>
  <r>
    <x v="12"/>
    <s v="9012059691Code12452D"/>
    <s v="1037004570"/>
    <s v="Z045"/>
    <s v="Z022"/>
    <s v="0093296175"/>
    <s v="1014781"/>
    <s v="CP All Public Company Limited"/>
    <s v="1121029"/>
    <s v="14947765"/>
    <s v="SKU CA MGGR  83R  CPB 20 10000 PP  N TH1"/>
    <n v="4000"/>
    <n v="236766.1"/>
    <x v="5"/>
    <n v="4000"/>
    <n v="251160"/>
    <n v="14393.899999999994"/>
    <n v="236766.1"/>
    <n v="288000"/>
    <n v="18841.121495327101"/>
    <n v="255607.2214953271"/>
    <s v="CA"/>
    <x v="0"/>
    <x v="0"/>
  </r>
  <r>
    <x v="12"/>
    <s v="9012059691Code12452D"/>
    <s v="1037004570"/>
    <s v="Z045"/>
    <s v="Z022"/>
    <s v="0093296175"/>
    <s v="1014781"/>
    <s v="CP All Public Company Limited"/>
    <s v="1121029"/>
    <s v="15039619"/>
    <s v="SKU CA FLYL  97R  CPB 20 10000 PP  N TH1"/>
    <n v="12000"/>
    <n v="710298.55"/>
    <x v="6"/>
    <n v="12000"/>
    <n v="753480"/>
    <n v="43181.449999999953"/>
    <n v="710298.55"/>
    <n v="864000"/>
    <n v="56523.364485981307"/>
    <n v="766821.91448598134"/>
    <s v="CAHD"/>
    <x v="0"/>
    <x v="0"/>
  </r>
  <r>
    <x v="12"/>
    <s v="9012059691Code12452D"/>
    <s v="1037004570"/>
    <s v="Z045"/>
    <s v="Z022"/>
    <s v="0093296175"/>
    <s v="1014781"/>
    <s v="CP All Public Company Limited"/>
    <s v="1121029"/>
    <s v="15106849"/>
    <s v="SKU CA MGGR  97R  CPB 20 10000 PP  P TH1"/>
    <n v="2000"/>
    <n v="118383.09"/>
    <x v="7"/>
    <n v="2000"/>
    <n v="125580"/>
    <n v="7196.9100000000035"/>
    <n v="118383.09"/>
    <n v="144000"/>
    <n v="9420.5607476635505"/>
    <n v="127803.65074766355"/>
    <s v="CAHD"/>
    <x v="0"/>
    <x v="0"/>
  </r>
  <r>
    <x v="12"/>
    <s v="9012059692Code12452D"/>
    <s v="1037004573"/>
    <s v="Z045"/>
    <s v="Z022"/>
    <s v="0093296176"/>
    <s v="1014781"/>
    <s v="CP All Public Company Limited"/>
    <s v="1121029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12"/>
    <s v="9012059692Code12452D"/>
    <s v="1037004573"/>
    <s v="Z045"/>
    <s v="Z022"/>
    <s v="0093296176"/>
    <s v="1014781"/>
    <s v="CP All Public Company Limited"/>
    <s v="1121029"/>
    <s v="16256531"/>
    <s v="SKU WI FLOE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12"/>
    <s v="9012059692Code12452D"/>
    <s v="1037004573"/>
    <s v="Z045"/>
    <s v="Z022"/>
    <s v="0093296176"/>
    <s v="1014781"/>
    <s v="CP All Public Company Limited"/>
    <s v="1121029"/>
    <s v="16256537"/>
    <s v="SKU WI LTCO  83M  SFP 20 10000 PP  N TH1"/>
    <n v="6000"/>
    <n v="355149.27"/>
    <x v="10"/>
    <n v="6000"/>
    <n v="376740"/>
    <n v="21590.729999999981"/>
    <n v="355149.27"/>
    <n v="432000"/>
    <n v="28261.682242990653"/>
    <n v="383410.95224299066"/>
    <s v="WI"/>
    <x v="0"/>
    <x v="0"/>
  </r>
  <r>
    <x v="12"/>
    <s v="9012059692Code12452D"/>
    <s v="1037004573"/>
    <s v="Z045"/>
    <s v="Z022"/>
    <s v="0093296176"/>
    <s v="1014781"/>
    <s v="CP All Public Company Limited"/>
    <s v="1121029"/>
    <s v="16256534"/>
    <s v="SKU WI MECO  83M  SFP 20 10000 PP  N TH1"/>
    <n v="5000"/>
    <n v="295957.73"/>
    <x v="11"/>
    <n v="5000"/>
    <n v="313950"/>
    <n v="17992.270000000019"/>
    <n v="295957.73"/>
    <n v="360000"/>
    <n v="23551.401869158879"/>
    <n v="319509.13186915888"/>
    <s v="WI"/>
    <x v="0"/>
    <x v="0"/>
  </r>
  <r>
    <x v="12"/>
    <s v="MPP_Y25-052205"/>
    <s v="1037017108"/>
    <s v="Z045"/>
    <s v="Z022"/>
    <s v="0093296177"/>
    <s v="1255550"/>
    <s v="M PROSPER CO., LTD."/>
    <s v="1255550"/>
    <s v="16256531"/>
    <s v="SKU WI FLOE  83M  SFP 20 10000 PP  N TH1"/>
    <n v="2000"/>
    <n v="124320"/>
    <x v="9"/>
    <n v="2000"/>
    <n v="125580"/>
    <n v="1260"/>
    <n v="124320"/>
    <n v="144000"/>
    <n v="9420.5607476635505"/>
    <n v="133740.56074766355"/>
    <s v="WI"/>
    <x v="1"/>
    <x v="21"/>
  </r>
  <r>
    <x v="12"/>
    <s v="MPP_Y25-052205"/>
    <s v="1037017108"/>
    <s v="Z045"/>
    <s v="Z022"/>
    <s v="0093296177"/>
    <s v="1255550"/>
    <s v="M PROSPER CO., LTD."/>
    <s v="1255550"/>
    <s v="16256537"/>
    <s v="SKU WI LTCO  83M  SFP 20 10000 PP  N TH1"/>
    <n v="2000"/>
    <n v="124320"/>
    <x v="10"/>
    <n v="2000"/>
    <n v="125580"/>
    <n v="1260"/>
    <n v="124320"/>
    <n v="144000"/>
    <n v="9420.5607476635505"/>
    <n v="133740.56074766355"/>
    <s v="WI"/>
    <x v="1"/>
    <x v="21"/>
  </r>
  <r>
    <x v="12"/>
    <s v="MPP_Y25-052205"/>
    <s v="1037017108"/>
    <s v="Z045"/>
    <s v="Z022"/>
    <s v="0093296177"/>
    <s v="1255550"/>
    <s v="M PROSPER CO., LTD."/>
    <s v="1255550"/>
    <s v="16256534"/>
    <s v="SKU WI MECO  83M  SFP 20 10000 PP  N TH1"/>
    <n v="2000"/>
    <n v="124320"/>
    <x v="11"/>
    <n v="2000"/>
    <n v="125580"/>
    <n v="1260"/>
    <n v="124320"/>
    <n v="144000"/>
    <n v="9420.5607476635505"/>
    <n v="133740.56074766355"/>
    <s v="WI"/>
    <x v="1"/>
    <x v="21"/>
  </r>
  <r>
    <x v="12"/>
    <s v="MPP_Y25-052205"/>
    <s v="1037017108"/>
    <s v="Z045"/>
    <s v="Z022"/>
    <s v="0093296177"/>
    <s v="1255550"/>
    <s v="M PROSPER CO., LTD."/>
    <s v="1255550"/>
    <s v="14947759"/>
    <s v="SKU CA FLYL  83R  CPB 20 10000 PP  N TH1"/>
    <n v="11000"/>
    <n v="683760"/>
    <x v="3"/>
    <n v="11000"/>
    <n v="690690"/>
    <n v="6930"/>
    <n v="683760"/>
    <n v="792000"/>
    <n v="51813.084112149532"/>
    <n v="735573.08411214955"/>
    <s v="CA"/>
    <x v="1"/>
    <x v="21"/>
  </r>
  <r>
    <x v="12"/>
    <s v="MPP_Y25-052205"/>
    <s v="1037017108"/>
    <s v="Z045"/>
    <s v="Z022"/>
    <s v="0093296177"/>
    <s v="1255550"/>
    <s v="M PROSPER CO., LTD."/>
    <s v="1255550"/>
    <s v="14947762"/>
    <s v="SKU CA LTBL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21"/>
  </r>
  <r>
    <x v="12"/>
    <s v="MPP_Y25-052205"/>
    <s v="1037017108"/>
    <s v="Z045"/>
    <s v="Z022"/>
    <s v="0093296177"/>
    <s v="1255550"/>
    <s v="M PROSPER CO., LTD."/>
    <s v="1255550"/>
    <s v="14947765"/>
    <s v="SKU CA MGGR  83R  CPB 20 10000 PP  N TH1"/>
    <n v="2000"/>
    <n v="124320"/>
    <x v="5"/>
    <n v="2000"/>
    <n v="125580"/>
    <n v="1260"/>
    <n v="124320"/>
    <n v="144000"/>
    <n v="9420.5607476635505"/>
    <n v="133740.56074766355"/>
    <s v="CA"/>
    <x v="1"/>
    <x v="21"/>
  </r>
  <r>
    <x v="12"/>
    <s v="MPP_Y25-052205"/>
    <s v="1037017108"/>
    <s v="Z045"/>
    <s v="Z022"/>
    <s v="0093296177"/>
    <s v="1255550"/>
    <s v="M PROSPER CO., LTD."/>
    <s v="1255550"/>
    <s v="15039619"/>
    <s v="SKU CA FLYL  97R  CPB 20 10000 PP  N TH1"/>
    <n v="1190"/>
    <n v="73970.399999999994"/>
    <x v="6"/>
    <n v="1190"/>
    <n v="74720.100000000006"/>
    <n v="749.70000000001164"/>
    <n v="73970.399999999994"/>
    <n v="85680"/>
    <n v="5605.2336448598135"/>
    <n v="79575.633644859801"/>
    <s v="CAHD"/>
    <x v="1"/>
    <x v="21"/>
  </r>
  <r>
    <x v="12"/>
    <s v="MPP_Y25-052205"/>
    <s v="1037017108"/>
    <s v="Z045"/>
    <s v="Z022"/>
    <s v="0093296177"/>
    <s v="1255550"/>
    <s v="M PROSPER CO., LTD."/>
    <s v="1255550"/>
    <s v="15039619"/>
    <s v="SKU CA FLYL  97R  CPB 20 10000 PP  N TH1"/>
    <n v="1810"/>
    <n v="112509.6"/>
    <x v="6"/>
    <n v="1810"/>
    <n v="113649.9"/>
    <n v="1140.2999999999884"/>
    <n v="112509.6"/>
    <n v="130320"/>
    <n v="8525.6074766355141"/>
    <n v="121035.20747663552"/>
    <s v="CAHD"/>
    <x v="1"/>
    <x v="21"/>
  </r>
  <r>
    <x v="12"/>
    <s v="MPP_Y25-052205"/>
    <s v="1037017108"/>
    <s v="Z045"/>
    <s v="Z022"/>
    <s v="0093296177"/>
    <s v="1255550"/>
    <s v="M PROSPER CO., LTD."/>
    <s v="1255550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21"/>
  </r>
  <r>
    <x v="12"/>
    <s v="NTK_Y25-052203"/>
    <s v="1037017125"/>
    <s v="Z045"/>
    <s v="Z022"/>
    <s v="0093296178"/>
    <s v="1530016"/>
    <s v="NATTHAKORN DISTRIBUTION CO., LTD."/>
    <s v="1530016"/>
    <s v="16280435"/>
    <s v="SKU EV ORBL  83R  ROC 20 10000 PP  N TH1"/>
    <n v="100"/>
    <n v="13714"/>
    <x v="0"/>
    <n v="100"/>
    <n v="13853"/>
    <n v="139"/>
    <n v="13714"/>
    <n v="16000"/>
    <n v="1046.7289719626169"/>
    <n v="14760.728971962617"/>
    <s v="EV"/>
    <x v="1"/>
    <x v="23"/>
  </r>
  <r>
    <x v="12"/>
    <s v="NTK_Y25-052203"/>
    <s v="1037017125"/>
    <s v="Z045"/>
    <s v="Z022"/>
    <s v="0093296178"/>
    <s v="1530016"/>
    <s v="NATTHAKORN DISTRIBUTION CO., LTD."/>
    <s v="1530016"/>
    <s v="14976301"/>
    <s v="SKU EV LTSB  83R  ROC 20 10000 PP  N TH1"/>
    <n v="300"/>
    <n v="41142"/>
    <x v="1"/>
    <n v="300"/>
    <n v="41559"/>
    <n v="417"/>
    <n v="41142"/>
    <n v="48000"/>
    <n v="3140.1869158878503"/>
    <n v="44282.186915887847"/>
    <s v="EV"/>
    <x v="1"/>
    <x v="23"/>
  </r>
  <r>
    <x v="12"/>
    <s v="NTK_Y25-052203"/>
    <s v="1037017125"/>
    <s v="Z045"/>
    <s v="Z022"/>
    <s v="0093296178"/>
    <s v="1530016"/>
    <s v="NATTHAKORN DISTRIBUTION CO., LTD."/>
    <s v="1530016"/>
    <s v="14976304"/>
    <s v="SKU EV MGOP  83R  ROC 20 10000 PP  N TH1"/>
    <n v="100"/>
    <n v="15004"/>
    <x v="2"/>
    <n v="100"/>
    <n v="15155.000000000002"/>
    <n v="151.00000000000182"/>
    <n v="15004"/>
    <n v="17500"/>
    <n v="1144.8598130841121"/>
    <n v="16148.859813084113"/>
    <s v="EV"/>
    <x v="1"/>
    <x v="23"/>
  </r>
  <r>
    <x v="12"/>
    <s v="NTK_Y25-052203"/>
    <s v="1037017125"/>
    <s v="Z045"/>
    <s v="Z022"/>
    <s v="0093296178"/>
    <s v="1530016"/>
    <s v="NATTHAKORN DISTRIBUTION CO., LTD."/>
    <s v="1530016"/>
    <s v="16256531"/>
    <s v="SKU WI FLOE  83M  SFP 20 10000 PP  N TH1"/>
    <n v="2500"/>
    <n v="155400"/>
    <x v="9"/>
    <n v="2500"/>
    <n v="156975"/>
    <n v="1575"/>
    <n v="155400"/>
    <n v="180000"/>
    <n v="11775.700934579439"/>
    <n v="167175.70093457945"/>
    <s v="WI"/>
    <x v="1"/>
    <x v="23"/>
  </r>
  <r>
    <x v="12"/>
    <s v="NTK_Y25-052203"/>
    <s v="1037017125"/>
    <s v="Z045"/>
    <s v="Z022"/>
    <s v="0093296178"/>
    <s v="1530016"/>
    <s v="NATTHAKORN DISTRIBUTION CO., LTD."/>
    <s v="1530016"/>
    <s v="16256537"/>
    <s v="SKU WI LTCO  83M  SFP 20 10000 PP  N TH1"/>
    <n v="1500"/>
    <n v="93240"/>
    <x v="10"/>
    <n v="1500"/>
    <n v="94185"/>
    <n v="945"/>
    <n v="93240"/>
    <n v="108000"/>
    <n v="7065.4205607476633"/>
    <n v="100305.42056074766"/>
    <s v="WI"/>
    <x v="1"/>
    <x v="23"/>
  </r>
  <r>
    <x v="12"/>
    <s v="NTK_Y25-052203"/>
    <s v="1037017125"/>
    <s v="Z045"/>
    <s v="Z022"/>
    <s v="0093296178"/>
    <s v="1530016"/>
    <s v="NATTHAKORN DISTRIBUTION CO., LTD."/>
    <s v="1530016"/>
    <s v="16256534"/>
    <s v="SKU WI MECO  83M  SFP 20 10000 PP  N TH1"/>
    <n v="2000"/>
    <n v="124320"/>
    <x v="11"/>
    <n v="2000"/>
    <n v="125580"/>
    <n v="1260"/>
    <n v="124320"/>
    <n v="144000"/>
    <n v="9420.5607476635505"/>
    <n v="133740.56074766355"/>
    <s v="WI"/>
    <x v="1"/>
    <x v="23"/>
  </r>
  <r>
    <x v="12"/>
    <s v="NTK_Y25-052203"/>
    <s v="1037017125"/>
    <s v="Z045"/>
    <s v="Z022"/>
    <s v="0093296178"/>
    <s v="1530016"/>
    <s v="NATTHAKORN DISTRIBUTION CO., LTD."/>
    <s v="1530016"/>
    <s v="14947759"/>
    <s v="SKU CA FLYL  83R  CPB 20 10000 PP  N TH1"/>
    <n v="12500"/>
    <n v="777000"/>
    <x v="3"/>
    <n v="12500"/>
    <n v="784875"/>
    <n v="7875"/>
    <n v="777000"/>
    <n v="900000"/>
    <n v="58878.504672897194"/>
    <n v="835878.50467289716"/>
    <s v="CA"/>
    <x v="1"/>
    <x v="23"/>
  </r>
  <r>
    <x v="12"/>
    <s v="NTK_Y25-052203"/>
    <s v="1037017125"/>
    <s v="Z045"/>
    <s v="Z022"/>
    <s v="0093296178"/>
    <s v="1530016"/>
    <s v="NATTHAKORN DISTRIBUTION CO., LTD."/>
    <s v="1530016"/>
    <s v="14947762"/>
    <s v="SKU CA LTBL  83R  CPB 20 10000 PP  N TH1"/>
    <n v="2500"/>
    <n v="155400"/>
    <x v="4"/>
    <n v="2500"/>
    <n v="156975"/>
    <n v="1575"/>
    <n v="155400"/>
    <n v="180000"/>
    <n v="11775.700934579439"/>
    <n v="167175.70093457945"/>
    <s v="CA"/>
    <x v="1"/>
    <x v="23"/>
  </r>
  <r>
    <x v="12"/>
    <s v="NTK_Y25-052203"/>
    <s v="1037017125"/>
    <s v="Z045"/>
    <s v="Z022"/>
    <s v="0093296178"/>
    <s v="1530016"/>
    <s v="NATTHAKORN DISTRIBUTION CO., LTD."/>
    <s v="1530016"/>
    <s v="14947765"/>
    <s v="SKU CA MGGR  83R  CPB 20 10000 PP  N TH1"/>
    <n v="2000"/>
    <n v="124320"/>
    <x v="5"/>
    <n v="2000"/>
    <n v="125580"/>
    <n v="1260"/>
    <n v="124320"/>
    <n v="144000"/>
    <n v="9420.5607476635505"/>
    <n v="133740.56074766355"/>
    <s v="CA"/>
    <x v="1"/>
    <x v="23"/>
  </r>
  <r>
    <x v="12"/>
    <s v="NTK_Y25-052203"/>
    <s v="1037017125"/>
    <s v="Z045"/>
    <s v="Z022"/>
    <s v="0093296178"/>
    <s v="1530016"/>
    <s v="NATTHAKORN DISTRIBUTION CO., LTD."/>
    <s v="1530016"/>
    <s v="15039619"/>
    <s v="SKU CA FLYL  97R  CPB 20 10000 PP  N TH1"/>
    <n v="2000"/>
    <n v="124320"/>
    <x v="6"/>
    <n v="2000"/>
    <n v="125580"/>
    <n v="1260"/>
    <n v="124320"/>
    <n v="144000"/>
    <n v="9420.5607476635505"/>
    <n v="133740.56074766355"/>
    <s v="CAHD"/>
    <x v="1"/>
    <x v="23"/>
  </r>
  <r>
    <x v="12"/>
    <s v="RPB1_Y25-052201"/>
    <s v="1037018188"/>
    <s v="Z045"/>
    <s v="Z022"/>
    <s v="0093296179"/>
    <s v="1255551"/>
    <s v="RPB DISTRIBUTION CO., LTD."/>
    <s v="1260712"/>
    <s v="16239563"/>
    <s v="SKU WI LTBL  83R  CPB 20 10000 PP  N TH1"/>
    <n v="100"/>
    <n v="10311"/>
    <x v="8"/>
    <n v="100"/>
    <n v="10415"/>
    <n v="104"/>
    <n v="10311"/>
    <n v="12000"/>
    <n v="785.04672897196258"/>
    <n v="11096.046728971962"/>
    <s v="WI"/>
    <x v="1"/>
    <x v="24"/>
  </r>
  <r>
    <x v="12"/>
    <s v="RPB1_Y25-052201"/>
    <s v="1037018188"/>
    <s v="Z045"/>
    <s v="Z022"/>
    <s v="0093296179"/>
    <s v="1255551"/>
    <s v="RPB DISTRIBUTION CO., LTD."/>
    <s v="1260712"/>
    <s v="16256531"/>
    <s v="SKU WI FLOE  83M  SFP 20 10000 PP  N TH1"/>
    <n v="4000"/>
    <n v="248640"/>
    <x v="9"/>
    <n v="4000"/>
    <n v="251160"/>
    <n v="2520"/>
    <n v="248640"/>
    <n v="288000"/>
    <n v="18841.121495327101"/>
    <n v="267481.1214953271"/>
    <s v="WI"/>
    <x v="1"/>
    <x v="24"/>
  </r>
  <r>
    <x v="12"/>
    <s v="RPB1_Y25-052201"/>
    <s v="1037018188"/>
    <s v="Z045"/>
    <s v="Z022"/>
    <s v="0093296179"/>
    <s v="1255551"/>
    <s v="RPB DISTRIBUTION CO., LTD."/>
    <s v="1260712"/>
    <s v="16256537"/>
    <s v="SKU WI LTCO  83M  SFP 20 10000 PP  N TH1"/>
    <n v="2000"/>
    <n v="124320"/>
    <x v="10"/>
    <n v="2000"/>
    <n v="125580"/>
    <n v="1260"/>
    <n v="124320"/>
    <n v="144000"/>
    <n v="9420.5607476635505"/>
    <n v="133740.56074766355"/>
    <s v="WI"/>
    <x v="1"/>
    <x v="24"/>
  </r>
  <r>
    <x v="12"/>
    <s v="RPB1_Y25-052201"/>
    <s v="1037018188"/>
    <s v="Z045"/>
    <s v="Z022"/>
    <s v="0093296179"/>
    <s v="1255551"/>
    <s v="RPB DISTRIBUTION CO., LTD."/>
    <s v="1260712"/>
    <s v="16256534"/>
    <s v="SKU WI MECO  83M  SFP 20 10000 PP  N TH1"/>
    <n v="900"/>
    <n v="55944"/>
    <x v="11"/>
    <n v="900"/>
    <n v="56511"/>
    <n v="567"/>
    <n v="55944"/>
    <n v="64800"/>
    <n v="4239.2523364485978"/>
    <n v="60183.252336448597"/>
    <s v="WI"/>
    <x v="1"/>
    <x v="24"/>
  </r>
  <r>
    <x v="12"/>
    <s v="RPB1_Y25-052201"/>
    <s v="1037018188"/>
    <s v="Z045"/>
    <s v="Z022"/>
    <s v="0093296179"/>
    <s v="1255551"/>
    <s v="RPB DISTRIBUTION CO., LTD."/>
    <s v="1260712"/>
    <s v="14947759"/>
    <s v="SKU CA FLYL  83R  CPB 20 10000 PP  N TH1"/>
    <n v="4500"/>
    <n v="279720"/>
    <x v="3"/>
    <n v="4500"/>
    <n v="282555"/>
    <n v="2835"/>
    <n v="279720"/>
    <n v="324000"/>
    <n v="21196.261682242992"/>
    <n v="300916.26168224297"/>
    <s v="CA"/>
    <x v="1"/>
    <x v="24"/>
  </r>
  <r>
    <x v="12"/>
    <s v="RPB1_Y25-052201"/>
    <s v="1037018188"/>
    <s v="Z045"/>
    <s v="Z022"/>
    <s v="0093296179"/>
    <s v="1255551"/>
    <s v="RPB DISTRIBUTION CO., LTD."/>
    <s v="1260712"/>
    <s v="14947762"/>
    <s v="SKU CA LTBL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24"/>
  </r>
  <r>
    <x v="12"/>
    <s v="RPB1_Y25-052201"/>
    <s v="1037018188"/>
    <s v="Z045"/>
    <s v="Z022"/>
    <s v="0093296179"/>
    <s v="1255551"/>
    <s v="RPB DISTRIBUTION CO., LTD."/>
    <s v="1260712"/>
    <s v="14947765"/>
    <s v="SKU CA MGGR  83R  CPB 20 10000 PP  N TH1"/>
    <n v="500"/>
    <n v="31080"/>
    <x v="5"/>
    <n v="500"/>
    <n v="31395"/>
    <n v="315"/>
    <n v="31080"/>
    <n v="36000"/>
    <n v="2355.1401869158876"/>
    <n v="33435.140186915887"/>
    <s v="CA"/>
    <x v="1"/>
    <x v="24"/>
  </r>
  <r>
    <x v="12"/>
    <s v="RPB1_Y25-052201"/>
    <s v="1037018188"/>
    <s v="Z045"/>
    <s v="Z022"/>
    <s v="0093296179"/>
    <s v="1255551"/>
    <s v="RPB DISTRIBUTION CO., LTD."/>
    <s v="1260712"/>
    <s v="15039619"/>
    <s v="SKU CA FLYL  97R  CPB 20 10000 PP  N TH1"/>
    <n v="1000"/>
    <n v="62160"/>
    <x v="6"/>
    <n v="1000"/>
    <n v="62790"/>
    <n v="630"/>
    <n v="62160"/>
    <n v="72000"/>
    <n v="4710.2803738317753"/>
    <n v="66870.280373831774"/>
    <s v="CAHD"/>
    <x v="1"/>
    <x v="24"/>
  </r>
  <r>
    <x v="12"/>
    <s v="RPB2_Y25-052202"/>
    <s v="1037018190"/>
    <s v="Z045"/>
    <s v="Z022"/>
    <s v="0093296180"/>
    <s v="1255551"/>
    <s v="RPB DISTRIBUTION CO., LTD."/>
    <s v="1260253"/>
    <s v="16280435"/>
    <s v="SKU EV ORBL  83R  ROC 20 10000 PP  N TH1"/>
    <n v="100"/>
    <n v="13714"/>
    <x v="0"/>
    <n v="100"/>
    <n v="13853"/>
    <n v="139"/>
    <n v="13714"/>
    <n v="16000"/>
    <n v="1046.7289719626169"/>
    <n v="14760.728971962617"/>
    <s v="EV"/>
    <x v="1"/>
    <x v="24"/>
  </r>
  <r>
    <x v="12"/>
    <s v="RPB2_Y25-052202"/>
    <s v="1037018190"/>
    <s v="Z045"/>
    <s v="Z022"/>
    <s v="0093296180"/>
    <s v="1255551"/>
    <s v="RPB DISTRIBUTION CO., LTD."/>
    <s v="1260253"/>
    <s v="16256531"/>
    <s v="SKU WI FLOE  83M  SFP 20 10000 PP  N TH1"/>
    <n v="2500"/>
    <n v="155400"/>
    <x v="9"/>
    <n v="2500"/>
    <n v="156975"/>
    <n v="1575"/>
    <n v="155400"/>
    <n v="180000"/>
    <n v="11775.700934579439"/>
    <n v="167175.70093457945"/>
    <s v="WI"/>
    <x v="1"/>
    <x v="24"/>
  </r>
  <r>
    <x v="12"/>
    <s v="RPB2_Y25-052202"/>
    <s v="1037018190"/>
    <s v="Z045"/>
    <s v="Z022"/>
    <s v="0093296180"/>
    <s v="1255551"/>
    <s v="RPB DISTRIBUTION CO., LTD."/>
    <s v="1260253"/>
    <s v="16256537"/>
    <s v="SKU WI LTCO  83M  SFP 20 10000 PP  N TH1"/>
    <n v="2000"/>
    <n v="124320"/>
    <x v="10"/>
    <n v="2000"/>
    <n v="125580"/>
    <n v="1260"/>
    <n v="124320"/>
    <n v="144000"/>
    <n v="9420.5607476635505"/>
    <n v="133740.56074766355"/>
    <s v="WI"/>
    <x v="1"/>
    <x v="24"/>
  </r>
  <r>
    <x v="12"/>
    <s v="RPB2_Y25-052202"/>
    <s v="1037018190"/>
    <s v="Z045"/>
    <s v="Z022"/>
    <s v="0093296180"/>
    <s v="1255551"/>
    <s v="RPB DISTRIBUTION CO., LTD."/>
    <s v="1260253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24"/>
  </r>
  <r>
    <x v="12"/>
    <s v="RPB2_Y25-052202"/>
    <s v="1037018190"/>
    <s v="Z045"/>
    <s v="Z022"/>
    <s v="0093296180"/>
    <s v="1255551"/>
    <s v="RPB DISTRIBUTION CO., LTD."/>
    <s v="1260253"/>
    <s v="14947759"/>
    <s v="SKU CA FLYL  83R  CPB 20 10000 PP  N TH1"/>
    <n v="4000"/>
    <n v="248640"/>
    <x v="3"/>
    <n v="4000"/>
    <n v="251160"/>
    <n v="2520"/>
    <n v="248640"/>
    <n v="288000"/>
    <n v="18841.121495327101"/>
    <n v="267481.1214953271"/>
    <s v="CA"/>
    <x v="1"/>
    <x v="24"/>
  </r>
  <r>
    <x v="12"/>
    <s v="RPB2_Y25-052202"/>
    <s v="1037018190"/>
    <s v="Z045"/>
    <s v="Z022"/>
    <s v="0093296180"/>
    <s v="1255551"/>
    <s v="RPB DISTRIBUTION CO., LTD."/>
    <s v="1260253"/>
    <s v="14947762"/>
    <s v="SKU CA LTBL  83R  CPB 20 10000 PP  N TH1"/>
    <n v="1500"/>
    <n v="93240"/>
    <x v="4"/>
    <n v="1500"/>
    <n v="94185"/>
    <n v="945"/>
    <n v="93240"/>
    <n v="108000"/>
    <n v="7065.4205607476633"/>
    <n v="100305.42056074766"/>
    <s v="CA"/>
    <x v="1"/>
    <x v="24"/>
  </r>
  <r>
    <x v="12"/>
    <s v="RPB2_Y25-052202"/>
    <s v="1037018190"/>
    <s v="Z045"/>
    <s v="Z022"/>
    <s v="0093296180"/>
    <s v="1255551"/>
    <s v="RPB DISTRIBUTION CO., LTD."/>
    <s v="1260253"/>
    <s v="14947765"/>
    <s v="SKU CA MGGR  83R  CPB 20 10000 PP  N TH1"/>
    <n v="1000"/>
    <n v="62160"/>
    <x v="5"/>
    <n v="1000"/>
    <n v="62790"/>
    <n v="630"/>
    <n v="62160"/>
    <n v="72000"/>
    <n v="4710.2803738317753"/>
    <n v="66870.280373831774"/>
    <s v="CA"/>
    <x v="1"/>
    <x v="24"/>
  </r>
  <r>
    <x v="12"/>
    <s v="RPB2_Y25-052202"/>
    <s v="1037018190"/>
    <s v="Z045"/>
    <s v="Z022"/>
    <s v="0093296180"/>
    <s v="1255551"/>
    <s v="RPB DISTRIBUTION CO., LTD."/>
    <s v="1260253"/>
    <s v="15039619"/>
    <s v="SKU CA FLYL  97R  CPB 20 10000 PP  N TH1"/>
    <n v="1900"/>
    <n v="118104"/>
    <x v="6"/>
    <n v="1900"/>
    <n v="119301"/>
    <n v="1197"/>
    <n v="118104"/>
    <n v="136800"/>
    <n v="8949.5327102803731"/>
    <n v="127053.53271028037"/>
    <s v="CAHD"/>
    <x v="1"/>
    <x v="24"/>
  </r>
  <r>
    <x v="12"/>
    <s v="RPB2_Y25-052202"/>
    <s v="1037018190"/>
    <s v="Z045"/>
    <s v="Z022"/>
    <s v="0093296180"/>
    <s v="1255551"/>
    <s v="RPB DISTRIBUTION CO., LTD."/>
    <s v="1260253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24"/>
  </r>
  <r>
    <x v="12"/>
    <s v="RPB3_Y25-052203"/>
    <s v="1037018194"/>
    <s v="Z045"/>
    <s v="Z022"/>
    <s v="0093296181"/>
    <s v="1255551"/>
    <s v="RPB DISTRIBUTION CO., LTD."/>
    <s v="1260252"/>
    <s v="16256531"/>
    <s v="SKU WI FLOE  83M  SFP 20 10000 PP  N TH1"/>
    <n v="2500"/>
    <n v="155400"/>
    <x v="9"/>
    <n v="2500"/>
    <n v="156975"/>
    <n v="1575"/>
    <n v="155400"/>
    <n v="180000"/>
    <n v="11775.700934579439"/>
    <n v="167175.70093457945"/>
    <s v="WI"/>
    <x v="1"/>
    <x v="24"/>
  </r>
  <r>
    <x v="12"/>
    <s v="RPB3_Y25-052203"/>
    <s v="1037018194"/>
    <s v="Z045"/>
    <s v="Z022"/>
    <s v="0093296181"/>
    <s v="1255551"/>
    <s v="RPB DISTRIBUTION CO., LTD."/>
    <s v="1260252"/>
    <s v="16256537"/>
    <s v="SKU WI LTCO  83M  SFP 20 10000 PP  N TH1"/>
    <n v="700"/>
    <n v="43512"/>
    <x v="10"/>
    <n v="700"/>
    <n v="43953"/>
    <n v="441"/>
    <n v="43512"/>
    <n v="50400"/>
    <n v="3297.1962616822429"/>
    <n v="46809.196261682242"/>
    <s v="WI"/>
    <x v="1"/>
    <x v="24"/>
  </r>
  <r>
    <x v="12"/>
    <s v="RPB3_Y25-052203"/>
    <s v="1037018194"/>
    <s v="Z045"/>
    <s v="Z022"/>
    <s v="0093296181"/>
    <s v="1255551"/>
    <s v="RPB DISTRIBUTION CO., LTD."/>
    <s v="1260252"/>
    <s v="16256534"/>
    <s v="SKU WI MECO  83M  SFP 20 10000 PP  N TH1"/>
    <n v="1300"/>
    <n v="80808"/>
    <x v="11"/>
    <n v="1300"/>
    <n v="81627"/>
    <n v="819"/>
    <n v="80808"/>
    <n v="93600"/>
    <n v="6123.3644859813085"/>
    <n v="86931.364485981307"/>
    <s v="WI"/>
    <x v="1"/>
    <x v="24"/>
  </r>
  <r>
    <x v="12"/>
    <s v="RPB3_Y25-052203"/>
    <s v="1037018194"/>
    <s v="Z045"/>
    <s v="Z022"/>
    <s v="0093296181"/>
    <s v="1255551"/>
    <s v="RPB DISTRIBUTION CO., LTD."/>
    <s v="1260252"/>
    <s v="14947759"/>
    <s v="SKU CA FLYL  83R  CPB 20 10000 PP  N TH1"/>
    <n v="5900"/>
    <n v="366744"/>
    <x v="3"/>
    <n v="5900"/>
    <n v="370461"/>
    <n v="3717"/>
    <n v="366744"/>
    <n v="424800"/>
    <n v="27790.654205607476"/>
    <n v="394534.65420560748"/>
    <s v="CA"/>
    <x v="1"/>
    <x v="24"/>
  </r>
  <r>
    <x v="12"/>
    <s v="RPB3_Y25-052203"/>
    <s v="1037018194"/>
    <s v="Z045"/>
    <s v="Z022"/>
    <s v="0093296181"/>
    <s v="1255551"/>
    <s v="RPB DISTRIBUTION CO., LTD."/>
    <s v="1260252"/>
    <s v="14947762"/>
    <s v="SKU CA LTBL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24"/>
  </r>
  <r>
    <x v="12"/>
    <s v="RPB3_Y25-052203"/>
    <s v="1037018194"/>
    <s v="Z045"/>
    <s v="Z022"/>
    <s v="0093296181"/>
    <s v="1255551"/>
    <s v="RPB DISTRIBUTION CO., LTD."/>
    <s v="1260252"/>
    <s v="14947765"/>
    <s v="SKU CA MGGR  83R  CPB 20 10000 PP  N TH1"/>
    <n v="1500"/>
    <n v="93240"/>
    <x v="5"/>
    <n v="1500"/>
    <n v="94185"/>
    <n v="945"/>
    <n v="93240"/>
    <n v="108000"/>
    <n v="7065.4205607476633"/>
    <n v="100305.42056074766"/>
    <s v="CA"/>
    <x v="1"/>
    <x v="24"/>
  </r>
  <r>
    <x v="12"/>
    <s v="RPB3_Y25-052203"/>
    <s v="1037018194"/>
    <s v="Z045"/>
    <s v="Z022"/>
    <s v="0093296181"/>
    <s v="1255551"/>
    <s v="RPB DISTRIBUTION CO., LTD."/>
    <s v="1260252"/>
    <s v="15039619"/>
    <s v="SKU CA FLYL  97R  CPB 20 10000 PP  N TH1"/>
    <n v="2100"/>
    <n v="130536"/>
    <x v="6"/>
    <n v="2100"/>
    <n v="131859"/>
    <n v="1323"/>
    <n v="130536"/>
    <n v="151200"/>
    <n v="9891.5887850467298"/>
    <n v="140427.58878504674"/>
    <s v="CAHD"/>
    <x v="1"/>
    <x v="24"/>
  </r>
  <r>
    <x v="12"/>
    <s v="RPB3_Y25-052203"/>
    <s v="1037018194"/>
    <s v="Z045"/>
    <s v="Z022"/>
    <s v="0093296181"/>
    <s v="1255551"/>
    <s v="RPB DISTRIBUTION CO., LTD."/>
    <s v="1260252"/>
    <s v="15106849"/>
    <s v="SKU CA MGGR  97R  CPB 20 10000 PP  P TH1"/>
    <n v="500"/>
    <n v="31080"/>
    <x v="7"/>
    <n v="500"/>
    <n v="31395"/>
    <n v="315"/>
    <n v="31080"/>
    <n v="36000"/>
    <n v="2355.1401869158876"/>
    <n v="33435.140186915887"/>
    <s v="CAHD"/>
    <x v="1"/>
    <x v="24"/>
  </r>
  <r>
    <x v="12"/>
    <s v="RPB4_Y25-052204"/>
    <s v="1037018197"/>
    <s v="Z045"/>
    <s v="Z022"/>
    <s v="0093296182"/>
    <s v="1255551"/>
    <s v="RPB DISTRIBUTION CO., LTD."/>
    <s v="1255551"/>
    <s v="16256531"/>
    <s v="SKU WI FLOE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24"/>
  </r>
  <r>
    <x v="12"/>
    <s v="RPB4_Y25-052204"/>
    <s v="1037018197"/>
    <s v="Z045"/>
    <s v="Z022"/>
    <s v="0093296182"/>
    <s v="1255551"/>
    <s v="RPB DISTRIBUTION CO., LTD."/>
    <s v="1255551"/>
    <s v="16256537"/>
    <s v="SKU WI LT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24"/>
  </r>
  <r>
    <x v="12"/>
    <s v="RPB4_Y25-052204"/>
    <s v="1037018197"/>
    <s v="Z045"/>
    <s v="Z022"/>
    <s v="0093296182"/>
    <s v="1255551"/>
    <s v="RPB DISTRIBUTION CO., LTD."/>
    <s v="1255551"/>
    <s v="16256534"/>
    <s v="SKU WI MECO  83M  SFP 20 10000 PP  N TH1"/>
    <n v="500"/>
    <n v="31080"/>
    <x v="11"/>
    <n v="500"/>
    <n v="31395"/>
    <n v="315"/>
    <n v="31080"/>
    <n v="36000"/>
    <n v="2355.1401869158876"/>
    <n v="33435.140186915887"/>
    <s v="WI"/>
    <x v="1"/>
    <x v="24"/>
  </r>
  <r>
    <x v="12"/>
    <s v="RPB4_Y25-052204"/>
    <s v="1037018197"/>
    <s v="Z045"/>
    <s v="Z022"/>
    <s v="0093296182"/>
    <s v="1255551"/>
    <s v="RPB DISTRIBUTION CO., LTD."/>
    <s v="1255551"/>
    <s v="14947759"/>
    <s v="SKU CA FLYL  83R  CPB 20 10000 PP  N TH1"/>
    <n v="5000"/>
    <n v="310800"/>
    <x v="3"/>
    <n v="5000"/>
    <n v="313950"/>
    <n v="3150"/>
    <n v="310800"/>
    <n v="360000"/>
    <n v="23551.401869158879"/>
    <n v="334351.4018691589"/>
    <s v="CA"/>
    <x v="1"/>
    <x v="24"/>
  </r>
  <r>
    <x v="12"/>
    <s v="RPB4_Y25-052204"/>
    <s v="1037018197"/>
    <s v="Z045"/>
    <s v="Z022"/>
    <s v="0093296182"/>
    <s v="1255551"/>
    <s v="RPB DISTRIBUTION CO., LTD."/>
    <s v="1255551"/>
    <s v="14947762"/>
    <s v="SKU CA LTBL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24"/>
  </r>
  <r>
    <x v="12"/>
    <s v="RPB4_Y25-052204"/>
    <s v="1037018197"/>
    <s v="Z045"/>
    <s v="Z022"/>
    <s v="0093296182"/>
    <s v="1255551"/>
    <s v="RPB DISTRIBUTION CO., LTD."/>
    <s v="1255551"/>
    <s v="14947765"/>
    <s v="SKU CA MGGR  83R  CPB 20 10000 PP  N TH1"/>
    <n v="500"/>
    <n v="31080"/>
    <x v="5"/>
    <n v="500"/>
    <n v="31395"/>
    <n v="315"/>
    <n v="31080"/>
    <n v="36000"/>
    <n v="2355.1401869158876"/>
    <n v="33435.140186915887"/>
    <s v="CA"/>
    <x v="1"/>
    <x v="24"/>
  </r>
  <r>
    <x v="12"/>
    <s v="RPB4_Y25-052204"/>
    <s v="1037018197"/>
    <s v="Z045"/>
    <s v="Z022"/>
    <s v="0093296182"/>
    <s v="1255551"/>
    <s v="RPB DISTRIBUTION CO., LTD."/>
    <s v="1255551"/>
    <s v="15039619"/>
    <s v="SKU CA FLYL  97R  CPB 20 10000 PP  N TH1"/>
    <n v="2000"/>
    <n v="124320"/>
    <x v="6"/>
    <n v="2000"/>
    <n v="125580"/>
    <n v="1260"/>
    <n v="124320"/>
    <n v="144000"/>
    <n v="9420.5607476635505"/>
    <n v="133740.56074766355"/>
    <s v="CAHD"/>
    <x v="1"/>
    <x v="24"/>
  </r>
  <r>
    <x v="12"/>
    <s v="SSD_Y25-052201"/>
    <s v="1037018131"/>
    <s v="Z045"/>
    <s v="Z022"/>
    <s v="0093296183"/>
    <s v="1255254"/>
    <s v="SAMSUB DISTRIBUTOR LIMITED"/>
    <s v="1255254"/>
    <s v="16239563"/>
    <s v="SKU WI LTBL  83R  CPB 20 10000 PP  N TH1"/>
    <n v="20"/>
    <n v="2062.1999999999998"/>
    <x v="8"/>
    <n v="20"/>
    <n v="2083"/>
    <n v="20.800000000000182"/>
    <n v="2062.1999999999998"/>
    <n v="2400"/>
    <n v="157.00934579439252"/>
    <n v="2219.2093457943924"/>
    <s v="WI"/>
    <x v="1"/>
    <x v="4"/>
  </r>
  <r>
    <x v="12"/>
    <s v="SSD_Y25-052201"/>
    <s v="1037018131"/>
    <s v="Z045"/>
    <s v="Z022"/>
    <s v="0093296183"/>
    <s v="1255254"/>
    <s v="SAMSUB DISTRIBUTOR LIMITED"/>
    <s v="1255254"/>
    <s v="14947759"/>
    <s v="SKU CA FLYL  83R  CPB 20 10000 PP  N TH1"/>
    <n v="4500"/>
    <n v="279720"/>
    <x v="3"/>
    <n v="4500"/>
    <n v="282555"/>
    <n v="2835"/>
    <n v="279720"/>
    <n v="324000"/>
    <n v="21196.261682242992"/>
    <n v="300916.26168224297"/>
    <s v="CA"/>
    <x v="1"/>
    <x v="4"/>
  </r>
  <r>
    <x v="12"/>
    <s v="SSD_Y25-052201"/>
    <s v="1037018131"/>
    <s v="Z045"/>
    <s v="Z022"/>
    <s v="0093296183"/>
    <s v="1255254"/>
    <s v="SAMSUB DISTRIBUTOR LIMITED"/>
    <s v="1255254"/>
    <s v="14947765"/>
    <s v="SKU CA MGGR  83R  CPB 20 10000 PP  N TH1"/>
    <n v="500"/>
    <n v="31080"/>
    <x v="5"/>
    <n v="500"/>
    <n v="31395"/>
    <n v="315"/>
    <n v="31080"/>
    <n v="36000"/>
    <n v="2355.1401869158876"/>
    <n v="33435.140186915887"/>
    <s v="CA"/>
    <x v="1"/>
    <x v="4"/>
  </r>
  <r>
    <x v="12"/>
    <s v="SRC1_Y25-052005"/>
    <s v="1037018129"/>
    <s v="Z045"/>
    <s v="Z022"/>
    <s v="0093296184"/>
    <s v="1255251"/>
    <s v="SERICHAI AS&amp;D CO., LTD."/>
    <s v="1255251"/>
    <s v="14947759"/>
    <s v="SKU CA FLYL  83R  CPB 20 10000 PP  N TH1"/>
    <n v="10000"/>
    <n v="621600"/>
    <x v="3"/>
    <n v="10000"/>
    <n v="627900"/>
    <n v="6300"/>
    <n v="621600"/>
    <n v="720000"/>
    <n v="47102.803738317758"/>
    <n v="668702.8037383178"/>
    <s v="CA"/>
    <x v="1"/>
    <x v="14"/>
  </r>
  <r>
    <x v="12"/>
    <s v="SRC1_Y25-052005"/>
    <s v="1037018129"/>
    <s v="Z045"/>
    <s v="Z022"/>
    <s v="0093296184"/>
    <s v="1255251"/>
    <s v="SERICHAI AS&amp;D CO., LTD."/>
    <s v="1255251"/>
    <s v="14947762"/>
    <s v="SKU CA LTBL  83R  CPB 20 10000 PP  N TH1"/>
    <n v="1000"/>
    <n v="62160"/>
    <x v="4"/>
    <n v="1000"/>
    <n v="62790"/>
    <n v="630"/>
    <n v="62160"/>
    <n v="72000"/>
    <n v="4710.2803738317753"/>
    <n v="66870.280373831774"/>
    <s v="CA"/>
    <x v="1"/>
    <x v="14"/>
  </r>
  <r>
    <x v="12"/>
    <s v="SRC1_Y25-052005"/>
    <s v="1037018129"/>
    <s v="Z045"/>
    <s v="Z022"/>
    <s v="0093296184"/>
    <s v="1255251"/>
    <s v="SERICHAI AS&amp;D CO., LTD."/>
    <s v="1255251"/>
    <s v="14947765"/>
    <s v="SKU CA MGGR  83R  CPB 20 10000 PP  N TH1"/>
    <n v="1000"/>
    <n v="62160"/>
    <x v="5"/>
    <n v="1000"/>
    <n v="62790"/>
    <n v="630"/>
    <n v="62160"/>
    <n v="72000"/>
    <n v="4710.2803738317753"/>
    <n v="66870.280373831774"/>
    <s v="CA"/>
    <x v="1"/>
    <x v="14"/>
  </r>
  <r>
    <x v="12"/>
    <s v="SRC1_Y25-052005"/>
    <s v="1037018129"/>
    <s v="Z045"/>
    <s v="Z022"/>
    <s v="0093296184"/>
    <s v="1255251"/>
    <s v="SERICHAI AS&amp;D CO., LTD."/>
    <s v="1255251"/>
    <s v="15039619"/>
    <s v="SKU CA FLYL  97R  CPB 20 10000 PP  N TH1"/>
    <n v="3000"/>
    <n v="186480"/>
    <x v="6"/>
    <n v="3000"/>
    <n v="188370"/>
    <n v="1890"/>
    <n v="186480"/>
    <n v="216000"/>
    <n v="14130.841121495327"/>
    <n v="200610.84112149532"/>
    <s v="CAHD"/>
    <x v="1"/>
    <x v="14"/>
  </r>
  <r>
    <x v="12"/>
    <s v="SRC2_Y25-052006"/>
    <s v="1037018184"/>
    <s v="Z045"/>
    <s v="Z022"/>
    <s v="0093296185"/>
    <s v="1255251"/>
    <s v="SERICHAI AS&amp;D CO., LTD."/>
    <s v="1412734"/>
    <s v="16256531"/>
    <s v="SKU WI FLOE  83M  SFP 20 10000 PP  N TH1"/>
    <n v="2000"/>
    <n v="124320"/>
    <x v="9"/>
    <n v="2000"/>
    <n v="125580"/>
    <n v="1260"/>
    <n v="124320"/>
    <n v="144000"/>
    <n v="9420.5607476635505"/>
    <n v="133740.56074766355"/>
    <s v="WI"/>
    <x v="1"/>
    <x v="14"/>
  </r>
  <r>
    <x v="12"/>
    <s v="SRC2_Y25-052006"/>
    <s v="1037018184"/>
    <s v="Z045"/>
    <s v="Z022"/>
    <s v="0093296185"/>
    <s v="1255251"/>
    <s v="SERICHAI AS&amp;D CO., LTD."/>
    <s v="1412734"/>
    <s v="16256537"/>
    <s v="SKU WI LT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14"/>
  </r>
  <r>
    <x v="12"/>
    <s v="SRC2_Y25-052006"/>
    <s v="1037018184"/>
    <s v="Z045"/>
    <s v="Z022"/>
    <s v="0093296185"/>
    <s v="1255251"/>
    <s v="SERICHAI AS&amp;D CO., LTD."/>
    <s v="1412734"/>
    <s v="16256534"/>
    <s v="SKU WI MECO  83M  SFP 20 10000 PP  N TH1"/>
    <n v="500"/>
    <n v="31080"/>
    <x v="11"/>
    <n v="500"/>
    <n v="31395"/>
    <n v="315"/>
    <n v="31080"/>
    <n v="36000"/>
    <n v="2355.1401869158876"/>
    <n v="33435.140186915887"/>
    <s v="WI"/>
    <x v="1"/>
    <x v="14"/>
  </r>
  <r>
    <x v="12"/>
    <s v="SRC2_Y25-052006"/>
    <s v="1037018184"/>
    <s v="Z045"/>
    <s v="Z022"/>
    <s v="0093296185"/>
    <s v="1255251"/>
    <s v="SERICHAI AS&amp;D CO., LTD."/>
    <s v="1412734"/>
    <s v="14947759"/>
    <s v="SKU CA FLYL  83R  CPB 20 10000 PP  N TH1"/>
    <n v="5000"/>
    <n v="310800"/>
    <x v="3"/>
    <n v="5000"/>
    <n v="313950"/>
    <n v="3150"/>
    <n v="310800"/>
    <n v="360000"/>
    <n v="23551.401869158879"/>
    <n v="334351.4018691589"/>
    <s v="CA"/>
    <x v="1"/>
    <x v="14"/>
  </r>
  <r>
    <x v="12"/>
    <s v="SRC2_Y25-052006"/>
    <s v="1037018184"/>
    <s v="Z045"/>
    <s v="Z022"/>
    <s v="0093296185"/>
    <s v="1255251"/>
    <s v="SERICHAI AS&amp;D CO., LTD."/>
    <s v="1412734"/>
    <s v="14947765"/>
    <s v="SKU CA MGGR  83R  CPB 20 10000 PP  N TH1"/>
    <n v="2000"/>
    <n v="124320"/>
    <x v="5"/>
    <n v="2000"/>
    <n v="125580"/>
    <n v="1260"/>
    <n v="124320"/>
    <n v="144000"/>
    <n v="9420.5607476635505"/>
    <n v="133740.56074766355"/>
    <s v="CA"/>
    <x v="1"/>
    <x v="14"/>
  </r>
  <r>
    <x v="13"/>
    <s v="890.80182324"/>
    <s v="1037031227"/>
    <s v="Z045"/>
    <s v="Z022"/>
    <s v="0093296186"/>
    <s v="1075926"/>
    <s v="CP Axtra Public Company Limited"/>
    <s v="1545607"/>
    <s v="14947759"/>
    <s v="SKU CA FLYL  83R  CPB 20 10000 PP  N TH1"/>
    <n v="1200"/>
    <n v="74268"/>
    <x v="3"/>
    <n v="1200"/>
    <n v="75348"/>
    <n v="1080"/>
    <n v="74268"/>
    <n v="86400"/>
    <n v="5652.336448598131"/>
    <n v="79920.336448598129"/>
    <s v="CA"/>
    <x v="0"/>
    <x v="15"/>
  </r>
  <r>
    <x v="13"/>
    <s v="890.80182324"/>
    <s v="1037031227"/>
    <s v="Z045"/>
    <s v="Z022"/>
    <s v="0093296186"/>
    <s v="1075926"/>
    <s v="CP Axtra Public Company Limited"/>
    <s v="1545607"/>
    <s v="14947762"/>
    <s v="SKU CA LTBL  83R  CPB 20 10000 PP  N TH1"/>
    <n v="80"/>
    <n v="4951.2"/>
    <x v="4"/>
    <n v="80"/>
    <n v="5023.2"/>
    <n v="72"/>
    <n v="4951.2"/>
    <n v="5760"/>
    <n v="376.82242990654208"/>
    <n v="5328.0224299065421"/>
    <s v="CA"/>
    <x v="0"/>
    <x v="15"/>
  </r>
  <r>
    <x v="13"/>
    <s v="195944"/>
    <s v="1037031234"/>
    <s v="Z045"/>
    <s v="Z022"/>
    <s v="0093296187"/>
    <s v="1014691"/>
    <s v="Saha Lawson Co., Ltd."/>
    <s v="1134779"/>
    <s v="16280435"/>
    <s v="SKU EV ORBL  83R  ROC 20 10000 PP  N TH1"/>
    <n v="500"/>
    <n v="67555"/>
    <x v="0"/>
    <n v="500"/>
    <n v="69265"/>
    <n v="1710"/>
    <n v="67555"/>
    <n v="80000"/>
    <n v="5233.6448598130837"/>
    <n v="72788.644859813081"/>
    <s v="EV"/>
    <x v="0"/>
    <x v="25"/>
  </r>
  <r>
    <x v="13"/>
    <s v="195944"/>
    <s v="1037031234"/>
    <s v="Z045"/>
    <s v="Z022"/>
    <s v="0093296187"/>
    <s v="1014691"/>
    <s v="Saha Lawson Co., Ltd."/>
    <s v="1134779"/>
    <s v="14976301"/>
    <s v="SKU EV LTSB  83R  ROC 20 10000 PP  N TH1"/>
    <n v="500"/>
    <n v="67555"/>
    <x v="1"/>
    <n v="500"/>
    <n v="69265"/>
    <n v="1710"/>
    <n v="67555"/>
    <n v="80000"/>
    <n v="5233.6448598130837"/>
    <n v="72788.644859813081"/>
    <s v="EV"/>
    <x v="0"/>
    <x v="25"/>
  </r>
  <r>
    <x v="13"/>
    <s v="195944"/>
    <s v="1037031234"/>
    <s v="Z045"/>
    <s v="Z022"/>
    <s v="0093296187"/>
    <s v="1014691"/>
    <s v="Saha Lawson Co., Ltd."/>
    <s v="1134779"/>
    <s v="16256531"/>
    <s v="SKU WI FLOE  83M  SFP 20 10000 PP  N TH1"/>
    <n v="500"/>
    <n v="30950"/>
    <x v="9"/>
    <n v="500"/>
    <n v="31395"/>
    <n v="445"/>
    <n v="30950"/>
    <n v="36000"/>
    <n v="2355.1401869158876"/>
    <n v="33305.140186915887"/>
    <s v="WI"/>
    <x v="0"/>
    <x v="25"/>
  </r>
  <r>
    <x v="13"/>
    <s v="195944"/>
    <s v="1037031234"/>
    <s v="Z045"/>
    <s v="Z022"/>
    <s v="0093296187"/>
    <s v="1014691"/>
    <s v="Saha Lawson Co., Ltd."/>
    <s v="1134779"/>
    <s v="16256537"/>
    <s v="SKU WI LTCO  83M  SFP 20 10000 PP  N TH1"/>
    <n v="1000"/>
    <n v="61900"/>
    <x v="10"/>
    <n v="1000"/>
    <n v="62790"/>
    <n v="890"/>
    <n v="61900"/>
    <n v="72000"/>
    <n v="4710.2803738317753"/>
    <n v="66610.280373831774"/>
    <s v="WI"/>
    <x v="0"/>
    <x v="25"/>
  </r>
  <r>
    <x v="13"/>
    <s v="195944"/>
    <s v="1037031234"/>
    <s v="Z045"/>
    <s v="Z022"/>
    <s v="0093296187"/>
    <s v="1014691"/>
    <s v="Saha Lawson Co., Ltd."/>
    <s v="1134779"/>
    <s v="16256534"/>
    <s v="SKU WI MECO  83M  SFP 20 10000 PP  N TH1"/>
    <n v="500"/>
    <n v="30950"/>
    <x v="11"/>
    <n v="500"/>
    <n v="31395"/>
    <n v="445"/>
    <n v="30950"/>
    <n v="36000"/>
    <n v="2355.1401869158876"/>
    <n v="33305.140186915887"/>
    <s v="WI"/>
    <x v="0"/>
    <x v="25"/>
  </r>
  <r>
    <x v="13"/>
    <s v="195944"/>
    <s v="1037031234"/>
    <s v="Z045"/>
    <s v="Z022"/>
    <s v="0093296187"/>
    <s v="1014691"/>
    <s v="Saha Lawson Co., Ltd."/>
    <s v="1134779"/>
    <s v="14947759"/>
    <s v="SKU CA FLYL  83R  CPB 20 10000 PP  N TH1"/>
    <n v="2000"/>
    <n v="123360"/>
    <x v="3"/>
    <n v="2000"/>
    <n v="125580"/>
    <n v="2220"/>
    <n v="123360"/>
    <n v="144000"/>
    <n v="9420.5607476635505"/>
    <n v="132780.56074766355"/>
    <s v="CA"/>
    <x v="0"/>
    <x v="25"/>
  </r>
  <r>
    <x v="13"/>
    <s v="195944"/>
    <s v="1037031234"/>
    <s v="Z045"/>
    <s v="Z022"/>
    <s v="0093296187"/>
    <s v="1014691"/>
    <s v="Saha Lawson Co., Ltd."/>
    <s v="1134779"/>
    <s v="14947762"/>
    <s v="SKU CA LTBL  83R  CPB 20 10000 PP  N TH1"/>
    <n v="1000"/>
    <n v="61680"/>
    <x v="4"/>
    <n v="1000"/>
    <n v="62790"/>
    <n v="1110"/>
    <n v="61680"/>
    <n v="72000"/>
    <n v="4710.2803738317753"/>
    <n v="66390.280373831774"/>
    <s v="CA"/>
    <x v="0"/>
    <x v="25"/>
  </r>
  <r>
    <x v="13"/>
    <s v="195944"/>
    <s v="1037031234"/>
    <s v="Z045"/>
    <s v="Z022"/>
    <s v="0093296187"/>
    <s v="1014691"/>
    <s v="Saha Lawson Co., Ltd."/>
    <s v="1134779"/>
    <s v="14947765"/>
    <s v="SKU CA MGGR  83R  CPB 20 10000 PP  N TH1"/>
    <n v="500"/>
    <n v="30840"/>
    <x v="5"/>
    <n v="500"/>
    <n v="31395"/>
    <n v="555"/>
    <n v="30840"/>
    <n v="36000"/>
    <n v="2355.1401869158876"/>
    <n v="33195.140186915887"/>
    <s v="CA"/>
    <x v="0"/>
    <x v="25"/>
  </r>
  <r>
    <x v="13"/>
    <s v="195944"/>
    <s v="1037031234"/>
    <s v="Z045"/>
    <s v="Z022"/>
    <s v="0093296187"/>
    <s v="1014691"/>
    <s v="Saha Lawson Co., Ltd."/>
    <s v="1134779"/>
    <s v="15039619"/>
    <s v="SKU CA FLYL  97R  CPB 20 10000 PP  N TH1"/>
    <n v="1000"/>
    <n v="61910"/>
    <x v="6"/>
    <n v="1000"/>
    <n v="62790"/>
    <n v="880"/>
    <n v="61910"/>
    <n v="72000"/>
    <n v="4710.2803738317753"/>
    <n v="66620.280373831774"/>
    <s v="CAHD"/>
    <x v="0"/>
    <x v="25"/>
  </r>
  <r>
    <x v="13"/>
    <s v="WLM_Y25-0523001"/>
    <s v="1037031206"/>
    <s v="Z045"/>
    <s v="Z022"/>
    <s v="0093296188"/>
    <s v="1255552"/>
    <s v="WEALIMEX CO., LTD."/>
    <s v="1260935"/>
    <s v="14976304"/>
    <s v="SKU EV MGOP  83R  ROC 20 10000 PP  N TH1"/>
    <n v="100"/>
    <n v="15004"/>
    <x v="2"/>
    <n v="100"/>
    <n v="15155.000000000002"/>
    <n v="151.00000000000182"/>
    <n v="15004"/>
    <n v="17500"/>
    <n v="1144.8598130841121"/>
    <n v="16148.859813084113"/>
    <s v="EV"/>
    <x v="1"/>
    <x v="20"/>
  </r>
  <r>
    <x v="13"/>
    <s v="WLM_Y25-0523001"/>
    <s v="1037031206"/>
    <s v="Z045"/>
    <s v="Z022"/>
    <s v="0093296188"/>
    <s v="1255552"/>
    <s v="WEALIMEX CO., LTD."/>
    <s v="1260935"/>
    <s v="16256531"/>
    <s v="SKU WI FLOE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20"/>
  </r>
  <r>
    <x v="13"/>
    <s v="WLM_Y25-0523001"/>
    <s v="1037031206"/>
    <s v="Z045"/>
    <s v="Z022"/>
    <s v="0093296188"/>
    <s v="1255552"/>
    <s v="WEALIMEX CO., LTD."/>
    <s v="1260935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20"/>
  </r>
  <r>
    <x v="13"/>
    <s v="WLM_Y25-0523001"/>
    <s v="1037031206"/>
    <s v="Z045"/>
    <s v="Z022"/>
    <s v="0093296188"/>
    <s v="1255552"/>
    <s v="WEALIMEX CO., LTD."/>
    <s v="1260935"/>
    <s v="16256534"/>
    <s v="SKU WI MECO  83M  SFP 20 10000 PP  N TH1"/>
    <n v="1000"/>
    <n v="62160"/>
    <x v="11"/>
    <n v="1000"/>
    <n v="62790"/>
    <n v="630"/>
    <n v="62160"/>
    <n v="72000"/>
    <n v="4710.2803738317753"/>
    <n v="66870.280373831774"/>
    <s v="WI"/>
    <x v="1"/>
    <x v="20"/>
  </r>
  <r>
    <x v="13"/>
    <s v="WLM_Y25-0523001"/>
    <s v="1037031206"/>
    <s v="Z045"/>
    <s v="Z022"/>
    <s v="0093296188"/>
    <s v="1255552"/>
    <s v="WEALIMEX CO., LTD."/>
    <s v="1260935"/>
    <s v="14947759"/>
    <s v="SKU CA FLYL  83R  CPB 20 10000 PP  N TH1"/>
    <n v="10000"/>
    <n v="621600"/>
    <x v="3"/>
    <n v="10000"/>
    <n v="627900"/>
    <n v="6300"/>
    <n v="621600"/>
    <n v="720000"/>
    <n v="47102.803738317758"/>
    <n v="668702.8037383178"/>
    <s v="CA"/>
    <x v="1"/>
    <x v="20"/>
  </r>
  <r>
    <x v="13"/>
    <s v="WLM_Y25-0523001"/>
    <s v="1037031206"/>
    <s v="Z045"/>
    <s v="Z022"/>
    <s v="0093296188"/>
    <s v="1255552"/>
    <s v="WEALIMEX CO., LTD."/>
    <s v="1260935"/>
    <s v="14947762"/>
    <s v="SKU CA LTBL  83R  CPB 20 10000 PP  N TH1"/>
    <n v="1500"/>
    <n v="93240"/>
    <x v="4"/>
    <n v="1500"/>
    <n v="94185"/>
    <n v="945"/>
    <n v="93240"/>
    <n v="108000"/>
    <n v="7065.4205607476633"/>
    <n v="100305.42056074766"/>
    <s v="CA"/>
    <x v="1"/>
    <x v="20"/>
  </r>
  <r>
    <x v="13"/>
    <s v="WLM_Y25-0523001"/>
    <s v="1037031206"/>
    <s v="Z045"/>
    <s v="Z022"/>
    <s v="0093296188"/>
    <s v="1255552"/>
    <s v="WEALIMEX CO., LTD."/>
    <s v="1260935"/>
    <s v="14947765"/>
    <s v="SKU CA MGGR  83R  CPB 20 10000 PP  N TH1"/>
    <n v="1000"/>
    <n v="62160"/>
    <x v="5"/>
    <n v="1000"/>
    <n v="62790"/>
    <n v="630"/>
    <n v="62160"/>
    <n v="72000"/>
    <n v="4710.2803738317753"/>
    <n v="66870.280373831774"/>
    <s v="CA"/>
    <x v="1"/>
    <x v="20"/>
  </r>
  <r>
    <x v="13"/>
    <s v="WLM_Y25-0523001"/>
    <s v="1037031206"/>
    <s v="Z045"/>
    <s v="Z022"/>
    <s v="0093296188"/>
    <s v="1255552"/>
    <s v="WEALIMEX CO., LTD."/>
    <s v="1260935"/>
    <s v="15039619"/>
    <s v="SKU CA FLYL  97R  CPB 20 10000 PP  N TH1"/>
    <n v="3000"/>
    <n v="186480"/>
    <x v="6"/>
    <n v="3000"/>
    <n v="188370"/>
    <n v="1890"/>
    <n v="186480"/>
    <n v="216000"/>
    <n v="14130.841121495327"/>
    <n v="200610.84112149532"/>
    <s v="CAHD"/>
    <x v="1"/>
    <x v="20"/>
  </r>
  <r>
    <x v="13"/>
    <s v="331955"/>
    <s v="1037031232"/>
    <s v="Z045"/>
    <s v="Z022"/>
    <s v="0093296189"/>
    <s v="1014103"/>
    <s v="PTT Retail Management Co., Ltd"/>
    <s v="1136764"/>
    <s v="16256531"/>
    <s v="SKU WI FLOE  83M  SFP 20 10000 PP  N TH1"/>
    <n v="1000"/>
    <n v="62790"/>
    <x v="9"/>
    <n v="1000"/>
    <n v="62790"/>
    <n v="0"/>
    <n v="62790"/>
    <n v="72000"/>
    <n v="4710.2803738317753"/>
    <n v="67500.280373831774"/>
    <s v="WI"/>
    <x v="0"/>
    <x v="6"/>
  </r>
  <r>
    <x v="13"/>
    <s v="331955"/>
    <s v="1037031232"/>
    <s v="Z045"/>
    <s v="Z022"/>
    <s v="0093296189"/>
    <s v="1014103"/>
    <s v="PTT Retail Management Co., Ltd"/>
    <s v="1136764"/>
    <s v="16256537"/>
    <s v="SKU WI LTCO  83M  SFP 20 10000 PP  N TH1"/>
    <n v="500"/>
    <n v="31395"/>
    <x v="10"/>
    <n v="500"/>
    <n v="31395"/>
    <n v="0"/>
    <n v="31395"/>
    <n v="36000"/>
    <n v="2355.1401869158876"/>
    <n v="33750.140186915887"/>
    <s v="WI"/>
    <x v="0"/>
    <x v="6"/>
  </r>
  <r>
    <x v="13"/>
    <s v="331955"/>
    <s v="1037031232"/>
    <s v="Z045"/>
    <s v="Z022"/>
    <s v="0093296189"/>
    <s v="1014103"/>
    <s v="PTT Retail Management Co., Ltd"/>
    <s v="1136764"/>
    <s v="16256534"/>
    <s v="SKU WI MECO  83M  SFP 20 10000 PP  N TH1"/>
    <n v="500"/>
    <n v="31395"/>
    <x v="11"/>
    <n v="500"/>
    <n v="31395"/>
    <n v="0"/>
    <n v="31395"/>
    <n v="36000"/>
    <n v="2355.1401869158876"/>
    <n v="33750.140186915887"/>
    <s v="WI"/>
    <x v="0"/>
    <x v="6"/>
  </r>
  <r>
    <x v="13"/>
    <s v="331955"/>
    <s v="1037031232"/>
    <s v="Z045"/>
    <s v="Z022"/>
    <s v="0093296189"/>
    <s v="1014103"/>
    <s v="PTT Retail Management Co., Ltd"/>
    <s v="1136764"/>
    <s v="14947759"/>
    <s v="SKU CA FLYL  83R  CPB 20 10000 PP  N TH1"/>
    <n v="1500"/>
    <n v="93360"/>
    <x v="3"/>
    <n v="1500"/>
    <n v="94185"/>
    <n v="825"/>
    <n v="93360"/>
    <n v="108000"/>
    <n v="7065.4205607476633"/>
    <n v="100425.42056074766"/>
    <s v="CA"/>
    <x v="0"/>
    <x v="6"/>
  </r>
  <r>
    <x v="13"/>
    <s v="331955"/>
    <s v="1037031232"/>
    <s v="Z045"/>
    <s v="Z022"/>
    <s v="0093296189"/>
    <s v="1014103"/>
    <s v="PTT Retail Management Co., Ltd"/>
    <s v="1136764"/>
    <s v="14947762"/>
    <s v="SKU CA LTBL  83R  CPB 20 10000 PP  N TH1"/>
    <n v="1000"/>
    <n v="62240"/>
    <x v="4"/>
    <n v="1000"/>
    <n v="62790"/>
    <n v="550"/>
    <n v="62240"/>
    <n v="72000"/>
    <n v="4710.2803738317753"/>
    <n v="66950.280373831774"/>
    <s v="CA"/>
    <x v="0"/>
    <x v="6"/>
  </r>
  <r>
    <x v="13"/>
    <s v="331955"/>
    <s v="1037031232"/>
    <s v="Z045"/>
    <s v="Z022"/>
    <s v="0093296189"/>
    <s v="1014103"/>
    <s v="PTT Retail Management Co., Ltd"/>
    <s v="1136764"/>
    <s v="14947765"/>
    <s v="SKU CA MGGR  83R  CPB 20 10000 PP  N TH1"/>
    <n v="1000"/>
    <n v="62790"/>
    <x v="5"/>
    <n v="1000"/>
    <n v="62790"/>
    <n v="0"/>
    <n v="62790"/>
    <n v="72000"/>
    <n v="4710.2803738317753"/>
    <n v="67500.280373831774"/>
    <s v="CA"/>
    <x v="0"/>
    <x v="6"/>
  </r>
  <r>
    <x v="13"/>
    <s v="331955"/>
    <s v="1037031232"/>
    <s v="Z045"/>
    <s v="Z022"/>
    <s v="0093296189"/>
    <s v="1014103"/>
    <s v="PTT Retail Management Co., Ltd"/>
    <s v="1136764"/>
    <s v="15039619"/>
    <s v="SKU CA FLYL  97R  CPB 20 10000 PP  N TH1"/>
    <n v="2000"/>
    <n v="125580"/>
    <x v="6"/>
    <n v="2000"/>
    <n v="125580"/>
    <n v="0"/>
    <n v="125580"/>
    <n v="144000"/>
    <n v="9420.5607476635505"/>
    <n v="135000.56074766355"/>
    <s v="CAHD"/>
    <x v="0"/>
    <x v="6"/>
  </r>
  <r>
    <x v="13"/>
    <s v="4012058746Code12452D"/>
    <s v="1037034030"/>
    <s v="Z045"/>
    <s v="Z022"/>
    <s v="0093296190"/>
    <s v="1014781"/>
    <s v="CP All Public Company Limited"/>
    <s v="1092504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3"/>
    <s v="4012058746Code12452D"/>
    <s v="1037034030"/>
    <s v="Z045"/>
    <s v="Z022"/>
    <s v="0093296190"/>
    <s v="1014781"/>
    <s v="CP All Public Company Limited"/>
    <s v="1092504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13"/>
    <s v="4012058746Code12452D"/>
    <s v="1037034030"/>
    <s v="Z045"/>
    <s v="Z022"/>
    <s v="0093296190"/>
    <s v="1014781"/>
    <s v="CP All Public Company Limited"/>
    <s v="1092504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3"/>
    <s v="4012058746Code12452D"/>
    <s v="1037034030"/>
    <s v="Z045"/>
    <s v="Z022"/>
    <s v="0093296190"/>
    <s v="1014781"/>
    <s v="CP All Public Company Limited"/>
    <s v="1092504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13"/>
    <s v="4012058746Code12452D"/>
    <s v="1037034030"/>
    <s v="Z045"/>
    <s v="Z022"/>
    <s v="0093296190"/>
    <s v="1014781"/>
    <s v="CP All Public Company Limited"/>
    <s v="1092504"/>
    <s v="14947762"/>
    <s v="SKU CA LTBL  83R  CPB 20 10000 PP  N TH1"/>
    <n v="12000"/>
    <n v="710298.31"/>
    <x v="4"/>
    <n v="12000"/>
    <n v="753480"/>
    <n v="43181.689999999944"/>
    <n v="710298.31"/>
    <n v="864000"/>
    <n v="56523.364485981307"/>
    <n v="766821.67448598135"/>
    <s v="CA"/>
    <x v="0"/>
    <x v="0"/>
  </r>
  <r>
    <x v="13"/>
    <s v="4012058746Code12452D"/>
    <s v="1037034030"/>
    <s v="Z045"/>
    <s v="Z022"/>
    <s v="0093296190"/>
    <s v="1014781"/>
    <s v="CP All Public Company Limited"/>
    <s v="1092504"/>
    <s v="14947765"/>
    <s v="SKU CA MGGR  83R  CPB 20 10000 PP  N TH1"/>
    <n v="3000"/>
    <n v="177574.58"/>
    <x v="5"/>
    <n v="3000"/>
    <n v="188370"/>
    <n v="10795.420000000013"/>
    <n v="177574.58"/>
    <n v="216000"/>
    <n v="14130.841121495327"/>
    <n v="191705.42112149531"/>
    <s v="CA"/>
    <x v="0"/>
    <x v="0"/>
  </r>
  <r>
    <x v="13"/>
    <s v="4012058746Code12452D"/>
    <s v="1037034030"/>
    <s v="Z045"/>
    <s v="Z022"/>
    <s v="0093296190"/>
    <s v="1014781"/>
    <s v="CP All Public Company Limited"/>
    <s v="1092504"/>
    <s v="15039619"/>
    <s v="SKU CA FLYL  97R  CPB 20 10000 PP  N TH1"/>
    <n v="2500"/>
    <n v="147978.85999999999"/>
    <x v="6"/>
    <n v="2500"/>
    <n v="156975"/>
    <n v="8996.140000000014"/>
    <n v="147978.85999999999"/>
    <n v="180000"/>
    <n v="11775.700934579439"/>
    <n v="159754.56093457944"/>
    <s v="CAHD"/>
    <x v="0"/>
    <x v="0"/>
  </r>
  <r>
    <x v="13"/>
    <s v="4012058746Code12452D"/>
    <s v="1037034030"/>
    <s v="Z045"/>
    <s v="Z022"/>
    <s v="0093296190"/>
    <s v="1014781"/>
    <s v="CP All Public Company Limited"/>
    <s v="1092504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13"/>
    <s v="4012058747Code12452D"/>
    <s v="1037034031"/>
    <s v="Z045"/>
    <s v="Z022"/>
    <s v="0093296191"/>
    <s v="1014781"/>
    <s v="CP All Public Company Limited"/>
    <s v="1092504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13"/>
    <s v="4012058747Code12452D"/>
    <s v="1037034031"/>
    <s v="Z045"/>
    <s v="Z022"/>
    <s v="0093296191"/>
    <s v="1014781"/>
    <s v="CP All Public Company Limited"/>
    <s v="1092504"/>
    <s v="16256531"/>
    <s v="SKU WI FLOE  83M  SFP 20 10000 PP  N TH1"/>
    <n v="3500"/>
    <n v="207170.41"/>
    <x v="9"/>
    <n v="3500"/>
    <n v="219765"/>
    <n v="12594.589999999997"/>
    <n v="207170.41"/>
    <n v="252000"/>
    <n v="16485.981308411214"/>
    <n v="223656.39130841123"/>
    <s v="WI"/>
    <x v="0"/>
    <x v="0"/>
  </r>
  <r>
    <x v="13"/>
    <s v="4012058747Code12452D"/>
    <s v="1037034031"/>
    <s v="Z045"/>
    <s v="Z022"/>
    <s v="0093296191"/>
    <s v="1014781"/>
    <s v="CP All Public Company Limited"/>
    <s v="1092504"/>
    <s v="16256537"/>
    <s v="SKU WI LTCO  83M  SFP 20 10000 PP  N TH1"/>
    <n v="7000"/>
    <n v="414340.82"/>
    <x v="10"/>
    <n v="7000"/>
    <n v="439530"/>
    <n v="25189.179999999993"/>
    <n v="414340.82"/>
    <n v="504000"/>
    <n v="32971.962616822428"/>
    <n v="447312.78261682246"/>
    <s v="WI"/>
    <x v="0"/>
    <x v="0"/>
  </r>
  <r>
    <x v="13"/>
    <s v="4012058747Code12452D"/>
    <s v="1037034031"/>
    <s v="Z045"/>
    <s v="Z022"/>
    <s v="0093296191"/>
    <s v="1014781"/>
    <s v="CP All Public Company Limited"/>
    <s v="1092504"/>
    <s v="16256534"/>
    <s v="SKU WI MECO  83M  SFP 20 10000 PP  N TH1"/>
    <n v="1500"/>
    <n v="88787.32"/>
    <x v="11"/>
    <n v="1500"/>
    <n v="94185"/>
    <n v="5397.679999999993"/>
    <n v="88787.32"/>
    <n v="108000"/>
    <n v="7065.4205607476633"/>
    <n v="95852.740560747668"/>
    <s v="WI"/>
    <x v="0"/>
    <x v="0"/>
  </r>
  <r>
    <x v="13"/>
    <s v="8012058597Code12452D"/>
    <s v="1037034032"/>
    <s v="Z045"/>
    <s v="Z022"/>
    <s v="0093296192"/>
    <s v="1014781"/>
    <s v="CP All Public Company Limited"/>
    <s v="1014779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3"/>
    <s v="8012058597Code12452D"/>
    <s v="1037034032"/>
    <s v="Z045"/>
    <s v="Z022"/>
    <s v="0093296192"/>
    <s v="1014781"/>
    <s v="CP All Public Company Limited"/>
    <s v="1014779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3"/>
    <s v="8012058597Code12452D"/>
    <s v="1037034032"/>
    <s v="Z045"/>
    <s v="Z022"/>
    <s v="0093296192"/>
    <s v="1014781"/>
    <s v="CP All Public Company Limited"/>
    <s v="1014779"/>
    <s v="14947759"/>
    <s v="SKU CA FLYL  83R  CPB 20 10000 PP  N TH1"/>
    <n v="5000"/>
    <n v="295957.63"/>
    <x v="3"/>
    <n v="5000"/>
    <n v="313950"/>
    <n v="17992.369999999995"/>
    <n v="295957.63"/>
    <n v="360000"/>
    <n v="23551.401869158879"/>
    <n v="319509.03186915891"/>
    <s v="CA"/>
    <x v="0"/>
    <x v="0"/>
  </r>
  <r>
    <x v="13"/>
    <s v="8012058597Code12452D"/>
    <s v="1037034032"/>
    <s v="Z045"/>
    <s v="Z022"/>
    <s v="0093296192"/>
    <s v="1014781"/>
    <s v="CP All Public Company Limited"/>
    <s v="1014779"/>
    <s v="14947762"/>
    <s v="SKU CA LTBL  83R  CPB 20 10000 PP  N TH1"/>
    <n v="500"/>
    <n v="29595.759999999998"/>
    <x v="4"/>
    <n v="500"/>
    <n v="31395"/>
    <n v="1799.2400000000016"/>
    <n v="29595.759999999998"/>
    <n v="36000"/>
    <n v="2355.1401869158876"/>
    <n v="31950.900186915886"/>
    <s v="CA"/>
    <x v="0"/>
    <x v="0"/>
  </r>
  <r>
    <x v="13"/>
    <s v="8012058597Code12452D"/>
    <s v="1037034032"/>
    <s v="Z045"/>
    <s v="Z022"/>
    <s v="0093296192"/>
    <s v="1014781"/>
    <s v="CP All Public Company Limited"/>
    <s v="1014779"/>
    <s v="14947765"/>
    <s v="SKU CA MGGR  83R  CPB 20 10000 PP  N TH1"/>
    <n v="1000"/>
    <n v="59191.53"/>
    <x v="5"/>
    <n v="1000"/>
    <n v="62790"/>
    <n v="3598.4700000000012"/>
    <n v="59191.53"/>
    <n v="72000"/>
    <n v="4710.2803738317753"/>
    <n v="63901.810373831773"/>
    <s v="CA"/>
    <x v="0"/>
    <x v="0"/>
  </r>
  <r>
    <x v="13"/>
    <s v="8012058597Code12452D"/>
    <s v="1037034032"/>
    <s v="Z045"/>
    <s v="Z022"/>
    <s v="0093296192"/>
    <s v="1014781"/>
    <s v="CP All Public Company Limited"/>
    <s v="1014779"/>
    <s v="15039619"/>
    <s v="SKU CA FLYL  97R  CPB 20 10000 PP  N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13"/>
    <s v="8012058597Code12452D"/>
    <s v="1037034032"/>
    <s v="Z045"/>
    <s v="Z022"/>
    <s v="0093296192"/>
    <s v="1014781"/>
    <s v="CP All Public Company Limited"/>
    <s v="1014779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13"/>
    <s v="8012058598Code12452D"/>
    <s v="1037034033"/>
    <s v="Z045"/>
    <s v="Z022"/>
    <s v="0093296193"/>
    <s v="1014781"/>
    <s v="CP All Public Company Limited"/>
    <s v="1014779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13"/>
    <s v="8012058598Code12452D"/>
    <s v="1037034033"/>
    <s v="Z045"/>
    <s v="Z022"/>
    <s v="0093296193"/>
    <s v="1014781"/>
    <s v="CP All Public Company Limited"/>
    <s v="1014779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13"/>
    <s v="8012058598Code12452D"/>
    <s v="1037034033"/>
    <s v="Z045"/>
    <s v="Z022"/>
    <s v="0093296193"/>
    <s v="1014781"/>
    <s v="CP All Public Company Limited"/>
    <s v="1014779"/>
    <s v="16256537"/>
    <s v="SKU WI LT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13"/>
    <s v="8012058598Code12452D"/>
    <s v="1037034033"/>
    <s v="Z045"/>
    <s v="Z022"/>
    <s v="0093296193"/>
    <s v="1014781"/>
    <s v="CP All Public Company Limited"/>
    <s v="1014779"/>
    <s v="16256534"/>
    <s v="SKU WI MECO  83M  SFP 20 10000 PP  N TH1"/>
    <n v="1000"/>
    <n v="59191.55"/>
    <x v="11"/>
    <n v="1000"/>
    <n v="62790"/>
    <n v="3598.4499999999971"/>
    <n v="59191.55"/>
    <n v="72000"/>
    <n v="4710.2803738317753"/>
    <n v="63901.830373831777"/>
    <s v="WI"/>
    <x v="0"/>
    <x v="0"/>
  </r>
  <r>
    <x v="13"/>
    <s v="1312058124Code12452D"/>
    <s v="1037034024"/>
    <s v="Z045"/>
    <s v="Z022"/>
    <s v="0093296194"/>
    <s v="1014781"/>
    <s v="CP All Public Company Limited"/>
    <s v="1134451"/>
    <s v="14947759"/>
    <s v="SKU CA FLYL  83R  CPB 20 10000 PP  N TH1"/>
    <n v="5000"/>
    <n v="295957.63"/>
    <x v="3"/>
    <n v="5000"/>
    <n v="313950"/>
    <n v="17992.369999999995"/>
    <n v="295957.63"/>
    <n v="360000"/>
    <n v="23551.401869158879"/>
    <n v="319509.03186915891"/>
    <s v="CA"/>
    <x v="0"/>
    <x v="0"/>
  </r>
  <r>
    <x v="13"/>
    <s v="1312058124Code12452D"/>
    <s v="1037034024"/>
    <s v="Z045"/>
    <s v="Z022"/>
    <s v="0093296194"/>
    <s v="1014781"/>
    <s v="CP All Public Company Limited"/>
    <s v="1134451"/>
    <s v="14947762"/>
    <s v="SKU CA LTBL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13"/>
    <s v="1312058124Code12452D"/>
    <s v="1037034024"/>
    <s v="Z045"/>
    <s v="Z022"/>
    <s v="0093296194"/>
    <s v="1014781"/>
    <s v="CP All Public Company Limited"/>
    <s v="1134451"/>
    <s v="14947765"/>
    <s v="SKU CA MGGR  83R  CPB 20 10000 PP  N TH1"/>
    <n v="1000"/>
    <n v="59191.53"/>
    <x v="5"/>
    <n v="1000"/>
    <n v="62790"/>
    <n v="3598.4700000000012"/>
    <n v="59191.53"/>
    <n v="72000"/>
    <n v="4710.2803738317753"/>
    <n v="63901.810373831773"/>
    <s v="CA"/>
    <x v="0"/>
    <x v="0"/>
  </r>
  <r>
    <x v="13"/>
    <s v="1312058124Code12452D"/>
    <s v="1037034024"/>
    <s v="Z045"/>
    <s v="Z022"/>
    <s v="0093296194"/>
    <s v="1014781"/>
    <s v="CP All Public Company Limited"/>
    <s v="1134451"/>
    <s v="15039619"/>
    <s v="SKU CA FLYL  97R  CPB 20 10000 PP  N TH1"/>
    <n v="5000"/>
    <n v="295957.73"/>
    <x v="6"/>
    <n v="5000"/>
    <n v="313950"/>
    <n v="17992.270000000019"/>
    <n v="295957.73"/>
    <n v="360000"/>
    <n v="23551.401869158879"/>
    <n v="319509.13186915888"/>
    <s v="CAHD"/>
    <x v="0"/>
    <x v="0"/>
  </r>
  <r>
    <x v="13"/>
    <s v="1312058124Code12452D"/>
    <s v="1037034024"/>
    <s v="Z045"/>
    <s v="Z022"/>
    <s v="0093296194"/>
    <s v="1014781"/>
    <s v="CP All Public Company Limited"/>
    <s v="1134451"/>
    <s v="15106849"/>
    <s v="SKU CA MGGR  97R  CPB 20 10000 PP  P TH1"/>
    <n v="1000"/>
    <n v="59191.55"/>
    <x v="7"/>
    <n v="1000"/>
    <n v="62790"/>
    <n v="3598.4499999999971"/>
    <n v="59191.55"/>
    <n v="72000"/>
    <n v="4710.2803738317753"/>
    <n v="63901.830373831777"/>
    <s v="CAHD"/>
    <x v="0"/>
    <x v="0"/>
  </r>
  <r>
    <x v="13"/>
    <s v="1312058125Code12452D"/>
    <s v="1037034025"/>
    <s v="Z045"/>
    <s v="Z022"/>
    <s v="0093296195"/>
    <s v="1014781"/>
    <s v="CP All Public Company Limited"/>
    <s v="1134451"/>
    <s v="16239563"/>
    <s v="SKU WI LTBL  83R  CPB 20 10000 PP  N TH1"/>
    <n v="500"/>
    <n v="49474.77"/>
    <x v="8"/>
    <n v="500"/>
    <n v="52075"/>
    <n v="2600.2300000000032"/>
    <n v="49474.77"/>
    <n v="60000"/>
    <n v="3925.233644859813"/>
    <n v="53400.003644859811"/>
    <s v="WI"/>
    <x v="0"/>
    <x v="0"/>
  </r>
  <r>
    <x v="13"/>
    <s v="1312058125Code12452D"/>
    <s v="1037034025"/>
    <s v="Z045"/>
    <s v="Z022"/>
    <s v="0093296195"/>
    <s v="1014781"/>
    <s v="CP All Public Company Limited"/>
    <s v="1134451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13"/>
    <s v="1312058125Code12452D"/>
    <s v="1037034025"/>
    <s v="Z045"/>
    <s v="Z022"/>
    <s v="0093296195"/>
    <s v="1014781"/>
    <s v="CP All Public Company Limited"/>
    <s v="1134451"/>
    <s v="16256537"/>
    <s v="SKU WI LTCO  83M  SFP 20 10000 PP  N TH1"/>
    <n v="500"/>
    <n v="29595.77"/>
    <x v="10"/>
    <n v="500"/>
    <n v="31395"/>
    <n v="1799.2299999999996"/>
    <n v="29595.77"/>
    <n v="36000"/>
    <n v="2355.1401869158876"/>
    <n v="31950.910186915888"/>
    <s v="WI"/>
    <x v="0"/>
    <x v="0"/>
  </r>
  <r>
    <x v="13"/>
    <s v="1312058125Code12452D"/>
    <s v="1037034025"/>
    <s v="Z045"/>
    <s v="Z022"/>
    <s v="0093296195"/>
    <s v="1014781"/>
    <s v="CP All Public Company Limited"/>
    <s v="1134451"/>
    <s v="16256534"/>
    <s v="SKU WI MECO  83M  SFP 20 10000 PP  N TH1"/>
    <n v="500"/>
    <n v="29595.77"/>
    <x v="11"/>
    <n v="500"/>
    <n v="31395"/>
    <n v="1799.2299999999996"/>
    <n v="29595.77"/>
    <n v="36000"/>
    <n v="2355.1401869158876"/>
    <n v="31950.910186915888"/>
    <s v="WI"/>
    <x v="0"/>
    <x v="0"/>
  </r>
  <r>
    <x v="13"/>
    <s v="1412057222Code12452D"/>
    <s v="1037034026"/>
    <s v="Z045"/>
    <s v="Z022"/>
    <s v="0093296196"/>
    <s v="1014781"/>
    <s v="CP All Public Company Limited"/>
    <s v="1232007"/>
    <s v="16280435"/>
    <s v="SKU EV ORBL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13"/>
    <s v="1412057222Code12452D"/>
    <s v="1037034026"/>
    <s v="Z045"/>
    <s v="Z022"/>
    <s v="0093296196"/>
    <s v="1014781"/>
    <s v="CP All Public Company Limited"/>
    <s v="1232007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3"/>
    <s v="1412057222Code12452D"/>
    <s v="1037034026"/>
    <s v="Z045"/>
    <s v="Z022"/>
    <s v="0093296196"/>
    <s v="1014781"/>
    <s v="CP All Public Company Limited"/>
    <s v="1232007"/>
    <s v="14947759"/>
    <s v="SKU CA FLYL  83R  CPB 20 10000 PP  N TH1"/>
    <n v="1500"/>
    <n v="88787.29"/>
    <x v="3"/>
    <n v="1500"/>
    <n v="94185"/>
    <n v="5397.7100000000064"/>
    <n v="88787.29"/>
    <n v="108000"/>
    <n v="7065.4205607476633"/>
    <n v="95852.710560747655"/>
    <s v="CA"/>
    <x v="0"/>
    <x v="0"/>
  </r>
  <r>
    <x v="13"/>
    <s v="1412057222Code12452D"/>
    <s v="1037034026"/>
    <s v="Z045"/>
    <s v="Z022"/>
    <s v="0093296196"/>
    <s v="1014781"/>
    <s v="CP All Public Company Limited"/>
    <s v="1232007"/>
    <s v="14947762"/>
    <s v="SKU CA LTBL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13"/>
    <s v="1412057222Code12452D"/>
    <s v="1037034026"/>
    <s v="Z045"/>
    <s v="Z022"/>
    <s v="0093296196"/>
    <s v="1014781"/>
    <s v="CP All Public Company Limited"/>
    <s v="1232007"/>
    <s v="14947765"/>
    <s v="SKU CA MGGR  83R  CPB 20 10000 PP  N TH1"/>
    <n v="500"/>
    <n v="29595.759999999998"/>
    <x v="5"/>
    <n v="500"/>
    <n v="31395"/>
    <n v="1799.2400000000016"/>
    <n v="29595.759999999998"/>
    <n v="36000"/>
    <n v="2355.1401869158876"/>
    <n v="31950.900186915886"/>
    <s v="CA"/>
    <x v="0"/>
    <x v="0"/>
  </r>
  <r>
    <x v="13"/>
    <s v="1412057222Code12452D"/>
    <s v="1037034026"/>
    <s v="Z045"/>
    <s v="Z022"/>
    <s v="0093296196"/>
    <s v="1014781"/>
    <s v="CP All Public Company Limited"/>
    <s v="1232007"/>
    <s v="15039619"/>
    <s v="SKU CA FLYL  97R  CPB 20 10000 PP  N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13"/>
    <s v="1412057222Code12452D"/>
    <s v="1037034026"/>
    <s v="Z045"/>
    <s v="Z022"/>
    <s v="0093296196"/>
    <s v="1014781"/>
    <s v="CP All Public Company Limited"/>
    <s v="1232007"/>
    <s v="15106849"/>
    <s v="SKU CA MGGR  97R  CPB 20 10000 PP  P TH1"/>
    <n v="500"/>
    <n v="29595.77"/>
    <x v="7"/>
    <n v="500"/>
    <n v="31395"/>
    <n v="1799.2299999999996"/>
    <n v="29595.77"/>
    <n v="36000"/>
    <n v="2355.1401869158876"/>
    <n v="31950.910186915888"/>
    <s v="CAHD"/>
    <x v="0"/>
    <x v="0"/>
  </r>
  <r>
    <x v="13"/>
    <s v="1412057223Code12452D"/>
    <s v="1037034027"/>
    <s v="Z045"/>
    <s v="Z022"/>
    <s v="0093296197"/>
    <s v="1014781"/>
    <s v="CP All Public Company Limited"/>
    <s v="1232007"/>
    <s v="16256531"/>
    <s v="SKU WI FLOE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13"/>
    <s v="1412057223Code12452D"/>
    <s v="1037034027"/>
    <s v="Z045"/>
    <s v="Z022"/>
    <s v="0093296197"/>
    <s v="1014781"/>
    <s v="CP All Public Company Limited"/>
    <s v="1232007"/>
    <s v="16256537"/>
    <s v="SKU WI LT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13"/>
    <s v="1412057223Code12452D"/>
    <s v="1037034027"/>
    <s v="Z045"/>
    <s v="Z022"/>
    <s v="0093296197"/>
    <s v="1014781"/>
    <s v="CP All Public Company Limited"/>
    <s v="1232007"/>
    <s v="16256534"/>
    <s v="SKU WI MECO  83M  SFP 20 10000 PP  N TH1"/>
    <n v="500"/>
    <n v="29595.77"/>
    <x v="11"/>
    <n v="500"/>
    <n v="31395"/>
    <n v="1799.2299999999996"/>
    <n v="29595.77"/>
    <n v="36000"/>
    <n v="2355.1401869158876"/>
    <n v="31950.910186915888"/>
    <s v="WI"/>
    <x v="0"/>
    <x v="0"/>
  </r>
  <r>
    <x v="13"/>
    <s v="1512058500Code12452D"/>
    <s v="1037034028"/>
    <s v="Z045"/>
    <s v="Z022"/>
    <s v="0093296198"/>
    <s v="1014781"/>
    <s v="CP All Public Company Limited"/>
    <s v="1247865"/>
    <s v="14976301"/>
    <s v="SKU EV LTSB  83R  ROC 20 10000 PP  N TH1"/>
    <n v="500"/>
    <n v="66669.14"/>
    <x v="1"/>
    <n v="500"/>
    <n v="69265"/>
    <n v="2595.8600000000006"/>
    <n v="66669.14"/>
    <n v="80000"/>
    <n v="5233.6448598130837"/>
    <n v="71902.78485981308"/>
    <s v="EV"/>
    <x v="0"/>
    <x v="0"/>
  </r>
  <r>
    <x v="13"/>
    <s v="1512058500Code12452D"/>
    <s v="1037034028"/>
    <s v="Z045"/>
    <s v="Z022"/>
    <s v="0093296198"/>
    <s v="1014781"/>
    <s v="CP All Public Company Limited"/>
    <s v="1247865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3"/>
    <s v="1512058500Code12452D"/>
    <s v="1037034028"/>
    <s v="Z045"/>
    <s v="Z022"/>
    <s v="0093296198"/>
    <s v="1014781"/>
    <s v="CP All Public Company Limited"/>
    <s v="1247865"/>
    <s v="14947759"/>
    <s v="SKU CA FLYL  83R  CPB 20 10000 PP  N TH1"/>
    <n v="9000"/>
    <n v="532723.73"/>
    <x v="3"/>
    <n v="9000"/>
    <n v="565110"/>
    <n v="32386.270000000019"/>
    <n v="532723.73"/>
    <n v="648000"/>
    <n v="42392.523364485984"/>
    <n v="575116.25336448592"/>
    <s v="CA"/>
    <x v="0"/>
    <x v="0"/>
  </r>
  <r>
    <x v="13"/>
    <s v="1512058500Code12452D"/>
    <s v="1037034028"/>
    <s v="Z045"/>
    <s v="Z022"/>
    <s v="0093296198"/>
    <s v="1014781"/>
    <s v="CP All Public Company Limited"/>
    <s v="1247865"/>
    <s v="14947762"/>
    <s v="SKU CA LTBL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13"/>
    <s v="1512058500Code12452D"/>
    <s v="1037034028"/>
    <s v="Z045"/>
    <s v="Z022"/>
    <s v="0093296198"/>
    <s v="1014781"/>
    <s v="CP All Public Company Limited"/>
    <s v="1247865"/>
    <s v="14947765"/>
    <s v="SKU CA MGGR  83R  CPB 20 10000 PP  N TH1"/>
    <n v="2000"/>
    <n v="118383.05"/>
    <x v="5"/>
    <n v="2000"/>
    <n v="125580"/>
    <n v="7196.9499999999971"/>
    <n v="118383.05"/>
    <n v="144000"/>
    <n v="9420.5607476635505"/>
    <n v="127803.61074766355"/>
    <s v="CA"/>
    <x v="0"/>
    <x v="0"/>
  </r>
  <r>
    <x v="13"/>
    <s v="1512058500Code12452D"/>
    <s v="1037034028"/>
    <s v="Z045"/>
    <s v="Z022"/>
    <s v="0093296198"/>
    <s v="1014781"/>
    <s v="CP All Public Company Limited"/>
    <s v="1247865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13"/>
    <s v="1512058500Code12452D"/>
    <s v="1037034028"/>
    <s v="Z045"/>
    <s v="Z022"/>
    <s v="0093296198"/>
    <s v="1014781"/>
    <s v="CP All Public Company Limited"/>
    <s v="1247865"/>
    <s v="15106849"/>
    <s v="SKU CA MGGR  97R  CPB 20 10000 PP  P TH1"/>
    <n v="2000"/>
    <n v="118383.09"/>
    <x v="7"/>
    <n v="2000"/>
    <n v="125580"/>
    <n v="7196.9100000000035"/>
    <n v="118383.09"/>
    <n v="144000"/>
    <n v="9420.5607476635505"/>
    <n v="127803.65074766355"/>
    <s v="CAHD"/>
    <x v="0"/>
    <x v="0"/>
  </r>
  <r>
    <x v="13"/>
    <s v="1512058501Code12452D"/>
    <s v="1037034029"/>
    <s v="Z045"/>
    <s v="Z022"/>
    <s v="0093296199"/>
    <s v="1014781"/>
    <s v="CP All Public Company Limited"/>
    <s v="1247865"/>
    <s v="16256531"/>
    <s v="SKU WI FLOE  83M  SFP 20 10000 PP  N TH1"/>
    <n v="2000"/>
    <n v="118383.09"/>
    <x v="9"/>
    <n v="2000"/>
    <n v="125580"/>
    <n v="7196.9100000000035"/>
    <n v="118383.09"/>
    <n v="144000"/>
    <n v="9420.5607476635505"/>
    <n v="127803.65074766355"/>
    <s v="WI"/>
    <x v="0"/>
    <x v="0"/>
  </r>
  <r>
    <x v="13"/>
    <s v="1512058501Code12452D"/>
    <s v="1037034029"/>
    <s v="Z045"/>
    <s v="Z022"/>
    <s v="0093296199"/>
    <s v="1014781"/>
    <s v="CP All Public Company Limited"/>
    <s v="1247865"/>
    <s v="16256537"/>
    <s v="SKU WI LT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13"/>
    <s v="1512058501Code12452D"/>
    <s v="1037034029"/>
    <s v="Z045"/>
    <s v="Z022"/>
    <s v="0093296199"/>
    <s v="1014781"/>
    <s v="CP All Public Company Limited"/>
    <s v="1247865"/>
    <s v="16256534"/>
    <s v="SKU WI MECO  83M  SFP 20 10000 PP  N TH1"/>
    <n v="3500"/>
    <n v="207170.41"/>
    <x v="11"/>
    <n v="3500"/>
    <n v="219765"/>
    <n v="12594.589999999997"/>
    <n v="207170.41"/>
    <n v="252000"/>
    <n v="16485.981308411214"/>
    <n v="223656.39130841123"/>
    <s v="WI"/>
    <x v="0"/>
    <x v="0"/>
  </r>
  <r>
    <x v="13"/>
    <s v="3012057727Code12452D"/>
    <s v="1037034014"/>
    <s v="Z045"/>
    <s v="Z022"/>
    <s v="0093296200"/>
    <s v="1014781"/>
    <s v="CP All Public Company Limited"/>
    <s v="1113864"/>
    <s v="16280435"/>
    <s v="SKU EV ORBL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3"/>
    <s v="3012057727Code12452D"/>
    <s v="1037034014"/>
    <s v="Z045"/>
    <s v="Z022"/>
    <s v="0093296200"/>
    <s v="1014781"/>
    <s v="CP All Public Company Limited"/>
    <s v="1113864"/>
    <s v="14976301"/>
    <s v="SKU EV LTSB  83R  ROC 20 10000 PP  N TH1"/>
    <n v="1000"/>
    <n v="133338.28"/>
    <x v="1"/>
    <n v="1000"/>
    <n v="138530"/>
    <n v="5191.7200000000012"/>
    <n v="133338.28"/>
    <n v="160000"/>
    <n v="10467.289719626167"/>
    <n v="143805.56971962616"/>
    <s v="EV"/>
    <x v="0"/>
    <x v="0"/>
  </r>
  <r>
    <x v="13"/>
    <s v="3012057727Code12452D"/>
    <s v="1037034014"/>
    <s v="Z045"/>
    <s v="Z022"/>
    <s v="0093296200"/>
    <s v="1014781"/>
    <s v="CP All Public Company Limited"/>
    <s v="1113864"/>
    <s v="14976304"/>
    <s v="SKU EV MGOP  83R  ROC 20 10000 PP  N TH1"/>
    <n v="500"/>
    <n v="71463.77"/>
    <x v="2"/>
    <n v="500"/>
    <n v="75775"/>
    <n v="4311.2299999999959"/>
    <n v="71463.77"/>
    <n v="87500"/>
    <n v="5724.2990654205605"/>
    <n v="77188.069065420568"/>
    <s v="EV"/>
    <x v="0"/>
    <x v="0"/>
  </r>
  <r>
    <x v="13"/>
    <s v="3012057727Code12452D"/>
    <s v="1037034014"/>
    <s v="Z045"/>
    <s v="Z022"/>
    <s v="0093296200"/>
    <s v="1014781"/>
    <s v="CP All Public Company Limited"/>
    <s v="1113864"/>
    <s v="14947759"/>
    <s v="SKU CA FLY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13"/>
    <s v="3012057727Code12452D"/>
    <s v="1037034014"/>
    <s v="Z045"/>
    <s v="Z022"/>
    <s v="0093296200"/>
    <s v="1014781"/>
    <s v="CP All Public Company Limited"/>
    <s v="1113864"/>
    <s v="14947762"/>
    <s v="SKU CA LTBL  83R  CPB 20 10000 PP  N TH1"/>
    <n v="4500"/>
    <n v="266361.87"/>
    <x v="4"/>
    <n v="4500"/>
    <n v="282555"/>
    <n v="16193.130000000005"/>
    <n v="266361.87"/>
    <n v="324000"/>
    <n v="21196.261682242992"/>
    <n v="287558.13168224297"/>
    <s v="CA"/>
    <x v="0"/>
    <x v="0"/>
  </r>
  <r>
    <x v="13"/>
    <s v="3012057727Code12452D"/>
    <s v="1037034014"/>
    <s v="Z045"/>
    <s v="Z022"/>
    <s v="0093296200"/>
    <s v="1014781"/>
    <s v="CP All Public Company Limited"/>
    <s v="1113864"/>
    <s v="14947765"/>
    <s v="SKU CA MGGR  83R  CPB 20 10000 PP  N TH1"/>
    <n v="1500"/>
    <n v="88787.29"/>
    <x v="5"/>
    <n v="1500"/>
    <n v="94185"/>
    <n v="5397.7100000000064"/>
    <n v="88787.29"/>
    <n v="108000"/>
    <n v="7065.4205607476633"/>
    <n v="95852.710560747655"/>
    <s v="CA"/>
    <x v="0"/>
    <x v="0"/>
  </r>
  <r>
    <x v="13"/>
    <s v="3012057727Code12452D"/>
    <s v="1037034014"/>
    <s v="Z045"/>
    <s v="Z022"/>
    <s v="0093296200"/>
    <s v="1014781"/>
    <s v="CP All Public Company Limited"/>
    <s v="1113864"/>
    <s v="15039619"/>
    <s v="SKU CA FLYL  97R  CPB 20 10000 PP  N TH1"/>
    <n v="5000"/>
    <n v="295957.73"/>
    <x v="6"/>
    <n v="5000"/>
    <n v="313950"/>
    <n v="17992.270000000019"/>
    <n v="295957.73"/>
    <n v="360000"/>
    <n v="23551.401869158879"/>
    <n v="319509.13186915888"/>
    <s v="CAHD"/>
    <x v="0"/>
    <x v="0"/>
  </r>
  <r>
    <x v="13"/>
    <s v="3012057727Code12452D"/>
    <s v="1037034014"/>
    <s v="Z045"/>
    <s v="Z022"/>
    <s v="0093296200"/>
    <s v="1014781"/>
    <s v="CP All Public Company Limited"/>
    <s v="1113864"/>
    <s v="15106849"/>
    <s v="SKU CA MGGR  97R  CPB 20 10000 PP  P TH1"/>
    <n v="1500"/>
    <n v="88787.32"/>
    <x v="7"/>
    <n v="1500"/>
    <n v="94185"/>
    <n v="5397.679999999993"/>
    <n v="88787.32"/>
    <n v="108000"/>
    <n v="7065.4205607476633"/>
    <n v="95852.740560747668"/>
    <s v="CAHD"/>
    <x v="0"/>
    <x v="0"/>
  </r>
  <r>
    <x v="13"/>
    <s v="3012057728Code12452D"/>
    <s v="1037034016"/>
    <s v="Z045"/>
    <s v="Z022"/>
    <s v="0093296201"/>
    <s v="1014781"/>
    <s v="CP All Public Company Limited"/>
    <s v="1113864"/>
    <s v="16256531"/>
    <s v="SKU WI FLOE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13"/>
    <s v="3012057728Code12452D"/>
    <s v="1037034016"/>
    <s v="Z045"/>
    <s v="Z022"/>
    <s v="0093296201"/>
    <s v="1014781"/>
    <s v="CP All Public Company Limited"/>
    <s v="1113864"/>
    <s v="16256537"/>
    <s v="SKU WI LT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13"/>
    <s v="3012057728Code12452D"/>
    <s v="1037034016"/>
    <s v="Z045"/>
    <s v="Z022"/>
    <s v="0093296201"/>
    <s v="1014781"/>
    <s v="CP All Public Company Limited"/>
    <s v="1113864"/>
    <s v="16256534"/>
    <s v="SKU WI MECO  83M  SFP 20 10000 PP  N TH1"/>
    <n v="2500"/>
    <n v="147978.85999999999"/>
    <x v="11"/>
    <n v="2500"/>
    <n v="156975"/>
    <n v="8996.140000000014"/>
    <n v="147978.85999999999"/>
    <n v="180000"/>
    <n v="11775.700934579439"/>
    <n v="159754.56093457944"/>
    <s v="WI"/>
    <x v="0"/>
    <x v="0"/>
  </r>
  <r>
    <x v="13"/>
    <s v="1013050985"/>
    <s v="1037034009"/>
    <s v="Z045"/>
    <s v="Z022"/>
    <s v="0093296202"/>
    <s v="1014781"/>
    <s v="CP All Public Company Limited"/>
    <s v="1014781"/>
    <s v="16280435"/>
    <s v="SKU EV ORBL  83R  ROC 20 10000 PP  N TH1"/>
    <n v="4000"/>
    <n v="533353.12"/>
    <x v="0"/>
    <n v="4000"/>
    <n v="554120"/>
    <n v="20766.880000000005"/>
    <n v="533353.12"/>
    <n v="640000"/>
    <n v="41869.15887850467"/>
    <n v="575222.27887850464"/>
    <s v="EV"/>
    <x v="0"/>
    <x v="0"/>
  </r>
  <r>
    <x v="13"/>
    <s v="1013050985"/>
    <s v="1037034009"/>
    <s v="Z045"/>
    <s v="Z022"/>
    <s v="0093296202"/>
    <s v="1014781"/>
    <s v="CP All Public Company Limited"/>
    <s v="1014781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13"/>
    <s v="1013050985"/>
    <s v="1037034009"/>
    <s v="Z045"/>
    <s v="Z022"/>
    <s v="0093296202"/>
    <s v="1014781"/>
    <s v="CP All Public Company Limited"/>
    <s v="1014781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13"/>
    <s v="1013050985"/>
    <s v="1037034009"/>
    <s v="Z045"/>
    <s v="Z022"/>
    <s v="0093296202"/>
    <s v="1014781"/>
    <s v="CP All Public Company Limited"/>
    <s v="1014781"/>
    <s v="14947765"/>
    <s v="SKU CA MGGR  83R  CPB 20 10000 PP  N TH1"/>
    <n v="8000"/>
    <n v="473532.21"/>
    <x v="5"/>
    <n v="8000"/>
    <n v="502320"/>
    <n v="28787.789999999979"/>
    <n v="473532.21"/>
    <n v="576000"/>
    <n v="37682.242990654202"/>
    <n v="511214.45299065422"/>
    <s v="CA"/>
    <x v="0"/>
    <x v="0"/>
  </r>
  <r>
    <x v="13"/>
    <s v="1013050985"/>
    <s v="1037034009"/>
    <s v="Z045"/>
    <s v="Z022"/>
    <s v="0093296202"/>
    <s v="1014781"/>
    <s v="CP All Public Company Limited"/>
    <s v="1014781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13"/>
    <s v="1013050986"/>
    <s v="1037034010"/>
    <s v="Z045"/>
    <s v="Z022"/>
    <s v="0093296203"/>
    <s v="1014781"/>
    <s v="CP All Public Company Limited"/>
    <s v="1014781"/>
    <s v="16256531"/>
    <s v="SKU WI FLOE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13"/>
    <s v="1013050986"/>
    <s v="1037034010"/>
    <s v="Z045"/>
    <s v="Z022"/>
    <s v="0093296203"/>
    <s v="1014781"/>
    <s v="CP All Public Company Limited"/>
    <s v="1014781"/>
    <s v="16256537"/>
    <s v="SKU WI LT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13"/>
    <s v="5013051796"/>
    <s v="1037034011"/>
    <s v="Z045"/>
    <s v="Z022"/>
    <s v="0093296204"/>
    <s v="1014781"/>
    <s v="CP All Public Company Limited"/>
    <s v="1075193"/>
    <s v="16280435"/>
    <s v="SKU EV ORBL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13"/>
    <s v="5013051796"/>
    <s v="1037034011"/>
    <s v="Z045"/>
    <s v="Z022"/>
    <s v="0093296204"/>
    <s v="1014781"/>
    <s v="CP All Public Company Limited"/>
    <s v="1075193"/>
    <s v="14976301"/>
    <s v="SKU EV LTSB  83R  ROC 20 10000 PP  N TH1"/>
    <n v="3000"/>
    <n v="400014.84"/>
    <x v="1"/>
    <n v="3000"/>
    <n v="415590"/>
    <n v="15575.159999999974"/>
    <n v="400014.84"/>
    <n v="480000"/>
    <n v="31401.869158878504"/>
    <n v="431416.70915887854"/>
    <s v="EV"/>
    <x v="0"/>
    <x v="0"/>
  </r>
  <r>
    <x v="13"/>
    <s v="5013051796"/>
    <s v="1037034011"/>
    <s v="Z045"/>
    <s v="Z022"/>
    <s v="0093296204"/>
    <s v="1014781"/>
    <s v="CP All Public Company Limited"/>
    <s v="1075193"/>
    <s v="14976304"/>
    <s v="SKU EV MGOP  83R  ROC 20 10000 PP  N TH1"/>
    <n v="2500"/>
    <n v="357318.85"/>
    <x v="2"/>
    <n v="2500"/>
    <n v="378875"/>
    <n v="21556.150000000023"/>
    <n v="357318.85"/>
    <n v="437500"/>
    <n v="28621.495327102803"/>
    <n v="385940.34532710275"/>
    <s v="EV"/>
    <x v="0"/>
    <x v="0"/>
  </r>
  <r>
    <x v="13"/>
    <s v="5013051796"/>
    <s v="1037034011"/>
    <s v="Z045"/>
    <s v="Z022"/>
    <s v="0093296204"/>
    <s v="1014781"/>
    <s v="CP All Public Company Limited"/>
    <s v="1075193"/>
    <s v="14947759"/>
    <s v="SKU CA FLYL  83R  CPB 20 10000 PP  N TH1"/>
    <n v="24000"/>
    <n v="1420596.62"/>
    <x v="3"/>
    <n v="24000"/>
    <n v="1506960"/>
    <n v="86363.379999999888"/>
    <n v="1420596.62"/>
    <n v="1728000"/>
    <n v="113046.72897196261"/>
    <n v="1533643.3489719627"/>
    <s v="CA"/>
    <x v="0"/>
    <x v="0"/>
  </r>
  <r>
    <x v="13"/>
    <s v="5013051796"/>
    <s v="1037034011"/>
    <s v="Z045"/>
    <s v="Z022"/>
    <s v="0093296204"/>
    <s v="1014781"/>
    <s v="CP All Public Company Limited"/>
    <s v="1075193"/>
    <s v="14947762"/>
    <s v="SKU CA LTBL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13"/>
    <s v="5013051796"/>
    <s v="1037034011"/>
    <s v="Z045"/>
    <s v="Z022"/>
    <s v="0093296204"/>
    <s v="1014781"/>
    <s v="CP All Public Company Limited"/>
    <s v="1075193"/>
    <s v="14947765"/>
    <s v="SKU CA MGGR  83R  CPB 20 10000 PP  N TH1"/>
    <n v="3500"/>
    <n v="207170.34"/>
    <x v="5"/>
    <n v="3500"/>
    <n v="219765"/>
    <n v="12594.660000000003"/>
    <n v="207170.34"/>
    <n v="252000"/>
    <n v="16485.981308411214"/>
    <n v="223656.32130841122"/>
    <s v="CA"/>
    <x v="0"/>
    <x v="0"/>
  </r>
  <r>
    <x v="13"/>
    <s v="5013051796"/>
    <s v="1037034011"/>
    <s v="Z045"/>
    <s v="Z022"/>
    <s v="0093296204"/>
    <s v="1014781"/>
    <s v="CP All Public Company Limited"/>
    <s v="1075193"/>
    <s v="15039619"/>
    <s v="SKU CA FLYL  97R  CPB 20 10000 PP  N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13"/>
    <s v="5013051796"/>
    <s v="1037034011"/>
    <s v="Z045"/>
    <s v="Z022"/>
    <s v="0093296204"/>
    <s v="1014781"/>
    <s v="CP All Public Company Limited"/>
    <s v="1075193"/>
    <s v="15106849"/>
    <s v="SKU CA MGGR  97R  CPB 20 10000 PP  P TH1"/>
    <n v="3500"/>
    <n v="207170.41"/>
    <x v="7"/>
    <n v="3500"/>
    <n v="219765"/>
    <n v="12594.589999999997"/>
    <n v="207170.41"/>
    <n v="252000"/>
    <n v="16485.981308411214"/>
    <n v="223656.39130841123"/>
    <s v="CAHD"/>
    <x v="0"/>
    <x v="0"/>
  </r>
  <r>
    <x v="13"/>
    <s v="5013051797"/>
    <s v="1037034012"/>
    <s v="Z045"/>
    <s v="Z022"/>
    <s v="0093296205"/>
    <s v="1014781"/>
    <s v="CP All Public Company Limited"/>
    <s v="1075193"/>
    <s v="16239563"/>
    <s v="SKU WI LTBL  83R  CPB 20 10000 PP  N TH1"/>
    <n v="1000"/>
    <n v="98949.53"/>
    <x v="8"/>
    <n v="1000"/>
    <n v="104150"/>
    <n v="5200.4700000000012"/>
    <n v="98949.53"/>
    <n v="120000"/>
    <n v="7850.467289719626"/>
    <n v="106799.99728971963"/>
    <s v="WI"/>
    <x v="0"/>
    <x v="0"/>
  </r>
  <r>
    <x v="13"/>
    <s v="5013051797"/>
    <s v="1037034012"/>
    <s v="Z045"/>
    <s v="Z022"/>
    <s v="0093296205"/>
    <s v="1014781"/>
    <s v="CP All Public Company Limited"/>
    <s v="1075193"/>
    <s v="16256531"/>
    <s v="SKU WI FLOE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13"/>
    <s v="5013051797"/>
    <s v="1037034012"/>
    <s v="Z045"/>
    <s v="Z022"/>
    <s v="0093296205"/>
    <s v="1014781"/>
    <s v="CP All Public Company Limited"/>
    <s v="1075193"/>
    <s v="16256537"/>
    <s v="SKU WI LTCO  83M  SFP 20 10000 PP  N TH1"/>
    <n v="6000"/>
    <n v="355149.27"/>
    <x v="10"/>
    <n v="6000"/>
    <n v="376740"/>
    <n v="21590.729999999981"/>
    <n v="355149.27"/>
    <n v="432000"/>
    <n v="28261.682242990653"/>
    <n v="383410.95224299066"/>
    <s v="WI"/>
    <x v="0"/>
    <x v="0"/>
  </r>
  <r>
    <x v="13"/>
    <s v="5013051797"/>
    <s v="1037034012"/>
    <s v="Z045"/>
    <s v="Z022"/>
    <s v="0093296205"/>
    <s v="1014781"/>
    <s v="CP All Public Company Limited"/>
    <s v="1075193"/>
    <s v="16256534"/>
    <s v="SKU WI MECO  83M  SFP 20 10000 PP  N TH1"/>
    <n v="4000"/>
    <n v="236766.18"/>
    <x v="11"/>
    <n v="4000"/>
    <n v="251160"/>
    <n v="14393.820000000007"/>
    <n v="236766.18"/>
    <n v="288000"/>
    <n v="18841.121495327101"/>
    <n v="255607.30149532709"/>
    <s v="WI"/>
    <x v="0"/>
    <x v="0"/>
  </r>
  <r>
    <x v="13"/>
    <s v="9013050854Code12452D"/>
    <s v="1037034013"/>
    <s v="Z045"/>
    <s v="Z022"/>
    <s v="0093296206"/>
    <s v="1014781"/>
    <s v="CP All Public Company Limited"/>
    <s v="1121029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13"/>
    <s v="9013050854Code12452D"/>
    <s v="1037034013"/>
    <s v="Z045"/>
    <s v="Z022"/>
    <s v="0093296206"/>
    <s v="1014781"/>
    <s v="CP All Public Company Limited"/>
    <s v="1121029"/>
    <s v="14976301"/>
    <s v="SKU EV LTSB  83R  ROC 20 10000 PP  N TH1"/>
    <n v="2000"/>
    <n v="266676.56"/>
    <x v="1"/>
    <n v="2000"/>
    <n v="277060"/>
    <n v="10383.440000000002"/>
    <n v="266676.56"/>
    <n v="320000"/>
    <n v="20934.579439252335"/>
    <n v="287611.13943925232"/>
    <s v="EV"/>
    <x v="0"/>
    <x v="0"/>
  </r>
  <r>
    <x v="13"/>
    <s v="9013050854Code12452D"/>
    <s v="1037034013"/>
    <s v="Z045"/>
    <s v="Z022"/>
    <s v="0093296206"/>
    <s v="1014781"/>
    <s v="CP All Public Company Limited"/>
    <s v="1121029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13"/>
    <s v="9013050854Code12452D"/>
    <s v="1037034013"/>
    <s v="Z045"/>
    <s v="Z022"/>
    <s v="0093296206"/>
    <s v="1014781"/>
    <s v="CP All Public Company Limited"/>
    <s v="1121029"/>
    <s v="14947759"/>
    <s v="SKU CA FLYL  83R  CPB 20 10000 PP  N TH1"/>
    <n v="16000"/>
    <n v="947064.41"/>
    <x v="3"/>
    <n v="16000"/>
    <n v="1004640"/>
    <n v="57575.589999999967"/>
    <n v="947064.41"/>
    <n v="1152000"/>
    <n v="75364.485981308404"/>
    <n v="1022428.8959813084"/>
    <s v="CA"/>
    <x v="0"/>
    <x v="0"/>
  </r>
  <r>
    <x v="13"/>
    <s v="9013050854Code12452D"/>
    <s v="1037034013"/>
    <s v="Z045"/>
    <s v="Z022"/>
    <s v="0093296206"/>
    <s v="1014781"/>
    <s v="CP All Public Company Limited"/>
    <s v="1121029"/>
    <s v="14947762"/>
    <s v="SKU CA LTBL  83R  CPB 20 10000 PP  N TH1"/>
    <n v="6000"/>
    <n v="355149.15"/>
    <x v="4"/>
    <n v="6000"/>
    <n v="376740"/>
    <n v="21590.849999999977"/>
    <n v="355149.15"/>
    <n v="432000"/>
    <n v="28261.682242990653"/>
    <n v="383410.83224299067"/>
    <s v="CA"/>
    <x v="0"/>
    <x v="0"/>
  </r>
  <r>
    <x v="13"/>
    <s v="9013050854Code12452D"/>
    <s v="1037034013"/>
    <s v="Z045"/>
    <s v="Z022"/>
    <s v="0093296206"/>
    <s v="1014781"/>
    <s v="CP All Public Company Limited"/>
    <s v="1121029"/>
    <s v="14947765"/>
    <s v="SKU CA MGGR  83R  CPB 20 10000 PP  N TH1"/>
    <n v="4000"/>
    <n v="236766.1"/>
    <x v="5"/>
    <n v="4000"/>
    <n v="251160"/>
    <n v="14393.899999999994"/>
    <n v="236766.1"/>
    <n v="288000"/>
    <n v="18841.121495327101"/>
    <n v="255607.2214953271"/>
    <s v="CA"/>
    <x v="0"/>
    <x v="0"/>
  </r>
  <r>
    <x v="13"/>
    <s v="9013050854Code12452D"/>
    <s v="1037034013"/>
    <s v="Z045"/>
    <s v="Z022"/>
    <s v="0093296206"/>
    <s v="1014781"/>
    <s v="CP All Public Company Limited"/>
    <s v="1121029"/>
    <s v="15039619"/>
    <s v="SKU CA FLYL  97R  CPB 20 10000 PP  N TH1"/>
    <n v="10000"/>
    <n v="591915.46"/>
    <x v="6"/>
    <n v="10000"/>
    <n v="627900"/>
    <n v="35984.540000000037"/>
    <n v="591915.46"/>
    <n v="720000"/>
    <n v="47102.803738317758"/>
    <n v="639018.26373831776"/>
    <s v="CAHD"/>
    <x v="0"/>
    <x v="0"/>
  </r>
  <r>
    <x v="13"/>
    <s v="9013050854Code12452D"/>
    <s v="1037034013"/>
    <s v="Z045"/>
    <s v="Z022"/>
    <s v="0093296206"/>
    <s v="1014781"/>
    <s v="CP All Public Company Limited"/>
    <s v="1121029"/>
    <s v="15106849"/>
    <s v="SKU CA MGGR  97R  CPB 20 10000 PP  P TH1"/>
    <n v="3000"/>
    <n v="177574.64"/>
    <x v="7"/>
    <n v="3000"/>
    <n v="188370"/>
    <n v="10795.359999999986"/>
    <n v="177574.64"/>
    <n v="216000"/>
    <n v="14130.841121495327"/>
    <n v="191705.48112149534"/>
    <s v="CAHD"/>
    <x v="0"/>
    <x v="0"/>
  </r>
  <r>
    <x v="13"/>
    <s v="9013050855Code12452D"/>
    <s v="1037034015"/>
    <s v="Z045"/>
    <s v="Z022"/>
    <s v="0093296207"/>
    <s v="1014781"/>
    <s v="CP All Public Company Limited"/>
    <s v="1121029"/>
    <s v="16239563"/>
    <s v="SKU WI LTBL  83R  CPB 20 10000 PP  N TH1"/>
    <n v="1000"/>
    <n v="98949.53"/>
    <x v="8"/>
    <n v="1000"/>
    <n v="104150"/>
    <n v="5200.4700000000012"/>
    <n v="98949.53"/>
    <n v="120000"/>
    <n v="7850.467289719626"/>
    <n v="106799.99728971963"/>
    <s v="WI"/>
    <x v="0"/>
    <x v="0"/>
  </r>
  <r>
    <x v="13"/>
    <s v="9013050855Code12452D"/>
    <s v="1037034015"/>
    <s v="Z045"/>
    <s v="Z022"/>
    <s v="0093296207"/>
    <s v="1014781"/>
    <s v="CP All Public Company Limited"/>
    <s v="1121029"/>
    <s v="16256531"/>
    <s v="SKU WI FLOE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13"/>
    <s v="9013050855Code12452D"/>
    <s v="1037034015"/>
    <s v="Z045"/>
    <s v="Z022"/>
    <s v="0093296207"/>
    <s v="1014781"/>
    <s v="CP All Public Company Limited"/>
    <s v="1121029"/>
    <s v="16256537"/>
    <s v="SKU WI LTCO  83M  SFP 20 10000 PP  N TH1"/>
    <n v="5000"/>
    <n v="295957.73"/>
    <x v="10"/>
    <n v="5000"/>
    <n v="313950"/>
    <n v="17992.270000000019"/>
    <n v="295957.73"/>
    <n v="360000"/>
    <n v="23551.401869158879"/>
    <n v="319509.13186915888"/>
    <s v="WI"/>
    <x v="0"/>
    <x v="0"/>
  </r>
  <r>
    <x v="13"/>
    <s v="9013050855Code12452D"/>
    <s v="1037034015"/>
    <s v="Z045"/>
    <s v="Z022"/>
    <s v="0093296207"/>
    <s v="1014781"/>
    <s v="CP All Public Company Limited"/>
    <s v="1121029"/>
    <s v="16256534"/>
    <s v="SKU WI MECO  83M  SFP 20 10000 PP  N TH1"/>
    <n v="3500"/>
    <n v="207170.41"/>
    <x v="11"/>
    <n v="3500"/>
    <n v="219765"/>
    <n v="12594.589999999997"/>
    <n v="207170.41"/>
    <n v="252000"/>
    <n v="16485.981308411214"/>
    <n v="223656.39130841123"/>
    <s v="WI"/>
    <x v="0"/>
    <x v="0"/>
  </r>
  <r>
    <x v="14"/>
    <s v="1213050041Code12452D"/>
    <s v="1037049121"/>
    <s v="Z045"/>
    <s v="Z022"/>
    <s v="0093296208"/>
    <s v="1014781"/>
    <s v="CP All Public Company Limited"/>
    <s v="1123730"/>
    <s v="16280435"/>
    <s v="SKU EV ORBL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14"/>
    <s v="1213050041Code12452D"/>
    <s v="1037049121"/>
    <s v="Z045"/>
    <s v="Z022"/>
    <s v="0093296208"/>
    <s v="1014781"/>
    <s v="CP All Public Company Limited"/>
    <s v="1123730"/>
    <s v="14976301"/>
    <s v="SKU EV LTSB  83R  ROC 20 10000 PP  N TH1"/>
    <n v="3000"/>
    <n v="400014.84"/>
    <x v="1"/>
    <n v="3000"/>
    <n v="415590"/>
    <n v="15575.159999999974"/>
    <n v="400014.84"/>
    <n v="480000"/>
    <n v="31401.869158878504"/>
    <n v="431416.70915887854"/>
    <s v="EV"/>
    <x v="0"/>
    <x v="0"/>
  </r>
  <r>
    <x v="14"/>
    <s v="1213050041Code12452D"/>
    <s v="1037049121"/>
    <s v="Z045"/>
    <s v="Z022"/>
    <s v="0093296208"/>
    <s v="1014781"/>
    <s v="CP All Public Company Limited"/>
    <s v="1123730"/>
    <s v="14976304"/>
    <s v="SKU EV MGOP  83R  ROC 20 10000 PP  N TH1"/>
    <n v="1000"/>
    <n v="142927.54"/>
    <x v="2"/>
    <n v="1000"/>
    <n v="151550"/>
    <n v="8622.4599999999919"/>
    <n v="142927.54"/>
    <n v="175000"/>
    <n v="11448.598130841121"/>
    <n v="154376.13813084114"/>
    <s v="EV"/>
    <x v="0"/>
    <x v="0"/>
  </r>
  <r>
    <x v="14"/>
    <s v="1213050041Code12452D"/>
    <s v="1037049121"/>
    <s v="Z045"/>
    <s v="Z022"/>
    <s v="0093296208"/>
    <s v="1014781"/>
    <s v="CP All Public Company Limited"/>
    <s v="1123730"/>
    <s v="14947759"/>
    <s v="SKU CA FLYL  83R  CPB 20 10000 PP  N TH1"/>
    <n v="32000"/>
    <n v="1894128.83"/>
    <x v="3"/>
    <n v="32000"/>
    <n v="2009280"/>
    <n v="115151.16999999993"/>
    <n v="1894128.83"/>
    <n v="2304000"/>
    <n v="150728.97196261681"/>
    <n v="2044857.8019626169"/>
    <s v="CA"/>
    <x v="0"/>
    <x v="0"/>
  </r>
  <r>
    <x v="14"/>
    <s v="1213050041Code12452D"/>
    <s v="1037049121"/>
    <s v="Z045"/>
    <s v="Z022"/>
    <s v="0093296208"/>
    <s v="1014781"/>
    <s v="CP All Public Company Limited"/>
    <s v="1123730"/>
    <s v="14947762"/>
    <s v="SKU CA LTBL  83R  CPB 20 10000 PP  N TH1"/>
    <n v="12000"/>
    <n v="710298.31"/>
    <x v="4"/>
    <n v="12000"/>
    <n v="753480"/>
    <n v="43181.689999999944"/>
    <n v="710298.31"/>
    <n v="864000"/>
    <n v="56523.364485981307"/>
    <n v="766821.67448598135"/>
    <s v="CA"/>
    <x v="0"/>
    <x v="0"/>
  </r>
  <r>
    <x v="14"/>
    <s v="1213050041Code12452D"/>
    <s v="1037049121"/>
    <s v="Z045"/>
    <s v="Z022"/>
    <s v="0093296208"/>
    <s v="1014781"/>
    <s v="CP All Public Company Limited"/>
    <s v="1123730"/>
    <s v="14947765"/>
    <s v="SKU CA MGGR  83R  CPB 20 10000 PP  N TH1"/>
    <n v="6000"/>
    <n v="355149.15"/>
    <x v="5"/>
    <n v="6000"/>
    <n v="376740"/>
    <n v="21590.849999999977"/>
    <n v="355149.15"/>
    <n v="432000"/>
    <n v="28261.682242990653"/>
    <n v="383410.83224299067"/>
    <s v="CA"/>
    <x v="0"/>
    <x v="0"/>
  </r>
  <r>
    <x v="14"/>
    <s v="1213050041Code12452D"/>
    <s v="1037049121"/>
    <s v="Z045"/>
    <s v="Z022"/>
    <s v="0093296208"/>
    <s v="1014781"/>
    <s v="CP All Public Company Limited"/>
    <s v="1123730"/>
    <s v="15039619"/>
    <s v="SKU CA FLYL  97R  CPB 20 10000 PP  N TH1"/>
    <n v="20000"/>
    <n v="1183830.92"/>
    <x v="6"/>
    <n v="20000"/>
    <n v="1255800"/>
    <n v="71969.080000000075"/>
    <n v="1183830.92"/>
    <n v="1440000"/>
    <n v="94205.607476635516"/>
    <n v="1278036.5274766355"/>
    <s v="CAHD"/>
    <x v="0"/>
    <x v="0"/>
  </r>
  <r>
    <x v="14"/>
    <s v="1213050041Code12452D"/>
    <s v="1037049121"/>
    <s v="Z045"/>
    <s v="Z022"/>
    <s v="0093296208"/>
    <s v="1014781"/>
    <s v="CP All Public Company Limited"/>
    <s v="1123730"/>
    <s v="15106849"/>
    <s v="SKU CA MGGR  97R  CPB 20 10000 PP  P TH1"/>
    <n v="4500"/>
    <n v="266361.96000000002"/>
    <x v="7"/>
    <n v="4500"/>
    <n v="282555"/>
    <n v="16193.039999999979"/>
    <n v="266361.96000000002"/>
    <n v="324000"/>
    <n v="21196.261682242992"/>
    <n v="287558.22168224299"/>
    <s v="CAHD"/>
    <x v="0"/>
    <x v="0"/>
  </r>
  <r>
    <x v="14"/>
    <s v="1213050042Code12452D"/>
    <s v="1037049122"/>
    <s v="Z045"/>
    <s v="Z022"/>
    <s v="0093296209"/>
    <s v="1014781"/>
    <s v="CP All Public Company Limited"/>
    <s v="1123730"/>
    <s v="16239563"/>
    <s v="SKU WI LTBL  83R  CPB 20 10000 PP  N TH1"/>
    <n v="1500"/>
    <n v="148424.29999999999"/>
    <x v="8"/>
    <n v="1500"/>
    <n v="156225"/>
    <n v="7800.7000000000116"/>
    <n v="148424.29999999999"/>
    <n v="180000"/>
    <n v="11775.700934579439"/>
    <n v="160200.00093457944"/>
    <s v="WI"/>
    <x v="0"/>
    <x v="0"/>
  </r>
  <r>
    <x v="14"/>
    <s v="1213050042Code12452D"/>
    <s v="1037049122"/>
    <s v="Z045"/>
    <s v="Z022"/>
    <s v="0093296209"/>
    <s v="1014781"/>
    <s v="CP All Public Company Limited"/>
    <s v="1123730"/>
    <s v="16256531"/>
    <s v="SKU WI FLOE  83M  SFP 20 10000 PP  N TH1"/>
    <n v="4500"/>
    <n v="266361.96000000002"/>
    <x v="9"/>
    <n v="4500"/>
    <n v="282555"/>
    <n v="16193.039999999979"/>
    <n v="266361.96000000002"/>
    <n v="324000"/>
    <n v="21196.261682242992"/>
    <n v="287558.22168224299"/>
    <s v="WI"/>
    <x v="0"/>
    <x v="0"/>
  </r>
  <r>
    <x v="14"/>
    <s v="1213050042Code12452D"/>
    <s v="1037049122"/>
    <s v="Z045"/>
    <s v="Z022"/>
    <s v="0093296209"/>
    <s v="1014781"/>
    <s v="CP All Public Company Limited"/>
    <s v="1123730"/>
    <s v="16256537"/>
    <s v="SKU WI LTCO  83M  SFP 20 10000 PP  N TH1"/>
    <n v="8000"/>
    <n v="473532.37"/>
    <x v="10"/>
    <n v="8000"/>
    <n v="502320"/>
    <n v="28787.630000000005"/>
    <n v="473532.37"/>
    <n v="576000"/>
    <n v="37682.242990654202"/>
    <n v="511214.61299065419"/>
    <s v="WI"/>
    <x v="0"/>
    <x v="0"/>
  </r>
  <r>
    <x v="14"/>
    <s v="1213050042Code12452D"/>
    <s v="1037049122"/>
    <s v="Z045"/>
    <s v="Z022"/>
    <s v="0093296209"/>
    <s v="1014781"/>
    <s v="CP All Public Company Limited"/>
    <s v="1123730"/>
    <s v="16256534"/>
    <s v="SKU WI MECO  83M  SFP 20 10000 PP  N TH1"/>
    <n v="4500"/>
    <n v="266361.96000000002"/>
    <x v="11"/>
    <n v="4500"/>
    <n v="282555"/>
    <n v="16193.039999999979"/>
    <n v="266361.96000000002"/>
    <n v="324000"/>
    <n v="21196.261682242992"/>
    <n v="287558.22168224299"/>
    <s v="WI"/>
    <x v="0"/>
    <x v="0"/>
  </r>
  <r>
    <x v="14"/>
    <s v="O8 50122039"/>
    <s v="1037049126"/>
    <s v="Z045"/>
    <s v="Z022"/>
    <s v="0093296210"/>
    <s v="1014654"/>
    <s v="FOODLAND SUPERMARKET CO., LTD."/>
    <s v="1014654"/>
    <s v="16280435"/>
    <s v="SKU EV ORBL  83R  ROC 20 10000 PP  N TH1"/>
    <n v="60"/>
    <n v="8056.8"/>
    <x v="0"/>
    <n v="60"/>
    <n v="8311.7999999999993"/>
    <n v="254.99999999999909"/>
    <n v="8056.8"/>
    <n v="9600"/>
    <n v="628.03738317757006"/>
    <n v="8684.8373831775698"/>
    <s v="EV"/>
    <x v="0"/>
    <x v="13"/>
  </r>
  <r>
    <x v="14"/>
    <s v="O8 50122039"/>
    <s v="1037049126"/>
    <s v="Z045"/>
    <s v="Z022"/>
    <s v="0093296210"/>
    <s v="1014654"/>
    <s v="FOODLAND SUPERMARKET CO., LTD."/>
    <s v="1014654"/>
    <s v="14976301"/>
    <s v="SKU EV LTSB  83R  ROC 20 10000 PP  N TH1"/>
    <n v="220"/>
    <n v="29541.599999999999"/>
    <x v="1"/>
    <n v="220"/>
    <n v="30476.6"/>
    <n v="935"/>
    <n v="29541.599999999999"/>
    <n v="35200"/>
    <n v="2302.8037383177571"/>
    <n v="31844.403738317757"/>
    <s v="EV"/>
    <x v="0"/>
    <x v="13"/>
  </r>
  <r>
    <x v="14"/>
    <s v="O8 50122039"/>
    <s v="1037049126"/>
    <s v="Z045"/>
    <s v="Z022"/>
    <s v="0093296210"/>
    <s v="1014654"/>
    <s v="FOODLAND SUPERMARKET CO., LTD."/>
    <s v="1014654"/>
    <s v="14976304"/>
    <s v="SKU EV MGOP  83R  ROC 20 10000 PP  N TH1"/>
    <n v="10"/>
    <n v="1465.5"/>
    <x v="2"/>
    <n v="10"/>
    <n v="1515.5"/>
    <n v="50"/>
    <n v="1465.5"/>
    <n v="1750"/>
    <n v="114.48598130841121"/>
    <n v="1579.9859813084113"/>
    <s v="EV"/>
    <x v="0"/>
    <x v="13"/>
  </r>
  <r>
    <x v="14"/>
    <s v="O8 50122039"/>
    <s v="1037049126"/>
    <s v="Z045"/>
    <s v="Z022"/>
    <s v="0093296210"/>
    <s v="1014654"/>
    <s v="FOODLAND SUPERMARKET CO., LTD."/>
    <s v="1014654"/>
    <s v="16256537"/>
    <s v="SKU WI LTCO  83M  SFP 20 10000 PP  N TH1"/>
    <n v="160"/>
    <n v="9998.4"/>
    <x v="10"/>
    <n v="160"/>
    <n v="10046.4"/>
    <n v="48"/>
    <n v="9998.4"/>
    <n v="11520"/>
    <n v="753.64485981308417"/>
    <n v="10752.044859813084"/>
    <s v="WI"/>
    <x v="0"/>
    <x v="13"/>
  </r>
  <r>
    <x v="14"/>
    <s v="O8 50122039"/>
    <s v="1037049126"/>
    <s v="Z045"/>
    <s v="Z022"/>
    <s v="0093296210"/>
    <s v="1014654"/>
    <s v="FOODLAND SUPERMARKET CO., LTD."/>
    <s v="1014654"/>
    <s v="16256534"/>
    <s v="SKU WI MECO  83M  SFP 20 10000 PP  N TH1"/>
    <n v="20"/>
    <n v="1249.8"/>
    <x v="11"/>
    <n v="20"/>
    <n v="1255.8"/>
    <n v="6"/>
    <n v="1249.8"/>
    <n v="1440"/>
    <n v="94.205607476635521"/>
    <n v="1344.0056074766355"/>
    <s v="WI"/>
    <x v="0"/>
    <x v="13"/>
  </r>
  <r>
    <x v="14"/>
    <s v="O8 50122039"/>
    <s v="1037049126"/>
    <s v="Z045"/>
    <s v="Z022"/>
    <s v="0093296210"/>
    <s v="1014654"/>
    <s v="FOODLAND SUPERMARKET CO., LTD."/>
    <s v="1014654"/>
    <s v="14947759"/>
    <s v="SKU CA FLYL  83R  CPB 20 10000 PP  N TH1"/>
    <n v="260"/>
    <n v="16182.4"/>
    <x v="3"/>
    <n v="260"/>
    <n v="16325.4"/>
    <n v="143"/>
    <n v="16182.4"/>
    <n v="18720"/>
    <n v="1224.6728971962616"/>
    <n v="17407.07289719626"/>
    <s v="CA"/>
    <x v="0"/>
    <x v="13"/>
  </r>
  <r>
    <x v="14"/>
    <s v="O8 50122039"/>
    <s v="1037049126"/>
    <s v="Z045"/>
    <s v="Z022"/>
    <s v="0093296210"/>
    <s v="1014654"/>
    <s v="FOODLAND SUPERMARKET CO., LTD."/>
    <s v="1014654"/>
    <s v="14947762"/>
    <s v="SKU CA LTBL  83R  CPB 20 10000 PP  N TH1"/>
    <n v="260"/>
    <n v="16182.4"/>
    <x v="4"/>
    <n v="260"/>
    <n v="16325.4"/>
    <n v="143"/>
    <n v="16182.4"/>
    <n v="18720"/>
    <n v="1224.6728971962616"/>
    <n v="17407.07289719626"/>
    <s v="CA"/>
    <x v="0"/>
    <x v="13"/>
  </r>
  <r>
    <x v="14"/>
    <s v="O8 50122039"/>
    <s v="1037049126"/>
    <s v="Z045"/>
    <s v="Z022"/>
    <s v="0093296210"/>
    <s v="1014654"/>
    <s v="FOODLAND SUPERMARKET CO., LTD."/>
    <s v="1014654"/>
    <s v="15039619"/>
    <s v="SKU CA FLYL  97R  CPB 20 10000 PP  N TH1"/>
    <n v="160"/>
    <n v="10012.799999999999"/>
    <x v="6"/>
    <n v="160"/>
    <n v="10046.4"/>
    <n v="33.600000000000364"/>
    <n v="10012.799999999999"/>
    <n v="11520"/>
    <n v="753.64485981308417"/>
    <n v="10766.444859813084"/>
    <s v="CAHD"/>
    <x v="0"/>
    <x v="13"/>
  </r>
  <r>
    <x v="14"/>
    <s v="RDC1_Y25-052602"/>
    <s v="1037049123"/>
    <s v="Z045"/>
    <s v="Z022"/>
    <s v="0093296211"/>
    <s v="1533815"/>
    <s v="RATCHASIMA D.C. CO., LTD."/>
    <s v="1533815"/>
    <s v="16256531"/>
    <s v="SKU WI FLOE  83M  SFP 20 10000 PP  N TH1"/>
    <n v="3446"/>
    <n v="214203.36"/>
    <x v="9"/>
    <n v="3446"/>
    <n v="216374.34"/>
    <n v="2170.9800000000105"/>
    <n v="214203.36"/>
    <n v="248112"/>
    <n v="16231.626168224298"/>
    <n v="230434.98616822428"/>
    <s v="WI"/>
    <x v="1"/>
    <x v="18"/>
  </r>
  <r>
    <x v="14"/>
    <s v="RDC1_Y25-052602"/>
    <s v="1037049123"/>
    <s v="Z045"/>
    <s v="Z022"/>
    <s v="0093296211"/>
    <s v="1533815"/>
    <s v="RATCHASIMA D.C. CO., LTD."/>
    <s v="1533815"/>
    <s v="16256531"/>
    <s v="SKU WI FLOE  83M  SFP 20 10000 PP  N TH1"/>
    <n v="16554"/>
    <n v="1028996.64"/>
    <x v="9"/>
    <n v="16554"/>
    <n v="1039425.66"/>
    <n v="10429.020000000019"/>
    <n v="1028996.64"/>
    <n v="1191888"/>
    <n v="77973.98130841121"/>
    <n v="1106970.6213084112"/>
    <s v="WI"/>
    <x v="1"/>
    <x v="18"/>
  </r>
  <r>
    <x v="14"/>
    <s v="RDC1_Y25-052602"/>
    <s v="1037049123"/>
    <s v="Z045"/>
    <s v="Z022"/>
    <s v="0093296211"/>
    <s v="1533815"/>
    <s v="RATCHASIMA D.C. CO., LTD."/>
    <s v="1533815"/>
    <s v="16256537"/>
    <s v="SKU WI LTCO  83M  SFP 20 10000 PP  N TH1"/>
    <n v="15000"/>
    <n v="932400"/>
    <x v="10"/>
    <n v="15000"/>
    <n v="941850"/>
    <n v="9450"/>
    <n v="932400"/>
    <n v="1080000"/>
    <n v="70654.20560747663"/>
    <n v="1003054.2056074766"/>
    <s v="WI"/>
    <x v="1"/>
    <x v="18"/>
  </r>
  <r>
    <x v="14"/>
    <s v="RDC1_Y25-052602"/>
    <s v="1037049123"/>
    <s v="Z045"/>
    <s v="Z022"/>
    <s v="0093296211"/>
    <s v="1533815"/>
    <s v="RATCHASIMA D.C. CO., LTD."/>
    <s v="1533815"/>
    <s v="16256534"/>
    <s v="SKU WI MECO  83M  SFP 20 10000 PP  N TH1"/>
    <n v="4000"/>
    <n v="248640"/>
    <x v="11"/>
    <n v="4000"/>
    <n v="251160"/>
    <n v="2520"/>
    <n v="248640"/>
    <n v="288000"/>
    <n v="18841.121495327101"/>
    <n v="267481.1214953271"/>
    <s v="WI"/>
    <x v="1"/>
    <x v="18"/>
  </r>
  <r>
    <x v="14"/>
    <s v="RDC1_Y25-052602"/>
    <s v="1037049123"/>
    <s v="Z045"/>
    <s v="Z022"/>
    <s v="0093296211"/>
    <s v="1533815"/>
    <s v="RATCHASIMA D.C. CO., LTD."/>
    <s v="1533815"/>
    <s v="14947759"/>
    <s v="SKU CA FLYL  83R  CPB 20 10000 PP  N TH1"/>
    <n v="1000"/>
    <n v="62160"/>
    <x v="3"/>
    <n v="1000"/>
    <n v="62790"/>
    <n v="630"/>
    <n v="62160"/>
    <n v="72000"/>
    <n v="4710.2803738317753"/>
    <n v="66870.280373831774"/>
    <s v="CA"/>
    <x v="1"/>
    <x v="18"/>
  </r>
  <r>
    <x v="14"/>
    <s v="RDC1_Y25-052602"/>
    <s v="1037049123"/>
    <s v="Z045"/>
    <s v="Z022"/>
    <s v="0093296211"/>
    <s v="1533815"/>
    <s v="RATCHASIMA D.C. CO., LTD."/>
    <s v="1533815"/>
    <s v="14947762"/>
    <s v="SKU CA LTBL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18"/>
  </r>
  <r>
    <x v="14"/>
    <s v="RDC1_Y25-052602"/>
    <s v="1037049123"/>
    <s v="Z045"/>
    <s v="Z022"/>
    <s v="0093296211"/>
    <s v="1533815"/>
    <s v="RATCHASIMA D.C. CO., LTD."/>
    <s v="1533815"/>
    <s v="14947765"/>
    <s v="SKU CA MGGR  83R  CPB 20 10000 PP  N TH1"/>
    <n v="1000"/>
    <n v="62160"/>
    <x v="5"/>
    <n v="1000"/>
    <n v="62790"/>
    <n v="630"/>
    <n v="62160"/>
    <n v="72000"/>
    <n v="4710.2803738317753"/>
    <n v="66870.280373831774"/>
    <s v="CA"/>
    <x v="1"/>
    <x v="18"/>
  </r>
  <r>
    <x v="14"/>
    <s v="RDC1_Y25-052602"/>
    <s v="1037049123"/>
    <s v="Z045"/>
    <s v="Z022"/>
    <s v="0093296211"/>
    <s v="1533815"/>
    <s v="RATCHASIMA D.C. CO., LTD."/>
    <s v="1533815"/>
    <s v="15039619"/>
    <s v="SKU CA FLYL  97R  CPB 20 10000 PP  N TH1"/>
    <n v="3000"/>
    <n v="186480"/>
    <x v="6"/>
    <n v="3000"/>
    <n v="188370"/>
    <n v="1890"/>
    <n v="186480"/>
    <n v="216000"/>
    <n v="14130.841121495327"/>
    <n v="200610.84112149532"/>
    <s v="CAHD"/>
    <x v="1"/>
    <x v="18"/>
  </r>
  <r>
    <x v="14"/>
    <s v="C250223670"/>
    <s v="1037049235"/>
    <s v="Z045"/>
    <s v="Z022"/>
    <s v="0093296212"/>
    <s v="1085395"/>
    <s v="VILLA MARKET JP CO., LTD."/>
    <s v="1085395"/>
    <s v="14947759"/>
    <s v="SKU CA FLYL  83R  CPB 20 10000 PP  N TH1"/>
    <n v="30"/>
    <n v="1858.2"/>
    <x v="3"/>
    <n v="30"/>
    <n v="1883.7"/>
    <n v="25.5"/>
    <n v="1858.2"/>
    <n v="2160"/>
    <n v="141.30841121495328"/>
    <n v="1999.5084112149534"/>
    <s v="CA"/>
    <x v="0"/>
    <x v="12"/>
  </r>
  <r>
    <x v="14"/>
    <s v="C250223670"/>
    <s v="1037049235"/>
    <s v="Z045"/>
    <s v="Z022"/>
    <s v="0093296212"/>
    <s v="1085395"/>
    <s v="VILLA MARKET JP CO., LTD."/>
    <s v="1085395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14"/>
    <s v="C250224341"/>
    <s v="1037049246"/>
    <s v="Z045"/>
    <s v="Z022"/>
    <s v="0093296213"/>
    <s v="1080083"/>
    <s v="VILLA MARKET JP CO., LTD."/>
    <s v="1080083"/>
    <s v="16239563"/>
    <s v="SKU WI LTBL  83R  CPB 20 10000 PP  N TH1"/>
    <n v="10"/>
    <n v="1026.5999999999999"/>
    <x v="8"/>
    <n v="10"/>
    <n v="1041.5"/>
    <n v="14.900000000000091"/>
    <n v="1026.5999999999999"/>
    <n v="1200"/>
    <n v="78.504672897196258"/>
    <n v="1105.1046728971962"/>
    <s v="WI"/>
    <x v="0"/>
    <x v="12"/>
  </r>
  <r>
    <x v="14"/>
    <s v="C250224341"/>
    <s v="1037049246"/>
    <s v="Z045"/>
    <s v="Z022"/>
    <s v="0093296213"/>
    <s v="1080083"/>
    <s v="VILLA MARKET JP CO., LTD."/>
    <s v="1080083"/>
    <s v="14947762"/>
    <s v="SKU CA LTBL  83R  CPB 20 10000 PP  N TH1"/>
    <n v="110"/>
    <n v="6813.4"/>
    <x v="4"/>
    <n v="110"/>
    <n v="6906.9"/>
    <n v="93.5"/>
    <n v="6813.4"/>
    <n v="7920"/>
    <n v="518.13084112149534"/>
    <n v="7331.5308411214946"/>
    <s v="CA"/>
    <x v="0"/>
    <x v="12"/>
  </r>
  <r>
    <x v="14"/>
    <s v="C250224433"/>
    <s v="1037049249"/>
    <s v="Z045"/>
    <s v="Z022"/>
    <s v="0093296214"/>
    <s v="1086614"/>
    <s v="VILLA MARKET JP CO., LTD."/>
    <s v="1086614"/>
    <s v="15039619"/>
    <s v="SKU CA FLYL  97R  CPB 20 10000 PP  N TH1"/>
    <n v="20"/>
    <n v="1255.8"/>
    <x v="6"/>
    <n v="20"/>
    <n v="1255.8"/>
    <n v="0"/>
    <n v="1255.8"/>
    <n v="1440"/>
    <n v="94.205607476635521"/>
    <n v="1350.0056074766355"/>
    <s v="CAHD"/>
    <x v="0"/>
    <x v="12"/>
  </r>
  <r>
    <x v="14"/>
    <s v="C250224529"/>
    <s v="1037049291"/>
    <s v="Z045"/>
    <s v="Z022"/>
    <s v="0093296215"/>
    <s v="1087330"/>
    <s v="VILLA MARKET JP CO., LTD."/>
    <s v="1087330"/>
    <s v="14947762"/>
    <s v="SKU CA LTBL  83R  CPB 20 10000 PP  N TH1"/>
    <n v="10"/>
    <n v="619.4"/>
    <x v="4"/>
    <n v="10"/>
    <n v="627.9"/>
    <n v="8.5"/>
    <n v="619.4"/>
    <n v="720"/>
    <n v="47.10280373831776"/>
    <n v="666.50280373831777"/>
    <s v="CA"/>
    <x v="0"/>
    <x v="12"/>
  </r>
  <r>
    <x v="14"/>
    <s v="C250224529"/>
    <s v="1037049291"/>
    <s v="Z045"/>
    <s v="Z022"/>
    <s v="0093296215"/>
    <s v="1087330"/>
    <s v="VILLA MARKET JP CO., LTD."/>
    <s v="1087330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14"/>
    <s v="C250224623"/>
    <s v="1037049292"/>
    <s v="Z045"/>
    <s v="Z022"/>
    <s v="0093296216"/>
    <s v="1088213"/>
    <s v="VILLA MARKET JP CO., LTD."/>
    <s v="1088213"/>
    <s v="14947762"/>
    <s v="SKU CA LTBL  83R  CPB 20 10000 PP  N TH1"/>
    <n v="50"/>
    <n v="3097"/>
    <x v="4"/>
    <n v="50"/>
    <n v="3139.5"/>
    <n v="42.5"/>
    <n v="3097"/>
    <n v="3600"/>
    <n v="235.51401869158877"/>
    <n v="3332.5140186915887"/>
    <s v="CA"/>
    <x v="0"/>
    <x v="12"/>
  </r>
  <r>
    <x v="14"/>
    <s v="C250224731"/>
    <s v="1037049245"/>
    <s v="Z045"/>
    <s v="Z022"/>
    <s v="0093296217"/>
    <s v="1088556"/>
    <s v="VILLA MARKET JP CO., LTD."/>
    <s v="1088556"/>
    <s v="14947765"/>
    <s v="SKU CA MGGR  83R  CPB 20 10000 PP  N TH1"/>
    <n v="30"/>
    <n v="1858.2"/>
    <x v="5"/>
    <n v="30"/>
    <n v="1883.7"/>
    <n v="25.5"/>
    <n v="1858.2"/>
    <n v="2160"/>
    <n v="141.30841121495328"/>
    <n v="1999.5084112149534"/>
    <s v="CA"/>
    <x v="0"/>
    <x v="12"/>
  </r>
  <r>
    <x v="14"/>
    <s v="C250224814"/>
    <s v="1037049244"/>
    <s v="Z045"/>
    <s v="Z022"/>
    <s v="0093296218"/>
    <s v="1090165"/>
    <s v="VILLA MARKET JP CO., LTD."/>
    <s v="1090165"/>
    <s v="14947762"/>
    <s v="SKU CA LTBL  83R  CPB 20 10000 PP  N TH1"/>
    <n v="180"/>
    <n v="11149.2"/>
    <x v="4"/>
    <n v="180"/>
    <n v="11302.2"/>
    <n v="153"/>
    <n v="11149.2"/>
    <n v="12960"/>
    <n v="847.85046728971963"/>
    <n v="11997.05046728972"/>
    <s v="CA"/>
    <x v="0"/>
    <x v="12"/>
  </r>
  <r>
    <x v="14"/>
    <s v="C250224918"/>
    <s v="1037049250"/>
    <s v="Z045"/>
    <s v="Z022"/>
    <s v="0093296219"/>
    <s v="1091174"/>
    <s v="VILLA MARKET JP CO., LTD."/>
    <s v="1091174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14"/>
    <s v="C250224918"/>
    <s v="1037049250"/>
    <s v="Z045"/>
    <s v="Z022"/>
    <s v="0093296219"/>
    <s v="1091174"/>
    <s v="VILLA MARKET JP CO., LTD."/>
    <s v="1091174"/>
    <s v="14976304"/>
    <s v="SKU EV MGOP  83R  ROC 20 10000 PP  N TH1"/>
    <n v="10"/>
    <n v="1475.5"/>
    <x v="2"/>
    <n v="10"/>
    <n v="1515.5"/>
    <n v="40"/>
    <n v="1475.5"/>
    <n v="1750"/>
    <n v="114.48598130841121"/>
    <n v="1589.9859813084113"/>
    <s v="EV"/>
    <x v="0"/>
    <x v="12"/>
  </r>
  <r>
    <x v="14"/>
    <s v="C250224918"/>
    <s v="1037049250"/>
    <s v="Z045"/>
    <s v="Z022"/>
    <s v="0093296219"/>
    <s v="1091174"/>
    <s v="VILLA MARKET JP CO., LTD."/>
    <s v="1091174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14"/>
    <s v="C250224918"/>
    <s v="1037049250"/>
    <s v="Z045"/>
    <s v="Z022"/>
    <s v="0093296219"/>
    <s v="1091174"/>
    <s v="VILLA MARKET JP CO., LTD."/>
    <s v="1091174"/>
    <s v="14947762"/>
    <s v="SKU CA LTBL  83R  CPB 20 10000 PP  N TH1"/>
    <n v="10"/>
    <n v="619.4"/>
    <x v="4"/>
    <n v="10"/>
    <n v="627.9"/>
    <n v="8.5"/>
    <n v="619.4"/>
    <n v="720"/>
    <n v="47.10280373831776"/>
    <n v="666.50280373831777"/>
    <s v="CA"/>
    <x v="0"/>
    <x v="12"/>
  </r>
  <r>
    <x v="14"/>
    <s v="C250225017"/>
    <s v="1037049258"/>
    <s v="Z045"/>
    <s v="Z022"/>
    <s v="0093296220"/>
    <s v="1103960"/>
    <s v="VILLA MARKET JP CO., LTD."/>
    <s v="1103960"/>
    <s v="16280435"/>
    <s v="SKU EV ORBL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12"/>
  </r>
  <r>
    <x v="14"/>
    <s v="C250225017"/>
    <s v="1037049258"/>
    <s v="Z045"/>
    <s v="Z022"/>
    <s v="0093296220"/>
    <s v="1103960"/>
    <s v="VILLA MARKET JP CO., LTD."/>
    <s v="1103960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14"/>
    <s v="C250225017"/>
    <s v="1037049258"/>
    <s v="Z045"/>
    <s v="Z022"/>
    <s v="0093296220"/>
    <s v="1103960"/>
    <s v="VILLA MARKET JP CO., LTD."/>
    <s v="1103960"/>
    <s v="14947762"/>
    <s v="SKU CA LTBL  83R  CPB 20 10000 PP  N TH1"/>
    <n v="10"/>
    <n v="619.4"/>
    <x v="4"/>
    <n v="10"/>
    <n v="627.9"/>
    <n v="8.5"/>
    <n v="619.4"/>
    <n v="720"/>
    <n v="47.10280373831776"/>
    <n v="666.50280373831777"/>
    <s v="CA"/>
    <x v="0"/>
    <x v="12"/>
  </r>
  <r>
    <x v="14"/>
    <s v="C250225119"/>
    <s v="1037049262"/>
    <s v="Z045"/>
    <s v="Z022"/>
    <s v="0093296221"/>
    <s v="1105697"/>
    <s v="VILLA MARKET JP CO., LTD."/>
    <s v="1105697"/>
    <s v="14976301"/>
    <s v="SKU EV LTSB  83R  ROC 20 10000 PP  N TH1"/>
    <n v="10"/>
    <n v="1344.7"/>
    <x v="1"/>
    <n v="10"/>
    <n v="1385.3"/>
    <n v="40.599999999999909"/>
    <n v="1344.7"/>
    <n v="1600"/>
    <n v="104.67289719626169"/>
    <n v="1449.3728971962616"/>
    <s v="EV"/>
    <x v="0"/>
    <x v="12"/>
  </r>
  <r>
    <x v="14"/>
    <s v="C250225449"/>
    <s v="1037049280"/>
    <s v="Z045"/>
    <s v="Z022"/>
    <s v="0093296222"/>
    <s v="1118942"/>
    <s v="VILLA MARKET JP CO., LTD."/>
    <s v="1118942"/>
    <s v="14976304"/>
    <s v="SKU EV MGOP  83R  ROC 20 10000 PP  N TH1"/>
    <n v="80"/>
    <n v="11804"/>
    <x v="2"/>
    <n v="80"/>
    <n v="12124"/>
    <n v="320"/>
    <n v="11804"/>
    <n v="14000"/>
    <n v="915.8878504672897"/>
    <n v="12719.88785046729"/>
    <s v="EV"/>
    <x v="0"/>
    <x v="12"/>
  </r>
  <r>
    <x v="14"/>
    <s v="C250225449"/>
    <s v="1037049280"/>
    <s v="Z045"/>
    <s v="Z022"/>
    <s v="0093296222"/>
    <s v="1118942"/>
    <s v="VILLA MARKET JP CO., LTD."/>
    <s v="1118942"/>
    <s v="14947762"/>
    <s v="SKU CA LTBL  83R  CPB 20 10000 PP  N TH1"/>
    <n v="420"/>
    <n v="26014.799999999999"/>
    <x v="4"/>
    <n v="420"/>
    <n v="26371.8"/>
    <n v="357"/>
    <n v="26014.799999999999"/>
    <n v="30240"/>
    <n v="1978.3177570093458"/>
    <n v="27993.117757009346"/>
    <s v="CA"/>
    <x v="0"/>
    <x v="12"/>
  </r>
  <r>
    <x v="14"/>
    <s v="C250225630"/>
    <s v="1037049293"/>
    <s v="Z045"/>
    <s v="Z022"/>
    <s v="0093296223"/>
    <s v="1118956"/>
    <s v="VILLA MARKET JP CO., LTD."/>
    <s v="1118956"/>
    <s v="14976301"/>
    <s v="SKU EV LTSB  83R  ROC 20 10000 PP  N TH1"/>
    <n v="10"/>
    <n v="1344.7"/>
    <x v="1"/>
    <n v="10"/>
    <n v="1385.3"/>
    <n v="40.599999999999909"/>
    <n v="1344.7"/>
    <n v="1600"/>
    <n v="104.67289719626169"/>
    <n v="1449.3728971962616"/>
    <s v="EV"/>
    <x v="0"/>
    <x v="12"/>
  </r>
  <r>
    <x v="14"/>
    <s v="C250221930"/>
    <s v="1037049274"/>
    <s v="Z045"/>
    <s v="Z022"/>
    <s v="0093296224"/>
    <s v="1115916"/>
    <s v="VILLA MARKET JP CO., LTD."/>
    <s v="1115916"/>
    <s v="14976301"/>
    <s v="SKU EV LTSB  83R  ROC 20 10000 PP  N TH1"/>
    <n v="50"/>
    <n v="6723.5"/>
    <x v="1"/>
    <n v="50"/>
    <n v="6926.5"/>
    <n v="203"/>
    <n v="6723.5"/>
    <n v="8000"/>
    <n v="523.36448598130846"/>
    <n v="7246.8644859813085"/>
    <s v="EV"/>
    <x v="0"/>
    <x v="12"/>
  </r>
  <r>
    <x v="14"/>
    <s v="C250221930"/>
    <s v="1037049274"/>
    <s v="Z045"/>
    <s v="Z022"/>
    <s v="0093296224"/>
    <s v="1115916"/>
    <s v="VILLA MARKET JP CO., LTD."/>
    <s v="1115916"/>
    <s v="16256537"/>
    <s v="SKU WI LTCO  83M  SFP 20 10000 PP  N TH1"/>
    <n v="30"/>
    <n v="1869"/>
    <x v="10"/>
    <n v="30"/>
    <n v="1883.7"/>
    <n v="14.700000000000045"/>
    <n v="1869"/>
    <n v="2160"/>
    <n v="141.30841121495328"/>
    <n v="2010.3084112149534"/>
    <s v="WI"/>
    <x v="0"/>
    <x v="12"/>
  </r>
  <r>
    <x v="14"/>
    <s v="C250221930"/>
    <s v="1037049274"/>
    <s v="Z045"/>
    <s v="Z022"/>
    <s v="0093296224"/>
    <s v="1115916"/>
    <s v="VILLA MARKET JP CO., LTD."/>
    <s v="1115916"/>
    <s v="14947759"/>
    <s v="SKU CA FLYL  83R  CPB 20 10000 PP  N TH1"/>
    <n v="30"/>
    <n v="1858.2"/>
    <x v="3"/>
    <n v="30"/>
    <n v="1883.7"/>
    <n v="25.5"/>
    <n v="1858.2"/>
    <n v="2160"/>
    <n v="141.30841121495328"/>
    <n v="1999.5084112149534"/>
    <s v="CA"/>
    <x v="0"/>
    <x v="12"/>
  </r>
  <r>
    <x v="14"/>
    <s v="C250226085"/>
    <s v="1037049285"/>
    <s v="Z045"/>
    <s v="Z022"/>
    <s v="0093296225"/>
    <s v="1107745"/>
    <s v="VILLA MARKET JP CO., LTD."/>
    <s v="1107745"/>
    <s v="14947765"/>
    <s v="SKU CA MGGR  83R  CPB 20 10000 PP  N TH1"/>
    <n v="30"/>
    <n v="1858.2"/>
    <x v="5"/>
    <n v="30"/>
    <n v="1883.7"/>
    <n v="25.5"/>
    <n v="1858.2"/>
    <n v="2160"/>
    <n v="141.30841121495328"/>
    <n v="1999.5084112149534"/>
    <s v="CA"/>
    <x v="0"/>
    <x v="12"/>
  </r>
  <r>
    <x v="14"/>
    <s v="C250226281"/>
    <s v="1037049294"/>
    <s v="Z045"/>
    <s v="Z022"/>
    <s v="0093296226"/>
    <s v="1127208"/>
    <s v="VILLA MARKET JP CO., LTD."/>
    <s v="1127208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14"/>
    <s v="C250226503"/>
    <s v="1037049295"/>
    <s v="Z045"/>
    <s v="Z022"/>
    <s v="0093296227"/>
    <s v="1115915"/>
    <s v="VILLA MARKET JP CO., LTD."/>
    <s v="1115915"/>
    <s v="16256537"/>
    <s v="SKU WI LTCO  83M  SFP 20 10000 PP  N TH1"/>
    <n v="20"/>
    <n v="1246"/>
    <x v="10"/>
    <n v="20"/>
    <n v="1255.8"/>
    <n v="9.7999999999999545"/>
    <n v="1246"/>
    <n v="1440"/>
    <n v="94.205607476635521"/>
    <n v="1340.2056074766356"/>
    <s v="WI"/>
    <x v="0"/>
    <x v="12"/>
  </r>
  <r>
    <x v="14"/>
    <s v="C250226503"/>
    <s v="1037049295"/>
    <s v="Z045"/>
    <s v="Z022"/>
    <s v="0093296227"/>
    <s v="1115915"/>
    <s v="VILLA MARKET JP CO., LTD."/>
    <s v="1115915"/>
    <s v="14947759"/>
    <s v="SKU CA FLYL  83R  CPB 20 10000 PP  N TH1"/>
    <n v="10"/>
    <n v="619.4"/>
    <x v="3"/>
    <n v="10"/>
    <n v="627.9"/>
    <n v="8.5"/>
    <n v="619.4"/>
    <n v="720"/>
    <n v="47.10280373831776"/>
    <n v="666.50280373831777"/>
    <s v="CA"/>
    <x v="0"/>
    <x v="12"/>
  </r>
  <r>
    <x v="14"/>
    <s v="C250226503"/>
    <s v="1037049295"/>
    <s v="Z045"/>
    <s v="Z022"/>
    <s v="0093296227"/>
    <s v="1115915"/>
    <s v="VILLA MARKET JP CO., LTD."/>
    <s v="1115915"/>
    <s v="14947765"/>
    <s v="SKU CA MGGR  83R  CPB 20 10000 PP  N TH1"/>
    <n v="20"/>
    <n v="1238.8"/>
    <x v="5"/>
    <n v="20"/>
    <n v="1255.8"/>
    <n v="17"/>
    <n v="1238.8"/>
    <n v="1440"/>
    <n v="94.205607476635521"/>
    <n v="1333.0056074766355"/>
    <s v="CA"/>
    <x v="0"/>
    <x v="12"/>
  </r>
  <r>
    <x v="14"/>
    <s v="C250226610"/>
    <s v="1037049296"/>
    <s v="Z045"/>
    <s v="Z022"/>
    <s v="0093296228"/>
    <s v="1211495"/>
    <s v="VILLA MARKET JP CO., LTD."/>
    <s v="1211495"/>
    <s v="16256537"/>
    <s v="SKU WI LTCO  83M  SFP 20 10000 PP  N TH1"/>
    <n v="20"/>
    <n v="1246"/>
    <x v="10"/>
    <n v="20"/>
    <n v="1255.8"/>
    <n v="9.7999999999999545"/>
    <n v="1246"/>
    <n v="1440"/>
    <n v="94.205607476635521"/>
    <n v="1340.2056074766356"/>
    <s v="WI"/>
    <x v="0"/>
    <x v="12"/>
  </r>
  <r>
    <x v="14"/>
    <s v="C250226610"/>
    <s v="1037049296"/>
    <s v="Z045"/>
    <s v="Z022"/>
    <s v="0093296228"/>
    <s v="1211495"/>
    <s v="VILLA MARKET JP CO., LTD."/>
    <s v="1211495"/>
    <s v="14947759"/>
    <s v="SKU CA FLY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12"/>
  </r>
  <r>
    <x v="14"/>
    <s v="C250226610"/>
    <s v="1037049296"/>
    <s v="Z045"/>
    <s v="Z022"/>
    <s v="0093296228"/>
    <s v="1211495"/>
    <s v="VILLA MARKET JP CO., LTD."/>
    <s v="1211495"/>
    <s v="14947762"/>
    <s v="SKU CA LTBL  83R  CPB 20 10000 PP  N TH1"/>
    <n v="20"/>
    <n v="1238.8"/>
    <x v="4"/>
    <n v="20"/>
    <n v="1255.8"/>
    <n v="17"/>
    <n v="1238.8"/>
    <n v="1440"/>
    <n v="94.205607476635521"/>
    <n v="1333.0056074766355"/>
    <s v="CA"/>
    <x v="0"/>
    <x v="12"/>
  </r>
  <r>
    <x v="14"/>
    <s v="C250221934"/>
    <s v="1037049290"/>
    <s v="Z045"/>
    <s v="Z022"/>
    <s v="0093296229"/>
    <s v="1119966"/>
    <s v="VILLA MARKET JP CO., LTD."/>
    <s v="1119966"/>
    <s v="14976301"/>
    <s v="SKU EV LTSB  83R  ROC 20 10000 PP  N TH1"/>
    <n v="50"/>
    <n v="6723.5"/>
    <x v="1"/>
    <n v="50"/>
    <n v="6926.5"/>
    <n v="203"/>
    <n v="6723.5"/>
    <n v="8000"/>
    <n v="523.36448598130846"/>
    <n v="7246.8644859813085"/>
    <s v="EV"/>
    <x v="0"/>
    <x v="12"/>
  </r>
  <r>
    <x v="14"/>
    <s v="C250221934"/>
    <s v="1037049290"/>
    <s v="Z045"/>
    <s v="Z022"/>
    <s v="0093296229"/>
    <s v="1119966"/>
    <s v="VILLA MARKET JP CO., LTD."/>
    <s v="1119966"/>
    <s v="16239563"/>
    <s v="SKU WI LTBL  83R  CPB 20 10000 PP  N TH1"/>
    <n v="10"/>
    <n v="1026.5999999999999"/>
    <x v="8"/>
    <n v="10"/>
    <n v="1041.5"/>
    <n v="14.900000000000091"/>
    <n v="1026.5999999999999"/>
    <n v="1200"/>
    <n v="78.504672897196258"/>
    <n v="1105.1046728971962"/>
    <s v="WI"/>
    <x v="0"/>
    <x v="12"/>
  </r>
  <r>
    <x v="14"/>
    <s v="C250221934"/>
    <s v="1037049290"/>
    <s v="Z045"/>
    <s v="Z022"/>
    <s v="0093296229"/>
    <s v="1119966"/>
    <s v="VILLA MARKET JP CO., LTD."/>
    <s v="1119966"/>
    <s v="14947759"/>
    <s v="SKU CA FLY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12"/>
  </r>
  <r>
    <x v="14"/>
    <s v="C250226932"/>
    <s v="1037049297"/>
    <s v="Z045"/>
    <s v="Z022"/>
    <s v="0093296230"/>
    <s v="1014640"/>
    <s v="VILLA MARKET JP CO., LTD."/>
    <s v="1014640"/>
    <s v="15039619"/>
    <s v="SKU CA FLYL  97R  CPB 20 10000 PP  N TH1"/>
    <n v="10"/>
    <n v="627.9"/>
    <x v="6"/>
    <n v="10"/>
    <n v="627.9"/>
    <n v="0"/>
    <n v="627.9"/>
    <n v="720"/>
    <n v="47.10280373831776"/>
    <n v="675.00280373831777"/>
    <s v="CAHD"/>
    <x v="0"/>
    <x v="12"/>
  </r>
  <r>
    <x v="14"/>
    <s v="C250227033"/>
    <s v="1037049298"/>
    <s v="Z045"/>
    <s v="Z022"/>
    <s v="0093296231"/>
    <s v="1069897"/>
    <s v="VILLA MARKET JP CO., LTD."/>
    <s v="1069897"/>
    <s v="14947759"/>
    <s v="SKU CA FLYL  83R  CPB 20 10000 PP  N TH1"/>
    <n v="30"/>
    <n v="1858.2"/>
    <x v="3"/>
    <n v="30"/>
    <n v="1883.7"/>
    <n v="25.5"/>
    <n v="1858.2"/>
    <n v="2160"/>
    <n v="141.30841121495328"/>
    <n v="1999.5084112149534"/>
    <s v="CA"/>
    <x v="0"/>
    <x v="12"/>
  </r>
  <r>
    <x v="14"/>
    <s v="C250227033"/>
    <s v="1037049298"/>
    <s v="Z045"/>
    <s v="Z022"/>
    <s v="0093296231"/>
    <s v="1069897"/>
    <s v="VILLA MARKET JP CO., LTD."/>
    <s v="1069897"/>
    <s v="14947762"/>
    <s v="SKU CA LTBL  83R  CPB 20 10000 PP  N TH1"/>
    <n v="10"/>
    <n v="619.4"/>
    <x v="4"/>
    <n v="10"/>
    <n v="627.9"/>
    <n v="8.5"/>
    <n v="619.4"/>
    <n v="720"/>
    <n v="47.10280373831776"/>
    <n v="666.50280373831777"/>
    <s v="CA"/>
    <x v="0"/>
    <x v="12"/>
  </r>
  <r>
    <x v="14"/>
    <s v="C250227122"/>
    <s v="1037049299"/>
    <s v="Z045"/>
    <s v="Z022"/>
    <s v="0093296232"/>
    <s v="1495737"/>
    <s v="VILLA MARKET JP CO., LTD."/>
    <s v="1495737"/>
    <s v="14947762"/>
    <s v="SKU CA LTBL  83R  CPB 20 10000 PP  N TH1"/>
    <n v="10"/>
    <n v="619.4"/>
    <x v="4"/>
    <n v="10"/>
    <n v="627.9"/>
    <n v="8.5"/>
    <n v="619.4"/>
    <n v="720"/>
    <n v="47.10280373831776"/>
    <n v="666.50280373831777"/>
    <s v="CA"/>
    <x v="0"/>
    <x v="12"/>
  </r>
  <r>
    <x v="14"/>
    <s v="C250227421"/>
    <s v="1037049300"/>
    <s v="Z045"/>
    <s v="Z022"/>
    <s v="0093296233"/>
    <s v="1541816"/>
    <s v="VILLA MARKET JP CO., LTD."/>
    <s v="1541816"/>
    <s v="16256537"/>
    <s v="SKU WI LTCO  83M  SFP 20 10000 PP  N TH1"/>
    <n v="70"/>
    <n v="4361"/>
    <x v="10"/>
    <n v="70"/>
    <n v="4395.3"/>
    <n v="34.300000000000182"/>
    <n v="4361"/>
    <n v="5040"/>
    <n v="329.71962616822429"/>
    <n v="4690.7196261682238"/>
    <s v="WI"/>
    <x v="0"/>
    <x v="12"/>
  </r>
  <r>
    <x v="14"/>
    <s v="SOR1_Y25-052612"/>
    <s v="1037049453"/>
    <s v="Z045"/>
    <s v="Z022"/>
    <s v="0093296234"/>
    <s v="1256072"/>
    <s v="SOR.CHAROEN SUPPLY 2018 CO., LTD."/>
    <s v="1256072"/>
    <s v="16239563"/>
    <s v="SKU WI LTBL  83R  CPB 20 10000 PP  N TH1"/>
    <n v="250"/>
    <n v="25777.5"/>
    <x v="8"/>
    <n v="250"/>
    <n v="26037.5"/>
    <n v="260"/>
    <n v="25777.5"/>
    <n v="30000"/>
    <n v="1962.6168224299065"/>
    <n v="27740.116822429907"/>
    <s v="WI"/>
    <x v="1"/>
    <x v="11"/>
  </r>
  <r>
    <x v="14"/>
    <s v="SOR1_Y25-052612"/>
    <s v="1037049453"/>
    <s v="Z045"/>
    <s v="Z022"/>
    <s v="0093296234"/>
    <s v="1256072"/>
    <s v="SOR.CHAROEN SUPPLY 2018 CO., LTD."/>
    <s v="1256072"/>
    <s v="16256531"/>
    <s v="SKU WI FLOE  83M  SFP 20 10000 PP  N TH1"/>
    <n v="7000"/>
    <n v="435120"/>
    <x v="9"/>
    <n v="7000"/>
    <n v="439530"/>
    <n v="4410"/>
    <n v="435120"/>
    <n v="504000"/>
    <n v="32971.962616822428"/>
    <n v="468091.96261682245"/>
    <s v="WI"/>
    <x v="1"/>
    <x v="11"/>
  </r>
  <r>
    <x v="14"/>
    <s v="SOR1_Y25-052612"/>
    <s v="1037049453"/>
    <s v="Z045"/>
    <s v="Z022"/>
    <s v="0093296234"/>
    <s v="1256072"/>
    <s v="SOR.CHAROEN SUPPLY 2018 CO., LTD."/>
    <s v="1256072"/>
    <s v="16256534"/>
    <s v="SKU WI MECO  83M  SFP 20 10000 PP  N TH1"/>
    <n v="8000"/>
    <n v="497280"/>
    <x v="11"/>
    <n v="8000"/>
    <n v="502320"/>
    <n v="5040"/>
    <n v="497280"/>
    <n v="576000"/>
    <n v="37682.242990654202"/>
    <n v="534962.24299065419"/>
    <s v="WI"/>
    <x v="1"/>
    <x v="11"/>
  </r>
  <r>
    <x v="14"/>
    <s v="SOR1_Y25-052612"/>
    <s v="1037049453"/>
    <s v="Z045"/>
    <s v="Z022"/>
    <s v="0093296234"/>
    <s v="1256072"/>
    <s v="SOR.CHAROEN SUPPLY 2018 CO., LTD."/>
    <s v="1256072"/>
    <s v="15039619"/>
    <s v="SKU CA FLYL  97R  CPB 20 10000 PP  N TH1"/>
    <n v="5250"/>
    <n v="326340"/>
    <x v="6"/>
    <n v="5250"/>
    <n v="329647.5"/>
    <n v="3307.5"/>
    <n v="326340"/>
    <n v="378000"/>
    <n v="24728.971962616823"/>
    <n v="351068.97196261684"/>
    <s v="CAHD"/>
    <x v="1"/>
    <x v="11"/>
  </r>
  <r>
    <x v="14"/>
    <s v="SOR1_Y25-052612"/>
    <s v="1037049453"/>
    <s v="Z045"/>
    <s v="Z022"/>
    <s v="0093296234"/>
    <s v="1256072"/>
    <s v="SOR.CHAROEN SUPPLY 2018 CO., LTD."/>
    <s v="1256072"/>
    <s v="15106849"/>
    <s v="SKU CA MGGR  97R  CPB 20 10000 PP  P TH1"/>
    <n v="1000"/>
    <n v="62160"/>
    <x v="7"/>
    <n v="1000"/>
    <n v="62790"/>
    <n v="630"/>
    <n v="62160"/>
    <n v="72000"/>
    <n v="4710.2803738317753"/>
    <n v="66870.280373831774"/>
    <s v="CAHD"/>
    <x v="1"/>
    <x v="11"/>
  </r>
  <r>
    <x v="14"/>
    <s v="SOR1_Y25-052613"/>
    <s v="1037049455"/>
    <s v="Z045"/>
    <s v="Z022"/>
    <s v="0093296235"/>
    <s v="1256072"/>
    <s v="SOR.CHAROEN SUPPLY 2018 CO., LTD."/>
    <s v="1256072"/>
    <s v="14947759"/>
    <s v="SKU CA FLYL  83R  CPB 20 10000 PP  N TH1"/>
    <n v="12000"/>
    <n v="745920"/>
    <x v="3"/>
    <n v="12000"/>
    <n v="753480"/>
    <n v="7560"/>
    <n v="745920"/>
    <n v="864000"/>
    <n v="56523.364485981307"/>
    <n v="802443.36448598129"/>
    <s v="CA"/>
    <x v="1"/>
    <x v="11"/>
  </r>
  <r>
    <x v="14"/>
    <s v="SOR1_Y25-052613"/>
    <s v="1037049455"/>
    <s v="Z045"/>
    <s v="Z022"/>
    <s v="0093296235"/>
    <s v="1256072"/>
    <s v="SOR.CHAROEN SUPPLY 2018 CO., LTD."/>
    <s v="1256072"/>
    <s v="14947762"/>
    <s v="SKU CA LTBL  83R  CPB 20 10000 PP  N TH1"/>
    <n v="2500"/>
    <n v="155400"/>
    <x v="4"/>
    <n v="2500"/>
    <n v="156975"/>
    <n v="1575"/>
    <n v="155400"/>
    <n v="180000"/>
    <n v="11775.700934579439"/>
    <n v="167175.70093457945"/>
    <s v="CA"/>
    <x v="1"/>
    <x v="11"/>
  </r>
  <r>
    <x v="14"/>
    <s v="SOR1_Y25-052613"/>
    <s v="1037049455"/>
    <s v="Z045"/>
    <s v="Z022"/>
    <s v="0093296235"/>
    <s v="1256072"/>
    <s v="SOR.CHAROEN SUPPLY 2018 CO., LTD."/>
    <s v="1256072"/>
    <s v="14947765"/>
    <s v="SKU CA MGGR  83R  CPB 20 10000 PP  N TH1"/>
    <n v="4000"/>
    <n v="248640"/>
    <x v="5"/>
    <n v="4000"/>
    <n v="251160"/>
    <n v="2520"/>
    <n v="248640"/>
    <n v="288000"/>
    <n v="18841.121495327101"/>
    <n v="267481.1214953271"/>
    <s v="CA"/>
    <x v="1"/>
    <x v="11"/>
  </r>
  <r>
    <x v="14"/>
    <s v="MPP_Y25-052606"/>
    <s v="1037049613"/>
    <s v="Z045"/>
    <s v="Z022"/>
    <s v="0093296236"/>
    <s v="1255550"/>
    <s v="M PROSPER CO., LTD."/>
    <s v="1255550"/>
    <s v="16280435"/>
    <s v="SKU EV ORBL  83R  ROC 20 10000 PP  N TH1"/>
    <n v="100"/>
    <n v="13714"/>
    <x v="0"/>
    <n v="100"/>
    <n v="13853"/>
    <n v="139"/>
    <n v="13714"/>
    <n v="16000"/>
    <n v="1046.7289719626169"/>
    <n v="14760.728971962617"/>
    <s v="EV"/>
    <x v="1"/>
    <x v="21"/>
  </r>
  <r>
    <x v="14"/>
    <s v="MPP_Y25-052606"/>
    <s v="1037049613"/>
    <s v="Z045"/>
    <s v="Z022"/>
    <s v="0093296236"/>
    <s v="1255550"/>
    <s v="M PROSPER CO., LTD."/>
    <s v="1255550"/>
    <s v="14976301"/>
    <s v="SKU EV LTSB  83R  ROC 20 10000 PP  N TH1"/>
    <n v="200"/>
    <n v="27428"/>
    <x v="1"/>
    <n v="200"/>
    <n v="27706"/>
    <n v="278"/>
    <n v="27428"/>
    <n v="32000"/>
    <n v="2093.4579439252338"/>
    <n v="29521.457943925234"/>
    <s v="EV"/>
    <x v="1"/>
    <x v="21"/>
  </r>
  <r>
    <x v="14"/>
    <s v="MPP_Y25-052606"/>
    <s v="1037049613"/>
    <s v="Z045"/>
    <s v="Z022"/>
    <s v="0093296236"/>
    <s v="1255550"/>
    <s v="M PROSPER CO., LTD."/>
    <s v="1255550"/>
    <s v="14976304"/>
    <s v="SKU EV MGOP  83R  ROC 20 10000 PP  N TH1"/>
    <n v="50"/>
    <n v="7502"/>
    <x v="2"/>
    <n v="50"/>
    <n v="7577.5000000000009"/>
    <n v="75.500000000000909"/>
    <n v="7502"/>
    <n v="8750"/>
    <n v="572.42990654205607"/>
    <n v="8074.4299065420564"/>
    <s v="EV"/>
    <x v="1"/>
    <x v="21"/>
  </r>
  <r>
    <x v="14"/>
    <s v="MPP_Y25-052606"/>
    <s v="1037049613"/>
    <s v="Z045"/>
    <s v="Z022"/>
    <s v="0093296236"/>
    <s v="1255550"/>
    <s v="M PROSPER CO., LTD."/>
    <s v="1255550"/>
    <s v="16239563"/>
    <s v="SKU WI LTBL  83R  CPB 20 10000 PP  N TH1"/>
    <n v="50"/>
    <n v="5155.5"/>
    <x v="8"/>
    <n v="50"/>
    <n v="5207.5"/>
    <n v="52"/>
    <n v="5155.5"/>
    <n v="6000"/>
    <n v="392.52336448598129"/>
    <n v="5548.0233644859809"/>
    <s v="WI"/>
    <x v="1"/>
    <x v="21"/>
  </r>
  <r>
    <x v="14"/>
    <s v="MPP_Y25-052606"/>
    <s v="1037049613"/>
    <s v="Z045"/>
    <s v="Z022"/>
    <s v="0093296236"/>
    <s v="1255550"/>
    <s v="M PROSPER CO., LTD."/>
    <s v="1255550"/>
    <s v="16256531"/>
    <s v="SKU WI FLOE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21"/>
  </r>
  <r>
    <x v="14"/>
    <s v="MPP_Y25-052606"/>
    <s v="1037049613"/>
    <s v="Z045"/>
    <s v="Z022"/>
    <s v="0093296236"/>
    <s v="1255550"/>
    <s v="M PROSPER CO., LTD."/>
    <s v="1255550"/>
    <s v="16256537"/>
    <s v="SKU WI LT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21"/>
  </r>
  <r>
    <x v="14"/>
    <s v="MPP_Y25-052606"/>
    <s v="1037049613"/>
    <s v="Z045"/>
    <s v="Z022"/>
    <s v="0093296236"/>
    <s v="1255550"/>
    <s v="M PROSPER CO., LTD."/>
    <s v="1255550"/>
    <s v="16256534"/>
    <s v="SKU WI MECO  83M  SFP 20 10000 PP  N TH1"/>
    <n v="500"/>
    <n v="31080"/>
    <x v="11"/>
    <n v="500"/>
    <n v="31395"/>
    <n v="315"/>
    <n v="31080"/>
    <n v="36000"/>
    <n v="2355.1401869158876"/>
    <n v="33435.140186915887"/>
    <s v="WI"/>
    <x v="1"/>
    <x v="21"/>
  </r>
  <r>
    <x v="14"/>
    <s v="MPP_Y25-052606"/>
    <s v="1037049613"/>
    <s v="Z045"/>
    <s v="Z022"/>
    <s v="0093296236"/>
    <s v="1255550"/>
    <s v="M PROSPER CO., LTD."/>
    <s v="1255550"/>
    <s v="14947759"/>
    <s v="SKU CA FLYL  83R  CPB 20 10000 PP  N TH1"/>
    <n v="11000"/>
    <n v="683760"/>
    <x v="3"/>
    <n v="11000"/>
    <n v="690690"/>
    <n v="6930"/>
    <n v="683760"/>
    <n v="792000"/>
    <n v="51813.084112149532"/>
    <n v="735573.08411214955"/>
    <s v="CA"/>
    <x v="1"/>
    <x v="21"/>
  </r>
  <r>
    <x v="14"/>
    <s v="MPP_Y25-052606"/>
    <s v="1037049613"/>
    <s v="Z045"/>
    <s v="Z022"/>
    <s v="0093296236"/>
    <s v="1255550"/>
    <s v="M PROSPER CO., LTD."/>
    <s v="1255550"/>
    <s v="14947762"/>
    <s v="SKU CA LTBL  83R  CPB 20 10000 PP  N TH1"/>
    <n v="3000"/>
    <n v="186480"/>
    <x v="4"/>
    <n v="3000"/>
    <n v="188370"/>
    <n v="1890"/>
    <n v="186480"/>
    <n v="216000"/>
    <n v="14130.841121495327"/>
    <n v="200610.84112149532"/>
    <s v="CA"/>
    <x v="1"/>
    <x v="21"/>
  </r>
  <r>
    <x v="14"/>
    <s v="MPP_Y25-052606"/>
    <s v="1037049613"/>
    <s v="Z045"/>
    <s v="Z022"/>
    <s v="0093296236"/>
    <s v="1255550"/>
    <s v="M PROSPER CO., LTD."/>
    <s v="1255550"/>
    <s v="14947765"/>
    <s v="SKU CA MGGR  83R  CPB 20 10000 PP  N TH1"/>
    <n v="1500"/>
    <n v="93240"/>
    <x v="5"/>
    <n v="1500"/>
    <n v="94185"/>
    <n v="945"/>
    <n v="93240"/>
    <n v="108000"/>
    <n v="7065.4205607476633"/>
    <n v="100305.42056074766"/>
    <s v="CA"/>
    <x v="1"/>
    <x v="21"/>
  </r>
  <r>
    <x v="14"/>
    <s v="MPP_Y25-052606"/>
    <s v="1037049613"/>
    <s v="Z045"/>
    <s v="Z022"/>
    <s v="0093296236"/>
    <s v="1255550"/>
    <s v="M PROSPER CO., LTD."/>
    <s v="1255550"/>
    <s v="15039619"/>
    <s v="SKU CA FLYL  97R  CPB 20 10000 PP  N TH1"/>
    <n v="4500"/>
    <n v="279720"/>
    <x v="6"/>
    <n v="4500"/>
    <n v="282555"/>
    <n v="2835"/>
    <n v="279720"/>
    <n v="324000"/>
    <n v="21196.261682242992"/>
    <n v="300916.26168224297"/>
    <s v="CAHD"/>
    <x v="1"/>
    <x v="21"/>
  </r>
  <r>
    <x v="14"/>
    <s v="MPP_Y25-052606"/>
    <s v="1037049613"/>
    <s v="Z045"/>
    <s v="Z022"/>
    <s v="0093296236"/>
    <s v="1255550"/>
    <s v="M PROSPER CO., LTD."/>
    <s v="1255550"/>
    <s v="15106849"/>
    <s v="SKU CA MGGR  97R  CPB 20 10000 PP  P TH1"/>
    <n v="100"/>
    <n v="6216"/>
    <x v="7"/>
    <n v="100"/>
    <n v="6279"/>
    <n v="63"/>
    <n v="6216"/>
    <n v="7200"/>
    <n v="471.02803738317755"/>
    <n v="6687.0280373831774"/>
    <s v="CAHD"/>
    <x v="1"/>
    <x v="21"/>
  </r>
  <r>
    <x v="1"/>
    <s v="W131R40099 (Q)"/>
    <s v="1036817022"/>
    <s v="Z013"/>
    <s v="Z003"/>
    <s v="0093307868"/>
    <s v="1014781"/>
    <s v="CP All Public Company Limited"/>
    <s v="1134451"/>
    <s v="15039619"/>
    <s v="SKU CA FLYL  97R  CPB 20 10000 PP  N TH1"/>
    <n v="9"/>
    <n v="532.73"/>
    <x v="6"/>
    <n v="-9"/>
    <n v="-565.11"/>
    <n v="-32.379999999999995"/>
    <n v="-532.73"/>
    <n v="-648"/>
    <n v="-42.392523364485982"/>
    <n v="-575.12252336448603"/>
    <s v="CAHD"/>
    <x v="0"/>
    <x v="0"/>
  </r>
  <r>
    <x v="1"/>
    <s v="W131R40099 (Q)"/>
    <s v="1036817026"/>
    <s v="Z046"/>
    <s v="Z003"/>
    <s v="0093307869"/>
    <s v="1014781"/>
    <s v="CP All Public Company Limited"/>
    <s v="1134451"/>
    <s v="15039619"/>
    <s v="SKU CA FLYL  97R  CPB 20 10000 PP  N TH1"/>
    <n v="1"/>
    <n v="59.19"/>
    <x v="6"/>
    <n v="-1"/>
    <n v="-62.79"/>
    <n v="-3.6000000000000014"/>
    <n v="-59.19"/>
    <n v="-72"/>
    <n v="-4.7102803738317753"/>
    <n v="-63.900280373831777"/>
    <s v="CAHD"/>
    <x v="0"/>
    <x v="0"/>
  </r>
  <r>
    <x v="1"/>
    <s v="W151R40048 (Q)"/>
    <s v="1036817037"/>
    <s v="Z013"/>
    <s v="Z003"/>
    <s v="0093307870"/>
    <s v="1014781"/>
    <s v="CP All Public Company Limited"/>
    <s v="1247865"/>
    <s v="14947765"/>
    <s v="SKU CA MGGR  83R  CPB 20 10000 PP  N TH1"/>
    <n v="15"/>
    <n v="887.87"/>
    <x v="5"/>
    <n v="-15"/>
    <n v="-941.85"/>
    <n v="-53.980000000000018"/>
    <n v="-887.87"/>
    <n v="-1080"/>
    <n v="-70.654205607476641"/>
    <n v="-958.52420560747669"/>
    <s v="CA"/>
    <x v="0"/>
    <x v="0"/>
  </r>
  <r>
    <x v="1"/>
    <s v="W151R40048 (Q)"/>
    <s v="1036817031"/>
    <s v="Z046"/>
    <s v="Z003"/>
    <s v="0093307871"/>
    <s v="1014781"/>
    <s v="CP All Public Company Limited"/>
    <s v="1247865"/>
    <s v="14947765"/>
    <s v="SKU CA MGGR  83R  CPB 20 10000 PP  N TH1"/>
    <n v="5"/>
    <n v="295.95"/>
    <x v="5"/>
    <n v="-5"/>
    <n v="-313.95"/>
    <n v="-18"/>
    <n v="-295.95"/>
    <n v="-360"/>
    <n v="-23.55140186915888"/>
    <n v="-319.50140186915888"/>
    <s v="CA"/>
    <x v="0"/>
    <x v="0"/>
  </r>
  <r>
    <x v="1"/>
    <s v="W121R40121 (Q)"/>
    <s v="1036817038"/>
    <s v="Z046"/>
    <s v="Z003"/>
    <s v="0093307872"/>
    <s v="1014781"/>
    <s v="CP All Public Company Limited"/>
    <s v="1123730"/>
    <s v="14947765"/>
    <s v="SKU CA MGGR  83R  CPB 20 10000 PP  N TH1"/>
    <n v="1"/>
    <n v="59.19"/>
    <x v="5"/>
    <n v="-1"/>
    <n v="-62.79"/>
    <n v="-3.6000000000000014"/>
    <n v="-59.19"/>
    <n v="-72"/>
    <n v="-4.7102803738317753"/>
    <n v="-63.900280373831777"/>
    <s v="CA"/>
    <x v="0"/>
    <x v="0"/>
  </r>
  <r>
    <x v="1"/>
    <s v="W121R40121 (Q)"/>
    <s v="1036817038"/>
    <s v="Z046"/>
    <s v="Z003"/>
    <s v="0093307872"/>
    <s v="1014781"/>
    <s v="CP All Public Company Limited"/>
    <s v="1123730"/>
    <s v="14976304"/>
    <s v="SKU EV MGOP  83R  ROC 20 10000 PP  N TH1"/>
    <n v="1"/>
    <n v="142.93"/>
    <x v="2"/>
    <n v="-1"/>
    <n v="-151.55000000000001"/>
    <n v="-8.6200000000000045"/>
    <n v="-142.93"/>
    <n v="-175"/>
    <n v="-11.448598130841122"/>
    <n v="-154.37859813084114"/>
    <s v="EV"/>
    <x v="0"/>
    <x v="0"/>
  </r>
  <r>
    <x v="1"/>
    <s v="1212049214RF93295662"/>
    <s v="1036817040"/>
    <s v="Z013"/>
    <s v="Z003"/>
    <s v="0093307873"/>
    <s v="1014781"/>
    <s v="CP All Public Company Limited"/>
    <s v="1123730"/>
    <s v="15039619"/>
    <s v="SKU CA FLYL  97R  CPB 20 10000 PP  N TH1"/>
    <n v="498"/>
    <n v="29477.39"/>
    <x v="6"/>
    <n v="-498"/>
    <n v="-31269.42"/>
    <n v="-1792.0299999999988"/>
    <n v="-29477.39"/>
    <n v="-35856"/>
    <n v="-2345.7196261682243"/>
    <n v="-31823.109626168225"/>
    <s v="CAHD"/>
    <x v="0"/>
    <x v="0"/>
  </r>
  <r>
    <x v="1"/>
    <s v="1212049214RF93295662"/>
    <s v="1036817043"/>
    <s v="Z046"/>
    <s v="Z003"/>
    <s v="0093307874"/>
    <s v="1014781"/>
    <s v="CP All Public Company Limited"/>
    <s v="1123730"/>
    <s v="15039619"/>
    <s v="SKU CA FLYL  97R  CPB 20 10000 PP  N TH1"/>
    <n v="2"/>
    <n v="118.39"/>
    <x v="6"/>
    <n v="-2"/>
    <n v="-125.58"/>
    <n v="-7.1899999999999977"/>
    <n v="-118.39"/>
    <n v="-144"/>
    <n v="-9.4205607476635507"/>
    <n v="-127.81056074766354"/>
    <s v="CAHD"/>
    <x v="0"/>
    <x v="0"/>
  </r>
  <r>
    <x v="3"/>
    <s v="14212984RF93295716"/>
    <s v="1036850101"/>
    <s v="Z013"/>
    <s v="Z003"/>
    <s v="0093307875"/>
    <s v="1086774"/>
    <s v="Central Food Retail Co., Ltd."/>
    <s v="1086774"/>
    <s v="16280435"/>
    <s v="SKU EV ORBL  83R  ROC 20 10000 PP  N TH1"/>
    <n v="100"/>
    <n v="13406"/>
    <x v="0"/>
    <n v="-100"/>
    <n v="-13853"/>
    <n v="-447"/>
    <n v="-13406"/>
    <n v="-16000"/>
    <n v="-1046.7289719626169"/>
    <n v="-14452.728971962617"/>
    <s v="EV"/>
    <x v="0"/>
    <x v="1"/>
  </r>
  <r>
    <x v="3"/>
    <s v="14212984RF93295716"/>
    <s v="1036850101"/>
    <s v="Z013"/>
    <s v="Z003"/>
    <s v="0093307875"/>
    <s v="1086774"/>
    <s v="Central Food Retail Co., Ltd."/>
    <s v="1086774"/>
    <s v="16239563"/>
    <s v="SKU WI LTBL  83R  CPB 20 10000 PP  N TH1"/>
    <n v="48"/>
    <n v="4830.72"/>
    <x v="8"/>
    <n v="-48"/>
    <n v="-4999.2000000000007"/>
    <n v="-168.48000000000047"/>
    <n v="-4830.72"/>
    <n v="-5760"/>
    <n v="-376.82242990654208"/>
    <n v="-5207.5424299065426"/>
    <s v="WI"/>
    <x v="0"/>
    <x v="1"/>
  </r>
  <r>
    <x v="3"/>
    <s v="14212984RF93295716"/>
    <s v="1036850101"/>
    <s v="Z013"/>
    <s v="Z003"/>
    <s v="0093307875"/>
    <s v="1086774"/>
    <s v="Central Food Retail Co., Ltd."/>
    <s v="1086774"/>
    <s v="16256534"/>
    <s v="SKU WI MECO  83M  SFP 20 10000 PP  N TH1"/>
    <n v="581"/>
    <n v="35185.360000000001"/>
    <x v="11"/>
    <n v="-581"/>
    <n v="-36480.99"/>
    <n v="-1295.6299999999974"/>
    <n v="-35185.360000000001"/>
    <n v="-41832"/>
    <n v="-2736.6728971962616"/>
    <n v="-37922.032897196259"/>
    <s v="WI"/>
    <x v="0"/>
    <x v="1"/>
  </r>
  <r>
    <x v="3"/>
    <s v="14212984RF93295716"/>
    <s v="1036850103"/>
    <s v="Z046"/>
    <s v="Z003"/>
    <s v="0093307876"/>
    <s v="1086774"/>
    <s v="Central Food Retail Co., Ltd."/>
    <s v="1086774"/>
    <s v="16239563"/>
    <s v="SKU WI LTBL  83R  CPB 20 10000 PP  N TH1"/>
    <n v="2"/>
    <n v="201.28"/>
    <x v="8"/>
    <n v="-2"/>
    <n v="-208.3"/>
    <n v="-7.0200000000000102"/>
    <n v="-201.28"/>
    <n v="-240"/>
    <n v="-15.700934579439252"/>
    <n v="-216.98093457943926"/>
    <s v="WI"/>
    <x v="0"/>
    <x v="1"/>
  </r>
  <r>
    <x v="3"/>
    <s v="14212984RF93295716"/>
    <s v="1036850103"/>
    <s v="Z046"/>
    <s v="Z003"/>
    <s v="0093307876"/>
    <s v="1086774"/>
    <s v="Central Food Retail Co., Ltd."/>
    <s v="1086774"/>
    <s v="16256534"/>
    <s v="SKU WI MECO  83M  SFP 20 10000 PP  N TH1"/>
    <n v="19"/>
    <n v="1150.6400000000001"/>
    <x v="11"/>
    <n v="-19"/>
    <n v="-1193.01"/>
    <n v="-42.369999999999891"/>
    <n v="-1150.6400000000001"/>
    <n v="-1368"/>
    <n v="-89.495327102803742"/>
    <n v="-1240.1353271028038"/>
    <s v="WI"/>
    <x v="0"/>
    <x v="1"/>
  </r>
  <r>
    <x v="3"/>
    <s v="9013042596RF93295745"/>
    <s v="1036850105"/>
    <s v="Z013"/>
    <s v="Z003"/>
    <s v="0093307877"/>
    <s v="1014781"/>
    <s v="CP All Public Company Limited"/>
    <s v="1121029"/>
    <s v="16280435"/>
    <s v="SKU EV ORBL  83R  ROC 20 10000 PP  N TH1"/>
    <n v="499"/>
    <n v="66535.81"/>
    <x v="0"/>
    <n v="-499"/>
    <n v="-69126.47"/>
    <n v="-2590.6600000000035"/>
    <n v="-66535.81"/>
    <n v="-79840"/>
    <n v="-5223.1775700934577"/>
    <n v="-71758.98757009345"/>
    <s v="EV"/>
    <x v="0"/>
    <x v="0"/>
  </r>
  <r>
    <x v="3"/>
    <s v="9013042596RF93295745"/>
    <s v="1036850106"/>
    <s v="Z046"/>
    <s v="Z003"/>
    <s v="0093307878"/>
    <s v="1014781"/>
    <s v="CP All Public Company Limited"/>
    <s v="1121029"/>
    <s v="16280435"/>
    <s v="SKU EV ORBL  83R  ROC 20 10000 PP  N TH1"/>
    <n v="1"/>
    <n v="133.33000000000001"/>
    <x v="0"/>
    <n v="-1"/>
    <n v="-138.53"/>
    <n v="-5.1999999999999886"/>
    <n v="-133.33000000000001"/>
    <n v="-160"/>
    <n v="-10.467289719626168"/>
    <n v="-143.79728971962618"/>
    <s v="EV"/>
    <x v="0"/>
    <x v="0"/>
  </r>
  <r>
    <x v="3"/>
    <s v="9013043747RF93295818"/>
    <s v="1036850107"/>
    <s v="Z013"/>
    <s v="Z003"/>
    <s v="0093307879"/>
    <s v="1014781"/>
    <s v="CP All Public Company Limited"/>
    <s v="1121029"/>
    <s v="16256531"/>
    <s v="SKU WI FLOE  83M  SFP 20 10000 PP  N TH1"/>
    <n v="500"/>
    <n v="29595.77"/>
    <x v="9"/>
    <n v="-500"/>
    <n v="-31395"/>
    <n v="-1799.2299999999996"/>
    <n v="-29595.77"/>
    <n v="-36000"/>
    <n v="-2355.1401869158876"/>
    <n v="-31950.910186915888"/>
    <s v="WI"/>
    <x v="0"/>
    <x v="0"/>
  </r>
  <r>
    <x v="3"/>
    <s v="9013043747RF93295818"/>
    <s v="1036850107"/>
    <s v="Z013"/>
    <s v="Z003"/>
    <s v="0093307879"/>
    <s v="1014781"/>
    <s v="CP All Public Company Limited"/>
    <s v="1121029"/>
    <s v="16256537"/>
    <s v="SKU WI LTCO  83M  SFP 20 10000 PP  N TH1"/>
    <n v="500"/>
    <n v="29595.77"/>
    <x v="10"/>
    <n v="-500"/>
    <n v="-31395"/>
    <n v="-1799.2299999999996"/>
    <n v="-29595.77"/>
    <n v="-36000"/>
    <n v="-2355.1401869158876"/>
    <n v="-31950.910186915888"/>
    <s v="WI"/>
    <x v="0"/>
    <x v="0"/>
  </r>
  <r>
    <x v="3"/>
    <s v="1213042449RF93295812"/>
    <s v="1036850109"/>
    <s v="Z013"/>
    <s v="Z003"/>
    <s v="0093307880"/>
    <s v="1014781"/>
    <s v="CP All Public Company Limited"/>
    <s v="1123730"/>
    <s v="16256534"/>
    <s v="SKU WI MECO  83M  SFP 20 10000 PP  N TH1"/>
    <n v="500"/>
    <n v="29595.77"/>
    <x v="11"/>
    <n v="-500"/>
    <n v="-31395"/>
    <n v="-1799.2299999999996"/>
    <n v="-29595.77"/>
    <n v="-36000"/>
    <n v="-2355.1401869158876"/>
    <n v="-31950.910186915888"/>
    <s v="WI"/>
    <x v="0"/>
    <x v="0"/>
  </r>
  <r>
    <x v="3"/>
    <s v="1213042448RF93295811"/>
    <s v="1036850110"/>
    <s v="Z013"/>
    <s v="Z003"/>
    <s v="0093307881"/>
    <s v="1014781"/>
    <s v="CP All Public Company Limited"/>
    <s v="1123730"/>
    <s v="16280435"/>
    <s v="SKU EV ORBL  83R  ROC 20 10000 PP  N TH1"/>
    <n v="500"/>
    <n v="66669.14"/>
    <x v="0"/>
    <n v="-500"/>
    <n v="-69265"/>
    <n v="-2595.8600000000006"/>
    <n v="-66669.14"/>
    <n v="-80000"/>
    <n v="-5233.6448598130837"/>
    <n v="-71902.78485981308"/>
    <s v="EV"/>
    <x v="0"/>
    <x v="0"/>
  </r>
  <r>
    <x v="3"/>
    <s v="1213042448RF93295811"/>
    <s v="1036850110"/>
    <s v="Z013"/>
    <s v="Z003"/>
    <s v="0093307881"/>
    <s v="1014781"/>
    <s v="CP All Public Company Limited"/>
    <s v="1123730"/>
    <s v="14976301"/>
    <s v="SKU EV LTSB  83R  ROC 20 10000 PP  N TH1"/>
    <n v="1500"/>
    <n v="200007.42"/>
    <x v="1"/>
    <n v="-1500"/>
    <n v="-207795"/>
    <n v="-7787.5799999999872"/>
    <n v="-200007.42"/>
    <n v="-240000"/>
    <n v="-15700.934579439252"/>
    <n v="-215708.35457943927"/>
    <s v="EV"/>
    <x v="0"/>
    <x v="0"/>
  </r>
  <r>
    <x v="3"/>
    <s v="1213042448RF93295811"/>
    <s v="1036850110"/>
    <s v="Z013"/>
    <s v="Z003"/>
    <s v="0093307881"/>
    <s v="1014781"/>
    <s v="CP All Public Company Limited"/>
    <s v="1123730"/>
    <s v="14947759"/>
    <s v="SKU CA FLYL  83R  CPB 20 10000 PP  N TH1"/>
    <n v="4993"/>
    <n v="295543.28999999998"/>
    <x v="3"/>
    <n v="-4993"/>
    <n v="-313510.46999999997"/>
    <n v="-17967.179999999993"/>
    <n v="-295543.28999999998"/>
    <n v="-359496"/>
    <n v="-23518.429906542056"/>
    <n v="-319061.71990654204"/>
    <s v="CA"/>
    <x v="0"/>
    <x v="0"/>
  </r>
  <r>
    <x v="3"/>
    <s v="1213042448RF93295811"/>
    <s v="1036850110"/>
    <s v="Z013"/>
    <s v="Z003"/>
    <s v="0093307881"/>
    <s v="1014781"/>
    <s v="CP All Public Company Limited"/>
    <s v="1123730"/>
    <s v="15039619"/>
    <s v="SKU CA FLYL  97R  CPB 20 10000 PP  N TH1"/>
    <n v="4000"/>
    <n v="236766.18"/>
    <x v="6"/>
    <n v="-4000"/>
    <n v="-251160"/>
    <n v="-14393.820000000007"/>
    <n v="-236766.18"/>
    <n v="-288000"/>
    <n v="-18841.121495327101"/>
    <n v="-255607.30149532709"/>
    <s v="CAHD"/>
    <x v="0"/>
    <x v="0"/>
  </r>
  <r>
    <x v="3"/>
    <s v="1213042448RF93295811"/>
    <s v="1036850111"/>
    <s v="Z046"/>
    <s v="Z003"/>
    <s v="0093307882"/>
    <s v="1014781"/>
    <s v="CP All Public Company Limited"/>
    <s v="1123730"/>
    <s v="14947759"/>
    <s v="SKU CA FLYL  83R  CPB 20 10000 PP  N TH1"/>
    <n v="7"/>
    <n v="414.34"/>
    <x v="3"/>
    <n v="-7"/>
    <n v="-439.53"/>
    <n v="-25.189999999999998"/>
    <n v="-414.34"/>
    <n v="-504"/>
    <n v="-32.971962616822431"/>
    <n v="-447.31196261682243"/>
    <s v="CA"/>
    <x v="0"/>
    <x v="0"/>
  </r>
  <r>
    <x v="3"/>
    <s v="W501R40330 (Q)"/>
    <s v="1036851464"/>
    <s v="Z046"/>
    <s v="Z003"/>
    <s v="0093307883"/>
    <s v="1014781"/>
    <s v="CP All Public Company Limited"/>
    <s v="1075193"/>
    <s v="16256537"/>
    <s v="SKU WI LTCO  83M  SFP 20 10000 PP  N TH1"/>
    <n v="4"/>
    <n v="236.77"/>
    <x v="10"/>
    <n v="-4"/>
    <n v="-251.16"/>
    <n v="-14.389999999999986"/>
    <n v="-236.77"/>
    <n v="-288"/>
    <n v="-18.841121495327101"/>
    <n v="-255.6111214953271"/>
    <s v="WI"/>
    <x v="0"/>
    <x v="0"/>
  </r>
  <r>
    <x v="3"/>
    <s v="W501R40330 (Q)"/>
    <s v="1036851464"/>
    <s v="Z046"/>
    <s v="Z003"/>
    <s v="0093307883"/>
    <s v="1014781"/>
    <s v="CP All Public Company Limited"/>
    <s v="1075193"/>
    <s v="15039619"/>
    <s v="SKU CA FLYL  97R  CPB 20 10000 PP  N TH1"/>
    <n v="5"/>
    <n v="295.95"/>
    <x v="6"/>
    <n v="-5"/>
    <n v="-313.95"/>
    <n v="-18"/>
    <n v="-295.95"/>
    <n v="-360"/>
    <n v="-23.55140186915888"/>
    <n v="-319.50140186915888"/>
    <s v="CAHD"/>
    <x v="0"/>
    <x v="0"/>
  </r>
  <r>
    <x v="3"/>
    <s v="1412046590RF93295642"/>
    <s v="1036851497"/>
    <s v="Z013"/>
    <s v="Z003"/>
    <s v="0093307884"/>
    <s v="1014781"/>
    <s v="CP All Public Company Limited"/>
    <s v="1232007"/>
    <s v="14947762"/>
    <s v="SKU CA LTBL  83R  CPB 20 10000 PP  N TH1"/>
    <n v="499"/>
    <n v="29536.57"/>
    <x v="4"/>
    <n v="-499"/>
    <n v="-31332.21"/>
    <n v="-1795.6399999999994"/>
    <n v="-29536.57"/>
    <n v="-35928"/>
    <n v="-2350.429906542056"/>
    <n v="-31886.999906542056"/>
    <s v="CA"/>
    <x v="0"/>
    <x v="0"/>
  </r>
  <r>
    <x v="3"/>
    <s v="1412046590RF93295642"/>
    <s v="1036851515"/>
    <s v="Z046"/>
    <s v="Z003"/>
    <s v="0093307885"/>
    <s v="1014781"/>
    <s v="CP All Public Company Limited"/>
    <s v="1232007"/>
    <s v="14947762"/>
    <s v="SKU CA LTBL  83R  CPB 20 10000 PP  N TH1"/>
    <n v="1"/>
    <n v="59.19"/>
    <x v="4"/>
    <n v="-1"/>
    <n v="-62.79"/>
    <n v="-3.6000000000000014"/>
    <n v="-59.19"/>
    <n v="-72"/>
    <n v="-4.7102803738317753"/>
    <n v="-63.900280373831777"/>
    <s v="CA"/>
    <x v="0"/>
    <x v="0"/>
  </r>
  <r>
    <x v="3"/>
    <s v="100004722363RF932957"/>
    <s v="1036851527"/>
    <s v="Z013"/>
    <s v="Z003"/>
    <s v="0093307886"/>
    <s v="1333703"/>
    <s v="Central Food Retail Co., Ltd."/>
    <s v="1333703"/>
    <s v="16256537"/>
    <s v="SKU WI LTCO  83M  SFP 20 10000 PP  N TH1"/>
    <n v="500"/>
    <n v="30280"/>
    <x v="10"/>
    <n v="-500"/>
    <n v="-31395"/>
    <n v="-1115"/>
    <n v="-30280"/>
    <n v="-36000"/>
    <n v="-2355.1401869158876"/>
    <n v="-32635.140186915887"/>
    <s v="WI"/>
    <x v="0"/>
    <x v="1"/>
  </r>
  <r>
    <x v="3"/>
    <s v="100004722363RF932957"/>
    <s v="1036851527"/>
    <s v="Z013"/>
    <s v="Z003"/>
    <s v="0093307886"/>
    <s v="1333703"/>
    <s v="Central Food Retail Co., Ltd."/>
    <s v="1333703"/>
    <s v="14947762"/>
    <s v="SKU CA LTBL  83R  CPB 20 10000 PP  N TH1"/>
    <n v="1499"/>
    <n v="90569.58"/>
    <x v="4"/>
    <n v="-1499"/>
    <n v="-94122.209999999992"/>
    <n v="-3552.6299999999901"/>
    <n v="-90569.58"/>
    <n v="-107928"/>
    <n v="-7060.7102803738317"/>
    <n v="-97630.29028037384"/>
    <s v="CA"/>
    <x v="0"/>
    <x v="1"/>
  </r>
  <r>
    <x v="3"/>
    <s v="100004722363RF932957"/>
    <s v="1036851641"/>
    <s v="Z046"/>
    <s v="Z003"/>
    <s v="0093307887"/>
    <s v="1333703"/>
    <s v="Central Food Retail Co., Ltd."/>
    <s v="1333703"/>
    <s v="14947762"/>
    <s v="SKU CA LTBL  83R  CPB 20 10000 PP  N TH1"/>
    <n v="1"/>
    <n v="60.42"/>
    <x v="4"/>
    <n v="-1"/>
    <n v="-62.79"/>
    <n v="-2.3699999999999974"/>
    <n v="-60.42"/>
    <n v="-72"/>
    <n v="-4.7102803738317753"/>
    <n v="-65.130280373831781"/>
    <s v="CA"/>
    <x v="0"/>
    <x v="1"/>
  </r>
  <r>
    <x v="4"/>
    <s v="A202500652"/>
    <s v="1036865686"/>
    <s v="Z046"/>
    <s v="Z003"/>
    <s v="0093307888"/>
    <s v="1107745"/>
    <s v="VILLA MARKET JP CO., LTD."/>
    <s v="1107745"/>
    <s v="16239563"/>
    <s v="SKU WI LTBL  83R  CPB 20 10000 PP  N TH1"/>
    <n v="8"/>
    <n v="821.28"/>
    <x v="8"/>
    <n v="-8"/>
    <n v="-833.2"/>
    <n v="-11.920000000000073"/>
    <n v="-821.28"/>
    <n v="-960"/>
    <n v="-62.803738317757009"/>
    <n v="-884.08373831775702"/>
    <s v="WI"/>
    <x v="0"/>
    <x v="12"/>
  </r>
  <r>
    <x v="5"/>
    <s v="W101R50024 (Q)"/>
    <s v="1036896390"/>
    <s v="Z046"/>
    <s v="Z003"/>
    <s v="0093307889"/>
    <s v="1014781"/>
    <s v="CP All Public Company Limited"/>
    <s v="1014781"/>
    <s v="16256537"/>
    <s v="SKU WI LTCO  83M  SFP 20 10000 PP  N TH1"/>
    <n v="5"/>
    <n v="295.95"/>
    <x v="10"/>
    <n v="-5"/>
    <n v="-313.95"/>
    <n v="-18"/>
    <n v="-295.95"/>
    <n v="-360"/>
    <n v="-23.55140186915888"/>
    <n v="-319.50140186915888"/>
    <s v="WI"/>
    <x v="0"/>
    <x v="0"/>
  </r>
  <r>
    <x v="5"/>
    <s v="W101R50024 (Q)"/>
    <s v="1036896390"/>
    <s v="Z046"/>
    <s v="Z003"/>
    <s v="0093307889"/>
    <s v="1014781"/>
    <s v="CP All Public Company Limited"/>
    <s v="1014781"/>
    <s v="14947765"/>
    <s v="SKU CA MGGR  83R  CPB 20 10000 PP  N TH1"/>
    <n v="4"/>
    <n v="236.77"/>
    <x v="5"/>
    <n v="-4"/>
    <n v="-251.16"/>
    <n v="-14.389999999999986"/>
    <n v="-236.77"/>
    <n v="-288"/>
    <n v="-18.841121495327101"/>
    <n v="-255.6111214953271"/>
    <s v="CA"/>
    <x v="0"/>
    <x v="0"/>
  </r>
  <r>
    <x v="5"/>
    <s v="W101R50024 (Q)"/>
    <s v="1036896390"/>
    <s v="Z046"/>
    <s v="Z003"/>
    <s v="0093307889"/>
    <s v="1014781"/>
    <s v="CP All Public Company Limited"/>
    <s v="1014781"/>
    <s v="15039619"/>
    <s v="SKU CA FLYL  97R  CPB 20 10000 PP  N TH1"/>
    <n v="3"/>
    <n v="177.58"/>
    <x v="6"/>
    <n v="-3"/>
    <n v="-188.37"/>
    <n v="-10.789999999999992"/>
    <n v="-177.58"/>
    <n v="-216"/>
    <n v="-14.130841121495328"/>
    <n v="-191.71084112149535"/>
    <s v="CAHD"/>
    <x v="0"/>
    <x v="0"/>
  </r>
  <r>
    <x v="5"/>
    <s v="W101R50024 (Q)"/>
    <s v="1036896390"/>
    <s v="Z046"/>
    <s v="Z003"/>
    <s v="0093307889"/>
    <s v="1014781"/>
    <s v="CP All Public Company Limited"/>
    <s v="1014781"/>
    <s v="16239563"/>
    <s v="SKU WI LTBL  83R  CPB 20 10000 PP  N TH1"/>
    <n v="1"/>
    <n v="98.95"/>
    <x v="8"/>
    <n v="-1"/>
    <n v="-104.15"/>
    <n v="-5.2000000000000028"/>
    <n v="-98.95"/>
    <n v="-120"/>
    <n v="-7.8504672897196262"/>
    <n v="-106.80046728971963"/>
    <s v="WI"/>
    <x v="0"/>
    <x v="0"/>
  </r>
  <r>
    <x v="5"/>
    <s v="W101R50024 (Q)"/>
    <s v="1036896390"/>
    <s v="Z046"/>
    <s v="Z003"/>
    <s v="0093307889"/>
    <s v="1014781"/>
    <s v="CP All Public Company Limited"/>
    <s v="1014781"/>
    <s v="14976304"/>
    <s v="SKU EV MGOP  83R  ROC 20 10000 PP  N TH1"/>
    <n v="1"/>
    <n v="142.93"/>
    <x v="2"/>
    <n v="-1"/>
    <n v="-151.55000000000001"/>
    <n v="-8.6200000000000045"/>
    <n v="-142.93"/>
    <n v="-175"/>
    <n v="-11.448598130841122"/>
    <n v="-154.37859813084114"/>
    <s v="EV"/>
    <x v="0"/>
    <x v="0"/>
  </r>
  <r>
    <x v="5"/>
    <s v="W101R50024 (Q)"/>
    <s v="1036896390"/>
    <s v="Z046"/>
    <s v="Z003"/>
    <s v="0093307889"/>
    <s v="1014781"/>
    <s v="CP All Public Company Limited"/>
    <s v="1014781"/>
    <s v="15106849"/>
    <s v="SKU CA MGGR  97R  CPB 20 10000 PP  P TH1"/>
    <n v="5"/>
    <n v="295.95"/>
    <x v="7"/>
    <n v="-5"/>
    <n v="-313.95"/>
    <n v="-18"/>
    <n v="-295.95"/>
    <n v="-360"/>
    <n v="-23.55140186915888"/>
    <n v="-319.50140186915888"/>
    <s v="CAHD"/>
    <x v="0"/>
    <x v="0"/>
  </r>
  <r>
    <x v="5"/>
    <s v="W101R50024 (Q)"/>
    <s v="1036896390"/>
    <s v="Z046"/>
    <s v="Z003"/>
    <s v="0093307889"/>
    <s v="1014781"/>
    <s v="CP All Public Company Limited"/>
    <s v="1014781"/>
    <s v="14976301"/>
    <s v="SKU EV LTSB  83R  ROC 20 10000 PP  N TH1"/>
    <n v="12"/>
    <n v="1600.06"/>
    <x v="1"/>
    <n v="-12"/>
    <n v="-1662.3600000000001"/>
    <n v="-62.300000000000182"/>
    <n v="-1600.06"/>
    <n v="-1920"/>
    <n v="-125.60747663551402"/>
    <n v="-1725.667476635514"/>
    <s v="EV"/>
    <x v="0"/>
    <x v="0"/>
  </r>
  <r>
    <x v="5"/>
    <s v="W101R50024 (Q)"/>
    <s v="1036896390"/>
    <s v="Z046"/>
    <s v="Z003"/>
    <s v="0093307889"/>
    <s v="1014781"/>
    <s v="CP All Public Company Limited"/>
    <s v="1014781"/>
    <s v="14947759"/>
    <s v="SKU CA FLYL  83R  CPB 20 10000 PP  N TH1"/>
    <n v="20"/>
    <n v="1183.83"/>
    <x v="3"/>
    <n v="-20"/>
    <n v="-1255.8"/>
    <n v="-71.970000000000027"/>
    <n v="-1183.83"/>
    <n v="-1440"/>
    <n v="-94.205607476635521"/>
    <n v="-1278.0356074766355"/>
    <s v="CA"/>
    <x v="0"/>
    <x v="0"/>
  </r>
  <r>
    <x v="5"/>
    <s v="W101R50024 (Q)"/>
    <s v="1036896390"/>
    <s v="Z046"/>
    <s v="Z003"/>
    <s v="0093307889"/>
    <s v="1014781"/>
    <s v="CP All Public Company Limited"/>
    <s v="1014781"/>
    <s v="14947762"/>
    <s v="SKU CA LTBL  83R  CPB 20 10000 PP  N TH1"/>
    <n v="14"/>
    <n v="828.68"/>
    <x v="4"/>
    <n v="-14"/>
    <n v="-879.06"/>
    <n v="-50.379999999999995"/>
    <n v="-828.68"/>
    <n v="-1008"/>
    <n v="-65.943925233644862"/>
    <n v="-894.62392523364485"/>
    <s v="CA"/>
    <x v="0"/>
    <x v="0"/>
  </r>
  <r>
    <x v="5"/>
    <s v="C250192095RF93295883"/>
    <s v="1036896404"/>
    <s v="Z013"/>
    <s v="Z003"/>
    <s v="0093307890"/>
    <s v="1117832"/>
    <s v="VILLA MARKET JP CO., LTD."/>
    <s v="1117832"/>
    <s v="14947765"/>
    <s v="SKU CA MGGR  83R  CPB 20 10000 PP  N TH1"/>
    <n v="10"/>
    <n v="619.4"/>
    <x v="5"/>
    <n v="-10"/>
    <n v="-627.9"/>
    <n v="-8.5"/>
    <n v="-619.4"/>
    <n v="-720"/>
    <n v="-47.10280373831776"/>
    <n v="-666.50280373831777"/>
    <s v="CA"/>
    <x v="0"/>
    <x v="12"/>
  </r>
  <r>
    <x v="5"/>
    <s v="2505013504RF93295931"/>
    <s v="1036896438"/>
    <s v="Z013"/>
    <s v="Z003"/>
    <s v="0093307891"/>
    <s v="1490727"/>
    <s v="Central Food Wholesales Limited"/>
    <s v="1490727"/>
    <s v="14947759"/>
    <s v="SKU CA FLYL  83R  CPB 20 10000 PP  N TH1"/>
    <n v="50"/>
    <n v="3119.25"/>
    <x v="3"/>
    <n v="-50"/>
    <n v="-3139.5"/>
    <n v="-20.25"/>
    <n v="-3119.25"/>
    <n v="-3600"/>
    <n v="-235.51401869158877"/>
    <n v="-3354.7640186915887"/>
    <s v="CA"/>
    <x v="0"/>
    <x v="19"/>
  </r>
  <r>
    <x v="5"/>
    <s v="5012053596RF93295915"/>
    <s v="1036896470"/>
    <s v="Z013"/>
    <s v="Z003"/>
    <s v="0093307892"/>
    <s v="1014781"/>
    <s v="CP All Public Company Limited"/>
    <s v="1075193"/>
    <s v="14947762"/>
    <s v="SKU CA LTBL  83R  CPB 20 10000 PP  N TH1"/>
    <n v="499"/>
    <n v="29536.57"/>
    <x v="4"/>
    <n v="-499"/>
    <n v="-31332.21"/>
    <n v="-1795.6399999999994"/>
    <n v="-29536.57"/>
    <n v="-35928"/>
    <n v="-2350.429906542056"/>
    <n v="-31886.999906542056"/>
    <s v="CA"/>
    <x v="0"/>
    <x v="0"/>
  </r>
  <r>
    <x v="5"/>
    <s v="5012053596RF93295915"/>
    <s v="1036896479"/>
    <s v="Z046"/>
    <s v="Z003"/>
    <s v="0093307893"/>
    <s v="1014781"/>
    <s v="CP All Public Company Limited"/>
    <s v="1075193"/>
    <s v="14947762"/>
    <s v="SKU CA LTBL  83R  CPB 20 10000 PP  N TH1"/>
    <n v="1"/>
    <n v="59.19"/>
    <x v="4"/>
    <n v="-1"/>
    <n v="-62.79"/>
    <n v="-3.6000000000000014"/>
    <n v="-59.19"/>
    <n v="-72"/>
    <n v="-4.7102803738317753"/>
    <n v="-63.900280373831777"/>
    <s v="CA"/>
    <x v="0"/>
    <x v="0"/>
  </r>
  <r>
    <x v="7"/>
    <s v="W101R50025 (Q)"/>
    <s v="1036932797"/>
    <s v="Z013"/>
    <s v="Z003"/>
    <s v="0093307894"/>
    <s v="1014781"/>
    <s v="CP All Public Company Limited"/>
    <s v="1014781"/>
    <s v="15039619"/>
    <s v="SKU CA FLYL  97R  CPB 20 10000 PP  N TH1"/>
    <n v="500"/>
    <n v="29595.77"/>
    <x v="6"/>
    <n v="-500"/>
    <n v="-31395"/>
    <n v="-1799.2299999999996"/>
    <n v="-29595.77"/>
    <n v="-36000"/>
    <n v="-2355.1401869158876"/>
    <n v="-31950.910186915888"/>
    <s v="CAHD"/>
    <x v="0"/>
    <x v="0"/>
  </r>
  <r>
    <x v="11"/>
    <s v="W901R50087 (U)"/>
    <s v="1037002678"/>
    <s v="Z013"/>
    <s v="Z003"/>
    <s v="0093307895"/>
    <s v="1014781"/>
    <s v="CP All Public Company Limited"/>
    <s v="1121029"/>
    <s v="15039619"/>
    <s v="SKU CA FLYL  97R  CPB 20 10000 PP  N TH1"/>
    <n v="210"/>
    <n v="12430.22"/>
    <x v="6"/>
    <n v="-210"/>
    <n v="-13185.9"/>
    <n v="-755.68000000000029"/>
    <n v="-12430.22"/>
    <n v="-15120"/>
    <n v="-989.15887850467288"/>
    <n v="-13419.378878504673"/>
    <s v="CAHD"/>
    <x v="0"/>
    <x v="0"/>
  </r>
  <r>
    <x v="11"/>
    <s v="1512050798RF93295837"/>
    <s v="1037002679"/>
    <s v="Z013"/>
    <s v="Z003"/>
    <s v="0093307896"/>
    <s v="1014781"/>
    <s v="CP All Public Company Limited"/>
    <s v="1247865"/>
    <s v="15039619"/>
    <s v="SKU CA FLYL  97R  CPB 20 10000 PP  N TH1"/>
    <n v="480"/>
    <n v="28411.94"/>
    <x v="6"/>
    <n v="-480"/>
    <n v="-30139.200000000001"/>
    <n v="-1727.260000000002"/>
    <n v="-28411.94"/>
    <n v="-34560"/>
    <n v="-2260.9345794392525"/>
    <n v="-30672.874579439253"/>
    <s v="CAHD"/>
    <x v="0"/>
    <x v="0"/>
  </r>
  <r>
    <x v="11"/>
    <s v="1512050798RF93295837"/>
    <s v="1037002680"/>
    <s v="Z046"/>
    <s v="Z003"/>
    <s v="0093307897"/>
    <s v="1014781"/>
    <s v="CP All Public Company Limited"/>
    <s v="1247865"/>
    <s v="15039619"/>
    <s v="SKU CA FLYL  97R  CPB 20 10000 PP  N TH1"/>
    <n v="20"/>
    <n v="1183.83"/>
    <x v="6"/>
    <n v="-20"/>
    <n v="-1255.8"/>
    <n v="-71.970000000000027"/>
    <n v="-1183.83"/>
    <n v="-1440"/>
    <n v="-94.205607476635521"/>
    <n v="-1278.0356074766355"/>
    <s v="CAHD"/>
    <x v="0"/>
    <x v="0"/>
  </r>
  <r>
    <x v="11"/>
    <s v="8012050769RF93295831"/>
    <s v="1037002682"/>
    <s v="Z013"/>
    <s v="Z003"/>
    <s v="0093307898"/>
    <s v="1014781"/>
    <s v="CP All Public Company Limited"/>
    <s v="1014779"/>
    <s v="15039619"/>
    <s v="SKU CA FLYL  97R  CPB 20 10000 PP  N TH1"/>
    <n v="500"/>
    <n v="29595.77"/>
    <x v="6"/>
    <n v="-500"/>
    <n v="-31395"/>
    <n v="-1799.2299999999996"/>
    <n v="-29595.77"/>
    <n v="-36000"/>
    <n v="-2355.1401869158876"/>
    <n v="-31950.910186915888"/>
    <s v="CAHD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9">
  <r>
    <x v="0"/>
    <s v="4013051298Code12452D"/>
    <s v="1037132297"/>
    <s v="Z045"/>
    <s v="Z022"/>
    <s v="0093296325"/>
    <s v="1014781"/>
    <s v="CP All Public Company Limited"/>
    <s v="1092504"/>
    <s v="14976301"/>
    <s v="SKU EV LTSB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0"/>
    <s v="4013051298Code12452D"/>
    <s v="1037132297"/>
    <s v="Z045"/>
    <s v="Z022"/>
    <s v="0093296325"/>
    <s v="1014781"/>
    <s v="CP All Public Company Limited"/>
    <s v="1092504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0"/>
    <s v="4013051298Code12452D"/>
    <s v="1037132297"/>
    <s v="Z045"/>
    <s v="Z022"/>
    <s v="0093296325"/>
    <s v="1014781"/>
    <s v="CP All Public Company Limited"/>
    <s v="1092504"/>
    <s v="14947759"/>
    <s v="SKU CA FLYL  83R  CPB 20 10000 PP  N TH1"/>
    <n v="16000"/>
    <n v="947064.41"/>
    <x v="2"/>
    <n v="16000"/>
    <n v="1004640"/>
    <n v="57575.589999999967"/>
    <n v="947064.41"/>
    <n v="1152000"/>
    <n v="75364.485981308404"/>
    <n v="1022428.8959813084"/>
    <s v="CA"/>
    <x v="0"/>
    <x v="0"/>
  </r>
  <r>
    <x v="0"/>
    <s v="4013051298Code12452D"/>
    <s v="1037132297"/>
    <s v="Z045"/>
    <s v="Z022"/>
    <s v="0093296325"/>
    <s v="1014781"/>
    <s v="CP All Public Company Limited"/>
    <s v="1092504"/>
    <s v="14947762"/>
    <s v="SKU CA LTBL  83R  CPB 20 10000 PP  N TH1"/>
    <n v="14000"/>
    <n v="828681.36"/>
    <x v="3"/>
    <n v="14000"/>
    <n v="879060"/>
    <n v="50378.640000000014"/>
    <n v="828681.36"/>
    <n v="1008000"/>
    <n v="65943.925233644855"/>
    <n v="894625.28523364489"/>
    <s v="CA"/>
    <x v="0"/>
    <x v="0"/>
  </r>
  <r>
    <x v="0"/>
    <s v="4013051298Code12452D"/>
    <s v="1037132297"/>
    <s v="Z045"/>
    <s v="Z022"/>
    <s v="0093296325"/>
    <s v="1014781"/>
    <s v="CP All Public Company Limited"/>
    <s v="1092504"/>
    <s v="14947765"/>
    <s v="SKU CA MGGR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0"/>
    <s v="4013051298Code12452D"/>
    <s v="1037132297"/>
    <s v="Z045"/>
    <s v="Z022"/>
    <s v="0093296325"/>
    <s v="1014781"/>
    <s v="CP All Public Company Limited"/>
    <s v="1092504"/>
    <s v="15039619"/>
    <s v="SKU CA FLYL  97R  CPB 20 10000 PP  N TH1"/>
    <n v="2500"/>
    <n v="147978.85999999999"/>
    <x v="5"/>
    <n v="2500"/>
    <n v="156975"/>
    <n v="8996.140000000014"/>
    <n v="147978.85999999999"/>
    <n v="180000"/>
    <n v="11775.700934579439"/>
    <n v="159754.56093457944"/>
    <s v="CAHD"/>
    <x v="0"/>
    <x v="0"/>
  </r>
  <r>
    <x v="0"/>
    <s v="4013051298Code12452D"/>
    <s v="1037132297"/>
    <s v="Z045"/>
    <s v="Z022"/>
    <s v="0093296325"/>
    <s v="1014781"/>
    <s v="CP All Public Company Limited"/>
    <s v="1092504"/>
    <s v="15106849"/>
    <s v="SKU CA MGGR  97R  CPB 20 10000 PP  P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0"/>
    <s v="4013051299Code12452D"/>
    <s v="1037132298"/>
    <s v="Z045"/>
    <s v="Z022"/>
    <s v="0093296326"/>
    <s v="1014781"/>
    <s v="CP All Public Company Limited"/>
    <s v="1092504"/>
    <s v="16239563"/>
    <s v="SKU WI LTBL  83R  CPB 20 10000 PP  N TH1"/>
    <n v="1500"/>
    <n v="148424.29999999999"/>
    <x v="7"/>
    <n v="1500"/>
    <n v="156225"/>
    <n v="7800.7000000000116"/>
    <n v="148424.29999999999"/>
    <n v="180000"/>
    <n v="11775.700934579439"/>
    <n v="160200.00093457944"/>
    <s v="WI"/>
    <x v="0"/>
    <x v="0"/>
  </r>
  <r>
    <x v="0"/>
    <s v="4013051299Code12452D"/>
    <s v="1037132298"/>
    <s v="Z045"/>
    <s v="Z022"/>
    <s v="0093296326"/>
    <s v="1014781"/>
    <s v="CP All Public Company Limited"/>
    <s v="1092504"/>
    <s v="16256531"/>
    <s v="SKU WI FLOE  83M  SFP 20 10000 PP  N TH1"/>
    <n v="2500"/>
    <n v="147978.85999999999"/>
    <x v="8"/>
    <n v="2500"/>
    <n v="156975"/>
    <n v="8996.140000000014"/>
    <n v="147978.85999999999"/>
    <n v="180000"/>
    <n v="11775.700934579439"/>
    <n v="159754.56093457944"/>
    <s v="WI"/>
    <x v="0"/>
    <x v="0"/>
  </r>
  <r>
    <x v="0"/>
    <s v="4013051299Code12452D"/>
    <s v="1037132298"/>
    <s v="Z045"/>
    <s v="Z022"/>
    <s v="0093296326"/>
    <s v="1014781"/>
    <s v="CP All Public Company Limited"/>
    <s v="1092504"/>
    <s v="16256537"/>
    <s v="SKU WI LTCO  83M  SFP 20 10000 PP  N TH1"/>
    <n v="7500"/>
    <n v="443936.59"/>
    <x v="9"/>
    <n v="7500"/>
    <n v="470925"/>
    <n v="26988.409999999974"/>
    <n v="443936.59"/>
    <n v="540000"/>
    <n v="35327.102803738315"/>
    <n v="479263.69280373835"/>
    <s v="WI"/>
    <x v="0"/>
    <x v="0"/>
  </r>
  <r>
    <x v="0"/>
    <s v="4013051299Code12452D"/>
    <s v="1037132298"/>
    <s v="Z045"/>
    <s v="Z022"/>
    <s v="0093296326"/>
    <s v="1014781"/>
    <s v="CP All Public Company Limited"/>
    <s v="1092504"/>
    <s v="16256534"/>
    <s v="SKU WI ME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0"/>
    <s v="8013051229Code12452D"/>
    <s v="1037132299"/>
    <s v="Z045"/>
    <s v="Z022"/>
    <s v="0093296327"/>
    <s v="1014781"/>
    <s v="CP All Public Company Limited"/>
    <s v="1014779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0"/>
    <s v="8013051229Code12452D"/>
    <s v="1037132299"/>
    <s v="Z045"/>
    <s v="Z022"/>
    <s v="0093296327"/>
    <s v="1014781"/>
    <s v="CP All Public Company Limited"/>
    <s v="1014779"/>
    <s v="14947759"/>
    <s v="SKU CA FLYL  83R  CPB 20 10000 PP  N TH1"/>
    <n v="10000"/>
    <n v="591915.26"/>
    <x v="2"/>
    <n v="10000"/>
    <n v="627900"/>
    <n v="35984.739999999991"/>
    <n v="591915.26"/>
    <n v="720000"/>
    <n v="47102.803738317758"/>
    <n v="639018.06373831781"/>
    <s v="CA"/>
    <x v="0"/>
    <x v="0"/>
  </r>
  <r>
    <x v="0"/>
    <s v="8013051229Code12452D"/>
    <s v="1037132299"/>
    <s v="Z045"/>
    <s v="Z022"/>
    <s v="0093296327"/>
    <s v="1014781"/>
    <s v="CP All Public Company Limited"/>
    <s v="1014779"/>
    <s v="14947762"/>
    <s v="SKU CA LTBL  83R  CPB 20 10000 PP  N TH1"/>
    <n v="1500"/>
    <n v="88787.29"/>
    <x v="3"/>
    <n v="1500"/>
    <n v="94185"/>
    <n v="5397.7100000000064"/>
    <n v="88787.29"/>
    <n v="108000"/>
    <n v="7065.4205607476633"/>
    <n v="95852.710560747655"/>
    <s v="CA"/>
    <x v="0"/>
    <x v="0"/>
  </r>
  <r>
    <x v="0"/>
    <s v="8013051229Code12452D"/>
    <s v="1037132299"/>
    <s v="Z045"/>
    <s v="Z022"/>
    <s v="0093296327"/>
    <s v="1014781"/>
    <s v="CP All Public Company Limited"/>
    <s v="1014779"/>
    <s v="14947765"/>
    <s v="SKU CA MGGR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0"/>
    <s v="8013051229Code12452D"/>
    <s v="1037132299"/>
    <s v="Z045"/>
    <s v="Z022"/>
    <s v="0093296327"/>
    <s v="1014781"/>
    <s v="CP All Public Company Limited"/>
    <s v="1014779"/>
    <s v="15039619"/>
    <s v="SKU CA FLYL  97R  CPB 20 10000 PP  N TH1"/>
    <n v="4000"/>
    <n v="236766.18"/>
    <x v="5"/>
    <n v="4000"/>
    <n v="251160"/>
    <n v="14393.820000000007"/>
    <n v="236766.18"/>
    <n v="288000"/>
    <n v="18841.121495327101"/>
    <n v="255607.30149532709"/>
    <s v="CAHD"/>
    <x v="0"/>
    <x v="0"/>
  </r>
  <r>
    <x v="0"/>
    <s v="8013051229Code12452D"/>
    <s v="1037132299"/>
    <s v="Z045"/>
    <s v="Z022"/>
    <s v="0093296327"/>
    <s v="1014781"/>
    <s v="CP All Public Company Limited"/>
    <s v="1014779"/>
    <s v="15106849"/>
    <s v="SKU CA MGGR  97R  CPB 20 10000 PP  P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0"/>
    <s v="8013051230Code12452D"/>
    <s v="1037132300"/>
    <s v="Z045"/>
    <s v="Z022"/>
    <s v="0093296328"/>
    <s v="1014781"/>
    <s v="CP All Public Company Limited"/>
    <s v="1014779"/>
    <s v="16256531"/>
    <s v="SKU WI FLOE  83M  SFP 20 10000 PP  N TH1"/>
    <n v="1000"/>
    <n v="59191.55"/>
    <x v="8"/>
    <n v="1000"/>
    <n v="62790"/>
    <n v="3598.4499999999971"/>
    <n v="59191.55"/>
    <n v="72000"/>
    <n v="4710.2803738317753"/>
    <n v="63901.830373831777"/>
    <s v="WI"/>
    <x v="0"/>
    <x v="0"/>
  </r>
  <r>
    <x v="0"/>
    <s v="8013051230Code12452D"/>
    <s v="1037132300"/>
    <s v="Z045"/>
    <s v="Z022"/>
    <s v="0093296328"/>
    <s v="1014781"/>
    <s v="CP All Public Company Limited"/>
    <s v="1014779"/>
    <s v="16256537"/>
    <s v="SKU WI LTCO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0"/>
    <s v="8013051230Code12452D"/>
    <s v="1037132300"/>
    <s v="Z045"/>
    <s v="Z022"/>
    <s v="0093296328"/>
    <s v="1014781"/>
    <s v="CP All Public Company Limited"/>
    <s v="1014779"/>
    <s v="16256534"/>
    <s v="SKU WI ME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0"/>
    <s v="1313050558Code12452D"/>
    <s v="1037132295"/>
    <s v="Z045"/>
    <s v="Z022"/>
    <s v="0093296329"/>
    <s v="1014781"/>
    <s v="CP All Public Company Limited"/>
    <s v="1134451"/>
    <s v="14947759"/>
    <s v="SKU CA FLYL  83R  CPB 20 10000 PP  N TH1"/>
    <n v="5000"/>
    <n v="295957.63"/>
    <x v="2"/>
    <n v="5000"/>
    <n v="313950"/>
    <n v="17992.369999999995"/>
    <n v="295957.63"/>
    <n v="360000"/>
    <n v="23551.401869158879"/>
    <n v="319509.03186915891"/>
    <s v="CA"/>
    <x v="0"/>
    <x v="0"/>
  </r>
  <r>
    <x v="0"/>
    <s v="1313050558Code12452D"/>
    <s v="1037132295"/>
    <s v="Z045"/>
    <s v="Z022"/>
    <s v="0093296329"/>
    <s v="1014781"/>
    <s v="CP All Public Company Limited"/>
    <s v="1134451"/>
    <s v="14947762"/>
    <s v="SKU CA LTBL  83R  CPB 20 10000 PP  N TH1"/>
    <n v="1500"/>
    <n v="88787.29"/>
    <x v="3"/>
    <n v="1500"/>
    <n v="94185"/>
    <n v="5397.7100000000064"/>
    <n v="88787.29"/>
    <n v="108000"/>
    <n v="7065.4205607476633"/>
    <n v="95852.710560747655"/>
    <s v="CA"/>
    <x v="0"/>
    <x v="0"/>
  </r>
  <r>
    <x v="0"/>
    <s v="1313050558Code12452D"/>
    <s v="1037132295"/>
    <s v="Z045"/>
    <s v="Z022"/>
    <s v="0093296329"/>
    <s v="1014781"/>
    <s v="CP All Public Company Limited"/>
    <s v="1134451"/>
    <s v="14947765"/>
    <s v="SKU CA MGGR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0"/>
    <s v="1313050558Code12452D"/>
    <s v="1037132295"/>
    <s v="Z045"/>
    <s v="Z022"/>
    <s v="0093296329"/>
    <s v="1014781"/>
    <s v="CP All Public Company Limited"/>
    <s v="1134451"/>
    <s v="15039619"/>
    <s v="SKU CA FLYL  97R  CPB 20 10000 PP  N TH1"/>
    <n v="5000"/>
    <n v="295957.73"/>
    <x v="5"/>
    <n v="5000"/>
    <n v="313950"/>
    <n v="17992.270000000019"/>
    <n v="295957.73"/>
    <n v="360000"/>
    <n v="23551.401869158879"/>
    <n v="319509.13186915888"/>
    <s v="CAHD"/>
    <x v="0"/>
    <x v="0"/>
  </r>
  <r>
    <x v="0"/>
    <s v="1313050558Code12452D"/>
    <s v="1037132295"/>
    <s v="Z045"/>
    <s v="Z022"/>
    <s v="0093296329"/>
    <s v="1014781"/>
    <s v="CP All Public Company Limited"/>
    <s v="1134451"/>
    <s v="15106849"/>
    <s v="SKU CA MGGR  97R  CPB 20 10000 PP  P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0"/>
    <s v="1313050559Code12452D"/>
    <s v="1037132301"/>
    <s v="Z045"/>
    <s v="Z022"/>
    <s v="0093296330"/>
    <s v="1014781"/>
    <s v="CP All Public Company Limited"/>
    <s v="1134451"/>
    <s v="16256531"/>
    <s v="SKU WI FLOE  83M  SFP 20 10000 PP  N TH1"/>
    <n v="1500"/>
    <n v="88787.32"/>
    <x v="8"/>
    <n v="1500"/>
    <n v="94185"/>
    <n v="5397.679999999993"/>
    <n v="88787.32"/>
    <n v="108000"/>
    <n v="7065.4205607476633"/>
    <n v="95852.740560747668"/>
    <s v="WI"/>
    <x v="0"/>
    <x v="0"/>
  </r>
  <r>
    <x v="0"/>
    <s v="1313050559Code12452D"/>
    <s v="1037132301"/>
    <s v="Z045"/>
    <s v="Z022"/>
    <s v="0093296330"/>
    <s v="1014781"/>
    <s v="CP All Public Company Limited"/>
    <s v="1134451"/>
    <s v="16256537"/>
    <s v="SKU WI LTCO  83M  SFP 20 10000 PP  N TH1"/>
    <n v="500"/>
    <n v="29595.77"/>
    <x v="9"/>
    <n v="500"/>
    <n v="31395"/>
    <n v="1799.2299999999996"/>
    <n v="29595.77"/>
    <n v="36000"/>
    <n v="2355.1401869158876"/>
    <n v="31950.910186915888"/>
    <s v="WI"/>
    <x v="0"/>
    <x v="0"/>
  </r>
  <r>
    <x v="0"/>
    <s v="1313050559Code12452D"/>
    <s v="1037132301"/>
    <s v="Z045"/>
    <s v="Z022"/>
    <s v="0093296330"/>
    <s v="1014781"/>
    <s v="CP All Public Company Limited"/>
    <s v="1134451"/>
    <s v="16256534"/>
    <s v="SKU WI ME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0"/>
    <s v="1412059372Code12452D"/>
    <s v="1037132302"/>
    <s v="Z045"/>
    <s v="Z022"/>
    <s v="0093296331"/>
    <s v="1014781"/>
    <s v="CP All Public Company Limited"/>
    <s v="1232007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0"/>
    <s v="1412059372Code12452D"/>
    <s v="1037132302"/>
    <s v="Z045"/>
    <s v="Z022"/>
    <s v="0093296331"/>
    <s v="1014781"/>
    <s v="CP All Public Company Limited"/>
    <s v="1232007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0"/>
    <s v="1412059372Code12452D"/>
    <s v="1037132302"/>
    <s v="Z045"/>
    <s v="Z022"/>
    <s v="0093296331"/>
    <s v="1014781"/>
    <s v="CP All Public Company Limited"/>
    <s v="1232007"/>
    <s v="14947759"/>
    <s v="SKU CA FLYL  83R  CPB 20 10000 PP  N TH1"/>
    <n v="5000"/>
    <n v="295957.63"/>
    <x v="2"/>
    <n v="5000"/>
    <n v="313950"/>
    <n v="17992.369999999995"/>
    <n v="295957.63"/>
    <n v="360000"/>
    <n v="23551.401869158879"/>
    <n v="319509.03186915891"/>
    <s v="CA"/>
    <x v="0"/>
    <x v="0"/>
  </r>
  <r>
    <x v="0"/>
    <s v="1412059372Code12452D"/>
    <s v="1037132302"/>
    <s v="Z045"/>
    <s v="Z022"/>
    <s v="0093296331"/>
    <s v="1014781"/>
    <s v="CP All Public Company Limited"/>
    <s v="1232007"/>
    <s v="14947762"/>
    <s v="SKU CA LTBL  83R  CPB 20 10000 PP  N TH1"/>
    <n v="2000"/>
    <n v="118383.05"/>
    <x v="3"/>
    <n v="2000"/>
    <n v="125580"/>
    <n v="7196.9499999999971"/>
    <n v="118383.05"/>
    <n v="144000"/>
    <n v="9420.5607476635505"/>
    <n v="127803.61074766355"/>
    <s v="CA"/>
    <x v="0"/>
    <x v="0"/>
  </r>
  <r>
    <x v="0"/>
    <s v="1412059372Code12452D"/>
    <s v="1037132302"/>
    <s v="Z045"/>
    <s v="Z022"/>
    <s v="0093296331"/>
    <s v="1014781"/>
    <s v="CP All Public Company Limited"/>
    <s v="1232007"/>
    <s v="15039619"/>
    <s v="SKU CA FLYL  97R  CPB 20 10000 PP  N TH1"/>
    <n v="500"/>
    <n v="29595.77"/>
    <x v="5"/>
    <n v="500"/>
    <n v="31395"/>
    <n v="1799.2299999999996"/>
    <n v="29595.77"/>
    <n v="36000"/>
    <n v="2355.1401869158876"/>
    <n v="31950.910186915888"/>
    <s v="CAHD"/>
    <x v="0"/>
    <x v="0"/>
  </r>
  <r>
    <x v="0"/>
    <s v="1412059373Code12452D"/>
    <s v="1037132303"/>
    <s v="Z045"/>
    <s v="Z022"/>
    <s v="0093296332"/>
    <s v="1014781"/>
    <s v="CP All Public Company Limited"/>
    <s v="1232007"/>
    <s v="16256531"/>
    <s v="SKU WI FLOE  83M  SFP 20 10000 PP  N TH1"/>
    <n v="1000"/>
    <n v="59191.55"/>
    <x v="8"/>
    <n v="1000"/>
    <n v="62790"/>
    <n v="3598.4499999999971"/>
    <n v="59191.55"/>
    <n v="72000"/>
    <n v="4710.2803738317753"/>
    <n v="63901.830373831777"/>
    <s v="WI"/>
    <x v="0"/>
    <x v="0"/>
  </r>
  <r>
    <x v="0"/>
    <s v="1412059373Code12452D"/>
    <s v="1037132303"/>
    <s v="Z045"/>
    <s v="Z022"/>
    <s v="0093296332"/>
    <s v="1014781"/>
    <s v="CP All Public Company Limited"/>
    <s v="1232007"/>
    <s v="16256537"/>
    <s v="SKU WI LTCO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0"/>
    <s v="1513051040Code12452D"/>
    <s v="1037132304"/>
    <s v="Z045"/>
    <s v="Z022"/>
    <s v="0093296333"/>
    <s v="1014781"/>
    <s v="CP All Public Company Limited"/>
    <s v="1247865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0"/>
    <s v="1513051040Code12452D"/>
    <s v="1037132304"/>
    <s v="Z045"/>
    <s v="Z022"/>
    <s v="0093296333"/>
    <s v="1014781"/>
    <s v="CP All Public Company Limited"/>
    <s v="1247865"/>
    <s v="14947759"/>
    <s v="SKU CA FLYL  83R  CPB 20 10000 PP  N TH1"/>
    <n v="9000"/>
    <n v="532723.73"/>
    <x v="2"/>
    <n v="9000"/>
    <n v="565110"/>
    <n v="32386.270000000019"/>
    <n v="532723.73"/>
    <n v="648000"/>
    <n v="42392.523364485984"/>
    <n v="575116.25336448592"/>
    <s v="CA"/>
    <x v="0"/>
    <x v="0"/>
  </r>
  <r>
    <x v="0"/>
    <s v="1513051040Code12452D"/>
    <s v="1037132304"/>
    <s v="Z045"/>
    <s v="Z022"/>
    <s v="0093296333"/>
    <s v="1014781"/>
    <s v="CP All Public Company Limited"/>
    <s v="1247865"/>
    <s v="14947762"/>
    <s v="SKU CA LTBL  83R  CPB 20 10000 PP  N TH1"/>
    <n v="1000"/>
    <n v="59191.53"/>
    <x v="3"/>
    <n v="1000"/>
    <n v="62790"/>
    <n v="3598.4700000000012"/>
    <n v="59191.53"/>
    <n v="72000"/>
    <n v="4710.2803738317753"/>
    <n v="63901.810373831773"/>
    <s v="CA"/>
    <x v="0"/>
    <x v="0"/>
  </r>
  <r>
    <x v="0"/>
    <s v="1513051040Code12452D"/>
    <s v="1037132304"/>
    <s v="Z045"/>
    <s v="Z022"/>
    <s v="0093296333"/>
    <s v="1014781"/>
    <s v="CP All Public Company Limited"/>
    <s v="1247865"/>
    <s v="14947765"/>
    <s v="SKU CA MGGR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0"/>
    <s v="1513051040Code12452D"/>
    <s v="1037132304"/>
    <s v="Z045"/>
    <s v="Z022"/>
    <s v="0093296333"/>
    <s v="1014781"/>
    <s v="CP All Public Company Limited"/>
    <s v="1247865"/>
    <s v="15039619"/>
    <s v="SKU CA FLYL  97R  CPB 20 10000 PP  N TH1"/>
    <n v="6000"/>
    <n v="355149.27"/>
    <x v="5"/>
    <n v="6000"/>
    <n v="376740"/>
    <n v="21590.729999999981"/>
    <n v="355149.27"/>
    <n v="432000"/>
    <n v="28261.682242990653"/>
    <n v="383410.95224299066"/>
    <s v="CAHD"/>
    <x v="0"/>
    <x v="0"/>
  </r>
  <r>
    <x v="0"/>
    <s v="1513051040Code12452D"/>
    <s v="1037132304"/>
    <s v="Z045"/>
    <s v="Z022"/>
    <s v="0093296333"/>
    <s v="1014781"/>
    <s v="CP All Public Company Limited"/>
    <s v="1247865"/>
    <s v="15106849"/>
    <s v="SKU CA MGGR  97R  CPB 20 10000 PP  P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0"/>
    <s v="1513051041Code12452D"/>
    <s v="1037132306"/>
    <s v="Z045"/>
    <s v="Z022"/>
    <s v="0093296334"/>
    <s v="1014781"/>
    <s v="CP All Public Company Limited"/>
    <s v="1247865"/>
    <s v="16256531"/>
    <s v="SKU WI FLOE  83M  SFP 20 10000 PP  N TH1"/>
    <n v="1000"/>
    <n v="59191.55"/>
    <x v="8"/>
    <n v="1000"/>
    <n v="62790"/>
    <n v="3598.4499999999971"/>
    <n v="59191.55"/>
    <n v="72000"/>
    <n v="4710.2803738317753"/>
    <n v="63901.830373831777"/>
    <s v="WI"/>
    <x v="0"/>
    <x v="0"/>
  </r>
  <r>
    <x v="0"/>
    <s v="1513051041Code12452D"/>
    <s v="1037132306"/>
    <s v="Z045"/>
    <s v="Z022"/>
    <s v="0093296334"/>
    <s v="1014781"/>
    <s v="CP All Public Company Limited"/>
    <s v="1247865"/>
    <s v="16256537"/>
    <s v="SKU WI LTCO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0"/>
    <s v="1513051041Code12452D"/>
    <s v="1037132306"/>
    <s v="Z045"/>
    <s v="Z022"/>
    <s v="0093296334"/>
    <s v="1014781"/>
    <s v="CP All Public Company Limited"/>
    <s v="1247865"/>
    <s v="16256534"/>
    <s v="SKU WI ME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0"/>
    <s v="3013050003Code12452D"/>
    <s v="1037132288"/>
    <s v="Z045"/>
    <s v="Z022"/>
    <s v="0093296335"/>
    <s v="1014781"/>
    <s v="CP All Public Company Limited"/>
    <s v="1113864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0"/>
    <s v="3013050003Code12452D"/>
    <s v="1037132288"/>
    <s v="Z045"/>
    <s v="Z022"/>
    <s v="0093296335"/>
    <s v="1014781"/>
    <s v="CP All Public Company Limited"/>
    <s v="1113864"/>
    <s v="14976301"/>
    <s v="SKU EV LTSB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0"/>
    <s v="3013050003Code12452D"/>
    <s v="1037132288"/>
    <s v="Z045"/>
    <s v="Z022"/>
    <s v="0093296335"/>
    <s v="1014781"/>
    <s v="CP All Public Company Limited"/>
    <s v="1113864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0"/>
    <s v="3013050003Code12452D"/>
    <s v="1037132288"/>
    <s v="Z045"/>
    <s v="Z022"/>
    <s v="0093296335"/>
    <s v="1014781"/>
    <s v="CP All Public Company Limited"/>
    <s v="1113864"/>
    <s v="14947759"/>
    <s v="SKU CA FLYL  83R  CPB 20 10000 PP  N TH1"/>
    <n v="10000"/>
    <n v="591915.26"/>
    <x v="2"/>
    <n v="10000"/>
    <n v="627900"/>
    <n v="35984.739999999991"/>
    <n v="591915.26"/>
    <n v="720000"/>
    <n v="47102.803738317758"/>
    <n v="639018.06373831781"/>
    <s v="CA"/>
    <x v="0"/>
    <x v="0"/>
  </r>
  <r>
    <x v="0"/>
    <s v="3013050003Code12452D"/>
    <s v="1037132288"/>
    <s v="Z045"/>
    <s v="Z022"/>
    <s v="0093296335"/>
    <s v="1014781"/>
    <s v="CP All Public Company Limited"/>
    <s v="1113864"/>
    <s v="14947762"/>
    <s v="SKU CA LTBL  83R  CPB 20 10000 PP  N TH1"/>
    <n v="4500"/>
    <n v="266361.87"/>
    <x v="3"/>
    <n v="4500"/>
    <n v="282555"/>
    <n v="16193.130000000005"/>
    <n v="266361.87"/>
    <n v="324000"/>
    <n v="21196.261682242992"/>
    <n v="287558.13168224297"/>
    <s v="CA"/>
    <x v="0"/>
    <x v="0"/>
  </r>
  <r>
    <x v="0"/>
    <s v="3013050003Code12452D"/>
    <s v="1037132288"/>
    <s v="Z045"/>
    <s v="Z022"/>
    <s v="0093296335"/>
    <s v="1014781"/>
    <s v="CP All Public Company Limited"/>
    <s v="1113864"/>
    <s v="14947765"/>
    <s v="SKU CA MGGR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0"/>
    <s v="3013050003Code12452D"/>
    <s v="1037132288"/>
    <s v="Z045"/>
    <s v="Z022"/>
    <s v="0093296335"/>
    <s v="1014781"/>
    <s v="CP All Public Company Limited"/>
    <s v="1113864"/>
    <s v="15039619"/>
    <s v="SKU CA FLYL  97R  CPB 20 10000 PP  N TH1"/>
    <n v="4500"/>
    <n v="266361.96000000002"/>
    <x v="5"/>
    <n v="4500"/>
    <n v="282555"/>
    <n v="16193.039999999979"/>
    <n v="266361.96000000002"/>
    <n v="324000"/>
    <n v="21196.261682242992"/>
    <n v="287558.22168224299"/>
    <s v="CAHD"/>
    <x v="0"/>
    <x v="0"/>
  </r>
  <r>
    <x v="0"/>
    <s v="3013050003Code12452D"/>
    <s v="1037132288"/>
    <s v="Z045"/>
    <s v="Z022"/>
    <s v="0093296335"/>
    <s v="1014781"/>
    <s v="CP All Public Company Limited"/>
    <s v="1113864"/>
    <s v="15106849"/>
    <s v="SKU CA MGGR  97R  CPB 20 10000 PP  P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0"/>
    <s v="3013050004Code12452D"/>
    <s v="1037132296"/>
    <s v="Z045"/>
    <s v="Z022"/>
    <s v="0093296336"/>
    <s v="1014781"/>
    <s v="CP All Public Company Limited"/>
    <s v="1113864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0"/>
    <s v="3013050004Code12452D"/>
    <s v="1037132296"/>
    <s v="Z045"/>
    <s v="Z022"/>
    <s v="0093296336"/>
    <s v="1014781"/>
    <s v="CP All Public Company Limited"/>
    <s v="1113864"/>
    <s v="16256531"/>
    <s v="SKU WI FLOE  83M  SFP 20 10000 PP  N TH1"/>
    <n v="3000"/>
    <n v="177574.64"/>
    <x v="8"/>
    <n v="3000"/>
    <n v="188370"/>
    <n v="10795.359999999986"/>
    <n v="177574.64"/>
    <n v="216000"/>
    <n v="14130.841121495327"/>
    <n v="191705.48112149534"/>
    <s v="WI"/>
    <x v="0"/>
    <x v="0"/>
  </r>
  <r>
    <x v="0"/>
    <s v="3013050004Code12452D"/>
    <s v="1037132296"/>
    <s v="Z045"/>
    <s v="Z022"/>
    <s v="0093296336"/>
    <s v="1014781"/>
    <s v="CP All Public Company Limited"/>
    <s v="1113864"/>
    <s v="16256537"/>
    <s v="SKU WI LTCO  83M  SFP 20 10000 PP  N TH1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0"/>
  </r>
  <r>
    <x v="0"/>
    <s v="3013050004Code12452D"/>
    <s v="1037132296"/>
    <s v="Z045"/>
    <s v="Z022"/>
    <s v="0093296336"/>
    <s v="1014781"/>
    <s v="CP All Public Company Limited"/>
    <s v="1113864"/>
    <s v="16256534"/>
    <s v="SKU WI ME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0"/>
    <s v="1013054274"/>
    <s v="1037132286"/>
    <s v="Z045"/>
    <s v="Z022"/>
    <s v="0093296337"/>
    <s v="1014781"/>
    <s v="CP All Public Company Limited"/>
    <s v="1014781"/>
    <s v="16280435"/>
    <s v="SKU EV ORBL  83R  ROC 20 10000 PP  N TH1"/>
    <n v="4000"/>
    <n v="533353.12"/>
    <x v="11"/>
    <n v="4000"/>
    <n v="554120"/>
    <n v="20766.880000000005"/>
    <n v="533353.12"/>
    <n v="640000"/>
    <n v="41869.15887850467"/>
    <n v="575222.27887850464"/>
    <s v="EV"/>
    <x v="0"/>
    <x v="0"/>
  </r>
  <r>
    <x v="0"/>
    <s v="1013054274"/>
    <s v="1037132286"/>
    <s v="Z045"/>
    <s v="Z022"/>
    <s v="0093296337"/>
    <s v="1014781"/>
    <s v="CP All Public Company Limited"/>
    <s v="1014781"/>
    <s v="14947759"/>
    <s v="SKU CA FLYL  83R  CPB 20 10000 PP  N TH1"/>
    <n v="16000"/>
    <n v="947064.41"/>
    <x v="2"/>
    <n v="16000"/>
    <n v="1004640"/>
    <n v="57575.589999999967"/>
    <n v="947064.41"/>
    <n v="1152000"/>
    <n v="75364.485981308404"/>
    <n v="1022428.8959813084"/>
    <s v="CA"/>
    <x v="0"/>
    <x v="0"/>
  </r>
  <r>
    <x v="0"/>
    <s v="1013054274"/>
    <s v="1037132286"/>
    <s v="Z045"/>
    <s v="Z022"/>
    <s v="0093296337"/>
    <s v="1014781"/>
    <s v="CP All Public Company Limited"/>
    <s v="1014781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0"/>
    <s v="1013054275"/>
    <s v="1037132287"/>
    <s v="Z045"/>
    <s v="Z022"/>
    <s v="0093296338"/>
    <s v="1014781"/>
    <s v="CP All Public Company Limited"/>
    <s v="1014781"/>
    <s v="16256531"/>
    <s v="SKU WI FLOE  83M  SFP 20 10000 PP  N TH1"/>
    <n v="10000"/>
    <n v="591915.46"/>
    <x v="8"/>
    <n v="10000"/>
    <n v="627900"/>
    <n v="35984.540000000037"/>
    <n v="591915.46"/>
    <n v="720000"/>
    <n v="47102.803738317758"/>
    <n v="639018.26373831776"/>
    <s v="WI"/>
    <x v="0"/>
    <x v="0"/>
  </r>
  <r>
    <x v="0"/>
    <s v="5013055395"/>
    <s v="1037132289"/>
    <s v="Z045"/>
    <s v="Z022"/>
    <s v="0093296339"/>
    <s v="1014781"/>
    <s v="CP All Public Company Limited"/>
    <s v="1075193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0"/>
    <s v="5013055395"/>
    <s v="1037132289"/>
    <s v="Z045"/>
    <s v="Z022"/>
    <s v="0093296339"/>
    <s v="1014781"/>
    <s v="CP All Public Company Limited"/>
    <s v="1075193"/>
    <s v="14976301"/>
    <s v="SKU EV LTSB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0"/>
    <s v="5013055395"/>
    <s v="1037132289"/>
    <s v="Z045"/>
    <s v="Z022"/>
    <s v="0093296339"/>
    <s v="1014781"/>
    <s v="CP All Public Company Limited"/>
    <s v="1075193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0"/>
    <s v="5013055395"/>
    <s v="1037132289"/>
    <s v="Z045"/>
    <s v="Z022"/>
    <s v="0093296339"/>
    <s v="1014781"/>
    <s v="CP All Public Company Limited"/>
    <s v="1075193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0"/>
    <s v="5013055395"/>
    <s v="1037132289"/>
    <s v="Z045"/>
    <s v="Z022"/>
    <s v="0093296339"/>
    <s v="1014781"/>
    <s v="CP All Public Company Limited"/>
    <s v="1075193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0"/>
    <s v="5013055395"/>
    <s v="1037132289"/>
    <s v="Z045"/>
    <s v="Z022"/>
    <s v="0093296339"/>
    <s v="1014781"/>
    <s v="CP All Public Company Limited"/>
    <s v="1075193"/>
    <s v="14947765"/>
    <s v="SKU CA MGGR  83R  CPB 20 10000 PP  N TH1"/>
    <n v="3000"/>
    <n v="177574.58"/>
    <x v="4"/>
    <n v="3000"/>
    <n v="188370"/>
    <n v="10795.420000000013"/>
    <n v="177574.58"/>
    <n v="216000"/>
    <n v="14130.841121495327"/>
    <n v="191705.42112149531"/>
    <s v="CA"/>
    <x v="0"/>
    <x v="0"/>
  </r>
  <r>
    <x v="0"/>
    <s v="5013055395"/>
    <s v="1037132289"/>
    <s v="Z045"/>
    <s v="Z022"/>
    <s v="0093296339"/>
    <s v="1014781"/>
    <s v="CP All Public Company Limited"/>
    <s v="1075193"/>
    <s v="15039619"/>
    <s v="SKU CA FLYL  97R  CPB 20 10000 PP  N TH1"/>
    <n v="2500"/>
    <n v="147978.85999999999"/>
    <x v="5"/>
    <n v="2500"/>
    <n v="156975"/>
    <n v="8996.140000000014"/>
    <n v="147978.85999999999"/>
    <n v="180000"/>
    <n v="11775.700934579439"/>
    <n v="159754.56093457944"/>
    <s v="CAHD"/>
    <x v="0"/>
    <x v="0"/>
  </r>
  <r>
    <x v="0"/>
    <s v="5013055395"/>
    <s v="1037132289"/>
    <s v="Z045"/>
    <s v="Z022"/>
    <s v="0093296339"/>
    <s v="1014781"/>
    <s v="CP All Public Company Limited"/>
    <s v="1075193"/>
    <s v="15106849"/>
    <s v="SKU CA MGGR  97R  CPB 20 10000 PP  P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0"/>
    <s v="5013055396"/>
    <s v="1037132290"/>
    <s v="Z045"/>
    <s v="Z022"/>
    <s v="0093296340"/>
    <s v="1014781"/>
    <s v="CP All Public Company Limited"/>
    <s v="1075193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0"/>
    <s v="5013055396"/>
    <s v="1037132290"/>
    <s v="Z045"/>
    <s v="Z022"/>
    <s v="0093296340"/>
    <s v="1014781"/>
    <s v="CP All Public Company Limited"/>
    <s v="1075193"/>
    <s v="16256531"/>
    <s v="SKU WI FLOE  83M  SFP 20 10000 PP  N TH1"/>
    <n v="1500"/>
    <n v="88787.32"/>
    <x v="8"/>
    <n v="1500"/>
    <n v="94185"/>
    <n v="5397.679999999993"/>
    <n v="88787.32"/>
    <n v="108000"/>
    <n v="7065.4205607476633"/>
    <n v="95852.740560747668"/>
    <s v="WI"/>
    <x v="0"/>
    <x v="0"/>
  </r>
  <r>
    <x v="0"/>
    <s v="5013055396"/>
    <s v="1037132290"/>
    <s v="Z045"/>
    <s v="Z022"/>
    <s v="0093296340"/>
    <s v="1014781"/>
    <s v="CP All Public Company Limited"/>
    <s v="1075193"/>
    <s v="16256537"/>
    <s v="SKU WI LTCO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0"/>
    <s v="5013055396"/>
    <s v="1037132290"/>
    <s v="Z045"/>
    <s v="Z022"/>
    <s v="0093296340"/>
    <s v="1014781"/>
    <s v="CP All Public Company Limited"/>
    <s v="1075193"/>
    <s v="16256534"/>
    <s v="SKU WI ME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0"/>
    <s v="9013054124Code12452D"/>
    <s v="1037132291"/>
    <s v="Z045"/>
    <s v="Z022"/>
    <s v="0093296341"/>
    <s v="1014781"/>
    <s v="CP All Public Company Limited"/>
    <s v="1121029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0"/>
    <s v="9013054124Code12452D"/>
    <s v="1037132291"/>
    <s v="Z045"/>
    <s v="Z022"/>
    <s v="0093296341"/>
    <s v="1014781"/>
    <s v="CP All Public Company Limited"/>
    <s v="1121029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0"/>
    <s v="9013054124Code12452D"/>
    <s v="1037132291"/>
    <s v="Z045"/>
    <s v="Z022"/>
    <s v="0093296341"/>
    <s v="1014781"/>
    <s v="CP All Public Company Limited"/>
    <s v="1121029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0"/>
    <s v="9013054124Code12452D"/>
    <s v="1037132291"/>
    <s v="Z045"/>
    <s v="Z022"/>
    <s v="0093296341"/>
    <s v="1014781"/>
    <s v="CP All Public Company Limited"/>
    <s v="1121029"/>
    <s v="14947759"/>
    <s v="SKU CA FLYL  83R  CPB 20 10000 PP  N TH1"/>
    <n v="8000"/>
    <n v="473532.21"/>
    <x v="2"/>
    <n v="8000"/>
    <n v="502320"/>
    <n v="28787.789999999979"/>
    <n v="473532.21"/>
    <n v="576000"/>
    <n v="37682.242990654202"/>
    <n v="511214.45299065422"/>
    <s v="CA"/>
    <x v="0"/>
    <x v="0"/>
  </r>
  <r>
    <x v="0"/>
    <s v="9013054124Code12452D"/>
    <s v="1037132291"/>
    <s v="Z045"/>
    <s v="Z022"/>
    <s v="0093296341"/>
    <s v="1014781"/>
    <s v="CP All Public Company Limited"/>
    <s v="1121029"/>
    <s v="14947762"/>
    <s v="SKU CA LTBL  83R  CPB 20 10000 PP  N TH1"/>
    <n v="3000"/>
    <n v="177574.58"/>
    <x v="3"/>
    <n v="3000"/>
    <n v="188370"/>
    <n v="10795.420000000013"/>
    <n v="177574.58"/>
    <n v="216000"/>
    <n v="14130.841121495327"/>
    <n v="191705.42112149531"/>
    <s v="CA"/>
    <x v="0"/>
    <x v="0"/>
  </r>
  <r>
    <x v="0"/>
    <s v="9013054124Code12452D"/>
    <s v="1037132291"/>
    <s v="Z045"/>
    <s v="Z022"/>
    <s v="0093296341"/>
    <s v="1014781"/>
    <s v="CP All Public Company Limited"/>
    <s v="1121029"/>
    <s v="14947765"/>
    <s v="SKU CA MGGR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0"/>
    <s v="9013054124Code12452D"/>
    <s v="1037132291"/>
    <s v="Z045"/>
    <s v="Z022"/>
    <s v="0093296341"/>
    <s v="1014781"/>
    <s v="CP All Public Company Limited"/>
    <s v="1121029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0"/>
    <s v="9013054124Code12452D"/>
    <s v="1037132291"/>
    <s v="Z045"/>
    <s v="Z022"/>
    <s v="0093296341"/>
    <s v="1014781"/>
    <s v="CP All Public Company Limited"/>
    <s v="1121029"/>
    <s v="15106849"/>
    <s v="SKU CA MGGR  97R  CPB 20 10000 PP  P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0"/>
    <s v="9013054125Code12452D"/>
    <s v="1037132292"/>
    <s v="Z045"/>
    <s v="Z022"/>
    <s v="0093296342"/>
    <s v="1014781"/>
    <s v="CP All Public Company Limited"/>
    <s v="1121029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0"/>
    <s v="9013054125Code12452D"/>
    <s v="1037132292"/>
    <s v="Z045"/>
    <s v="Z022"/>
    <s v="0093296342"/>
    <s v="1014781"/>
    <s v="CP All Public Company Limited"/>
    <s v="1121029"/>
    <s v="16256531"/>
    <s v="SKU WI FLOE  83M  SFP 20 10000 PP  N TH1"/>
    <n v="2000"/>
    <n v="118383.09"/>
    <x v="8"/>
    <n v="2000"/>
    <n v="125580"/>
    <n v="7196.9100000000035"/>
    <n v="118383.09"/>
    <n v="144000"/>
    <n v="9420.5607476635505"/>
    <n v="127803.65074766355"/>
    <s v="WI"/>
    <x v="0"/>
    <x v="0"/>
  </r>
  <r>
    <x v="0"/>
    <s v="9013054125Code12452D"/>
    <s v="1037132292"/>
    <s v="Z045"/>
    <s v="Z022"/>
    <s v="0093296342"/>
    <s v="1014781"/>
    <s v="CP All Public Company Limited"/>
    <s v="1121029"/>
    <s v="16256537"/>
    <s v="SKU WI LTCO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0"/>
    <s v="9013054125Code12452D"/>
    <s v="1037132292"/>
    <s v="Z045"/>
    <s v="Z022"/>
    <s v="0093296342"/>
    <s v="1014781"/>
    <s v="CP All Public Company Limited"/>
    <s v="1121029"/>
    <s v="16256534"/>
    <s v="SKU WI ME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0"/>
    <s v="1213053024Code12452D"/>
    <s v="1037132293"/>
    <s v="Z045"/>
    <s v="Z022"/>
    <s v="0093296343"/>
    <s v="1014781"/>
    <s v="CP All Public Company Limited"/>
    <s v="1123730"/>
    <s v="16280435"/>
    <s v="SKU EV ORBL  83R  ROC 20 10000 PP  N TH1"/>
    <n v="1500"/>
    <n v="200007.42"/>
    <x v="11"/>
    <n v="1500"/>
    <n v="207795"/>
    <n v="7787.5799999999872"/>
    <n v="200007.42"/>
    <n v="240000"/>
    <n v="15700.934579439252"/>
    <n v="215708.35457943927"/>
    <s v="EV"/>
    <x v="0"/>
    <x v="0"/>
  </r>
  <r>
    <x v="0"/>
    <s v="1213053024Code12452D"/>
    <s v="1037132293"/>
    <s v="Z045"/>
    <s v="Z022"/>
    <s v="0093296343"/>
    <s v="1014781"/>
    <s v="CP All Public Company Limited"/>
    <s v="1123730"/>
    <s v="14976301"/>
    <s v="SKU EV LTSB  83R  ROC 20 10000 PP  N TH1"/>
    <n v="2500"/>
    <n v="333345.7"/>
    <x v="0"/>
    <n v="2500"/>
    <n v="346325"/>
    <n v="12979.299999999988"/>
    <n v="333345.7"/>
    <n v="400000"/>
    <n v="26168.224299065419"/>
    <n v="359513.92429906543"/>
    <s v="EV"/>
    <x v="0"/>
    <x v="0"/>
  </r>
  <r>
    <x v="0"/>
    <s v="1213053024Code12452D"/>
    <s v="1037132293"/>
    <s v="Z045"/>
    <s v="Z022"/>
    <s v="0093296343"/>
    <s v="1014781"/>
    <s v="CP All Public Company Limited"/>
    <s v="1123730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0"/>
    <s v="1213053024Code12452D"/>
    <s v="1037132293"/>
    <s v="Z045"/>
    <s v="Z022"/>
    <s v="0093296343"/>
    <s v="1014781"/>
    <s v="CP All Public Company Limited"/>
    <s v="1123730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0"/>
    <s v="1213053024Code12452D"/>
    <s v="1037132293"/>
    <s v="Z045"/>
    <s v="Z022"/>
    <s v="0093296343"/>
    <s v="1014781"/>
    <s v="CP All Public Company Limited"/>
    <s v="1123730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0"/>
    <s v="1213053024Code12452D"/>
    <s v="1037132293"/>
    <s v="Z045"/>
    <s v="Z022"/>
    <s v="0093296343"/>
    <s v="1014781"/>
    <s v="CP All Public Company Limited"/>
    <s v="1123730"/>
    <s v="14947765"/>
    <s v="SKU CA MGGR  83R  CPB 20 10000 PP  N TH1"/>
    <n v="6000"/>
    <n v="355149.15"/>
    <x v="4"/>
    <n v="6000"/>
    <n v="376740"/>
    <n v="21590.849999999977"/>
    <n v="355149.15"/>
    <n v="432000"/>
    <n v="28261.682242990653"/>
    <n v="383410.83224299067"/>
    <s v="CA"/>
    <x v="0"/>
    <x v="0"/>
  </r>
  <r>
    <x v="0"/>
    <s v="1213053024Code12452D"/>
    <s v="1037132293"/>
    <s v="Z045"/>
    <s v="Z022"/>
    <s v="0093296343"/>
    <s v="1014781"/>
    <s v="CP All Public Company Limited"/>
    <s v="1123730"/>
    <s v="15039619"/>
    <s v="SKU CA FLYL  97R  CPB 20 10000 PP  N TH1"/>
    <n v="16000"/>
    <n v="947064.73"/>
    <x v="5"/>
    <n v="16000"/>
    <n v="1004640"/>
    <n v="57575.270000000019"/>
    <n v="947064.73"/>
    <n v="1152000"/>
    <n v="75364.485981308404"/>
    <n v="1022429.2159813084"/>
    <s v="CAHD"/>
    <x v="0"/>
    <x v="0"/>
  </r>
  <r>
    <x v="0"/>
    <s v="1213053024Code12452D"/>
    <s v="1037132293"/>
    <s v="Z045"/>
    <s v="Z022"/>
    <s v="0093296343"/>
    <s v="1014781"/>
    <s v="CP All Public Company Limited"/>
    <s v="1123730"/>
    <s v="15106849"/>
    <s v="SKU CA MGGR  97R  CPB 20 10000 PP  P TH1"/>
    <n v="3500"/>
    <n v="207170.41"/>
    <x v="6"/>
    <n v="3500"/>
    <n v="219765"/>
    <n v="12594.589999999997"/>
    <n v="207170.41"/>
    <n v="252000"/>
    <n v="16485.981308411214"/>
    <n v="223656.39130841123"/>
    <s v="CAHD"/>
    <x v="0"/>
    <x v="0"/>
  </r>
  <r>
    <x v="0"/>
    <s v="1213053025Code12452D"/>
    <s v="1037132294"/>
    <s v="Z045"/>
    <s v="Z022"/>
    <s v="0093296344"/>
    <s v="1014781"/>
    <s v="CP All Public Company Limited"/>
    <s v="1123730"/>
    <s v="16239563"/>
    <s v="SKU WI LTBL  83R  CPB 20 10000 PP  N TH1"/>
    <n v="1000"/>
    <n v="98949.53"/>
    <x v="7"/>
    <n v="1000"/>
    <n v="104150"/>
    <n v="5200.4700000000012"/>
    <n v="98949.53"/>
    <n v="120000"/>
    <n v="7850.467289719626"/>
    <n v="106799.99728971963"/>
    <s v="WI"/>
    <x v="0"/>
    <x v="0"/>
  </r>
  <r>
    <x v="0"/>
    <s v="1213053025Code12452D"/>
    <s v="1037132294"/>
    <s v="Z045"/>
    <s v="Z022"/>
    <s v="0093296344"/>
    <s v="1014781"/>
    <s v="CP All Public Company Limited"/>
    <s v="1123730"/>
    <s v="16256531"/>
    <s v="SKU WI FLOE  83M  SFP 20 10000 PP  N TH1"/>
    <n v="4000"/>
    <n v="236766.18"/>
    <x v="8"/>
    <n v="4000"/>
    <n v="251160"/>
    <n v="14393.820000000007"/>
    <n v="236766.18"/>
    <n v="288000"/>
    <n v="18841.121495327101"/>
    <n v="255607.30149532709"/>
    <s v="WI"/>
    <x v="0"/>
    <x v="0"/>
  </r>
  <r>
    <x v="0"/>
    <s v="1213053025Code12452D"/>
    <s v="1037132294"/>
    <s v="Z045"/>
    <s v="Z022"/>
    <s v="0093296344"/>
    <s v="1014781"/>
    <s v="CP All Public Company Limited"/>
    <s v="1123730"/>
    <s v="16256537"/>
    <s v="SKU WI LTCO  83M  SFP 20 10000 PP  N TH1"/>
    <n v="8000"/>
    <n v="473532.37"/>
    <x v="9"/>
    <n v="8000"/>
    <n v="502320"/>
    <n v="28787.630000000005"/>
    <n v="473532.37"/>
    <n v="576000"/>
    <n v="37682.242990654202"/>
    <n v="511214.61299065419"/>
    <s v="WI"/>
    <x v="0"/>
    <x v="0"/>
  </r>
  <r>
    <x v="0"/>
    <s v="1213053025Code12452D"/>
    <s v="1037132294"/>
    <s v="Z045"/>
    <s v="Z022"/>
    <s v="0093296344"/>
    <s v="1014781"/>
    <s v="CP All Public Company Limited"/>
    <s v="1123730"/>
    <s v="16256534"/>
    <s v="SKU WI ME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0"/>
    <s v="0024025783"/>
    <s v="1037132313"/>
    <s v="Z045"/>
    <s v="Z022"/>
    <s v="0093296345"/>
    <s v="1076141"/>
    <s v="Big C Supercenter Public Co.,Ltd."/>
    <s v="1126142"/>
    <s v="14947759"/>
    <s v="SKU CA FLYL  83R  CPB 20 10000 PP  N TH1"/>
    <n v="500"/>
    <n v="31200"/>
    <x v="2"/>
    <n v="500"/>
    <n v="31395"/>
    <n v="195"/>
    <n v="31200"/>
    <n v="36000"/>
    <n v="2355.1401869158876"/>
    <n v="33555.140186915887"/>
    <s v="CA"/>
    <x v="0"/>
    <x v="1"/>
  </r>
  <r>
    <x v="0"/>
    <s v="0024025783"/>
    <s v="1037132313"/>
    <s v="Z045"/>
    <s v="Z022"/>
    <s v="0093296345"/>
    <s v="1076141"/>
    <s v="Big C Supercenter Public Co.,Ltd."/>
    <s v="1126142"/>
    <s v="14947762"/>
    <s v="SKU CA LTBL  83R  CPB 20 10000 PP  N TH1"/>
    <n v="500"/>
    <n v="31200"/>
    <x v="3"/>
    <n v="500"/>
    <n v="31395"/>
    <n v="195"/>
    <n v="31200"/>
    <n v="36000"/>
    <n v="2355.1401869158876"/>
    <n v="33555.140186915887"/>
    <s v="CA"/>
    <x v="0"/>
    <x v="1"/>
  </r>
  <r>
    <x v="0"/>
    <s v="4002554939"/>
    <s v="1037133103"/>
    <s v="Z045"/>
    <s v="Z022"/>
    <s v="0093296346"/>
    <s v="1137711"/>
    <s v="C.J. Express Group Co., Ltd."/>
    <s v="1137711"/>
    <s v="14947759"/>
    <s v="SKU CA FLYL  83R  CPB 20 10000 PP  N TH1"/>
    <n v="200"/>
    <n v="12504"/>
    <x v="2"/>
    <n v="200"/>
    <n v="12558"/>
    <n v="54"/>
    <n v="12504"/>
    <n v="14400"/>
    <n v="942.0560747663551"/>
    <n v="13446.056074766355"/>
    <s v="CA"/>
    <x v="0"/>
    <x v="2"/>
  </r>
  <r>
    <x v="0"/>
    <s v="14429502"/>
    <s v="1037132305"/>
    <s v="Z045"/>
    <s v="Z022"/>
    <s v="0093296347"/>
    <s v="1086774"/>
    <s v="Central Food Retail Co., Ltd."/>
    <s v="1086774"/>
    <s v="14947765"/>
    <s v="SKU CA MGGR  83R  CPB 20 10000 PP  N TH1"/>
    <n v="1500"/>
    <n v="90630"/>
    <x v="4"/>
    <n v="1500"/>
    <n v="94185"/>
    <n v="3555"/>
    <n v="90630"/>
    <n v="108000"/>
    <n v="7065.4205607476633"/>
    <n v="97695.420560747662"/>
    <s v="CA"/>
    <x v="0"/>
    <x v="3"/>
  </r>
  <r>
    <x v="0"/>
    <s v="O8 50129970"/>
    <s v="1037133106"/>
    <s v="Z045"/>
    <s v="Z022"/>
    <s v="0093296348"/>
    <s v="1014654"/>
    <s v="FOODLAND SUPERMARKET CO., LTD."/>
    <s v="1014654"/>
    <s v="16280435"/>
    <s v="SKU EV ORBL  83R  ROC 20 10000 PP  N TH1"/>
    <n v="40"/>
    <n v="5371.2"/>
    <x v="11"/>
    <n v="40"/>
    <n v="5541.2"/>
    <n v="170"/>
    <n v="5371.2"/>
    <n v="6400"/>
    <n v="418.69158878504675"/>
    <n v="5789.8915887850462"/>
    <s v="EV"/>
    <x v="0"/>
    <x v="4"/>
  </r>
  <r>
    <x v="0"/>
    <s v="O8 50129970"/>
    <s v="1037133106"/>
    <s v="Z045"/>
    <s v="Z022"/>
    <s v="0093296348"/>
    <s v="1014654"/>
    <s v="FOODLAND SUPERMARKET CO., LTD."/>
    <s v="1014654"/>
    <s v="14976301"/>
    <s v="SKU EV LTSB  83R  ROC 20 10000 PP  N TH1"/>
    <n v="170"/>
    <n v="22827.599999999999"/>
    <x v="0"/>
    <n v="170"/>
    <n v="23550.1"/>
    <n v="722.5"/>
    <n v="22827.599999999999"/>
    <n v="27200"/>
    <n v="1779.4392523364486"/>
    <n v="24607.039252336446"/>
    <s v="EV"/>
    <x v="0"/>
    <x v="4"/>
  </r>
  <r>
    <x v="0"/>
    <s v="O8 50129970"/>
    <s v="1037133106"/>
    <s v="Z045"/>
    <s v="Z022"/>
    <s v="0093296348"/>
    <s v="1014654"/>
    <s v="FOODLAND SUPERMARKET CO., LTD."/>
    <s v="1014654"/>
    <s v="14976304"/>
    <s v="SKU EV MGOP  83R  ROC 20 10000 PP  N TH1"/>
    <n v="30"/>
    <n v="4396.5"/>
    <x v="1"/>
    <n v="30"/>
    <n v="4546.5"/>
    <n v="150"/>
    <n v="4396.5"/>
    <n v="5250"/>
    <n v="343.45794392523362"/>
    <n v="4739.9579439252338"/>
    <s v="EV"/>
    <x v="0"/>
    <x v="4"/>
  </r>
  <r>
    <x v="0"/>
    <s v="O8 50129970"/>
    <s v="1037133106"/>
    <s v="Z045"/>
    <s v="Z022"/>
    <s v="0093296348"/>
    <s v="1014654"/>
    <s v="FOODLAND SUPERMARKET CO., LTD."/>
    <s v="1014654"/>
    <s v="16239563"/>
    <s v="SKU WI LTBL  83R  CPB 20 10000 PP  N TH1"/>
    <n v="80"/>
    <n v="8203.2000000000007"/>
    <x v="7"/>
    <n v="80"/>
    <n v="8332"/>
    <n v="128.79999999999927"/>
    <n v="8203.2000000000007"/>
    <n v="9600"/>
    <n v="628.03738317757006"/>
    <n v="8831.2373831775712"/>
    <s v="WI"/>
    <x v="0"/>
    <x v="4"/>
  </r>
  <r>
    <x v="0"/>
    <s v="O8 50129970"/>
    <s v="1037133106"/>
    <s v="Z045"/>
    <s v="Z022"/>
    <s v="0093296348"/>
    <s v="1014654"/>
    <s v="FOODLAND SUPERMARKET CO., LTD."/>
    <s v="1014654"/>
    <s v="16256537"/>
    <s v="SKU WI LTCO  83M  SFP 20 10000 PP  N TH1"/>
    <n v="90"/>
    <n v="5624.1"/>
    <x v="9"/>
    <n v="90"/>
    <n v="5651.1"/>
    <n v="27"/>
    <n v="5624.1"/>
    <n v="6480"/>
    <n v="423.92523364485982"/>
    <n v="6048.0252336448602"/>
    <s v="WI"/>
    <x v="0"/>
    <x v="4"/>
  </r>
  <r>
    <x v="0"/>
    <s v="O8 50129970"/>
    <s v="1037133106"/>
    <s v="Z045"/>
    <s v="Z022"/>
    <s v="0093296348"/>
    <s v="1014654"/>
    <s v="FOODLAND SUPERMARKET CO., LTD."/>
    <s v="1014654"/>
    <s v="16256534"/>
    <s v="SKU WI MECO  83M  SFP 20 10000 PP  N TH1"/>
    <n v="50"/>
    <n v="3124.5"/>
    <x v="10"/>
    <n v="50"/>
    <n v="3139.5"/>
    <n v="15"/>
    <n v="3124.5"/>
    <n v="3600"/>
    <n v="235.51401869158877"/>
    <n v="3360.0140186915887"/>
    <s v="WI"/>
    <x v="0"/>
    <x v="4"/>
  </r>
  <r>
    <x v="0"/>
    <s v="O8 50129970"/>
    <s v="1037133106"/>
    <s v="Z045"/>
    <s v="Z022"/>
    <s v="0093296348"/>
    <s v="1014654"/>
    <s v="FOODLAND SUPERMARKET CO., LTD."/>
    <s v="1014654"/>
    <s v="14947759"/>
    <s v="SKU CA FLYL  83R  CPB 20 10000 PP  N TH1"/>
    <n v="380"/>
    <n v="23651.200000000001"/>
    <x v="2"/>
    <n v="380"/>
    <n v="23860.2"/>
    <n v="209"/>
    <n v="23651.200000000001"/>
    <n v="27360"/>
    <n v="1789.9065420560748"/>
    <n v="25441.106542056077"/>
    <s v="CA"/>
    <x v="0"/>
    <x v="4"/>
  </r>
  <r>
    <x v="0"/>
    <s v="O8 50129970"/>
    <s v="1037133106"/>
    <s v="Z045"/>
    <s v="Z022"/>
    <s v="0093296348"/>
    <s v="1014654"/>
    <s v="FOODLAND SUPERMARKET CO., LTD."/>
    <s v="1014654"/>
    <s v="14947762"/>
    <s v="SKU CA LTBL  83R  CPB 20 10000 PP  N TH1"/>
    <n v="470"/>
    <n v="29252.799999999999"/>
    <x v="3"/>
    <n v="470"/>
    <n v="29511.3"/>
    <n v="258.5"/>
    <n v="29252.799999999999"/>
    <n v="33840"/>
    <n v="2213.8317757009345"/>
    <n v="31466.631775700935"/>
    <s v="CA"/>
    <x v="0"/>
    <x v="4"/>
  </r>
  <r>
    <x v="0"/>
    <s v="O8 50129970"/>
    <s v="1037133106"/>
    <s v="Z045"/>
    <s v="Z022"/>
    <s v="0093296348"/>
    <s v="1014654"/>
    <s v="FOODLAND SUPERMARKET CO., LTD."/>
    <s v="1014654"/>
    <s v="15039619"/>
    <s v="SKU CA FLYL  97R  CPB 20 10000 PP  N TH1"/>
    <n v="50"/>
    <n v="3129"/>
    <x v="5"/>
    <n v="50"/>
    <n v="3139.5"/>
    <n v="10.5"/>
    <n v="3129"/>
    <n v="3600"/>
    <n v="235.51401869158877"/>
    <n v="3364.5140186915887"/>
    <s v="CAHD"/>
    <x v="0"/>
    <x v="4"/>
  </r>
  <r>
    <x v="0"/>
    <s v="32089199"/>
    <s v="1037132749"/>
    <s v="Z045"/>
    <s v="Z022"/>
    <s v="0093296349"/>
    <s v="1118080"/>
    <s v="CP Axtra Public Company Limited"/>
    <s v="1014696"/>
    <s v="14947759"/>
    <s v="SKU CA FLYL  83R  CPB 20 10000 PP  N TH1"/>
    <n v="1000"/>
    <n v="61090"/>
    <x v="2"/>
    <n v="1000"/>
    <n v="62790"/>
    <n v="1700"/>
    <n v="61090"/>
    <n v="72000"/>
    <n v="4710.2803738317753"/>
    <n v="65800.280373831774"/>
    <s v="CA"/>
    <x v="0"/>
    <x v="5"/>
  </r>
  <r>
    <x v="0"/>
    <s v="32089199"/>
    <s v="1037132749"/>
    <s v="Z045"/>
    <s v="Z022"/>
    <s v="0093296349"/>
    <s v="1118080"/>
    <s v="CP Axtra Public Company Limited"/>
    <s v="1014696"/>
    <s v="14947762"/>
    <s v="SKU CA LTBL  83R  CPB 20 10000 PP  N TH1"/>
    <n v="500"/>
    <n v="30545"/>
    <x v="3"/>
    <n v="500"/>
    <n v="31395"/>
    <n v="850"/>
    <n v="30545"/>
    <n v="36000"/>
    <n v="2355.1401869158876"/>
    <n v="32900.140186915887"/>
    <s v="CA"/>
    <x v="0"/>
    <x v="5"/>
  </r>
  <r>
    <x v="0"/>
    <s v="C250235170"/>
    <s v="1037132718"/>
    <s v="Z045"/>
    <s v="Z022"/>
    <s v="0093296350"/>
    <s v="1085395"/>
    <s v="VILLA MARKET JP CO., LTD."/>
    <s v="1085395"/>
    <s v="16256534"/>
    <s v="SKU WI MECO  83M  SFP 20 10000 PP  N TH1"/>
    <n v="20"/>
    <n v="1246"/>
    <x v="10"/>
    <n v="20"/>
    <n v="1255.8"/>
    <n v="9.7999999999999545"/>
    <n v="1246"/>
    <n v="1440"/>
    <n v="94.205607476635521"/>
    <n v="1340.2056074766356"/>
    <s v="WI"/>
    <x v="0"/>
    <x v="6"/>
  </r>
  <r>
    <x v="0"/>
    <s v="C250235170"/>
    <s v="1037132718"/>
    <s v="Z045"/>
    <s v="Z022"/>
    <s v="0093296350"/>
    <s v="1085395"/>
    <s v="VILLA MARKET JP CO., LTD."/>
    <s v="1085395"/>
    <s v="14947762"/>
    <s v="SKU CA LTBL  83R  CPB 20 10000 PP  N TH1"/>
    <n v="60"/>
    <n v="3716.4"/>
    <x v="3"/>
    <n v="60"/>
    <n v="3767.4"/>
    <n v="51"/>
    <n v="3716.4"/>
    <n v="4320"/>
    <n v="282.61682242990656"/>
    <n v="3999.0168224299068"/>
    <s v="CA"/>
    <x v="0"/>
    <x v="6"/>
  </r>
  <r>
    <x v="0"/>
    <s v="C250235823"/>
    <s v="1037132719"/>
    <s v="Z045"/>
    <s v="Z022"/>
    <s v="0093296351"/>
    <s v="1080083"/>
    <s v="VILLA MARKET JP CO., LTD."/>
    <s v="1080083"/>
    <s v="14947759"/>
    <s v="SKU CA FLYL  83R  CPB 20 10000 PP  N TH1"/>
    <n v="120"/>
    <n v="7432.8"/>
    <x v="2"/>
    <n v="120"/>
    <n v="7534.8"/>
    <n v="102"/>
    <n v="7432.8"/>
    <n v="8640"/>
    <n v="565.23364485981313"/>
    <n v="7998.0336448598136"/>
    <s v="CA"/>
    <x v="0"/>
    <x v="6"/>
  </r>
  <r>
    <x v="0"/>
    <s v="C250235823"/>
    <s v="1037132719"/>
    <s v="Z045"/>
    <s v="Z022"/>
    <s v="0093296351"/>
    <s v="1080083"/>
    <s v="VILLA MARKET JP CO., LTD."/>
    <s v="1080083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0"/>
    <s v="C250235919"/>
    <s v="1037132720"/>
    <s v="Z045"/>
    <s v="Z022"/>
    <s v="0093296352"/>
    <s v="1086614"/>
    <s v="VILLA MARKET JP CO., LTD."/>
    <s v="1086614"/>
    <s v="16256537"/>
    <s v="SKU WI LTCO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6"/>
  </r>
  <r>
    <x v="0"/>
    <s v="C250233467"/>
    <s v="1037132725"/>
    <s v="Z045"/>
    <s v="Z022"/>
    <s v="0093296353"/>
    <s v="1087330"/>
    <s v="VILLA MARKET JP CO., LTD."/>
    <s v="1087330"/>
    <s v="14976301"/>
    <s v="SKU EV LTSB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6"/>
  </r>
  <r>
    <x v="0"/>
    <s v="C250233467"/>
    <s v="1037132725"/>
    <s v="Z045"/>
    <s v="Z022"/>
    <s v="0093296353"/>
    <s v="1087330"/>
    <s v="VILLA MARKET JP CO., LTD."/>
    <s v="1087330"/>
    <s v="14976304"/>
    <s v="SKU EV MGOP  83R  ROC 20 10000 PP  N TH1"/>
    <n v="10"/>
    <n v="1475.5"/>
    <x v="1"/>
    <n v="10"/>
    <n v="1515.5"/>
    <n v="40"/>
    <n v="1475.5"/>
    <n v="1750"/>
    <n v="114.48598130841121"/>
    <n v="1589.9859813084113"/>
    <s v="EV"/>
    <x v="0"/>
    <x v="6"/>
  </r>
  <r>
    <x v="0"/>
    <s v="C250233467"/>
    <s v="1037132725"/>
    <s v="Z045"/>
    <s v="Z022"/>
    <s v="0093296353"/>
    <s v="1087330"/>
    <s v="VILLA MARKET JP CO., LTD."/>
    <s v="1087330"/>
    <s v="14947759"/>
    <s v="SKU CA FLYL  83R  CPB 20 10000 PP  N TH1"/>
    <n v="20"/>
    <n v="1238.8"/>
    <x v="2"/>
    <n v="20"/>
    <n v="1255.8"/>
    <n v="17"/>
    <n v="1238.8"/>
    <n v="1440"/>
    <n v="94.205607476635521"/>
    <n v="1333.0056074766355"/>
    <s v="CA"/>
    <x v="0"/>
    <x v="6"/>
  </r>
  <r>
    <x v="0"/>
    <s v="C250233467"/>
    <s v="1037132725"/>
    <s v="Z045"/>
    <s v="Z022"/>
    <s v="0093296353"/>
    <s v="1087330"/>
    <s v="VILLA MARKET JP CO., LTD."/>
    <s v="1087330"/>
    <s v="14947762"/>
    <s v="SKU CA LTBL  83R  CPB 20 10000 PP  N TH1"/>
    <n v="10"/>
    <n v="619.4"/>
    <x v="3"/>
    <n v="10"/>
    <n v="627.9"/>
    <n v="8.5"/>
    <n v="619.4"/>
    <n v="720"/>
    <n v="47.10280373831776"/>
    <n v="666.50280373831777"/>
    <s v="CA"/>
    <x v="0"/>
    <x v="6"/>
  </r>
  <r>
    <x v="0"/>
    <s v="C250233467"/>
    <s v="1037132725"/>
    <s v="Z045"/>
    <s v="Z022"/>
    <s v="0093296353"/>
    <s v="1087330"/>
    <s v="VILLA MARKET JP CO., LTD."/>
    <s v="1087330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0"/>
    <s v="C250236098"/>
    <s v="1037132727"/>
    <s v="Z045"/>
    <s v="Z022"/>
    <s v="0093296354"/>
    <s v="1088213"/>
    <s v="VILLA MARKET JP CO., LTD."/>
    <s v="1088213"/>
    <s v="16280435"/>
    <s v="SKU EV ORBL  83R  ROC 20 10000 PP  N TH1"/>
    <n v="10"/>
    <n v="1344.7"/>
    <x v="11"/>
    <n v="10"/>
    <n v="1385.3"/>
    <n v="40.599999999999909"/>
    <n v="1344.7"/>
    <n v="1600"/>
    <n v="104.67289719626169"/>
    <n v="1449.3728971962616"/>
    <s v="EV"/>
    <x v="0"/>
    <x v="6"/>
  </r>
  <r>
    <x v="0"/>
    <s v="C250236098"/>
    <s v="1037132727"/>
    <s v="Z045"/>
    <s v="Z022"/>
    <s v="0093296354"/>
    <s v="1088213"/>
    <s v="VILLA MARKET JP CO., LTD."/>
    <s v="1088213"/>
    <s v="14976304"/>
    <s v="SKU EV MGOP  83R  ROC 20 10000 PP  N TH1"/>
    <n v="20"/>
    <n v="2951"/>
    <x v="1"/>
    <n v="20"/>
    <n v="3031"/>
    <n v="80"/>
    <n v="2951"/>
    <n v="3500"/>
    <n v="228.97196261682242"/>
    <n v="3179.9719626168226"/>
    <s v="EV"/>
    <x v="0"/>
    <x v="6"/>
  </r>
  <r>
    <x v="0"/>
    <s v="C250236098"/>
    <s v="1037132727"/>
    <s v="Z045"/>
    <s v="Z022"/>
    <s v="0093296354"/>
    <s v="1088213"/>
    <s v="VILLA MARKET JP CO., LTD."/>
    <s v="1088213"/>
    <s v="16256537"/>
    <s v="SKU WI LTCO  83M  SFP 20 10000 PP  N TH1"/>
    <n v="20"/>
    <n v="1246"/>
    <x v="9"/>
    <n v="20"/>
    <n v="1255.8"/>
    <n v="9.7999999999999545"/>
    <n v="1246"/>
    <n v="1440"/>
    <n v="94.205607476635521"/>
    <n v="1340.2056074766356"/>
    <s v="WI"/>
    <x v="0"/>
    <x v="6"/>
  </r>
  <r>
    <x v="0"/>
    <s v="C250236098"/>
    <s v="1037132727"/>
    <s v="Z045"/>
    <s v="Z022"/>
    <s v="0093296354"/>
    <s v="1088213"/>
    <s v="VILLA MARKET JP CO., LTD."/>
    <s v="1088213"/>
    <s v="16256534"/>
    <s v="SKU WI MECO  83M  SFP 20 10000 PP  N TH1"/>
    <n v="20"/>
    <n v="1246"/>
    <x v="10"/>
    <n v="20"/>
    <n v="1255.8"/>
    <n v="9.7999999999999545"/>
    <n v="1246"/>
    <n v="1440"/>
    <n v="94.205607476635521"/>
    <n v="1340.2056074766356"/>
    <s v="WI"/>
    <x v="0"/>
    <x v="6"/>
  </r>
  <r>
    <x v="0"/>
    <s v="C250236098"/>
    <s v="1037132727"/>
    <s v="Z045"/>
    <s v="Z022"/>
    <s v="0093296354"/>
    <s v="1088213"/>
    <s v="VILLA MARKET JP CO., LTD."/>
    <s v="1088213"/>
    <s v="14947759"/>
    <s v="SKU CA FLYL  83R  CPB 20 10000 PP  N TH1"/>
    <n v="110"/>
    <n v="6813.4"/>
    <x v="2"/>
    <n v="110"/>
    <n v="6906.9"/>
    <n v="93.5"/>
    <n v="6813.4"/>
    <n v="7920"/>
    <n v="518.13084112149534"/>
    <n v="7331.5308411214946"/>
    <s v="CA"/>
    <x v="0"/>
    <x v="6"/>
  </r>
  <r>
    <x v="0"/>
    <s v="C250236098"/>
    <s v="1037132727"/>
    <s v="Z045"/>
    <s v="Z022"/>
    <s v="0093296354"/>
    <s v="1088213"/>
    <s v="VILLA MARKET JP CO., LTD."/>
    <s v="1088213"/>
    <s v="15039619"/>
    <s v="SKU CA FLYL  97R  CPB 20 10000 PP  N TH1"/>
    <n v="40"/>
    <n v="2511.6"/>
    <x v="5"/>
    <n v="40"/>
    <n v="2511.6"/>
    <n v="0"/>
    <n v="2511.6"/>
    <n v="2880"/>
    <n v="188.41121495327104"/>
    <n v="2700.0112149532711"/>
    <s v="CAHD"/>
    <x v="0"/>
    <x v="6"/>
  </r>
  <r>
    <x v="0"/>
    <s v="C250236206"/>
    <s v="1037132728"/>
    <s v="Z045"/>
    <s v="Z022"/>
    <s v="0093296355"/>
    <s v="1088556"/>
    <s v="VILLA MARKET JP CO., LTD."/>
    <s v="1088556"/>
    <s v="14947759"/>
    <s v="SKU CA FLYL  83R  CPB 20 10000 PP  N TH1"/>
    <n v="20"/>
    <n v="1238.8"/>
    <x v="2"/>
    <n v="20"/>
    <n v="1255.8"/>
    <n v="17"/>
    <n v="1238.8"/>
    <n v="1440"/>
    <n v="94.205607476635521"/>
    <n v="1333.0056074766355"/>
    <s v="CA"/>
    <x v="0"/>
    <x v="6"/>
  </r>
  <r>
    <x v="0"/>
    <s v="C250236206"/>
    <s v="1037132728"/>
    <s v="Z045"/>
    <s v="Z022"/>
    <s v="0093296355"/>
    <s v="1088556"/>
    <s v="VILLA MARKET JP CO., LTD."/>
    <s v="1088556"/>
    <s v="14947762"/>
    <s v="SKU CA LTBL  83R  CPB 20 10000 PP  N TH1"/>
    <n v="40"/>
    <n v="2477.6"/>
    <x v="3"/>
    <n v="40"/>
    <n v="2511.6"/>
    <n v="34"/>
    <n v="2477.6"/>
    <n v="2880"/>
    <n v="188.41121495327104"/>
    <n v="2666.0112149532711"/>
    <s v="CA"/>
    <x v="0"/>
    <x v="6"/>
  </r>
  <r>
    <x v="0"/>
    <s v="C250236294"/>
    <s v="1037132730"/>
    <s v="Z045"/>
    <s v="Z022"/>
    <s v="0093296356"/>
    <s v="1090165"/>
    <s v="VILLA MARKET JP CO., LTD."/>
    <s v="1090165"/>
    <s v="14976301"/>
    <s v="SKU EV LTSB  83R  ROC 20 10000 PP  N TH1"/>
    <n v="40"/>
    <n v="5378.8"/>
    <x v="0"/>
    <n v="40"/>
    <n v="5541.2"/>
    <n v="162.39999999999964"/>
    <n v="5378.8"/>
    <n v="6400"/>
    <n v="418.69158878504675"/>
    <n v="5797.4915887850466"/>
    <s v="EV"/>
    <x v="0"/>
    <x v="6"/>
  </r>
  <r>
    <x v="0"/>
    <s v="C250236294"/>
    <s v="1037132730"/>
    <s v="Z045"/>
    <s v="Z022"/>
    <s v="0093296356"/>
    <s v="1090165"/>
    <s v="VILLA MARKET JP CO., LTD."/>
    <s v="1090165"/>
    <s v="16239563"/>
    <s v="SKU WI LTBL  83R  CPB 20 10000 PP  N TH1"/>
    <n v="20"/>
    <n v="2053.1999999999998"/>
    <x v="7"/>
    <n v="20"/>
    <n v="2083"/>
    <n v="29.800000000000182"/>
    <n v="2053.1999999999998"/>
    <n v="2400"/>
    <n v="157.00934579439252"/>
    <n v="2210.2093457943924"/>
    <s v="WI"/>
    <x v="0"/>
    <x v="6"/>
  </r>
  <r>
    <x v="0"/>
    <s v="C250236294"/>
    <s v="1037132730"/>
    <s v="Z045"/>
    <s v="Z022"/>
    <s v="0093296356"/>
    <s v="1090165"/>
    <s v="VILLA MARKET JP CO., LTD."/>
    <s v="1090165"/>
    <s v="16256531"/>
    <s v="SKU WI FLOE  83M  SFP 20 10000 PP  N TH1"/>
    <n v="20"/>
    <n v="1246"/>
    <x v="8"/>
    <n v="20"/>
    <n v="1255.8"/>
    <n v="9.7999999999999545"/>
    <n v="1246"/>
    <n v="1440"/>
    <n v="94.205607476635521"/>
    <n v="1340.2056074766356"/>
    <s v="WI"/>
    <x v="0"/>
    <x v="6"/>
  </r>
  <r>
    <x v="0"/>
    <s v="C250236294"/>
    <s v="1037132730"/>
    <s v="Z045"/>
    <s v="Z022"/>
    <s v="0093296356"/>
    <s v="1090165"/>
    <s v="VILLA MARKET JP CO., LTD."/>
    <s v="1090165"/>
    <s v="16256537"/>
    <s v="SKU WI LTCO  83M  SFP 20 10000 PP  N TH1"/>
    <n v="120"/>
    <n v="7476"/>
    <x v="9"/>
    <n v="120"/>
    <n v="7534.8"/>
    <n v="58.800000000000182"/>
    <n v="7476"/>
    <n v="8640"/>
    <n v="565.23364485981313"/>
    <n v="8041.2336448598135"/>
    <s v="WI"/>
    <x v="0"/>
    <x v="6"/>
  </r>
  <r>
    <x v="0"/>
    <s v="C250236294"/>
    <s v="1037132730"/>
    <s v="Z045"/>
    <s v="Z022"/>
    <s v="0093296356"/>
    <s v="1090165"/>
    <s v="VILLA MARKET JP CO., LTD."/>
    <s v="1090165"/>
    <s v="14947759"/>
    <s v="SKU CA FLYL  83R  CPB 20 10000 PP  N TH1"/>
    <n v="90"/>
    <n v="5574.6"/>
    <x v="2"/>
    <n v="90"/>
    <n v="5651.1"/>
    <n v="76.5"/>
    <n v="5574.6"/>
    <n v="6480"/>
    <n v="423.92523364485982"/>
    <n v="5998.5252336448602"/>
    <s v="CA"/>
    <x v="0"/>
    <x v="6"/>
  </r>
  <r>
    <x v="0"/>
    <s v="C250236409"/>
    <s v="1037132731"/>
    <s v="Z045"/>
    <s v="Z022"/>
    <s v="0093296357"/>
    <s v="1091174"/>
    <s v="VILLA MARKET JP CO., LTD."/>
    <s v="1091174"/>
    <s v="16239563"/>
    <s v="SKU WI LTBL  83R  CPB 20 10000 PP  N TH1"/>
    <n v="10"/>
    <n v="1026.5999999999999"/>
    <x v="7"/>
    <n v="10"/>
    <n v="1041.5"/>
    <n v="14.900000000000091"/>
    <n v="1026.5999999999999"/>
    <n v="1200"/>
    <n v="78.504672897196258"/>
    <n v="1105.1046728971962"/>
    <s v="WI"/>
    <x v="0"/>
    <x v="6"/>
  </r>
  <r>
    <x v="0"/>
    <s v="C250233466"/>
    <s v="1037132726"/>
    <s v="Z045"/>
    <s v="Z022"/>
    <s v="0093296358"/>
    <s v="1103960"/>
    <s v="VILLA MARKET JP CO., LTD."/>
    <s v="1103960"/>
    <s v="14947759"/>
    <s v="SKU CA FLYL  83R  CPB 20 10000 PP  N TH1"/>
    <n v="20"/>
    <n v="1238.8"/>
    <x v="2"/>
    <n v="20"/>
    <n v="1255.8"/>
    <n v="17"/>
    <n v="1238.8"/>
    <n v="1440"/>
    <n v="94.205607476635521"/>
    <n v="1333.0056074766355"/>
    <s v="CA"/>
    <x v="0"/>
    <x v="6"/>
  </r>
  <r>
    <x v="0"/>
    <s v="C250233466"/>
    <s v="1037132726"/>
    <s v="Z045"/>
    <s v="Z022"/>
    <s v="0093296358"/>
    <s v="1103960"/>
    <s v="VILLA MARKET JP CO., LTD."/>
    <s v="1103960"/>
    <s v="14947762"/>
    <s v="SKU CA LTB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6"/>
  </r>
  <r>
    <x v="0"/>
    <s v="C250233466"/>
    <s v="1037132726"/>
    <s v="Z045"/>
    <s v="Z022"/>
    <s v="0093296358"/>
    <s v="1103960"/>
    <s v="VILLA MARKET JP CO., LTD."/>
    <s v="1103960"/>
    <s v="14947765"/>
    <s v="SKU CA MGGR  83R  CPB 20 10000 PP  N TH1"/>
    <n v="10"/>
    <n v="619.4"/>
    <x v="4"/>
    <n v="10"/>
    <n v="627.9"/>
    <n v="8.5"/>
    <n v="619.4"/>
    <n v="720"/>
    <n v="47.10280373831776"/>
    <n v="666.50280373831777"/>
    <s v="CA"/>
    <x v="0"/>
    <x v="6"/>
  </r>
  <r>
    <x v="0"/>
    <s v="C250233466"/>
    <s v="1037132726"/>
    <s v="Z045"/>
    <s v="Z022"/>
    <s v="0093296358"/>
    <s v="1103960"/>
    <s v="VILLA MARKET JP CO., LTD."/>
    <s v="1103960"/>
    <s v="15039619"/>
    <s v="SKU CA FLYL  97R  CPB 20 10000 PP  N TH1"/>
    <n v="20"/>
    <n v="1255.8"/>
    <x v="5"/>
    <n v="20"/>
    <n v="1255.8"/>
    <n v="0"/>
    <n v="1255.8"/>
    <n v="1440"/>
    <n v="94.205607476635521"/>
    <n v="1350.0056074766355"/>
    <s v="CAHD"/>
    <x v="0"/>
    <x v="6"/>
  </r>
  <r>
    <x v="0"/>
    <s v="C250236505"/>
    <s v="1037132732"/>
    <s v="Z045"/>
    <s v="Z022"/>
    <s v="0093296359"/>
    <s v="1103960"/>
    <s v="VILLA MARKET JP CO., LTD."/>
    <s v="1103960"/>
    <s v="14976301"/>
    <s v="SKU EV LTSB  83R  ROC 20 10000 PP  N TH1"/>
    <n v="60"/>
    <n v="8068.2"/>
    <x v="0"/>
    <n v="60"/>
    <n v="8311.7999999999993"/>
    <n v="243.59999999999945"/>
    <n v="8068.2"/>
    <n v="9600"/>
    <n v="628.03738317757006"/>
    <n v="8696.2373831775694"/>
    <s v="EV"/>
    <x v="0"/>
    <x v="6"/>
  </r>
  <r>
    <x v="0"/>
    <s v="C250236505"/>
    <s v="1037132732"/>
    <s v="Z045"/>
    <s v="Z022"/>
    <s v="0093296359"/>
    <s v="1103960"/>
    <s v="VILLA MARKET JP CO., LTD."/>
    <s v="1103960"/>
    <s v="16256531"/>
    <s v="SKU WI FLOE  83M  SFP 20 10000 PP  N TH1"/>
    <n v="30"/>
    <n v="1869"/>
    <x v="8"/>
    <n v="30"/>
    <n v="1883.7"/>
    <n v="14.700000000000045"/>
    <n v="1869"/>
    <n v="2160"/>
    <n v="141.30841121495328"/>
    <n v="2010.3084112149534"/>
    <s v="WI"/>
    <x v="0"/>
    <x v="6"/>
  </r>
  <r>
    <x v="0"/>
    <s v="C250236505"/>
    <s v="1037132732"/>
    <s v="Z045"/>
    <s v="Z022"/>
    <s v="0093296359"/>
    <s v="1103960"/>
    <s v="VILLA MARKET JP CO., LTD."/>
    <s v="1103960"/>
    <s v="14947762"/>
    <s v="SKU CA LTBL  83R  CPB 20 10000 PP  N TH1"/>
    <n v="10"/>
    <n v="619.4"/>
    <x v="3"/>
    <n v="10"/>
    <n v="627.9"/>
    <n v="8.5"/>
    <n v="619.4"/>
    <n v="720"/>
    <n v="47.10280373831776"/>
    <n v="666.50280373831777"/>
    <s v="CA"/>
    <x v="0"/>
    <x v="6"/>
  </r>
  <r>
    <x v="0"/>
    <s v="C250236505"/>
    <s v="1037132732"/>
    <s v="Z045"/>
    <s v="Z022"/>
    <s v="0093296359"/>
    <s v="1103960"/>
    <s v="VILLA MARKET JP CO., LTD."/>
    <s v="1103960"/>
    <s v="15039619"/>
    <s v="SKU CA FLYL  97R  CPB 20 10000 PP  N TH1"/>
    <n v="20"/>
    <n v="1255.8"/>
    <x v="5"/>
    <n v="20"/>
    <n v="1255.8"/>
    <n v="0"/>
    <n v="1255.8"/>
    <n v="1440"/>
    <n v="94.205607476635521"/>
    <n v="1350.0056074766355"/>
    <s v="CAHD"/>
    <x v="0"/>
    <x v="6"/>
  </r>
  <r>
    <x v="0"/>
    <s v="C250236605"/>
    <s v="1037132733"/>
    <s v="Z045"/>
    <s v="Z022"/>
    <s v="0093296360"/>
    <s v="1105697"/>
    <s v="VILLA MARKET JP CO., LTD."/>
    <s v="1105697"/>
    <s v="16280435"/>
    <s v="SKU EV ORBL  83R  ROC 20 10000 PP  N TH1"/>
    <n v="40"/>
    <n v="5378.8"/>
    <x v="11"/>
    <n v="40"/>
    <n v="5541.2"/>
    <n v="162.39999999999964"/>
    <n v="5378.8"/>
    <n v="6400"/>
    <n v="418.69158878504675"/>
    <n v="5797.4915887850466"/>
    <s v="EV"/>
    <x v="0"/>
    <x v="6"/>
  </r>
  <r>
    <x v="0"/>
    <s v="C250236605"/>
    <s v="1037132733"/>
    <s v="Z045"/>
    <s v="Z022"/>
    <s v="0093296360"/>
    <s v="1105697"/>
    <s v="VILLA MARKET JP CO., LTD."/>
    <s v="1105697"/>
    <s v="16256537"/>
    <s v="SKU WI LTCO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6"/>
  </r>
  <r>
    <x v="0"/>
    <s v="C250236605"/>
    <s v="1037132733"/>
    <s v="Z045"/>
    <s v="Z022"/>
    <s v="0093296360"/>
    <s v="1105697"/>
    <s v="VILLA MARKET JP CO., LTD."/>
    <s v="1105697"/>
    <s v="14947759"/>
    <s v="SKU CA FLYL  83R  CPB 20 10000 PP  N TH1"/>
    <n v="20"/>
    <n v="1238.8"/>
    <x v="2"/>
    <n v="20"/>
    <n v="1255.8"/>
    <n v="17"/>
    <n v="1238.8"/>
    <n v="1440"/>
    <n v="94.205607476635521"/>
    <n v="1333.0056074766355"/>
    <s v="CA"/>
    <x v="0"/>
    <x v="6"/>
  </r>
  <r>
    <x v="0"/>
    <s v="C250236605"/>
    <s v="1037132733"/>
    <s v="Z045"/>
    <s v="Z022"/>
    <s v="0093296360"/>
    <s v="1105697"/>
    <s v="VILLA MARKET JP CO., LTD."/>
    <s v="1105697"/>
    <s v="14947762"/>
    <s v="SKU CA LTBL  83R  CPB 20 10000 PP  N TH1"/>
    <n v="30"/>
    <n v="1858.2"/>
    <x v="3"/>
    <n v="30"/>
    <n v="1883.7"/>
    <n v="25.5"/>
    <n v="1858.2"/>
    <n v="2160"/>
    <n v="141.30841121495328"/>
    <n v="1999.5084112149534"/>
    <s v="CA"/>
    <x v="0"/>
    <x v="6"/>
  </r>
  <r>
    <x v="0"/>
    <s v="C250236605"/>
    <s v="1037132733"/>
    <s v="Z045"/>
    <s v="Z022"/>
    <s v="0093296360"/>
    <s v="1105697"/>
    <s v="VILLA MARKET JP CO., LTD."/>
    <s v="1105697"/>
    <s v="15039619"/>
    <s v="SKU CA FLYL  97R  CPB 20 10000 PP  N TH1"/>
    <n v="20"/>
    <n v="1255.8"/>
    <x v="5"/>
    <n v="20"/>
    <n v="1255.8"/>
    <n v="0"/>
    <n v="1255.8"/>
    <n v="1440"/>
    <n v="94.205607476635521"/>
    <n v="1350.0056074766355"/>
    <s v="CAHD"/>
    <x v="0"/>
    <x v="6"/>
  </r>
  <r>
    <x v="0"/>
    <s v="C250237016"/>
    <s v="1037132734"/>
    <s v="Z045"/>
    <s v="Z022"/>
    <s v="0093296361"/>
    <s v="1118955"/>
    <s v="VILLA MARKET JP CO., LTD."/>
    <s v="1118955"/>
    <s v="14976301"/>
    <s v="SKU EV LTSB  83R  ROC 20 10000 PP  N TH1"/>
    <n v="20"/>
    <n v="2689.4"/>
    <x v="0"/>
    <n v="20"/>
    <n v="2770.6"/>
    <n v="81.199999999999818"/>
    <n v="2689.4"/>
    <n v="3200"/>
    <n v="209.34579439252337"/>
    <n v="2898.7457943925233"/>
    <s v="EV"/>
    <x v="0"/>
    <x v="6"/>
  </r>
  <r>
    <x v="0"/>
    <s v="C250237016"/>
    <s v="1037132734"/>
    <s v="Z045"/>
    <s v="Z022"/>
    <s v="0093296361"/>
    <s v="1118955"/>
    <s v="VILLA MARKET JP CO., LTD."/>
    <s v="1118955"/>
    <s v="16256531"/>
    <s v="SKU WI FLOE  83M  SFP 20 10000 PP  N TH1"/>
    <n v="10"/>
    <n v="623"/>
    <x v="8"/>
    <n v="10"/>
    <n v="627.9"/>
    <n v="4.8999999999999773"/>
    <n v="623"/>
    <n v="720"/>
    <n v="47.10280373831776"/>
    <n v="670.10280373831779"/>
    <s v="WI"/>
    <x v="0"/>
    <x v="6"/>
  </r>
  <r>
    <x v="0"/>
    <s v="C250237016"/>
    <s v="1037132734"/>
    <s v="Z045"/>
    <s v="Z022"/>
    <s v="0093296361"/>
    <s v="1118955"/>
    <s v="VILLA MARKET JP CO., LTD."/>
    <s v="1118955"/>
    <s v="14947759"/>
    <s v="SKU CA FLYL  83R  CPB 20 10000 PP  N TH1"/>
    <n v="10"/>
    <n v="619.4"/>
    <x v="2"/>
    <n v="10"/>
    <n v="627.9"/>
    <n v="8.5"/>
    <n v="619.4"/>
    <n v="720"/>
    <n v="47.10280373831776"/>
    <n v="666.50280373831777"/>
    <s v="CA"/>
    <x v="0"/>
    <x v="6"/>
  </r>
  <r>
    <x v="0"/>
    <s v="C250237016"/>
    <s v="1037132734"/>
    <s v="Z045"/>
    <s v="Z022"/>
    <s v="0093296361"/>
    <s v="1118955"/>
    <s v="VILLA MARKET JP CO., LTD."/>
    <s v="1118955"/>
    <s v="14947762"/>
    <s v="SKU CA LTB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6"/>
  </r>
  <r>
    <x v="0"/>
    <s v="C250237097"/>
    <s v="1037132735"/>
    <s v="Z045"/>
    <s v="Z022"/>
    <s v="0093296362"/>
    <s v="1118956"/>
    <s v="VILLA MARKET JP CO., LTD."/>
    <s v="1118956"/>
    <s v="14947762"/>
    <s v="SKU CA LTBL  83R  CPB 20 10000 PP  N TH1"/>
    <n v="10"/>
    <n v="619.4"/>
    <x v="3"/>
    <n v="10"/>
    <n v="627.9"/>
    <n v="8.5"/>
    <n v="619.4"/>
    <n v="720"/>
    <n v="47.10280373831776"/>
    <n v="666.50280373831777"/>
    <s v="CA"/>
    <x v="0"/>
    <x v="6"/>
  </r>
  <r>
    <x v="0"/>
    <s v="C250237455"/>
    <s v="1037132737"/>
    <s v="Z045"/>
    <s v="Z022"/>
    <s v="0093296363"/>
    <s v="1117832"/>
    <s v="VILLA MARKET JP CO., LTD."/>
    <s v="1117832"/>
    <s v="14976301"/>
    <s v="SKU EV LTSB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6"/>
  </r>
  <r>
    <x v="0"/>
    <s v="C250237537"/>
    <s v="1037132738"/>
    <s v="Z045"/>
    <s v="Z022"/>
    <s v="0093296364"/>
    <s v="1107745"/>
    <s v="VILLA MARKET JP CO., LTD."/>
    <s v="1107745"/>
    <s v="14947759"/>
    <s v="SKU CA FLYL  83R  CPB 20 10000 PP  N TH1"/>
    <n v="40"/>
    <n v="2477.6"/>
    <x v="2"/>
    <n v="40"/>
    <n v="2511.6"/>
    <n v="34"/>
    <n v="2477.6"/>
    <n v="2880"/>
    <n v="188.41121495327104"/>
    <n v="2666.0112149532711"/>
    <s v="CA"/>
    <x v="0"/>
    <x v="6"/>
  </r>
  <r>
    <x v="0"/>
    <s v="C250237537"/>
    <s v="1037132738"/>
    <s v="Z045"/>
    <s v="Z022"/>
    <s v="0093296364"/>
    <s v="1107745"/>
    <s v="VILLA MARKET JP CO., LTD."/>
    <s v="1107745"/>
    <s v="14947765"/>
    <s v="SKU CA MGGR  83R  CPB 20 10000 PP  N TH1"/>
    <n v="20"/>
    <n v="1238.8"/>
    <x v="4"/>
    <n v="20"/>
    <n v="1255.8"/>
    <n v="17"/>
    <n v="1238.8"/>
    <n v="1440"/>
    <n v="94.205607476635521"/>
    <n v="1333.0056074766355"/>
    <s v="CA"/>
    <x v="0"/>
    <x v="6"/>
  </r>
  <r>
    <x v="0"/>
    <s v="C250237729"/>
    <s v="1037132739"/>
    <s v="Z045"/>
    <s v="Z022"/>
    <s v="0093296365"/>
    <s v="1127208"/>
    <s v="VILLA MARKET JP CO., LTD."/>
    <s v="1127208"/>
    <s v="14947762"/>
    <s v="SKU CA LTBL  83R  CPB 20 10000 PP  N TH1"/>
    <n v="10"/>
    <n v="619.4"/>
    <x v="3"/>
    <n v="10"/>
    <n v="627.9"/>
    <n v="8.5"/>
    <n v="619.4"/>
    <n v="720"/>
    <n v="47.10280373831776"/>
    <n v="666.50280373831777"/>
    <s v="CA"/>
    <x v="0"/>
    <x v="6"/>
  </r>
  <r>
    <x v="0"/>
    <s v="C250237941"/>
    <s v="1037132740"/>
    <s v="Z045"/>
    <s v="Z022"/>
    <s v="0093296366"/>
    <s v="1115915"/>
    <s v="VILLA MARKET JP CO., LTD."/>
    <s v="1115915"/>
    <s v="16256534"/>
    <s v="SKU WI MECO  83M  SFP 20 10000 PP  N TH1"/>
    <n v="20"/>
    <n v="1246"/>
    <x v="10"/>
    <n v="20"/>
    <n v="1255.8"/>
    <n v="9.7999999999999545"/>
    <n v="1246"/>
    <n v="1440"/>
    <n v="94.205607476635521"/>
    <n v="1340.2056074766356"/>
    <s v="WI"/>
    <x v="0"/>
    <x v="6"/>
  </r>
  <r>
    <x v="0"/>
    <s v="C250238044"/>
    <s v="1037132741"/>
    <s v="Z045"/>
    <s v="Z022"/>
    <s v="0093296367"/>
    <s v="1211495"/>
    <s v="VILLA MARKET JP CO., LTD."/>
    <s v="1211495"/>
    <s v="14947765"/>
    <s v="SKU CA MGGR  83R  CPB 20 10000 PP  N TH1"/>
    <n v="40"/>
    <n v="2477.6"/>
    <x v="4"/>
    <n v="40"/>
    <n v="2511.6"/>
    <n v="34"/>
    <n v="2477.6"/>
    <n v="2880"/>
    <n v="188.41121495327104"/>
    <n v="2666.0112149532711"/>
    <s v="CA"/>
    <x v="0"/>
    <x v="6"/>
  </r>
  <r>
    <x v="0"/>
    <s v="C250238276"/>
    <s v="1037132742"/>
    <s v="Z045"/>
    <s v="Z022"/>
    <s v="0093296368"/>
    <s v="1119966"/>
    <s v="VILLA MARKET JP CO., LTD."/>
    <s v="1119966"/>
    <s v="16256537"/>
    <s v="SKU WI LTCO  83M  SFP 20 10000 PP  N TH1"/>
    <n v="30"/>
    <n v="1869"/>
    <x v="9"/>
    <n v="30"/>
    <n v="1883.7"/>
    <n v="14.700000000000045"/>
    <n v="1869"/>
    <n v="2160"/>
    <n v="141.30841121495328"/>
    <n v="2010.3084112149534"/>
    <s v="WI"/>
    <x v="0"/>
    <x v="6"/>
  </r>
  <r>
    <x v="0"/>
    <s v="C250238463"/>
    <s v="1037132743"/>
    <s v="Z045"/>
    <s v="Z022"/>
    <s v="0093296369"/>
    <s v="1069897"/>
    <s v="VILLA MARKET JP CO., LTD."/>
    <s v="1069897"/>
    <s v="14947759"/>
    <s v="SKU CA FLYL  83R  CPB 20 10000 PP  N TH1"/>
    <n v="30"/>
    <n v="1858.2"/>
    <x v="2"/>
    <n v="30"/>
    <n v="1883.7"/>
    <n v="25.5"/>
    <n v="1858.2"/>
    <n v="2160"/>
    <n v="141.30841121495328"/>
    <n v="1999.5084112149534"/>
    <s v="CA"/>
    <x v="0"/>
    <x v="6"/>
  </r>
  <r>
    <x v="0"/>
    <s v="C250238463"/>
    <s v="1037132743"/>
    <s v="Z045"/>
    <s v="Z022"/>
    <s v="0093296369"/>
    <s v="1069897"/>
    <s v="VILLA MARKET JP CO., LTD."/>
    <s v="1069897"/>
    <s v="14947762"/>
    <s v="SKU CA LTBL  83R  CPB 20 10000 PP  N TH1"/>
    <n v="10"/>
    <n v="619.4"/>
    <x v="3"/>
    <n v="10"/>
    <n v="627.9"/>
    <n v="8.5"/>
    <n v="619.4"/>
    <n v="720"/>
    <n v="47.10280373831776"/>
    <n v="666.50280373831777"/>
    <s v="CA"/>
    <x v="0"/>
    <x v="6"/>
  </r>
  <r>
    <x v="0"/>
    <s v="C250238552"/>
    <s v="1037132744"/>
    <s v="Z045"/>
    <s v="Z022"/>
    <s v="0093296370"/>
    <s v="1495737"/>
    <s v="VILLA MARKET JP CO., LTD."/>
    <s v="1495737"/>
    <s v="14976301"/>
    <s v="SKU EV LTSB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6"/>
  </r>
  <r>
    <x v="0"/>
    <s v="C250238856"/>
    <s v="1037132746"/>
    <s v="Z045"/>
    <s v="Z022"/>
    <s v="0093296371"/>
    <s v="1541816"/>
    <s v="VILLA MARKET JP CO., LTD."/>
    <s v="1541816"/>
    <s v="16280435"/>
    <s v="SKU EV ORBL  83R  ROC 20 10000 PP  N TH1"/>
    <n v="20"/>
    <n v="2689.4"/>
    <x v="11"/>
    <n v="20"/>
    <n v="2770.6"/>
    <n v="81.199999999999818"/>
    <n v="2689.4"/>
    <n v="3200"/>
    <n v="209.34579439252337"/>
    <n v="2898.7457943925233"/>
    <s v="EV"/>
    <x v="0"/>
    <x v="6"/>
  </r>
  <r>
    <x v="0"/>
    <s v="C250238856"/>
    <s v="1037132746"/>
    <s v="Z045"/>
    <s v="Z022"/>
    <s v="0093296371"/>
    <s v="1541816"/>
    <s v="VILLA MARKET JP CO., LTD."/>
    <s v="1541816"/>
    <s v="14947762"/>
    <s v="SKU CA LTBL  83R  CPB 20 10000 PP  N TH1"/>
    <n v="100"/>
    <n v="6194"/>
    <x v="3"/>
    <n v="100"/>
    <n v="6279"/>
    <n v="85"/>
    <n v="6194"/>
    <n v="7200"/>
    <n v="471.02803738317755"/>
    <n v="6665.0280373831774"/>
    <s v="CA"/>
    <x v="0"/>
    <x v="6"/>
  </r>
  <r>
    <x v="0"/>
    <s v="C250233468"/>
    <s v="1037132747"/>
    <s v="Z045"/>
    <s v="Z022"/>
    <s v="0093296372"/>
    <s v="1541948"/>
    <s v="VILLA MARKET JP CO., LTD."/>
    <s v="1541948"/>
    <s v="14947765"/>
    <s v="SKU CA MGGR  83R  CPB 20 10000 PP  N TH1"/>
    <n v="30"/>
    <n v="1858.2"/>
    <x v="4"/>
    <n v="30"/>
    <n v="1883.7"/>
    <n v="25.5"/>
    <n v="1858.2"/>
    <n v="2160"/>
    <n v="141.30841121495328"/>
    <n v="1999.5084112149534"/>
    <s v="CA"/>
    <x v="0"/>
    <x v="6"/>
  </r>
  <r>
    <x v="0"/>
    <s v="C250238951"/>
    <s v="1037132748"/>
    <s v="Z045"/>
    <s v="Z022"/>
    <s v="0093296373"/>
    <s v="1541948"/>
    <s v="VILLA MARKET JP CO., LTD."/>
    <s v="1541948"/>
    <s v="14976301"/>
    <s v="SKU EV LTSB  83R  ROC 20 10000 PP  N TH1"/>
    <n v="60"/>
    <n v="8068.2"/>
    <x v="0"/>
    <n v="60"/>
    <n v="8311.7999999999993"/>
    <n v="243.59999999999945"/>
    <n v="8068.2"/>
    <n v="9600"/>
    <n v="628.03738317757006"/>
    <n v="8696.2373831775694"/>
    <s v="EV"/>
    <x v="0"/>
    <x v="6"/>
  </r>
  <r>
    <x v="0"/>
    <s v="32088847"/>
    <s v="1037132750"/>
    <s v="Z045"/>
    <s v="Z022"/>
    <s v="0093296374"/>
    <s v="1118080"/>
    <s v="CP Axtra Public Company Limited"/>
    <s v="1077703"/>
    <s v="16256531"/>
    <s v="SKU WI FLOE  83M  SFP 20 10000 PP  N TH1"/>
    <n v="500"/>
    <n v="30560"/>
    <x v="8"/>
    <n v="500"/>
    <n v="31395"/>
    <n v="835"/>
    <n v="30560"/>
    <n v="36000"/>
    <n v="2355.1401869158876"/>
    <n v="32915.140186915887"/>
    <s v="WI"/>
    <x v="0"/>
    <x v="5"/>
  </r>
  <r>
    <x v="0"/>
    <s v="32088847"/>
    <s v="1037132750"/>
    <s v="Z045"/>
    <s v="Z022"/>
    <s v="0093296374"/>
    <s v="1118080"/>
    <s v="CP Axtra Public Company Limited"/>
    <s v="1077703"/>
    <s v="16256537"/>
    <s v="SKU WI LTCO  83M  SFP 20 10000 PP  N TH1"/>
    <n v="2000"/>
    <n v="122240"/>
    <x v="9"/>
    <n v="2000"/>
    <n v="125580"/>
    <n v="3340"/>
    <n v="122240"/>
    <n v="144000"/>
    <n v="9420.5607476635505"/>
    <n v="131660.56074766355"/>
    <s v="WI"/>
    <x v="0"/>
    <x v="5"/>
  </r>
  <r>
    <x v="0"/>
    <s v="32088847"/>
    <s v="1037132750"/>
    <s v="Z045"/>
    <s v="Z022"/>
    <s v="0093296374"/>
    <s v="1118080"/>
    <s v="CP Axtra Public Company Limited"/>
    <s v="1077703"/>
    <s v="16256534"/>
    <s v="SKU WI MECO  83M  SFP 20 10000 PP  N TH1"/>
    <n v="500"/>
    <n v="30560"/>
    <x v="10"/>
    <n v="500"/>
    <n v="31395"/>
    <n v="835"/>
    <n v="30560"/>
    <n v="36000"/>
    <n v="2355.1401869158876"/>
    <n v="32915.140186915887"/>
    <s v="WI"/>
    <x v="0"/>
    <x v="5"/>
  </r>
  <r>
    <x v="0"/>
    <s v="32088847"/>
    <s v="1037132750"/>
    <s v="Z045"/>
    <s v="Z022"/>
    <s v="0093296374"/>
    <s v="1118080"/>
    <s v="CP Axtra Public Company Limited"/>
    <s v="1077703"/>
    <s v="14947759"/>
    <s v="SKU CA FLYL  83R  CPB 20 10000 PP  N TH1"/>
    <n v="6000"/>
    <n v="366540"/>
    <x v="2"/>
    <n v="6000"/>
    <n v="376740"/>
    <n v="10200"/>
    <n v="366540"/>
    <n v="432000"/>
    <n v="28261.682242990653"/>
    <n v="394801.68224299065"/>
    <s v="CA"/>
    <x v="0"/>
    <x v="5"/>
  </r>
  <r>
    <x v="0"/>
    <s v="32088847"/>
    <s v="1037132750"/>
    <s v="Z045"/>
    <s v="Z022"/>
    <s v="0093296374"/>
    <s v="1118080"/>
    <s v="CP Axtra Public Company Limited"/>
    <s v="1077703"/>
    <s v="14947762"/>
    <s v="SKU CA LTBL  83R  CPB 20 10000 PP  N TH1"/>
    <n v="2500"/>
    <n v="152725"/>
    <x v="3"/>
    <n v="2500"/>
    <n v="156975"/>
    <n v="4250"/>
    <n v="152725"/>
    <n v="180000"/>
    <n v="11775.700934579439"/>
    <n v="164500.70093457945"/>
    <s v="CA"/>
    <x v="0"/>
    <x v="5"/>
  </r>
  <r>
    <x v="0"/>
    <s v="32088847"/>
    <s v="1037132750"/>
    <s v="Z045"/>
    <s v="Z022"/>
    <s v="0093296374"/>
    <s v="1118080"/>
    <s v="CP Axtra Public Company Limited"/>
    <s v="1077703"/>
    <s v="14947765"/>
    <s v="SKU CA MGGR  83R  CPB 20 10000 PP  N TH1"/>
    <n v="2000"/>
    <n v="122180"/>
    <x v="4"/>
    <n v="2000"/>
    <n v="125580"/>
    <n v="3400"/>
    <n v="122180"/>
    <n v="144000"/>
    <n v="9420.5607476635505"/>
    <n v="131600.56074766355"/>
    <s v="CA"/>
    <x v="0"/>
    <x v="5"/>
  </r>
  <r>
    <x v="0"/>
    <s v="32088847"/>
    <s v="1037132750"/>
    <s v="Z045"/>
    <s v="Z022"/>
    <s v="0093296374"/>
    <s v="1118080"/>
    <s v="CP Axtra Public Company Limited"/>
    <s v="1077703"/>
    <s v="15039619"/>
    <s v="SKU CA FLYL  97R  CPB 20 10000 PP  N TH1"/>
    <n v="4000"/>
    <n v="244360"/>
    <x v="5"/>
    <n v="4000"/>
    <n v="251160"/>
    <n v="6800"/>
    <n v="244360"/>
    <n v="288000"/>
    <n v="18841.121495327101"/>
    <n v="263201.1214953271"/>
    <s v="CAHD"/>
    <x v="0"/>
    <x v="5"/>
  </r>
  <r>
    <x v="0"/>
    <s v="SSD_Y25-0602"/>
    <s v="1037133532"/>
    <s v="Z045"/>
    <s v="Z022"/>
    <s v="0093296375"/>
    <s v="1255254"/>
    <s v="SAMSUB DISTRIBUTOR LIMITED"/>
    <s v="1255254"/>
    <s v="14976301"/>
    <s v="SKU EV LTSB  83R  ROC 20 10000 PP  N TH1"/>
    <n v="10"/>
    <n v="1371.4"/>
    <x v="0"/>
    <n v="10"/>
    <n v="1385.3"/>
    <n v="13.899999999999864"/>
    <n v="1371.4"/>
    <n v="1600"/>
    <n v="104.67289719626169"/>
    <n v="1476.0728971962617"/>
    <s v="EV"/>
    <x v="1"/>
    <x v="7"/>
  </r>
  <r>
    <x v="0"/>
    <s v="SSD_Y25-0602"/>
    <s v="1037133532"/>
    <s v="Z045"/>
    <s v="Z022"/>
    <s v="0093296375"/>
    <s v="1255254"/>
    <s v="SAMSUB DISTRIBUTOR LIMITED"/>
    <s v="1255254"/>
    <s v="14976304"/>
    <s v="SKU EV MGOP  83R  ROC 20 10000 PP  N TH1"/>
    <n v="20"/>
    <n v="3000.8"/>
    <x v="1"/>
    <n v="20"/>
    <n v="3031"/>
    <n v="30.199999999999818"/>
    <n v="3000.8"/>
    <n v="3500"/>
    <n v="228.97196261682242"/>
    <n v="3229.7719626168227"/>
    <s v="EV"/>
    <x v="1"/>
    <x v="7"/>
  </r>
  <r>
    <x v="0"/>
    <s v="SSD_Y25-0602"/>
    <s v="1037133532"/>
    <s v="Z045"/>
    <s v="Z022"/>
    <s v="0093296375"/>
    <s v="1255254"/>
    <s v="SAMSUB DISTRIBUTOR LIMITED"/>
    <s v="1255254"/>
    <s v="16256531"/>
    <s v="SKU WI FLOE  83M  SFP 20 10000 PP  N TH1"/>
    <n v="2000"/>
    <n v="124320"/>
    <x v="8"/>
    <n v="2000"/>
    <n v="125580"/>
    <n v="1260"/>
    <n v="124320"/>
    <n v="144000"/>
    <n v="9420.5607476635505"/>
    <n v="133740.56074766355"/>
    <s v="WI"/>
    <x v="1"/>
    <x v="7"/>
  </r>
  <r>
    <x v="0"/>
    <s v="SSD_Y25-0602"/>
    <s v="1037133532"/>
    <s v="Z045"/>
    <s v="Z022"/>
    <s v="0093296375"/>
    <s v="1255254"/>
    <s v="SAMSUB DISTRIBUTOR LIMITED"/>
    <s v="1255254"/>
    <s v="16256537"/>
    <s v="SKU WI LTCO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7"/>
  </r>
  <r>
    <x v="0"/>
    <s v="SSD_Y25-0602"/>
    <s v="1037133532"/>
    <s v="Z045"/>
    <s v="Z022"/>
    <s v="0093296375"/>
    <s v="1255254"/>
    <s v="SAMSUB DISTRIBUTOR LIMITED"/>
    <s v="1255254"/>
    <s v="16256534"/>
    <s v="SKU WI MECO  83M  SFP 20 10000 PP  N TH1"/>
    <n v="2000"/>
    <n v="124320"/>
    <x v="10"/>
    <n v="2000"/>
    <n v="125580"/>
    <n v="1260"/>
    <n v="124320"/>
    <n v="144000"/>
    <n v="9420.5607476635505"/>
    <n v="133740.56074766355"/>
    <s v="WI"/>
    <x v="1"/>
    <x v="7"/>
  </r>
  <r>
    <x v="0"/>
    <s v="SSD_Y25-0602"/>
    <s v="1037133532"/>
    <s v="Z045"/>
    <s v="Z022"/>
    <s v="0093296375"/>
    <s v="1255254"/>
    <s v="SAMSUB DISTRIBUTOR LIMITED"/>
    <s v="1255254"/>
    <s v="14947759"/>
    <s v="SKU CA FLYL  83R  CPB 20 10000 PP  N TH1"/>
    <n v="6000"/>
    <n v="372960"/>
    <x v="2"/>
    <n v="6000"/>
    <n v="376740"/>
    <n v="3780"/>
    <n v="372960"/>
    <n v="432000"/>
    <n v="28261.682242990653"/>
    <n v="401221.68224299065"/>
    <s v="CA"/>
    <x v="1"/>
    <x v="7"/>
  </r>
  <r>
    <x v="0"/>
    <s v="SSD_Y25-0602"/>
    <s v="1037133532"/>
    <s v="Z045"/>
    <s v="Z022"/>
    <s v="0093296375"/>
    <s v="1255254"/>
    <s v="SAMSUB DISTRIBUTOR LIMITED"/>
    <s v="1255254"/>
    <s v="14947762"/>
    <s v="SKU CA LTBL  83R  CPB 20 10000 PP  N TH1"/>
    <n v="1000"/>
    <n v="62160"/>
    <x v="3"/>
    <n v="1000"/>
    <n v="62790"/>
    <n v="630"/>
    <n v="62160"/>
    <n v="72000"/>
    <n v="4710.2803738317753"/>
    <n v="66870.280373831774"/>
    <s v="CA"/>
    <x v="1"/>
    <x v="7"/>
  </r>
  <r>
    <x v="0"/>
    <s v="SSD_Y25-0602"/>
    <s v="1037133532"/>
    <s v="Z045"/>
    <s v="Z022"/>
    <s v="0093296375"/>
    <s v="1255254"/>
    <s v="SAMSUB DISTRIBUTOR LIMITED"/>
    <s v="1255254"/>
    <s v="14947765"/>
    <s v="SKU CA MGGR  83R  CPB 20 10000 PP  N TH1"/>
    <n v="1500"/>
    <n v="93240"/>
    <x v="4"/>
    <n v="1500"/>
    <n v="94185"/>
    <n v="945"/>
    <n v="93240"/>
    <n v="108000"/>
    <n v="7065.4205607476633"/>
    <n v="100305.42056074766"/>
    <s v="CA"/>
    <x v="1"/>
    <x v="7"/>
  </r>
  <r>
    <x v="0"/>
    <s v="SSD_Y25-0602"/>
    <s v="1037133532"/>
    <s v="Z045"/>
    <s v="Z022"/>
    <s v="0093296375"/>
    <s v="1255254"/>
    <s v="SAMSUB DISTRIBUTOR LIMITED"/>
    <s v="1255254"/>
    <s v="15039619"/>
    <s v="SKU CA FLYL  97R  CPB 20 10000 PP  N TH1"/>
    <n v="5500"/>
    <n v="341880"/>
    <x v="5"/>
    <n v="5500"/>
    <n v="345345"/>
    <n v="3465"/>
    <n v="341880"/>
    <n v="396000"/>
    <n v="25906.542056074766"/>
    <n v="367786.54205607477"/>
    <s v="CAHD"/>
    <x v="1"/>
    <x v="7"/>
  </r>
  <r>
    <x v="0"/>
    <s v="SSD_Y25-0602"/>
    <s v="1037133532"/>
    <s v="Z045"/>
    <s v="Z022"/>
    <s v="0093296375"/>
    <s v="1255254"/>
    <s v="SAMSUB DISTRIBUTOR LIMITED"/>
    <s v="1255254"/>
    <s v="15106849"/>
    <s v="SKU CA MGGR  97R  CPB 20 10000 PP  P TH1"/>
    <n v="1000"/>
    <n v="62160"/>
    <x v="6"/>
    <n v="1000"/>
    <n v="62790"/>
    <n v="630"/>
    <n v="62160"/>
    <n v="72000"/>
    <n v="4710.2803738317753"/>
    <n v="66870.280373831774"/>
    <s v="CAHD"/>
    <x v="1"/>
    <x v="7"/>
  </r>
  <r>
    <x v="0"/>
    <s v="1012060580"/>
    <s v="1037133556"/>
    <s v="Z045"/>
    <s v="Z022"/>
    <s v="0093296376"/>
    <s v="1014781"/>
    <s v="CP All Public Company Limited"/>
    <s v="1014781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0"/>
    <s v="1012060580"/>
    <s v="1037133556"/>
    <s v="Z045"/>
    <s v="Z022"/>
    <s v="0093296376"/>
    <s v="1014781"/>
    <s v="CP All Public Company Limited"/>
    <s v="1014781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0"/>
    <s v="1012060580"/>
    <s v="1037133556"/>
    <s v="Z045"/>
    <s v="Z022"/>
    <s v="0093296376"/>
    <s v="1014781"/>
    <s v="CP All Public Company Limited"/>
    <s v="1014781"/>
    <s v="14947765"/>
    <s v="SKU CA MGGR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0"/>
    <s v="1012060580"/>
    <s v="1037133556"/>
    <s v="Z045"/>
    <s v="Z022"/>
    <s v="0093296376"/>
    <s v="1014781"/>
    <s v="CP All Public Company Limited"/>
    <s v="1014781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0"/>
    <s v="1012060581"/>
    <s v="1037133557"/>
    <s v="Z045"/>
    <s v="Z022"/>
    <s v="0093296377"/>
    <s v="1014781"/>
    <s v="CP All Public Company Limited"/>
    <s v="1014781"/>
    <s v="16256537"/>
    <s v="SKU WI LTCO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0"/>
    <s v="1012060581"/>
    <s v="1037133557"/>
    <s v="Z045"/>
    <s v="Z022"/>
    <s v="0093296377"/>
    <s v="1014781"/>
    <s v="CP All Public Company Limited"/>
    <s v="1014781"/>
    <s v="16256534"/>
    <s v="SKU WI ME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0"/>
    <s v="5012060660"/>
    <s v="1037133558"/>
    <s v="Z045"/>
    <s v="Z022"/>
    <s v="0093296378"/>
    <s v="1014781"/>
    <s v="CP All Public Company Limited"/>
    <s v="1075193"/>
    <s v="16280435"/>
    <s v="SKU EV ORBL  83R  ROC 20 10000 PP  N TH1"/>
    <n v="1500"/>
    <n v="200007.42"/>
    <x v="11"/>
    <n v="1500"/>
    <n v="207795"/>
    <n v="7787.5799999999872"/>
    <n v="200007.42"/>
    <n v="240000"/>
    <n v="15700.934579439252"/>
    <n v="215708.35457943927"/>
    <s v="EV"/>
    <x v="0"/>
    <x v="0"/>
  </r>
  <r>
    <x v="0"/>
    <s v="5012060660"/>
    <s v="1037133558"/>
    <s v="Z045"/>
    <s v="Z022"/>
    <s v="0093296378"/>
    <s v="1014781"/>
    <s v="CP All Public Company Limited"/>
    <s v="1075193"/>
    <s v="14976301"/>
    <s v="SKU EV LTSB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0"/>
    <s v="5012060660"/>
    <s v="1037133558"/>
    <s v="Z045"/>
    <s v="Z022"/>
    <s v="0093296378"/>
    <s v="1014781"/>
    <s v="CP All Public Company Limited"/>
    <s v="1075193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0"/>
    <s v="5012060660"/>
    <s v="1037133558"/>
    <s v="Z045"/>
    <s v="Z022"/>
    <s v="0093296378"/>
    <s v="1014781"/>
    <s v="CP All Public Company Limited"/>
    <s v="1075193"/>
    <s v="14947759"/>
    <s v="SKU CA FLYL  83R  CPB 20 10000 PP  N TH1"/>
    <n v="8000"/>
    <n v="473532.21"/>
    <x v="2"/>
    <n v="8000"/>
    <n v="502320"/>
    <n v="28787.789999999979"/>
    <n v="473532.21"/>
    <n v="576000"/>
    <n v="37682.242990654202"/>
    <n v="511214.45299065422"/>
    <s v="CA"/>
    <x v="0"/>
    <x v="0"/>
  </r>
  <r>
    <x v="0"/>
    <s v="5012060660"/>
    <s v="1037133558"/>
    <s v="Z045"/>
    <s v="Z022"/>
    <s v="0093296378"/>
    <s v="1014781"/>
    <s v="CP All Public Company Limited"/>
    <s v="1075193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0"/>
    <s v="5012060660"/>
    <s v="1037133558"/>
    <s v="Z045"/>
    <s v="Z022"/>
    <s v="0093296378"/>
    <s v="1014781"/>
    <s v="CP All Public Company Limited"/>
    <s v="1075193"/>
    <s v="14947765"/>
    <s v="SKU CA MGGR  83R  CPB 20 10000 PP  N TH1"/>
    <n v="4000"/>
    <n v="236766.1"/>
    <x v="4"/>
    <n v="4000"/>
    <n v="251160"/>
    <n v="14393.899999999994"/>
    <n v="236766.1"/>
    <n v="288000"/>
    <n v="18841.121495327101"/>
    <n v="255607.2214953271"/>
    <s v="CA"/>
    <x v="0"/>
    <x v="0"/>
  </r>
  <r>
    <x v="0"/>
    <s v="5012060660"/>
    <s v="1037133558"/>
    <s v="Z045"/>
    <s v="Z022"/>
    <s v="0093296378"/>
    <s v="1014781"/>
    <s v="CP All Public Company Limited"/>
    <s v="1075193"/>
    <s v="15039619"/>
    <s v="SKU CA FLYL  97R  CPB 20 10000 PP  N TH1"/>
    <n v="6000"/>
    <n v="355149.27"/>
    <x v="5"/>
    <n v="6000"/>
    <n v="376740"/>
    <n v="21590.729999999981"/>
    <n v="355149.27"/>
    <n v="432000"/>
    <n v="28261.682242990653"/>
    <n v="383410.95224299066"/>
    <s v="CAHD"/>
    <x v="0"/>
    <x v="0"/>
  </r>
  <r>
    <x v="0"/>
    <s v="5012060660"/>
    <s v="1037133558"/>
    <s v="Z045"/>
    <s v="Z022"/>
    <s v="0093296378"/>
    <s v="1014781"/>
    <s v="CP All Public Company Limited"/>
    <s v="1075193"/>
    <s v="15106849"/>
    <s v="SKU CA MGGR  97R  CPB 20 10000 PP  P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0"/>
    <s v="5012060661"/>
    <s v="1037133559"/>
    <s v="Z045"/>
    <s v="Z022"/>
    <s v="0093296379"/>
    <s v="1014781"/>
    <s v="CP All Public Company Limited"/>
    <s v="1075193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0"/>
    <s v="5012060661"/>
    <s v="1037133559"/>
    <s v="Z045"/>
    <s v="Z022"/>
    <s v="0093296379"/>
    <s v="1014781"/>
    <s v="CP All Public Company Limited"/>
    <s v="1075193"/>
    <s v="16256531"/>
    <s v="SKU WI FLOE  83M  SFP 20 10000 PP  N TH1"/>
    <n v="5000"/>
    <n v="295957.73"/>
    <x v="8"/>
    <n v="5000"/>
    <n v="313950"/>
    <n v="17992.270000000019"/>
    <n v="295957.73"/>
    <n v="360000"/>
    <n v="23551.401869158879"/>
    <n v="319509.13186915888"/>
    <s v="WI"/>
    <x v="0"/>
    <x v="0"/>
  </r>
  <r>
    <x v="0"/>
    <s v="5012060661"/>
    <s v="1037133559"/>
    <s v="Z045"/>
    <s v="Z022"/>
    <s v="0093296379"/>
    <s v="1014781"/>
    <s v="CP All Public Company Limited"/>
    <s v="1075193"/>
    <s v="16256537"/>
    <s v="SKU WI LTCO  83M  SFP 20 10000 PP  N TH1"/>
    <n v="7500"/>
    <n v="443936.59"/>
    <x v="9"/>
    <n v="7500"/>
    <n v="470925"/>
    <n v="26988.409999999974"/>
    <n v="443936.59"/>
    <n v="540000"/>
    <n v="35327.102803738315"/>
    <n v="479263.69280373835"/>
    <s v="WI"/>
    <x v="0"/>
    <x v="0"/>
  </r>
  <r>
    <x v="0"/>
    <s v="5012060661"/>
    <s v="1037133559"/>
    <s v="Z045"/>
    <s v="Z022"/>
    <s v="0093296379"/>
    <s v="1014781"/>
    <s v="CP All Public Company Limited"/>
    <s v="1075193"/>
    <s v="16256534"/>
    <s v="SKU WI MECO  83M  SFP 20 10000 PP  N TH1"/>
    <n v="4000"/>
    <n v="236766.18"/>
    <x v="10"/>
    <n v="4000"/>
    <n v="251160"/>
    <n v="14393.820000000007"/>
    <n v="236766.18"/>
    <n v="288000"/>
    <n v="18841.121495327101"/>
    <n v="255607.30149532709"/>
    <s v="WI"/>
    <x v="0"/>
    <x v="0"/>
  </r>
  <r>
    <x v="0"/>
    <s v="9012060575Code12452D"/>
    <s v="1037133560"/>
    <s v="Z045"/>
    <s v="Z022"/>
    <s v="0093296380"/>
    <s v="1014781"/>
    <s v="CP All Public Company Limited"/>
    <s v="1121029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0"/>
    <s v="9012060575Code12452D"/>
    <s v="1037133560"/>
    <s v="Z045"/>
    <s v="Z022"/>
    <s v="0093296380"/>
    <s v="1014781"/>
    <s v="CP All Public Company Limited"/>
    <s v="1121029"/>
    <s v="14976301"/>
    <s v="SKU EV LTSB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0"/>
    <s v="9012060575Code12452D"/>
    <s v="1037133560"/>
    <s v="Z045"/>
    <s v="Z022"/>
    <s v="0093296380"/>
    <s v="1014781"/>
    <s v="CP All Public Company Limited"/>
    <s v="1121029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0"/>
    <s v="9012060575Code12452D"/>
    <s v="1037133560"/>
    <s v="Z045"/>
    <s v="Z022"/>
    <s v="0093296380"/>
    <s v="1014781"/>
    <s v="CP All Public Company Limited"/>
    <s v="1121029"/>
    <s v="14947759"/>
    <s v="SKU CA FLYL  83R  CPB 20 10000 PP  N TH1"/>
    <n v="16000"/>
    <n v="947064.41"/>
    <x v="2"/>
    <n v="16000"/>
    <n v="1004640"/>
    <n v="57575.589999999967"/>
    <n v="947064.41"/>
    <n v="1152000"/>
    <n v="75364.485981308404"/>
    <n v="1022428.8959813084"/>
    <s v="CA"/>
    <x v="0"/>
    <x v="0"/>
  </r>
  <r>
    <x v="0"/>
    <s v="9012060575Code12452D"/>
    <s v="1037133560"/>
    <s v="Z045"/>
    <s v="Z022"/>
    <s v="0093296380"/>
    <s v="1014781"/>
    <s v="CP All Public Company Limited"/>
    <s v="1121029"/>
    <s v="14947762"/>
    <s v="SKU CA LTBL  83R  CPB 20 10000 PP  N TH1"/>
    <n v="6000"/>
    <n v="355149.15"/>
    <x v="3"/>
    <n v="6000"/>
    <n v="376740"/>
    <n v="21590.849999999977"/>
    <n v="355149.15"/>
    <n v="432000"/>
    <n v="28261.682242990653"/>
    <n v="383410.83224299067"/>
    <s v="CA"/>
    <x v="0"/>
    <x v="0"/>
  </r>
  <r>
    <x v="0"/>
    <s v="9012060575Code12452D"/>
    <s v="1037133560"/>
    <s v="Z045"/>
    <s v="Z022"/>
    <s v="0093296380"/>
    <s v="1014781"/>
    <s v="CP All Public Company Limited"/>
    <s v="1121029"/>
    <s v="14947765"/>
    <s v="SKU CA MGGR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0"/>
    <s v="9012060575Code12452D"/>
    <s v="1037133560"/>
    <s v="Z045"/>
    <s v="Z022"/>
    <s v="0093296380"/>
    <s v="1014781"/>
    <s v="CP All Public Company Limited"/>
    <s v="1121029"/>
    <s v="15039619"/>
    <s v="SKU CA FLYL  97R  CPB 20 10000 PP  N TH1"/>
    <n v="4000"/>
    <n v="236766.18"/>
    <x v="5"/>
    <n v="4000"/>
    <n v="251160"/>
    <n v="14393.820000000007"/>
    <n v="236766.18"/>
    <n v="288000"/>
    <n v="18841.121495327101"/>
    <n v="255607.30149532709"/>
    <s v="CAHD"/>
    <x v="0"/>
    <x v="0"/>
  </r>
  <r>
    <x v="0"/>
    <s v="9012060575Code12452D"/>
    <s v="1037133560"/>
    <s v="Z045"/>
    <s v="Z022"/>
    <s v="0093296380"/>
    <s v="1014781"/>
    <s v="CP All Public Company Limited"/>
    <s v="1121029"/>
    <s v="15106849"/>
    <s v="SKU CA MGGR  97R  CPB 20 10000 PP  P TH1"/>
    <n v="2000"/>
    <n v="118383.09"/>
    <x v="6"/>
    <n v="2000"/>
    <n v="125580"/>
    <n v="7196.9100000000035"/>
    <n v="118383.09"/>
    <n v="144000"/>
    <n v="9420.5607476635505"/>
    <n v="127803.65074766355"/>
    <s v="CAHD"/>
    <x v="0"/>
    <x v="0"/>
  </r>
  <r>
    <x v="0"/>
    <s v="9012060576Code12452D"/>
    <s v="1037133561"/>
    <s v="Z045"/>
    <s v="Z022"/>
    <s v="0093296381"/>
    <s v="1014781"/>
    <s v="CP All Public Company Limited"/>
    <s v="1121029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0"/>
    <s v="9012060576Code12452D"/>
    <s v="1037133561"/>
    <s v="Z045"/>
    <s v="Z022"/>
    <s v="0093296381"/>
    <s v="1014781"/>
    <s v="CP All Public Company Limited"/>
    <s v="1121029"/>
    <s v="16256531"/>
    <s v="SKU WI FLOE  83M  SFP 20 10000 PP  N TH1"/>
    <n v="3000"/>
    <n v="177574.64"/>
    <x v="8"/>
    <n v="3000"/>
    <n v="188370"/>
    <n v="10795.359999999986"/>
    <n v="177574.64"/>
    <n v="216000"/>
    <n v="14130.841121495327"/>
    <n v="191705.48112149534"/>
    <s v="WI"/>
    <x v="0"/>
    <x v="0"/>
  </r>
  <r>
    <x v="0"/>
    <s v="9012060576Code12452D"/>
    <s v="1037133561"/>
    <s v="Z045"/>
    <s v="Z022"/>
    <s v="0093296381"/>
    <s v="1014781"/>
    <s v="CP All Public Company Limited"/>
    <s v="1121029"/>
    <s v="16256537"/>
    <s v="SKU WI LTCO  83M  SFP 20 10000 PP  N TH1"/>
    <n v="2000"/>
    <n v="118383.09"/>
    <x v="9"/>
    <n v="2000"/>
    <n v="125580"/>
    <n v="7196.9100000000035"/>
    <n v="118383.09"/>
    <n v="144000"/>
    <n v="9420.5607476635505"/>
    <n v="127803.65074766355"/>
    <s v="WI"/>
    <x v="0"/>
    <x v="0"/>
  </r>
  <r>
    <x v="0"/>
    <s v="9012060576Code12452D"/>
    <s v="1037133561"/>
    <s v="Z045"/>
    <s v="Z022"/>
    <s v="0093296381"/>
    <s v="1014781"/>
    <s v="CP All Public Company Limited"/>
    <s v="1121029"/>
    <s v="16256534"/>
    <s v="SKU WI ME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0"/>
    <s v="P25H112119"/>
    <s v="1037133553"/>
    <s v="Z045"/>
    <s v="Z022"/>
    <s v="0093296382"/>
    <s v="1014722"/>
    <s v="AEON (Thailand) Co.,Ltd."/>
    <s v="1014722"/>
    <s v="16256537"/>
    <s v="SKU WI LTCO  83M  SFP 20 10000 PP  N TH1"/>
    <n v="500"/>
    <n v="31380"/>
    <x v="9"/>
    <n v="500"/>
    <n v="31395"/>
    <n v="15"/>
    <n v="31380"/>
    <n v="36000"/>
    <n v="2355.1401869158876"/>
    <n v="33735.140186915887"/>
    <s v="WI"/>
    <x v="0"/>
    <x v="8"/>
  </r>
  <r>
    <x v="0"/>
    <s v="SOR1_Y25-060201"/>
    <s v="1037133131"/>
    <s v="Z045"/>
    <s v="Z022"/>
    <s v="0093296383"/>
    <s v="1256072"/>
    <s v="SOR.CHAROEN SUPPLY 2018 CO., LTD."/>
    <s v="1256072"/>
    <s v="14976301"/>
    <s v="SKU EV LTSB  83R  ROC 20 10000 PP  N TH1"/>
    <n v="500"/>
    <n v="68570"/>
    <x v="0"/>
    <n v="500"/>
    <n v="69265"/>
    <n v="695"/>
    <n v="68570"/>
    <n v="80000"/>
    <n v="5233.6448598130837"/>
    <n v="73803.644859813081"/>
    <s v="EV"/>
    <x v="1"/>
    <x v="9"/>
  </r>
  <r>
    <x v="0"/>
    <s v="SOR1_Y25-060201"/>
    <s v="1037133131"/>
    <s v="Z045"/>
    <s v="Z022"/>
    <s v="0093296383"/>
    <s v="1256072"/>
    <s v="SOR.CHAROEN SUPPLY 2018 CO., LTD."/>
    <s v="1256072"/>
    <s v="16256531"/>
    <s v="SKU WI FLOE  83M  SFP 20 10000 PP  N TH1"/>
    <n v="3000"/>
    <n v="186480"/>
    <x v="8"/>
    <n v="3000"/>
    <n v="188370"/>
    <n v="1890"/>
    <n v="186480"/>
    <n v="216000"/>
    <n v="14130.841121495327"/>
    <n v="200610.84112149532"/>
    <s v="WI"/>
    <x v="1"/>
    <x v="9"/>
  </r>
  <r>
    <x v="0"/>
    <s v="SOR1_Y25-060201"/>
    <s v="1037133131"/>
    <s v="Z045"/>
    <s v="Z022"/>
    <s v="0093296383"/>
    <s v="1256072"/>
    <s v="SOR.CHAROEN SUPPLY 2018 CO., LTD."/>
    <s v="1256072"/>
    <s v="16256534"/>
    <s v="SKU WI MECO  83M  SFP 20 10000 PP  N TH1"/>
    <n v="2000"/>
    <n v="124320"/>
    <x v="10"/>
    <n v="2000"/>
    <n v="125580"/>
    <n v="1260"/>
    <n v="124320"/>
    <n v="144000"/>
    <n v="9420.5607476635505"/>
    <n v="133740.56074766355"/>
    <s v="WI"/>
    <x v="1"/>
    <x v="9"/>
  </r>
  <r>
    <x v="0"/>
    <s v="SOR1_Y25-060201"/>
    <s v="1037133131"/>
    <s v="Z045"/>
    <s v="Z022"/>
    <s v="0093296383"/>
    <s v="1256072"/>
    <s v="SOR.CHAROEN SUPPLY 2018 CO., LTD."/>
    <s v="1256072"/>
    <s v="14947759"/>
    <s v="SKU CA FLYL  83R  CPB 20 10000 PP  N TH1"/>
    <n v="10000"/>
    <n v="621600"/>
    <x v="2"/>
    <n v="10000"/>
    <n v="627900"/>
    <n v="6300"/>
    <n v="621600"/>
    <n v="720000"/>
    <n v="47102.803738317758"/>
    <n v="668702.8037383178"/>
    <s v="CA"/>
    <x v="1"/>
    <x v="9"/>
  </r>
  <r>
    <x v="0"/>
    <s v="SOR1_Y25-060201"/>
    <s v="1037133131"/>
    <s v="Z045"/>
    <s v="Z022"/>
    <s v="0093296383"/>
    <s v="1256072"/>
    <s v="SOR.CHAROEN SUPPLY 2018 CO., LTD."/>
    <s v="1256072"/>
    <s v="14947762"/>
    <s v="SKU CA LTBL  83R  CPB 20 10000 PP  N TH1"/>
    <n v="3000"/>
    <n v="186480"/>
    <x v="3"/>
    <n v="3000"/>
    <n v="188370"/>
    <n v="1890"/>
    <n v="186480"/>
    <n v="216000"/>
    <n v="14130.841121495327"/>
    <n v="200610.84112149532"/>
    <s v="CA"/>
    <x v="1"/>
    <x v="9"/>
  </r>
  <r>
    <x v="0"/>
    <s v="SOR1_Y25-060201"/>
    <s v="1037133131"/>
    <s v="Z045"/>
    <s v="Z022"/>
    <s v="0093296383"/>
    <s v="1256072"/>
    <s v="SOR.CHAROEN SUPPLY 2018 CO., LTD."/>
    <s v="1256072"/>
    <s v="14947765"/>
    <s v="SKU CA MGGR  83R  CPB 20 10000 PP  N TH1"/>
    <n v="3000"/>
    <n v="186480"/>
    <x v="4"/>
    <n v="3000"/>
    <n v="188370"/>
    <n v="1890"/>
    <n v="186480"/>
    <n v="216000"/>
    <n v="14130.841121495327"/>
    <n v="200610.84112149532"/>
    <s v="CA"/>
    <x v="1"/>
    <x v="9"/>
  </r>
  <r>
    <x v="0"/>
    <s v="SOR1_Y25-060201"/>
    <s v="1037133131"/>
    <s v="Z045"/>
    <s v="Z022"/>
    <s v="0093296383"/>
    <s v="1256072"/>
    <s v="SOR.CHAROEN SUPPLY 2018 CO., LTD."/>
    <s v="1256072"/>
    <s v="15039619"/>
    <s v="SKU CA FLYL  97R  CPB 20 10000 PP  N TH1"/>
    <n v="6500"/>
    <n v="404040"/>
    <x v="5"/>
    <n v="6500"/>
    <n v="408135"/>
    <n v="4095"/>
    <n v="404040"/>
    <n v="468000"/>
    <n v="30616.82242990654"/>
    <n v="434656.82242990652"/>
    <s v="CAHD"/>
    <x v="1"/>
    <x v="9"/>
  </r>
  <r>
    <x v="0"/>
    <s v="SOR1_Y25-060201"/>
    <s v="1037133131"/>
    <s v="Z045"/>
    <s v="Z022"/>
    <s v="0093296383"/>
    <s v="1256072"/>
    <s v="SOR.CHAROEN SUPPLY 2018 CO., LTD."/>
    <s v="1256072"/>
    <s v="15106849"/>
    <s v="SKU CA MGGR  97R  CPB 20 10000 PP  P TH1"/>
    <n v="2000"/>
    <n v="124320"/>
    <x v="6"/>
    <n v="2000"/>
    <n v="125580"/>
    <n v="1260"/>
    <n v="124320"/>
    <n v="144000"/>
    <n v="9420.5607476635505"/>
    <n v="133740.56074766355"/>
    <s v="CAHD"/>
    <x v="1"/>
    <x v="9"/>
  </r>
  <r>
    <x v="1"/>
    <s v="C250235382"/>
    <s v="1037147409"/>
    <s v="Z045"/>
    <s v="Z022"/>
    <s v="0093296384"/>
    <s v="1014649"/>
    <s v="VILLA MARKET JP CO., LTD."/>
    <s v="1014649"/>
    <s v="14947762"/>
    <s v="SKU CA LTBL  83R  CPB 20 10000 PP  N TH1"/>
    <n v="40"/>
    <n v="2477.6"/>
    <x v="3"/>
    <n v="40"/>
    <n v="2511.6"/>
    <n v="34"/>
    <n v="2477.6"/>
    <n v="2880"/>
    <n v="188.41121495327104"/>
    <n v="2666.0112149532711"/>
    <s v="CA"/>
    <x v="0"/>
    <x v="6"/>
  </r>
  <r>
    <x v="1"/>
    <s v="C250235470"/>
    <s v="1037147410"/>
    <s v="Z045"/>
    <s v="Z022"/>
    <s v="0093296385"/>
    <s v="1014618"/>
    <s v="VILLA MARKET JP CO., LTD."/>
    <s v="1014618"/>
    <s v="14947759"/>
    <s v="SKU CA FLYL  83R  CPB 20 10000 PP  N TH1"/>
    <n v="10"/>
    <n v="619.4"/>
    <x v="2"/>
    <n v="10"/>
    <n v="627.9"/>
    <n v="8.5"/>
    <n v="619.4"/>
    <n v="720"/>
    <n v="47.10280373831776"/>
    <n v="666.50280373831777"/>
    <s v="CA"/>
    <x v="0"/>
    <x v="6"/>
  </r>
  <r>
    <x v="1"/>
    <s v="C250235470"/>
    <s v="1037147410"/>
    <s v="Z045"/>
    <s v="Z022"/>
    <s v="0093296385"/>
    <s v="1014618"/>
    <s v="VILLA MARKET JP CO., LTD."/>
    <s v="1014618"/>
    <s v="14947765"/>
    <s v="SKU CA MGGR  83R  CPB 20 10000 PP  N TH1"/>
    <n v="20"/>
    <n v="1238.8"/>
    <x v="4"/>
    <n v="20"/>
    <n v="1255.8"/>
    <n v="17"/>
    <n v="1238.8"/>
    <n v="1440"/>
    <n v="94.205607476635521"/>
    <n v="1333.0056074766355"/>
    <s v="CA"/>
    <x v="0"/>
    <x v="6"/>
  </r>
  <r>
    <x v="1"/>
    <s v="C250235702"/>
    <s v="1037147411"/>
    <s v="Z045"/>
    <s v="Z022"/>
    <s v="0093296386"/>
    <s v="1078599"/>
    <s v="VILLA MARKET JP CO., LTD."/>
    <s v="1078599"/>
    <s v="16256534"/>
    <s v="SKU WI ME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6"/>
  </r>
  <r>
    <x v="1"/>
    <s v="C250235702"/>
    <s v="1037147411"/>
    <s v="Z045"/>
    <s v="Z022"/>
    <s v="0093296386"/>
    <s v="1078599"/>
    <s v="VILLA MARKET JP CO., LTD."/>
    <s v="1078599"/>
    <s v="14947759"/>
    <s v="SKU CA FLYL  83R  CPB 20 10000 PP  N TH1"/>
    <n v="20"/>
    <n v="1238.8"/>
    <x v="2"/>
    <n v="20"/>
    <n v="1255.8"/>
    <n v="17"/>
    <n v="1238.8"/>
    <n v="1440"/>
    <n v="94.205607476635521"/>
    <n v="1333.0056074766355"/>
    <s v="CA"/>
    <x v="0"/>
    <x v="6"/>
  </r>
  <r>
    <x v="1"/>
    <s v="C250235702"/>
    <s v="1037147411"/>
    <s v="Z045"/>
    <s v="Z022"/>
    <s v="0093296386"/>
    <s v="1078599"/>
    <s v="VILLA MARKET JP CO., LTD."/>
    <s v="1078599"/>
    <s v="14947765"/>
    <s v="SKU CA MGGR  83R  CPB 20 10000 PP  N TH1"/>
    <n v="10"/>
    <n v="619.4"/>
    <x v="4"/>
    <n v="10"/>
    <n v="627.9"/>
    <n v="8.5"/>
    <n v="619.4"/>
    <n v="720"/>
    <n v="47.10280373831776"/>
    <n v="666.50280373831777"/>
    <s v="CA"/>
    <x v="0"/>
    <x v="6"/>
  </r>
  <r>
    <x v="1"/>
    <s v="C250235702"/>
    <s v="1037147411"/>
    <s v="Z045"/>
    <s v="Z022"/>
    <s v="0093296386"/>
    <s v="1078599"/>
    <s v="VILLA MARKET JP CO., LTD."/>
    <s v="1078599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1"/>
    <s v="C250237840"/>
    <s v="1037147413"/>
    <s v="Z045"/>
    <s v="Z022"/>
    <s v="0093296387"/>
    <s v="1137441"/>
    <s v="VILLA MARKET JP CO., LTD."/>
    <s v="1137441"/>
    <s v="14947759"/>
    <s v="SKU CA FLYL  83R  CPB 20 10000 PP  N TH1"/>
    <n v="40"/>
    <n v="2477.6"/>
    <x v="2"/>
    <n v="40"/>
    <n v="2511.6"/>
    <n v="34"/>
    <n v="2477.6"/>
    <n v="2880"/>
    <n v="188.41121495327104"/>
    <n v="2666.0112149532711"/>
    <s v="CA"/>
    <x v="0"/>
    <x v="6"/>
  </r>
  <r>
    <x v="1"/>
    <s v="C250237840"/>
    <s v="1037147413"/>
    <s v="Z045"/>
    <s v="Z022"/>
    <s v="0093296387"/>
    <s v="1137441"/>
    <s v="VILLA MARKET JP CO., LTD."/>
    <s v="1137441"/>
    <s v="14947762"/>
    <s v="SKU CA LTBL  83R  CPB 20 10000 PP  N TH1"/>
    <n v="120"/>
    <n v="7432.8"/>
    <x v="3"/>
    <n v="120"/>
    <n v="7534.8"/>
    <n v="102"/>
    <n v="7432.8"/>
    <n v="8640"/>
    <n v="565.23364485981313"/>
    <n v="7998.0336448598136"/>
    <s v="CA"/>
    <x v="0"/>
    <x v="6"/>
  </r>
  <r>
    <x v="1"/>
    <s v="C250238149"/>
    <s v="1037147414"/>
    <s v="Z045"/>
    <s v="Z022"/>
    <s v="0093296388"/>
    <s v="1126712"/>
    <s v="VILLA MARKET JP CO., LTD."/>
    <s v="1126712"/>
    <s v="16280435"/>
    <s v="SKU EV ORBL  83R  ROC 20 10000 PP  N TH1"/>
    <n v="20"/>
    <n v="2689.4"/>
    <x v="11"/>
    <n v="20"/>
    <n v="2770.6"/>
    <n v="81.199999999999818"/>
    <n v="2689.4"/>
    <n v="3200"/>
    <n v="209.34579439252337"/>
    <n v="2898.7457943925233"/>
    <s v="EV"/>
    <x v="0"/>
    <x v="6"/>
  </r>
  <r>
    <x v="1"/>
    <s v="C250238149"/>
    <s v="1037147414"/>
    <s v="Z045"/>
    <s v="Z022"/>
    <s v="0093296388"/>
    <s v="1126712"/>
    <s v="VILLA MARKET JP CO., LTD."/>
    <s v="1126712"/>
    <s v="16256537"/>
    <s v="SKU WI LTCO  83M  SFP 20 10000 PP  N TH1"/>
    <n v="20"/>
    <n v="1246"/>
    <x v="9"/>
    <n v="20"/>
    <n v="1255.8"/>
    <n v="9.7999999999999545"/>
    <n v="1246"/>
    <n v="1440"/>
    <n v="94.205607476635521"/>
    <n v="1340.2056074766356"/>
    <s v="WI"/>
    <x v="0"/>
    <x v="6"/>
  </r>
  <r>
    <x v="1"/>
    <s v="C250238149"/>
    <s v="1037147414"/>
    <s v="Z045"/>
    <s v="Z022"/>
    <s v="0093296388"/>
    <s v="1126712"/>
    <s v="VILLA MARKET JP CO., LTD."/>
    <s v="1126712"/>
    <s v="15039619"/>
    <s v="SKU CA FLYL  97R  CPB 20 10000 PP  N TH1"/>
    <n v="30"/>
    <n v="1883.7"/>
    <x v="5"/>
    <n v="30"/>
    <n v="1883.7"/>
    <n v="0"/>
    <n v="1883.7"/>
    <n v="2160"/>
    <n v="141.30841121495328"/>
    <n v="2025.0084112149534"/>
    <s v="CAHD"/>
    <x v="0"/>
    <x v="6"/>
  </r>
  <r>
    <x v="1"/>
    <s v="C250238658"/>
    <s v="1037147468"/>
    <s v="Z045"/>
    <s v="Z022"/>
    <s v="0093296389"/>
    <s v="1075653"/>
    <s v="VILLA MARKET JP CO., LTD."/>
    <s v="1075653"/>
    <s v="16256534"/>
    <s v="SKU WI ME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6"/>
  </r>
  <r>
    <x v="1"/>
    <s v="4012060805Code12452D"/>
    <s v="1037147122"/>
    <s v="Z045"/>
    <s v="Z022"/>
    <s v="0093296390"/>
    <s v="1014781"/>
    <s v="CP All Public Company Limited"/>
    <s v="1092504"/>
    <s v="16280435"/>
    <s v="SKU EV ORBL  83R  ROC 20 10000 PP  N TH1"/>
    <n v="2000"/>
    <n v="266676.56"/>
    <x v="11"/>
    <n v="2000"/>
    <n v="277060"/>
    <n v="10383.440000000002"/>
    <n v="266676.56"/>
    <n v="320000"/>
    <n v="20934.579439252335"/>
    <n v="287611.13943925232"/>
    <s v="EV"/>
    <x v="0"/>
    <x v="0"/>
  </r>
  <r>
    <x v="1"/>
    <s v="4012060805Code12452D"/>
    <s v="1037147122"/>
    <s v="Z045"/>
    <s v="Z022"/>
    <s v="0093296390"/>
    <s v="1014781"/>
    <s v="CP All Public Company Limited"/>
    <s v="1092504"/>
    <s v="14976301"/>
    <s v="SKU EV LTSB  83R  ROC 20 10000 PP  N TH1"/>
    <n v="3000"/>
    <n v="400014.84"/>
    <x v="0"/>
    <n v="3000"/>
    <n v="415590"/>
    <n v="15575.159999999974"/>
    <n v="400014.84"/>
    <n v="480000"/>
    <n v="31401.869158878504"/>
    <n v="431416.70915887854"/>
    <s v="EV"/>
    <x v="0"/>
    <x v="0"/>
  </r>
  <r>
    <x v="1"/>
    <s v="4012060805Code12452D"/>
    <s v="1037147122"/>
    <s v="Z045"/>
    <s v="Z022"/>
    <s v="0093296390"/>
    <s v="1014781"/>
    <s v="CP All Public Company Limited"/>
    <s v="1092504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1"/>
    <s v="4012060805Code12452D"/>
    <s v="1037147122"/>
    <s v="Z045"/>
    <s v="Z022"/>
    <s v="0093296390"/>
    <s v="1014781"/>
    <s v="CP All Public Company Limited"/>
    <s v="1092504"/>
    <s v="14947759"/>
    <s v="SKU CA FLYL  83R  CPB 20 10000 PP  N TH1"/>
    <n v="10000"/>
    <n v="591915.26"/>
    <x v="2"/>
    <n v="10000"/>
    <n v="627900"/>
    <n v="35984.739999999991"/>
    <n v="591915.26"/>
    <n v="720000"/>
    <n v="47102.803738317758"/>
    <n v="639018.06373831781"/>
    <s v="CA"/>
    <x v="0"/>
    <x v="0"/>
  </r>
  <r>
    <x v="1"/>
    <s v="4012060805Code12452D"/>
    <s v="1037147122"/>
    <s v="Z045"/>
    <s v="Z022"/>
    <s v="0093296390"/>
    <s v="1014781"/>
    <s v="CP All Public Company Limited"/>
    <s v="1092504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1"/>
    <s v="4012060805Code12452D"/>
    <s v="1037147122"/>
    <s v="Z045"/>
    <s v="Z022"/>
    <s v="0093296390"/>
    <s v="1014781"/>
    <s v="CP All Public Company Limited"/>
    <s v="1092504"/>
    <s v="14947765"/>
    <s v="SKU CA MGGR  83R  CPB 20 10000 PP  N TH1"/>
    <n v="5000"/>
    <n v="295957.63"/>
    <x v="4"/>
    <n v="5000"/>
    <n v="313950"/>
    <n v="17992.369999999995"/>
    <n v="295957.63"/>
    <n v="360000"/>
    <n v="23551.401869158879"/>
    <n v="319509.03186915891"/>
    <s v="CA"/>
    <x v="0"/>
    <x v="0"/>
  </r>
  <r>
    <x v="1"/>
    <s v="4012060805Code12452D"/>
    <s v="1037147122"/>
    <s v="Z045"/>
    <s v="Z022"/>
    <s v="0093296390"/>
    <s v="1014781"/>
    <s v="CP All Public Company Limited"/>
    <s v="1092504"/>
    <s v="15039619"/>
    <s v="SKU CA FLYL  97R  CPB 20 10000 PP  N TH1"/>
    <n v="5000"/>
    <n v="295957.73"/>
    <x v="5"/>
    <n v="5000"/>
    <n v="313950"/>
    <n v="17992.270000000019"/>
    <n v="295957.73"/>
    <n v="360000"/>
    <n v="23551.401869158879"/>
    <n v="319509.13186915888"/>
    <s v="CAHD"/>
    <x v="0"/>
    <x v="0"/>
  </r>
  <r>
    <x v="1"/>
    <s v="4012060805Code12452D"/>
    <s v="1037147122"/>
    <s v="Z045"/>
    <s v="Z022"/>
    <s v="0093296390"/>
    <s v="1014781"/>
    <s v="CP All Public Company Limited"/>
    <s v="1092504"/>
    <s v="15106849"/>
    <s v="SKU CA MGGR  97R  CPB 20 10000 PP  P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1"/>
    <s v="4012060806Code12452D"/>
    <s v="1037147124"/>
    <s v="Z045"/>
    <s v="Z022"/>
    <s v="0093296391"/>
    <s v="1014781"/>
    <s v="CP All Public Company Limited"/>
    <s v="1092504"/>
    <s v="16239563"/>
    <s v="SKU WI LTBL  83R  CPB 20 10000 PP  N TH1"/>
    <n v="3000"/>
    <n v="296848.59999999998"/>
    <x v="7"/>
    <n v="3000"/>
    <n v="312450"/>
    <n v="15601.400000000023"/>
    <n v="296848.59999999998"/>
    <n v="360000"/>
    <n v="23551.401869158879"/>
    <n v="320400.00186915888"/>
    <s v="WI"/>
    <x v="0"/>
    <x v="0"/>
  </r>
  <r>
    <x v="1"/>
    <s v="4012060806Code12452D"/>
    <s v="1037147124"/>
    <s v="Z045"/>
    <s v="Z022"/>
    <s v="0093296391"/>
    <s v="1014781"/>
    <s v="CP All Public Company Limited"/>
    <s v="1092504"/>
    <s v="16256531"/>
    <s v="SKU WI FLOE  83M  SFP 20 10000 PP  N TH1"/>
    <n v="6000"/>
    <n v="355149.27"/>
    <x v="8"/>
    <n v="6000"/>
    <n v="376740"/>
    <n v="21590.729999999981"/>
    <n v="355149.27"/>
    <n v="432000"/>
    <n v="28261.682242990653"/>
    <n v="383410.95224299066"/>
    <s v="WI"/>
    <x v="0"/>
    <x v="0"/>
  </r>
  <r>
    <x v="1"/>
    <s v="4012060806Code12452D"/>
    <s v="1037147124"/>
    <s v="Z045"/>
    <s v="Z022"/>
    <s v="0093296391"/>
    <s v="1014781"/>
    <s v="CP All Public Company Limited"/>
    <s v="1092504"/>
    <s v="16256537"/>
    <s v="SKU WI LTCO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1"/>
    <s v="4012060806Code12452D"/>
    <s v="1037147124"/>
    <s v="Z045"/>
    <s v="Z022"/>
    <s v="0093296391"/>
    <s v="1014781"/>
    <s v="CP All Public Company Limited"/>
    <s v="1092504"/>
    <s v="16256534"/>
    <s v="SKU WI ME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1"/>
    <s v="8012060862Code12452D"/>
    <s v="1037147125"/>
    <s v="Z045"/>
    <s v="Z022"/>
    <s v="0093296392"/>
    <s v="1014781"/>
    <s v="CP All Public Company Limited"/>
    <s v="1014779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"/>
    <s v="8012060862Code12452D"/>
    <s v="1037147125"/>
    <s v="Z045"/>
    <s v="Z022"/>
    <s v="0093296392"/>
    <s v="1014781"/>
    <s v="CP All Public Company Limited"/>
    <s v="1014779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1"/>
    <s v="8012060862Code12452D"/>
    <s v="1037147125"/>
    <s v="Z045"/>
    <s v="Z022"/>
    <s v="0093296392"/>
    <s v="1014781"/>
    <s v="CP All Public Company Limited"/>
    <s v="1014779"/>
    <s v="14947759"/>
    <s v="SKU CA FLYL  83R  CPB 20 10000 PP  N TH1"/>
    <n v="5000"/>
    <n v="295957.63"/>
    <x v="2"/>
    <n v="5000"/>
    <n v="313950"/>
    <n v="17992.369999999995"/>
    <n v="295957.63"/>
    <n v="360000"/>
    <n v="23551.401869158879"/>
    <n v="319509.03186915891"/>
    <s v="CA"/>
    <x v="0"/>
    <x v="0"/>
  </r>
  <r>
    <x v="1"/>
    <s v="8012060862Code12452D"/>
    <s v="1037147125"/>
    <s v="Z045"/>
    <s v="Z022"/>
    <s v="0093296392"/>
    <s v="1014781"/>
    <s v="CP All Public Company Limited"/>
    <s v="1014779"/>
    <s v="14947762"/>
    <s v="SKU CA LTBL  83R  CPB 20 10000 PP  N TH1"/>
    <n v="3000"/>
    <n v="177574.58"/>
    <x v="3"/>
    <n v="3000"/>
    <n v="188370"/>
    <n v="10795.420000000013"/>
    <n v="177574.58"/>
    <n v="216000"/>
    <n v="14130.841121495327"/>
    <n v="191705.42112149531"/>
    <s v="CA"/>
    <x v="0"/>
    <x v="0"/>
  </r>
  <r>
    <x v="1"/>
    <s v="8012060862Code12452D"/>
    <s v="1037147125"/>
    <s v="Z045"/>
    <s v="Z022"/>
    <s v="0093296392"/>
    <s v="1014781"/>
    <s v="CP All Public Company Limited"/>
    <s v="1014779"/>
    <s v="14947765"/>
    <s v="SKU CA MGGR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1"/>
    <s v="8012060862Code12452D"/>
    <s v="1037147125"/>
    <s v="Z045"/>
    <s v="Z022"/>
    <s v="0093296392"/>
    <s v="1014781"/>
    <s v="CP All Public Company Limited"/>
    <s v="1014779"/>
    <s v="15039619"/>
    <s v="SKU CA FLYL  97R  CPB 20 10000 PP  N TH1"/>
    <n v="7500"/>
    <n v="443936.59"/>
    <x v="5"/>
    <n v="7500"/>
    <n v="470925"/>
    <n v="26988.409999999974"/>
    <n v="443936.59"/>
    <n v="540000"/>
    <n v="35327.102803738315"/>
    <n v="479263.69280373835"/>
    <s v="CAHD"/>
    <x v="0"/>
    <x v="0"/>
  </r>
  <r>
    <x v="1"/>
    <s v="8012060862Code12452D"/>
    <s v="1037147125"/>
    <s v="Z045"/>
    <s v="Z022"/>
    <s v="0093296392"/>
    <s v="1014781"/>
    <s v="CP All Public Company Limited"/>
    <s v="1014779"/>
    <s v="15106849"/>
    <s v="SKU CA MGGR  97R  CPB 20 10000 PP  P TH1"/>
    <n v="3000"/>
    <n v="177574.64"/>
    <x v="6"/>
    <n v="3000"/>
    <n v="188370"/>
    <n v="10795.359999999986"/>
    <n v="177574.64"/>
    <n v="216000"/>
    <n v="14130.841121495327"/>
    <n v="191705.48112149534"/>
    <s v="CAHD"/>
    <x v="0"/>
    <x v="0"/>
  </r>
  <r>
    <x v="1"/>
    <s v="8012060863Code12452D"/>
    <s v="1037147126"/>
    <s v="Z045"/>
    <s v="Z022"/>
    <s v="0093296393"/>
    <s v="1014781"/>
    <s v="CP All Public Company Limited"/>
    <s v="1014779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1"/>
    <s v="8012060863Code12452D"/>
    <s v="1037147126"/>
    <s v="Z045"/>
    <s v="Z022"/>
    <s v="0093296393"/>
    <s v="1014781"/>
    <s v="CP All Public Company Limited"/>
    <s v="1014779"/>
    <s v="16256531"/>
    <s v="SKU WI FLOE  83M  SFP 20 10000 PP  N TH1"/>
    <n v="3500"/>
    <n v="207170.41"/>
    <x v="8"/>
    <n v="3500"/>
    <n v="219765"/>
    <n v="12594.589999999997"/>
    <n v="207170.41"/>
    <n v="252000"/>
    <n v="16485.981308411214"/>
    <n v="223656.39130841123"/>
    <s v="WI"/>
    <x v="0"/>
    <x v="0"/>
  </r>
  <r>
    <x v="1"/>
    <s v="8012060863Code12452D"/>
    <s v="1037147126"/>
    <s v="Z045"/>
    <s v="Z022"/>
    <s v="0093296393"/>
    <s v="1014781"/>
    <s v="CP All Public Company Limited"/>
    <s v="1014779"/>
    <s v="16256537"/>
    <s v="SKU WI LTCO  83M  SFP 20 10000 PP  N TH1"/>
    <n v="2500"/>
    <n v="147978.85999999999"/>
    <x v="9"/>
    <n v="2500"/>
    <n v="156975"/>
    <n v="8996.140000000014"/>
    <n v="147978.85999999999"/>
    <n v="180000"/>
    <n v="11775.700934579439"/>
    <n v="159754.56093457944"/>
    <s v="WI"/>
    <x v="0"/>
    <x v="0"/>
  </r>
  <r>
    <x v="1"/>
    <s v="8012060863Code12452D"/>
    <s v="1037147126"/>
    <s v="Z045"/>
    <s v="Z022"/>
    <s v="0093296393"/>
    <s v="1014781"/>
    <s v="CP All Public Company Limited"/>
    <s v="1014779"/>
    <s v="16256534"/>
    <s v="SKU WI ME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1"/>
    <s v="1312060829Code12452D"/>
    <s v="1037147127"/>
    <s v="Z045"/>
    <s v="Z022"/>
    <s v="0093296394"/>
    <s v="1014781"/>
    <s v="CP All Public Company Limited"/>
    <s v="1134451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1"/>
    <s v="1312060829Code12452D"/>
    <s v="1037147127"/>
    <s v="Z045"/>
    <s v="Z022"/>
    <s v="0093296394"/>
    <s v="1014781"/>
    <s v="CP All Public Company Limited"/>
    <s v="1134451"/>
    <s v="14976301"/>
    <s v="SKU EV LTSB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1"/>
    <s v="1312060829Code12452D"/>
    <s v="1037147127"/>
    <s v="Z045"/>
    <s v="Z022"/>
    <s v="0093296394"/>
    <s v="1014781"/>
    <s v="CP All Public Company Limited"/>
    <s v="1134451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1"/>
    <s v="1312060829Code12452D"/>
    <s v="1037147127"/>
    <s v="Z045"/>
    <s v="Z022"/>
    <s v="0093296394"/>
    <s v="1014781"/>
    <s v="CP All Public Company Limited"/>
    <s v="1134451"/>
    <s v="14947759"/>
    <s v="SKU CA FLYL  83R  CPB 20 10000 PP  N TH1"/>
    <n v="5000"/>
    <n v="295957.63"/>
    <x v="2"/>
    <n v="5000"/>
    <n v="313950"/>
    <n v="17992.369999999995"/>
    <n v="295957.63"/>
    <n v="360000"/>
    <n v="23551.401869158879"/>
    <n v="319509.03186915891"/>
    <s v="CA"/>
    <x v="0"/>
    <x v="0"/>
  </r>
  <r>
    <x v="1"/>
    <s v="1312060829Code12452D"/>
    <s v="1037147127"/>
    <s v="Z045"/>
    <s v="Z022"/>
    <s v="0093296394"/>
    <s v="1014781"/>
    <s v="CP All Public Company Limited"/>
    <s v="1134451"/>
    <s v="14947762"/>
    <s v="SKU CA LTBL  83R  CPB 20 10000 PP  N TH1"/>
    <n v="2500"/>
    <n v="147978.81"/>
    <x v="3"/>
    <n v="2500"/>
    <n v="156975"/>
    <n v="8996.1900000000023"/>
    <n v="147978.81"/>
    <n v="180000"/>
    <n v="11775.700934579439"/>
    <n v="159754.51093457945"/>
    <s v="CA"/>
    <x v="0"/>
    <x v="0"/>
  </r>
  <r>
    <x v="1"/>
    <s v="1312060829Code12452D"/>
    <s v="1037147127"/>
    <s v="Z045"/>
    <s v="Z022"/>
    <s v="0093296394"/>
    <s v="1014781"/>
    <s v="CP All Public Company Limited"/>
    <s v="1134451"/>
    <s v="14947765"/>
    <s v="SKU CA MGGR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1"/>
    <s v="1312060829Code12452D"/>
    <s v="1037147127"/>
    <s v="Z045"/>
    <s v="Z022"/>
    <s v="0093296394"/>
    <s v="1014781"/>
    <s v="CP All Public Company Limited"/>
    <s v="1134451"/>
    <s v="15039619"/>
    <s v="SKU CA FLYL  97R  CPB 20 10000 PP  N TH1"/>
    <n v="5000"/>
    <n v="295957.73"/>
    <x v="5"/>
    <n v="5000"/>
    <n v="313950"/>
    <n v="17992.270000000019"/>
    <n v="295957.73"/>
    <n v="360000"/>
    <n v="23551.401869158879"/>
    <n v="319509.13186915888"/>
    <s v="CAHD"/>
    <x v="0"/>
    <x v="0"/>
  </r>
  <r>
    <x v="1"/>
    <s v="1312060829Code12452D"/>
    <s v="1037147127"/>
    <s v="Z045"/>
    <s v="Z022"/>
    <s v="0093296394"/>
    <s v="1014781"/>
    <s v="CP All Public Company Limited"/>
    <s v="1134451"/>
    <s v="15106849"/>
    <s v="SKU CA MGGR  97R  CPB 20 10000 PP  P TH1"/>
    <n v="3000"/>
    <n v="177574.64"/>
    <x v="6"/>
    <n v="3000"/>
    <n v="188370"/>
    <n v="10795.359999999986"/>
    <n v="177574.64"/>
    <n v="216000"/>
    <n v="14130.841121495327"/>
    <n v="191705.48112149534"/>
    <s v="CAHD"/>
    <x v="0"/>
    <x v="0"/>
  </r>
  <r>
    <x v="1"/>
    <s v="1312060830Code12452D"/>
    <s v="1037147256"/>
    <s v="Z045"/>
    <s v="Z022"/>
    <s v="0093296395"/>
    <s v="1014781"/>
    <s v="CP All Public Company Limited"/>
    <s v="1134451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1"/>
    <s v="1312060830Code12452D"/>
    <s v="1037147256"/>
    <s v="Z045"/>
    <s v="Z022"/>
    <s v="0093296395"/>
    <s v="1014781"/>
    <s v="CP All Public Company Limited"/>
    <s v="1134451"/>
    <s v="16256531"/>
    <s v="SKU WI FLOE  83M  SFP 20 10000 PP  N TH1"/>
    <n v="2500"/>
    <n v="147978.85999999999"/>
    <x v="8"/>
    <n v="2500"/>
    <n v="156975"/>
    <n v="8996.140000000014"/>
    <n v="147978.85999999999"/>
    <n v="180000"/>
    <n v="11775.700934579439"/>
    <n v="159754.56093457944"/>
    <s v="WI"/>
    <x v="0"/>
    <x v="0"/>
  </r>
  <r>
    <x v="1"/>
    <s v="1312060830Code12452D"/>
    <s v="1037147256"/>
    <s v="Z045"/>
    <s v="Z022"/>
    <s v="0093296395"/>
    <s v="1014781"/>
    <s v="CP All Public Company Limited"/>
    <s v="1134451"/>
    <s v="16256537"/>
    <s v="SKU WI LTCO  83M  SFP 20 10000 PP  N TH1"/>
    <n v="3000"/>
    <n v="177574.64"/>
    <x v="9"/>
    <n v="3000"/>
    <n v="188370"/>
    <n v="10795.359999999986"/>
    <n v="177574.64"/>
    <n v="216000"/>
    <n v="14130.841121495327"/>
    <n v="191705.48112149534"/>
    <s v="WI"/>
    <x v="0"/>
    <x v="0"/>
  </r>
  <r>
    <x v="1"/>
    <s v="1312060830Code12452D"/>
    <s v="1037147256"/>
    <s v="Z045"/>
    <s v="Z022"/>
    <s v="0093296395"/>
    <s v="1014781"/>
    <s v="CP All Public Company Limited"/>
    <s v="1134451"/>
    <s v="16256534"/>
    <s v="SKU WI MECO  83M  SFP 20 10000 PP  N TH1"/>
    <n v="2500"/>
    <n v="147978.85999999999"/>
    <x v="10"/>
    <n v="2500"/>
    <n v="156975"/>
    <n v="8996.140000000014"/>
    <n v="147978.85999999999"/>
    <n v="180000"/>
    <n v="11775.700934579439"/>
    <n v="159754.56093457944"/>
    <s v="WI"/>
    <x v="0"/>
    <x v="0"/>
  </r>
  <r>
    <x v="1"/>
    <s v="1412060723Code12452D"/>
    <s v="1037147262"/>
    <s v="Z045"/>
    <s v="Z022"/>
    <s v="0093296396"/>
    <s v="1014781"/>
    <s v="CP All Public Company Limited"/>
    <s v="1232007"/>
    <s v="16280435"/>
    <s v="SKU EV ORBL  83R  ROC 20 10000 PP  N TH1"/>
    <n v="1500"/>
    <n v="200007.42"/>
    <x v="11"/>
    <n v="1500"/>
    <n v="207795"/>
    <n v="7787.5799999999872"/>
    <n v="200007.42"/>
    <n v="240000"/>
    <n v="15700.934579439252"/>
    <n v="215708.35457943927"/>
    <s v="EV"/>
    <x v="0"/>
    <x v="0"/>
  </r>
  <r>
    <x v="1"/>
    <s v="1412060723Code12452D"/>
    <s v="1037147262"/>
    <s v="Z045"/>
    <s v="Z022"/>
    <s v="0093296396"/>
    <s v="1014781"/>
    <s v="CP All Public Company Limited"/>
    <s v="1232007"/>
    <s v="14976301"/>
    <s v="SKU EV LTSB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1"/>
    <s v="1412060723Code12452D"/>
    <s v="1037147262"/>
    <s v="Z045"/>
    <s v="Z022"/>
    <s v="0093296396"/>
    <s v="1014781"/>
    <s v="CP All Public Company Limited"/>
    <s v="1232007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1"/>
    <s v="1412060723Code12452D"/>
    <s v="1037147262"/>
    <s v="Z045"/>
    <s v="Z022"/>
    <s v="0093296396"/>
    <s v="1014781"/>
    <s v="CP All Public Company Limited"/>
    <s v="1232007"/>
    <s v="14947762"/>
    <s v="SKU CA LTBL  83R  CPB 20 10000 PP  N TH1"/>
    <n v="1500"/>
    <n v="88787.29"/>
    <x v="3"/>
    <n v="1500"/>
    <n v="94185"/>
    <n v="5397.7100000000064"/>
    <n v="88787.29"/>
    <n v="108000"/>
    <n v="7065.4205607476633"/>
    <n v="95852.710560747655"/>
    <s v="CA"/>
    <x v="0"/>
    <x v="0"/>
  </r>
  <r>
    <x v="1"/>
    <s v="1412060723Code12452D"/>
    <s v="1037147262"/>
    <s v="Z045"/>
    <s v="Z022"/>
    <s v="0093296396"/>
    <s v="1014781"/>
    <s v="CP All Public Company Limited"/>
    <s v="1232007"/>
    <s v="14947765"/>
    <s v="SKU CA MGGR  83R  CPB 20 10000 PP  N TH1"/>
    <n v="500"/>
    <n v="29595.759999999998"/>
    <x v="4"/>
    <n v="500"/>
    <n v="31395"/>
    <n v="1799.2400000000016"/>
    <n v="29595.759999999998"/>
    <n v="36000"/>
    <n v="2355.1401869158876"/>
    <n v="31950.900186915886"/>
    <s v="CA"/>
    <x v="0"/>
    <x v="0"/>
  </r>
  <r>
    <x v="1"/>
    <s v="1412060723Code12452D"/>
    <s v="1037147262"/>
    <s v="Z045"/>
    <s v="Z022"/>
    <s v="0093296396"/>
    <s v="1014781"/>
    <s v="CP All Public Company Limited"/>
    <s v="1232007"/>
    <s v="15039619"/>
    <s v="SKU CA FLYL  97R  CPB 20 10000 PP  N TH1"/>
    <n v="1000"/>
    <n v="59191.55"/>
    <x v="5"/>
    <n v="1000"/>
    <n v="62790"/>
    <n v="3598.4499999999971"/>
    <n v="59191.55"/>
    <n v="72000"/>
    <n v="4710.2803738317753"/>
    <n v="63901.830373831777"/>
    <s v="CAHD"/>
    <x v="0"/>
    <x v="0"/>
  </r>
  <r>
    <x v="1"/>
    <s v="1412060723Code12452D"/>
    <s v="1037147262"/>
    <s v="Z045"/>
    <s v="Z022"/>
    <s v="0093296396"/>
    <s v="1014781"/>
    <s v="CP All Public Company Limited"/>
    <s v="1232007"/>
    <s v="15106849"/>
    <s v="SKU CA MGGR  97R  CPB 20 10000 PP  P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1"/>
    <s v="1412060724Code12452D"/>
    <s v="1037147266"/>
    <s v="Z045"/>
    <s v="Z022"/>
    <s v="0093296397"/>
    <s v="1014781"/>
    <s v="CP All Public Company Limited"/>
    <s v="1232007"/>
    <s v="16239563"/>
    <s v="SKU WI LTBL  83R  CPB 20 10000 PP  N TH1"/>
    <n v="1000"/>
    <n v="98949.53"/>
    <x v="7"/>
    <n v="1000"/>
    <n v="104150"/>
    <n v="5200.4700000000012"/>
    <n v="98949.53"/>
    <n v="120000"/>
    <n v="7850.467289719626"/>
    <n v="106799.99728971963"/>
    <s v="WI"/>
    <x v="0"/>
    <x v="0"/>
  </r>
  <r>
    <x v="1"/>
    <s v="1412060724Code12452D"/>
    <s v="1037147266"/>
    <s v="Z045"/>
    <s v="Z022"/>
    <s v="0093296397"/>
    <s v="1014781"/>
    <s v="CP All Public Company Limited"/>
    <s v="1232007"/>
    <s v="16256531"/>
    <s v="SKU WI FLOE  83M  SFP 20 10000 PP  N TH1"/>
    <n v="2000"/>
    <n v="118383.09"/>
    <x v="8"/>
    <n v="2000"/>
    <n v="125580"/>
    <n v="7196.9100000000035"/>
    <n v="118383.09"/>
    <n v="144000"/>
    <n v="9420.5607476635505"/>
    <n v="127803.65074766355"/>
    <s v="WI"/>
    <x v="0"/>
    <x v="0"/>
  </r>
  <r>
    <x v="1"/>
    <s v="1412060724Code12452D"/>
    <s v="1037147266"/>
    <s v="Z045"/>
    <s v="Z022"/>
    <s v="0093296397"/>
    <s v="1014781"/>
    <s v="CP All Public Company Limited"/>
    <s v="1232007"/>
    <s v="16256537"/>
    <s v="SKU WI LTCO  83M  SFP 20 10000 PP  N TH1"/>
    <n v="3000"/>
    <n v="177574.64"/>
    <x v="9"/>
    <n v="3000"/>
    <n v="188370"/>
    <n v="10795.359999999986"/>
    <n v="177574.64"/>
    <n v="216000"/>
    <n v="14130.841121495327"/>
    <n v="191705.48112149534"/>
    <s v="WI"/>
    <x v="0"/>
    <x v="0"/>
  </r>
  <r>
    <x v="1"/>
    <s v="1412060724Code12452D"/>
    <s v="1037147266"/>
    <s v="Z045"/>
    <s v="Z022"/>
    <s v="0093296397"/>
    <s v="1014781"/>
    <s v="CP All Public Company Limited"/>
    <s v="1232007"/>
    <s v="16256534"/>
    <s v="SKU WI ME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1"/>
    <s v="1512060896Code12452D"/>
    <s v="1037147274"/>
    <s v="Z045"/>
    <s v="Z022"/>
    <s v="0093296398"/>
    <s v="1014781"/>
    <s v="CP All Public Company Limited"/>
    <s v="1247865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1"/>
    <s v="1512060896Code12452D"/>
    <s v="1037147274"/>
    <s v="Z045"/>
    <s v="Z022"/>
    <s v="0093296398"/>
    <s v="1014781"/>
    <s v="CP All Public Company Limited"/>
    <s v="1247865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1"/>
    <s v="1512060896Code12452D"/>
    <s v="1037147274"/>
    <s v="Z045"/>
    <s v="Z022"/>
    <s v="0093296398"/>
    <s v="1014781"/>
    <s v="CP All Public Company Limited"/>
    <s v="1247865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1"/>
    <s v="1512060896Code12452D"/>
    <s v="1037147274"/>
    <s v="Z045"/>
    <s v="Z022"/>
    <s v="0093296398"/>
    <s v="1014781"/>
    <s v="CP All Public Company Limited"/>
    <s v="1247865"/>
    <s v="14947759"/>
    <s v="SKU CA FLYL  83R  CPB 20 10000 PP  N TH1"/>
    <n v="10000"/>
    <n v="591915.26"/>
    <x v="2"/>
    <n v="10000"/>
    <n v="627900"/>
    <n v="35984.739999999991"/>
    <n v="591915.26"/>
    <n v="720000"/>
    <n v="47102.803738317758"/>
    <n v="639018.06373831781"/>
    <s v="CA"/>
    <x v="0"/>
    <x v="0"/>
  </r>
  <r>
    <x v="1"/>
    <s v="1512060896Code12452D"/>
    <s v="1037147274"/>
    <s v="Z045"/>
    <s v="Z022"/>
    <s v="0093296398"/>
    <s v="1014781"/>
    <s v="CP All Public Company Limited"/>
    <s v="1247865"/>
    <s v="14947762"/>
    <s v="SKU CA LTBL  83R  CPB 20 10000 PP  N TH1"/>
    <n v="2000"/>
    <n v="118383.05"/>
    <x v="3"/>
    <n v="2000"/>
    <n v="125580"/>
    <n v="7196.9499999999971"/>
    <n v="118383.05"/>
    <n v="144000"/>
    <n v="9420.5607476635505"/>
    <n v="127803.61074766355"/>
    <s v="CA"/>
    <x v="0"/>
    <x v="0"/>
  </r>
  <r>
    <x v="1"/>
    <s v="1512060896Code12452D"/>
    <s v="1037147274"/>
    <s v="Z045"/>
    <s v="Z022"/>
    <s v="0093296398"/>
    <s v="1014781"/>
    <s v="CP All Public Company Limited"/>
    <s v="1247865"/>
    <s v="14947765"/>
    <s v="SKU CA MGGR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1"/>
    <s v="1512060896Code12452D"/>
    <s v="1037147274"/>
    <s v="Z045"/>
    <s v="Z022"/>
    <s v="0093296398"/>
    <s v="1014781"/>
    <s v="CP All Public Company Limited"/>
    <s v="1247865"/>
    <s v="15039619"/>
    <s v="SKU CA FLYL  97R  CPB 20 10000 PP  N TH1"/>
    <n v="6000"/>
    <n v="355149.27"/>
    <x v="5"/>
    <n v="6000"/>
    <n v="376740"/>
    <n v="21590.729999999981"/>
    <n v="355149.27"/>
    <n v="432000"/>
    <n v="28261.682242990653"/>
    <n v="383410.95224299066"/>
    <s v="CAHD"/>
    <x v="0"/>
    <x v="0"/>
  </r>
  <r>
    <x v="1"/>
    <s v="1512060896Code12452D"/>
    <s v="1037147274"/>
    <s v="Z045"/>
    <s v="Z022"/>
    <s v="0093296398"/>
    <s v="1014781"/>
    <s v="CP All Public Company Limited"/>
    <s v="1247865"/>
    <s v="15106849"/>
    <s v="SKU CA MGGR  97R  CPB 20 10000 PP  P TH1"/>
    <n v="3000"/>
    <n v="177574.64"/>
    <x v="6"/>
    <n v="3000"/>
    <n v="188370"/>
    <n v="10795.359999999986"/>
    <n v="177574.64"/>
    <n v="216000"/>
    <n v="14130.841121495327"/>
    <n v="191705.48112149534"/>
    <s v="CAHD"/>
    <x v="0"/>
    <x v="0"/>
  </r>
  <r>
    <x v="1"/>
    <s v="1512060897Code12452D"/>
    <s v="1037147277"/>
    <s v="Z045"/>
    <s v="Z022"/>
    <s v="0093296399"/>
    <s v="1014781"/>
    <s v="CP All Public Company Limited"/>
    <s v="1247865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1"/>
    <s v="1512060897Code12452D"/>
    <s v="1037147277"/>
    <s v="Z045"/>
    <s v="Z022"/>
    <s v="0093296399"/>
    <s v="1014781"/>
    <s v="CP All Public Company Limited"/>
    <s v="1247865"/>
    <s v="16256531"/>
    <s v="SKU WI FLOE  83M  SFP 20 10000 PP  N TH1"/>
    <n v="5000"/>
    <n v="295957.73"/>
    <x v="8"/>
    <n v="5000"/>
    <n v="313950"/>
    <n v="17992.270000000019"/>
    <n v="295957.73"/>
    <n v="360000"/>
    <n v="23551.401869158879"/>
    <n v="319509.13186915888"/>
    <s v="WI"/>
    <x v="0"/>
    <x v="0"/>
  </r>
  <r>
    <x v="1"/>
    <s v="1512060897Code12452D"/>
    <s v="1037147277"/>
    <s v="Z045"/>
    <s v="Z022"/>
    <s v="0093296399"/>
    <s v="1014781"/>
    <s v="CP All Public Company Limited"/>
    <s v="1247865"/>
    <s v="16256537"/>
    <s v="SKU WI LTCO  83M  SFP 20 10000 PP  N TH1"/>
    <n v="3000"/>
    <n v="177574.64"/>
    <x v="9"/>
    <n v="3000"/>
    <n v="188370"/>
    <n v="10795.359999999986"/>
    <n v="177574.64"/>
    <n v="216000"/>
    <n v="14130.841121495327"/>
    <n v="191705.48112149534"/>
    <s v="WI"/>
    <x v="0"/>
    <x v="0"/>
  </r>
  <r>
    <x v="1"/>
    <s v="1512060897Code12452D"/>
    <s v="1037147277"/>
    <s v="Z045"/>
    <s v="Z022"/>
    <s v="0093296399"/>
    <s v="1014781"/>
    <s v="CP All Public Company Limited"/>
    <s v="1247865"/>
    <s v="16256534"/>
    <s v="SKU WI MECO  83M  SFP 20 10000 PP  N TH1"/>
    <n v="4000"/>
    <n v="236766.18"/>
    <x v="10"/>
    <n v="4000"/>
    <n v="251160"/>
    <n v="14393.820000000007"/>
    <n v="236766.18"/>
    <n v="288000"/>
    <n v="18841.121495327101"/>
    <n v="255607.30149532709"/>
    <s v="WI"/>
    <x v="0"/>
    <x v="0"/>
  </r>
  <r>
    <x v="1"/>
    <s v="3012060786Code12452D"/>
    <s v="1037147119"/>
    <s v="Z045"/>
    <s v="Z022"/>
    <s v="0093296400"/>
    <s v="1014781"/>
    <s v="CP All Public Company Limited"/>
    <s v="1113864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1"/>
    <s v="3012060786Code12452D"/>
    <s v="1037147119"/>
    <s v="Z045"/>
    <s v="Z022"/>
    <s v="0093296400"/>
    <s v="1014781"/>
    <s v="CP All Public Company Limited"/>
    <s v="1113864"/>
    <s v="14976301"/>
    <s v="SKU EV LTSB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1"/>
    <s v="3012060786Code12452D"/>
    <s v="1037147119"/>
    <s v="Z045"/>
    <s v="Z022"/>
    <s v="0093296400"/>
    <s v="1014781"/>
    <s v="CP All Public Company Limited"/>
    <s v="1113864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1"/>
    <s v="3012060786Code12452D"/>
    <s v="1037147119"/>
    <s v="Z045"/>
    <s v="Z022"/>
    <s v="0093296400"/>
    <s v="1014781"/>
    <s v="CP All Public Company Limited"/>
    <s v="1113864"/>
    <s v="14947759"/>
    <s v="SKU CA FLYL  83R  CPB 20 10000 PP  N TH1"/>
    <n v="5000"/>
    <n v="295957.63"/>
    <x v="2"/>
    <n v="5000"/>
    <n v="313950"/>
    <n v="17992.369999999995"/>
    <n v="295957.63"/>
    <n v="360000"/>
    <n v="23551.401869158879"/>
    <n v="319509.03186915891"/>
    <s v="CA"/>
    <x v="0"/>
    <x v="0"/>
  </r>
  <r>
    <x v="1"/>
    <s v="3012060786Code12452D"/>
    <s v="1037147119"/>
    <s v="Z045"/>
    <s v="Z022"/>
    <s v="0093296400"/>
    <s v="1014781"/>
    <s v="CP All Public Company Limited"/>
    <s v="1113864"/>
    <s v="14947762"/>
    <s v="SKU CA LTBL  83R  CPB 20 10000 PP  N TH1"/>
    <n v="6000"/>
    <n v="355149.15"/>
    <x v="3"/>
    <n v="6000"/>
    <n v="376740"/>
    <n v="21590.849999999977"/>
    <n v="355149.15"/>
    <n v="432000"/>
    <n v="28261.682242990653"/>
    <n v="383410.83224299067"/>
    <s v="CA"/>
    <x v="0"/>
    <x v="0"/>
  </r>
  <r>
    <x v="1"/>
    <s v="3012060786Code12452D"/>
    <s v="1037147119"/>
    <s v="Z045"/>
    <s v="Z022"/>
    <s v="0093296400"/>
    <s v="1014781"/>
    <s v="CP All Public Company Limited"/>
    <s v="1113864"/>
    <s v="14947765"/>
    <s v="SKU CA MGGR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1"/>
    <s v="3012060786Code12452D"/>
    <s v="1037147119"/>
    <s v="Z045"/>
    <s v="Z022"/>
    <s v="0093296400"/>
    <s v="1014781"/>
    <s v="CP All Public Company Limited"/>
    <s v="1113864"/>
    <s v="15039619"/>
    <s v="SKU CA FLYL  97R  CPB 20 10000 PP  N TH1"/>
    <n v="10000"/>
    <n v="591915.46"/>
    <x v="5"/>
    <n v="10000"/>
    <n v="627900"/>
    <n v="35984.540000000037"/>
    <n v="591915.46"/>
    <n v="720000"/>
    <n v="47102.803738317758"/>
    <n v="639018.26373831776"/>
    <s v="CAHD"/>
    <x v="0"/>
    <x v="0"/>
  </r>
  <r>
    <x v="1"/>
    <s v="3012060786Code12452D"/>
    <s v="1037147119"/>
    <s v="Z045"/>
    <s v="Z022"/>
    <s v="0093296400"/>
    <s v="1014781"/>
    <s v="CP All Public Company Limited"/>
    <s v="1113864"/>
    <s v="15106849"/>
    <s v="SKU CA MGGR  97R  CPB 20 10000 PP  P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1"/>
    <s v="3012060787Code12452D"/>
    <s v="1037147120"/>
    <s v="Z045"/>
    <s v="Z022"/>
    <s v="0093296401"/>
    <s v="1014781"/>
    <s v="CP All Public Company Limited"/>
    <s v="1113864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1"/>
    <s v="3012060787Code12452D"/>
    <s v="1037147120"/>
    <s v="Z045"/>
    <s v="Z022"/>
    <s v="0093296401"/>
    <s v="1014781"/>
    <s v="CP All Public Company Limited"/>
    <s v="1113864"/>
    <s v="16256531"/>
    <s v="SKU WI FLOE  83M  SFP 20 10000 PP  N TH1"/>
    <n v="5000"/>
    <n v="295957.73"/>
    <x v="8"/>
    <n v="5000"/>
    <n v="313950"/>
    <n v="17992.270000000019"/>
    <n v="295957.73"/>
    <n v="360000"/>
    <n v="23551.401869158879"/>
    <n v="319509.13186915888"/>
    <s v="WI"/>
    <x v="0"/>
    <x v="0"/>
  </r>
  <r>
    <x v="1"/>
    <s v="3012060787Code12452D"/>
    <s v="1037147120"/>
    <s v="Z045"/>
    <s v="Z022"/>
    <s v="0093296401"/>
    <s v="1014781"/>
    <s v="CP All Public Company Limited"/>
    <s v="1113864"/>
    <s v="16256537"/>
    <s v="SKU WI LTCO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1"/>
    <s v="3012060787Code12452D"/>
    <s v="1037147120"/>
    <s v="Z045"/>
    <s v="Z022"/>
    <s v="0093296401"/>
    <s v="1014781"/>
    <s v="CP All Public Company Limited"/>
    <s v="1113864"/>
    <s v="16256534"/>
    <s v="SKU WI MECO  83M  SFP 20 10000 PP  N TH1"/>
    <n v="5000"/>
    <n v="295957.73"/>
    <x v="10"/>
    <n v="5000"/>
    <n v="313950"/>
    <n v="17992.270000000019"/>
    <n v="295957.73"/>
    <n v="360000"/>
    <n v="23551.401869158879"/>
    <n v="319509.13186915888"/>
    <s v="WI"/>
    <x v="0"/>
    <x v="0"/>
  </r>
  <r>
    <x v="1"/>
    <s v="5000509588"/>
    <s v="1037158835"/>
    <s v="Z045"/>
    <s v="Z022"/>
    <s v="0093296402"/>
    <s v="1236066"/>
    <s v="The Mall Group Co., Ltd."/>
    <s v="1236066"/>
    <s v="16280435"/>
    <s v="SKU EV ORBL  83R  ROC 20 10000 PP  N TH1"/>
    <n v="20"/>
    <n v="2687.6"/>
    <x v="11"/>
    <n v="20"/>
    <n v="2770.6"/>
    <n v="83"/>
    <n v="2687.6"/>
    <n v="3200"/>
    <n v="209.34579439252337"/>
    <n v="2896.9457943925231"/>
    <s v="EV"/>
    <x v="0"/>
    <x v="10"/>
  </r>
  <r>
    <x v="1"/>
    <s v="5000509588"/>
    <s v="1037158835"/>
    <s v="Z045"/>
    <s v="Z022"/>
    <s v="0093296402"/>
    <s v="1236066"/>
    <s v="The Mall Group Co., Ltd."/>
    <s v="1236066"/>
    <s v="14976301"/>
    <s v="SKU EV LTSB  83R  ROC 20 10000 PP  N TH1"/>
    <n v="30"/>
    <n v="4031.4"/>
    <x v="0"/>
    <n v="30"/>
    <n v="4155.8999999999996"/>
    <n v="124.49999999999955"/>
    <n v="4031.4"/>
    <n v="4800"/>
    <n v="314.01869158878503"/>
    <n v="4345.4186915887849"/>
    <s v="EV"/>
    <x v="0"/>
    <x v="10"/>
  </r>
  <r>
    <x v="1"/>
    <s v="5000509588"/>
    <s v="1037158835"/>
    <s v="Z045"/>
    <s v="Z022"/>
    <s v="0093296402"/>
    <s v="1236066"/>
    <s v="The Mall Group Co., Ltd."/>
    <s v="1236066"/>
    <s v="14976304"/>
    <s v="SKU EV MGOP  83R  ROC 20 10000 PP  N TH1"/>
    <n v="20"/>
    <n v="2964.2"/>
    <x v="1"/>
    <n v="20"/>
    <n v="3031"/>
    <n v="66.800000000000182"/>
    <n v="2964.2"/>
    <n v="3500"/>
    <n v="228.97196261682242"/>
    <n v="3193.1719626168224"/>
    <s v="EV"/>
    <x v="0"/>
    <x v="10"/>
  </r>
  <r>
    <x v="1"/>
    <s v="5000509588"/>
    <s v="1037158835"/>
    <s v="Z045"/>
    <s v="Z022"/>
    <s v="0093296402"/>
    <s v="1236066"/>
    <s v="The Mall Group Co., Ltd."/>
    <s v="1236066"/>
    <s v="16239563"/>
    <s v="SKU WI LTBL  83R  CPB 20 10000 PP  N TH1"/>
    <n v="10"/>
    <n v="1022.1"/>
    <x v="7"/>
    <n v="10"/>
    <n v="1041.5"/>
    <n v="19.399999999999977"/>
    <n v="1022.1"/>
    <n v="1200"/>
    <n v="78.504672897196258"/>
    <n v="1100.6046728971962"/>
    <s v="WI"/>
    <x v="0"/>
    <x v="10"/>
  </r>
  <r>
    <x v="1"/>
    <s v="5000509588"/>
    <s v="1037158835"/>
    <s v="Z045"/>
    <s v="Z022"/>
    <s v="0093296402"/>
    <s v="1236066"/>
    <s v="The Mall Group Co., Ltd."/>
    <s v="1236066"/>
    <s v="16256537"/>
    <s v="SKU WI LTCO  83M  SFP 20 10000 PP  N TH1"/>
    <n v="210"/>
    <n v="13093.5"/>
    <x v="9"/>
    <n v="210"/>
    <n v="13185.9"/>
    <n v="92.399999999999636"/>
    <n v="13093.5"/>
    <n v="15120"/>
    <n v="989.15887850467288"/>
    <n v="14082.658878504673"/>
    <s v="WI"/>
    <x v="0"/>
    <x v="10"/>
  </r>
  <r>
    <x v="1"/>
    <s v="5000509588"/>
    <s v="1037158835"/>
    <s v="Z045"/>
    <s v="Z022"/>
    <s v="0093296402"/>
    <s v="1236066"/>
    <s v="The Mall Group Co., Ltd."/>
    <s v="1236066"/>
    <s v="16256534"/>
    <s v="SKU WI MECO  83M  SFP 20 10000 PP  N TH1"/>
    <n v="30"/>
    <n v="1870.5"/>
    <x v="10"/>
    <n v="30"/>
    <n v="1883.7"/>
    <n v="13.200000000000045"/>
    <n v="1870.5"/>
    <n v="2160"/>
    <n v="141.30841121495328"/>
    <n v="2011.8084112149534"/>
    <s v="WI"/>
    <x v="0"/>
    <x v="10"/>
  </r>
  <r>
    <x v="1"/>
    <s v="5000509588"/>
    <s v="1037158835"/>
    <s v="Z045"/>
    <s v="Z022"/>
    <s v="0093296402"/>
    <s v="1236066"/>
    <s v="The Mall Group Co., Ltd."/>
    <s v="1236066"/>
    <s v="14947759"/>
    <s v="SKU CA FLYL  83R  CPB 20 10000 PP  N TH1"/>
    <n v="310"/>
    <n v="19294.400000000001"/>
    <x v="2"/>
    <n v="310"/>
    <n v="19464.900000000001"/>
    <n v="170.5"/>
    <n v="19294.400000000001"/>
    <n v="22320"/>
    <n v="1460.1869158878505"/>
    <n v="20754.586915887852"/>
    <s v="CA"/>
    <x v="0"/>
    <x v="10"/>
  </r>
  <r>
    <x v="1"/>
    <s v="5000509588"/>
    <s v="1037158835"/>
    <s v="Z045"/>
    <s v="Z022"/>
    <s v="0093296402"/>
    <s v="1236066"/>
    <s v="The Mall Group Co., Ltd."/>
    <s v="1236066"/>
    <s v="14947762"/>
    <s v="SKU CA LTBL  83R  CPB 20 10000 PP  N TH1"/>
    <n v="80"/>
    <n v="4979.2"/>
    <x v="3"/>
    <n v="80"/>
    <n v="5023.2"/>
    <n v="44"/>
    <n v="4979.2"/>
    <n v="5760"/>
    <n v="376.82242990654208"/>
    <n v="5356.0224299065421"/>
    <s v="CA"/>
    <x v="0"/>
    <x v="10"/>
  </r>
  <r>
    <x v="1"/>
    <s v="5000509588"/>
    <s v="1037158835"/>
    <s v="Z045"/>
    <s v="Z022"/>
    <s v="0093296402"/>
    <s v="1236066"/>
    <s v="The Mall Group Co., Ltd."/>
    <s v="1236066"/>
    <s v="14947765"/>
    <s v="SKU CA MGGR  83R  CPB 20 10000 PP  N TH1"/>
    <n v="140"/>
    <n v="8713.6"/>
    <x v="4"/>
    <n v="140"/>
    <n v="8790.6"/>
    <n v="77"/>
    <n v="8713.6"/>
    <n v="10080"/>
    <n v="659.43925233644859"/>
    <n v="9373.0392523364499"/>
    <s v="CA"/>
    <x v="0"/>
    <x v="10"/>
  </r>
  <r>
    <x v="1"/>
    <s v="5000509588"/>
    <s v="1037158835"/>
    <s v="Z045"/>
    <s v="Z022"/>
    <s v="0093296402"/>
    <s v="1236066"/>
    <s v="The Mall Group Co., Ltd."/>
    <s v="1236066"/>
    <s v="15039619"/>
    <s v="SKU CA FLYL  97R  CPB 20 10000 PP  N TH1"/>
    <n v="20"/>
    <n v="1244.8"/>
    <x v="5"/>
    <n v="20"/>
    <n v="1255.8"/>
    <n v="11"/>
    <n v="1244.8"/>
    <n v="1440"/>
    <n v="94.205607476635521"/>
    <n v="1339.0056074766355"/>
    <s v="CAHD"/>
    <x v="0"/>
    <x v="10"/>
  </r>
  <r>
    <x v="1"/>
    <s v="5000509617"/>
    <s v="1037158836"/>
    <s v="Z045"/>
    <s v="Z022"/>
    <s v="0093296403"/>
    <s v="1236066"/>
    <s v="The Mall Group Co., Ltd."/>
    <s v="1236066"/>
    <s v="16280435"/>
    <s v="SKU EV ORBL  83R  ROC 20 10000 PP  N TH1"/>
    <n v="100"/>
    <n v="13438"/>
    <x v="11"/>
    <n v="100"/>
    <n v="13853"/>
    <n v="415"/>
    <n v="13438"/>
    <n v="16000"/>
    <n v="1046.7289719626169"/>
    <n v="14484.728971962617"/>
    <s v="EV"/>
    <x v="0"/>
    <x v="10"/>
  </r>
  <r>
    <x v="1"/>
    <s v="5000509617"/>
    <s v="1037158836"/>
    <s v="Z045"/>
    <s v="Z022"/>
    <s v="0093296403"/>
    <s v="1236066"/>
    <s v="The Mall Group Co., Ltd."/>
    <s v="1236066"/>
    <s v="14976301"/>
    <s v="SKU EV LTSB  83R  ROC 20 10000 PP  N TH1"/>
    <n v="120"/>
    <n v="16125.6"/>
    <x v="0"/>
    <n v="120"/>
    <n v="16623.599999999999"/>
    <n v="497.99999999999818"/>
    <n v="16125.6"/>
    <n v="19200"/>
    <n v="1256.0747663551401"/>
    <n v="17381.67476635514"/>
    <s v="EV"/>
    <x v="0"/>
    <x v="10"/>
  </r>
  <r>
    <x v="1"/>
    <s v="5000509617"/>
    <s v="1037158836"/>
    <s v="Z045"/>
    <s v="Z022"/>
    <s v="0093296403"/>
    <s v="1236066"/>
    <s v="The Mall Group Co., Ltd."/>
    <s v="1236066"/>
    <s v="14976304"/>
    <s v="SKU EV MGOP  83R  ROC 20 10000 PP  N TH1"/>
    <n v="60"/>
    <n v="8892.6"/>
    <x v="1"/>
    <n v="60"/>
    <n v="9093"/>
    <n v="200.39999999999964"/>
    <n v="8892.6"/>
    <n v="10500"/>
    <n v="686.91588785046724"/>
    <n v="9579.5158878504681"/>
    <s v="EV"/>
    <x v="0"/>
    <x v="10"/>
  </r>
  <r>
    <x v="1"/>
    <s v="5000509617"/>
    <s v="1037158836"/>
    <s v="Z045"/>
    <s v="Z022"/>
    <s v="0093296403"/>
    <s v="1236066"/>
    <s v="The Mall Group Co., Ltd."/>
    <s v="1236066"/>
    <s v="16239563"/>
    <s v="SKU WI LTBL  83R  CPB 20 10000 PP  N TH1"/>
    <n v="40"/>
    <n v="4088.4"/>
    <x v="7"/>
    <n v="40"/>
    <n v="4166"/>
    <n v="77.599999999999909"/>
    <n v="4088.4"/>
    <n v="4800"/>
    <n v="314.01869158878503"/>
    <n v="4402.4186915887849"/>
    <s v="WI"/>
    <x v="0"/>
    <x v="10"/>
  </r>
  <r>
    <x v="1"/>
    <s v="5000509617"/>
    <s v="1037158836"/>
    <s v="Z045"/>
    <s v="Z022"/>
    <s v="0093296403"/>
    <s v="1236066"/>
    <s v="The Mall Group Co., Ltd."/>
    <s v="1236066"/>
    <s v="14947759"/>
    <s v="SKU CA FLYL  83R  CPB 20 10000 PP  N TH1"/>
    <n v="80"/>
    <n v="4979.2"/>
    <x v="2"/>
    <n v="80"/>
    <n v="5023.2"/>
    <n v="44"/>
    <n v="4979.2"/>
    <n v="5760"/>
    <n v="376.82242990654208"/>
    <n v="5356.0224299065421"/>
    <s v="CA"/>
    <x v="0"/>
    <x v="10"/>
  </r>
  <r>
    <x v="1"/>
    <s v="5000509617"/>
    <s v="1037158836"/>
    <s v="Z045"/>
    <s v="Z022"/>
    <s v="0093296403"/>
    <s v="1236066"/>
    <s v="The Mall Group Co., Ltd."/>
    <s v="1236066"/>
    <s v="14947762"/>
    <s v="SKU CA LTBL  83R  CPB 20 10000 PP  N TH1"/>
    <n v="80"/>
    <n v="4979.2"/>
    <x v="3"/>
    <n v="80"/>
    <n v="5023.2"/>
    <n v="44"/>
    <n v="4979.2"/>
    <n v="5760"/>
    <n v="376.82242990654208"/>
    <n v="5356.0224299065421"/>
    <s v="CA"/>
    <x v="0"/>
    <x v="10"/>
  </r>
  <r>
    <x v="1"/>
    <s v="5000509617"/>
    <s v="1037158836"/>
    <s v="Z045"/>
    <s v="Z022"/>
    <s v="0093296403"/>
    <s v="1236066"/>
    <s v="The Mall Group Co., Ltd."/>
    <s v="1236066"/>
    <s v="14947765"/>
    <s v="SKU CA MGGR  83R  CPB 20 10000 PP  N TH1"/>
    <n v="80"/>
    <n v="4979.2"/>
    <x v="4"/>
    <n v="80"/>
    <n v="5023.2"/>
    <n v="44"/>
    <n v="4979.2"/>
    <n v="5760"/>
    <n v="376.82242990654208"/>
    <n v="5356.0224299065421"/>
    <s v="CA"/>
    <x v="0"/>
    <x v="10"/>
  </r>
  <r>
    <x v="1"/>
    <s v="PDC1_Y25-060401"/>
    <s v="1037159244"/>
    <s v="Z045"/>
    <s v="Z022"/>
    <s v="0093296404"/>
    <s v="1406366"/>
    <s v="RATCHASIMA P.D.C. CO., LTD."/>
    <s v="1406366"/>
    <s v="16256531"/>
    <s v="SKU WI FLOE  83M  SFP 20 10000 PP  N TH1"/>
    <n v="500"/>
    <n v="31080"/>
    <x v="8"/>
    <n v="500"/>
    <n v="31395"/>
    <n v="315"/>
    <n v="31080"/>
    <n v="36000"/>
    <n v="2355.1401869158876"/>
    <n v="33435.140186915887"/>
    <s v="WI"/>
    <x v="1"/>
    <x v="11"/>
  </r>
  <r>
    <x v="1"/>
    <s v="PDC1_Y25-060401"/>
    <s v="1037159244"/>
    <s v="Z045"/>
    <s v="Z022"/>
    <s v="0093296404"/>
    <s v="1406366"/>
    <s v="RATCHASIMA P.D.C. CO., LTD."/>
    <s v="1406366"/>
    <s v="16256537"/>
    <s v="SKU WI LTCO  83M  SFP 20 10000 PP  N TH1"/>
    <n v="250"/>
    <n v="15540"/>
    <x v="9"/>
    <n v="250"/>
    <n v="15697.5"/>
    <n v="157.5"/>
    <n v="15540"/>
    <n v="18000"/>
    <n v="1177.5700934579438"/>
    <n v="16717.570093457944"/>
    <s v="WI"/>
    <x v="1"/>
    <x v="11"/>
  </r>
  <r>
    <x v="1"/>
    <s v="PDC1_Y25-060401"/>
    <s v="1037159244"/>
    <s v="Z045"/>
    <s v="Z022"/>
    <s v="0093296404"/>
    <s v="1406366"/>
    <s v="RATCHASIMA P.D.C. CO., LTD."/>
    <s v="1406366"/>
    <s v="16256534"/>
    <s v="SKU WI MECO  83M  SFP 20 10000 PP  N TH1"/>
    <n v="750"/>
    <n v="46620"/>
    <x v="10"/>
    <n v="750"/>
    <n v="47092.5"/>
    <n v="472.5"/>
    <n v="46620"/>
    <n v="54000"/>
    <n v="3532.7102803738317"/>
    <n v="50152.710280373831"/>
    <s v="WI"/>
    <x v="1"/>
    <x v="11"/>
  </r>
  <r>
    <x v="1"/>
    <s v="PDC1_Y25-060401"/>
    <s v="1037159244"/>
    <s v="Z045"/>
    <s v="Z022"/>
    <s v="0093296404"/>
    <s v="1406366"/>
    <s v="RATCHASIMA P.D.C. CO., LTD."/>
    <s v="1406366"/>
    <s v="14947759"/>
    <s v="SKU CA FLYL  83R  CPB 20 10000 PP  N TH1"/>
    <n v="5000"/>
    <n v="310800"/>
    <x v="2"/>
    <n v="5000"/>
    <n v="313950"/>
    <n v="3150"/>
    <n v="310800"/>
    <n v="360000"/>
    <n v="23551.401869158879"/>
    <n v="334351.4018691589"/>
    <s v="CA"/>
    <x v="1"/>
    <x v="11"/>
  </r>
  <r>
    <x v="1"/>
    <s v="PDC1_Y25-060401"/>
    <s v="1037159244"/>
    <s v="Z045"/>
    <s v="Z022"/>
    <s v="0093296404"/>
    <s v="1406366"/>
    <s v="RATCHASIMA P.D.C. CO., LTD."/>
    <s v="1406366"/>
    <s v="14947762"/>
    <s v="SKU CA LTBL  83R  CPB 20 10000 PP  N TH1"/>
    <n v="500"/>
    <n v="31080"/>
    <x v="3"/>
    <n v="500"/>
    <n v="31395"/>
    <n v="315"/>
    <n v="31080"/>
    <n v="36000"/>
    <n v="2355.1401869158876"/>
    <n v="33435.140186915887"/>
    <s v="CA"/>
    <x v="1"/>
    <x v="11"/>
  </r>
  <r>
    <x v="1"/>
    <s v="PDC1_Y25-060401"/>
    <s v="1037159244"/>
    <s v="Z045"/>
    <s v="Z022"/>
    <s v="0093296404"/>
    <s v="1406366"/>
    <s v="RATCHASIMA P.D.C. CO., LTD."/>
    <s v="1406366"/>
    <s v="14947765"/>
    <s v="SKU CA MGGR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11"/>
  </r>
  <r>
    <x v="1"/>
    <s v="PDC1_Y25-060401"/>
    <s v="1037159244"/>
    <s v="Z045"/>
    <s v="Z022"/>
    <s v="0093296404"/>
    <s v="1406366"/>
    <s v="RATCHASIMA P.D.C. CO., LTD."/>
    <s v="1406366"/>
    <s v="15039619"/>
    <s v="SKU CA FLYL  97R  CPB 20 10000 PP  N TH1"/>
    <n v="4500"/>
    <n v="279720"/>
    <x v="5"/>
    <n v="4500"/>
    <n v="282555"/>
    <n v="2835"/>
    <n v="279720"/>
    <n v="324000"/>
    <n v="21196.261682242992"/>
    <n v="300916.26168224297"/>
    <s v="CAHD"/>
    <x v="1"/>
    <x v="11"/>
  </r>
  <r>
    <x v="1"/>
    <s v="PDC1_Y25-060401"/>
    <s v="1037159244"/>
    <s v="Z045"/>
    <s v="Z022"/>
    <s v="0093296404"/>
    <s v="1406366"/>
    <s v="RATCHASIMA P.D.C. CO., LTD."/>
    <s v="1406366"/>
    <s v="15106849"/>
    <s v="SKU CA MGGR  97R  CPB 20 10000 PP  P TH1"/>
    <n v="500"/>
    <n v="31080"/>
    <x v="6"/>
    <n v="500"/>
    <n v="31395"/>
    <n v="315"/>
    <n v="31080"/>
    <n v="36000"/>
    <n v="2355.1401869158876"/>
    <n v="33435.140186915887"/>
    <s v="CAHD"/>
    <x v="1"/>
    <x v="11"/>
  </r>
  <r>
    <x v="1"/>
    <s v="PDC2_Y25-060401"/>
    <s v="1037159245"/>
    <s v="Z045"/>
    <s v="Z022"/>
    <s v="0093296405"/>
    <s v="1268011"/>
    <s v="RATCHASIMA P.D.C. CO., LTD."/>
    <s v="1268011"/>
    <s v="14947759"/>
    <s v="SKU CA FLYL  83R  CPB 20 10000 PP  N TH1"/>
    <n v="1000"/>
    <n v="62160"/>
    <x v="2"/>
    <n v="1000"/>
    <n v="62790"/>
    <n v="630"/>
    <n v="62160"/>
    <n v="72000"/>
    <n v="4710.2803738317753"/>
    <n v="66870.280373831774"/>
    <s v="CA"/>
    <x v="1"/>
    <x v="11"/>
  </r>
  <r>
    <x v="1"/>
    <s v="PDC2_Y25-060401"/>
    <s v="1037159245"/>
    <s v="Z045"/>
    <s v="Z022"/>
    <s v="0093296405"/>
    <s v="1268011"/>
    <s v="RATCHASIMA P.D.C. CO., LTD."/>
    <s v="1268011"/>
    <s v="14947765"/>
    <s v="SKU CA MGGR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11"/>
  </r>
  <r>
    <x v="1"/>
    <s v="PDC2_Y25-060401"/>
    <s v="1037159245"/>
    <s v="Z045"/>
    <s v="Z022"/>
    <s v="0093296405"/>
    <s v="1268011"/>
    <s v="RATCHASIMA P.D.C. CO., LTD."/>
    <s v="1268011"/>
    <s v="15039619"/>
    <s v="SKU CA FLYL  97R  CPB 20 10000 PP  N TH1"/>
    <n v="2000"/>
    <n v="124320"/>
    <x v="5"/>
    <n v="2000"/>
    <n v="125580"/>
    <n v="1260"/>
    <n v="124320"/>
    <n v="144000"/>
    <n v="9420.5607476635505"/>
    <n v="133740.56074766355"/>
    <s v="CAHD"/>
    <x v="1"/>
    <x v="11"/>
  </r>
  <r>
    <x v="1"/>
    <s v="PDC2_Y25-060401"/>
    <s v="1037159245"/>
    <s v="Z045"/>
    <s v="Z022"/>
    <s v="0093296405"/>
    <s v="1268011"/>
    <s v="RATCHASIMA P.D.C. CO., LTD."/>
    <s v="1268011"/>
    <s v="15106849"/>
    <s v="SKU CA MGGR  97R  CPB 20 10000 PP  P TH1"/>
    <n v="500"/>
    <n v="31080"/>
    <x v="6"/>
    <n v="500"/>
    <n v="31395"/>
    <n v="315"/>
    <n v="31080"/>
    <n v="36000"/>
    <n v="2355.1401869158876"/>
    <n v="33435.140186915887"/>
    <s v="CAHD"/>
    <x v="1"/>
    <x v="11"/>
  </r>
  <r>
    <x v="1"/>
    <s v="PDC3_Y25-060401"/>
    <s v="1037159248"/>
    <s v="Z045"/>
    <s v="Z022"/>
    <s v="0093296406"/>
    <s v="1406173"/>
    <s v="RATCHASIMA P.D.C. CO., LTD."/>
    <s v="1406173"/>
    <s v="16256531"/>
    <s v="SKU WI FLOE  83M  SFP 20 10000 PP  N TH1"/>
    <n v="1500"/>
    <n v="93240"/>
    <x v="8"/>
    <n v="1500"/>
    <n v="94185"/>
    <n v="945"/>
    <n v="93240"/>
    <n v="108000"/>
    <n v="7065.4205607476633"/>
    <n v="100305.42056074766"/>
    <s v="WI"/>
    <x v="1"/>
    <x v="11"/>
  </r>
  <r>
    <x v="1"/>
    <s v="PDC3_Y25-060401"/>
    <s v="1037159248"/>
    <s v="Z045"/>
    <s v="Z022"/>
    <s v="0093296406"/>
    <s v="1406173"/>
    <s v="RATCHASIMA P.D.C. CO., LTD."/>
    <s v="1406173"/>
    <s v="16256537"/>
    <s v="SKU WI LTCO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11"/>
  </r>
  <r>
    <x v="1"/>
    <s v="PDC3_Y25-060401"/>
    <s v="1037159248"/>
    <s v="Z045"/>
    <s v="Z022"/>
    <s v="0093296406"/>
    <s v="1406173"/>
    <s v="RATCHASIMA P.D.C. CO., LTD."/>
    <s v="1406173"/>
    <s v="16256534"/>
    <s v="SKU WI MECO  83M  SFP 20 10000 PP  N TH1"/>
    <n v="124"/>
    <n v="7707.84"/>
    <x v="10"/>
    <n v="124"/>
    <n v="7785.96"/>
    <n v="78.119999999999891"/>
    <n v="7707.84"/>
    <n v="8928"/>
    <n v="584.07476635514024"/>
    <n v="8291.9147663551412"/>
    <s v="WI"/>
    <x v="1"/>
    <x v="11"/>
  </r>
  <r>
    <x v="1"/>
    <s v="PDC3_Y25-060401"/>
    <s v="1037159248"/>
    <s v="Z045"/>
    <s v="Z022"/>
    <s v="0093296406"/>
    <s v="1406173"/>
    <s v="RATCHASIMA P.D.C. CO., LTD."/>
    <s v="1406173"/>
    <s v="16256534"/>
    <s v="SKU WI MECO  83M  SFP 20 10000 PP  N TH1"/>
    <n v="876"/>
    <n v="54452.160000000003"/>
    <x v="10"/>
    <n v="876"/>
    <n v="55004.04"/>
    <n v="551.87999999999738"/>
    <n v="54452.160000000003"/>
    <n v="63072"/>
    <n v="4126.2056074766351"/>
    <n v="58578.36560747664"/>
    <s v="WI"/>
    <x v="1"/>
    <x v="11"/>
  </r>
  <r>
    <x v="1"/>
    <s v="PDC3_Y25-060401"/>
    <s v="1037159248"/>
    <s v="Z045"/>
    <s v="Z022"/>
    <s v="0093296406"/>
    <s v="1406173"/>
    <s v="RATCHASIMA P.D.C. CO., LTD."/>
    <s v="1406173"/>
    <s v="14947759"/>
    <s v="SKU CA FLYL  83R  CPB 20 10000 PP  N TH1"/>
    <n v="3000"/>
    <n v="186480"/>
    <x v="2"/>
    <n v="3000"/>
    <n v="188370"/>
    <n v="1890"/>
    <n v="186480"/>
    <n v="216000"/>
    <n v="14130.841121495327"/>
    <n v="200610.84112149532"/>
    <s v="CA"/>
    <x v="1"/>
    <x v="11"/>
  </r>
  <r>
    <x v="1"/>
    <s v="PDC3_Y25-060401"/>
    <s v="1037159248"/>
    <s v="Z045"/>
    <s v="Z022"/>
    <s v="0093296406"/>
    <s v="1406173"/>
    <s v="RATCHASIMA P.D.C. CO., LTD."/>
    <s v="1406173"/>
    <s v="14947762"/>
    <s v="SKU CA LTBL  83R  CPB 20 10000 PP  N TH1"/>
    <n v="250"/>
    <n v="15540"/>
    <x v="3"/>
    <n v="250"/>
    <n v="15697.5"/>
    <n v="157.5"/>
    <n v="15540"/>
    <n v="18000"/>
    <n v="1177.5700934579438"/>
    <n v="16717.570093457944"/>
    <s v="CA"/>
    <x v="1"/>
    <x v="11"/>
  </r>
  <r>
    <x v="1"/>
    <s v="PDC3_Y25-060401"/>
    <s v="1037159248"/>
    <s v="Z045"/>
    <s v="Z022"/>
    <s v="0093296406"/>
    <s v="1406173"/>
    <s v="RATCHASIMA P.D.C. CO., LTD."/>
    <s v="1406173"/>
    <s v="14947765"/>
    <s v="SKU CA MGGR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11"/>
  </r>
  <r>
    <x v="1"/>
    <s v="PDC3_Y25-060401"/>
    <s v="1037159248"/>
    <s v="Z045"/>
    <s v="Z022"/>
    <s v="0093296406"/>
    <s v="1406173"/>
    <s v="RATCHASIMA P.D.C. CO., LTD."/>
    <s v="1406173"/>
    <s v="15039619"/>
    <s v="SKU CA FLYL  97R  CPB 20 10000 PP  N TH1"/>
    <n v="3500"/>
    <n v="217560"/>
    <x v="5"/>
    <n v="3500"/>
    <n v="219765"/>
    <n v="2205"/>
    <n v="217560"/>
    <n v="252000"/>
    <n v="16485.981308411214"/>
    <n v="234045.98130841122"/>
    <s v="CAHD"/>
    <x v="1"/>
    <x v="11"/>
  </r>
  <r>
    <x v="1"/>
    <s v="PDC3_Y25-060401"/>
    <s v="1037159248"/>
    <s v="Z045"/>
    <s v="Z022"/>
    <s v="0093296406"/>
    <s v="1406173"/>
    <s v="RATCHASIMA P.D.C. CO., LTD."/>
    <s v="1406173"/>
    <s v="15106849"/>
    <s v="SKU CA MGGR  97R  CPB 20 10000 PP  P TH1"/>
    <n v="750"/>
    <n v="46620"/>
    <x v="6"/>
    <n v="750"/>
    <n v="47092.5"/>
    <n v="472.5"/>
    <n v="46620"/>
    <n v="54000"/>
    <n v="3532.7102803738317"/>
    <n v="50152.710280373831"/>
    <s v="CAHD"/>
    <x v="1"/>
    <x v="11"/>
  </r>
  <r>
    <x v="1"/>
    <s v="PDC4_Y25-060401"/>
    <s v="1037159269"/>
    <s v="Z045"/>
    <s v="Z022"/>
    <s v="0093296407"/>
    <s v="1406172"/>
    <s v="RATCHASIMA P.D.C. CO., LTD."/>
    <s v="1406172"/>
    <s v="16256537"/>
    <s v="SKU WI LTCO  83M  SFP 20 10000 PP  N TH1"/>
    <n v="250"/>
    <n v="15540"/>
    <x v="9"/>
    <n v="250"/>
    <n v="15697.5"/>
    <n v="157.5"/>
    <n v="15540"/>
    <n v="18000"/>
    <n v="1177.5700934579438"/>
    <n v="16717.570093457944"/>
    <s v="WI"/>
    <x v="1"/>
    <x v="11"/>
  </r>
  <r>
    <x v="1"/>
    <s v="PDC4_Y25-060401"/>
    <s v="1037159269"/>
    <s v="Z045"/>
    <s v="Z022"/>
    <s v="0093296407"/>
    <s v="1406172"/>
    <s v="RATCHASIMA P.D.C. CO., LTD."/>
    <s v="1406172"/>
    <s v="16256534"/>
    <s v="SKU WI MECO  83M  SFP 20 10000 PP  N TH1"/>
    <n v="250"/>
    <n v="15540"/>
    <x v="10"/>
    <n v="250"/>
    <n v="15697.5"/>
    <n v="157.5"/>
    <n v="15540"/>
    <n v="18000"/>
    <n v="1177.5700934579438"/>
    <n v="16717.570093457944"/>
    <s v="WI"/>
    <x v="1"/>
    <x v="11"/>
  </r>
  <r>
    <x v="1"/>
    <s v="PDC4_Y25-060401"/>
    <s v="1037159269"/>
    <s v="Z045"/>
    <s v="Z022"/>
    <s v="0093296407"/>
    <s v="1406172"/>
    <s v="RATCHASIMA P.D.C. CO., LTD."/>
    <s v="1406172"/>
    <s v="14947759"/>
    <s v="SKU CA FLYL  83R  CPB 20 10000 PP  N TH1"/>
    <n v="1500"/>
    <n v="93240"/>
    <x v="2"/>
    <n v="1500"/>
    <n v="94185"/>
    <n v="945"/>
    <n v="93240"/>
    <n v="108000"/>
    <n v="7065.4205607476633"/>
    <n v="100305.42056074766"/>
    <s v="CA"/>
    <x v="1"/>
    <x v="11"/>
  </r>
  <r>
    <x v="1"/>
    <s v="PDC4_Y25-060401"/>
    <s v="1037159269"/>
    <s v="Z045"/>
    <s v="Z022"/>
    <s v="0093296407"/>
    <s v="1406172"/>
    <s v="RATCHASIMA P.D.C. CO., LTD."/>
    <s v="1406172"/>
    <s v="15039619"/>
    <s v="SKU CA FLYL  97R  CPB 20 10000 PP  N TH1"/>
    <n v="2000"/>
    <n v="124320"/>
    <x v="5"/>
    <n v="2000"/>
    <n v="125580"/>
    <n v="1260"/>
    <n v="124320"/>
    <n v="144000"/>
    <n v="9420.5607476635505"/>
    <n v="133740.56074766355"/>
    <s v="CAHD"/>
    <x v="1"/>
    <x v="11"/>
  </r>
  <r>
    <x v="1"/>
    <s v="PDC4_Y25-060401"/>
    <s v="1037159269"/>
    <s v="Z045"/>
    <s v="Z022"/>
    <s v="0093296407"/>
    <s v="1406172"/>
    <s v="RATCHASIMA P.D.C. CO., LTD."/>
    <s v="1406172"/>
    <s v="15106849"/>
    <s v="SKU CA MGGR  97R  CPB 20 10000 PP  P TH1"/>
    <n v="11"/>
    <n v="683.76"/>
    <x v="6"/>
    <n v="11"/>
    <n v="690.68999999999994"/>
    <n v="6.92999999999995"/>
    <n v="683.76"/>
    <n v="792"/>
    <n v="51.813084112149532"/>
    <n v="735.57308411214956"/>
    <s v="CAHD"/>
    <x v="1"/>
    <x v="11"/>
  </r>
  <r>
    <x v="1"/>
    <s v="PDC4_Y25-060401"/>
    <s v="1037159269"/>
    <s v="Z045"/>
    <s v="Z022"/>
    <s v="0093296407"/>
    <s v="1406172"/>
    <s v="RATCHASIMA P.D.C. CO., LTD."/>
    <s v="1406172"/>
    <s v="15106849"/>
    <s v="SKU CA MGGR  97R  CPB 20 10000 PP  P TH1"/>
    <n v="489"/>
    <n v="30396.240000000002"/>
    <x v="6"/>
    <n v="489"/>
    <n v="30704.31"/>
    <n v="308.06999999999971"/>
    <n v="30396.240000000002"/>
    <n v="35208"/>
    <n v="2303.3271028037384"/>
    <n v="32699.56710280374"/>
    <s v="CAHD"/>
    <x v="1"/>
    <x v="11"/>
  </r>
  <r>
    <x v="2"/>
    <s v="PTC-4101411627"/>
    <s v="1037161048"/>
    <s v="Z045"/>
    <s v="Z022"/>
    <s v="0093296408"/>
    <s v="1015197"/>
    <s v="Petroleum Thai Corporation Co.,Ltd."/>
    <s v="1255553"/>
    <s v="16256531"/>
    <s v="SKU WI FLOE  83M  SFP 20 10000 PP  N TH1"/>
    <n v="500"/>
    <n v="31395"/>
    <x v="8"/>
    <n v="500"/>
    <n v="31395"/>
    <n v="0"/>
    <n v="31395"/>
    <n v="36000"/>
    <n v="2355.1401869158876"/>
    <n v="33750.140186915887"/>
    <s v="WI"/>
    <x v="0"/>
    <x v="12"/>
  </r>
  <r>
    <x v="2"/>
    <s v="PTC-4101411627"/>
    <s v="1037161048"/>
    <s v="Z045"/>
    <s v="Z022"/>
    <s v="0093296408"/>
    <s v="1015197"/>
    <s v="Petroleum Thai Corporation Co.,Ltd."/>
    <s v="1255553"/>
    <s v="16256537"/>
    <s v="SKU WI LTCO  83M  SFP 20 10000 PP  N TH1"/>
    <n v="500"/>
    <n v="31395"/>
    <x v="9"/>
    <n v="500"/>
    <n v="31395"/>
    <n v="0"/>
    <n v="31395"/>
    <n v="36000"/>
    <n v="2355.1401869158876"/>
    <n v="33750.140186915887"/>
    <s v="WI"/>
    <x v="0"/>
    <x v="12"/>
  </r>
  <r>
    <x v="2"/>
    <s v="PTC-4101411627"/>
    <s v="1037161048"/>
    <s v="Z045"/>
    <s v="Z022"/>
    <s v="0093296408"/>
    <s v="1015197"/>
    <s v="Petroleum Thai Corporation Co.,Ltd."/>
    <s v="1255553"/>
    <s v="16256534"/>
    <s v="SKU WI MECO  83M  SFP 20 10000 PP  N TH1"/>
    <n v="500"/>
    <n v="31395"/>
    <x v="10"/>
    <n v="500"/>
    <n v="31395"/>
    <n v="0"/>
    <n v="31395"/>
    <n v="36000"/>
    <n v="2355.1401869158876"/>
    <n v="33750.140186915887"/>
    <s v="WI"/>
    <x v="0"/>
    <x v="12"/>
  </r>
  <r>
    <x v="2"/>
    <s v="PTC-4101411627"/>
    <s v="1037161048"/>
    <s v="Z045"/>
    <s v="Z022"/>
    <s v="0093296408"/>
    <s v="1015197"/>
    <s v="Petroleum Thai Corporation Co.,Ltd."/>
    <s v="1255553"/>
    <s v="14947759"/>
    <s v="SKU CA FLYL  83R  CPB 20 10000 PP  N TH1"/>
    <n v="1500"/>
    <n v="93735"/>
    <x v="2"/>
    <n v="1500"/>
    <n v="94185"/>
    <n v="450"/>
    <n v="93735"/>
    <n v="108000"/>
    <n v="7065.4205607476633"/>
    <n v="100800.42056074766"/>
    <s v="CA"/>
    <x v="0"/>
    <x v="12"/>
  </r>
  <r>
    <x v="2"/>
    <s v="PTC-4101411627"/>
    <s v="1037161048"/>
    <s v="Z045"/>
    <s v="Z022"/>
    <s v="0093296408"/>
    <s v="1015197"/>
    <s v="Petroleum Thai Corporation Co.,Ltd."/>
    <s v="1255553"/>
    <s v="15039619"/>
    <s v="SKU CA FLYL  97R  CPB 20 10000 PP  N TH1"/>
    <n v="1500"/>
    <n v="94185"/>
    <x v="5"/>
    <n v="1500"/>
    <n v="94185"/>
    <n v="0"/>
    <n v="94185"/>
    <n v="108000"/>
    <n v="7065.4205607476633"/>
    <n v="101250.42056074766"/>
    <s v="CAHD"/>
    <x v="0"/>
    <x v="12"/>
  </r>
  <r>
    <x v="2"/>
    <s v="C250235032"/>
    <s v="1037160248"/>
    <s v="Z045"/>
    <s v="Z022"/>
    <s v="0093296409"/>
    <s v="1014639"/>
    <s v="VILLA MARKET JP CO., LTD."/>
    <s v="1014639"/>
    <s v="16256531"/>
    <s v="SKU WI FLOE  83M  SFP 20 10000 PP  N TH1"/>
    <n v="10"/>
    <n v="623"/>
    <x v="8"/>
    <n v="10"/>
    <n v="627.9"/>
    <n v="4.8999999999999773"/>
    <n v="623"/>
    <n v="720"/>
    <n v="47.10280373831776"/>
    <n v="670.10280373831779"/>
    <s v="WI"/>
    <x v="0"/>
    <x v="6"/>
  </r>
  <r>
    <x v="2"/>
    <s v="C250235032"/>
    <s v="1037160248"/>
    <s v="Z045"/>
    <s v="Z022"/>
    <s v="0093296409"/>
    <s v="1014639"/>
    <s v="VILLA MARKET JP CO., LTD."/>
    <s v="1014639"/>
    <s v="16256537"/>
    <s v="SKU WI LTCO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6"/>
  </r>
  <r>
    <x v="2"/>
    <s v="C250235032"/>
    <s v="1037160248"/>
    <s v="Z045"/>
    <s v="Z022"/>
    <s v="0093296409"/>
    <s v="1014639"/>
    <s v="VILLA MARKET JP CO., LTD."/>
    <s v="1014639"/>
    <s v="16256534"/>
    <s v="SKU WI ME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6"/>
  </r>
  <r>
    <x v="2"/>
    <s v="C250235275"/>
    <s v="1037160253"/>
    <s v="Z045"/>
    <s v="Z022"/>
    <s v="0093296410"/>
    <s v="1014648"/>
    <s v="VILLA MARKET JP CO., LTD."/>
    <s v="1014648"/>
    <s v="14976301"/>
    <s v="SKU EV LTSB  83R  ROC 20 10000 PP  N TH1"/>
    <n v="80"/>
    <n v="10757.6"/>
    <x v="0"/>
    <n v="80"/>
    <n v="11082.4"/>
    <n v="324.79999999999927"/>
    <n v="10757.6"/>
    <n v="12800"/>
    <n v="837.38317757009349"/>
    <n v="11594.983177570093"/>
    <s v="EV"/>
    <x v="0"/>
    <x v="6"/>
  </r>
  <r>
    <x v="2"/>
    <s v="C250235275"/>
    <s v="1037160253"/>
    <s v="Z045"/>
    <s v="Z022"/>
    <s v="0093296410"/>
    <s v="1014648"/>
    <s v="VILLA MARKET JP CO., LTD."/>
    <s v="1014648"/>
    <s v="14976304"/>
    <s v="SKU EV MGOP  83R  ROC 20 10000 PP  N TH1"/>
    <n v="10"/>
    <n v="1475.5"/>
    <x v="1"/>
    <n v="10"/>
    <n v="1515.5"/>
    <n v="40"/>
    <n v="1475.5"/>
    <n v="1750"/>
    <n v="114.48598130841121"/>
    <n v="1589.9859813084113"/>
    <s v="EV"/>
    <x v="0"/>
    <x v="6"/>
  </r>
  <r>
    <x v="2"/>
    <s v="C250235275"/>
    <s v="1037160253"/>
    <s v="Z045"/>
    <s v="Z022"/>
    <s v="0093296410"/>
    <s v="1014648"/>
    <s v="VILLA MARKET JP CO., LTD."/>
    <s v="1014648"/>
    <s v="16256537"/>
    <s v="SKU WI LTCO  83M  SFP 20 10000 PP  N TH1"/>
    <n v="20"/>
    <n v="1246"/>
    <x v="9"/>
    <n v="20"/>
    <n v="1255.8"/>
    <n v="9.7999999999999545"/>
    <n v="1246"/>
    <n v="1440"/>
    <n v="94.205607476635521"/>
    <n v="1340.2056074766356"/>
    <s v="WI"/>
    <x v="0"/>
    <x v="6"/>
  </r>
  <r>
    <x v="2"/>
    <s v="C250235275"/>
    <s v="1037160253"/>
    <s v="Z045"/>
    <s v="Z022"/>
    <s v="0093296410"/>
    <s v="1014648"/>
    <s v="VILLA MARKET JP CO., LTD."/>
    <s v="1014648"/>
    <s v="16256534"/>
    <s v="SKU WI MECO  83M  SFP 20 10000 PP  N TH1"/>
    <n v="20"/>
    <n v="1246"/>
    <x v="10"/>
    <n v="20"/>
    <n v="1255.8"/>
    <n v="9.7999999999999545"/>
    <n v="1246"/>
    <n v="1440"/>
    <n v="94.205607476635521"/>
    <n v="1340.2056074766356"/>
    <s v="WI"/>
    <x v="0"/>
    <x v="6"/>
  </r>
  <r>
    <x v="2"/>
    <s v="C250235275"/>
    <s v="1037160253"/>
    <s v="Z045"/>
    <s v="Z022"/>
    <s v="0093296410"/>
    <s v="1014648"/>
    <s v="VILLA MARKET JP CO., LTD."/>
    <s v="1014648"/>
    <s v="14947762"/>
    <s v="SKU CA LTBL  83R  CPB 20 10000 PP  N TH1"/>
    <n v="160"/>
    <n v="9910.4"/>
    <x v="3"/>
    <n v="160"/>
    <n v="10046.4"/>
    <n v="136"/>
    <n v="9910.4"/>
    <n v="11520"/>
    <n v="753.64485981308417"/>
    <n v="10664.044859813084"/>
    <s v="CA"/>
    <x v="0"/>
    <x v="6"/>
  </r>
  <r>
    <x v="2"/>
    <s v="C250235275"/>
    <s v="1037160253"/>
    <s v="Z045"/>
    <s v="Z022"/>
    <s v="0093296410"/>
    <s v="1014648"/>
    <s v="VILLA MARKET JP CO., LTD."/>
    <s v="1014648"/>
    <s v="14947765"/>
    <s v="SKU CA MGGR  83R  CPB 20 10000 PP  N TH1"/>
    <n v="40"/>
    <n v="2477.6"/>
    <x v="4"/>
    <n v="40"/>
    <n v="2511.6"/>
    <n v="34"/>
    <n v="2477.6"/>
    <n v="2880"/>
    <n v="188.41121495327104"/>
    <n v="2666.0112149532711"/>
    <s v="CA"/>
    <x v="0"/>
    <x v="6"/>
  </r>
  <r>
    <x v="2"/>
    <s v="C250235557"/>
    <s v="1037160254"/>
    <s v="Z045"/>
    <s v="Z022"/>
    <s v="0093296411"/>
    <s v="1068619"/>
    <s v="VILLA MARKET JP CO., LTD."/>
    <s v="1068619"/>
    <s v="16280435"/>
    <s v="SKU EV ORBL  83R  ROC 20 10000 PP  N TH1"/>
    <n v="20"/>
    <n v="2689.4"/>
    <x v="11"/>
    <n v="20"/>
    <n v="2770.6"/>
    <n v="81.199999999999818"/>
    <n v="2689.4"/>
    <n v="3200"/>
    <n v="209.34579439252337"/>
    <n v="2898.7457943925233"/>
    <s v="EV"/>
    <x v="0"/>
    <x v="6"/>
  </r>
  <r>
    <x v="2"/>
    <s v="C250235557"/>
    <s v="1037160254"/>
    <s v="Z045"/>
    <s v="Z022"/>
    <s v="0093296411"/>
    <s v="1068619"/>
    <s v="VILLA MARKET JP CO., LTD."/>
    <s v="1068619"/>
    <s v="16256537"/>
    <s v="SKU WI LTCO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6"/>
  </r>
  <r>
    <x v="2"/>
    <s v="C250235557"/>
    <s v="1037160254"/>
    <s v="Z045"/>
    <s v="Z022"/>
    <s v="0093296411"/>
    <s v="1068619"/>
    <s v="VILLA MARKET JP CO., LTD."/>
    <s v="1068619"/>
    <s v="16256534"/>
    <s v="SKU WI ME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6"/>
  </r>
  <r>
    <x v="2"/>
    <s v="C250235557"/>
    <s v="1037160254"/>
    <s v="Z045"/>
    <s v="Z022"/>
    <s v="0093296411"/>
    <s v="1068619"/>
    <s v="VILLA MARKET JP CO., LTD."/>
    <s v="1068619"/>
    <s v="14947762"/>
    <s v="SKU CA LTBL  83R  CPB 20 10000 PP  N TH1"/>
    <n v="300"/>
    <n v="18582"/>
    <x v="3"/>
    <n v="300"/>
    <n v="18837"/>
    <n v="255"/>
    <n v="18582"/>
    <n v="21600"/>
    <n v="1413.0841121495328"/>
    <n v="19995.084112149532"/>
    <s v="CA"/>
    <x v="0"/>
    <x v="6"/>
  </r>
  <r>
    <x v="2"/>
    <s v="C250235557"/>
    <s v="1037160254"/>
    <s v="Z045"/>
    <s v="Z022"/>
    <s v="0093296411"/>
    <s v="1068619"/>
    <s v="VILLA MARKET JP CO., LTD."/>
    <s v="1068619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2"/>
    <s v="C250236695"/>
    <s v="1037160255"/>
    <s v="Z045"/>
    <s v="Z022"/>
    <s v="0093296412"/>
    <s v="1115874"/>
    <s v="VILLA MARKET JP CO., LTD."/>
    <s v="1115874"/>
    <s v="14947762"/>
    <s v="SKU CA LTBL  83R  CPB 20 10000 PP  N TH1"/>
    <n v="70"/>
    <n v="4335.8"/>
    <x v="3"/>
    <n v="70"/>
    <n v="4395.3"/>
    <n v="59.5"/>
    <n v="4335.8"/>
    <n v="5040"/>
    <n v="329.71962616822429"/>
    <n v="4665.5196261682249"/>
    <s v="CA"/>
    <x v="0"/>
    <x v="6"/>
  </r>
  <r>
    <x v="2"/>
    <s v="C250236791"/>
    <s v="1037160256"/>
    <s v="Z045"/>
    <s v="Z022"/>
    <s v="0093296413"/>
    <s v="1117791"/>
    <s v="VILLA MARKET JP CO., LTD."/>
    <s v="1117791"/>
    <s v="16280435"/>
    <s v="SKU EV ORBL  83R  ROC 20 10000 PP  N TH1"/>
    <n v="20"/>
    <n v="2689.4"/>
    <x v="11"/>
    <n v="20"/>
    <n v="2770.6"/>
    <n v="81.199999999999818"/>
    <n v="2689.4"/>
    <n v="3200"/>
    <n v="209.34579439252337"/>
    <n v="2898.7457943925233"/>
    <s v="EV"/>
    <x v="0"/>
    <x v="6"/>
  </r>
  <r>
    <x v="2"/>
    <s v="C250236791"/>
    <s v="1037160256"/>
    <s v="Z045"/>
    <s v="Z022"/>
    <s v="0093296413"/>
    <s v="1117791"/>
    <s v="VILLA MARKET JP CO., LTD."/>
    <s v="1117791"/>
    <s v="14976301"/>
    <s v="SKU EV LTSB  83R  ROC 20 10000 PP  N TH1"/>
    <n v="80"/>
    <n v="10757.6"/>
    <x v="0"/>
    <n v="80"/>
    <n v="11082.4"/>
    <n v="324.79999999999927"/>
    <n v="10757.6"/>
    <n v="12800"/>
    <n v="837.38317757009349"/>
    <n v="11594.983177570093"/>
    <s v="EV"/>
    <x v="0"/>
    <x v="6"/>
  </r>
  <r>
    <x v="2"/>
    <s v="C250236791"/>
    <s v="1037160256"/>
    <s v="Z045"/>
    <s v="Z022"/>
    <s v="0093296413"/>
    <s v="1117791"/>
    <s v="VILLA MARKET JP CO., LTD."/>
    <s v="1117791"/>
    <s v="16239563"/>
    <s v="SKU WI LTBL  83R  CPB 20 10000 PP  N TH1"/>
    <n v="70"/>
    <n v="7186.2"/>
    <x v="7"/>
    <n v="70"/>
    <n v="7290.5"/>
    <n v="104.30000000000018"/>
    <n v="7186.2"/>
    <n v="8400"/>
    <n v="549.53271028037386"/>
    <n v="7735.7327102803738"/>
    <s v="WI"/>
    <x v="0"/>
    <x v="6"/>
  </r>
  <r>
    <x v="2"/>
    <s v="C250236791"/>
    <s v="1037160256"/>
    <s v="Z045"/>
    <s v="Z022"/>
    <s v="0093296413"/>
    <s v="1117791"/>
    <s v="VILLA MARKET JP CO., LTD."/>
    <s v="1117791"/>
    <s v="16256537"/>
    <s v="SKU WI LTCO  83M  SFP 20 10000 PP  N TH1"/>
    <n v="40"/>
    <n v="2492"/>
    <x v="9"/>
    <n v="40"/>
    <n v="2511.6"/>
    <n v="19.599999999999909"/>
    <n v="2492"/>
    <n v="2880"/>
    <n v="188.41121495327104"/>
    <n v="2680.4112149532712"/>
    <s v="WI"/>
    <x v="0"/>
    <x v="6"/>
  </r>
  <r>
    <x v="2"/>
    <s v="C250236791"/>
    <s v="1037160256"/>
    <s v="Z045"/>
    <s v="Z022"/>
    <s v="0093296413"/>
    <s v="1117791"/>
    <s v="VILLA MARKET JP CO., LTD."/>
    <s v="1117791"/>
    <s v="14947762"/>
    <s v="SKU CA LTBL  83R  CPB 20 10000 PP  N TH1"/>
    <n v="130"/>
    <n v="8052.2"/>
    <x v="3"/>
    <n v="130"/>
    <n v="8162.7"/>
    <n v="110.5"/>
    <n v="8052.2"/>
    <n v="9360"/>
    <n v="612.3364485981308"/>
    <n v="8664.5364485981299"/>
    <s v="CA"/>
    <x v="0"/>
    <x v="6"/>
  </r>
  <r>
    <x v="2"/>
    <s v="C250237179"/>
    <s v="1037160257"/>
    <s v="Z045"/>
    <s v="Z022"/>
    <s v="0093296414"/>
    <s v="1119948"/>
    <s v="VILLA MARKET JP CO., LTD."/>
    <s v="1119948"/>
    <s v="14976301"/>
    <s v="SKU EV LTSB  83R  ROC 20 10000 PP  N TH1"/>
    <n v="40"/>
    <n v="5378.8"/>
    <x v="0"/>
    <n v="40"/>
    <n v="5541.2"/>
    <n v="162.39999999999964"/>
    <n v="5378.8"/>
    <n v="6400"/>
    <n v="418.69158878504675"/>
    <n v="5797.4915887850466"/>
    <s v="EV"/>
    <x v="0"/>
    <x v="6"/>
  </r>
  <r>
    <x v="2"/>
    <s v="C250237274"/>
    <s v="1037160259"/>
    <s v="Z045"/>
    <s v="Z022"/>
    <s v="0093296415"/>
    <s v="1122003"/>
    <s v="VILLA MARKET JP CO., LTD."/>
    <s v="1122003"/>
    <s v="16256537"/>
    <s v="SKU WI LTCO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6"/>
  </r>
  <r>
    <x v="2"/>
    <s v="C250237274"/>
    <s v="1037160259"/>
    <s v="Z045"/>
    <s v="Z022"/>
    <s v="0093296415"/>
    <s v="1122003"/>
    <s v="VILLA MARKET JP CO., LTD."/>
    <s v="1122003"/>
    <s v="14947762"/>
    <s v="SKU CA LTB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6"/>
  </r>
  <r>
    <x v="2"/>
    <s v="C250238744"/>
    <s v="1037160260"/>
    <s v="Z045"/>
    <s v="Z022"/>
    <s v="0093296416"/>
    <s v="1530320"/>
    <s v="VILLA MARKET JP CO., LTD."/>
    <s v="1530320"/>
    <s v="14947759"/>
    <s v="SKU CA FLYL  83R  CPB 20 10000 PP  N TH1"/>
    <n v="40"/>
    <n v="2477.6"/>
    <x v="2"/>
    <n v="40"/>
    <n v="2511.6"/>
    <n v="34"/>
    <n v="2477.6"/>
    <n v="2880"/>
    <n v="188.41121495327104"/>
    <n v="2666.0112149532711"/>
    <s v="CA"/>
    <x v="0"/>
    <x v="6"/>
  </r>
  <r>
    <x v="2"/>
    <s v="C250238744"/>
    <s v="1037160260"/>
    <s v="Z045"/>
    <s v="Z022"/>
    <s v="0093296416"/>
    <s v="1530320"/>
    <s v="VILLA MARKET JP CO., LTD."/>
    <s v="1530320"/>
    <s v="14947762"/>
    <s v="SKU CA LTBL  83R  CPB 20 10000 PP  N TH1"/>
    <n v="40"/>
    <n v="2477.6"/>
    <x v="3"/>
    <n v="40"/>
    <n v="2511.6"/>
    <n v="34"/>
    <n v="2477.6"/>
    <n v="2880"/>
    <n v="188.41121495327104"/>
    <n v="2666.0112149532711"/>
    <s v="CA"/>
    <x v="0"/>
    <x v="6"/>
  </r>
  <r>
    <x v="2"/>
    <s v="1212060980Code12452D"/>
    <s v="1037160261"/>
    <s v="Z045"/>
    <s v="Z022"/>
    <s v="0093296417"/>
    <s v="1014781"/>
    <s v="CP All Public Company Limited"/>
    <s v="1123730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2"/>
    <s v="1212060980Code12452D"/>
    <s v="1037160261"/>
    <s v="Z045"/>
    <s v="Z022"/>
    <s v="0093296417"/>
    <s v="1014781"/>
    <s v="CP All Public Company Limited"/>
    <s v="1123730"/>
    <s v="14976301"/>
    <s v="SKU EV LTSB  83R  ROC 20 10000 PP  N TH1"/>
    <n v="4000"/>
    <n v="533353.12"/>
    <x v="0"/>
    <n v="4000"/>
    <n v="554120"/>
    <n v="20766.880000000005"/>
    <n v="533353.12"/>
    <n v="640000"/>
    <n v="41869.15887850467"/>
    <n v="575222.27887850464"/>
    <s v="EV"/>
    <x v="0"/>
    <x v="0"/>
  </r>
  <r>
    <x v="2"/>
    <s v="1212060980Code12452D"/>
    <s v="1037160261"/>
    <s v="Z045"/>
    <s v="Z022"/>
    <s v="0093296417"/>
    <s v="1014781"/>
    <s v="CP All Public Company Limited"/>
    <s v="1123730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2"/>
    <s v="1212060980Code12452D"/>
    <s v="1037160261"/>
    <s v="Z045"/>
    <s v="Z022"/>
    <s v="0093296417"/>
    <s v="1014781"/>
    <s v="CP All Public Company Limited"/>
    <s v="1123730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2"/>
    <s v="1212060980Code12452D"/>
    <s v="1037160261"/>
    <s v="Z045"/>
    <s v="Z022"/>
    <s v="0093296417"/>
    <s v="1014781"/>
    <s v="CP All Public Company Limited"/>
    <s v="1123730"/>
    <s v="14947762"/>
    <s v="SKU CA LTBL  83R  CPB 20 10000 PP  N TH1"/>
    <n v="12000"/>
    <n v="710298.31"/>
    <x v="3"/>
    <n v="12000"/>
    <n v="753480"/>
    <n v="43181.689999999944"/>
    <n v="710298.31"/>
    <n v="864000"/>
    <n v="56523.364485981307"/>
    <n v="766821.67448598135"/>
    <s v="CA"/>
    <x v="0"/>
    <x v="0"/>
  </r>
  <r>
    <x v="2"/>
    <s v="1212060980Code12452D"/>
    <s v="1037160261"/>
    <s v="Z045"/>
    <s v="Z022"/>
    <s v="0093296417"/>
    <s v="1014781"/>
    <s v="CP All Public Company Limited"/>
    <s v="1123730"/>
    <s v="14947765"/>
    <s v="SKU CA MGGR  83R  CPB 20 10000 PP  N TH1"/>
    <n v="7000"/>
    <n v="414340.68"/>
    <x v="4"/>
    <n v="7000"/>
    <n v="439530"/>
    <n v="25189.320000000007"/>
    <n v="414340.68"/>
    <n v="504000"/>
    <n v="32971.962616822428"/>
    <n v="447312.64261682244"/>
    <s v="CA"/>
    <x v="0"/>
    <x v="0"/>
  </r>
  <r>
    <x v="2"/>
    <s v="1212060980Code12452D"/>
    <s v="1037160261"/>
    <s v="Z045"/>
    <s v="Z022"/>
    <s v="0093296417"/>
    <s v="1014781"/>
    <s v="CP All Public Company Limited"/>
    <s v="1123730"/>
    <s v="15039619"/>
    <s v="SKU CA FLYL  97R  CPB 20 10000 PP  N TH1"/>
    <n v="20000"/>
    <n v="1183830.92"/>
    <x v="5"/>
    <n v="20000"/>
    <n v="1255800"/>
    <n v="71969.080000000075"/>
    <n v="1183830.92"/>
    <n v="1440000"/>
    <n v="94205.607476635516"/>
    <n v="1278036.5274766355"/>
    <s v="CAHD"/>
    <x v="0"/>
    <x v="0"/>
  </r>
  <r>
    <x v="2"/>
    <s v="1212060980Code12452D"/>
    <s v="1037160261"/>
    <s v="Z045"/>
    <s v="Z022"/>
    <s v="0093296417"/>
    <s v="1014781"/>
    <s v="CP All Public Company Limited"/>
    <s v="1123730"/>
    <s v="15106849"/>
    <s v="SKU CA MGGR  97R  CPB 20 10000 PP  P TH1"/>
    <n v="5000"/>
    <n v="295957.73"/>
    <x v="6"/>
    <n v="5000"/>
    <n v="313950"/>
    <n v="17992.270000000019"/>
    <n v="295957.73"/>
    <n v="360000"/>
    <n v="23551.401869158879"/>
    <n v="319509.13186915888"/>
    <s v="CAHD"/>
    <x v="0"/>
    <x v="0"/>
  </r>
  <r>
    <x v="2"/>
    <s v="1212060981Code12452D"/>
    <s v="1037160281"/>
    <s v="Z045"/>
    <s v="Z022"/>
    <s v="0093296418"/>
    <s v="1014781"/>
    <s v="CP All Public Company Limited"/>
    <s v="1123730"/>
    <s v="16239563"/>
    <s v="SKU WI LTBL  83R  CPB 20 10000 PP  N TH1"/>
    <n v="1000"/>
    <n v="98949.53"/>
    <x v="7"/>
    <n v="1000"/>
    <n v="104150"/>
    <n v="5200.4700000000012"/>
    <n v="98949.53"/>
    <n v="120000"/>
    <n v="7850.467289719626"/>
    <n v="106799.99728971963"/>
    <s v="WI"/>
    <x v="0"/>
    <x v="0"/>
  </r>
  <r>
    <x v="2"/>
    <s v="1212060981Code12452D"/>
    <s v="1037160281"/>
    <s v="Z045"/>
    <s v="Z022"/>
    <s v="0093296418"/>
    <s v="1014781"/>
    <s v="CP All Public Company Limited"/>
    <s v="1123730"/>
    <s v="16256531"/>
    <s v="SKU WI FLOE  83M  SFP 20 10000 PP  N TH1"/>
    <n v="5000"/>
    <n v="295957.73"/>
    <x v="8"/>
    <n v="5000"/>
    <n v="313950"/>
    <n v="17992.270000000019"/>
    <n v="295957.73"/>
    <n v="360000"/>
    <n v="23551.401869158879"/>
    <n v="319509.13186915888"/>
    <s v="WI"/>
    <x v="0"/>
    <x v="0"/>
  </r>
  <r>
    <x v="2"/>
    <s v="1212060981Code12452D"/>
    <s v="1037160281"/>
    <s v="Z045"/>
    <s v="Z022"/>
    <s v="0093296418"/>
    <s v="1014781"/>
    <s v="CP All Public Company Limited"/>
    <s v="1123730"/>
    <s v="16256537"/>
    <s v="SKU WI LTCO  83M  SFP 20 10000 PP  N TH1"/>
    <n v="8000"/>
    <n v="473532.37"/>
    <x v="9"/>
    <n v="8000"/>
    <n v="502320"/>
    <n v="28787.630000000005"/>
    <n v="473532.37"/>
    <n v="576000"/>
    <n v="37682.242990654202"/>
    <n v="511214.61299065419"/>
    <s v="WI"/>
    <x v="0"/>
    <x v="0"/>
  </r>
  <r>
    <x v="2"/>
    <s v="1212060981Code12452D"/>
    <s v="1037160281"/>
    <s v="Z045"/>
    <s v="Z022"/>
    <s v="0093296418"/>
    <s v="1014781"/>
    <s v="CP All Public Company Limited"/>
    <s v="1123730"/>
    <s v="16256534"/>
    <s v="SKU WI MECO  83M  SFP 20 10000 PP  N TH1"/>
    <n v="5000"/>
    <n v="295957.73"/>
    <x v="10"/>
    <n v="5000"/>
    <n v="313950"/>
    <n v="17992.270000000019"/>
    <n v="295957.73"/>
    <n v="360000"/>
    <n v="23551.401869158879"/>
    <n v="319509.13186915888"/>
    <s v="WI"/>
    <x v="0"/>
    <x v="0"/>
  </r>
  <r>
    <x v="2"/>
    <s v="32132784"/>
    <s v="1037160282"/>
    <s v="Z045"/>
    <s v="Z022"/>
    <s v="0093296419"/>
    <s v="1118080"/>
    <s v="CP Axtra Public Company Limited"/>
    <s v="1014696"/>
    <s v="14947759"/>
    <s v="SKU CA FLYL  83R  CPB 20 10000 PP  N TH1"/>
    <n v="500"/>
    <n v="30545"/>
    <x v="2"/>
    <n v="500"/>
    <n v="31395"/>
    <n v="850"/>
    <n v="30545"/>
    <n v="36000"/>
    <n v="2355.1401869158876"/>
    <n v="32900.140186915887"/>
    <s v="CA"/>
    <x v="0"/>
    <x v="5"/>
  </r>
  <r>
    <x v="2"/>
    <s v="32132782"/>
    <s v="1037160283"/>
    <s v="Z045"/>
    <s v="Z022"/>
    <s v="0093296420"/>
    <s v="1118080"/>
    <s v="CP Axtra Public Company Limited"/>
    <s v="1077703"/>
    <s v="16256531"/>
    <s v="SKU WI FLOE  83M  SFP 20 10000 PP  N TH1"/>
    <n v="1500"/>
    <n v="91680"/>
    <x v="8"/>
    <n v="1500"/>
    <n v="94185"/>
    <n v="2505"/>
    <n v="91680"/>
    <n v="108000"/>
    <n v="7065.4205607476633"/>
    <n v="98745.420560747662"/>
    <s v="WI"/>
    <x v="0"/>
    <x v="5"/>
  </r>
  <r>
    <x v="2"/>
    <s v="32132782"/>
    <s v="1037160283"/>
    <s v="Z045"/>
    <s v="Z022"/>
    <s v="0093296420"/>
    <s v="1118080"/>
    <s v="CP Axtra Public Company Limited"/>
    <s v="1077703"/>
    <s v="16256537"/>
    <s v="SKU WI LTCO  83M  SFP 20 10000 PP  N TH1"/>
    <n v="4000"/>
    <n v="244480"/>
    <x v="9"/>
    <n v="4000"/>
    <n v="251160"/>
    <n v="6680"/>
    <n v="244480"/>
    <n v="288000"/>
    <n v="18841.121495327101"/>
    <n v="263321.1214953271"/>
    <s v="WI"/>
    <x v="0"/>
    <x v="5"/>
  </r>
  <r>
    <x v="2"/>
    <s v="32132782"/>
    <s v="1037160283"/>
    <s v="Z045"/>
    <s v="Z022"/>
    <s v="0093296420"/>
    <s v="1118080"/>
    <s v="CP Axtra Public Company Limited"/>
    <s v="1077703"/>
    <s v="16256534"/>
    <s v="SKU WI MECO  83M  SFP 20 10000 PP  N TH1"/>
    <n v="500"/>
    <n v="30560"/>
    <x v="10"/>
    <n v="500"/>
    <n v="31395"/>
    <n v="835"/>
    <n v="30560"/>
    <n v="36000"/>
    <n v="2355.1401869158876"/>
    <n v="32915.140186915887"/>
    <s v="WI"/>
    <x v="0"/>
    <x v="5"/>
  </r>
  <r>
    <x v="2"/>
    <s v="32132782"/>
    <s v="1037160283"/>
    <s v="Z045"/>
    <s v="Z022"/>
    <s v="0093296420"/>
    <s v="1118080"/>
    <s v="CP Axtra Public Company Limited"/>
    <s v="1077703"/>
    <s v="14947759"/>
    <s v="SKU CA FLYL  83R  CPB 20 10000 PP  N TH1"/>
    <n v="11500"/>
    <n v="702535"/>
    <x v="2"/>
    <n v="11500"/>
    <n v="722085"/>
    <n v="19550"/>
    <n v="702535"/>
    <n v="828000"/>
    <n v="54168.224299065419"/>
    <n v="756703.22429906542"/>
    <s v="CA"/>
    <x v="0"/>
    <x v="5"/>
  </r>
  <r>
    <x v="2"/>
    <s v="32132782"/>
    <s v="1037160283"/>
    <s v="Z045"/>
    <s v="Z022"/>
    <s v="0093296420"/>
    <s v="1118080"/>
    <s v="CP Axtra Public Company Limited"/>
    <s v="1077703"/>
    <s v="14947762"/>
    <s v="SKU CA LTBL  83R  CPB 20 10000 PP  N TH1"/>
    <n v="5500"/>
    <n v="335995"/>
    <x v="3"/>
    <n v="5500"/>
    <n v="345345"/>
    <n v="9350"/>
    <n v="335995"/>
    <n v="396000"/>
    <n v="25906.542056074766"/>
    <n v="361901.54205607477"/>
    <s v="CA"/>
    <x v="0"/>
    <x v="5"/>
  </r>
  <r>
    <x v="2"/>
    <s v="32132782"/>
    <s v="1037160283"/>
    <s v="Z045"/>
    <s v="Z022"/>
    <s v="0093296420"/>
    <s v="1118080"/>
    <s v="CP Axtra Public Company Limited"/>
    <s v="1077703"/>
    <s v="15039619"/>
    <s v="SKU CA FLYL  97R  CPB 20 10000 PP  N TH1"/>
    <n v="7000"/>
    <n v="427630"/>
    <x v="5"/>
    <n v="7000"/>
    <n v="439530"/>
    <n v="11900"/>
    <n v="427630"/>
    <n v="504000"/>
    <n v="32971.962616822428"/>
    <n v="460601.96261682245"/>
    <s v="CAHD"/>
    <x v="0"/>
    <x v="5"/>
  </r>
  <r>
    <x v="2"/>
    <s v="32133168"/>
    <s v="1037160284"/>
    <s v="Z045"/>
    <s v="Z022"/>
    <s v="0093296421"/>
    <s v="1118080"/>
    <s v="CP Axtra Public Company Limited"/>
    <s v="1077703"/>
    <s v="16256534"/>
    <s v="SKU WI MECO  83M  SFP 20 10000 PP  N TH1"/>
    <n v="1000"/>
    <n v="61120"/>
    <x v="10"/>
    <n v="1000"/>
    <n v="62790"/>
    <n v="1670"/>
    <n v="61120"/>
    <n v="72000"/>
    <n v="4710.2803738317753"/>
    <n v="65830.280373831774"/>
    <s v="WI"/>
    <x v="0"/>
    <x v="5"/>
  </r>
  <r>
    <x v="2"/>
    <s v="32133168"/>
    <s v="1037160284"/>
    <s v="Z045"/>
    <s v="Z022"/>
    <s v="0093296421"/>
    <s v="1118080"/>
    <s v="CP Axtra Public Company Limited"/>
    <s v="1077703"/>
    <s v="14947765"/>
    <s v="SKU CA MGGR  83R  CPB 20 10000 PP  N TH1"/>
    <n v="4000"/>
    <n v="244360"/>
    <x v="4"/>
    <n v="4000"/>
    <n v="251160"/>
    <n v="6800"/>
    <n v="244360"/>
    <n v="288000"/>
    <n v="18841.121495327101"/>
    <n v="263201.1214953271"/>
    <s v="CA"/>
    <x v="0"/>
    <x v="5"/>
  </r>
  <r>
    <x v="2"/>
    <s v="14445342"/>
    <s v="1037160285"/>
    <s v="Z045"/>
    <s v="Z022"/>
    <s v="0093296422"/>
    <s v="1086774"/>
    <s v="Central Food Retail Co., Ltd."/>
    <s v="1086774"/>
    <s v="14976301"/>
    <s v="SKU EV LTSB  83R  ROC 20 10000 PP  N TH1"/>
    <n v="1000"/>
    <n v="134060"/>
    <x v="0"/>
    <n v="1000"/>
    <n v="138530"/>
    <n v="4470"/>
    <n v="134060"/>
    <n v="160000"/>
    <n v="10467.289719626167"/>
    <n v="144527.28971962616"/>
    <s v="EV"/>
    <x v="0"/>
    <x v="3"/>
  </r>
  <r>
    <x v="2"/>
    <s v="14445342"/>
    <s v="1037160285"/>
    <s v="Z045"/>
    <s v="Z022"/>
    <s v="0093296422"/>
    <s v="1086774"/>
    <s v="Central Food Retail Co., Ltd."/>
    <s v="1086774"/>
    <s v="14947762"/>
    <s v="SKU CA LTBL  83R  CPB 20 10000 PP  N TH1"/>
    <n v="2000"/>
    <n v="120840"/>
    <x v="3"/>
    <n v="2000"/>
    <n v="125580"/>
    <n v="4740"/>
    <n v="120840"/>
    <n v="144000"/>
    <n v="9420.5607476635505"/>
    <n v="130260.56074766355"/>
    <s v="CA"/>
    <x v="0"/>
    <x v="3"/>
  </r>
  <r>
    <x v="2"/>
    <s v="881.80555863"/>
    <s v="1037161103"/>
    <s v="Z045"/>
    <s v="Z022"/>
    <s v="0093296423"/>
    <s v="1075926"/>
    <s v="CP Axtra Public Company Limited"/>
    <s v="1075927"/>
    <s v="14947759"/>
    <s v="SKU CA FLYL  83R  CPB 20 10000 PP  N TH1"/>
    <n v="160"/>
    <n v="9902.4"/>
    <x v="2"/>
    <n v="160"/>
    <n v="10046.4"/>
    <n v="144"/>
    <n v="9902.4"/>
    <n v="11520"/>
    <n v="753.64485981308417"/>
    <n v="10656.044859813084"/>
    <s v="CA"/>
    <x v="0"/>
    <x v="13"/>
  </r>
  <r>
    <x v="2"/>
    <s v="890.80555862"/>
    <s v="1037161132"/>
    <s v="Z045"/>
    <s v="Z022"/>
    <s v="0093296424"/>
    <s v="1075926"/>
    <s v="CP Axtra Public Company Limited"/>
    <s v="1545607"/>
    <s v="14947759"/>
    <s v="SKU CA FLYL  83R  CPB 20 10000 PP  N TH1"/>
    <n v="160"/>
    <n v="9902.4"/>
    <x v="2"/>
    <n v="160"/>
    <n v="10046.4"/>
    <n v="144"/>
    <n v="9902.4"/>
    <n v="11520"/>
    <n v="753.64485981308417"/>
    <n v="10656.044859813084"/>
    <s v="CA"/>
    <x v="0"/>
    <x v="13"/>
  </r>
  <r>
    <x v="2"/>
    <s v="890.80555862"/>
    <s v="1037161132"/>
    <s v="Z045"/>
    <s v="Z022"/>
    <s v="0093296424"/>
    <s v="1075926"/>
    <s v="CP Axtra Public Company Limited"/>
    <s v="1545607"/>
    <s v="14947762"/>
    <s v="SKU CA LTBL  83R  CPB 20 10000 PP  N TH1"/>
    <n v="80"/>
    <n v="4951.2"/>
    <x v="3"/>
    <n v="80"/>
    <n v="5023.2"/>
    <n v="72"/>
    <n v="4951.2"/>
    <n v="5760"/>
    <n v="376.82242990654208"/>
    <n v="5328.0224299065421"/>
    <s v="CA"/>
    <x v="0"/>
    <x v="13"/>
  </r>
  <r>
    <x v="2"/>
    <s v="885.80421839"/>
    <s v="1037161131"/>
    <s v="Z045"/>
    <s v="Z022"/>
    <s v="0093296425"/>
    <s v="1075926"/>
    <s v="CP Axtra Public Company Limited"/>
    <s v="1126588"/>
    <s v="16256537"/>
    <s v="SKU WI LTCO  83M  SFP 20 10000 PP  N TH1"/>
    <n v="40"/>
    <n v="2478.6799999999998"/>
    <x v="9"/>
    <n v="40"/>
    <n v="2511.6"/>
    <n v="32.920000000000073"/>
    <n v="2478.6799999999998"/>
    <n v="2880"/>
    <n v="188.41121495327104"/>
    <n v="2667.091214953271"/>
    <s v="WI"/>
    <x v="0"/>
    <x v="13"/>
  </r>
  <r>
    <x v="2"/>
    <s v="885.80421839"/>
    <s v="1037161131"/>
    <s v="Z045"/>
    <s v="Z022"/>
    <s v="0093296425"/>
    <s v="1075926"/>
    <s v="CP Axtra Public Company Limited"/>
    <s v="1126588"/>
    <s v="14947759"/>
    <s v="SKU CA FLYL  83R  CPB 20 10000 PP  N TH1"/>
    <n v="40"/>
    <n v="2475.6"/>
    <x v="2"/>
    <n v="40"/>
    <n v="2511.6"/>
    <n v="36"/>
    <n v="2475.6"/>
    <n v="2880"/>
    <n v="188.41121495327104"/>
    <n v="2664.0112149532711"/>
    <s v="CA"/>
    <x v="0"/>
    <x v="13"/>
  </r>
  <r>
    <x v="2"/>
    <s v="332675"/>
    <s v="1037161069"/>
    <s v="Z045"/>
    <s v="Z022"/>
    <s v="0093296426"/>
    <s v="1014103"/>
    <s v="PTT Retail Management Co., Ltd"/>
    <s v="1136764"/>
    <s v="16256531"/>
    <s v="SKU WI FLOE  83M  SFP 20 10000 PP  N TH1"/>
    <n v="500"/>
    <n v="31395"/>
    <x v="8"/>
    <n v="500"/>
    <n v="31395"/>
    <n v="0"/>
    <n v="31395"/>
    <n v="36000"/>
    <n v="2355.1401869158876"/>
    <n v="33750.140186915887"/>
    <s v="WI"/>
    <x v="0"/>
    <x v="14"/>
  </r>
  <r>
    <x v="2"/>
    <s v="332675"/>
    <s v="1037161069"/>
    <s v="Z045"/>
    <s v="Z022"/>
    <s v="0093296426"/>
    <s v="1014103"/>
    <s v="PTT Retail Management Co., Ltd"/>
    <s v="1136764"/>
    <s v="16256537"/>
    <s v="SKU WI LTCO  83M  SFP 20 10000 PP  N TH1"/>
    <n v="1000"/>
    <n v="62790"/>
    <x v="9"/>
    <n v="1000"/>
    <n v="62790"/>
    <n v="0"/>
    <n v="62790"/>
    <n v="72000"/>
    <n v="4710.2803738317753"/>
    <n v="67500.280373831774"/>
    <s v="WI"/>
    <x v="0"/>
    <x v="14"/>
  </r>
  <r>
    <x v="2"/>
    <s v="332675"/>
    <s v="1037161069"/>
    <s v="Z045"/>
    <s v="Z022"/>
    <s v="0093296426"/>
    <s v="1014103"/>
    <s v="PTT Retail Management Co., Ltd"/>
    <s v="1136764"/>
    <s v="16256534"/>
    <s v="SKU WI MECO  83M  SFP 20 10000 PP  N TH1"/>
    <n v="500"/>
    <n v="31395"/>
    <x v="10"/>
    <n v="500"/>
    <n v="31395"/>
    <n v="0"/>
    <n v="31395"/>
    <n v="36000"/>
    <n v="2355.1401869158876"/>
    <n v="33750.140186915887"/>
    <s v="WI"/>
    <x v="0"/>
    <x v="14"/>
  </r>
  <r>
    <x v="2"/>
    <s v="332675"/>
    <s v="1037161069"/>
    <s v="Z045"/>
    <s v="Z022"/>
    <s v="0093296426"/>
    <s v="1014103"/>
    <s v="PTT Retail Management Co., Ltd"/>
    <s v="1136764"/>
    <s v="14947759"/>
    <s v="SKU CA FLYL  83R  CPB 20 10000 PP  N TH1"/>
    <n v="2500"/>
    <n v="155600"/>
    <x v="2"/>
    <n v="2500"/>
    <n v="156975"/>
    <n v="1375"/>
    <n v="155600"/>
    <n v="180000"/>
    <n v="11775.700934579439"/>
    <n v="167375.70093457945"/>
    <s v="CA"/>
    <x v="0"/>
    <x v="14"/>
  </r>
  <r>
    <x v="2"/>
    <s v="332675"/>
    <s v="1037161069"/>
    <s v="Z045"/>
    <s v="Z022"/>
    <s v="0093296426"/>
    <s v="1014103"/>
    <s v="PTT Retail Management Co., Ltd"/>
    <s v="1136764"/>
    <s v="14947762"/>
    <s v="SKU CA LTBL  83R  CPB 20 10000 PP  N TH1"/>
    <n v="1000"/>
    <n v="62240"/>
    <x v="3"/>
    <n v="1000"/>
    <n v="62790"/>
    <n v="550"/>
    <n v="62240"/>
    <n v="72000"/>
    <n v="4710.2803738317753"/>
    <n v="66950.280373831774"/>
    <s v="CA"/>
    <x v="0"/>
    <x v="14"/>
  </r>
  <r>
    <x v="2"/>
    <s v="332675"/>
    <s v="1037161069"/>
    <s v="Z045"/>
    <s v="Z022"/>
    <s v="0093296426"/>
    <s v="1014103"/>
    <s v="PTT Retail Management Co., Ltd"/>
    <s v="1136764"/>
    <s v="14947765"/>
    <s v="SKU CA MGGR  83R  CPB 20 10000 PP  N TH1"/>
    <n v="500"/>
    <n v="31395"/>
    <x v="4"/>
    <n v="500"/>
    <n v="31395"/>
    <n v="0"/>
    <n v="31395"/>
    <n v="36000"/>
    <n v="2355.1401869158876"/>
    <n v="33750.140186915887"/>
    <s v="CA"/>
    <x v="0"/>
    <x v="14"/>
  </r>
  <r>
    <x v="2"/>
    <s v="332675"/>
    <s v="1037161069"/>
    <s v="Z045"/>
    <s v="Z022"/>
    <s v="0093296426"/>
    <s v="1014103"/>
    <s v="PTT Retail Management Co., Ltd"/>
    <s v="1136764"/>
    <s v="15039619"/>
    <s v="SKU CA FLYL  97R  CPB 20 10000 PP  N TH1"/>
    <n v="1000"/>
    <n v="62790"/>
    <x v="5"/>
    <n v="1000"/>
    <n v="62790"/>
    <n v="0"/>
    <n v="62790"/>
    <n v="72000"/>
    <n v="4710.2803738317753"/>
    <n v="67500.280373831774"/>
    <s v="CAHD"/>
    <x v="0"/>
    <x v="14"/>
  </r>
  <r>
    <x v="2"/>
    <s v="1012061674"/>
    <s v="1037161218"/>
    <s v="Z045"/>
    <s v="Z022"/>
    <s v="0093296427"/>
    <s v="1014781"/>
    <s v="CP All Public Company Limited"/>
    <s v="1014781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2"/>
    <s v="1012061674"/>
    <s v="1037161218"/>
    <s v="Z045"/>
    <s v="Z022"/>
    <s v="0093296427"/>
    <s v="1014781"/>
    <s v="CP All Public Company Limited"/>
    <s v="1014781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2"/>
    <s v="1012061674"/>
    <s v="1037161218"/>
    <s v="Z045"/>
    <s v="Z022"/>
    <s v="0093296427"/>
    <s v="1014781"/>
    <s v="CP All Public Company Limited"/>
    <s v="1014781"/>
    <s v="15039619"/>
    <s v="SKU CA FLYL  97R  CPB 20 10000 PP  N TH1"/>
    <n v="16000"/>
    <n v="947064.73"/>
    <x v="5"/>
    <n v="16000"/>
    <n v="1004640"/>
    <n v="57575.270000000019"/>
    <n v="947064.73"/>
    <n v="1152000"/>
    <n v="75364.485981308404"/>
    <n v="1022429.2159813084"/>
    <s v="CAHD"/>
    <x v="0"/>
    <x v="0"/>
  </r>
  <r>
    <x v="2"/>
    <s v="1012061674"/>
    <s v="1037161218"/>
    <s v="Z045"/>
    <s v="Z022"/>
    <s v="0093296427"/>
    <s v="1014781"/>
    <s v="CP All Public Company Limited"/>
    <s v="1014781"/>
    <s v="15106849"/>
    <s v="SKU CA MGGR  97R  CPB 20 10000 PP  P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2"/>
    <s v="1012061675"/>
    <s v="1037161219"/>
    <s v="Z045"/>
    <s v="Z022"/>
    <s v="0093296428"/>
    <s v="1014781"/>
    <s v="CP All Public Company Limited"/>
    <s v="1014781"/>
    <s v="16256531"/>
    <s v="SKU WI FLOE  83M  SFP 20 10000 PP  N TH1"/>
    <n v="10000"/>
    <n v="591915.46"/>
    <x v="8"/>
    <n v="10000"/>
    <n v="627900"/>
    <n v="35984.540000000037"/>
    <n v="591915.46"/>
    <n v="720000"/>
    <n v="47102.803738317758"/>
    <n v="639018.26373831776"/>
    <s v="WI"/>
    <x v="0"/>
    <x v="0"/>
  </r>
  <r>
    <x v="2"/>
    <s v="1012061675"/>
    <s v="1037161219"/>
    <s v="Z045"/>
    <s v="Z022"/>
    <s v="0093296428"/>
    <s v="1014781"/>
    <s v="CP All Public Company Limited"/>
    <s v="1014781"/>
    <s v="16256537"/>
    <s v="SKU WI LTCO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2"/>
    <s v="5012061842"/>
    <s v="1037161221"/>
    <s v="Z045"/>
    <s v="Z022"/>
    <s v="0093296429"/>
    <s v="1014781"/>
    <s v="CP All Public Company Limited"/>
    <s v="1075193"/>
    <s v="16280435"/>
    <s v="SKU EV ORBL  83R  ROC 20 10000 PP  N TH1"/>
    <n v="2500"/>
    <n v="333345.7"/>
    <x v="11"/>
    <n v="2500"/>
    <n v="346325"/>
    <n v="12979.299999999988"/>
    <n v="333345.7"/>
    <n v="400000"/>
    <n v="26168.224299065419"/>
    <n v="359513.92429906543"/>
    <s v="EV"/>
    <x v="0"/>
    <x v="0"/>
  </r>
  <r>
    <x v="2"/>
    <s v="5012061842"/>
    <s v="1037161221"/>
    <s v="Z045"/>
    <s v="Z022"/>
    <s v="0093296429"/>
    <s v="1014781"/>
    <s v="CP All Public Company Limited"/>
    <s v="1075193"/>
    <s v="14976301"/>
    <s v="SKU EV LTSB  83R  ROC 20 10000 PP  N TH1"/>
    <n v="5000"/>
    <n v="666691.4"/>
    <x v="0"/>
    <n v="5000"/>
    <n v="692650"/>
    <n v="25958.599999999977"/>
    <n v="666691.4"/>
    <n v="800000"/>
    <n v="52336.448598130839"/>
    <n v="719027.84859813086"/>
    <s v="EV"/>
    <x v="0"/>
    <x v="0"/>
  </r>
  <r>
    <x v="2"/>
    <s v="5012061842"/>
    <s v="1037161221"/>
    <s v="Z045"/>
    <s v="Z022"/>
    <s v="0093296429"/>
    <s v="1014781"/>
    <s v="CP All Public Company Limited"/>
    <s v="1075193"/>
    <s v="14976304"/>
    <s v="SKU EV MGOP  83R  ROC 20 10000 PP  N TH1"/>
    <n v="2000"/>
    <n v="285855.08"/>
    <x v="1"/>
    <n v="2000"/>
    <n v="303100"/>
    <n v="17244.919999999984"/>
    <n v="285855.08"/>
    <n v="350000"/>
    <n v="22897.196261682242"/>
    <n v="308752.27626168227"/>
    <s v="EV"/>
    <x v="0"/>
    <x v="0"/>
  </r>
  <r>
    <x v="2"/>
    <s v="5012061842"/>
    <s v="1037161221"/>
    <s v="Z045"/>
    <s v="Z022"/>
    <s v="0093296429"/>
    <s v="1014781"/>
    <s v="CP All Public Company Limited"/>
    <s v="1075193"/>
    <s v="14947759"/>
    <s v="SKU CA FLYL  83R  CPB 20 10000 PP  N TH1"/>
    <n v="32000"/>
    <n v="1894128.83"/>
    <x v="2"/>
    <n v="32000"/>
    <n v="2009280"/>
    <n v="115151.16999999993"/>
    <n v="1894128.83"/>
    <n v="2304000"/>
    <n v="150728.97196261681"/>
    <n v="2044857.8019626169"/>
    <s v="CA"/>
    <x v="0"/>
    <x v="0"/>
  </r>
  <r>
    <x v="2"/>
    <s v="5012061842"/>
    <s v="1037161221"/>
    <s v="Z045"/>
    <s v="Z022"/>
    <s v="0093296429"/>
    <s v="1014781"/>
    <s v="CP All Public Company Limited"/>
    <s v="1075193"/>
    <s v="14947762"/>
    <s v="SKU CA LTBL  83R  CPB 20 10000 PP  N TH1"/>
    <n v="13000"/>
    <n v="769489.84"/>
    <x v="3"/>
    <n v="13000"/>
    <n v="816270"/>
    <n v="46780.160000000033"/>
    <n v="769489.84"/>
    <n v="936000"/>
    <n v="61233.644859813081"/>
    <n v="830723.484859813"/>
    <s v="CA"/>
    <x v="0"/>
    <x v="0"/>
  </r>
  <r>
    <x v="2"/>
    <s v="5012061842"/>
    <s v="1037161221"/>
    <s v="Z045"/>
    <s v="Z022"/>
    <s v="0093296429"/>
    <s v="1014781"/>
    <s v="CP All Public Company Limited"/>
    <s v="1075193"/>
    <s v="14947765"/>
    <s v="SKU CA MGGR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2"/>
    <s v="5012061842"/>
    <s v="1037161221"/>
    <s v="Z045"/>
    <s v="Z022"/>
    <s v="0093296429"/>
    <s v="1014781"/>
    <s v="CP All Public Company Limited"/>
    <s v="1075193"/>
    <s v="15039619"/>
    <s v="SKU CA FLYL  97R  CPB 20 10000 PP  N TH1"/>
    <n v="13000"/>
    <n v="769490.1"/>
    <x v="5"/>
    <n v="13000"/>
    <n v="816270"/>
    <n v="46779.900000000023"/>
    <n v="769490.1"/>
    <n v="936000"/>
    <n v="61233.644859813081"/>
    <n v="830723.74485981301"/>
    <s v="CAHD"/>
    <x v="0"/>
    <x v="0"/>
  </r>
  <r>
    <x v="2"/>
    <s v="5012061842"/>
    <s v="1037161221"/>
    <s v="Z045"/>
    <s v="Z022"/>
    <s v="0093296429"/>
    <s v="1014781"/>
    <s v="CP All Public Company Limited"/>
    <s v="1075193"/>
    <s v="15106849"/>
    <s v="SKU CA MGGR  97R  CPB 20 10000 PP  P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2"/>
    <s v="5012061843"/>
    <s v="1037161222"/>
    <s v="Z045"/>
    <s v="Z022"/>
    <s v="0093296430"/>
    <s v="1014781"/>
    <s v="CP All Public Company Limited"/>
    <s v="1075193"/>
    <s v="16239563"/>
    <s v="SKU WI LTBL  83R  CPB 20 10000 PP  N TH1"/>
    <n v="1500"/>
    <n v="148424.29999999999"/>
    <x v="7"/>
    <n v="1500"/>
    <n v="156225"/>
    <n v="7800.7000000000116"/>
    <n v="148424.29999999999"/>
    <n v="180000"/>
    <n v="11775.700934579439"/>
    <n v="160200.00093457944"/>
    <s v="WI"/>
    <x v="0"/>
    <x v="0"/>
  </r>
  <r>
    <x v="2"/>
    <s v="5012061843"/>
    <s v="1037161222"/>
    <s v="Z045"/>
    <s v="Z022"/>
    <s v="0093296430"/>
    <s v="1014781"/>
    <s v="CP All Public Company Limited"/>
    <s v="1075193"/>
    <s v="16256531"/>
    <s v="SKU WI FLOE  83M  SFP 20 10000 PP  N TH1"/>
    <n v="6000"/>
    <n v="355149.27"/>
    <x v="8"/>
    <n v="6000"/>
    <n v="376740"/>
    <n v="21590.729999999981"/>
    <n v="355149.27"/>
    <n v="432000"/>
    <n v="28261.682242990653"/>
    <n v="383410.95224299066"/>
    <s v="WI"/>
    <x v="0"/>
    <x v="0"/>
  </r>
  <r>
    <x v="2"/>
    <s v="5012061843"/>
    <s v="1037161222"/>
    <s v="Z045"/>
    <s v="Z022"/>
    <s v="0093296430"/>
    <s v="1014781"/>
    <s v="CP All Public Company Limited"/>
    <s v="1075193"/>
    <s v="16256537"/>
    <s v="SKU WI LTCO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2"/>
    <s v="5012061843"/>
    <s v="1037161222"/>
    <s v="Z045"/>
    <s v="Z022"/>
    <s v="0093296430"/>
    <s v="1014781"/>
    <s v="CP All Public Company Limited"/>
    <s v="1075193"/>
    <s v="16256534"/>
    <s v="SKU WI MECO  83M  SFP 20 10000 PP  N TH1"/>
    <n v="7000"/>
    <n v="414340.82"/>
    <x v="10"/>
    <n v="7000"/>
    <n v="439530"/>
    <n v="25189.179999999993"/>
    <n v="414340.82"/>
    <n v="504000"/>
    <n v="32971.962616822428"/>
    <n v="447312.78261682246"/>
    <s v="WI"/>
    <x v="0"/>
    <x v="0"/>
  </r>
  <r>
    <x v="2"/>
    <s v="9012061700Code12452D"/>
    <s v="1037161431"/>
    <s v="Z045"/>
    <s v="Z022"/>
    <s v="0093296431"/>
    <s v="1014781"/>
    <s v="CP All Public Company Limited"/>
    <s v="1121029"/>
    <s v="16280435"/>
    <s v="SKU EV ORBL  83R  ROC 20 10000 PP  N TH1"/>
    <n v="1500"/>
    <n v="200007.42"/>
    <x v="11"/>
    <n v="1500"/>
    <n v="207795"/>
    <n v="7787.5799999999872"/>
    <n v="200007.42"/>
    <n v="240000"/>
    <n v="15700.934579439252"/>
    <n v="215708.35457943927"/>
    <s v="EV"/>
    <x v="0"/>
    <x v="0"/>
  </r>
  <r>
    <x v="2"/>
    <s v="9012061700Code12452D"/>
    <s v="1037161431"/>
    <s v="Z045"/>
    <s v="Z022"/>
    <s v="0093296431"/>
    <s v="1014781"/>
    <s v="CP All Public Company Limited"/>
    <s v="1121029"/>
    <s v="14976301"/>
    <s v="SKU EV LTSB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2"/>
    <s v="9012061700Code12452D"/>
    <s v="1037161431"/>
    <s v="Z045"/>
    <s v="Z022"/>
    <s v="0093296431"/>
    <s v="1014781"/>
    <s v="CP All Public Company Limited"/>
    <s v="1121029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2"/>
    <s v="9012061700Code12452D"/>
    <s v="1037161431"/>
    <s v="Z045"/>
    <s v="Z022"/>
    <s v="0093296431"/>
    <s v="1014781"/>
    <s v="CP All Public Company Limited"/>
    <s v="1121029"/>
    <s v="14947759"/>
    <s v="SKU CA FLYL  83R  CPB 20 10000 PP  N TH1"/>
    <n v="20000"/>
    <n v="1183830.52"/>
    <x v="2"/>
    <n v="20000"/>
    <n v="1255800"/>
    <n v="71969.479999999981"/>
    <n v="1183830.52"/>
    <n v="1440000"/>
    <n v="94205.607476635516"/>
    <n v="1278036.1274766356"/>
    <s v="CA"/>
    <x v="0"/>
    <x v="0"/>
  </r>
  <r>
    <x v="2"/>
    <s v="9012061700Code12452D"/>
    <s v="1037161431"/>
    <s v="Z045"/>
    <s v="Z022"/>
    <s v="0093296431"/>
    <s v="1014781"/>
    <s v="CP All Public Company Limited"/>
    <s v="1121029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2"/>
    <s v="9012061700Code12452D"/>
    <s v="1037161431"/>
    <s v="Z045"/>
    <s v="Z022"/>
    <s v="0093296431"/>
    <s v="1014781"/>
    <s v="CP All Public Company Limited"/>
    <s v="1121029"/>
    <s v="14947765"/>
    <s v="SKU CA MGGR  83R  CPB 20 10000 PP  N TH1"/>
    <n v="5000"/>
    <n v="295957.63"/>
    <x v="4"/>
    <n v="5000"/>
    <n v="313950"/>
    <n v="17992.369999999995"/>
    <n v="295957.63"/>
    <n v="360000"/>
    <n v="23551.401869158879"/>
    <n v="319509.03186915891"/>
    <s v="CA"/>
    <x v="0"/>
    <x v="0"/>
  </r>
  <r>
    <x v="2"/>
    <s v="9012061700Code12452D"/>
    <s v="1037161431"/>
    <s v="Z045"/>
    <s v="Z022"/>
    <s v="0093296431"/>
    <s v="1014781"/>
    <s v="CP All Public Company Limited"/>
    <s v="1121029"/>
    <s v="15039619"/>
    <s v="SKU CA FLYL  97R  CPB 20 10000 PP  N TH1"/>
    <n v="16000"/>
    <n v="947064.73"/>
    <x v="5"/>
    <n v="16000"/>
    <n v="1004640"/>
    <n v="57575.270000000019"/>
    <n v="947064.73"/>
    <n v="1152000"/>
    <n v="75364.485981308404"/>
    <n v="1022429.2159813084"/>
    <s v="CAHD"/>
    <x v="0"/>
    <x v="0"/>
  </r>
  <r>
    <x v="2"/>
    <s v="9012061700Code12452D"/>
    <s v="1037161431"/>
    <s v="Z045"/>
    <s v="Z022"/>
    <s v="0093296431"/>
    <s v="1014781"/>
    <s v="CP All Public Company Limited"/>
    <s v="1121029"/>
    <s v="15106849"/>
    <s v="SKU CA MGGR  97R  CPB 20 10000 PP  P TH1"/>
    <n v="3000"/>
    <n v="177574.64"/>
    <x v="6"/>
    <n v="3000"/>
    <n v="188370"/>
    <n v="10795.359999999986"/>
    <n v="177574.64"/>
    <n v="216000"/>
    <n v="14130.841121495327"/>
    <n v="191705.48112149534"/>
    <s v="CAHD"/>
    <x v="0"/>
    <x v="0"/>
  </r>
  <r>
    <x v="2"/>
    <s v="9012061701Code12452D"/>
    <s v="1037161433"/>
    <s v="Z045"/>
    <s v="Z022"/>
    <s v="0093296432"/>
    <s v="1014781"/>
    <s v="CP All Public Company Limited"/>
    <s v="1121029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2"/>
    <s v="9012061701Code12452D"/>
    <s v="1037161433"/>
    <s v="Z045"/>
    <s v="Z022"/>
    <s v="0093296432"/>
    <s v="1014781"/>
    <s v="CP All Public Company Limited"/>
    <s v="1121029"/>
    <s v="16256531"/>
    <s v="SKU WI FLOE  83M  SFP 20 10000 PP  N TH1"/>
    <n v="6000"/>
    <n v="355149.27"/>
    <x v="8"/>
    <n v="6000"/>
    <n v="376740"/>
    <n v="21590.729999999981"/>
    <n v="355149.27"/>
    <n v="432000"/>
    <n v="28261.682242990653"/>
    <n v="383410.95224299066"/>
    <s v="WI"/>
    <x v="0"/>
    <x v="0"/>
  </r>
  <r>
    <x v="2"/>
    <s v="9012061701Code12452D"/>
    <s v="1037161433"/>
    <s v="Z045"/>
    <s v="Z022"/>
    <s v="0093296432"/>
    <s v="1014781"/>
    <s v="CP All Public Company Limited"/>
    <s v="1121029"/>
    <s v="16256537"/>
    <s v="SKU WI LTCO  83M  SFP 20 10000 PP  N TH1"/>
    <n v="8000"/>
    <n v="473532.37"/>
    <x v="9"/>
    <n v="8000"/>
    <n v="502320"/>
    <n v="28787.630000000005"/>
    <n v="473532.37"/>
    <n v="576000"/>
    <n v="37682.242990654202"/>
    <n v="511214.61299065419"/>
    <s v="WI"/>
    <x v="0"/>
    <x v="0"/>
  </r>
  <r>
    <x v="2"/>
    <s v="9012061701Code12452D"/>
    <s v="1037161433"/>
    <s v="Z045"/>
    <s v="Z022"/>
    <s v="0093296432"/>
    <s v="1014781"/>
    <s v="CP All Public Company Limited"/>
    <s v="1121029"/>
    <s v="16256534"/>
    <s v="SKU WI MECO  83M  SFP 20 10000 PP  N TH1"/>
    <n v="6000"/>
    <n v="355149.27"/>
    <x v="10"/>
    <n v="6000"/>
    <n v="376740"/>
    <n v="21590.729999999981"/>
    <n v="355149.27"/>
    <n v="432000"/>
    <n v="28261.682242990653"/>
    <n v="383410.95224299066"/>
    <s v="WI"/>
    <x v="0"/>
    <x v="0"/>
  </r>
  <r>
    <x v="2"/>
    <s v="SOR1_Y25-060502"/>
    <s v="1037172519"/>
    <s v="Z045"/>
    <s v="Z022"/>
    <s v="0093296433"/>
    <s v="1256072"/>
    <s v="SOR.CHAROEN SUPPLY 2018 CO., LTD."/>
    <s v="1256072"/>
    <s v="16256531"/>
    <s v="SKU WI FLOE  83M  SFP 20 10000 PP  N TH1"/>
    <n v="2000"/>
    <n v="124320"/>
    <x v="8"/>
    <n v="2000"/>
    <n v="125580"/>
    <n v="1260"/>
    <n v="124320"/>
    <n v="144000"/>
    <n v="9420.5607476635505"/>
    <n v="133740.56074766355"/>
    <s v="WI"/>
    <x v="1"/>
    <x v="9"/>
  </r>
  <r>
    <x v="2"/>
    <s v="SOR1_Y25-060502"/>
    <s v="1037172519"/>
    <s v="Z045"/>
    <s v="Z022"/>
    <s v="0093296433"/>
    <s v="1256072"/>
    <s v="SOR.CHAROEN SUPPLY 2018 CO., LTD."/>
    <s v="1256072"/>
    <s v="16256534"/>
    <s v="SKU WI MECO  83M  SFP 20 10000 PP  N TH1"/>
    <n v="450"/>
    <n v="27972"/>
    <x v="10"/>
    <n v="450"/>
    <n v="28255.5"/>
    <n v="283.5"/>
    <n v="27972"/>
    <n v="32400"/>
    <n v="2119.6261682242989"/>
    <n v="30091.626168224298"/>
    <s v="WI"/>
    <x v="1"/>
    <x v="9"/>
  </r>
  <r>
    <x v="2"/>
    <s v="SOR1_Y25-060502"/>
    <s v="1037172519"/>
    <s v="Z045"/>
    <s v="Z022"/>
    <s v="0093296433"/>
    <s v="1256072"/>
    <s v="SOR.CHAROEN SUPPLY 2018 CO., LTD."/>
    <s v="1256072"/>
    <s v="16256534"/>
    <s v="SKU WI MECO  83M  SFP 20 10000 PP  N TH1"/>
    <n v="1550"/>
    <n v="96348"/>
    <x v="10"/>
    <n v="1550"/>
    <n v="97324.5"/>
    <n v="976.5"/>
    <n v="96348"/>
    <n v="111600"/>
    <n v="7300.934579439252"/>
    <n v="103648.93457943926"/>
    <s v="WI"/>
    <x v="1"/>
    <x v="9"/>
  </r>
  <r>
    <x v="2"/>
    <s v="SOR1_Y25-060502"/>
    <s v="1037172519"/>
    <s v="Z045"/>
    <s v="Z022"/>
    <s v="0093296433"/>
    <s v="1256072"/>
    <s v="SOR.CHAROEN SUPPLY 2018 CO., LTD."/>
    <s v="1256072"/>
    <s v="14947759"/>
    <s v="SKU CA FLYL  83R  CPB 20 10000 PP  N TH1"/>
    <n v="6000"/>
    <n v="372960"/>
    <x v="2"/>
    <n v="6000"/>
    <n v="376740"/>
    <n v="3780"/>
    <n v="372960"/>
    <n v="432000"/>
    <n v="28261.682242990653"/>
    <n v="401221.68224299065"/>
    <s v="CA"/>
    <x v="1"/>
    <x v="9"/>
  </r>
  <r>
    <x v="2"/>
    <s v="SOR1_Y25-060502"/>
    <s v="1037172519"/>
    <s v="Z045"/>
    <s v="Z022"/>
    <s v="0093296433"/>
    <s v="1256072"/>
    <s v="SOR.CHAROEN SUPPLY 2018 CO., LTD."/>
    <s v="1256072"/>
    <s v="14947762"/>
    <s v="SKU CA LTBL  83R  CPB 20 10000 PP  N TH1"/>
    <n v="5000"/>
    <n v="310800"/>
    <x v="3"/>
    <n v="5000"/>
    <n v="313950"/>
    <n v="3150"/>
    <n v="310800"/>
    <n v="360000"/>
    <n v="23551.401869158879"/>
    <n v="334351.4018691589"/>
    <s v="CA"/>
    <x v="1"/>
    <x v="9"/>
  </r>
  <r>
    <x v="2"/>
    <s v="SOR1_Y25-060502"/>
    <s v="1037172519"/>
    <s v="Z045"/>
    <s v="Z022"/>
    <s v="0093296433"/>
    <s v="1256072"/>
    <s v="SOR.CHAROEN SUPPLY 2018 CO., LTD."/>
    <s v="1256072"/>
    <s v="15039619"/>
    <s v="SKU CA FLYL  97R  CPB 20 10000 PP  N TH1"/>
    <n v="473"/>
    <n v="29401.68"/>
    <x v="5"/>
    <n v="473"/>
    <n v="29699.67"/>
    <n v="297.98999999999796"/>
    <n v="29401.68"/>
    <n v="34056"/>
    <n v="2227.9626168224299"/>
    <n v="31629.642616822432"/>
    <s v="CAHD"/>
    <x v="1"/>
    <x v="9"/>
  </r>
  <r>
    <x v="2"/>
    <s v="SOR1_Y25-060502"/>
    <s v="1037172519"/>
    <s v="Z045"/>
    <s v="Z022"/>
    <s v="0093296433"/>
    <s v="1256072"/>
    <s v="SOR.CHAROEN SUPPLY 2018 CO., LTD."/>
    <s v="1256072"/>
    <s v="15039619"/>
    <s v="SKU CA FLYL  97R  CPB 20 10000 PP  N TH1"/>
    <n v="10527"/>
    <n v="654358.31999999995"/>
    <x v="5"/>
    <n v="10527"/>
    <n v="660990.32999999996"/>
    <n v="6632.0100000000093"/>
    <n v="654358.31999999995"/>
    <n v="757944"/>
    <n v="49585.121495327105"/>
    <n v="703943.44149532705"/>
    <s v="CAHD"/>
    <x v="1"/>
    <x v="9"/>
  </r>
  <r>
    <x v="2"/>
    <s v="SOR1_Y25-060502"/>
    <s v="1037172519"/>
    <s v="Z045"/>
    <s v="Z022"/>
    <s v="0093296433"/>
    <s v="1256072"/>
    <s v="SOR.CHAROEN SUPPLY 2018 CO., LTD."/>
    <s v="1256072"/>
    <s v="15106849"/>
    <s v="SKU CA MGGR  97R  CPB 20 10000 PP  P TH1"/>
    <n v="2000"/>
    <n v="124320"/>
    <x v="6"/>
    <n v="2000"/>
    <n v="125580"/>
    <n v="1260"/>
    <n v="124320"/>
    <n v="144000"/>
    <n v="9420.5607476635505"/>
    <n v="133740.56074766355"/>
    <s v="CAHD"/>
    <x v="1"/>
    <x v="9"/>
  </r>
  <r>
    <x v="3"/>
    <s v="882.80555861"/>
    <s v="1037190817"/>
    <s v="Z045"/>
    <s v="Z022"/>
    <s v="0093296434"/>
    <s v="1075926"/>
    <s v="CP Axtra Public Company Limited"/>
    <s v="1120538"/>
    <s v="16256537"/>
    <s v="SKU WI LTCO  83M  SFP 20 10000 PP  N TH1"/>
    <n v="40"/>
    <n v="2478.6799999999998"/>
    <x v="9"/>
    <n v="40"/>
    <n v="2511.6"/>
    <n v="32.920000000000073"/>
    <n v="2478.6799999999998"/>
    <n v="2880"/>
    <n v="188.41121495327104"/>
    <n v="2667.091214953271"/>
    <s v="WI"/>
    <x v="0"/>
    <x v="13"/>
  </r>
  <r>
    <x v="3"/>
    <s v="882.80555861"/>
    <s v="1037190817"/>
    <s v="Z045"/>
    <s v="Z022"/>
    <s v="0093296434"/>
    <s v="1075926"/>
    <s v="CP Axtra Public Company Limited"/>
    <s v="1120538"/>
    <s v="14947762"/>
    <s v="SKU CA LTBL  83R  CPB 20 10000 PP  N TH1"/>
    <n v="40"/>
    <n v="2475.6"/>
    <x v="3"/>
    <n v="40"/>
    <n v="2511.6"/>
    <n v="36"/>
    <n v="2475.6"/>
    <n v="2880"/>
    <n v="188.41121495327104"/>
    <n v="2664.0112149532711"/>
    <s v="CA"/>
    <x v="0"/>
    <x v="13"/>
  </r>
  <r>
    <x v="3"/>
    <s v="RPB1_Y25-060601"/>
    <s v="1037190687"/>
    <s v="Z045"/>
    <s v="Z022"/>
    <s v="0093296435"/>
    <s v="1255551"/>
    <s v="RPB DISTRIBUTION CO., LTD."/>
    <s v="1260712"/>
    <s v="14947759"/>
    <s v="SKU CA FLYL  83R  CPB 20 10000 PP  N TH1"/>
    <n v="8000"/>
    <n v="497280"/>
    <x v="2"/>
    <n v="8000"/>
    <n v="502320"/>
    <n v="5040"/>
    <n v="497280"/>
    <n v="576000"/>
    <n v="37682.242990654202"/>
    <n v="534962.24299065419"/>
    <s v="CA"/>
    <x v="1"/>
    <x v="15"/>
  </r>
  <r>
    <x v="3"/>
    <s v="RPB1_Y25-060601"/>
    <s v="1037190687"/>
    <s v="Z045"/>
    <s v="Z022"/>
    <s v="0093296435"/>
    <s v="1255551"/>
    <s v="RPB DISTRIBUTION CO., LTD."/>
    <s v="1260712"/>
    <s v="14947762"/>
    <s v="SKU CA LTBL  83R  CPB 20 10000 PP  N TH1"/>
    <n v="2000"/>
    <n v="124320"/>
    <x v="3"/>
    <n v="2000"/>
    <n v="125580"/>
    <n v="1260"/>
    <n v="124320"/>
    <n v="144000"/>
    <n v="9420.5607476635505"/>
    <n v="133740.56074766355"/>
    <s v="CA"/>
    <x v="1"/>
    <x v="15"/>
  </r>
  <r>
    <x v="3"/>
    <s v="RPB1_Y25-060601"/>
    <s v="1037190687"/>
    <s v="Z045"/>
    <s v="Z022"/>
    <s v="0093296435"/>
    <s v="1255551"/>
    <s v="RPB DISTRIBUTION CO., LTD."/>
    <s v="1260712"/>
    <s v="15039619"/>
    <s v="SKU CA FLYL  97R  CPB 20 10000 PP  N TH1"/>
    <n v="1500"/>
    <n v="93240"/>
    <x v="5"/>
    <n v="1500"/>
    <n v="94185"/>
    <n v="945"/>
    <n v="93240"/>
    <n v="108000"/>
    <n v="7065.4205607476633"/>
    <n v="100305.42056074766"/>
    <s v="CAHD"/>
    <x v="1"/>
    <x v="15"/>
  </r>
  <r>
    <x v="3"/>
    <s v="RPB1_Y25-060601"/>
    <s v="1037190687"/>
    <s v="Z045"/>
    <s v="Z022"/>
    <s v="0093296435"/>
    <s v="1255551"/>
    <s v="RPB DISTRIBUTION CO., LTD."/>
    <s v="1260712"/>
    <s v="15106849"/>
    <s v="SKU CA MGGR  97R  CPB 20 10000 PP  P TH1"/>
    <n v="1000"/>
    <n v="62160"/>
    <x v="6"/>
    <n v="1000"/>
    <n v="62790"/>
    <n v="630"/>
    <n v="62160"/>
    <n v="72000"/>
    <n v="4710.2803738317753"/>
    <n v="66870.280373831774"/>
    <s v="CAHD"/>
    <x v="1"/>
    <x v="15"/>
  </r>
  <r>
    <x v="3"/>
    <s v="RPB2_Y25-060602"/>
    <s v="1037190754"/>
    <s v="Z045"/>
    <s v="Z022"/>
    <s v="0093296436"/>
    <s v="1255551"/>
    <s v="RPB DISTRIBUTION CO., LTD."/>
    <s v="1260253"/>
    <s v="16256531"/>
    <s v="SKU WI FLOE  83M  SFP 20 10000 PP  N TH1"/>
    <n v="500"/>
    <n v="31080"/>
    <x v="8"/>
    <n v="500"/>
    <n v="31395"/>
    <n v="315"/>
    <n v="31080"/>
    <n v="36000"/>
    <n v="2355.1401869158876"/>
    <n v="33435.140186915887"/>
    <s v="WI"/>
    <x v="1"/>
    <x v="15"/>
  </r>
  <r>
    <x v="3"/>
    <s v="RPB2_Y25-060602"/>
    <s v="1037190754"/>
    <s v="Z045"/>
    <s v="Z022"/>
    <s v="0093296436"/>
    <s v="1255551"/>
    <s v="RPB DISTRIBUTION CO., LTD."/>
    <s v="1260253"/>
    <s v="16256537"/>
    <s v="SKU WI LTCO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15"/>
  </r>
  <r>
    <x v="3"/>
    <s v="RPB2_Y25-060602"/>
    <s v="1037190754"/>
    <s v="Z045"/>
    <s v="Z022"/>
    <s v="0093296436"/>
    <s v="1255551"/>
    <s v="RPB DISTRIBUTION CO., LTD."/>
    <s v="1260253"/>
    <s v="16256534"/>
    <s v="SKU WI ME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15"/>
  </r>
  <r>
    <x v="3"/>
    <s v="RPB2_Y25-060602"/>
    <s v="1037190754"/>
    <s v="Z045"/>
    <s v="Z022"/>
    <s v="0093296436"/>
    <s v="1255551"/>
    <s v="RPB DISTRIBUTION CO., LTD."/>
    <s v="1260253"/>
    <s v="14947759"/>
    <s v="SKU CA FLYL  83R  CPB 20 10000 PP  N TH1"/>
    <n v="8000"/>
    <n v="497280"/>
    <x v="2"/>
    <n v="8000"/>
    <n v="502320"/>
    <n v="5040"/>
    <n v="497280"/>
    <n v="576000"/>
    <n v="37682.242990654202"/>
    <n v="534962.24299065419"/>
    <s v="CA"/>
    <x v="1"/>
    <x v="15"/>
  </r>
  <r>
    <x v="3"/>
    <s v="RPB2_Y25-060602"/>
    <s v="1037190754"/>
    <s v="Z045"/>
    <s v="Z022"/>
    <s v="0093296436"/>
    <s v="1255551"/>
    <s v="RPB DISTRIBUTION CO., LTD."/>
    <s v="1260253"/>
    <s v="15039619"/>
    <s v="SKU CA FLYL  97R  CPB 20 10000 PP  N TH1"/>
    <n v="2000"/>
    <n v="124320"/>
    <x v="5"/>
    <n v="2000"/>
    <n v="125580"/>
    <n v="1260"/>
    <n v="124320"/>
    <n v="144000"/>
    <n v="9420.5607476635505"/>
    <n v="133740.56074766355"/>
    <s v="CAHD"/>
    <x v="1"/>
    <x v="15"/>
  </r>
  <r>
    <x v="3"/>
    <s v="RPB2_Y25-060602"/>
    <s v="1037190754"/>
    <s v="Z045"/>
    <s v="Z022"/>
    <s v="0093296436"/>
    <s v="1255551"/>
    <s v="RPB DISTRIBUTION CO., LTD."/>
    <s v="1260253"/>
    <s v="15106849"/>
    <s v="SKU CA MGGR  97R  CPB 20 10000 PP  P TH1"/>
    <n v="1000"/>
    <n v="62160"/>
    <x v="6"/>
    <n v="1000"/>
    <n v="62790"/>
    <n v="630"/>
    <n v="62160"/>
    <n v="72000"/>
    <n v="4710.2803738317753"/>
    <n v="66870.280373831774"/>
    <s v="CAHD"/>
    <x v="1"/>
    <x v="15"/>
  </r>
  <r>
    <x v="3"/>
    <s v="RPB4_Y25-060604"/>
    <s v="1037190743"/>
    <s v="Z045"/>
    <s v="Z022"/>
    <s v="0093296437"/>
    <s v="1255551"/>
    <s v="RPB DISTRIBUTION CO., LTD."/>
    <s v="1255551"/>
    <s v="16256531"/>
    <s v="SKU WI FLOE  83M  SFP 20 10000 PP  N TH1"/>
    <n v="1000"/>
    <n v="62160"/>
    <x v="8"/>
    <n v="1000"/>
    <n v="62790"/>
    <n v="630"/>
    <n v="62160"/>
    <n v="72000"/>
    <n v="4710.2803738317753"/>
    <n v="66870.280373831774"/>
    <s v="WI"/>
    <x v="1"/>
    <x v="15"/>
  </r>
  <r>
    <x v="3"/>
    <s v="RPB4_Y25-060604"/>
    <s v="1037190743"/>
    <s v="Z045"/>
    <s v="Z022"/>
    <s v="0093296437"/>
    <s v="1255551"/>
    <s v="RPB DISTRIBUTION CO., LTD."/>
    <s v="1255551"/>
    <s v="16256537"/>
    <s v="SKU WI LTCO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15"/>
  </r>
  <r>
    <x v="3"/>
    <s v="RPB4_Y25-060604"/>
    <s v="1037190743"/>
    <s v="Z045"/>
    <s v="Z022"/>
    <s v="0093296437"/>
    <s v="1255551"/>
    <s v="RPB DISTRIBUTION CO., LTD."/>
    <s v="1255551"/>
    <s v="16256534"/>
    <s v="SKU WI ME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15"/>
  </r>
  <r>
    <x v="3"/>
    <s v="RPB4_Y25-060604"/>
    <s v="1037190743"/>
    <s v="Z045"/>
    <s v="Z022"/>
    <s v="0093296437"/>
    <s v="1255551"/>
    <s v="RPB DISTRIBUTION CO., LTD."/>
    <s v="1255551"/>
    <s v="14947762"/>
    <s v="SKU CA LTBL  83R  CPB 20 10000 PP  N TH1"/>
    <n v="500"/>
    <n v="31080"/>
    <x v="3"/>
    <n v="500"/>
    <n v="31395"/>
    <n v="315"/>
    <n v="31080"/>
    <n v="36000"/>
    <n v="2355.1401869158876"/>
    <n v="33435.140186915887"/>
    <s v="CA"/>
    <x v="1"/>
    <x v="15"/>
  </r>
  <r>
    <x v="3"/>
    <s v="RPB4_Y25-060604"/>
    <s v="1037190743"/>
    <s v="Z045"/>
    <s v="Z022"/>
    <s v="0093296437"/>
    <s v="1255551"/>
    <s v="RPB DISTRIBUTION CO., LTD."/>
    <s v="1255551"/>
    <s v="14947765"/>
    <s v="SKU CA MGGR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15"/>
  </r>
  <r>
    <x v="3"/>
    <s v="RPB4_Y25-060604"/>
    <s v="1037190743"/>
    <s v="Z045"/>
    <s v="Z022"/>
    <s v="0093296437"/>
    <s v="1255551"/>
    <s v="RPB DISTRIBUTION CO., LTD."/>
    <s v="1255551"/>
    <s v="15039619"/>
    <s v="SKU CA FLYL  97R  CPB 20 10000 PP  N TH1"/>
    <n v="1000"/>
    <n v="62160"/>
    <x v="5"/>
    <n v="1000"/>
    <n v="62790"/>
    <n v="630"/>
    <n v="62160"/>
    <n v="72000"/>
    <n v="4710.2803738317753"/>
    <n v="66870.280373831774"/>
    <s v="CAHD"/>
    <x v="1"/>
    <x v="15"/>
  </r>
  <r>
    <x v="3"/>
    <s v="RPB4_Y25-060604"/>
    <s v="1037190743"/>
    <s v="Z045"/>
    <s v="Z022"/>
    <s v="0093296437"/>
    <s v="1255551"/>
    <s v="RPB DISTRIBUTION CO., LTD."/>
    <s v="1255551"/>
    <s v="15106849"/>
    <s v="SKU CA MGGR  97R  CPB 20 10000 PP  P TH1"/>
    <n v="500"/>
    <n v="31080"/>
    <x v="6"/>
    <n v="500"/>
    <n v="31395"/>
    <n v="315"/>
    <n v="31080"/>
    <n v="36000"/>
    <n v="2355.1401869158876"/>
    <n v="33435.140186915887"/>
    <s v="CAHD"/>
    <x v="1"/>
    <x v="15"/>
  </r>
  <r>
    <x v="3"/>
    <s v="1662368"/>
    <s v="1037190668"/>
    <s v="Z045"/>
    <s v="Z022"/>
    <s v="0093296438"/>
    <s v="1014645"/>
    <s v="UFM Fuji Super Co.,Ltd."/>
    <s v="1014645"/>
    <s v="16280435"/>
    <s v="SKU EV ORBL  83R  ROC 20 10000 PP  N TH1"/>
    <n v="100"/>
    <n v="13778"/>
    <x v="11"/>
    <n v="100"/>
    <n v="13853"/>
    <n v="75"/>
    <n v="13778"/>
    <n v="16000"/>
    <n v="1046.7289719626169"/>
    <n v="14824.728971962617"/>
    <s v="EV"/>
    <x v="0"/>
    <x v="16"/>
  </r>
  <r>
    <x v="3"/>
    <s v="1662368"/>
    <s v="1037190668"/>
    <s v="Z045"/>
    <s v="Z022"/>
    <s v="0093296438"/>
    <s v="1014645"/>
    <s v="UFM Fuji Super Co.,Ltd."/>
    <s v="1014645"/>
    <s v="14976301"/>
    <s v="SKU EV LTSB  83R  ROC 20 10000 PP  N TH1"/>
    <n v="150"/>
    <n v="20667"/>
    <x v="0"/>
    <n v="150"/>
    <n v="20779.5"/>
    <n v="112.5"/>
    <n v="20667"/>
    <n v="24000"/>
    <n v="1570.0934579439252"/>
    <n v="22237.093457943924"/>
    <s v="EV"/>
    <x v="0"/>
    <x v="16"/>
  </r>
  <r>
    <x v="3"/>
    <s v="1662368"/>
    <s v="1037190668"/>
    <s v="Z045"/>
    <s v="Z022"/>
    <s v="0093296438"/>
    <s v="1014645"/>
    <s v="UFM Fuji Super Co.,Ltd."/>
    <s v="1014645"/>
    <s v="14976304"/>
    <s v="SKU EV MGOP  83R  ROC 20 10000 PP  N TH1"/>
    <n v="100"/>
    <n v="15155"/>
    <x v="1"/>
    <n v="100"/>
    <n v="15155.000000000002"/>
    <n v="0"/>
    <n v="15155"/>
    <n v="17500"/>
    <n v="1144.8598130841121"/>
    <n v="16299.859813084113"/>
    <s v="EV"/>
    <x v="0"/>
    <x v="16"/>
  </r>
  <r>
    <x v="3"/>
    <s v="1662368"/>
    <s v="1037190668"/>
    <s v="Z045"/>
    <s v="Z022"/>
    <s v="0093296438"/>
    <s v="1014645"/>
    <s v="UFM Fuji Super Co.,Ltd."/>
    <s v="1014645"/>
    <s v="16239563"/>
    <s v="SKU WI LTBL  83R  CPB 20 10000 PP  N TH1"/>
    <n v="50"/>
    <n v="5207.5"/>
    <x v="7"/>
    <n v="50"/>
    <n v="5207.5"/>
    <n v="0"/>
    <n v="5207.5"/>
    <n v="6000"/>
    <n v="392.52336448598129"/>
    <n v="5600.0233644859809"/>
    <s v="WI"/>
    <x v="0"/>
    <x v="16"/>
  </r>
  <r>
    <x v="3"/>
    <s v="1662368"/>
    <s v="1037190668"/>
    <s v="Z045"/>
    <s v="Z022"/>
    <s v="0093296438"/>
    <s v="1014645"/>
    <s v="UFM Fuji Super Co.,Ltd."/>
    <s v="1014645"/>
    <s v="16256534"/>
    <s v="SKU WI MECO  83M  SFP 20 10000 PP  N TH1"/>
    <n v="50"/>
    <n v="3139.5"/>
    <x v="10"/>
    <n v="50"/>
    <n v="3139.5"/>
    <n v="0"/>
    <n v="3139.5"/>
    <n v="3600"/>
    <n v="235.51401869158877"/>
    <n v="3375.0140186915887"/>
    <s v="WI"/>
    <x v="0"/>
    <x v="16"/>
  </r>
  <r>
    <x v="3"/>
    <s v="1662368"/>
    <s v="1037190668"/>
    <s v="Z045"/>
    <s v="Z022"/>
    <s v="0093296438"/>
    <s v="1014645"/>
    <s v="UFM Fuji Super Co.,Ltd."/>
    <s v="1014645"/>
    <s v="14947759"/>
    <s v="SKU CA FLYL  83R  CPB 20 10000 PP  N TH1"/>
    <n v="50"/>
    <n v="3139.5"/>
    <x v="2"/>
    <n v="50"/>
    <n v="3139.5"/>
    <n v="0"/>
    <n v="3139.5"/>
    <n v="3600"/>
    <n v="235.51401869158877"/>
    <n v="3375.0140186915887"/>
    <s v="CA"/>
    <x v="0"/>
    <x v="16"/>
  </r>
  <r>
    <x v="3"/>
    <s v="1662368"/>
    <s v="1037190668"/>
    <s v="Z045"/>
    <s v="Z022"/>
    <s v="0093296438"/>
    <s v="1014645"/>
    <s v="UFM Fuji Super Co.,Ltd."/>
    <s v="1014645"/>
    <s v="14947762"/>
    <s v="SKU CA LTBL  83R  CPB 20 10000 PP  N TH1"/>
    <n v="250"/>
    <n v="15697.5"/>
    <x v="3"/>
    <n v="250"/>
    <n v="15697.5"/>
    <n v="0"/>
    <n v="15697.5"/>
    <n v="18000"/>
    <n v="1177.5700934579438"/>
    <n v="16875.070093457944"/>
    <s v="CA"/>
    <x v="0"/>
    <x v="16"/>
  </r>
  <r>
    <x v="3"/>
    <s v="1662368"/>
    <s v="1037190668"/>
    <s v="Z045"/>
    <s v="Z022"/>
    <s v="0093296438"/>
    <s v="1014645"/>
    <s v="UFM Fuji Super Co.,Ltd."/>
    <s v="1014645"/>
    <s v="14947765"/>
    <s v="SKU CA MGGR  83R  CPB 20 10000 PP  N TH1"/>
    <n v="250"/>
    <n v="15697.5"/>
    <x v="4"/>
    <n v="250"/>
    <n v="15697.5"/>
    <n v="0"/>
    <n v="15697.5"/>
    <n v="18000"/>
    <n v="1177.5700934579438"/>
    <n v="16875.070093457944"/>
    <s v="CA"/>
    <x v="0"/>
    <x v="16"/>
  </r>
  <r>
    <x v="3"/>
    <s v="1517124"/>
    <s v="1037190674"/>
    <s v="Z045"/>
    <s v="Z022"/>
    <s v="0093296439"/>
    <s v="1014615"/>
    <s v="UFM Fuji Super Co.,Ltd."/>
    <s v="1014615"/>
    <s v="16280435"/>
    <s v="SKU EV ORBL  83R  ROC 20 10000 PP  N TH1"/>
    <n v="150"/>
    <n v="20667"/>
    <x v="11"/>
    <n v="150"/>
    <n v="20779.5"/>
    <n v="112.5"/>
    <n v="20667"/>
    <n v="24000"/>
    <n v="1570.0934579439252"/>
    <n v="22237.093457943924"/>
    <s v="EV"/>
    <x v="0"/>
    <x v="16"/>
  </r>
  <r>
    <x v="3"/>
    <s v="1517124"/>
    <s v="1037190674"/>
    <s v="Z045"/>
    <s v="Z022"/>
    <s v="0093296439"/>
    <s v="1014615"/>
    <s v="UFM Fuji Super Co.,Ltd."/>
    <s v="1014615"/>
    <s v="14976301"/>
    <s v="SKU EV LTSB  83R  ROC 20 10000 PP  N TH1"/>
    <n v="250"/>
    <n v="34445"/>
    <x v="0"/>
    <n v="250"/>
    <n v="34632.5"/>
    <n v="187.5"/>
    <n v="34445"/>
    <n v="40000"/>
    <n v="2616.8224299065419"/>
    <n v="37061.82242990654"/>
    <s v="EV"/>
    <x v="0"/>
    <x v="16"/>
  </r>
  <r>
    <x v="3"/>
    <s v="1517124"/>
    <s v="1037190674"/>
    <s v="Z045"/>
    <s v="Z022"/>
    <s v="0093296439"/>
    <s v="1014615"/>
    <s v="UFM Fuji Super Co.,Ltd."/>
    <s v="1014615"/>
    <s v="14976304"/>
    <s v="SKU EV MGOP  83R  ROC 20 10000 PP  N TH1"/>
    <n v="100"/>
    <n v="15155"/>
    <x v="1"/>
    <n v="100"/>
    <n v="15155.000000000002"/>
    <n v="0"/>
    <n v="15155"/>
    <n v="17500"/>
    <n v="1144.8598130841121"/>
    <n v="16299.859813084113"/>
    <s v="EV"/>
    <x v="0"/>
    <x v="16"/>
  </r>
  <r>
    <x v="3"/>
    <s v="1517124"/>
    <s v="1037190674"/>
    <s v="Z045"/>
    <s v="Z022"/>
    <s v="0093296439"/>
    <s v="1014615"/>
    <s v="UFM Fuji Super Co.,Ltd."/>
    <s v="1014615"/>
    <s v="16256537"/>
    <s v="SKU WI LTCO  83M  SFP 20 10000 PP  N TH1"/>
    <n v="250"/>
    <n v="15697.5"/>
    <x v="9"/>
    <n v="250"/>
    <n v="15697.5"/>
    <n v="0"/>
    <n v="15697.5"/>
    <n v="18000"/>
    <n v="1177.5700934579438"/>
    <n v="16875.070093457944"/>
    <s v="WI"/>
    <x v="0"/>
    <x v="16"/>
  </r>
  <r>
    <x v="3"/>
    <s v="1517124"/>
    <s v="1037190674"/>
    <s v="Z045"/>
    <s v="Z022"/>
    <s v="0093296439"/>
    <s v="1014615"/>
    <s v="UFM Fuji Super Co.,Ltd."/>
    <s v="1014615"/>
    <s v="14947762"/>
    <s v="SKU CA LTBL  83R  CPB 20 10000 PP  N TH1"/>
    <n v="500"/>
    <n v="31395"/>
    <x v="3"/>
    <n v="500"/>
    <n v="31395"/>
    <n v="0"/>
    <n v="31395"/>
    <n v="36000"/>
    <n v="2355.1401869158876"/>
    <n v="33750.140186915887"/>
    <s v="CA"/>
    <x v="0"/>
    <x v="16"/>
  </r>
  <r>
    <x v="3"/>
    <s v="1517124"/>
    <s v="1037190674"/>
    <s v="Z045"/>
    <s v="Z022"/>
    <s v="0093296439"/>
    <s v="1014615"/>
    <s v="UFM Fuji Super Co.,Ltd."/>
    <s v="1014615"/>
    <s v="14947765"/>
    <s v="SKU CA MGGR  83R  CPB 20 10000 PP  N TH1"/>
    <n v="500"/>
    <n v="31395"/>
    <x v="4"/>
    <n v="500"/>
    <n v="31395"/>
    <n v="0"/>
    <n v="31395"/>
    <n v="36000"/>
    <n v="2355.1401869158876"/>
    <n v="33750.140186915887"/>
    <s v="CA"/>
    <x v="0"/>
    <x v="16"/>
  </r>
  <r>
    <x v="3"/>
    <s v="577899"/>
    <s v="1037190669"/>
    <s v="Z045"/>
    <s v="Z022"/>
    <s v="0093296440"/>
    <s v="1106976"/>
    <s v="UFM Fuji Super Co.,Ltd."/>
    <s v="1106976"/>
    <s v="16280435"/>
    <s v="SKU EV ORBL  83R  ROC 20 10000 PP  N TH1"/>
    <n v="100"/>
    <n v="13853"/>
    <x v="11"/>
    <n v="100"/>
    <n v="13853"/>
    <n v="0"/>
    <n v="13853"/>
    <n v="16000"/>
    <n v="1046.7289719626169"/>
    <n v="14899.728971962617"/>
    <s v="EV"/>
    <x v="0"/>
    <x v="16"/>
  </r>
  <r>
    <x v="3"/>
    <s v="577899"/>
    <s v="1037190669"/>
    <s v="Z045"/>
    <s v="Z022"/>
    <s v="0093296440"/>
    <s v="1106976"/>
    <s v="UFM Fuji Super Co.,Ltd."/>
    <s v="1106976"/>
    <s v="14976301"/>
    <s v="SKU EV LTSB  83R  ROC 20 10000 PP  N TH1"/>
    <n v="150"/>
    <n v="20667"/>
    <x v="0"/>
    <n v="150"/>
    <n v="20779.5"/>
    <n v="112.5"/>
    <n v="20667"/>
    <n v="24000"/>
    <n v="1570.0934579439252"/>
    <n v="22237.093457943924"/>
    <s v="EV"/>
    <x v="0"/>
    <x v="16"/>
  </r>
  <r>
    <x v="3"/>
    <s v="577899"/>
    <s v="1037190669"/>
    <s v="Z045"/>
    <s v="Z022"/>
    <s v="0093296440"/>
    <s v="1106976"/>
    <s v="UFM Fuji Super Co.,Ltd."/>
    <s v="1106976"/>
    <s v="16239563"/>
    <s v="SKU WI LTBL  83R  CPB 20 10000 PP  N TH1"/>
    <n v="50"/>
    <n v="5207.5"/>
    <x v="7"/>
    <n v="50"/>
    <n v="5207.5"/>
    <n v="0"/>
    <n v="5207.5"/>
    <n v="6000"/>
    <n v="392.52336448598129"/>
    <n v="5600.0233644859809"/>
    <s v="WI"/>
    <x v="0"/>
    <x v="16"/>
  </r>
  <r>
    <x v="3"/>
    <s v="577899"/>
    <s v="1037190669"/>
    <s v="Z045"/>
    <s v="Z022"/>
    <s v="0093296440"/>
    <s v="1106976"/>
    <s v="UFM Fuji Super Co.,Ltd."/>
    <s v="1106976"/>
    <s v="14947759"/>
    <s v="SKU CA FLYL  83R  CPB 20 10000 PP  N TH1"/>
    <n v="150"/>
    <n v="9418.5"/>
    <x v="2"/>
    <n v="150"/>
    <n v="9418.5"/>
    <n v="0"/>
    <n v="9418.5"/>
    <n v="10800"/>
    <n v="706.54205607476638"/>
    <n v="10125.042056074766"/>
    <s v="CA"/>
    <x v="0"/>
    <x v="16"/>
  </r>
  <r>
    <x v="3"/>
    <s v="577899"/>
    <s v="1037190669"/>
    <s v="Z045"/>
    <s v="Z022"/>
    <s v="0093296440"/>
    <s v="1106976"/>
    <s v="UFM Fuji Super Co.,Ltd."/>
    <s v="1106976"/>
    <s v="14947762"/>
    <s v="SKU CA LTBL  83R  CPB 20 10000 PP  N TH1"/>
    <n v="300"/>
    <n v="18837"/>
    <x v="3"/>
    <n v="300"/>
    <n v="18837"/>
    <n v="0"/>
    <n v="18837"/>
    <n v="21600"/>
    <n v="1413.0841121495328"/>
    <n v="20250.084112149532"/>
    <s v="CA"/>
    <x v="0"/>
    <x v="16"/>
  </r>
  <r>
    <x v="3"/>
    <s v="577899"/>
    <s v="1037190669"/>
    <s v="Z045"/>
    <s v="Z022"/>
    <s v="0093296440"/>
    <s v="1106976"/>
    <s v="UFM Fuji Super Co.,Ltd."/>
    <s v="1106976"/>
    <s v="14947765"/>
    <s v="SKU CA MGGR  83R  CPB 20 10000 PP  N TH1"/>
    <n v="500"/>
    <n v="31395"/>
    <x v="4"/>
    <n v="500"/>
    <n v="31395"/>
    <n v="0"/>
    <n v="31395"/>
    <n v="36000"/>
    <n v="2355.1401869158876"/>
    <n v="33750.140186915887"/>
    <s v="CA"/>
    <x v="0"/>
    <x v="16"/>
  </r>
  <r>
    <x v="3"/>
    <s v="1012062976"/>
    <s v="1037190746"/>
    <s v="Z045"/>
    <s v="Z022"/>
    <s v="0093296441"/>
    <s v="1014781"/>
    <s v="CP All Public Company Limited"/>
    <s v="1014781"/>
    <s v="16280435"/>
    <s v="SKU EV ORBL  83R  ROC 20 10000 PP  N TH1"/>
    <n v="8000"/>
    <n v="1066706.24"/>
    <x v="11"/>
    <n v="8000"/>
    <n v="1108240"/>
    <n v="41533.760000000009"/>
    <n v="1066706.24"/>
    <n v="1280000"/>
    <n v="83738.317757009339"/>
    <n v="1150444.5577570093"/>
    <s v="EV"/>
    <x v="0"/>
    <x v="0"/>
  </r>
  <r>
    <x v="3"/>
    <s v="1012062976"/>
    <s v="1037190746"/>
    <s v="Z045"/>
    <s v="Z022"/>
    <s v="0093296441"/>
    <s v="1014781"/>
    <s v="CP All Public Company Limited"/>
    <s v="1014781"/>
    <s v="14976301"/>
    <s v="SKU EV LTSB  83R  ROC 20 10000 PP  N TH1"/>
    <n v="8000"/>
    <n v="1066706.24"/>
    <x v="0"/>
    <n v="8000"/>
    <n v="1108240"/>
    <n v="41533.760000000009"/>
    <n v="1066706.24"/>
    <n v="1280000"/>
    <n v="83738.317757009339"/>
    <n v="1150444.5577570093"/>
    <s v="EV"/>
    <x v="0"/>
    <x v="0"/>
  </r>
  <r>
    <x v="3"/>
    <s v="1012062976"/>
    <s v="1037190746"/>
    <s v="Z045"/>
    <s v="Z022"/>
    <s v="0093296441"/>
    <s v="1014781"/>
    <s v="CP All Public Company Limited"/>
    <s v="1014781"/>
    <s v="14976304"/>
    <s v="SKU EV MGOP  83R  ROC 20 10000 PP  N TH1"/>
    <n v="4000"/>
    <n v="571710.16"/>
    <x v="1"/>
    <n v="4000"/>
    <n v="606200"/>
    <n v="34489.839999999967"/>
    <n v="571710.16"/>
    <n v="700000"/>
    <n v="45794.392523364484"/>
    <n v="617504.55252336455"/>
    <s v="EV"/>
    <x v="0"/>
    <x v="0"/>
  </r>
  <r>
    <x v="3"/>
    <s v="1012062976"/>
    <s v="1037190746"/>
    <s v="Z045"/>
    <s v="Z022"/>
    <s v="0093296441"/>
    <s v="1014781"/>
    <s v="CP All Public Company Limited"/>
    <s v="1014781"/>
    <s v="14947759"/>
    <s v="SKU CA FLYL  83R  CPB 20 10000 PP  N TH1"/>
    <n v="16000"/>
    <n v="947064.41"/>
    <x v="2"/>
    <n v="16000"/>
    <n v="1004640"/>
    <n v="57575.589999999967"/>
    <n v="947064.41"/>
    <n v="1152000"/>
    <n v="75364.485981308404"/>
    <n v="1022428.8959813084"/>
    <s v="CA"/>
    <x v="0"/>
    <x v="0"/>
  </r>
  <r>
    <x v="3"/>
    <s v="1012062976"/>
    <s v="1037190746"/>
    <s v="Z045"/>
    <s v="Z022"/>
    <s v="0093296441"/>
    <s v="1014781"/>
    <s v="CP All Public Company Limited"/>
    <s v="1014781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3"/>
    <s v="1012062976"/>
    <s v="1037190746"/>
    <s v="Z045"/>
    <s v="Z022"/>
    <s v="0093296441"/>
    <s v="1014781"/>
    <s v="CP All Public Company Limited"/>
    <s v="1014781"/>
    <s v="14947765"/>
    <s v="SKU CA MGGR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3"/>
    <s v="1012062976"/>
    <s v="1037190746"/>
    <s v="Z045"/>
    <s v="Z022"/>
    <s v="0093296441"/>
    <s v="1014781"/>
    <s v="CP All Public Company Limited"/>
    <s v="1014781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3"/>
    <s v="5012063163"/>
    <s v="1037190760"/>
    <s v="Z045"/>
    <s v="Z022"/>
    <s v="0093296442"/>
    <s v="1014781"/>
    <s v="CP All Public Company Limited"/>
    <s v="1075193"/>
    <s v="16280435"/>
    <s v="SKU EV ORBL  83R  ROC 20 10000 PP  N TH1"/>
    <n v="1500"/>
    <n v="200007.42"/>
    <x v="11"/>
    <n v="1500"/>
    <n v="207795"/>
    <n v="7787.5799999999872"/>
    <n v="200007.42"/>
    <n v="240000"/>
    <n v="15700.934579439252"/>
    <n v="215708.35457943927"/>
    <s v="EV"/>
    <x v="0"/>
    <x v="0"/>
  </r>
  <r>
    <x v="3"/>
    <s v="5012063163"/>
    <s v="1037190760"/>
    <s v="Z045"/>
    <s v="Z022"/>
    <s v="0093296442"/>
    <s v="1014781"/>
    <s v="CP All Public Company Limited"/>
    <s v="1075193"/>
    <s v="14976301"/>
    <s v="SKU EV LTSB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3"/>
    <s v="5012063163"/>
    <s v="1037190760"/>
    <s v="Z045"/>
    <s v="Z022"/>
    <s v="0093296442"/>
    <s v="1014781"/>
    <s v="CP All Public Company Limited"/>
    <s v="1075193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3"/>
    <s v="5012063163"/>
    <s v="1037190760"/>
    <s v="Z045"/>
    <s v="Z022"/>
    <s v="0093296442"/>
    <s v="1014781"/>
    <s v="CP All Public Company Limited"/>
    <s v="1075193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3"/>
    <s v="5012063163"/>
    <s v="1037190760"/>
    <s v="Z045"/>
    <s v="Z022"/>
    <s v="0093296442"/>
    <s v="1014781"/>
    <s v="CP All Public Company Limited"/>
    <s v="1075193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3"/>
    <s v="5012063163"/>
    <s v="1037190760"/>
    <s v="Z045"/>
    <s v="Z022"/>
    <s v="0093296442"/>
    <s v="1014781"/>
    <s v="CP All Public Company Limited"/>
    <s v="1075193"/>
    <s v="14947765"/>
    <s v="SKU CA MGGR  83R  CPB 20 10000 PP  N TH1"/>
    <n v="4000"/>
    <n v="236766.1"/>
    <x v="4"/>
    <n v="4000"/>
    <n v="251160"/>
    <n v="14393.899999999994"/>
    <n v="236766.1"/>
    <n v="288000"/>
    <n v="18841.121495327101"/>
    <n v="255607.2214953271"/>
    <s v="CA"/>
    <x v="0"/>
    <x v="0"/>
  </r>
  <r>
    <x v="3"/>
    <s v="5012063163"/>
    <s v="1037190760"/>
    <s v="Z045"/>
    <s v="Z022"/>
    <s v="0093296442"/>
    <s v="1014781"/>
    <s v="CP All Public Company Limited"/>
    <s v="1075193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3"/>
    <s v="5012063163"/>
    <s v="1037190760"/>
    <s v="Z045"/>
    <s v="Z022"/>
    <s v="0093296442"/>
    <s v="1014781"/>
    <s v="CP All Public Company Limited"/>
    <s v="1075193"/>
    <s v="15106849"/>
    <s v="SKU CA MGGR  97R  CPB 20 10000 PP  P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3"/>
    <s v="5012063164"/>
    <s v="1037190763"/>
    <s v="Z045"/>
    <s v="Z022"/>
    <s v="0093296443"/>
    <s v="1014781"/>
    <s v="CP All Public Company Limited"/>
    <s v="1075193"/>
    <s v="16239563"/>
    <s v="SKU WI LTBL  83R  CPB 20 10000 PP  N TH1"/>
    <n v="1000"/>
    <n v="98949.53"/>
    <x v="7"/>
    <n v="1000"/>
    <n v="104150"/>
    <n v="5200.4700000000012"/>
    <n v="98949.53"/>
    <n v="120000"/>
    <n v="7850.467289719626"/>
    <n v="106799.99728971963"/>
    <s v="WI"/>
    <x v="0"/>
    <x v="0"/>
  </r>
  <r>
    <x v="3"/>
    <s v="5012063164"/>
    <s v="1037190763"/>
    <s v="Z045"/>
    <s v="Z022"/>
    <s v="0093296443"/>
    <s v="1014781"/>
    <s v="CP All Public Company Limited"/>
    <s v="1075193"/>
    <s v="16256531"/>
    <s v="SKU WI FLOE  83M  SFP 20 10000 PP  N TH1"/>
    <n v="3000"/>
    <n v="177574.64"/>
    <x v="8"/>
    <n v="3000"/>
    <n v="188370"/>
    <n v="10795.359999999986"/>
    <n v="177574.64"/>
    <n v="216000"/>
    <n v="14130.841121495327"/>
    <n v="191705.48112149534"/>
    <s v="WI"/>
    <x v="0"/>
    <x v="0"/>
  </r>
  <r>
    <x v="3"/>
    <s v="5012063164"/>
    <s v="1037190763"/>
    <s v="Z045"/>
    <s v="Z022"/>
    <s v="0093296443"/>
    <s v="1014781"/>
    <s v="CP All Public Company Limited"/>
    <s v="1075193"/>
    <s v="16256537"/>
    <s v="SKU WI LTCO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3"/>
    <s v="5012063164"/>
    <s v="1037190763"/>
    <s v="Z045"/>
    <s v="Z022"/>
    <s v="0093296443"/>
    <s v="1014781"/>
    <s v="CP All Public Company Limited"/>
    <s v="1075193"/>
    <s v="16256534"/>
    <s v="SKU WI MECO  83M  SFP 20 10000 PP  N TH1"/>
    <n v="2500"/>
    <n v="147978.85999999999"/>
    <x v="10"/>
    <n v="2500"/>
    <n v="156975"/>
    <n v="8996.140000000014"/>
    <n v="147978.85999999999"/>
    <n v="180000"/>
    <n v="11775.700934579439"/>
    <n v="159754.56093457944"/>
    <s v="WI"/>
    <x v="0"/>
    <x v="0"/>
  </r>
  <r>
    <x v="3"/>
    <s v="9012062908Code12452D"/>
    <s v="1037190774"/>
    <s v="Z045"/>
    <s v="Z022"/>
    <s v="0093296444"/>
    <s v="1014781"/>
    <s v="CP All Public Company Limited"/>
    <s v="1121029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3"/>
    <s v="9012062908Code12452D"/>
    <s v="1037190774"/>
    <s v="Z045"/>
    <s v="Z022"/>
    <s v="0093296444"/>
    <s v="1014781"/>
    <s v="CP All Public Company Limited"/>
    <s v="1121029"/>
    <s v="14976301"/>
    <s v="SKU EV LTSB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3"/>
    <s v="9012062908Code12452D"/>
    <s v="1037190774"/>
    <s v="Z045"/>
    <s v="Z022"/>
    <s v="0093296444"/>
    <s v="1014781"/>
    <s v="CP All Public Company Limited"/>
    <s v="1121029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3"/>
    <s v="9012062908Code12452D"/>
    <s v="1037190774"/>
    <s v="Z045"/>
    <s v="Z022"/>
    <s v="0093296444"/>
    <s v="1014781"/>
    <s v="CP All Public Company Limited"/>
    <s v="1121029"/>
    <s v="14947759"/>
    <s v="SKU CA FLYL  83R  CPB 20 10000 PP  N TH1"/>
    <n v="16000"/>
    <n v="947064.41"/>
    <x v="2"/>
    <n v="16000"/>
    <n v="1004640"/>
    <n v="57575.589999999967"/>
    <n v="947064.41"/>
    <n v="1152000"/>
    <n v="75364.485981308404"/>
    <n v="1022428.8959813084"/>
    <s v="CA"/>
    <x v="0"/>
    <x v="0"/>
  </r>
  <r>
    <x v="3"/>
    <s v="9012062908Code12452D"/>
    <s v="1037190774"/>
    <s v="Z045"/>
    <s v="Z022"/>
    <s v="0093296444"/>
    <s v="1014781"/>
    <s v="CP All Public Company Limited"/>
    <s v="1121029"/>
    <s v="14947762"/>
    <s v="SKU CA LTBL  83R  CPB 20 10000 PP  N TH1"/>
    <n v="3000"/>
    <n v="177574.58"/>
    <x v="3"/>
    <n v="3000"/>
    <n v="188370"/>
    <n v="10795.420000000013"/>
    <n v="177574.58"/>
    <n v="216000"/>
    <n v="14130.841121495327"/>
    <n v="191705.42112149531"/>
    <s v="CA"/>
    <x v="0"/>
    <x v="0"/>
  </r>
  <r>
    <x v="3"/>
    <s v="9012062908Code12452D"/>
    <s v="1037190774"/>
    <s v="Z045"/>
    <s v="Z022"/>
    <s v="0093296444"/>
    <s v="1014781"/>
    <s v="CP All Public Company Limited"/>
    <s v="1121029"/>
    <s v="14947765"/>
    <s v="SKU CA MGGR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3"/>
    <s v="9012062908Code12452D"/>
    <s v="1037190774"/>
    <s v="Z045"/>
    <s v="Z022"/>
    <s v="0093296444"/>
    <s v="1014781"/>
    <s v="CP All Public Company Limited"/>
    <s v="1121029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3"/>
    <s v="9012062908Code12452D"/>
    <s v="1037190774"/>
    <s v="Z045"/>
    <s v="Z022"/>
    <s v="0093296444"/>
    <s v="1014781"/>
    <s v="CP All Public Company Limited"/>
    <s v="1121029"/>
    <s v="15106849"/>
    <s v="SKU CA MGGR  97R  CPB 20 10000 PP  P TH1"/>
    <n v="2500"/>
    <n v="147978.85999999999"/>
    <x v="6"/>
    <n v="2500"/>
    <n v="156975"/>
    <n v="8996.140000000014"/>
    <n v="147978.85999999999"/>
    <n v="180000"/>
    <n v="11775.700934579439"/>
    <n v="159754.56093457944"/>
    <s v="CAHD"/>
    <x v="0"/>
    <x v="0"/>
  </r>
  <r>
    <x v="3"/>
    <s v="9012062909Code12452D"/>
    <s v="1037190776"/>
    <s v="Z045"/>
    <s v="Z022"/>
    <s v="0093296445"/>
    <s v="1014781"/>
    <s v="CP All Public Company Limited"/>
    <s v="1121029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3"/>
    <s v="9012062909Code12452D"/>
    <s v="1037190776"/>
    <s v="Z045"/>
    <s v="Z022"/>
    <s v="0093296445"/>
    <s v="1014781"/>
    <s v="CP All Public Company Limited"/>
    <s v="1121029"/>
    <s v="16256531"/>
    <s v="SKU WI FLOE  83M  SFP 20 10000 PP  N TH1"/>
    <n v="4000"/>
    <n v="236766.18"/>
    <x v="8"/>
    <n v="4000"/>
    <n v="251160"/>
    <n v="14393.820000000007"/>
    <n v="236766.18"/>
    <n v="288000"/>
    <n v="18841.121495327101"/>
    <n v="255607.30149532709"/>
    <s v="WI"/>
    <x v="0"/>
    <x v="0"/>
  </r>
  <r>
    <x v="3"/>
    <s v="9012062909Code12452D"/>
    <s v="1037190776"/>
    <s v="Z045"/>
    <s v="Z022"/>
    <s v="0093296445"/>
    <s v="1014781"/>
    <s v="CP All Public Company Limited"/>
    <s v="1121029"/>
    <s v="16256537"/>
    <s v="SKU WI LTCO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3"/>
    <s v="9012062909Code12452D"/>
    <s v="1037190776"/>
    <s v="Z045"/>
    <s v="Z022"/>
    <s v="0093296445"/>
    <s v="1014781"/>
    <s v="CP All Public Company Limited"/>
    <s v="1121029"/>
    <s v="16256534"/>
    <s v="SKU WI ME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3"/>
    <s v="4012061971Code12452D"/>
    <s v="1037190755"/>
    <s v="Z045"/>
    <s v="Z022"/>
    <s v="0093296446"/>
    <s v="1014781"/>
    <s v="CP All Public Company Limited"/>
    <s v="1092504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3"/>
    <s v="4012061971Code12452D"/>
    <s v="1037190755"/>
    <s v="Z045"/>
    <s v="Z022"/>
    <s v="0093296446"/>
    <s v="1014781"/>
    <s v="CP All Public Company Limited"/>
    <s v="1092504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3"/>
    <s v="4012061971Code12452D"/>
    <s v="1037190755"/>
    <s v="Z045"/>
    <s v="Z022"/>
    <s v="0093296446"/>
    <s v="1014781"/>
    <s v="CP All Public Company Limited"/>
    <s v="1092504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3"/>
    <s v="4012061971Code12452D"/>
    <s v="1037190755"/>
    <s v="Z045"/>
    <s v="Z022"/>
    <s v="0093296446"/>
    <s v="1014781"/>
    <s v="CP All Public Company Limited"/>
    <s v="1092504"/>
    <s v="14947759"/>
    <s v="SKU CA FLYL  83R  CPB 20 10000 PP  N TH1"/>
    <n v="16000"/>
    <n v="947064.41"/>
    <x v="2"/>
    <n v="16000"/>
    <n v="1004640"/>
    <n v="57575.589999999967"/>
    <n v="947064.41"/>
    <n v="1152000"/>
    <n v="75364.485981308404"/>
    <n v="1022428.8959813084"/>
    <s v="CA"/>
    <x v="0"/>
    <x v="0"/>
  </r>
  <r>
    <x v="3"/>
    <s v="4012061971Code12452D"/>
    <s v="1037190755"/>
    <s v="Z045"/>
    <s v="Z022"/>
    <s v="0093296446"/>
    <s v="1014781"/>
    <s v="CP All Public Company Limited"/>
    <s v="1092504"/>
    <s v="14947762"/>
    <s v="SKU CA LTBL  83R  CPB 20 10000 PP  N TH1"/>
    <n v="12000"/>
    <n v="710298.31"/>
    <x v="3"/>
    <n v="12000"/>
    <n v="753480"/>
    <n v="43181.689999999944"/>
    <n v="710298.31"/>
    <n v="864000"/>
    <n v="56523.364485981307"/>
    <n v="766821.67448598135"/>
    <s v="CA"/>
    <x v="0"/>
    <x v="0"/>
  </r>
  <r>
    <x v="3"/>
    <s v="4012061971Code12452D"/>
    <s v="1037190755"/>
    <s v="Z045"/>
    <s v="Z022"/>
    <s v="0093296446"/>
    <s v="1014781"/>
    <s v="CP All Public Company Limited"/>
    <s v="1092504"/>
    <s v="14947765"/>
    <s v="SKU CA MGGR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3"/>
    <s v="4012061971Code12452D"/>
    <s v="1037190755"/>
    <s v="Z045"/>
    <s v="Z022"/>
    <s v="0093296446"/>
    <s v="1014781"/>
    <s v="CP All Public Company Limited"/>
    <s v="1092504"/>
    <s v="15039619"/>
    <s v="SKU CA FLYL  97R  CPB 20 10000 PP  N TH1"/>
    <n v="1000"/>
    <n v="59191.55"/>
    <x v="5"/>
    <n v="1000"/>
    <n v="62790"/>
    <n v="3598.4499999999971"/>
    <n v="59191.55"/>
    <n v="72000"/>
    <n v="4710.2803738317753"/>
    <n v="63901.830373831777"/>
    <s v="CAHD"/>
    <x v="0"/>
    <x v="0"/>
  </r>
  <r>
    <x v="3"/>
    <s v="4012061971Code12452D"/>
    <s v="1037190755"/>
    <s v="Z045"/>
    <s v="Z022"/>
    <s v="0093296446"/>
    <s v="1014781"/>
    <s v="CP All Public Company Limited"/>
    <s v="1092504"/>
    <s v="15106849"/>
    <s v="SKU CA MGGR  97R  CPB 20 10000 PP  P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3"/>
    <s v="4012061972Code12452D"/>
    <s v="1037190756"/>
    <s v="Z045"/>
    <s v="Z022"/>
    <s v="0093296447"/>
    <s v="1014781"/>
    <s v="CP All Public Company Limited"/>
    <s v="1092504"/>
    <s v="16239563"/>
    <s v="SKU WI LTBL  83R  CPB 20 10000 PP  N TH1"/>
    <n v="2000"/>
    <n v="197899.07"/>
    <x v="7"/>
    <n v="2000"/>
    <n v="208300"/>
    <n v="10400.929999999993"/>
    <n v="197899.07"/>
    <n v="240000"/>
    <n v="15700.934579439252"/>
    <n v="213600.00457943926"/>
    <s v="WI"/>
    <x v="0"/>
    <x v="0"/>
  </r>
  <r>
    <x v="3"/>
    <s v="4012061972Code12452D"/>
    <s v="1037190756"/>
    <s v="Z045"/>
    <s v="Z022"/>
    <s v="0093296447"/>
    <s v="1014781"/>
    <s v="CP All Public Company Limited"/>
    <s v="1092504"/>
    <s v="16256531"/>
    <s v="SKU WI FLOE  83M  SFP 20 10000 PP  N TH1"/>
    <n v="2000"/>
    <n v="118383.09"/>
    <x v="8"/>
    <n v="2000"/>
    <n v="125580"/>
    <n v="7196.9100000000035"/>
    <n v="118383.09"/>
    <n v="144000"/>
    <n v="9420.5607476635505"/>
    <n v="127803.65074766355"/>
    <s v="WI"/>
    <x v="0"/>
    <x v="0"/>
  </r>
  <r>
    <x v="3"/>
    <s v="4012061972Code12452D"/>
    <s v="1037190756"/>
    <s v="Z045"/>
    <s v="Z022"/>
    <s v="0093296447"/>
    <s v="1014781"/>
    <s v="CP All Public Company Limited"/>
    <s v="1092504"/>
    <s v="16256537"/>
    <s v="SKU WI LTCO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3"/>
    <s v="4012061972Code12452D"/>
    <s v="1037190756"/>
    <s v="Z045"/>
    <s v="Z022"/>
    <s v="0093296447"/>
    <s v="1014781"/>
    <s v="CP All Public Company Limited"/>
    <s v="1092504"/>
    <s v="16256534"/>
    <s v="SKU WI ME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3"/>
    <s v="8012062275Code12452D"/>
    <s v="1037190765"/>
    <s v="Z045"/>
    <s v="Z022"/>
    <s v="0093296448"/>
    <s v="1014781"/>
    <s v="CP All Public Company Limited"/>
    <s v="1014779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3"/>
    <s v="8012062275Code12452D"/>
    <s v="1037190765"/>
    <s v="Z045"/>
    <s v="Z022"/>
    <s v="0093296448"/>
    <s v="1014781"/>
    <s v="CP All Public Company Limited"/>
    <s v="1014779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3"/>
    <s v="8012062275Code12452D"/>
    <s v="1037190765"/>
    <s v="Z045"/>
    <s v="Z022"/>
    <s v="0093296448"/>
    <s v="1014781"/>
    <s v="CP All Public Company Limited"/>
    <s v="1014779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3"/>
    <s v="8012062275Code12452D"/>
    <s v="1037190765"/>
    <s v="Z045"/>
    <s v="Z022"/>
    <s v="0093296448"/>
    <s v="1014781"/>
    <s v="CP All Public Company Limited"/>
    <s v="1014779"/>
    <s v="14947759"/>
    <s v="SKU CA FLYL  83R  CPB 20 10000 PP  N TH1"/>
    <n v="5000"/>
    <n v="295957.63"/>
    <x v="2"/>
    <n v="5000"/>
    <n v="313950"/>
    <n v="17992.369999999995"/>
    <n v="295957.63"/>
    <n v="360000"/>
    <n v="23551.401869158879"/>
    <n v="319509.03186915891"/>
    <s v="CA"/>
    <x v="0"/>
    <x v="0"/>
  </r>
  <r>
    <x v="3"/>
    <s v="8012062275Code12452D"/>
    <s v="1037190765"/>
    <s v="Z045"/>
    <s v="Z022"/>
    <s v="0093296448"/>
    <s v="1014781"/>
    <s v="CP All Public Company Limited"/>
    <s v="1014779"/>
    <s v="14947762"/>
    <s v="SKU CA LTBL  83R  CPB 20 10000 PP  N TH1"/>
    <n v="1000"/>
    <n v="59191.53"/>
    <x v="3"/>
    <n v="1000"/>
    <n v="62790"/>
    <n v="3598.4700000000012"/>
    <n v="59191.53"/>
    <n v="72000"/>
    <n v="4710.2803738317753"/>
    <n v="63901.810373831773"/>
    <s v="CA"/>
    <x v="0"/>
    <x v="0"/>
  </r>
  <r>
    <x v="3"/>
    <s v="8012062275Code12452D"/>
    <s v="1037190765"/>
    <s v="Z045"/>
    <s v="Z022"/>
    <s v="0093296448"/>
    <s v="1014781"/>
    <s v="CP All Public Company Limited"/>
    <s v="1014779"/>
    <s v="14947765"/>
    <s v="SKU CA MGGR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3"/>
    <s v="8012062275Code12452D"/>
    <s v="1037190765"/>
    <s v="Z045"/>
    <s v="Z022"/>
    <s v="0093296448"/>
    <s v="1014781"/>
    <s v="CP All Public Company Limited"/>
    <s v="1014779"/>
    <s v="15039619"/>
    <s v="SKU CA FLYL  97R  CPB 20 10000 PP  N TH1"/>
    <n v="2500"/>
    <n v="147978.85999999999"/>
    <x v="5"/>
    <n v="2500"/>
    <n v="156975"/>
    <n v="8996.140000000014"/>
    <n v="147978.85999999999"/>
    <n v="180000"/>
    <n v="11775.700934579439"/>
    <n v="159754.56093457944"/>
    <s v="CAHD"/>
    <x v="0"/>
    <x v="0"/>
  </r>
  <r>
    <x v="3"/>
    <s v="8012062275Code12452D"/>
    <s v="1037190765"/>
    <s v="Z045"/>
    <s v="Z022"/>
    <s v="0093296448"/>
    <s v="1014781"/>
    <s v="CP All Public Company Limited"/>
    <s v="1014779"/>
    <s v="15106849"/>
    <s v="SKU CA MGGR  97R  CPB 20 10000 PP  P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3"/>
    <s v="8012062276Code12452D"/>
    <s v="1037190769"/>
    <s v="Z045"/>
    <s v="Z022"/>
    <s v="0093296449"/>
    <s v="1014781"/>
    <s v="CP All Public Company Limited"/>
    <s v="1014779"/>
    <s v="16256531"/>
    <s v="SKU WI FLOE  83M  SFP 20 10000 PP  N TH1"/>
    <n v="1000"/>
    <n v="59191.55"/>
    <x v="8"/>
    <n v="1000"/>
    <n v="62790"/>
    <n v="3598.4499999999971"/>
    <n v="59191.55"/>
    <n v="72000"/>
    <n v="4710.2803738317753"/>
    <n v="63901.830373831777"/>
    <s v="WI"/>
    <x v="0"/>
    <x v="0"/>
  </r>
  <r>
    <x v="3"/>
    <s v="8012062276Code12452D"/>
    <s v="1037190769"/>
    <s v="Z045"/>
    <s v="Z022"/>
    <s v="0093296449"/>
    <s v="1014781"/>
    <s v="CP All Public Company Limited"/>
    <s v="1014779"/>
    <s v="16256537"/>
    <s v="SKU WI LTCO  83M  SFP 20 10000 PP  N TH1"/>
    <n v="500"/>
    <n v="29595.77"/>
    <x v="9"/>
    <n v="500"/>
    <n v="31395"/>
    <n v="1799.2299999999996"/>
    <n v="29595.77"/>
    <n v="36000"/>
    <n v="2355.1401869158876"/>
    <n v="31950.910186915888"/>
    <s v="WI"/>
    <x v="0"/>
    <x v="0"/>
  </r>
  <r>
    <x v="3"/>
    <s v="8012062276Code12452D"/>
    <s v="1037190769"/>
    <s v="Z045"/>
    <s v="Z022"/>
    <s v="0093296449"/>
    <s v="1014781"/>
    <s v="CP All Public Company Limited"/>
    <s v="1014779"/>
    <s v="16256534"/>
    <s v="SKU WI ME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3"/>
    <s v="1312061955Code12452D"/>
    <s v="1037190785"/>
    <s v="Z045"/>
    <s v="Z022"/>
    <s v="0093296450"/>
    <s v="1014781"/>
    <s v="CP All Public Company Limited"/>
    <s v="1134451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3"/>
    <s v="1312061955Code12452D"/>
    <s v="1037190785"/>
    <s v="Z045"/>
    <s v="Z022"/>
    <s v="0093296450"/>
    <s v="1014781"/>
    <s v="CP All Public Company Limited"/>
    <s v="1134451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3"/>
    <s v="1312061955Code12452D"/>
    <s v="1037190785"/>
    <s v="Z045"/>
    <s v="Z022"/>
    <s v="0093296450"/>
    <s v="1014781"/>
    <s v="CP All Public Company Limited"/>
    <s v="1134451"/>
    <s v="14947759"/>
    <s v="SKU CA FLYL  83R  CPB 20 10000 PP  N TH1"/>
    <n v="10000"/>
    <n v="591915.26"/>
    <x v="2"/>
    <n v="10000"/>
    <n v="627900"/>
    <n v="35984.739999999991"/>
    <n v="591915.26"/>
    <n v="720000"/>
    <n v="47102.803738317758"/>
    <n v="639018.06373831781"/>
    <s v="CA"/>
    <x v="0"/>
    <x v="0"/>
  </r>
  <r>
    <x v="3"/>
    <s v="1312061955Code12452D"/>
    <s v="1037190785"/>
    <s v="Z045"/>
    <s v="Z022"/>
    <s v="0093296450"/>
    <s v="1014781"/>
    <s v="CP All Public Company Limited"/>
    <s v="1134451"/>
    <s v="14947762"/>
    <s v="SKU CA LTBL  83R  CPB 20 10000 PP  N TH1"/>
    <n v="1000"/>
    <n v="59191.53"/>
    <x v="3"/>
    <n v="1000"/>
    <n v="62790"/>
    <n v="3598.4700000000012"/>
    <n v="59191.53"/>
    <n v="72000"/>
    <n v="4710.2803738317753"/>
    <n v="63901.810373831773"/>
    <s v="CA"/>
    <x v="0"/>
    <x v="0"/>
  </r>
  <r>
    <x v="3"/>
    <s v="1312061955Code12452D"/>
    <s v="1037190785"/>
    <s v="Z045"/>
    <s v="Z022"/>
    <s v="0093296450"/>
    <s v="1014781"/>
    <s v="CP All Public Company Limited"/>
    <s v="1134451"/>
    <s v="14947765"/>
    <s v="SKU CA MGGR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3"/>
    <s v="1312061955Code12452D"/>
    <s v="1037190785"/>
    <s v="Z045"/>
    <s v="Z022"/>
    <s v="0093296450"/>
    <s v="1014781"/>
    <s v="CP All Public Company Limited"/>
    <s v="1134451"/>
    <s v="15039619"/>
    <s v="SKU CA FLYL  97R  CPB 20 10000 PP  N TH1"/>
    <n v="4000"/>
    <n v="236766.18"/>
    <x v="5"/>
    <n v="4000"/>
    <n v="251160"/>
    <n v="14393.820000000007"/>
    <n v="236766.18"/>
    <n v="288000"/>
    <n v="18841.121495327101"/>
    <n v="255607.30149532709"/>
    <s v="CAHD"/>
    <x v="0"/>
    <x v="0"/>
  </r>
  <r>
    <x v="3"/>
    <s v="1312061955Code12452D"/>
    <s v="1037190785"/>
    <s v="Z045"/>
    <s v="Z022"/>
    <s v="0093296450"/>
    <s v="1014781"/>
    <s v="CP All Public Company Limited"/>
    <s v="1134451"/>
    <s v="15106849"/>
    <s v="SKU CA MGGR  97R  CPB 20 10000 PP  P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3"/>
    <s v="1312061956Code12452D"/>
    <s v="1037190788"/>
    <s v="Z045"/>
    <s v="Z022"/>
    <s v="0093296451"/>
    <s v="1014781"/>
    <s v="CP All Public Company Limited"/>
    <s v="1134451"/>
    <s v="16256531"/>
    <s v="SKU WI FLOE  83M  SFP 20 10000 PP  N TH1"/>
    <n v="1000"/>
    <n v="59191.55"/>
    <x v="8"/>
    <n v="1000"/>
    <n v="62790"/>
    <n v="3598.4499999999971"/>
    <n v="59191.55"/>
    <n v="72000"/>
    <n v="4710.2803738317753"/>
    <n v="63901.830373831777"/>
    <s v="WI"/>
    <x v="0"/>
    <x v="0"/>
  </r>
  <r>
    <x v="3"/>
    <s v="1312061956Code12452D"/>
    <s v="1037190788"/>
    <s v="Z045"/>
    <s v="Z022"/>
    <s v="0093296451"/>
    <s v="1014781"/>
    <s v="CP All Public Company Limited"/>
    <s v="1134451"/>
    <s v="16256537"/>
    <s v="SKU WI LTCO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3"/>
    <s v="1312061956Code12452D"/>
    <s v="1037190788"/>
    <s v="Z045"/>
    <s v="Z022"/>
    <s v="0093296451"/>
    <s v="1014781"/>
    <s v="CP All Public Company Limited"/>
    <s v="1134451"/>
    <s v="16256534"/>
    <s v="SKU WI ME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3"/>
    <s v="1412061968Code12452D"/>
    <s v="1037190791"/>
    <s v="Z045"/>
    <s v="Z022"/>
    <s v="0093296452"/>
    <s v="1014781"/>
    <s v="CP All Public Company Limited"/>
    <s v="1232007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3"/>
    <s v="1412061968Code12452D"/>
    <s v="1037190791"/>
    <s v="Z045"/>
    <s v="Z022"/>
    <s v="0093296452"/>
    <s v="1014781"/>
    <s v="CP All Public Company Limited"/>
    <s v="1232007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3"/>
    <s v="1412061968Code12452D"/>
    <s v="1037190791"/>
    <s v="Z045"/>
    <s v="Z022"/>
    <s v="0093296452"/>
    <s v="1014781"/>
    <s v="CP All Public Company Limited"/>
    <s v="1232007"/>
    <s v="14947759"/>
    <s v="SKU CA FLYL  83R  CPB 20 10000 PP  N TH1"/>
    <n v="5000"/>
    <n v="295957.63"/>
    <x v="2"/>
    <n v="5000"/>
    <n v="313950"/>
    <n v="17992.369999999995"/>
    <n v="295957.63"/>
    <n v="360000"/>
    <n v="23551.401869158879"/>
    <n v="319509.03186915891"/>
    <s v="CA"/>
    <x v="0"/>
    <x v="0"/>
  </r>
  <r>
    <x v="3"/>
    <s v="1412061968Code12452D"/>
    <s v="1037190791"/>
    <s v="Z045"/>
    <s v="Z022"/>
    <s v="0093296452"/>
    <s v="1014781"/>
    <s v="CP All Public Company Limited"/>
    <s v="1232007"/>
    <s v="14947762"/>
    <s v="SKU CA LTBL  83R  CPB 20 10000 PP  N TH1"/>
    <n v="500"/>
    <n v="29595.759999999998"/>
    <x v="3"/>
    <n v="500"/>
    <n v="31395"/>
    <n v="1799.2400000000016"/>
    <n v="29595.759999999998"/>
    <n v="36000"/>
    <n v="2355.1401869158876"/>
    <n v="31950.900186915886"/>
    <s v="CA"/>
    <x v="0"/>
    <x v="0"/>
  </r>
  <r>
    <x v="3"/>
    <s v="1412061968Code12452D"/>
    <s v="1037190791"/>
    <s v="Z045"/>
    <s v="Z022"/>
    <s v="0093296452"/>
    <s v="1014781"/>
    <s v="CP All Public Company Limited"/>
    <s v="1232007"/>
    <s v="14947765"/>
    <s v="SKU CA MGGR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3"/>
    <s v="1412061968Code12452D"/>
    <s v="1037190791"/>
    <s v="Z045"/>
    <s v="Z022"/>
    <s v="0093296452"/>
    <s v="1014781"/>
    <s v="CP All Public Company Limited"/>
    <s v="1232007"/>
    <s v="15039619"/>
    <s v="SKU CA FLYL  97R  CPB 20 10000 PP  N TH1"/>
    <n v="500"/>
    <n v="29595.77"/>
    <x v="5"/>
    <n v="500"/>
    <n v="31395"/>
    <n v="1799.2299999999996"/>
    <n v="29595.77"/>
    <n v="36000"/>
    <n v="2355.1401869158876"/>
    <n v="31950.910186915888"/>
    <s v="CAHD"/>
    <x v="0"/>
    <x v="0"/>
  </r>
  <r>
    <x v="3"/>
    <s v="1412061968Code12452D"/>
    <s v="1037190791"/>
    <s v="Z045"/>
    <s v="Z022"/>
    <s v="0093296452"/>
    <s v="1014781"/>
    <s v="CP All Public Company Limited"/>
    <s v="1232007"/>
    <s v="15106849"/>
    <s v="SKU CA MGGR  97R  CPB 20 10000 PP  P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3"/>
    <s v="1412061969Code12452D"/>
    <s v="1037190795"/>
    <s v="Z045"/>
    <s v="Z022"/>
    <s v="0093296453"/>
    <s v="1014781"/>
    <s v="CP All Public Company Limited"/>
    <s v="1232007"/>
    <s v="16256531"/>
    <s v="SKU WI FLOE  83M  SFP 20 10000 PP  N TH1"/>
    <n v="500"/>
    <n v="29595.77"/>
    <x v="8"/>
    <n v="500"/>
    <n v="31395"/>
    <n v="1799.2299999999996"/>
    <n v="29595.77"/>
    <n v="36000"/>
    <n v="2355.1401869158876"/>
    <n v="31950.910186915888"/>
    <s v="WI"/>
    <x v="0"/>
    <x v="0"/>
  </r>
  <r>
    <x v="3"/>
    <s v="1412061969Code12452D"/>
    <s v="1037190795"/>
    <s v="Z045"/>
    <s v="Z022"/>
    <s v="0093296453"/>
    <s v="1014781"/>
    <s v="CP All Public Company Limited"/>
    <s v="1232007"/>
    <s v="16256537"/>
    <s v="SKU WI LTCO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3"/>
    <s v="1412061969Code12452D"/>
    <s v="1037190795"/>
    <s v="Z045"/>
    <s v="Z022"/>
    <s v="0093296453"/>
    <s v="1014781"/>
    <s v="CP All Public Company Limited"/>
    <s v="1232007"/>
    <s v="16256534"/>
    <s v="SKU WI MECO  83M  SFP 20 10000 PP  N TH1"/>
    <n v="500"/>
    <n v="29595.77"/>
    <x v="10"/>
    <n v="500"/>
    <n v="31395"/>
    <n v="1799.2299999999996"/>
    <n v="29595.77"/>
    <n v="36000"/>
    <n v="2355.1401869158876"/>
    <n v="31950.910186915888"/>
    <s v="WI"/>
    <x v="0"/>
    <x v="0"/>
  </r>
  <r>
    <x v="3"/>
    <s v="1512062360Code12452D"/>
    <s v="1037190797"/>
    <s v="Z045"/>
    <s v="Z022"/>
    <s v="0093296454"/>
    <s v="1014781"/>
    <s v="CP All Public Company Limited"/>
    <s v="1247865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3"/>
    <s v="1512062360Code12452D"/>
    <s v="1037190797"/>
    <s v="Z045"/>
    <s v="Z022"/>
    <s v="0093296454"/>
    <s v="1014781"/>
    <s v="CP All Public Company Limited"/>
    <s v="1247865"/>
    <s v="14947759"/>
    <s v="SKU CA FLYL  83R  CPB 20 10000 PP  N TH1"/>
    <n v="5000"/>
    <n v="295957.63"/>
    <x v="2"/>
    <n v="5000"/>
    <n v="313950"/>
    <n v="17992.369999999995"/>
    <n v="295957.63"/>
    <n v="360000"/>
    <n v="23551.401869158879"/>
    <n v="319509.03186915891"/>
    <s v="CA"/>
    <x v="0"/>
    <x v="0"/>
  </r>
  <r>
    <x v="3"/>
    <s v="1512062360Code12452D"/>
    <s v="1037190797"/>
    <s v="Z045"/>
    <s v="Z022"/>
    <s v="0093296454"/>
    <s v="1014781"/>
    <s v="CP All Public Company Limited"/>
    <s v="1247865"/>
    <s v="14947762"/>
    <s v="SKU CA LTBL  83R  CPB 20 10000 PP  N TH1"/>
    <n v="1000"/>
    <n v="59191.53"/>
    <x v="3"/>
    <n v="1000"/>
    <n v="62790"/>
    <n v="3598.4700000000012"/>
    <n v="59191.53"/>
    <n v="72000"/>
    <n v="4710.2803738317753"/>
    <n v="63901.810373831773"/>
    <s v="CA"/>
    <x v="0"/>
    <x v="0"/>
  </r>
  <r>
    <x v="3"/>
    <s v="1512062360Code12452D"/>
    <s v="1037190797"/>
    <s v="Z045"/>
    <s v="Z022"/>
    <s v="0093296454"/>
    <s v="1014781"/>
    <s v="CP All Public Company Limited"/>
    <s v="1247865"/>
    <s v="14947765"/>
    <s v="SKU CA MGGR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3"/>
    <s v="1512062360Code12452D"/>
    <s v="1037190797"/>
    <s v="Z045"/>
    <s v="Z022"/>
    <s v="0093296454"/>
    <s v="1014781"/>
    <s v="CP All Public Company Limited"/>
    <s v="1247865"/>
    <s v="15039619"/>
    <s v="SKU CA FLYL  97R  CPB 20 10000 PP  N TH1"/>
    <n v="4000"/>
    <n v="236766.18"/>
    <x v="5"/>
    <n v="4000"/>
    <n v="251160"/>
    <n v="14393.820000000007"/>
    <n v="236766.18"/>
    <n v="288000"/>
    <n v="18841.121495327101"/>
    <n v="255607.30149532709"/>
    <s v="CAHD"/>
    <x v="0"/>
    <x v="0"/>
  </r>
  <r>
    <x v="3"/>
    <s v="1512062360Code12452D"/>
    <s v="1037190797"/>
    <s v="Z045"/>
    <s v="Z022"/>
    <s v="0093296454"/>
    <s v="1014781"/>
    <s v="CP All Public Company Limited"/>
    <s v="1247865"/>
    <s v="15106849"/>
    <s v="SKU CA MGGR  97R  CPB 20 10000 PP  P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3"/>
    <s v="1512062361Code12452D"/>
    <s v="1037190800"/>
    <s v="Z045"/>
    <s v="Z022"/>
    <s v="0093296455"/>
    <s v="1014781"/>
    <s v="CP All Public Company Limited"/>
    <s v="1247865"/>
    <s v="16256531"/>
    <s v="SKU WI FLOE  83M  SFP 20 10000 PP  N TH1"/>
    <n v="1500"/>
    <n v="88787.32"/>
    <x v="8"/>
    <n v="1500"/>
    <n v="94185"/>
    <n v="5397.679999999993"/>
    <n v="88787.32"/>
    <n v="108000"/>
    <n v="7065.4205607476633"/>
    <n v="95852.740560747668"/>
    <s v="WI"/>
    <x v="0"/>
    <x v="0"/>
  </r>
  <r>
    <x v="3"/>
    <s v="1512062361Code12452D"/>
    <s v="1037190800"/>
    <s v="Z045"/>
    <s v="Z022"/>
    <s v="0093296455"/>
    <s v="1014781"/>
    <s v="CP All Public Company Limited"/>
    <s v="1247865"/>
    <s v="16256537"/>
    <s v="SKU WI LTCO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3"/>
    <s v="1512062361Code12452D"/>
    <s v="1037190800"/>
    <s v="Z045"/>
    <s v="Z022"/>
    <s v="0093296455"/>
    <s v="1014781"/>
    <s v="CP All Public Company Limited"/>
    <s v="1247865"/>
    <s v="16256534"/>
    <s v="SKU WI ME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3"/>
    <s v="3012061842Code12452D"/>
    <s v="1037190749"/>
    <s v="Z045"/>
    <s v="Z022"/>
    <s v="0093296456"/>
    <s v="1014781"/>
    <s v="CP All Public Company Limited"/>
    <s v="1113864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3"/>
    <s v="3012061842Code12452D"/>
    <s v="1037190749"/>
    <s v="Z045"/>
    <s v="Z022"/>
    <s v="0093296456"/>
    <s v="1014781"/>
    <s v="CP All Public Company Limited"/>
    <s v="1113864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3"/>
    <s v="3012061842Code12452D"/>
    <s v="1037190749"/>
    <s v="Z045"/>
    <s v="Z022"/>
    <s v="0093296456"/>
    <s v="1014781"/>
    <s v="CP All Public Company Limited"/>
    <s v="1113864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3"/>
    <s v="3012061842Code12452D"/>
    <s v="1037190749"/>
    <s v="Z045"/>
    <s v="Z022"/>
    <s v="0093296456"/>
    <s v="1014781"/>
    <s v="CP All Public Company Limited"/>
    <s v="1113864"/>
    <s v="14947759"/>
    <s v="SKU CA FLYL  83R  CPB 20 10000 PP  N TH1"/>
    <n v="8000"/>
    <n v="473532.21"/>
    <x v="2"/>
    <n v="8000"/>
    <n v="502320"/>
    <n v="28787.789999999979"/>
    <n v="473532.21"/>
    <n v="576000"/>
    <n v="37682.242990654202"/>
    <n v="511214.45299065422"/>
    <s v="CA"/>
    <x v="0"/>
    <x v="0"/>
  </r>
  <r>
    <x v="3"/>
    <s v="3012061842Code12452D"/>
    <s v="1037190749"/>
    <s v="Z045"/>
    <s v="Z022"/>
    <s v="0093296456"/>
    <s v="1014781"/>
    <s v="CP All Public Company Limited"/>
    <s v="1113864"/>
    <s v="14947762"/>
    <s v="SKU CA LTBL  83R  CPB 20 10000 PP  N TH1"/>
    <n v="1500"/>
    <n v="88787.29"/>
    <x v="3"/>
    <n v="1500"/>
    <n v="94185"/>
    <n v="5397.7100000000064"/>
    <n v="88787.29"/>
    <n v="108000"/>
    <n v="7065.4205607476633"/>
    <n v="95852.710560747655"/>
    <s v="CA"/>
    <x v="0"/>
    <x v="0"/>
  </r>
  <r>
    <x v="3"/>
    <s v="3012061842Code12452D"/>
    <s v="1037190749"/>
    <s v="Z045"/>
    <s v="Z022"/>
    <s v="0093296456"/>
    <s v="1014781"/>
    <s v="CP All Public Company Limited"/>
    <s v="1113864"/>
    <s v="14947765"/>
    <s v="SKU CA MGGR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3"/>
    <s v="3012061842Code12452D"/>
    <s v="1037190749"/>
    <s v="Z045"/>
    <s v="Z022"/>
    <s v="0093296456"/>
    <s v="1014781"/>
    <s v="CP All Public Company Limited"/>
    <s v="1113864"/>
    <s v="15039619"/>
    <s v="SKU CA FLYL  97R  CPB 20 10000 PP  N TH1"/>
    <n v="500"/>
    <n v="29595.77"/>
    <x v="5"/>
    <n v="500"/>
    <n v="31395"/>
    <n v="1799.2299999999996"/>
    <n v="29595.77"/>
    <n v="36000"/>
    <n v="2355.1401869158876"/>
    <n v="31950.910186915888"/>
    <s v="CAHD"/>
    <x v="0"/>
    <x v="0"/>
  </r>
  <r>
    <x v="3"/>
    <s v="3012061842Code12452D"/>
    <s v="1037190749"/>
    <s v="Z045"/>
    <s v="Z022"/>
    <s v="0093296456"/>
    <s v="1014781"/>
    <s v="CP All Public Company Limited"/>
    <s v="1113864"/>
    <s v="15106849"/>
    <s v="SKU CA MGGR  97R  CPB 20 10000 PP  P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3"/>
    <s v="3012061843Code12452D"/>
    <s v="1037190773"/>
    <s v="Z045"/>
    <s v="Z022"/>
    <s v="0093296457"/>
    <s v="1014781"/>
    <s v="CP All Public Company Limited"/>
    <s v="1113864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3"/>
    <s v="3012061843Code12452D"/>
    <s v="1037190773"/>
    <s v="Z045"/>
    <s v="Z022"/>
    <s v="0093296457"/>
    <s v="1014781"/>
    <s v="CP All Public Company Limited"/>
    <s v="1113864"/>
    <s v="16256531"/>
    <s v="SKU WI FLOE  83M  SFP 20 10000 PP  N TH1"/>
    <n v="500"/>
    <n v="29595.77"/>
    <x v="8"/>
    <n v="500"/>
    <n v="31395"/>
    <n v="1799.2299999999996"/>
    <n v="29595.77"/>
    <n v="36000"/>
    <n v="2355.1401869158876"/>
    <n v="31950.910186915888"/>
    <s v="WI"/>
    <x v="0"/>
    <x v="0"/>
  </r>
  <r>
    <x v="3"/>
    <s v="3012061843Code12452D"/>
    <s v="1037190773"/>
    <s v="Z045"/>
    <s v="Z022"/>
    <s v="0093296457"/>
    <s v="1014781"/>
    <s v="CP All Public Company Limited"/>
    <s v="1113864"/>
    <s v="16256537"/>
    <s v="SKU WI LTCO  83M  SFP 20 10000 PP  N TH1"/>
    <n v="500"/>
    <n v="29595.77"/>
    <x v="9"/>
    <n v="500"/>
    <n v="31395"/>
    <n v="1799.2299999999996"/>
    <n v="29595.77"/>
    <n v="36000"/>
    <n v="2355.1401869158876"/>
    <n v="31950.910186915888"/>
    <s v="WI"/>
    <x v="0"/>
    <x v="0"/>
  </r>
  <r>
    <x v="3"/>
    <s v="3012061843Code12452D"/>
    <s v="1037190773"/>
    <s v="Z045"/>
    <s v="Z022"/>
    <s v="0093296457"/>
    <s v="1014781"/>
    <s v="CP All Public Company Limited"/>
    <s v="1113864"/>
    <s v="16256534"/>
    <s v="SKU WI ME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4"/>
    <s v="577899"/>
    <s v="1037201718"/>
    <s v="Z045"/>
    <s v="Z022"/>
    <s v="0093296458"/>
    <s v="1106976"/>
    <s v="UFM Fuji Super Co.,Ltd."/>
    <s v="1106976"/>
    <s v="16280435"/>
    <s v="SKU EV ORBL  83R  ROC 20 10000 PP  N TH1"/>
    <n v="100"/>
    <n v="13778"/>
    <x v="11"/>
    <n v="100"/>
    <n v="13853"/>
    <n v="75"/>
    <n v="13778"/>
    <n v="16000"/>
    <n v="1046.7289719626169"/>
    <n v="14824.728971962617"/>
    <s v="EV"/>
    <x v="0"/>
    <x v="16"/>
  </r>
  <r>
    <x v="4"/>
    <s v="577899"/>
    <s v="1037201718"/>
    <s v="Z045"/>
    <s v="Z022"/>
    <s v="0093296458"/>
    <s v="1106976"/>
    <s v="UFM Fuji Super Co.,Ltd."/>
    <s v="1106976"/>
    <s v="14976301"/>
    <s v="SKU EV LTSB  83R  ROC 20 10000 PP  N TH1"/>
    <n v="150"/>
    <n v="20667"/>
    <x v="0"/>
    <n v="150"/>
    <n v="20779.5"/>
    <n v="112.5"/>
    <n v="20667"/>
    <n v="24000"/>
    <n v="1570.0934579439252"/>
    <n v="22237.093457943924"/>
    <s v="EV"/>
    <x v="0"/>
    <x v="16"/>
  </r>
  <r>
    <x v="4"/>
    <s v="577899"/>
    <s v="1037201718"/>
    <s v="Z045"/>
    <s v="Z022"/>
    <s v="0093296458"/>
    <s v="1106976"/>
    <s v="UFM Fuji Super Co.,Ltd."/>
    <s v="1106976"/>
    <s v="16239563"/>
    <s v="SKU WI LTBL  83R  CPB 20 10000 PP  N TH1"/>
    <n v="50"/>
    <n v="5207.5"/>
    <x v="7"/>
    <n v="50"/>
    <n v="5207.5"/>
    <n v="0"/>
    <n v="5207.5"/>
    <n v="6000"/>
    <n v="392.52336448598129"/>
    <n v="5600.0233644859809"/>
    <s v="WI"/>
    <x v="0"/>
    <x v="16"/>
  </r>
  <r>
    <x v="4"/>
    <s v="577899"/>
    <s v="1037201718"/>
    <s v="Z045"/>
    <s v="Z022"/>
    <s v="0093296458"/>
    <s v="1106976"/>
    <s v="UFM Fuji Super Co.,Ltd."/>
    <s v="1106976"/>
    <s v="14947759"/>
    <s v="SKU CA FLYL  83R  CPB 20 10000 PP  N TH1"/>
    <n v="150"/>
    <n v="9418.5"/>
    <x v="2"/>
    <n v="150"/>
    <n v="9418.5"/>
    <n v="0"/>
    <n v="9418.5"/>
    <n v="10800"/>
    <n v="706.54205607476638"/>
    <n v="10125.042056074766"/>
    <s v="CA"/>
    <x v="0"/>
    <x v="16"/>
  </r>
  <r>
    <x v="4"/>
    <s v="577899"/>
    <s v="1037201718"/>
    <s v="Z045"/>
    <s v="Z022"/>
    <s v="0093296458"/>
    <s v="1106976"/>
    <s v="UFM Fuji Super Co.,Ltd."/>
    <s v="1106976"/>
    <s v="14947762"/>
    <s v="SKU CA LTBL  83R  CPB 20 10000 PP  N TH1"/>
    <n v="300"/>
    <n v="18837"/>
    <x v="3"/>
    <n v="300"/>
    <n v="18837"/>
    <n v="0"/>
    <n v="18837"/>
    <n v="21600"/>
    <n v="1413.0841121495328"/>
    <n v="20250.084112149532"/>
    <s v="CA"/>
    <x v="0"/>
    <x v="16"/>
  </r>
  <r>
    <x v="4"/>
    <s v="577899"/>
    <s v="1037201718"/>
    <s v="Z045"/>
    <s v="Z022"/>
    <s v="0093296458"/>
    <s v="1106976"/>
    <s v="UFM Fuji Super Co.,Ltd."/>
    <s v="1106976"/>
    <s v="14947765"/>
    <s v="SKU CA MGGR  83R  CPB 20 10000 PP  N TH1"/>
    <n v="500"/>
    <n v="31395"/>
    <x v="4"/>
    <n v="500"/>
    <n v="31395"/>
    <n v="0"/>
    <n v="31395"/>
    <n v="36000"/>
    <n v="2355.1401869158876"/>
    <n v="33750.140186915887"/>
    <s v="CA"/>
    <x v="0"/>
    <x v="16"/>
  </r>
  <r>
    <x v="4"/>
    <s v="SRC1_Y25-060601"/>
    <s v="1037201352"/>
    <s v="Z045"/>
    <s v="Z022"/>
    <s v="0093296459"/>
    <s v="1255251"/>
    <s v="SERICHAI AS&amp;D CO., LTD."/>
    <s v="1255251"/>
    <s v="14976301"/>
    <s v="SKU EV LTSB  83R  ROC 20 10000 PP  N TH1"/>
    <n v="500"/>
    <n v="68570"/>
    <x v="0"/>
    <n v="500"/>
    <n v="69265"/>
    <n v="695"/>
    <n v="68570"/>
    <n v="80000"/>
    <n v="5233.6448598130837"/>
    <n v="73803.644859813081"/>
    <s v="EV"/>
    <x v="1"/>
    <x v="17"/>
  </r>
  <r>
    <x v="4"/>
    <s v="SRC1_Y25-060601"/>
    <s v="1037201352"/>
    <s v="Z045"/>
    <s v="Z022"/>
    <s v="0093296459"/>
    <s v="1255251"/>
    <s v="SERICHAI AS&amp;D CO., LTD."/>
    <s v="1255251"/>
    <s v="14976304"/>
    <s v="SKU EV MGOP  83R  ROC 20 10000 PP  N TH1"/>
    <n v="446"/>
    <n v="66917.84"/>
    <x v="1"/>
    <n v="446"/>
    <n v="67591.3"/>
    <n v="673.4600000000064"/>
    <n v="66917.84"/>
    <n v="78050"/>
    <n v="5106.0747663551401"/>
    <n v="72023.914766355141"/>
    <s v="EV"/>
    <x v="1"/>
    <x v="17"/>
  </r>
  <r>
    <x v="4"/>
    <s v="SRC1_Y25-060601"/>
    <s v="1037201352"/>
    <s v="Z045"/>
    <s v="Z022"/>
    <s v="0093296459"/>
    <s v="1255251"/>
    <s v="SERICHAI AS&amp;D CO., LTD."/>
    <s v="1255251"/>
    <s v="14976304"/>
    <s v="SKU EV MGOP  83R  ROC 20 10000 PP  N TH1"/>
    <n v="54"/>
    <n v="8102.16"/>
    <x v="1"/>
    <n v="54"/>
    <n v="8183.7000000000007"/>
    <n v="81.540000000000873"/>
    <n v="8102.16"/>
    <n v="9450"/>
    <n v="618.22429906542061"/>
    <n v="8720.3842990654211"/>
    <s v="EV"/>
    <x v="1"/>
    <x v="17"/>
  </r>
  <r>
    <x v="4"/>
    <s v="SRC1_Y25-060601"/>
    <s v="1037201352"/>
    <s v="Z045"/>
    <s v="Z022"/>
    <s v="0093296459"/>
    <s v="1255251"/>
    <s v="SERICHAI AS&amp;D CO., LTD."/>
    <s v="1255251"/>
    <s v="16239563"/>
    <s v="SKU WI LTBL  83R  CPB 20 10000 PP  N TH1"/>
    <n v="32"/>
    <n v="3299.52"/>
    <x v="7"/>
    <n v="32"/>
    <n v="3332.8"/>
    <n v="33.2800000000002"/>
    <n v="3299.52"/>
    <n v="3840"/>
    <n v="251.21495327102804"/>
    <n v="3550.7349532710282"/>
    <s v="WI"/>
    <x v="1"/>
    <x v="17"/>
  </r>
  <r>
    <x v="4"/>
    <s v="SRC1_Y25-060601"/>
    <s v="1037201352"/>
    <s v="Z045"/>
    <s v="Z022"/>
    <s v="0093296459"/>
    <s v="1255251"/>
    <s v="SERICHAI AS&amp;D CO., LTD."/>
    <s v="1255251"/>
    <s v="16239563"/>
    <s v="SKU WI LTBL  83R  CPB 20 10000 PP  N TH1"/>
    <n v="468"/>
    <n v="48255.48"/>
    <x v="7"/>
    <n v="468"/>
    <n v="48742.200000000004"/>
    <n v="486.72000000000116"/>
    <n v="48255.48"/>
    <n v="56160"/>
    <n v="3674.0186915887853"/>
    <n v="51929.498691588786"/>
    <s v="WI"/>
    <x v="1"/>
    <x v="17"/>
  </r>
  <r>
    <x v="4"/>
    <s v="SRC1_Y25-060601"/>
    <s v="1037201352"/>
    <s v="Z045"/>
    <s v="Z022"/>
    <s v="0093296459"/>
    <s v="1255251"/>
    <s v="SERICHAI AS&amp;D CO., LTD."/>
    <s v="1255251"/>
    <s v="16256531"/>
    <s v="SKU WI FLOE  83M  SFP 20 10000 PP  N TH1"/>
    <n v="4500"/>
    <n v="279720"/>
    <x v="8"/>
    <n v="4500"/>
    <n v="282555"/>
    <n v="2835"/>
    <n v="279720"/>
    <n v="324000"/>
    <n v="21196.261682242992"/>
    <n v="300916.26168224297"/>
    <s v="WI"/>
    <x v="1"/>
    <x v="17"/>
  </r>
  <r>
    <x v="4"/>
    <s v="SRC1_Y25-060601"/>
    <s v="1037201352"/>
    <s v="Z045"/>
    <s v="Z022"/>
    <s v="0093296459"/>
    <s v="1255251"/>
    <s v="SERICHAI AS&amp;D CO., LTD."/>
    <s v="1255251"/>
    <s v="16256537"/>
    <s v="SKU WI LTCO  83M  SFP 20 10000 PP  N TH1"/>
    <n v="5000"/>
    <n v="310800"/>
    <x v="9"/>
    <n v="5000"/>
    <n v="313950"/>
    <n v="3150"/>
    <n v="310800"/>
    <n v="360000"/>
    <n v="23551.401869158879"/>
    <n v="334351.4018691589"/>
    <s v="WI"/>
    <x v="1"/>
    <x v="17"/>
  </r>
  <r>
    <x v="4"/>
    <s v="SRC1_Y25-060601"/>
    <s v="1037201352"/>
    <s v="Z045"/>
    <s v="Z022"/>
    <s v="0093296459"/>
    <s v="1255251"/>
    <s v="SERICHAI AS&amp;D CO., LTD."/>
    <s v="1255251"/>
    <s v="16256534"/>
    <s v="SKU WI MECO  83M  SFP 20 10000 PP  N TH1"/>
    <n v="4000"/>
    <n v="248640"/>
    <x v="10"/>
    <n v="4000"/>
    <n v="251160"/>
    <n v="2520"/>
    <n v="248640"/>
    <n v="288000"/>
    <n v="18841.121495327101"/>
    <n v="267481.1214953271"/>
    <s v="WI"/>
    <x v="1"/>
    <x v="17"/>
  </r>
  <r>
    <x v="4"/>
    <s v="SRC1_Y25-060601"/>
    <s v="1037201352"/>
    <s v="Z045"/>
    <s v="Z022"/>
    <s v="0093296459"/>
    <s v="1255251"/>
    <s v="SERICHAI AS&amp;D CO., LTD."/>
    <s v="1255251"/>
    <s v="14947759"/>
    <s v="SKU CA FLYL  83R  CPB 20 10000 PP  N TH1"/>
    <n v="11000"/>
    <n v="683760"/>
    <x v="2"/>
    <n v="11000"/>
    <n v="690690"/>
    <n v="6930"/>
    <n v="683760"/>
    <n v="792000"/>
    <n v="51813.084112149532"/>
    <n v="735573.08411214955"/>
    <s v="CA"/>
    <x v="1"/>
    <x v="17"/>
  </r>
  <r>
    <x v="4"/>
    <s v="SRC1_Y25-060601"/>
    <s v="1037201352"/>
    <s v="Z045"/>
    <s v="Z022"/>
    <s v="0093296459"/>
    <s v="1255251"/>
    <s v="SERICHAI AS&amp;D CO., LTD."/>
    <s v="1255251"/>
    <s v="14947762"/>
    <s v="SKU CA LTBL  83R  CPB 20 10000 PP  N TH1"/>
    <n v="2000"/>
    <n v="124320"/>
    <x v="3"/>
    <n v="2000"/>
    <n v="125580"/>
    <n v="1260"/>
    <n v="124320"/>
    <n v="144000"/>
    <n v="9420.5607476635505"/>
    <n v="133740.56074766355"/>
    <s v="CA"/>
    <x v="1"/>
    <x v="17"/>
  </r>
  <r>
    <x v="4"/>
    <s v="SRC1_Y25-060601"/>
    <s v="1037201352"/>
    <s v="Z045"/>
    <s v="Z022"/>
    <s v="0093296459"/>
    <s v="1255251"/>
    <s v="SERICHAI AS&amp;D CO., LTD."/>
    <s v="1255251"/>
    <s v="14947765"/>
    <s v="SKU CA MGGR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17"/>
  </r>
  <r>
    <x v="4"/>
    <s v="SRC1_Y25-060601"/>
    <s v="1037201352"/>
    <s v="Z045"/>
    <s v="Z022"/>
    <s v="0093296459"/>
    <s v="1255251"/>
    <s v="SERICHAI AS&amp;D CO., LTD."/>
    <s v="1255251"/>
    <s v="15039619"/>
    <s v="SKU CA FLYL  97R  CPB 20 10000 PP  N TH1"/>
    <n v="2000"/>
    <n v="124320"/>
    <x v="5"/>
    <n v="2000"/>
    <n v="125580"/>
    <n v="1260"/>
    <n v="124320"/>
    <n v="144000"/>
    <n v="9420.5607476635505"/>
    <n v="133740.56074766355"/>
    <s v="CAHD"/>
    <x v="1"/>
    <x v="17"/>
  </r>
  <r>
    <x v="4"/>
    <s v="1212062478Code12452D"/>
    <s v="1037201350"/>
    <s v="Z045"/>
    <s v="Z022"/>
    <s v="0093296460"/>
    <s v="1014781"/>
    <s v="CP All Public Company Limited"/>
    <s v="1123730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4"/>
    <s v="1212062478Code12452D"/>
    <s v="1037201350"/>
    <s v="Z045"/>
    <s v="Z022"/>
    <s v="0093296460"/>
    <s v="1014781"/>
    <s v="CP All Public Company Limited"/>
    <s v="1123730"/>
    <s v="14976301"/>
    <s v="SKU EV LTSB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4"/>
    <s v="1212062478Code12452D"/>
    <s v="1037201350"/>
    <s v="Z045"/>
    <s v="Z022"/>
    <s v="0093296460"/>
    <s v="1014781"/>
    <s v="CP All Public Company Limited"/>
    <s v="1123730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4"/>
    <s v="1212062478Code12452D"/>
    <s v="1037201350"/>
    <s v="Z045"/>
    <s v="Z022"/>
    <s v="0093296460"/>
    <s v="1014781"/>
    <s v="CP All Public Company Limited"/>
    <s v="1123730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4"/>
    <s v="1212062478Code12452D"/>
    <s v="1037201350"/>
    <s v="Z045"/>
    <s v="Z022"/>
    <s v="0093296460"/>
    <s v="1014781"/>
    <s v="CP All Public Company Limited"/>
    <s v="1123730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4"/>
    <s v="1212062478Code12452D"/>
    <s v="1037201350"/>
    <s v="Z045"/>
    <s v="Z022"/>
    <s v="0093296460"/>
    <s v="1014781"/>
    <s v="CP All Public Company Limited"/>
    <s v="1123730"/>
    <s v="14947765"/>
    <s v="SKU CA MGGR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4"/>
    <s v="1212062478Code12452D"/>
    <s v="1037201350"/>
    <s v="Z045"/>
    <s v="Z022"/>
    <s v="0093296460"/>
    <s v="1014781"/>
    <s v="CP All Public Company Limited"/>
    <s v="1123730"/>
    <s v="15039619"/>
    <s v="SKU CA FLYL  97R  CPB 20 10000 PP  N TH1"/>
    <n v="3500"/>
    <n v="207170.41"/>
    <x v="5"/>
    <n v="3500"/>
    <n v="219765"/>
    <n v="12594.589999999997"/>
    <n v="207170.41"/>
    <n v="252000"/>
    <n v="16485.981308411214"/>
    <n v="223656.39130841123"/>
    <s v="CAHD"/>
    <x v="0"/>
    <x v="0"/>
  </r>
  <r>
    <x v="4"/>
    <s v="1212062478Code12452D"/>
    <s v="1037201350"/>
    <s v="Z045"/>
    <s v="Z022"/>
    <s v="0093296460"/>
    <s v="1014781"/>
    <s v="CP All Public Company Limited"/>
    <s v="1123730"/>
    <s v="15106849"/>
    <s v="SKU CA MGGR  97R  CPB 20 10000 PP  P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4"/>
    <s v="1212062479Code12452D"/>
    <s v="1037201349"/>
    <s v="Z045"/>
    <s v="Z022"/>
    <s v="0093296461"/>
    <s v="1014781"/>
    <s v="CP All Public Company Limited"/>
    <s v="1123730"/>
    <s v="16239563"/>
    <s v="SKU WI LTBL  83R  CPB 20 10000 PP  N TH1"/>
    <n v="1000"/>
    <n v="98949.53"/>
    <x v="7"/>
    <n v="1000"/>
    <n v="104150"/>
    <n v="5200.4700000000012"/>
    <n v="98949.53"/>
    <n v="120000"/>
    <n v="7850.467289719626"/>
    <n v="106799.99728971963"/>
    <s v="WI"/>
    <x v="0"/>
    <x v="0"/>
  </r>
  <r>
    <x v="4"/>
    <s v="1212062479Code12452D"/>
    <s v="1037201349"/>
    <s v="Z045"/>
    <s v="Z022"/>
    <s v="0093296461"/>
    <s v="1014781"/>
    <s v="CP All Public Company Limited"/>
    <s v="1123730"/>
    <s v="16256531"/>
    <s v="SKU WI FLOE  83M  SFP 20 10000 PP  N TH1"/>
    <n v="3500"/>
    <n v="207170.41"/>
    <x v="8"/>
    <n v="3500"/>
    <n v="219765"/>
    <n v="12594.589999999997"/>
    <n v="207170.41"/>
    <n v="252000"/>
    <n v="16485.981308411214"/>
    <n v="223656.39130841123"/>
    <s v="WI"/>
    <x v="0"/>
    <x v="0"/>
  </r>
  <r>
    <x v="4"/>
    <s v="1212062479Code12452D"/>
    <s v="1037201349"/>
    <s v="Z045"/>
    <s v="Z022"/>
    <s v="0093296461"/>
    <s v="1014781"/>
    <s v="CP All Public Company Limited"/>
    <s v="1123730"/>
    <s v="16256537"/>
    <s v="SKU WI LTCO  83M  SFP 20 10000 PP  N TH1"/>
    <n v="8000"/>
    <n v="473532.37"/>
    <x v="9"/>
    <n v="8000"/>
    <n v="502320"/>
    <n v="28787.630000000005"/>
    <n v="473532.37"/>
    <n v="576000"/>
    <n v="37682.242990654202"/>
    <n v="511214.61299065419"/>
    <s v="WI"/>
    <x v="0"/>
    <x v="0"/>
  </r>
  <r>
    <x v="4"/>
    <s v="1212062479Code12452D"/>
    <s v="1037201349"/>
    <s v="Z045"/>
    <s v="Z022"/>
    <s v="0093296461"/>
    <s v="1014781"/>
    <s v="CP All Public Company Limited"/>
    <s v="1123730"/>
    <s v="16256534"/>
    <s v="SKU WI ME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4"/>
    <s v="C250246319"/>
    <s v="1037201353"/>
    <s v="Z045"/>
    <s v="Z022"/>
    <s v="0093296462"/>
    <s v="1085395"/>
    <s v="VILLA MARKET JP CO., LTD."/>
    <s v="1085395"/>
    <s v="14976301"/>
    <s v="SKU EV LTSB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6"/>
  </r>
  <r>
    <x v="4"/>
    <s v="C250246319"/>
    <s v="1037201353"/>
    <s v="Z045"/>
    <s v="Z022"/>
    <s v="0093296462"/>
    <s v="1085395"/>
    <s v="VILLA MARKET JP CO., LTD."/>
    <s v="1085395"/>
    <s v="16256531"/>
    <s v="SKU WI FLOE  83M  SFP 20 10000 PP  N TH1"/>
    <n v="20"/>
    <n v="1246"/>
    <x v="8"/>
    <n v="20"/>
    <n v="1255.8"/>
    <n v="9.7999999999999545"/>
    <n v="1246"/>
    <n v="1440"/>
    <n v="94.205607476635521"/>
    <n v="1340.2056074766356"/>
    <s v="WI"/>
    <x v="0"/>
    <x v="6"/>
  </r>
  <r>
    <x v="4"/>
    <s v="C250251950"/>
    <s v="1037201364"/>
    <s v="Z045"/>
    <s v="Z022"/>
    <s v="0093296463"/>
    <s v="1087330"/>
    <s v="VILLA MARKET JP CO., LTD."/>
    <s v="1087330"/>
    <s v="14976301"/>
    <s v="SKU EV LTSB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6"/>
  </r>
  <r>
    <x v="4"/>
    <s v="C250251950"/>
    <s v="1037201364"/>
    <s v="Z045"/>
    <s v="Z022"/>
    <s v="0093296463"/>
    <s v="1087330"/>
    <s v="VILLA MARKET JP CO., LTD."/>
    <s v="1087330"/>
    <s v="14947759"/>
    <s v="SKU CA FLYL  83R  CPB 20 10000 PP  N TH1"/>
    <n v="10"/>
    <n v="619.4"/>
    <x v="2"/>
    <n v="10"/>
    <n v="627.9"/>
    <n v="8.5"/>
    <n v="619.4"/>
    <n v="720"/>
    <n v="47.10280373831776"/>
    <n v="666.50280373831777"/>
    <s v="CA"/>
    <x v="0"/>
    <x v="6"/>
  </r>
  <r>
    <x v="4"/>
    <s v="C250251950"/>
    <s v="1037201364"/>
    <s v="Z045"/>
    <s v="Z022"/>
    <s v="0093296463"/>
    <s v="1087330"/>
    <s v="VILLA MARKET JP CO., LTD."/>
    <s v="1087330"/>
    <s v="14947762"/>
    <s v="SKU CA LTBL  83R  CPB 20 10000 PP  N TH1"/>
    <n v="10"/>
    <n v="619.4"/>
    <x v="3"/>
    <n v="10"/>
    <n v="627.9"/>
    <n v="8.5"/>
    <n v="619.4"/>
    <n v="720"/>
    <n v="47.10280373831776"/>
    <n v="666.50280373831777"/>
    <s v="CA"/>
    <x v="0"/>
    <x v="6"/>
  </r>
  <r>
    <x v="4"/>
    <s v="C250247294"/>
    <s v="1037201370"/>
    <s v="Z045"/>
    <s v="Z022"/>
    <s v="0093296464"/>
    <s v="1088213"/>
    <s v="VILLA MARKET JP CO., LTD."/>
    <s v="1088213"/>
    <s v="14947765"/>
    <s v="SKU CA MGGR  83R  CPB 20 10000 PP  N TH1"/>
    <n v="20"/>
    <n v="1238.8"/>
    <x v="4"/>
    <n v="20"/>
    <n v="1255.8"/>
    <n v="17"/>
    <n v="1238.8"/>
    <n v="1440"/>
    <n v="94.205607476635521"/>
    <n v="1333.0056074766355"/>
    <s v="CA"/>
    <x v="0"/>
    <x v="6"/>
  </r>
  <r>
    <x v="4"/>
    <s v="C250247407"/>
    <s v="1037201354"/>
    <s v="Z045"/>
    <s v="Z022"/>
    <s v="0093296465"/>
    <s v="1088556"/>
    <s v="VILLA MARKET JP CO., LTD."/>
    <s v="1088556"/>
    <s v="14947765"/>
    <s v="SKU CA MGGR  83R  CPB 20 10000 PP  N TH1"/>
    <n v="30"/>
    <n v="1858.2"/>
    <x v="4"/>
    <n v="30"/>
    <n v="1883.7"/>
    <n v="25.5"/>
    <n v="1858.2"/>
    <n v="2160"/>
    <n v="141.30841121495328"/>
    <n v="1999.5084112149534"/>
    <s v="CA"/>
    <x v="0"/>
    <x v="6"/>
  </r>
  <r>
    <x v="4"/>
    <s v="C250247407"/>
    <s v="1037201354"/>
    <s v="Z045"/>
    <s v="Z022"/>
    <s v="0093296465"/>
    <s v="1088556"/>
    <s v="VILLA MARKET JP CO., LTD."/>
    <s v="1088556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4"/>
    <s v="C250247494"/>
    <s v="1037201355"/>
    <s v="Z045"/>
    <s v="Z022"/>
    <s v="0093296466"/>
    <s v="1090165"/>
    <s v="VILLA MARKET JP CO., LTD."/>
    <s v="1090165"/>
    <s v="15039619"/>
    <s v="SKU CA FLYL  97R  CPB 20 10000 PP  N TH1"/>
    <n v="80"/>
    <n v="5023.2"/>
    <x v="5"/>
    <n v="80"/>
    <n v="5023.2"/>
    <n v="0"/>
    <n v="5023.2"/>
    <n v="5760"/>
    <n v="376.82242990654208"/>
    <n v="5400.0224299065421"/>
    <s v="CAHD"/>
    <x v="0"/>
    <x v="6"/>
  </r>
  <r>
    <x v="4"/>
    <s v="C250247603"/>
    <s v="1037201356"/>
    <s v="Z045"/>
    <s v="Z022"/>
    <s v="0093296467"/>
    <s v="1091174"/>
    <s v="VILLA MARKET JP CO., LTD."/>
    <s v="1091174"/>
    <s v="14976301"/>
    <s v="SKU EV LTSB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6"/>
  </r>
  <r>
    <x v="4"/>
    <s v="C250247603"/>
    <s v="1037201356"/>
    <s v="Z045"/>
    <s v="Z022"/>
    <s v="0093296467"/>
    <s v="1091174"/>
    <s v="VILLA MARKET JP CO., LTD."/>
    <s v="1091174"/>
    <s v="14947759"/>
    <s v="SKU CA FLYL  83R  CPB 20 10000 PP  N TH1"/>
    <n v="10"/>
    <n v="619.4"/>
    <x v="2"/>
    <n v="10"/>
    <n v="627.9"/>
    <n v="8.5"/>
    <n v="619.4"/>
    <n v="720"/>
    <n v="47.10280373831776"/>
    <n v="666.50280373831777"/>
    <s v="CA"/>
    <x v="0"/>
    <x v="6"/>
  </r>
  <r>
    <x v="4"/>
    <s v="C250247803"/>
    <s v="1037201357"/>
    <s v="Z045"/>
    <s v="Z022"/>
    <s v="0093296468"/>
    <s v="1105697"/>
    <s v="VILLA MARKET JP CO., LTD."/>
    <s v="1105697"/>
    <s v="16256531"/>
    <s v="SKU WI FLOE  83M  SFP 20 10000 PP  N TH1"/>
    <n v="10"/>
    <n v="623"/>
    <x v="8"/>
    <n v="10"/>
    <n v="627.9"/>
    <n v="4.8999999999999773"/>
    <n v="623"/>
    <n v="720"/>
    <n v="47.10280373831776"/>
    <n v="670.10280373831779"/>
    <s v="WI"/>
    <x v="0"/>
    <x v="6"/>
  </r>
  <r>
    <x v="4"/>
    <s v="C250248133"/>
    <s v="1037201358"/>
    <s v="Z045"/>
    <s v="Z022"/>
    <s v="0093296469"/>
    <s v="1118942"/>
    <s v="VILLA MARKET JP CO., LTD."/>
    <s v="1118942"/>
    <s v="16256537"/>
    <s v="SKU WI LTCO  83M  SFP 20 10000 PP  N TH1"/>
    <n v="310"/>
    <n v="19313"/>
    <x v="9"/>
    <n v="310"/>
    <n v="19464.900000000001"/>
    <n v="151.90000000000146"/>
    <n v="19313"/>
    <n v="22320"/>
    <n v="1460.1869158878505"/>
    <n v="20773.186915887851"/>
    <s v="WI"/>
    <x v="0"/>
    <x v="6"/>
  </r>
  <r>
    <x v="4"/>
    <s v="C250248133"/>
    <s v="1037201358"/>
    <s v="Z045"/>
    <s v="Z022"/>
    <s v="0093296469"/>
    <s v="1118942"/>
    <s v="VILLA MARKET JP CO., LTD."/>
    <s v="1118942"/>
    <s v="14947759"/>
    <s v="SKU CA FLYL  83R  CPB 20 10000 PP  N TH1"/>
    <n v="300"/>
    <n v="18582"/>
    <x v="2"/>
    <n v="300"/>
    <n v="18837"/>
    <n v="255"/>
    <n v="18582"/>
    <n v="21600"/>
    <n v="1413.0841121495328"/>
    <n v="19995.084112149532"/>
    <s v="CA"/>
    <x v="0"/>
    <x v="6"/>
  </r>
  <r>
    <x v="4"/>
    <s v="C250248133"/>
    <s v="1037201358"/>
    <s v="Z045"/>
    <s v="Z022"/>
    <s v="0093296469"/>
    <s v="1118942"/>
    <s v="VILLA MARKET JP CO., LTD."/>
    <s v="1118942"/>
    <s v="14947765"/>
    <s v="SKU CA MGGR  83R  CPB 20 10000 PP  N TH1"/>
    <n v="50"/>
    <n v="3097"/>
    <x v="4"/>
    <n v="50"/>
    <n v="3139.5"/>
    <n v="42.5"/>
    <n v="3097"/>
    <n v="3600"/>
    <n v="235.51401869158877"/>
    <n v="3332.5140186915887"/>
    <s v="CA"/>
    <x v="0"/>
    <x v="6"/>
  </r>
  <r>
    <x v="4"/>
    <s v="C250248133"/>
    <s v="1037201358"/>
    <s v="Z045"/>
    <s v="Z022"/>
    <s v="0093296469"/>
    <s v="1118942"/>
    <s v="VILLA MARKET JP CO., LTD."/>
    <s v="1118942"/>
    <s v="15039619"/>
    <s v="SKU CA FLYL  97R  CPB 20 10000 PP  N TH1"/>
    <n v="40"/>
    <n v="2511.6"/>
    <x v="5"/>
    <n v="40"/>
    <n v="2511.6"/>
    <n v="0"/>
    <n v="2511.6"/>
    <n v="2880"/>
    <n v="188.41121495327104"/>
    <n v="2700.0112149532711"/>
    <s v="CAHD"/>
    <x v="0"/>
    <x v="6"/>
  </r>
  <r>
    <x v="4"/>
    <s v="C250248625"/>
    <s v="1037201359"/>
    <s v="Z045"/>
    <s v="Z022"/>
    <s v="0093296470"/>
    <s v="1115916"/>
    <s v="VILLA MARKET JP CO., LTD."/>
    <s v="1115916"/>
    <s v="14947762"/>
    <s v="SKU CA LTBL  83R  CPB 20 10000 PP  N TH1"/>
    <n v="210"/>
    <n v="13007.4"/>
    <x v="3"/>
    <n v="210"/>
    <n v="13185.9"/>
    <n v="178.5"/>
    <n v="13007.4"/>
    <n v="15120"/>
    <n v="989.15887850467288"/>
    <n v="13996.558878504673"/>
    <s v="CA"/>
    <x v="0"/>
    <x v="6"/>
  </r>
  <r>
    <x v="4"/>
    <s v="C250248708"/>
    <s v="1037201360"/>
    <s v="Z045"/>
    <s v="Z022"/>
    <s v="0093296471"/>
    <s v="1117832"/>
    <s v="VILLA MARKET JP CO., LTD."/>
    <s v="1117832"/>
    <s v="14976304"/>
    <s v="SKU EV MGOP  83R  ROC 20 10000 PP  N TH1"/>
    <n v="10"/>
    <n v="1475.5"/>
    <x v="1"/>
    <n v="10"/>
    <n v="1515.5"/>
    <n v="40"/>
    <n v="1475.5"/>
    <n v="1750"/>
    <n v="114.48598130841121"/>
    <n v="1589.9859813084113"/>
    <s v="EV"/>
    <x v="0"/>
    <x v="6"/>
  </r>
  <r>
    <x v="4"/>
    <s v="C250248708"/>
    <s v="1037201360"/>
    <s v="Z045"/>
    <s v="Z022"/>
    <s v="0093296471"/>
    <s v="1117832"/>
    <s v="VILLA MARKET JP CO., LTD."/>
    <s v="1117832"/>
    <s v="14947759"/>
    <s v="SKU CA FLYL  83R  CPB 20 10000 PP  N TH1"/>
    <n v="70"/>
    <n v="4335.8"/>
    <x v="2"/>
    <n v="70"/>
    <n v="4395.3"/>
    <n v="59.5"/>
    <n v="4335.8"/>
    <n v="5040"/>
    <n v="329.71962616822429"/>
    <n v="4665.5196261682249"/>
    <s v="CA"/>
    <x v="0"/>
    <x v="6"/>
  </r>
  <r>
    <x v="4"/>
    <s v="C250248708"/>
    <s v="1037201360"/>
    <s v="Z045"/>
    <s v="Z022"/>
    <s v="0093296471"/>
    <s v="1117832"/>
    <s v="VILLA MARKET JP CO., LTD."/>
    <s v="1117832"/>
    <s v="14947765"/>
    <s v="SKU CA MGGR  83R  CPB 20 10000 PP  N TH1"/>
    <n v="10"/>
    <n v="619.4"/>
    <x v="4"/>
    <n v="10"/>
    <n v="627.9"/>
    <n v="8.5"/>
    <n v="619.4"/>
    <n v="720"/>
    <n v="47.10280373831776"/>
    <n v="666.50280373831777"/>
    <s v="CA"/>
    <x v="0"/>
    <x v="6"/>
  </r>
  <r>
    <x v="4"/>
    <s v="C250249223"/>
    <s v="1037201361"/>
    <s v="Z045"/>
    <s v="Z022"/>
    <s v="0093296472"/>
    <s v="1115915"/>
    <s v="VILLA MARKET JP CO., LTD."/>
    <s v="1115915"/>
    <s v="14976301"/>
    <s v="SKU EV LTSB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6"/>
  </r>
  <r>
    <x v="4"/>
    <s v="C250249560"/>
    <s v="1037201362"/>
    <s v="Z045"/>
    <s v="Z022"/>
    <s v="0093296473"/>
    <s v="1119966"/>
    <s v="VILLA MARKET JP CO., LTD."/>
    <s v="1119966"/>
    <s v="16256534"/>
    <s v="SKU WI ME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6"/>
  </r>
  <r>
    <x v="4"/>
    <s v="C250249754"/>
    <s v="1037201363"/>
    <s v="Z045"/>
    <s v="Z022"/>
    <s v="0093296474"/>
    <s v="1069897"/>
    <s v="VILLA MARKET JP CO., LTD."/>
    <s v="1069897"/>
    <s v="14976301"/>
    <s v="SKU EV LTSB  83R  ROC 20 10000 PP  N TH1"/>
    <n v="20"/>
    <n v="2689.4"/>
    <x v="0"/>
    <n v="20"/>
    <n v="2770.6"/>
    <n v="81.199999999999818"/>
    <n v="2689.4"/>
    <n v="3200"/>
    <n v="209.34579439252337"/>
    <n v="2898.7457943925233"/>
    <s v="EV"/>
    <x v="0"/>
    <x v="6"/>
  </r>
  <r>
    <x v="4"/>
    <s v="C250249754"/>
    <s v="1037201363"/>
    <s v="Z045"/>
    <s v="Z022"/>
    <s v="0093296474"/>
    <s v="1069897"/>
    <s v="VILLA MARKET JP CO., LTD."/>
    <s v="1069897"/>
    <s v="14947762"/>
    <s v="SKU CA LTBL  83R  CPB 20 10000 PP  N TH1"/>
    <n v="10"/>
    <n v="619.4"/>
    <x v="3"/>
    <n v="10"/>
    <n v="627.9"/>
    <n v="8.5"/>
    <n v="619.4"/>
    <n v="720"/>
    <n v="47.10280373831776"/>
    <n v="666.50280373831777"/>
    <s v="CA"/>
    <x v="0"/>
    <x v="6"/>
  </r>
  <r>
    <x v="4"/>
    <s v="C250250155"/>
    <s v="1037201365"/>
    <s v="Z045"/>
    <s v="Z022"/>
    <s v="0093296475"/>
    <s v="1541816"/>
    <s v="VILLA MARKET JP CO., LTD."/>
    <s v="1541816"/>
    <s v="14976304"/>
    <s v="SKU EV MGOP  83R  ROC 20 10000 PP  N TH1"/>
    <n v="50"/>
    <n v="7377.5"/>
    <x v="1"/>
    <n v="50"/>
    <n v="7577.5000000000009"/>
    <n v="200.00000000000091"/>
    <n v="7377.5"/>
    <n v="8750"/>
    <n v="572.42990654205607"/>
    <n v="7949.9299065420564"/>
    <s v="EV"/>
    <x v="0"/>
    <x v="6"/>
  </r>
  <r>
    <x v="4"/>
    <s v="O8 50134472"/>
    <s v="1037201366"/>
    <s v="Z045"/>
    <s v="Z022"/>
    <s v="0093296476"/>
    <s v="1014654"/>
    <s v="FOODLAND SUPERMARKET CO., LTD."/>
    <s v="1014654"/>
    <s v="16280435"/>
    <s v="SKU EV ORBL  83R  ROC 20 10000 PP  N TH1"/>
    <n v="10"/>
    <n v="1342.8"/>
    <x v="11"/>
    <n v="10"/>
    <n v="1385.3"/>
    <n v="42.5"/>
    <n v="1342.8"/>
    <n v="1600"/>
    <n v="104.67289719626169"/>
    <n v="1447.4728971962616"/>
    <s v="EV"/>
    <x v="0"/>
    <x v="4"/>
  </r>
  <r>
    <x v="4"/>
    <s v="O8 50134472"/>
    <s v="1037201366"/>
    <s v="Z045"/>
    <s v="Z022"/>
    <s v="0093296476"/>
    <s v="1014654"/>
    <s v="FOODLAND SUPERMARKET CO., LTD."/>
    <s v="1014654"/>
    <s v="14976301"/>
    <s v="SKU EV LTSB  83R  ROC 20 10000 PP  N TH1"/>
    <n v="100"/>
    <n v="13428"/>
    <x v="0"/>
    <n v="100"/>
    <n v="13853"/>
    <n v="425"/>
    <n v="13428"/>
    <n v="16000"/>
    <n v="1046.7289719626169"/>
    <n v="14474.728971962617"/>
    <s v="EV"/>
    <x v="0"/>
    <x v="4"/>
  </r>
  <r>
    <x v="4"/>
    <s v="O8 50134472"/>
    <s v="1037201366"/>
    <s v="Z045"/>
    <s v="Z022"/>
    <s v="0093296476"/>
    <s v="1014654"/>
    <s v="FOODLAND SUPERMARKET CO., LTD."/>
    <s v="1014654"/>
    <s v="14976304"/>
    <s v="SKU EV MGOP  83R  ROC 20 10000 PP  N TH1"/>
    <n v="40"/>
    <n v="5862"/>
    <x v="1"/>
    <n v="40"/>
    <n v="6062"/>
    <n v="200"/>
    <n v="5862"/>
    <n v="7000"/>
    <n v="457.94392523364485"/>
    <n v="6319.9439252336451"/>
    <s v="EV"/>
    <x v="0"/>
    <x v="4"/>
  </r>
  <r>
    <x v="4"/>
    <s v="O8 50134472"/>
    <s v="1037201366"/>
    <s v="Z045"/>
    <s v="Z022"/>
    <s v="0093296476"/>
    <s v="1014654"/>
    <s v="FOODLAND SUPERMARKET CO., LTD."/>
    <s v="1014654"/>
    <s v="16256537"/>
    <s v="SKU WI LTCO  83M  SFP 20 10000 PP  N TH1"/>
    <n v="90"/>
    <n v="5624.1"/>
    <x v="9"/>
    <n v="90"/>
    <n v="5651.1"/>
    <n v="27"/>
    <n v="5624.1"/>
    <n v="6480"/>
    <n v="423.92523364485982"/>
    <n v="6048.0252336448602"/>
    <s v="WI"/>
    <x v="0"/>
    <x v="4"/>
  </r>
  <r>
    <x v="4"/>
    <s v="O8 50134472"/>
    <s v="1037201366"/>
    <s v="Z045"/>
    <s v="Z022"/>
    <s v="0093296476"/>
    <s v="1014654"/>
    <s v="FOODLAND SUPERMARKET CO., LTD."/>
    <s v="1014654"/>
    <s v="16256534"/>
    <s v="SKU WI MECO  83M  SFP 20 10000 PP  N TH1"/>
    <n v="20"/>
    <n v="1249.8"/>
    <x v="10"/>
    <n v="20"/>
    <n v="1255.8"/>
    <n v="6"/>
    <n v="1249.8"/>
    <n v="1440"/>
    <n v="94.205607476635521"/>
    <n v="1344.0056074766355"/>
    <s v="WI"/>
    <x v="0"/>
    <x v="4"/>
  </r>
  <r>
    <x v="4"/>
    <s v="O8 50134472"/>
    <s v="1037201366"/>
    <s v="Z045"/>
    <s v="Z022"/>
    <s v="0093296476"/>
    <s v="1014654"/>
    <s v="FOODLAND SUPERMARKET CO., LTD."/>
    <s v="1014654"/>
    <s v="14947759"/>
    <s v="SKU CA FLYL  83R  CPB 20 10000 PP  N TH1"/>
    <n v="570"/>
    <n v="35476.800000000003"/>
    <x v="2"/>
    <n v="570"/>
    <n v="35790.300000000003"/>
    <n v="313.5"/>
    <n v="35476.800000000003"/>
    <n v="41040"/>
    <n v="2684.8598130841124"/>
    <n v="38161.659813084116"/>
    <s v="CA"/>
    <x v="0"/>
    <x v="4"/>
  </r>
  <r>
    <x v="4"/>
    <s v="O8 50134472"/>
    <s v="1037201366"/>
    <s v="Z045"/>
    <s v="Z022"/>
    <s v="0093296476"/>
    <s v="1014654"/>
    <s v="FOODLAND SUPERMARKET CO., LTD."/>
    <s v="1014654"/>
    <s v="14947762"/>
    <s v="SKU CA LTBL  83R  CPB 20 10000 PP  N TH1"/>
    <n v="570"/>
    <n v="35476.800000000003"/>
    <x v="3"/>
    <n v="570"/>
    <n v="35790.300000000003"/>
    <n v="313.5"/>
    <n v="35476.800000000003"/>
    <n v="41040"/>
    <n v="2684.8598130841124"/>
    <n v="38161.659813084116"/>
    <s v="CA"/>
    <x v="0"/>
    <x v="4"/>
  </r>
  <r>
    <x v="4"/>
    <s v="O8 50134472"/>
    <s v="1037201366"/>
    <s v="Z045"/>
    <s v="Z022"/>
    <s v="0093296476"/>
    <s v="1014654"/>
    <s v="FOODLAND SUPERMARKET CO., LTD."/>
    <s v="1014654"/>
    <s v="15039619"/>
    <s v="SKU CA FLYL  97R  CPB 20 10000 PP  N TH1"/>
    <n v="110"/>
    <n v="6883.8"/>
    <x v="5"/>
    <n v="110"/>
    <n v="6906.9"/>
    <n v="23.099999999999454"/>
    <n v="6883.8"/>
    <n v="7920"/>
    <n v="518.13084112149534"/>
    <n v="7401.9308411214952"/>
    <s v="CAHD"/>
    <x v="0"/>
    <x v="4"/>
  </r>
  <r>
    <x v="4"/>
    <s v="WLM_Y25-06009001"/>
    <s v="1037201371"/>
    <s v="Z045"/>
    <s v="Z022"/>
    <s v="0093296477"/>
    <s v="1255552"/>
    <s v="WEALIMEX CO., LTD."/>
    <s v="1260935"/>
    <s v="14976301"/>
    <s v="SKU EV LTSB  83R  ROC 20 10000 PP  N TH1"/>
    <n v="200"/>
    <n v="27428"/>
    <x v="0"/>
    <n v="200"/>
    <n v="27706"/>
    <n v="278"/>
    <n v="27428"/>
    <n v="32000"/>
    <n v="2093.4579439252338"/>
    <n v="29521.457943925234"/>
    <s v="EV"/>
    <x v="1"/>
    <x v="18"/>
  </r>
  <r>
    <x v="4"/>
    <s v="WLM_Y25-06009001"/>
    <s v="1037201371"/>
    <s v="Z045"/>
    <s v="Z022"/>
    <s v="0093296477"/>
    <s v="1255552"/>
    <s v="WEALIMEX CO., LTD."/>
    <s v="1260935"/>
    <s v="14947759"/>
    <s v="SKU CA FLYL  83R  CPB 20 10000 PP  N TH1"/>
    <n v="3000"/>
    <n v="186480"/>
    <x v="2"/>
    <n v="3000"/>
    <n v="188370"/>
    <n v="1890"/>
    <n v="186480"/>
    <n v="216000"/>
    <n v="14130.841121495327"/>
    <n v="200610.84112149532"/>
    <s v="CA"/>
    <x v="1"/>
    <x v="18"/>
  </r>
  <r>
    <x v="4"/>
    <s v="WLM_Y25-06009001"/>
    <s v="1037201371"/>
    <s v="Z045"/>
    <s v="Z022"/>
    <s v="0093296477"/>
    <s v="1255552"/>
    <s v="WEALIMEX CO., LTD."/>
    <s v="1260935"/>
    <s v="15039619"/>
    <s v="SKU CA FLYL  97R  CPB 20 10000 PP  N TH1"/>
    <n v="1500"/>
    <n v="93240"/>
    <x v="5"/>
    <n v="1500"/>
    <n v="94185"/>
    <n v="945"/>
    <n v="93240"/>
    <n v="108000"/>
    <n v="7065.4205607476633"/>
    <n v="100305.42056074766"/>
    <s v="CAHD"/>
    <x v="1"/>
    <x v="18"/>
  </r>
  <r>
    <x v="4"/>
    <s v="WLM_Y25-06009001"/>
    <s v="1037201371"/>
    <s v="Z045"/>
    <s v="Z022"/>
    <s v="0093296477"/>
    <s v="1255552"/>
    <s v="WEALIMEX CO., LTD."/>
    <s v="1260935"/>
    <s v="15106849"/>
    <s v="SKU CA MGGR  97R  CPB 20 10000 PP  P TH1"/>
    <n v="500"/>
    <n v="31080"/>
    <x v="6"/>
    <n v="500"/>
    <n v="31395"/>
    <n v="315"/>
    <n v="31080"/>
    <n v="36000"/>
    <n v="2355.1401869158876"/>
    <n v="33435.140186915887"/>
    <s v="CAHD"/>
    <x v="1"/>
    <x v="18"/>
  </r>
  <r>
    <x v="5"/>
    <s v="P25H117417"/>
    <s v="1037215677"/>
    <s v="Z045"/>
    <s v="Z022"/>
    <s v="0093296478"/>
    <s v="1014722"/>
    <s v="AEON (Thailand) Co.,Ltd."/>
    <s v="1014722"/>
    <s v="14976301"/>
    <s v="SKU EV LTSB  83R  ROC 20 10000 PP  N TH1"/>
    <n v="500"/>
    <n v="68515"/>
    <x v="0"/>
    <n v="500"/>
    <n v="69265"/>
    <n v="750"/>
    <n v="68515"/>
    <n v="80000"/>
    <n v="5233.6448598130837"/>
    <n v="73748.644859813081"/>
    <s v="EV"/>
    <x v="0"/>
    <x v="8"/>
  </r>
  <r>
    <x v="5"/>
    <s v="P25H117417"/>
    <s v="1037215677"/>
    <s v="Z045"/>
    <s v="Z022"/>
    <s v="0093296478"/>
    <s v="1014722"/>
    <s v="AEON (Thailand) Co.,Ltd."/>
    <s v="1014722"/>
    <s v="14947759"/>
    <s v="SKU CA FLYL  83R  CPB 20 10000 PP  N TH1"/>
    <n v="1000"/>
    <n v="62790"/>
    <x v="2"/>
    <n v="1000"/>
    <n v="62790"/>
    <n v="0"/>
    <n v="62790"/>
    <n v="72000"/>
    <n v="4710.2803738317753"/>
    <n v="67500.280373831774"/>
    <s v="CA"/>
    <x v="0"/>
    <x v="8"/>
  </r>
  <r>
    <x v="5"/>
    <s v="P25H117417"/>
    <s v="1037215677"/>
    <s v="Z045"/>
    <s v="Z022"/>
    <s v="0093296478"/>
    <s v="1014722"/>
    <s v="AEON (Thailand) Co.,Ltd."/>
    <s v="1014722"/>
    <s v="14947762"/>
    <s v="SKU CA LTBL  83R  CPB 20 10000 PP  N TH1"/>
    <n v="1000"/>
    <n v="62790"/>
    <x v="3"/>
    <n v="1000"/>
    <n v="62790"/>
    <n v="0"/>
    <n v="62790"/>
    <n v="72000"/>
    <n v="4710.2803738317753"/>
    <n v="67500.280373831774"/>
    <s v="CA"/>
    <x v="0"/>
    <x v="8"/>
  </r>
  <r>
    <x v="5"/>
    <s v="P25H117417"/>
    <s v="1037215677"/>
    <s v="Z045"/>
    <s v="Z022"/>
    <s v="0093296478"/>
    <s v="1014722"/>
    <s v="AEON (Thailand) Co.,Ltd."/>
    <s v="1014722"/>
    <s v="14947765"/>
    <s v="SKU CA MGGR  83R  CPB 20 10000 PP  N TH1"/>
    <n v="500"/>
    <n v="31395"/>
    <x v="4"/>
    <n v="500"/>
    <n v="31395"/>
    <n v="0"/>
    <n v="31395"/>
    <n v="36000"/>
    <n v="2355.1401869158876"/>
    <n v="33750.140186915887"/>
    <s v="CA"/>
    <x v="0"/>
    <x v="8"/>
  </r>
  <r>
    <x v="5"/>
    <s v="P25H117417"/>
    <s v="1037215677"/>
    <s v="Z045"/>
    <s v="Z022"/>
    <s v="0093296478"/>
    <s v="1014722"/>
    <s v="AEON (Thailand) Co.,Ltd."/>
    <s v="1014722"/>
    <s v="15039619"/>
    <s v="SKU CA FLYL  97R  CPB 20 10000 PP  N TH1"/>
    <n v="1000"/>
    <n v="62790"/>
    <x v="5"/>
    <n v="1000"/>
    <n v="62790"/>
    <n v="0"/>
    <n v="62790"/>
    <n v="72000"/>
    <n v="4710.2803738317753"/>
    <n v="67500.280373831774"/>
    <s v="CAHD"/>
    <x v="0"/>
    <x v="8"/>
  </r>
  <r>
    <x v="5"/>
    <s v="32251004"/>
    <s v="1037215565"/>
    <s v="Z045"/>
    <s v="Z022"/>
    <s v="0093296479"/>
    <s v="1118080"/>
    <s v="CP Axtra Public Company Limited"/>
    <s v="1014696"/>
    <s v="14947765"/>
    <s v="SKU CA MGGR  83R  CPB 20 10000 PP  N TH1"/>
    <n v="500"/>
    <n v="30545"/>
    <x v="4"/>
    <n v="500"/>
    <n v="31395"/>
    <n v="850"/>
    <n v="30545"/>
    <n v="36000"/>
    <n v="2355.1401869158876"/>
    <n v="32900.140186915887"/>
    <s v="CA"/>
    <x v="0"/>
    <x v="5"/>
  </r>
  <r>
    <x v="5"/>
    <s v="32252465"/>
    <s v="1037215566"/>
    <s v="Z045"/>
    <s v="Z022"/>
    <s v="0093296480"/>
    <s v="1118080"/>
    <s v="CP Axtra Public Company Limited"/>
    <s v="1077703"/>
    <s v="16256531"/>
    <s v="SKU WI FLOE  83M  SFP 20 10000 PP  N TH1"/>
    <n v="500"/>
    <n v="30560"/>
    <x v="8"/>
    <n v="500"/>
    <n v="31395"/>
    <n v="835"/>
    <n v="30560"/>
    <n v="36000"/>
    <n v="2355.1401869158876"/>
    <n v="32915.140186915887"/>
    <s v="WI"/>
    <x v="0"/>
    <x v="5"/>
  </r>
  <r>
    <x v="5"/>
    <s v="32252465"/>
    <s v="1037215566"/>
    <s v="Z045"/>
    <s v="Z022"/>
    <s v="0093296480"/>
    <s v="1118080"/>
    <s v="CP Axtra Public Company Limited"/>
    <s v="1077703"/>
    <s v="16256537"/>
    <s v="SKU WI LTCO  83M  SFP 20 10000 PP  N TH1"/>
    <n v="1000"/>
    <n v="61120"/>
    <x v="9"/>
    <n v="1000"/>
    <n v="62790"/>
    <n v="1670"/>
    <n v="61120"/>
    <n v="72000"/>
    <n v="4710.2803738317753"/>
    <n v="65830.280373831774"/>
    <s v="WI"/>
    <x v="0"/>
    <x v="5"/>
  </r>
  <r>
    <x v="5"/>
    <s v="32252465"/>
    <s v="1037215566"/>
    <s v="Z045"/>
    <s v="Z022"/>
    <s v="0093296480"/>
    <s v="1118080"/>
    <s v="CP Axtra Public Company Limited"/>
    <s v="1077703"/>
    <s v="16256534"/>
    <s v="SKU WI MECO  83M  SFP 20 10000 PP  N TH1"/>
    <n v="500"/>
    <n v="30560"/>
    <x v="10"/>
    <n v="500"/>
    <n v="31395"/>
    <n v="835"/>
    <n v="30560"/>
    <n v="36000"/>
    <n v="2355.1401869158876"/>
    <n v="32915.140186915887"/>
    <s v="WI"/>
    <x v="0"/>
    <x v="5"/>
  </r>
  <r>
    <x v="5"/>
    <s v="32252465"/>
    <s v="1037215566"/>
    <s v="Z045"/>
    <s v="Z022"/>
    <s v="0093296480"/>
    <s v="1118080"/>
    <s v="CP Axtra Public Company Limited"/>
    <s v="1077703"/>
    <s v="14947759"/>
    <s v="SKU CA FLYL  83R  CPB 20 10000 PP  N TH1"/>
    <n v="4500"/>
    <n v="274905"/>
    <x v="2"/>
    <n v="4500"/>
    <n v="282555"/>
    <n v="7650"/>
    <n v="274905"/>
    <n v="324000"/>
    <n v="21196.261682242992"/>
    <n v="296101.26168224297"/>
    <s v="CA"/>
    <x v="0"/>
    <x v="5"/>
  </r>
  <r>
    <x v="5"/>
    <s v="32252465"/>
    <s v="1037215566"/>
    <s v="Z045"/>
    <s v="Z022"/>
    <s v="0093296480"/>
    <s v="1118080"/>
    <s v="CP Axtra Public Company Limited"/>
    <s v="1077703"/>
    <s v="14947762"/>
    <s v="SKU CA LTBL  83R  CPB 20 10000 PP  N TH1"/>
    <n v="2000"/>
    <n v="122180"/>
    <x v="3"/>
    <n v="2000"/>
    <n v="125580"/>
    <n v="3400"/>
    <n v="122180"/>
    <n v="144000"/>
    <n v="9420.5607476635505"/>
    <n v="131600.56074766355"/>
    <s v="CA"/>
    <x v="0"/>
    <x v="5"/>
  </r>
  <r>
    <x v="5"/>
    <s v="32252465"/>
    <s v="1037215566"/>
    <s v="Z045"/>
    <s v="Z022"/>
    <s v="0093296480"/>
    <s v="1118080"/>
    <s v="CP Axtra Public Company Limited"/>
    <s v="1077703"/>
    <s v="14947765"/>
    <s v="SKU CA MGGR  83R  CPB 20 10000 PP  N TH1"/>
    <n v="1000"/>
    <n v="61090"/>
    <x v="4"/>
    <n v="1000"/>
    <n v="62790"/>
    <n v="1700"/>
    <n v="61090"/>
    <n v="72000"/>
    <n v="4710.2803738317753"/>
    <n v="65800.280373831774"/>
    <s v="CA"/>
    <x v="0"/>
    <x v="5"/>
  </r>
  <r>
    <x v="5"/>
    <s v="333172"/>
    <s v="1037215678"/>
    <s v="Z045"/>
    <s v="Z022"/>
    <s v="0093296481"/>
    <s v="1014103"/>
    <s v="PTT Retail Management Co., Ltd"/>
    <s v="1136764"/>
    <s v="16256531"/>
    <s v="SKU WI FLOE  83M  SFP 20 10000 PP  N TH1"/>
    <n v="500"/>
    <n v="31395"/>
    <x v="8"/>
    <n v="500"/>
    <n v="31395"/>
    <n v="0"/>
    <n v="31395"/>
    <n v="36000"/>
    <n v="2355.1401869158876"/>
    <n v="33750.140186915887"/>
    <s v="WI"/>
    <x v="0"/>
    <x v="14"/>
  </r>
  <r>
    <x v="5"/>
    <s v="333172"/>
    <s v="1037215678"/>
    <s v="Z045"/>
    <s v="Z022"/>
    <s v="0093296481"/>
    <s v="1014103"/>
    <s v="PTT Retail Management Co., Ltd"/>
    <s v="1136764"/>
    <s v="16256537"/>
    <s v="SKU WI LTCO  83M  SFP 20 10000 PP  N TH1"/>
    <n v="500"/>
    <n v="31395"/>
    <x v="9"/>
    <n v="500"/>
    <n v="31395"/>
    <n v="0"/>
    <n v="31395"/>
    <n v="36000"/>
    <n v="2355.1401869158876"/>
    <n v="33750.140186915887"/>
    <s v="WI"/>
    <x v="0"/>
    <x v="14"/>
  </r>
  <r>
    <x v="5"/>
    <s v="333172"/>
    <s v="1037215678"/>
    <s v="Z045"/>
    <s v="Z022"/>
    <s v="0093296481"/>
    <s v="1014103"/>
    <s v="PTT Retail Management Co., Ltd"/>
    <s v="1136764"/>
    <s v="16256534"/>
    <s v="SKU WI MECO  83M  SFP 20 10000 PP  N TH1"/>
    <n v="1000"/>
    <n v="62790"/>
    <x v="10"/>
    <n v="1000"/>
    <n v="62790"/>
    <n v="0"/>
    <n v="62790"/>
    <n v="72000"/>
    <n v="4710.2803738317753"/>
    <n v="67500.280373831774"/>
    <s v="WI"/>
    <x v="0"/>
    <x v="14"/>
  </r>
  <r>
    <x v="5"/>
    <s v="333172"/>
    <s v="1037215678"/>
    <s v="Z045"/>
    <s v="Z022"/>
    <s v="0093296481"/>
    <s v="1014103"/>
    <s v="PTT Retail Management Co., Ltd"/>
    <s v="1136764"/>
    <s v="14947759"/>
    <s v="SKU CA FLYL  83R  CPB 20 10000 PP  N TH1"/>
    <n v="2500"/>
    <n v="155600"/>
    <x v="2"/>
    <n v="2500"/>
    <n v="156975"/>
    <n v="1375"/>
    <n v="155600"/>
    <n v="180000"/>
    <n v="11775.700934579439"/>
    <n v="167375.70093457945"/>
    <s v="CA"/>
    <x v="0"/>
    <x v="14"/>
  </r>
  <r>
    <x v="5"/>
    <s v="333172"/>
    <s v="1037215678"/>
    <s v="Z045"/>
    <s v="Z022"/>
    <s v="0093296481"/>
    <s v="1014103"/>
    <s v="PTT Retail Management Co., Ltd"/>
    <s v="1136764"/>
    <s v="14947762"/>
    <s v="SKU CA LTBL  83R  CPB 20 10000 PP  N TH1"/>
    <n v="500"/>
    <n v="31120"/>
    <x v="3"/>
    <n v="500"/>
    <n v="31395"/>
    <n v="275"/>
    <n v="31120"/>
    <n v="36000"/>
    <n v="2355.1401869158876"/>
    <n v="33475.140186915887"/>
    <s v="CA"/>
    <x v="0"/>
    <x v="14"/>
  </r>
  <r>
    <x v="5"/>
    <s v="333172"/>
    <s v="1037215678"/>
    <s v="Z045"/>
    <s v="Z022"/>
    <s v="0093296481"/>
    <s v="1014103"/>
    <s v="PTT Retail Management Co., Ltd"/>
    <s v="1136764"/>
    <s v="14947765"/>
    <s v="SKU CA MGGR  83R  CPB 20 10000 PP  N TH1"/>
    <n v="500"/>
    <n v="31395"/>
    <x v="4"/>
    <n v="500"/>
    <n v="31395"/>
    <n v="0"/>
    <n v="31395"/>
    <n v="36000"/>
    <n v="2355.1401869158876"/>
    <n v="33750.140186915887"/>
    <s v="CA"/>
    <x v="0"/>
    <x v="14"/>
  </r>
  <r>
    <x v="5"/>
    <s v="333172"/>
    <s v="1037215678"/>
    <s v="Z045"/>
    <s v="Z022"/>
    <s v="0093296481"/>
    <s v="1014103"/>
    <s v="PTT Retail Management Co., Ltd"/>
    <s v="1136764"/>
    <s v="15039619"/>
    <s v="SKU CA FLYL  97R  CPB 20 10000 PP  N TH1"/>
    <n v="1000"/>
    <n v="62790"/>
    <x v="5"/>
    <n v="1000"/>
    <n v="62790"/>
    <n v="0"/>
    <n v="62790"/>
    <n v="72000"/>
    <n v="4710.2803738317753"/>
    <n v="67500.280373831774"/>
    <s v="CAHD"/>
    <x v="0"/>
    <x v="14"/>
  </r>
  <r>
    <x v="5"/>
    <s v="14486056"/>
    <s v="1037215575"/>
    <s v="Z045"/>
    <s v="Z022"/>
    <s v="0093296482"/>
    <s v="1086774"/>
    <s v="Central Food Retail Co., Ltd."/>
    <s v="1086774"/>
    <s v="16256537"/>
    <s v="SKU WI LTCO  83M  SFP 20 10000 PP  N TH1"/>
    <n v="1000"/>
    <n v="60560"/>
    <x v="9"/>
    <n v="1000"/>
    <n v="62790"/>
    <n v="2230"/>
    <n v="60560"/>
    <n v="72000"/>
    <n v="4710.2803738317753"/>
    <n v="65270.280373831774"/>
    <s v="WI"/>
    <x v="0"/>
    <x v="3"/>
  </r>
  <r>
    <x v="5"/>
    <s v="14486056"/>
    <s v="1037215575"/>
    <s v="Z045"/>
    <s v="Z022"/>
    <s v="0093296482"/>
    <s v="1086774"/>
    <s v="Central Food Retail Co., Ltd."/>
    <s v="1086774"/>
    <s v="14947759"/>
    <s v="SKU CA FLYL  83R  CPB 20 10000 PP  N TH1"/>
    <n v="2000"/>
    <n v="120840"/>
    <x v="2"/>
    <n v="2000"/>
    <n v="125580"/>
    <n v="4740"/>
    <n v="120840"/>
    <n v="144000"/>
    <n v="9420.5607476635505"/>
    <n v="130260.56074766355"/>
    <s v="CA"/>
    <x v="0"/>
    <x v="3"/>
  </r>
  <r>
    <x v="5"/>
    <s v="1012063898"/>
    <s v="1037215568"/>
    <s v="Z045"/>
    <s v="Z022"/>
    <s v="0093296483"/>
    <s v="1014781"/>
    <s v="CP All Public Company Limited"/>
    <s v="1014781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5"/>
    <s v="1012063898"/>
    <s v="1037215568"/>
    <s v="Z045"/>
    <s v="Z022"/>
    <s v="0093296483"/>
    <s v="1014781"/>
    <s v="CP All Public Company Limited"/>
    <s v="1014781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5"/>
    <s v="1012063898"/>
    <s v="1037215568"/>
    <s v="Z045"/>
    <s v="Z022"/>
    <s v="0093296483"/>
    <s v="1014781"/>
    <s v="CP All Public Company Limited"/>
    <s v="1014781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5"/>
    <s v="1012063899"/>
    <s v="1037215569"/>
    <s v="Z045"/>
    <s v="Z022"/>
    <s v="0093296484"/>
    <s v="1014781"/>
    <s v="CP All Public Company Limited"/>
    <s v="1014781"/>
    <s v="16239563"/>
    <s v="SKU WI LTBL  83R  CPB 20 10000 PP  N TH1"/>
    <n v="4000"/>
    <n v="395798.13"/>
    <x v="7"/>
    <n v="4000"/>
    <n v="416600"/>
    <n v="20801.869999999995"/>
    <n v="395798.13"/>
    <n v="480000"/>
    <n v="31401.869158878504"/>
    <n v="427199.99915887852"/>
    <s v="WI"/>
    <x v="0"/>
    <x v="0"/>
  </r>
  <r>
    <x v="5"/>
    <s v="1012063899"/>
    <s v="1037215569"/>
    <s v="Z045"/>
    <s v="Z022"/>
    <s v="0093296484"/>
    <s v="1014781"/>
    <s v="CP All Public Company Limited"/>
    <s v="1014781"/>
    <s v="16256531"/>
    <s v="SKU WI FLOE  83M  SFP 20 10000 PP  N TH1"/>
    <n v="10000"/>
    <n v="591915.46"/>
    <x v="8"/>
    <n v="10000"/>
    <n v="627900"/>
    <n v="35984.540000000037"/>
    <n v="591915.46"/>
    <n v="720000"/>
    <n v="47102.803738317758"/>
    <n v="639018.26373831776"/>
    <s v="WI"/>
    <x v="0"/>
    <x v="0"/>
  </r>
  <r>
    <x v="5"/>
    <s v="1012063899"/>
    <s v="1037215569"/>
    <s v="Z045"/>
    <s v="Z022"/>
    <s v="0093296484"/>
    <s v="1014781"/>
    <s v="CP All Public Company Limited"/>
    <s v="1014781"/>
    <s v="16256537"/>
    <s v="SKU WI LTCO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5"/>
    <s v="1012063899"/>
    <s v="1037215569"/>
    <s v="Z045"/>
    <s v="Z022"/>
    <s v="0093296484"/>
    <s v="1014781"/>
    <s v="CP All Public Company Limited"/>
    <s v="1014781"/>
    <s v="16256534"/>
    <s v="SKU WI ME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5"/>
    <s v="5012064312"/>
    <s v="1037215570"/>
    <s v="Z045"/>
    <s v="Z022"/>
    <s v="0093296485"/>
    <s v="1014781"/>
    <s v="CP All Public Company Limited"/>
    <s v="1075193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5"/>
    <s v="5012064312"/>
    <s v="1037215570"/>
    <s v="Z045"/>
    <s v="Z022"/>
    <s v="0093296485"/>
    <s v="1014781"/>
    <s v="CP All Public Company Limited"/>
    <s v="1075193"/>
    <s v="14976301"/>
    <s v="SKU EV LTSB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5"/>
    <s v="5012064312"/>
    <s v="1037215570"/>
    <s v="Z045"/>
    <s v="Z022"/>
    <s v="0093296485"/>
    <s v="1014781"/>
    <s v="CP All Public Company Limited"/>
    <s v="1075193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5"/>
    <s v="5012064312"/>
    <s v="1037215570"/>
    <s v="Z045"/>
    <s v="Z022"/>
    <s v="0093296485"/>
    <s v="1014781"/>
    <s v="CP All Public Company Limited"/>
    <s v="1075193"/>
    <s v="14947759"/>
    <s v="SKU CA FLYL  83R  CPB 20 10000 PP  N TH1"/>
    <n v="8000"/>
    <n v="473532.21"/>
    <x v="2"/>
    <n v="8000"/>
    <n v="502320"/>
    <n v="28787.789999999979"/>
    <n v="473532.21"/>
    <n v="576000"/>
    <n v="37682.242990654202"/>
    <n v="511214.45299065422"/>
    <s v="CA"/>
    <x v="0"/>
    <x v="0"/>
  </r>
  <r>
    <x v="5"/>
    <s v="5012064312"/>
    <s v="1037215570"/>
    <s v="Z045"/>
    <s v="Z022"/>
    <s v="0093296485"/>
    <s v="1014781"/>
    <s v="CP All Public Company Limited"/>
    <s v="1075193"/>
    <s v="14947762"/>
    <s v="SKU CA LTBL  83R  CPB 20 10000 PP  N TH1"/>
    <n v="5000"/>
    <n v="295957.63"/>
    <x v="3"/>
    <n v="5000"/>
    <n v="313950"/>
    <n v="17992.369999999995"/>
    <n v="295957.63"/>
    <n v="360000"/>
    <n v="23551.401869158879"/>
    <n v="319509.03186915891"/>
    <s v="CA"/>
    <x v="0"/>
    <x v="0"/>
  </r>
  <r>
    <x v="5"/>
    <s v="5012064312"/>
    <s v="1037215570"/>
    <s v="Z045"/>
    <s v="Z022"/>
    <s v="0093296485"/>
    <s v="1014781"/>
    <s v="CP All Public Company Limited"/>
    <s v="1075193"/>
    <s v="14947765"/>
    <s v="SKU CA MGGR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5"/>
    <s v="5012064312"/>
    <s v="1037215570"/>
    <s v="Z045"/>
    <s v="Z022"/>
    <s v="0093296485"/>
    <s v="1014781"/>
    <s v="CP All Public Company Limited"/>
    <s v="1075193"/>
    <s v="15039619"/>
    <s v="SKU CA FLYL  97R  CPB 20 10000 PP  N TH1"/>
    <n v="4000"/>
    <n v="236766.18"/>
    <x v="5"/>
    <n v="4000"/>
    <n v="251160"/>
    <n v="14393.820000000007"/>
    <n v="236766.18"/>
    <n v="288000"/>
    <n v="18841.121495327101"/>
    <n v="255607.30149532709"/>
    <s v="CAHD"/>
    <x v="0"/>
    <x v="0"/>
  </r>
  <r>
    <x v="5"/>
    <s v="5012064312"/>
    <s v="1037215570"/>
    <s v="Z045"/>
    <s v="Z022"/>
    <s v="0093296485"/>
    <s v="1014781"/>
    <s v="CP All Public Company Limited"/>
    <s v="1075193"/>
    <s v="15106849"/>
    <s v="SKU CA MGGR  97R  CPB 20 10000 PP  P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5"/>
    <s v="5012064313"/>
    <s v="1037215571"/>
    <s v="Z045"/>
    <s v="Z022"/>
    <s v="0093296486"/>
    <s v="1014781"/>
    <s v="CP All Public Company Limited"/>
    <s v="1075193"/>
    <s v="16239563"/>
    <s v="SKU WI LTBL  83R  CPB 20 10000 PP  N TH1"/>
    <n v="1500"/>
    <n v="148424.29999999999"/>
    <x v="7"/>
    <n v="1500"/>
    <n v="156225"/>
    <n v="7800.7000000000116"/>
    <n v="148424.29999999999"/>
    <n v="180000"/>
    <n v="11775.700934579439"/>
    <n v="160200.00093457944"/>
    <s v="WI"/>
    <x v="0"/>
    <x v="0"/>
  </r>
  <r>
    <x v="5"/>
    <s v="5012064313"/>
    <s v="1037215571"/>
    <s v="Z045"/>
    <s v="Z022"/>
    <s v="0093296486"/>
    <s v="1014781"/>
    <s v="CP All Public Company Limited"/>
    <s v="1075193"/>
    <s v="16256531"/>
    <s v="SKU WI FLOE  83M  SFP 20 10000 PP  N TH1"/>
    <n v="3000"/>
    <n v="177574.64"/>
    <x v="8"/>
    <n v="3000"/>
    <n v="188370"/>
    <n v="10795.359999999986"/>
    <n v="177574.64"/>
    <n v="216000"/>
    <n v="14130.841121495327"/>
    <n v="191705.48112149534"/>
    <s v="WI"/>
    <x v="0"/>
    <x v="0"/>
  </r>
  <r>
    <x v="5"/>
    <s v="5012064313"/>
    <s v="1037215571"/>
    <s v="Z045"/>
    <s v="Z022"/>
    <s v="0093296486"/>
    <s v="1014781"/>
    <s v="CP All Public Company Limited"/>
    <s v="1075193"/>
    <s v="16256537"/>
    <s v="SKU WI LTCO  83M  SFP 20 10000 PP  N TH1"/>
    <n v="4000"/>
    <n v="236766.18"/>
    <x v="9"/>
    <n v="4000"/>
    <n v="251160"/>
    <n v="14393.820000000007"/>
    <n v="236766.18"/>
    <n v="288000"/>
    <n v="18841.121495327101"/>
    <n v="255607.30149532709"/>
    <s v="WI"/>
    <x v="0"/>
    <x v="0"/>
  </r>
  <r>
    <x v="5"/>
    <s v="5012064313"/>
    <s v="1037215571"/>
    <s v="Z045"/>
    <s v="Z022"/>
    <s v="0093296486"/>
    <s v="1014781"/>
    <s v="CP All Public Company Limited"/>
    <s v="1075193"/>
    <s v="16256534"/>
    <s v="SKU WI ME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5"/>
    <s v="9012063955Code12452D"/>
    <s v="1037215572"/>
    <s v="Z045"/>
    <s v="Z022"/>
    <s v="0093296487"/>
    <s v="1014781"/>
    <s v="CP All Public Company Limited"/>
    <s v="1121029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5"/>
    <s v="9012063955Code12452D"/>
    <s v="1037215572"/>
    <s v="Z045"/>
    <s v="Z022"/>
    <s v="0093296487"/>
    <s v="1014781"/>
    <s v="CP All Public Company Limited"/>
    <s v="1121029"/>
    <s v="14976301"/>
    <s v="SKU EV LTSB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5"/>
    <s v="9012063955Code12452D"/>
    <s v="1037215572"/>
    <s v="Z045"/>
    <s v="Z022"/>
    <s v="0093296487"/>
    <s v="1014781"/>
    <s v="CP All Public Company Limited"/>
    <s v="1121029"/>
    <s v="14947759"/>
    <s v="SKU CA FLYL  83R  CPB 20 10000 PP  N TH1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0"/>
  </r>
  <r>
    <x v="5"/>
    <s v="9012063955Code12452D"/>
    <s v="1037215572"/>
    <s v="Z045"/>
    <s v="Z022"/>
    <s v="0093296487"/>
    <s v="1014781"/>
    <s v="CP All Public Company Limited"/>
    <s v="1121029"/>
    <s v="14947762"/>
    <s v="SKU CA LTBL  83R  CPB 20 10000 PP  N TH1"/>
    <n v="3000"/>
    <n v="177574.58"/>
    <x v="3"/>
    <n v="3000"/>
    <n v="188370"/>
    <n v="10795.420000000013"/>
    <n v="177574.58"/>
    <n v="216000"/>
    <n v="14130.841121495327"/>
    <n v="191705.42112149531"/>
    <s v="CA"/>
    <x v="0"/>
    <x v="0"/>
  </r>
  <r>
    <x v="5"/>
    <s v="9012063955Code12452D"/>
    <s v="1037215572"/>
    <s v="Z045"/>
    <s v="Z022"/>
    <s v="0093296487"/>
    <s v="1014781"/>
    <s v="CP All Public Company Limited"/>
    <s v="1121029"/>
    <s v="14947765"/>
    <s v="SKU CA MGGR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5"/>
    <s v="9012063955Code12452D"/>
    <s v="1037215572"/>
    <s v="Z045"/>
    <s v="Z022"/>
    <s v="0093296487"/>
    <s v="1014781"/>
    <s v="CP All Public Company Limited"/>
    <s v="1121029"/>
    <s v="15039619"/>
    <s v="SKU CA FLYL  97R  CPB 20 10000 PP  N TH1"/>
    <n v="4000"/>
    <n v="236766.18"/>
    <x v="5"/>
    <n v="4000"/>
    <n v="251160"/>
    <n v="14393.820000000007"/>
    <n v="236766.18"/>
    <n v="288000"/>
    <n v="18841.121495327101"/>
    <n v="255607.30149532709"/>
    <s v="CAHD"/>
    <x v="0"/>
    <x v="0"/>
  </r>
  <r>
    <x v="5"/>
    <s v="9012063955Code12452D"/>
    <s v="1037215572"/>
    <s v="Z045"/>
    <s v="Z022"/>
    <s v="0093296487"/>
    <s v="1014781"/>
    <s v="CP All Public Company Limited"/>
    <s v="1121029"/>
    <s v="15106849"/>
    <s v="SKU CA MGGR  97R  CPB 20 10000 PP  P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5"/>
    <s v="9012063956Code12452D"/>
    <s v="1037215573"/>
    <s v="Z045"/>
    <s v="Z022"/>
    <s v="0093296488"/>
    <s v="1014781"/>
    <s v="CP All Public Company Limited"/>
    <s v="1121029"/>
    <s v="16256531"/>
    <s v="SKU WI FLOE  83M  SFP 20 10000 PP  N TH1"/>
    <n v="2000"/>
    <n v="118383.09"/>
    <x v="8"/>
    <n v="2000"/>
    <n v="125580"/>
    <n v="7196.9100000000035"/>
    <n v="118383.09"/>
    <n v="144000"/>
    <n v="9420.5607476635505"/>
    <n v="127803.65074766355"/>
    <s v="WI"/>
    <x v="0"/>
    <x v="0"/>
  </r>
  <r>
    <x v="5"/>
    <s v="9012063956Code12452D"/>
    <s v="1037215573"/>
    <s v="Z045"/>
    <s v="Z022"/>
    <s v="0093296488"/>
    <s v="1014781"/>
    <s v="CP All Public Company Limited"/>
    <s v="1121029"/>
    <s v="16256537"/>
    <s v="SKU WI LTCO  83M  SFP 20 10000 PP  N TH1"/>
    <n v="2000"/>
    <n v="118383.09"/>
    <x v="9"/>
    <n v="2000"/>
    <n v="125580"/>
    <n v="7196.9100000000035"/>
    <n v="118383.09"/>
    <n v="144000"/>
    <n v="9420.5607476635505"/>
    <n v="127803.65074766355"/>
    <s v="WI"/>
    <x v="0"/>
    <x v="0"/>
  </r>
  <r>
    <x v="5"/>
    <s v="9012063956Code12452D"/>
    <s v="1037215573"/>
    <s v="Z045"/>
    <s v="Z022"/>
    <s v="0093296488"/>
    <s v="1014781"/>
    <s v="CP All Public Company Limited"/>
    <s v="1121029"/>
    <s v="16256534"/>
    <s v="SKU WI ME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5"/>
    <s v="C250248522"/>
    <s v="1037215761"/>
    <s v="Z045"/>
    <s v="Z022"/>
    <s v="0093296489"/>
    <s v="1122003"/>
    <s v="VILLA MARKET JP CO., LTD."/>
    <s v="1122003"/>
    <s v="14947759"/>
    <s v="SKU CA FLYL  83R  CPB 20 10000 PP  N TH1"/>
    <n v="30"/>
    <n v="1858.2"/>
    <x v="2"/>
    <n v="30"/>
    <n v="1883.7"/>
    <n v="25.5"/>
    <n v="1858.2"/>
    <n v="2160"/>
    <n v="141.30841121495328"/>
    <n v="1999.5084112149534"/>
    <s v="CA"/>
    <x v="0"/>
    <x v="6"/>
  </r>
  <r>
    <x v="5"/>
    <s v="C250248522"/>
    <s v="1037215761"/>
    <s v="Z045"/>
    <s v="Z022"/>
    <s v="0093296489"/>
    <s v="1122003"/>
    <s v="VILLA MARKET JP CO., LTD."/>
    <s v="1122003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5"/>
    <s v="RDC1_Y25-061001"/>
    <s v="1037215764"/>
    <s v="Z045"/>
    <s v="Z022"/>
    <s v="0093296490"/>
    <s v="1533815"/>
    <s v="RATCHASIMA D.C. CO., LTD."/>
    <s v="1533815"/>
    <s v="16280435"/>
    <s v="SKU EV ORBL  83R  ROC 20 10000 PP  N TH1"/>
    <n v="250"/>
    <n v="34285"/>
    <x v="11"/>
    <n v="250"/>
    <n v="34632.5"/>
    <n v="347.5"/>
    <n v="34285"/>
    <n v="40000"/>
    <n v="2616.8224299065419"/>
    <n v="36901.82242990654"/>
    <s v="EV"/>
    <x v="1"/>
    <x v="19"/>
  </r>
  <r>
    <x v="5"/>
    <s v="RDC1_Y25-061001"/>
    <s v="1037215764"/>
    <s v="Z045"/>
    <s v="Z022"/>
    <s v="0093296490"/>
    <s v="1533815"/>
    <s v="RATCHASIMA D.C. CO., LTD."/>
    <s v="1533815"/>
    <s v="14976301"/>
    <s v="SKU EV LTSB  83R  ROC 20 10000 PP  N TH1"/>
    <n v="200"/>
    <n v="27428"/>
    <x v="0"/>
    <n v="200"/>
    <n v="27706"/>
    <n v="278"/>
    <n v="27428"/>
    <n v="32000"/>
    <n v="2093.4579439252338"/>
    <n v="29521.457943925234"/>
    <s v="EV"/>
    <x v="1"/>
    <x v="19"/>
  </r>
  <r>
    <x v="5"/>
    <s v="RDC1_Y25-061001"/>
    <s v="1037215764"/>
    <s v="Z045"/>
    <s v="Z022"/>
    <s v="0093296490"/>
    <s v="1533815"/>
    <s v="RATCHASIMA D.C. CO., LTD."/>
    <s v="1533815"/>
    <s v="14976304"/>
    <s v="SKU EV MGOP  83R  ROC 20 10000 PP  N TH1"/>
    <n v="80"/>
    <n v="12003.2"/>
    <x v="1"/>
    <n v="80"/>
    <n v="12124"/>
    <n v="120.79999999999927"/>
    <n v="12003.2"/>
    <n v="14000"/>
    <n v="915.8878504672897"/>
    <n v="12919.087850467291"/>
    <s v="EV"/>
    <x v="1"/>
    <x v="19"/>
  </r>
  <r>
    <x v="5"/>
    <s v="RDC1_Y25-061001"/>
    <s v="1037215764"/>
    <s v="Z045"/>
    <s v="Z022"/>
    <s v="0093296490"/>
    <s v="1533815"/>
    <s v="RATCHASIMA D.C. CO., LTD."/>
    <s v="1533815"/>
    <s v="16256531"/>
    <s v="SKU WI FLOE  83M  SFP 20 10000 PP  N TH1"/>
    <n v="5000"/>
    <n v="310800"/>
    <x v="8"/>
    <n v="5000"/>
    <n v="313950"/>
    <n v="3150"/>
    <n v="310800"/>
    <n v="360000"/>
    <n v="23551.401869158879"/>
    <n v="334351.4018691589"/>
    <s v="WI"/>
    <x v="1"/>
    <x v="19"/>
  </r>
  <r>
    <x v="5"/>
    <s v="RDC1_Y25-061001"/>
    <s v="1037215764"/>
    <s v="Z045"/>
    <s v="Z022"/>
    <s v="0093296490"/>
    <s v="1533815"/>
    <s v="RATCHASIMA D.C. CO., LTD."/>
    <s v="1533815"/>
    <s v="16256537"/>
    <s v="SKU WI LTCO  83M  SFP 20 10000 PP  N TH1"/>
    <n v="4475"/>
    <n v="278166"/>
    <x v="9"/>
    <n v="4475"/>
    <n v="280985.25"/>
    <n v="2819.25"/>
    <n v="278166"/>
    <n v="322200"/>
    <n v="21078.504672897197"/>
    <n v="299244.50467289722"/>
    <s v="WI"/>
    <x v="1"/>
    <x v="19"/>
  </r>
  <r>
    <x v="5"/>
    <s v="RDC1_Y25-061001"/>
    <s v="1037215764"/>
    <s v="Z045"/>
    <s v="Z022"/>
    <s v="0093296490"/>
    <s v="1533815"/>
    <s v="RATCHASIMA D.C. CO., LTD."/>
    <s v="1533815"/>
    <s v="16256537"/>
    <s v="SKU WI LTCO  83M  SFP 20 10000 PP  N TH1"/>
    <n v="525"/>
    <n v="32634"/>
    <x v="9"/>
    <n v="525"/>
    <n v="32964.75"/>
    <n v="330.75"/>
    <n v="32634"/>
    <n v="37800"/>
    <n v="2472.8971962616824"/>
    <n v="35106.897196261685"/>
    <s v="WI"/>
    <x v="1"/>
    <x v="19"/>
  </r>
  <r>
    <x v="5"/>
    <s v="RDC1_Y25-061001"/>
    <s v="1037215764"/>
    <s v="Z045"/>
    <s v="Z022"/>
    <s v="0093296490"/>
    <s v="1533815"/>
    <s v="RATCHASIMA D.C. CO., LTD."/>
    <s v="1533815"/>
    <s v="14947759"/>
    <s v="SKU CA FLYL  83R  CPB 20 10000 PP  N TH1"/>
    <n v="40000"/>
    <n v="2486400"/>
    <x v="2"/>
    <n v="40000"/>
    <n v="2511600"/>
    <n v="25200"/>
    <n v="2486400"/>
    <n v="2880000"/>
    <n v="188411.21495327103"/>
    <n v="2674811.2149532712"/>
    <s v="CA"/>
    <x v="1"/>
    <x v="19"/>
  </r>
  <r>
    <x v="5"/>
    <s v="RDC1_Y25-061001"/>
    <s v="1037215764"/>
    <s v="Z045"/>
    <s v="Z022"/>
    <s v="0093296490"/>
    <s v="1533815"/>
    <s v="RATCHASIMA D.C. CO., LTD."/>
    <s v="1533815"/>
    <s v="14947762"/>
    <s v="SKU CA LTBL  83R  CPB 20 10000 PP  N TH1"/>
    <n v="5000"/>
    <n v="310800"/>
    <x v="3"/>
    <n v="5000"/>
    <n v="313950"/>
    <n v="3150"/>
    <n v="310800"/>
    <n v="360000"/>
    <n v="23551.401869158879"/>
    <n v="334351.4018691589"/>
    <s v="CA"/>
    <x v="1"/>
    <x v="19"/>
  </r>
  <r>
    <x v="5"/>
    <s v="RDC1_Y25-061001"/>
    <s v="1037215764"/>
    <s v="Z045"/>
    <s v="Z022"/>
    <s v="0093296490"/>
    <s v="1533815"/>
    <s v="RATCHASIMA D.C. CO., LTD."/>
    <s v="1533815"/>
    <s v="14947765"/>
    <s v="SKU CA MGGR  83R  CPB 20 10000 PP  N TH1"/>
    <n v="2500"/>
    <n v="155400"/>
    <x v="4"/>
    <n v="2500"/>
    <n v="156975"/>
    <n v="1575"/>
    <n v="155400"/>
    <n v="180000"/>
    <n v="11775.700934579439"/>
    <n v="167175.70093457945"/>
    <s v="CA"/>
    <x v="1"/>
    <x v="19"/>
  </r>
  <r>
    <x v="5"/>
    <s v="RDC1_Y25-061001"/>
    <s v="1037215764"/>
    <s v="Z045"/>
    <s v="Z022"/>
    <s v="0093296490"/>
    <s v="1533815"/>
    <s v="RATCHASIMA D.C. CO., LTD."/>
    <s v="1533815"/>
    <s v="15039619"/>
    <s v="SKU CA FLYL  97R  CPB 20 10000 PP  N TH1"/>
    <n v="3000"/>
    <n v="186480"/>
    <x v="5"/>
    <n v="3000"/>
    <n v="188370"/>
    <n v="1890"/>
    <n v="186480"/>
    <n v="216000"/>
    <n v="14130.841121495327"/>
    <n v="200610.84112149532"/>
    <s v="CAHD"/>
    <x v="1"/>
    <x v="19"/>
  </r>
  <r>
    <x v="5"/>
    <s v="RDC2_Y25-061001"/>
    <s v="1037215765"/>
    <s v="Z045"/>
    <s v="Z022"/>
    <s v="0093296491"/>
    <s v="1533947"/>
    <s v="RATCHASIMA D.C. CO., LTD."/>
    <s v="1533947"/>
    <s v="16280435"/>
    <s v="SKU EV ORBL  83R  ROC 20 10000 PP  N TH1"/>
    <n v="500"/>
    <n v="68570"/>
    <x v="11"/>
    <n v="500"/>
    <n v="69265"/>
    <n v="695"/>
    <n v="68570"/>
    <n v="80000"/>
    <n v="5233.6448598130837"/>
    <n v="73803.644859813081"/>
    <s v="EV"/>
    <x v="1"/>
    <x v="19"/>
  </r>
  <r>
    <x v="5"/>
    <s v="RDC2_Y25-061001"/>
    <s v="1037215765"/>
    <s v="Z045"/>
    <s v="Z022"/>
    <s v="0093296491"/>
    <s v="1533947"/>
    <s v="RATCHASIMA D.C. CO., LTD."/>
    <s v="1533947"/>
    <s v="14976301"/>
    <s v="SKU EV LTSB  83R  ROC 20 10000 PP  N TH1"/>
    <n v="200"/>
    <n v="27428"/>
    <x v="0"/>
    <n v="200"/>
    <n v="27706"/>
    <n v="278"/>
    <n v="27428"/>
    <n v="32000"/>
    <n v="2093.4579439252338"/>
    <n v="29521.457943925234"/>
    <s v="EV"/>
    <x v="1"/>
    <x v="19"/>
  </r>
  <r>
    <x v="5"/>
    <s v="RDC2_Y25-061001"/>
    <s v="1037215765"/>
    <s v="Z045"/>
    <s v="Z022"/>
    <s v="0093296491"/>
    <s v="1533947"/>
    <s v="RATCHASIMA D.C. CO., LTD."/>
    <s v="1533947"/>
    <s v="16239563"/>
    <s v="SKU WI LTBL  83R  CPB 20 10000 PP  N TH1"/>
    <n v="50"/>
    <n v="5155.5"/>
    <x v="7"/>
    <n v="50"/>
    <n v="5207.5"/>
    <n v="52"/>
    <n v="5155.5"/>
    <n v="6000"/>
    <n v="392.52336448598129"/>
    <n v="5548.0233644859809"/>
    <s v="WI"/>
    <x v="1"/>
    <x v="19"/>
  </r>
  <r>
    <x v="5"/>
    <s v="RDC2_Y25-061001"/>
    <s v="1037215765"/>
    <s v="Z045"/>
    <s v="Z022"/>
    <s v="0093296491"/>
    <s v="1533947"/>
    <s v="RATCHASIMA D.C. CO., LTD."/>
    <s v="1533947"/>
    <s v="16256531"/>
    <s v="SKU WI FLOE  83M  SFP 20 10000 PP  N TH1"/>
    <n v="1000"/>
    <n v="62160"/>
    <x v="8"/>
    <n v="1000"/>
    <n v="62790"/>
    <n v="630"/>
    <n v="62160"/>
    <n v="72000"/>
    <n v="4710.2803738317753"/>
    <n v="66870.280373831774"/>
    <s v="WI"/>
    <x v="1"/>
    <x v="19"/>
  </r>
  <r>
    <x v="5"/>
    <s v="RDC2_Y25-061001"/>
    <s v="1037215765"/>
    <s v="Z045"/>
    <s v="Z022"/>
    <s v="0093296491"/>
    <s v="1533947"/>
    <s v="RATCHASIMA D.C. CO., LTD."/>
    <s v="1533947"/>
    <s v="16256537"/>
    <s v="SKU WI LTCO  83M  SFP 20 10000 PP  N TH1"/>
    <n v="2500"/>
    <n v="155400"/>
    <x v="9"/>
    <n v="2500"/>
    <n v="156975"/>
    <n v="1575"/>
    <n v="155400"/>
    <n v="180000"/>
    <n v="11775.700934579439"/>
    <n v="167175.70093457945"/>
    <s v="WI"/>
    <x v="1"/>
    <x v="19"/>
  </r>
  <r>
    <x v="5"/>
    <s v="RDC2_Y25-061001"/>
    <s v="1037215765"/>
    <s v="Z045"/>
    <s v="Z022"/>
    <s v="0093296491"/>
    <s v="1533947"/>
    <s v="RATCHASIMA D.C. CO., LTD."/>
    <s v="1533947"/>
    <s v="14947759"/>
    <s v="SKU CA FLYL  83R  CPB 20 10000 PP  N TH1"/>
    <n v="1000"/>
    <n v="62160"/>
    <x v="2"/>
    <n v="1000"/>
    <n v="62790"/>
    <n v="630"/>
    <n v="62160"/>
    <n v="72000"/>
    <n v="4710.2803738317753"/>
    <n v="66870.280373831774"/>
    <s v="CA"/>
    <x v="1"/>
    <x v="19"/>
  </r>
  <r>
    <x v="5"/>
    <s v="RDC2_Y25-061001"/>
    <s v="1037215765"/>
    <s v="Z045"/>
    <s v="Z022"/>
    <s v="0093296491"/>
    <s v="1533947"/>
    <s v="RATCHASIMA D.C. CO., LTD."/>
    <s v="1533947"/>
    <s v="14947762"/>
    <s v="SKU CA LTBL  83R  CPB 20 10000 PP  N TH1"/>
    <n v="2000"/>
    <n v="124320"/>
    <x v="3"/>
    <n v="2000"/>
    <n v="125580"/>
    <n v="1260"/>
    <n v="124320"/>
    <n v="144000"/>
    <n v="9420.5607476635505"/>
    <n v="133740.56074766355"/>
    <s v="CA"/>
    <x v="1"/>
    <x v="19"/>
  </r>
  <r>
    <x v="5"/>
    <s v="RDC2_Y25-061001"/>
    <s v="1037215765"/>
    <s v="Z045"/>
    <s v="Z022"/>
    <s v="0093296491"/>
    <s v="1533947"/>
    <s v="RATCHASIMA D.C. CO., LTD."/>
    <s v="1533947"/>
    <s v="15039619"/>
    <s v="SKU CA FLYL  97R  CPB 20 10000 PP  N TH1"/>
    <n v="1000"/>
    <n v="62160"/>
    <x v="5"/>
    <n v="1000"/>
    <n v="62790"/>
    <n v="630"/>
    <n v="62160"/>
    <n v="72000"/>
    <n v="4710.2803738317753"/>
    <n v="66870.280373831774"/>
    <s v="CAHD"/>
    <x v="1"/>
    <x v="19"/>
  </r>
  <r>
    <x v="5"/>
    <s v="WLM_Y25-06010001"/>
    <s v="1037215766"/>
    <s v="Z045"/>
    <s v="Z022"/>
    <s v="0093296492"/>
    <s v="1255552"/>
    <s v="WEALIMEX CO., LTD."/>
    <s v="1260935"/>
    <s v="16239563"/>
    <s v="SKU WI LTBL  83R  CPB 20 10000 PP  N TH1"/>
    <n v="50"/>
    <n v="5155.5"/>
    <x v="7"/>
    <n v="50"/>
    <n v="5207.5"/>
    <n v="52"/>
    <n v="5155.5"/>
    <n v="6000"/>
    <n v="392.52336448598129"/>
    <n v="5548.0233644859809"/>
    <s v="WI"/>
    <x v="1"/>
    <x v="18"/>
  </r>
  <r>
    <x v="5"/>
    <s v="WLM_Y25-06010001"/>
    <s v="1037215766"/>
    <s v="Z045"/>
    <s v="Z022"/>
    <s v="0093296492"/>
    <s v="1255552"/>
    <s v="WEALIMEX CO., LTD."/>
    <s v="1260935"/>
    <s v="16256537"/>
    <s v="SKU WI LTCO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18"/>
  </r>
  <r>
    <x v="5"/>
    <s v="WLM_Y25-06010001"/>
    <s v="1037215766"/>
    <s v="Z045"/>
    <s v="Z022"/>
    <s v="0093296492"/>
    <s v="1255552"/>
    <s v="WEALIMEX CO., LTD."/>
    <s v="1260935"/>
    <s v="14947759"/>
    <s v="SKU CA FLYL  83R  CPB 20 10000 PP  N TH1"/>
    <n v="5000"/>
    <n v="310800"/>
    <x v="2"/>
    <n v="5000"/>
    <n v="313950"/>
    <n v="3150"/>
    <n v="310800"/>
    <n v="360000"/>
    <n v="23551.401869158879"/>
    <n v="334351.4018691589"/>
    <s v="CA"/>
    <x v="1"/>
    <x v="18"/>
  </r>
  <r>
    <x v="5"/>
    <s v="PDC1_Y25-061002"/>
    <s v="1037215762"/>
    <s v="Z045"/>
    <s v="Z022"/>
    <s v="0093296493"/>
    <s v="1406366"/>
    <s v="RATCHASIMA P.D.C. CO., LTD."/>
    <s v="1406366"/>
    <s v="14976301"/>
    <s v="SKU EV LTSB  83R  ROC 20 10000 PP  N TH1"/>
    <n v="40"/>
    <n v="5485.6"/>
    <x v="0"/>
    <n v="40"/>
    <n v="5541.2"/>
    <n v="55.599999999999454"/>
    <n v="5485.6"/>
    <n v="6400"/>
    <n v="418.69158878504675"/>
    <n v="5904.2915887850468"/>
    <s v="EV"/>
    <x v="1"/>
    <x v="11"/>
  </r>
  <r>
    <x v="5"/>
    <s v="PDC1_Y25-061002"/>
    <s v="1037215762"/>
    <s v="Z045"/>
    <s v="Z022"/>
    <s v="0093296493"/>
    <s v="1406366"/>
    <s v="RATCHASIMA P.D.C. CO., LTD."/>
    <s v="1406366"/>
    <s v="16256531"/>
    <s v="SKU WI FLOE  83M  SFP 20 10000 PP  N TH1"/>
    <n v="1000"/>
    <n v="62160"/>
    <x v="8"/>
    <n v="1000"/>
    <n v="62790"/>
    <n v="630"/>
    <n v="62160"/>
    <n v="72000"/>
    <n v="4710.2803738317753"/>
    <n v="66870.280373831774"/>
    <s v="WI"/>
    <x v="1"/>
    <x v="11"/>
  </r>
  <r>
    <x v="5"/>
    <s v="PDC1_Y25-061002"/>
    <s v="1037215762"/>
    <s v="Z045"/>
    <s v="Z022"/>
    <s v="0093296493"/>
    <s v="1406366"/>
    <s v="RATCHASIMA P.D.C. CO., LTD."/>
    <s v="1406366"/>
    <s v="16256537"/>
    <s v="SKU WI LTCO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11"/>
  </r>
  <r>
    <x v="5"/>
    <s v="PDC1_Y25-061002"/>
    <s v="1037215762"/>
    <s v="Z045"/>
    <s v="Z022"/>
    <s v="0093296493"/>
    <s v="1406366"/>
    <s v="RATCHASIMA P.D.C. CO., LTD."/>
    <s v="1406366"/>
    <s v="16256534"/>
    <s v="SKU WI MECO  83M  SFP 20 10000 PP  N TH1"/>
    <n v="250"/>
    <n v="15540"/>
    <x v="10"/>
    <n v="250"/>
    <n v="15697.5"/>
    <n v="157.5"/>
    <n v="15540"/>
    <n v="18000"/>
    <n v="1177.5700934579438"/>
    <n v="16717.570093457944"/>
    <s v="WI"/>
    <x v="1"/>
    <x v="11"/>
  </r>
  <r>
    <x v="5"/>
    <s v="PDC1_Y25-061002"/>
    <s v="1037215762"/>
    <s v="Z045"/>
    <s v="Z022"/>
    <s v="0093296493"/>
    <s v="1406366"/>
    <s v="RATCHASIMA P.D.C. CO., LTD."/>
    <s v="1406366"/>
    <s v="14947762"/>
    <s v="SKU CA LTBL  83R  CPB 20 10000 PP  N TH1"/>
    <n v="710"/>
    <n v="44133.599999999999"/>
    <x v="3"/>
    <n v="710"/>
    <n v="44580.9"/>
    <n v="447.30000000000291"/>
    <n v="44133.599999999999"/>
    <n v="51120"/>
    <n v="3344.299065420561"/>
    <n v="47477.899065420563"/>
    <s v="CA"/>
    <x v="1"/>
    <x v="11"/>
  </r>
  <r>
    <x v="5"/>
    <s v="PDC1_Y25-061002"/>
    <s v="1037215762"/>
    <s v="Z045"/>
    <s v="Z022"/>
    <s v="0093296493"/>
    <s v="1406366"/>
    <s v="RATCHASIMA P.D.C. CO., LTD."/>
    <s v="1406366"/>
    <s v="14947765"/>
    <s v="SKU CA MGGR  83R  CPB 20 10000 PP  N TH1"/>
    <n v="1500"/>
    <n v="93240"/>
    <x v="4"/>
    <n v="1500"/>
    <n v="94185"/>
    <n v="945"/>
    <n v="93240"/>
    <n v="108000"/>
    <n v="7065.4205607476633"/>
    <n v="100305.42056074766"/>
    <s v="CA"/>
    <x v="1"/>
    <x v="11"/>
  </r>
  <r>
    <x v="5"/>
    <s v="PDC2_Y25-061002"/>
    <s v="1037215763"/>
    <s v="Z045"/>
    <s v="Z022"/>
    <s v="0093296494"/>
    <s v="1268011"/>
    <s v="RATCHASIMA P.D.C. CO., LTD."/>
    <s v="1268011"/>
    <s v="16256531"/>
    <s v="SKU WI FLOE  83M  SFP 20 10000 PP  N TH1"/>
    <n v="500"/>
    <n v="31080"/>
    <x v="8"/>
    <n v="500"/>
    <n v="31395"/>
    <n v="315"/>
    <n v="31080"/>
    <n v="36000"/>
    <n v="2355.1401869158876"/>
    <n v="33435.140186915887"/>
    <s v="WI"/>
    <x v="1"/>
    <x v="11"/>
  </r>
  <r>
    <x v="5"/>
    <s v="PDC2_Y25-061002"/>
    <s v="1037215763"/>
    <s v="Z045"/>
    <s v="Z022"/>
    <s v="0093296494"/>
    <s v="1268011"/>
    <s v="RATCHASIMA P.D.C. CO., LTD."/>
    <s v="1268011"/>
    <s v="16256534"/>
    <s v="SKU WI MECO  83M  SFP 20 10000 PP  N TH1"/>
    <n v="250"/>
    <n v="15540"/>
    <x v="10"/>
    <n v="250"/>
    <n v="15697.5"/>
    <n v="157.5"/>
    <n v="15540"/>
    <n v="18000"/>
    <n v="1177.5700934579438"/>
    <n v="16717.570093457944"/>
    <s v="WI"/>
    <x v="1"/>
    <x v="11"/>
  </r>
  <r>
    <x v="5"/>
    <s v="PDC2_Y25-061002"/>
    <s v="1037215763"/>
    <s v="Z045"/>
    <s v="Z022"/>
    <s v="0093296494"/>
    <s v="1268011"/>
    <s v="RATCHASIMA P.D.C. CO., LTD."/>
    <s v="1268011"/>
    <s v="14947759"/>
    <s v="SKU CA FLYL  83R  CPB 20 10000 PP  N TH1"/>
    <n v="2500"/>
    <n v="155400"/>
    <x v="2"/>
    <n v="2500"/>
    <n v="156975"/>
    <n v="1575"/>
    <n v="155400"/>
    <n v="180000"/>
    <n v="11775.700934579439"/>
    <n v="167175.70093457945"/>
    <s v="CA"/>
    <x v="1"/>
    <x v="11"/>
  </r>
  <r>
    <x v="5"/>
    <s v="PDC2_Y25-061002"/>
    <s v="1037215763"/>
    <s v="Z045"/>
    <s v="Z022"/>
    <s v="0093296494"/>
    <s v="1268011"/>
    <s v="RATCHASIMA P.D.C. CO., LTD."/>
    <s v="1268011"/>
    <s v="14947762"/>
    <s v="SKU CA LTBL  83R  CPB 20 10000 PP  N TH1"/>
    <n v="250"/>
    <n v="15540"/>
    <x v="3"/>
    <n v="250"/>
    <n v="15697.5"/>
    <n v="157.5"/>
    <n v="15540"/>
    <n v="18000"/>
    <n v="1177.5700934579438"/>
    <n v="16717.570093457944"/>
    <s v="CA"/>
    <x v="1"/>
    <x v="11"/>
  </r>
  <r>
    <x v="5"/>
    <s v="PDC2_Y25-061002"/>
    <s v="1037215763"/>
    <s v="Z045"/>
    <s v="Z022"/>
    <s v="0093296494"/>
    <s v="1268011"/>
    <s v="RATCHASIMA P.D.C. CO., LTD."/>
    <s v="1268011"/>
    <s v="14947765"/>
    <s v="SKU CA MGGR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11"/>
  </r>
  <r>
    <x v="5"/>
    <s v="PDC2_Y25-061002"/>
    <s v="1037215763"/>
    <s v="Z045"/>
    <s v="Z022"/>
    <s v="0093296494"/>
    <s v="1268011"/>
    <s v="RATCHASIMA P.D.C. CO., LTD."/>
    <s v="1268011"/>
    <s v="15039619"/>
    <s v="SKU CA FLYL  97R  CPB 20 10000 PP  N TH1"/>
    <n v="2500"/>
    <n v="155400"/>
    <x v="5"/>
    <n v="2500"/>
    <n v="156975"/>
    <n v="1575"/>
    <n v="155400"/>
    <n v="180000"/>
    <n v="11775.700934579439"/>
    <n v="167175.70093457945"/>
    <s v="CAHD"/>
    <x v="1"/>
    <x v="11"/>
  </r>
  <r>
    <x v="5"/>
    <s v="PDC2_Y25-061002"/>
    <s v="1037215763"/>
    <s v="Z045"/>
    <s v="Z022"/>
    <s v="0093296494"/>
    <s v="1268011"/>
    <s v="RATCHASIMA P.D.C. CO., LTD."/>
    <s v="1268011"/>
    <s v="15106849"/>
    <s v="SKU CA MGGR  97R  CPB 20 10000 PP  P TH1"/>
    <n v="250"/>
    <n v="15540"/>
    <x v="6"/>
    <n v="250"/>
    <n v="15697.5"/>
    <n v="157.5"/>
    <n v="15540"/>
    <n v="18000"/>
    <n v="1177.5700934579438"/>
    <n v="16717.570093457944"/>
    <s v="CAHD"/>
    <x v="1"/>
    <x v="11"/>
  </r>
  <r>
    <x v="5"/>
    <s v="PDC3_Y25-061013"/>
    <s v="1037215770"/>
    <s v="Z045"/>
    <s v="Z022"/>
    <s v="0093296495"/>
    <s v="1406173"/>
    <s v="RATCHASIMA P.D.C. CO., LTD."/>
    <s v="1406173"/>
    <s v="16256531"/>
    <s v="SKU WI FLOE  83M  SFP 20 10000 PP  N TH1"/>
    <n v="1000"/>
    <n v="62160"/>
    <x v="8"/>
    <n v="1000"/>
    <n v="62790"/>
    <n v="630"/>
    <n v="62160"/>
    <n v="72000"/>
    <n v="4710.2803738317753"/>
    <n v="66870.280373831774"/>
    <s v="WI"/>
    <x v="1"/>
    <x v="11"/>
  </r>
  <r>
    <x v="5"/>
    <s v="PDC3_Y25-061013"/>
    <s v="1037215770"/>
    <s v="Z045"/>
    <s v="Z022"/>
    <s v="0093296495"/>
    <s v="1406173"/>
    <s v="RATCHASIMA P.D.C. CO., LTD."/>
    <s v="1406173"/>
    <s v="16256534"/>
    <s v="SKU WI MECO  83M  SFP 20 10000 PP  N TH1"/>
    <n v="250"/>
    <n v="15540"/>
    <x v="10"/>
    <n v="250"/>
    <n v="15697.5"/>
    <n v="157.5"/>
    <n v="15540"/>
    <n v="18000"/>
    <n v="1177.5700934579438"/>
    <n v="16717.570093457944"/>
    <s v="WI"/>
    <x v="1"/>
    <x v="11"/>
  </r>
  <r>
    <x v="5"/>
    <s v="PDC3_Y25-061013"/>
    <s v="1037215770"/>
    <s v="Z045"/>
    <s v="Z022"/>
    <s v="0093296495"/>
    <s v="1406173"/>
    <s v="RATCHASIMA P.D.C. CO., LTD."/>
    <s v="1406173"/>
    <s v="14947759"/>
    <s v="SKU CA FLYL  83R  CPB 20 10000 PP  N TH1"/>
    <n v="3000"/>
    <n v="186480"/>
    <x v="2"/>
    <n v="3000"/>
    <n v="188370"/>
    <n v="1890"/>
    <n v="186480"/>
    <n v="216000"/>
    <n v="14130.841121495327"/>
    <n v="200610.84112149532"/>
    <s v="CA"/>
    <x v="1"/>
    <x v="11"/>
  </r>
  <r>
    <x v="5"/>
    <s v="PDC3_Y25-061013"/>
    <s v="1037215770"/>
    <s v="Z045"/>
    <s v="Z022"/>
    <s v="0093296495"/>
    <s v="1406173"/>
    <s v="RATCHASIMA P.D.C. CO., LTD."/>
    <s v="1406173"/>
    <s v="14947762"/>
    <s v="SKU CA LTBL  83R  CPB 20 10000 PP  N TH1"/>
    <n v="250"/>
    <n v="15540"/>
    <x v="3"/>
    <n v="250"/>
    <n v="15697.5"/>
    <n v="157.5"/>
    <n v="15540"/>
    <n v="18000"/>
    <n v="1177.5700934579438"/>
    <n v="16717.570093457944"/>
    <s v="CA"/>
    <x v="1"/>
    <x v="11"/>
  </r>
  <r>
    <x v="5"/>
    <s v="PDC3_Y25-061013"/>
    <s v="1037215770"/>
    <s v="Z045"/>
    <s v="Z022"/>
    <s v="0093296495"/>
    <s v="1406173"/>
    <s v="RATCHASIMA P.D.C. CO., LTD."/>
    <s v="1406173"/>
    <s v="14947765"/>
    <s v="SKU CA MGGR  83R  CPB 20 10000 PP  N TH1"/>
    <n v="250"/>
    <n v="15540"/>
    <x v="4"/>
    <n v="250"/>
    <n v="15697.5"/>
    <n v="157.5"/>
    <n v="15540"/>
    <n v="18000"/>
    <n v="1177.5700934579438"/>
    <n v="16717.570093457944"/>
    <s v="CA"/>
    <x v="1"/>
    <x v="11"/>
  </r>
  <r>
    <x v="5"/>
    <s v="PDC3_Y25-061013"/>
    <s v="1037215770"/>
    <s v="Z045"/>
    <s v="Z022"/>
    <s v="0093296495"/>
    <s v="1406173"/>
    <s v="RATCHASIMA P.D.C. CO., LTD."/>
    <s v="1406173"/>
    <s v="15039619"/>
    <s v="SKU CA FLYL  97R  CPB 20 10000 PP  N TH1"/>
    <n v="2000"/>
    <n v="124320"/>
    <x v="5"/>
    <n v="2000"/>
    <n v="125580"/>
    <n v="1260"/>
    <n v="124320"/>
    <n v="144000"/>
    <n v="9420.5607476635505"/>
    <n v="133740.56074766355"/>
    <s v="CAHD"/>
    <x v="1"/>
    <x v="11"/>
  </r>
  <r>
    <x v="5"/>
    <s v="PDC3_Y25-061013"/>
    <s v="1037215770"/>
    <s v="Z045"/>
    <s v="Z022"/>
    <s v="0093296495"/>
    <s v="1406173"/>
    <s v="RATCHASIMA P.D.C. CO., LTD."/>
    <s v="1406173"/>
    <s v="15106849"/>
    <s v="SKU CA MGGR  97R  CPB 20 10000 PP  P TH1"/>
    <n v="750"/>
    <n v="46620"/>
    <x v="6"/>
    <n v="750"/>
    <n v="47092.5"/>
    <n v="472.5"/>
    <n v="46620"/>
    <n v="54000"/>
    <n v="3532.7102803738317"/>
    <n v="50152.710280373831"/>
    <s v="CAHD"/>
    <x v="1"/>
    <x v="11"/>
  </r>
  <r>
    <x v="5"/>
    <s v="PDC4_Y25-061002"/>
    <s v="1037215771"/>
    <s v="Z045"/>
    <s v="Z022"/>
    <s v="0093296496"/>
    <s v="1406172"/>
    <s v="RATCHASIMA P.D.C. CO., LTD."/>
    <s v="1406172"/>
    <s v="16256531"/>
    <s v="SKU WI FLOE  83M  SFP 20 10000 PP  N TH1"/>
    <n v="500"/>
    <n v="31080"/>
    <x v="8"/>
    <n v="500"/>
    <n v="31395"/>
    <n v="315"/>
    <n v="31080"/>
    <n v="36000"/>
    <n v="2355.1401869158876"/>
    <n v="33435.140186915887"/>
    <s v="WI"/>
    <x v="1"/>
    <x v="11"/>
  </r>
  <r>
    <x v="5"/>
    <s v="PDC4_Y25-061002"/>
    <s v="1037215771"/>
    <s v="Z045"/>
    <s v="Z022"/>
    <s v="0093296496"/>
    <s v="1406172"/>
    <s v="RATCHASIMA P.D.C. CO., LTD."/>
    <s v="1406172"/>
    <s v="14947759"/>
    <s v="SKU CA FLYL  83R  CPB 20 10000 PP  N TH1"/>
    <n v="3000"/>
    <n v="186480"/>
    <x v="2"/>
    <n v="3000"/>
    <n v="188370"/>
    <n v="1890"/>
    <n v="186480"/>
    <n v="216000"/>
    <n v="14130.841121495327"/>
    <n v="200610.84112149532"/>
    <s v="CA"/>
    <x v="1"/>
    <x v="11"/>
  </r>
  <r>
    <x v="5"/>
    <s v="PDC4_Y25-061002"/>
    <s v="1037215771"/>
    <s v="Z045"/>
    <s v="Z022"/>
    <s v="0093296496"/>
    <s v="1406172"/>
    <s v="RATCHASIMA P.D.C. CO., LTD."/>
    <s v="1406172"/>
    <s v="14947765"/>
    <s v="SKU CA MGGR  83R  CPB 20 10000 PP  N TH1"/>
    <n v="250"/>
    <n v="15540"/>
    <x v="4"/>
    <n v="250"/>
    <n v="15697.5"/>
    <n v="157.5"/>
    <n v="15540"/>
    <n v="18000"/>
    <n v="1177.5700934579438"/>
    <n v="16717.570093457944"/>
    <s v="CA"/>
    <x v="1"/>
    <x v="11"/>
  </r>
  <r>
    <x v="5"/>
    <s v="PDC4_Y25-061002"/>
    <s v="1037215771"/>
    <s v="Z045"/>
    <s v="Z022"/>
    <s v="0093296496"/>
    <s v="1406172"/>
    <s v="RATCHASIMA P.D.C. CO., LTD."/>
    <s v="1406172"/>
    <s v="15039619"/>
    <s v="SKU CA FLYL  97R  CPB 20 10000 PP  N TH1"/>
    <n v="1500"/>
    <n v="93240"/>
    <x v="5"/>
    <n v="1500"/>
    <n v="94185"/>
    <n v="945"/>
    <n v="93240"/>
    <n v="108000"/>
    <n v="7065.4205607476633"/>
    <n v="100305.42056074766"/>
    <s v="CAHD"/>
    <x v="1"/>
    <x v="11"/>
  </r>
  <r>
    <x v="5"/>
    <s v="PDC4_Y25-061002"/>
    <s v="1037215771"/>
    <s v="Z045"/>
    <s v="Z022"/>
    <s v="0093296496"/>
    <s v="1406172"/>
    <s v="RATCHASIMA P.D.C. CO., LTD."/>
    <s v="1406172"/>
    <s v="15106849"/>
    <s v="SKU CA MGGR  97R  CPB 20 10000 PP  P TH1"/>
    <n v="250"/>
    <n v="15540"/>
    <x v="6"/>
    <n v="250"/>
    <n v="15697.5"/>
    <n v="157.5"/>
    <n v="15540"/>
    <n v="18000"/>
    <n v="1177.5700934579438"/>
    <n v="16717.570093457944"/>
    <s v="CAHD"/>
    <x v="1"/>
    <x v="11"/>
  </r>
  <r>
    <x v="5"/>
    <s v="SOR1_Y25-061003"/>
    <s v="1037215772"/>
    <s v="Z045"/>
    <s v="Z022"/>
    <s v="0093296497"/>
    <s v="1256072"/>
    <s v="SOR.CHAROEN SUPPLY 2018 CO., LTD."/>
    <s v="1256072"/>
    <s v="14976301"/>
    <s v="SKU EV LTSB  83R  ROC 20 10000 PP  N TH1"/>
    <n v="500"/>
    <n v="68570"/>
    <x v="0"/>
    <n v="500"/>
    <n v="69265"/>
    <n v="695"/>
    <n v="68570"/>
    <n v="80000"/>
    <n v="5233.6448598130837"/>
    <n v="73803.644859813081"/>
    <s v="EV"/>
    <x v="1"/>
    <x v="9"/>
  </r>
  <r>
    <x v="5"/>
    <s v="SOR1_Y25-061003"/>
    <s v="1037215772"/>
    <s v="Z045"/>
    <s v="Z022"/>
    <s v="0093296497"/>
    <s v="1256072"/>
    <s v="SOR.CHAROEN SUPPLY 2018 CO., LTD."/>
    <s v="1256072"/>
    <s v="16256531"/>
    <s v="SKU WI FLOE  83M  SFP 20 10000 PP  N TH1"/>
    <n v="4000"/>
    <n v="248640"/>
    <x v="8"/>
    <n v="4000"/>
    <n v="251160"/>
    <n v="2520"/>
    <n v="248640"/>
    <n v="288000"/>
    <n v="18841.121495327101"/>
    <n v="267481.1214953271"/>
    <s v="WI"/>
    <x v="1"/>
    <x v="9"/>
  </r>
  <r>
    <x v="5"/>
    <s v="SOR1_Y25-061003"/>
    <s v="1037215772"/>
    <s v="Z045"/>
    <s v="Z022"/>
    <s v="0093296497"/>
    <s v="1256072"/>
    <s v="SOR.CHAROEN SUPPLY 2018 CO., LTD."/>
    <s v="1256072"/>
    <s v="14947759"/>
    <s v="SKU CA FLYL  83R  CPB 20 10000 PP  N TH1"/>
    <n v="5000"/>
    <n v="310800"/>
    <x v="2"/>
    <n v="5000"/>
    <n v="313950"/>
    <n v="3150"/>
    <n v="310800"/>
    <n v="360000"/>
    <n v="23551.401869158879"/>
    <n v="334351.4018691589"/>
    <s v="CA"/>
    <x v="1"/>
    <x v="9"/>
  </r>
  <r>
    <x v="5"/>
    <s v="SOR1_Y25-061003"/>
    <s v="1037215772"/>
    <s v="Z045"/>
    <s v="Z022"/>
    <s v="0093296497"/>
    <s v="1256072"/>
    <s v="SOR.CHAROEN SUPPLY 2018 CO., LTD."/>
    <s v="1256072"/>
    <s v="15039619"/>
    <s v="SKU CA FLYL  97R  CPB 20 10000 PP  N TH1"/>
    <n v="1500"/>
    <n v="93240"/>
    <x v="5"/>
    <n v="1500"/>
    <n v="94185"/>
    <n v="945"/>
    <n v="93240"/>
    <n v="108000"/>
    <n v="7065.4205607476633"/>
    <n v="100305.42056074766"/>
    <s v="CAHD"/>
    <x v="1"/>
    <x v="9"/>
  </r>
  <r>
    <x v="5"/>
    <s v="PTC-4101418357"/>
    <s v="1037216027"/>
    <s v="Z045"/>
    <s v="Z022"/>
    <s v="0093296498"/>
    <s v="1015197"/>
    <s v="Petroleum Thai Corporation Co.,Ltd."/>
    <s v="1255553"/>
    <s v="14947759"/>
    <s v="SKU CA FLYL  83R  CPB 20 10000 PP  N TH1"/>
    <n v="500"/>
    <n v="31245"/>
    <x v="2"/>
    <n v="500"/>
    <n v="31395"/>
    <n v="150"/>
    <n v="31245"/>
    <n v="36000"/>
    <n v="2355.1401869158876"/>
    <n v="33600.140186915887"/>
    <s v="CA"/>
    <x v="0"/>
    <x v="12"/>
  </r>
  <r>
    <x v="5"/>
    <s v="PTC-4101418357"/>
    <s v="1037216027"/>
    <s v="Z045"/>
    <s v="Z022"/>
    <s v="0093296498"/>
    <s v="1015197"/>
    <s v="Petroleum Thai Corporation Co.,Ltd."/>
    <s v="1255553"/>
    <s v="14947762"/>
    <s v="SKU CA LTBL  83R  CPB 20 10000 PP  N TH1"/>
    <n v="500"/>
    <n v="31245"/>
    <x v="3"/>
    <n v="500"/>
    <n v="31395"/>
    <n v="150"/>
    <n v="31245"/>
    <n v="36000"/>
    <n v="2355.1401869158876"/>
    <n v="33600.140186915887"/>
    <s v="CA"/>
    <x v="0"/>
    <x v="12"/>
  </r>
  <r>
    <x v="5"/>
    <s v="PTC-4101418357"/>
    <s v="1037216027"/>
    <s v="Z045"/>
    <s v="Z022"/>
    <s v="0093296498"/>
    <s v="1015197"/>
    <s v="Petroleum Thai Corporation Co.,Ltd."/>
    <s v="1255553"/>
    <s v="14947765"/>
    <s v="SKU CA MGGR  83R  CPB 20 10000 PP  N TH1"/>
    <n v="500"/>
    <n v="31245"/>
    <x v="4"/>
    <n v="500"/>
    <n v="31395"/>
    <n v="150"/>
    <n v="31245"/>
    <n v="36000"/>
    <n v="2355.1401869158876"/>
    <n v="33600.140186915887"/>
    <s v="CA"/>
    <x v="0"/>
    <x v="12"/>
  </r>
  <r>
    <x v="5"/>
    <s v="PTC-4101418357"/>
    <s v="1037216027"/>
    <s v="Z045"/>
    <s v="Z022"/>
    <s v="0093296498"/>
    <s v="1015197"/>
    <s v="Petroleum Thai Corporation Co.,Ltd."/>
    <s v="1255553"/>
    <s v="15039619"/>
    <s v="SKU CA FLYL  97R  CPB 20 10000 PP  N TH1"/>
    <n v="500"/>
    <n v="31395"/>
    <x v="5"/>
    <n v="500"/>
    <n v="31395"/>
    <n v="0"/>
    <n v="31395"/>
    <n v="36000"/>
    <n v="2355.1401869158876"/>
    <n v="33750.140186915887"/>
    <s v="CAHD"/>
    <x v="0"/>
    <x v="12"/>
  </r>
  <r>
    <x v="5"/>
    <s v="SSD_Y25-0610"/>
    <s v="1037219140"/>
    <s v="Z045"/>
    <s v="Z022"/>
    <s v="0093296499"/>
    <s v="1255254"/>
    <s v="SAMSUB DISTRIBUTOR LIMITED"/>
    <s v="1255254"/>
    <s v="16256531"/>
    <s v="SKU WI FLOE  83M  SFP 20 10000 PP  N TH1"/>
    <n v="500"/>
    <n v="31080"/>
    <x v="8"/>
    <n v="500"/>
    <n v="31395"/>
    <n v="315"/>
    <n v="31080"/>
    <n v="36000"/>
    <n v="2355.1401869158876"/>
    <n v="33435.140186915887"/>
    <s v="WI"/>
    <x v="1"/>
    <x v="7"/>
  </r>
  <r>
    <x v="5"/>
    <s v="SSD_Y25-0610"/>
    <s v="1037219140"/>
    <s v="Z045"/>
    <s v="Z022"/>
    <s v="0093296499"/>
    <s v="1255254"/>
    <s v="SAMSUB DISTRIBUTOR LIMITED"/>
    <s v="1255254"/>
    <s v="16256537"/>
    <s v="SKU WI LTCO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7"/>
  </r>
  <r>
    <x v="5"/>
    <s v="SSD_Y25-0610"/>
    <s v="1037219140"/>
    <s v="Z045"/>
    <s v="Z022"/>
    <s v="0093296499"/>
    <s v="1255254"/>
    <s v="SAMSUB DISTRIBUTOR LIMITED"/>
    <s v="1255254"/>
    <s v="16256534"/>
    <s v="SKU WI ME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7"/>
  </r>
  <r>
    <x v="5"/>
    <s v="SSD_Y25-0610"/>
    <s v="1037219140"/>
    <s v="Z045"/>
    <s v="Z022"/>
    <s v="0093296499"/>
    <s v="1255254"/>
    <s v="SAMSUB DISTRIBUTOR LIMITED"/>
    <s v="1255254"/>
    <s v="14947759"/>
    <s v="SKU CA FLYL  83R  CPB 20 10000 PP  N TH1"/>
    <n v="4000"/>
    <n v="248640"/>
    <x v="2"/>
    <n v="4000"/>
    <n v="251160"/>
    <n v="2520"/>
    <n v="248640"/>
    <n v="288000"/>
    <n v="18841.121495327101"/>
    <n v="267481.1214953271"/>
    <s v="CA"/>
    <x v="1"/>
    <x v="7"/>
  </r>
  <r>
    <x v="5"/>
    <s v="SSD_Y25-0610"/>
    <s v="1037219140"/>
    <s v="Z045"/>
    <s v="Z022"/>
    <s v="0093296499"/>
    <s v="1255254"/>
    <s v="SAMSUB DISTRIBUTOR LIMITED"/>
    <s v="1255254"/>
    <s v="14947762"/>
    <s v="SKU CA LTBL  83R  CPB 20 10000 PP  N TH1"/>
    <n v="500"/>
    <n v="31080"/>
    <x v="3"/>
    <n v="500"/>
    <n v="31395"/>
    <n v="315"/>
    <n v="31080"/>
    <n v="36000"/>
    <n v="2355.1401869158876"/>
    <n v="33435.140186915887"/>
    <s v="CA"/>
    <x v="1"/>
    <x v="7"/>
  </r>
  <r>
    <x v="5"/>
    <s v="SSD_Y25-0610"/>
    <s v="1037219140"/>
    <s v="Z045"/>
    <s v="Z022"/>
    <s v="0093296499"/>
    <s v="1255254"/>
    <s v="SAMSUB DISTRIBUTOR LIMITED"/>
    <s v="1255254"/>
    <s v="14947765"/>
    <s v="SKU CA MGGR  83R  CPB 20 10000 PP  N TH1"/>
    <n v="1500"/>
    <n v="93240"/>
    <x v="4"/>
    <n v="1500"/>
    <n v="94185"/>
    <n v="945"/>
    <n v="93240"/>
    <n v="108000"/>
    <n v="7065.4205607476633"/>
    <n v="100305.42056074766"/>
    <s v="CA"/>
    <x v="1"/>
    <x v="7"/>
  </r>
  <r>
    <x v="5"/>
    <s v="SSD_Y25-0610"/>
    <s v="1037219140"/>
    <s v="Z045"/>
    <s v="Z022"/>
    <s v="0093296499"/>
    <s v="1255254"/>
    <s v="SAMSUB DISTRIBUTOR LIMITED"/>
    <s v="1255254"/>
    <s v="15039619"/>
    <s v="SKU CA FLYL  97R  CPB 20 10000 PP  N TH1"/>
    <n v="2500"/>
    <n v="155400"/>
    <x v="5"/>
    <n v="2500"/>
    <n v="156975"/>
    <n v="1575"/>
    <n v="155400"/>
    <n v="180000"/>
    <n v="11775.700934579439"/>
    <n v="167175.70093457945"/>
    <s v="CAHD"/>
    <x v="1"/>
    <x v="7"/>
  </r>
  <r>
    <x v="5"/>
    <s v="SSD_Y25-0610"/>
    <s v="1037219140"/>
    <s v="Z045"/>
    <s v="Z022"/>
    <s v="0093296499"/>
    <s v="1255254"/>
    <s v="SAMSUB DISTRIBUTOR LIMITED"/>
    <s v="1255254"/>
    <s v="15106849"/>
    <s v="SKU CA MGGR  97R  CPB 20 10000 PP  P TH1"/>
    <n v="1500"/>
    <n v="93240"/>
    <x v="6"/>
    <n v="1500"/>
    <n v="94185"/>
    <n v="945"/>
    <n v="93240"/>
    <n v="108000"/>
    <n v="7065.4205607476633"/>
    <n v="100305.42056074766"/>
    <s v="CAHD"/>
    <x v="1"/>
    <x v="7"/>
  </r>
  <r>
    <x v="5"/>
    <s v="4012063298Code12452D"/>
    <s v="1037219197"/>
    <s v="Z045"/>
    <s v="Z022"/>
    <s v="0093296500"/>
    <s v="1014781"/>
    <s v="CP All Public Company Limited"/>
    <s v="1092504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5"/>
    <s v="4012063298Code12452D"/>
    <s v="1037219197"/>
    <s v="Z045"/>
    <s v="Z022"/>
    <s v="0093296500"/>
    <s v="1014781"/>
    <s v="CP All Public Company Limited"/>
    <s v="1092504"/>
    <s v="14976301"/>
    <s v="SKU EV LTSB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5"/>
    <s v="4012063298Code12452D"/>
    <s v="1037219197"/>
    <s v="Z045"/>
    <s v="Z022"/>
    <s v="0093296500"/>
    <s v="1014781"/>
    <s v="CP All Public Company Limited"/>
    <s v="1092504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5"/>
    <s v="4012063298Code12452D"/>
    <s v="1037219197"/>
    <s v="Z045"/>
    <s v="Z022"/>
    <s v="0093296500"/>
    <s v="1014781"/>
    <s v="CP All Public Company Limited"/>
    <s v="1092504"/>
    <s v="14947759"/>
    <s v="SKU CA FLYL  83R  CPB 20 10000 PP  N TH1"/>
    <n v="15000"/>
    <n v="887872.89"/>
    <x v="2"/>
    <n v="15000"/>
    <n v="941850"/>
    <n v="53977.109999999986"/>
    <n v="887872.89"/>
    <n v="1080000"/>
    <n v="70654.20560747663"/>
    <n v="958527.09560747666"/>
    <s v="CA"/>
    <x v="0"/>
    <x v="0"/>
  </r>
  <r>
    <x v="5"/>
    <s v="4012063298Code12452D"/>
    <s v="1037219197"/>
    <s v="Z045"/>
    <s v="Z022"/>
    <s v="0093296500"/>
    <s v="1014781"/>
    <s v="CP All Public Company Limited"/>
    <s v="1092504"/>
    <s v="14947762"/>
    <s v="SKU CA LTBL  83R  CPB 20 10000 PP  N TH1"/>
    <n v="12000"/>
    <n v="710298.31"/>
    <x v="3"/>
    <n v="12000"/>
    <n v="753480"/>
    <n v="43181.689999999944"/>
    <n v="710298.31"/>
    <n v="864000"/>
    <n v="56523.364485981307"/>
    <n v="766821.67448598135"/>
    <s v="CA"/>
    <x v="0"/>
    <x v="0"/>
  </r>
  <r>
    <x v="5"/>
    <s v="4012063298Code12452D"/>
    <s v="1037219197"/>
    <s v="Z045"/>
    <s v="Z022"/>
    <s v="0093296500"/>
    <s v="1014781"/>
    <s v="CP All Public Company Limited"/>
    <s v="1092504"/>
    <s v="14947765"/>
    <s v="SKU CA MGGR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5"/>
    <s v="4012063298Code12452D"/>
    <s v="1037219197"/>
    <s v="Z045"/>
    <s v="Z022"/>
    <s v="0093296500"/>
    <s v="1014781"/>
    <s v="CP All Public Company Limited"/>
    <s v="1092504"/>
    <s v="15039619"/>
    <s v="SKU CA FLYL  97R  CPB 20 10000 PP  N TH1"/>
    <n v="1500"/>
    <n v="88787.32"/>
    <x v="5"/>
    <n v="1500"/>
    <n v="94185"/>
    <n v="5397.679999999993"/>
    <n v="88787.32"/>
    <n v="108000"/>
    <n v="7065.4205607476633"/>
    <n v="95852.740560747668"/>
    <s v="CAHD"/>
    <x v="0"/>
    <x v="0"/>
  </r>
  <r>
    <x v="5"/>
    <s v="4012063298Code12452D"/>
    <s v="1037219197"/>
    <s v="Z045"/>
    <s v="Z022"/>
    <s v="0093296500"/>
    <s v="1014781"/>
    <s v="CP All Public Company Limited"/>
    <s v="1092504"/>
    <s v="15106849"/>
    <s v="SKU CA MGGR  97R  CPB 20 10000 PP  P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5"/>
    <s v="4012063299Code12452D"/>
    <s v="1037219199"/>
    <s v="Z045"/>
    <s v="Z022"/>
    <s v="0093296501"/>
    <s v="1014781"/>
    <s v="CP All Public Company Limited"/>
    <s v="1092504"/>
    <s v="16239563"/>
    <s v="SKU WI LTBL  83R  CPB 20 10000 PP  N TH1"/>
    <n v="2000"/>
    <n v="197899.07"/>
    <x v="7"/>
    <n v="2000"/>
    <n v="208300"/>
    <n v="10400.929999999993"/>
    <n v="197899.07"/>
    <n v="240000"/>
    <n v="15700.934579439252"/>
    <n v="213600.00457943926"/>
    <s v="WI"/>
    <x v="0"/>
    <x v="0"/>
  </r>
  <r>
    <x v="5"/>
    <s v="4012063299Code12452D"/>
    <s v="1037219199"/>
    <s v="Z045"/>
    <s v="Z022"/>
    <s v="0093296501"/>
    <s v="1014781"/>
    <s v="CP All Public Company Limited"/>
    <s v="1092504"/>
    <s v="16256531"/>
    <s v="SKU WI FLOE  83M  SFP 20 10000 PP  N TH1"/>
    <n v="2000"/>
    <n v="118383.09"/>
    <x v="8"/>
    <n v="2000"/>
    <n v="125580"/>
    <n v="7196.9100000000035"/>
    <n v="118383.09"/>
    <n v="144000"/>
    <n v="9420.5607476635505"/>
    <n v="127803.65074766355"/>
    <s v="WI"/>
    <x v="0"/>
    <x v="0"/>
  </r>
  <r>
    <x v="5"/>
    <s v="4012063299Code12452D"/>
    <s v="1037219199"/>
    <s v="Z045"/>
    <s v="Z022"/>
    <s v="0093296501"/>
    <s v="1014781"/>
    <s v="CP All Public Company Limited"/>
    <s v="1092504"/>
    <s v="16256537"/>
    <s v="SKU WI LTCO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5"/>
    <s v="4012063299Code12452D"/>
    <s v="1037219199"/>
    <s v="Z045"/>
    <s v="Z022"/>
    <s v="0093296501"/>
    <s v="1014781"/>
    <s v="CP All Public Company Limited"/>
    <s v="1092504"/>
    <s v="16256534"/>
    <s v="SKU WI MECO  83M  SFP 20 10000 PP  N TH1"/>
    <n v="500"/>
    <n v="29595.77"/>
    <x v="10"/>
    <n v="500"/>
    <n v="31395"/>
    <n v="1799.2299999999996"/>
    <n v="29595.77"/>
    <n v="36000"/>
    <n v="2355.1401869158876"/>
    <n v="31950.910186915888"/>
    <s v="WI"/>
    <x v="0"/>
    <x v="0"/>
  </r>
  <r>
    <x v="5"/>
    <s v="8012063674Code12452D"/>
    <s v="1037219201"/>
    <s v="Z045"/>
    <s v="Z022"/>
    <s v="0093296502"/>
    <s v="1014781"/>
    <s v="CP All Public Company Limited"/>
    <s v="1014779"/>
    <s v="14947759"/>
    <s v="SKU CA FLYL  83R  CPB 20 10000 PP  N TH1"/>
    <n v="5000"/>
    <n v="295957.63"/>
    <x v="2"/>
    <n v="5000"/>
    <n v="313950"/>
    <n v="17992.369999999995"/>
    <n v="295957.63"/>
    <n v="360000"/>
    <n v="23551.401869158879"/>
    <n v="319509.03186915891"/>
    <s v="CA"/>
    <x v="0"/>
    <x v="0"/>
  </r>
  <r>
    <x v="5"/>
    <s v="8012063674Code12452D"/>
    <s v="1037219201"/>
    <s v="Z045"/>
    <s v="Z022"/>
    <s v="0093296502"/>
    <s v="1014781"/>
    <s v="CP All Public Company Limited"/>
    <s v="1014779"/>
    <s v="14947762"/>
    <s v="SKU CA LTBL  83R  CPB 20 10000 PP  N TH1"/>
    <n v="1500"/>
    <n v="88787.29"/>
    <x v="3"/>
    <n v="1500"/>
    <n v="94185"/>
    <n v="5397.7100000000064"/>
    <n v="88787.29"/>
    <n v="108000"/>
    <n v="7065.4205607476633"/>
    <n v="95852.710560747655"/>
    <s v="CA"/>
    <x v="0"/>
    <x v="0"/>
  </r>
  <r>
    <x v="5"/>
    <s v="8012063674Code12452D"/>
    <s v="1037219201"/>
    <s v="Z045"/>
    <s v="Z022"/>
    <s v="0093296502"/>
    <s v="1014781"/>
    <s v="CP All Public Company Limited"/>
    <s v="1014779"/>
    <s v="14947765"/>
    <s v="SKU CA MGGR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5"/>
    <s v="8012063674Code12452D"/>
    <s v="1037219201"/>
    <s v="Z045"/>
    <s v="Z022"/>
    <s v="0093296502"/>
    <s v="1014781"/>
    <s v="CP All Public Company Limited"/>
    <s v="1014779"/>
    <s v="15039619"/>
    <s v="SKU CA FLYL  97R  CPB 20 10000 PP  N TH1"/>
    <n v="5000"/>
    <n v="295957.73"/>
    <x v="5"/>
    <n v="5000"/>
    <n v="313950"/>
    <n v="17992.270000000019"/>
    <n v="295957.73"/>
    <n v="360000"/>
    <n v="23551.401869158879"/>
    <n v="319509.13186915888"/>
    <s v="CAHD"/>
    <x v="0"/>
    <x v="0"/>
  </r>
  <r>
    <x v="5"/>
    <s v="8012063674Code12452D"/>
    <s v="1037219201"/>
    <s v="Z045"/>
    <s v="Z022"/>
    <s v="0093296502"/>
    <s v="1014781"/>
    <s v="CP All Public Company Limited"/>
    <s v="1014779"/>
    <s v="15106849"/>
    <s v="SKU CA MGGR  97R  CPB 20 10000 PP  P TH1"/>
    <n v="3000"/>
    <n v="177574.64"/>
    <x v="6"/>
    <n v="3000"/>
    <n v="188370"/>
    <n v="10795.359999999986"/>
    <n v="177574.64"/>
    <n v="216000"/>
    <n v="14130.841121495327"/>
    <n v="191705.48112149534"/>
    <s v="CAHD"/>
    <x v="0"/>
    <x v="0"/>
  </r>
  <r>
    <x v="5"/>
    <s v="8012063675Code12452D"/>
    <s v="1037219203"/>
    <s v="Z045"/>
    <s v="Z022"/>
    <s v="0093296503"/>
    <s v="1014781"/>
    <s v="CP All Public Company Limited"/>
    <s v="1014779"/>
    <s v="16256531"/>
    <s v="SKU WI FLOE  83M  SFP 20 10000 PP  N TH1"/>
    <n v="2000"/>
    <n v="118383.09"/>
    <x v="8"/>
    <n v="2000"/>
    <n v="125580"/>
    <n v="7196.9100000000035"/>
    <n v="118383.09"/>
    <n v="144000"/>
    <n v="9420.5607476635505"/>
    <n v="127803.65074766355"/>
    <s v="WI"/>
    <x v="0"/>
    <x v="0"/>
  </r>
  <r>
    <x v="5"/>
    <s v="8012063675Code12452D"/>
    <s v="1037219203"/>
    <s v="Z045"/>
    <s v="Z022"/>
    <s v="0093296503"/>
    <s v="1014781"/>
    <s v="CP All Public Company Limited"/>
    <s v="1014779"/>
    <s v="16256537"/>
    <s v="SKU WI LTCO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5"/>
    <s v="8012063675Code12452D"/>
    <s v="1037219203"/>
    <s v="Z045"/>
    <s v="Z022"/>
    <s v="0093296503"/>
    <s v="1014781"/>
    <s v="CP All Public Company Limited"/>
    <s v="1014779"/>
    <s v="16256534"/>
    <s v="SKU WI ME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5"/>
    <s v="1312063178Code12452D"/>
    <s v="1037219183"/>
    <s v="Z045"/>
    <s v="Z022"/>
    <s v="0093296504"/>
    <s v="1014781"/>
    <s v="CP All Public Company Limited"/>
    <s v="1134451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5"/>
    <s v="1312063178Code12452D"/>
    <s v="1037219183"/>
    <s v="Z045"/>
    <s v="Z022"/>
    <s v="0093296504"/>
    <s v="1014781"/>
    <s v="CP All Public Company Limited"/>
    <s v="1134451"/>
    <s v="14947759"/>
    <s v="SKU CA FLYL  83R  CPB 20 10000 PP  N TH1"/>
    <n v="10000"/>
    <n v="591915.26"/>
    <x v="2"/>
    <n v="10000"/>
    <n v="627900"/>
    <n v="35984.739999999991"/>
    <n v="591915.26"/>
    <n v="720000"/>
    <n v="47102.803738317758"/>
    <n v="639018.06373831781"/>
    <s v="CA"/>
    <x v="0"/>
    <x v="0"/>
  </r>
  <r>
    <x v="5"/>
    <s v="1312063178Code12452D"/>
    <s v="1037219183"/>
    <s v="Z045"/>
    <s v="Z022"/>
    <s v="0093296504"/>
    <s v="1014781"/>
    <s v="CP All Public Company Limited"/>
    <s v="1134451"/>
    <s v="14947762"/>
    <s v="SKU CA LTBL  83R  CPB 20 10000 PP  N TH1"/>
    <n v="2000"/>
    <n v="118383.05"/>
    <x v="3"/>
    <n v="2000"/>
    <n v="125580"/>
    <n v="7196.9499999999971"/>
    <n v="118383.05"/>
    <n v="144000"/>
    <n v="9420.5607476635505"/>
    <n v="127803.61074766355"/>
    <s v="CA"/>
    <x v="0"/>
    <x v="0"/>
  </r>
  <r>
    <x v="5"/>
    <s v="1312063178Code12452D"/>
    <s v="1037219183"/>
    <s v="Z045"/>
    <s v="Z022"/>
    <s v="0093296504"/>
    <s v="1014781"/>
    <s v="CP All Public Company Limited"/>
    <s v="1134451"/>
    <s v="14947765"/>
    <s v="SKU CA MGGR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5"/>
    <s v="1312063178Code12452D"/>
    <s v="1037219183"/>
    <s v="Z045"/>
    <s v="Z022"/>
    <s v="0093296504"/>
    <s v="1014781"/>
    <s v="CP All Public Company Limited"/>
    <s v="1134451"/>
    <s v="15039619"/>
    <s v="SKU CA FLYL  97R  CPB 20 10000 PP  N TH1"/>
    <n v="7500"/>
    <n v="443936.59"/>
    <x v="5"/>
    <n v="7500"/>
    <n v="470925"/>
    <n v="26988.409999999974"/>
    <n v="443936.59"/>
    <n v="540000"/>
    <n v="35327.102803738315"/>
    <n v="479263.69280373835"/>
    <s v="CAHD"/>
    <x v="0"/>
    <x v="0"/>
  </r>
  <r>
    <x v="5"/>
    <s v="1312063178Code12452D"/>
    <s v="1037219183"/>
    <s v="Z045"/>
    <s v="Z022"/>
    <s v="0093296504"/>
    <s v="1014781"/>
    <s v="CP All Public Company Limited"/>
    <s v="1134451"/>
    <s v="15106849"/>
    <s v="SKU CA MGGR  97R  CPB 20 10000 PP  P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5"/>
    <s v="1312063179Code12452D"/>
    <s v="1037219186"/>
    <s v="Z045"/>
    <s v="Z022"/>
    <s v="0093296505"/>
    <s v="1014781"/>
    <s v="CP All Public Company Limited"/>
    <s v="1134451"/>
    <s v="16256531"/>
    <s v="SKU WI FLOE  83M  SFP 20 10000 PP  N TH1"/>
    <n v="2500"/>
    <n v="147978.85999999999"/>
    <x v="8"/>
    <n v="2500"/>
    <n v="156975"/>
    <n v="8996.140000000014"/>
    <n v="147978.85999999999"/>
    <n v="180000"/>
    <n v="11775.700934579439"/>
    <n v="159754.56093457944"/>
    <s v="WI"/>
    <x v="0"/>
    <x v="0"/>
  </r>
  <r>
    <x v="5"/>
    <s v="1312063179Code12452D"/>
    <s v="1037219186"/>
    <s v="Z045"/>
    <s v="Z022"/>
    <s v="0093296505"/>
    <s v="1014781"/>
    <s v="CP All Public Company Limited"/>
    <s v="1134451"/>
    <s v="16256537"/>
    <s v="SKU WI LTCO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5"/>
    <s v="1312063179Code12452D"/>
    <s v="1037219186"/>
    <s v="Z045"/>
    <s v="Z022"/>
    <s v="0093296505"/>
    <s v="1014781"/>
    <s v="CP All Public Company Limited"/>
    <s v="1134451"/>
    <s v="16256534"/>
    <s v="SKU WI ME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5"/>
    <s v="1412063161Code12452D"/>
    <s v="1037219188"/>
    <s v="Z045"/>
    <s v="Z022"/>
    <s v="0093296506"/>
    <s v="1014781"/>
    <s v="CP All Public Company Limited"/>
    <s v="1232007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5"/>
    <s v="1412063161Code12452D"/>
    <s v="1037219188"/>
    <s v="Z045"/>
    <s v="Z022"/>
    <s v="0093296506"/>
    <s v="1014781"/>
    <s v="CP All Public Company Limited"/>
    <s v="1232007"/>
    <s v="14976301"/>
    <s v="SKU EV LTSB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5"/>
    <s v="1412063161Code12452D"/>
    <s v="1037219188"/>
    <s v="Z045"/>
    <s v="Z022"/>
    <s v="0093296506"/>
    <s v="1014781"/>
    <s v="CP All Public Company Limited"/>
    <s v="1232007"/>
    <s v="14947762"/>
    <s v="SKU CA LTBL  83R  CPB 20 10000 PP  N TH1"/>
    <n v="1500"/>
    <n v="88787.29"/>
    <x v="3"/>
    <n v="1500"/>
    <n v="94185"/>
    <n v="5397.7100000000064"/>
    <n v="88787.29"/>
    <n v="108000"/>
    <n v="7065.4205607476633"/>
    <n v="95852.710560747655"/>
    <s v="CA"/>
    <x v="0"/>
    <x v="0"/>
  </r>
  <r>
    <x v="5"/>
    <s v="1412063161Code12452D"/>
    <s v="1037219188"/>
    <s v="Z045"/>
    <s v="Z022"/>
    <s v="0093296506"/>
    <s v="1014781"/>
    <s v="CP All Public Company Limited"/>
    <s v="1232007"/>
    <s v="14947765"/>
    <s v="SKU CA MGGR  83R  CPB 20 10000 PP  N TH1"/>
    <n v="500"/>
    <n v="29595.759999999998"/>
    <x v="4"/>
    <n v="500"/>
    <n v="31395"/>
    <n v="1799.2400000000016"/>
    <n v="29595.759999999998"/>
    <n v="36000"/>
    <n v="2355.1401869158876"/>
    <n v="31950.900186915886"/>
    <s v="CA"/>
    <x v="0"/>
    <x v="0"/>
  </r>
  <r>
    <x v="5"/>
    <s v="1412063161Code12452D"/>
    <s v="1037219188"/>
    <s v="Z045"/>
    <s v="Z022"/>
    <s v="0093296506"/>
    <s v="1014781"/>
    <s v="CP All Public Company Limited"/>
    <s v="1232007"/>
    <s v="15039619"/>
    <s v="SKU CA FLYL  97R  CPB 20 10000 PP  N TH1"/>
    <n v="500"/>
    <n v="29595.77"/>
    <x v="5"/>
    <n v="500"/>
    <n v="31395"/>
    <n v="1799.2299999999996"/>
    <n v="29595.77"/>
    <n v="36000"/>
    <n v="2355.1401869158876"/>
    <n v="31950.910186915888"/>
    <s v="CAHD"/>
    <x v="0"/>
    <x v="0"/>
  </r>
  <r>
    <x v="5"/>
    <s v="1412063162Code12452D"/>
    <s v="1037219189"/>
    <s v="Z045"/>
    <s v="Z022"/>
    <s v="0093296507"/>
    <s v="1014781"/>
    <s v="CP All Public Company Limited"/>
    <s v="1232007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5"/>
    <s v="1412063162Code12452D"/>
    <s v="1037219189"/>
    <s v="Z045"/>
    <s v="Z022"/>
    <s v="0093296507"/>
    <s v="1014781"/>
    <s v="CP All Public Company Limited"/>
    <s v="1232007"/>
    <s v="16256531"/>
    <s v="SKU WI FLOE  83M  SFP 20 10000 PP  N TH1"/>
    <n v="1000"/>
    <n v="59191.55"/>
    <x v="8"/>
    <n v="1000"/>
    <n v="62790"/>
    <n v="3598.4499999999971"/>
    <n v="59191.55"/>
    <n v="72000"/>
    <n v="4710.2803738317753"/>
    <n v="63901.830373831777"/>
    <s v="WI"/>
    <x v="0"/>
    <x v="0"/>
  </r>
  <r>
    <x v="5"/>
    <s v="1412063162Code12452D"/>
    <s v="1037219189"/>
    <s v="Z045"/>
    <s v="Z022"/>
    <s v="0093296507"/>
    <s v="1014781"/>
    <s v="CP All Public Company Limited"/>
    <s v="1232007"/>
    <s v="16256537"/>
    <s v="SKU WI LTCO  83M  SFP 20 10000 PP  N TH1"/>
    <n v="1500"/>
    <n v="88787.32"/>
    <x v="9"/>
    <n v="1500"/>
    <n v="94185"/>
    <n v="5397.679999999993"/>
    <n v="88787.32"/>
    <n v="108000"/>
    <n v="7065.4205607476633"/>
    <n v="95852.740560747668"/>
    <s v="WI"/>
    <x v="0"/>
    <x v="0"/>
  </r>
  <r>
    <x v="5"/>
    <s v="1412063162Code12452D"/>
    <s v="1037219189"/>
    <s v="Z045"/>
    <s v="Z022"/>
    <s v="0093296507"/>
    <s v="1014781"/>
    <s v="CP All Public Company Limited"/>
    <s v="1232007"/>
    <s v="16256534"/>
    <s v="SKU WI MECO  83M  SFP 20 10000 PP  N TH1"/>
    <n v="500"/>
    <n v="29595.77"/>
    <x v="10"/>
    <n v="500"/>
    <n v="31395"/>
    <n v="1799.2299999999996"/>
    <n v="29595.77"/>
    <n v="36000"/>
    <n v="2355.1401869158876"/>
    <n v="31950.910186915888"/>
    <s v="WI"/>
    <x v="0"/>
    <x v="0"/>
  </r>
  <r>
    <x v="5"/>
    <s v="1512063693Code12452D"/>
    <s v="1037219190"/>
    <s v="Z045"/>
    <s v="Z022"/>
    <s v="0093296508"/>
    <s v="1014781"/>
    <s v="CP All Public Company Limited"/>
    <s v="1247865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5"/>
    <s v="1512063693Code12452D"/>
    <s v="1037219190"/>
    <s v="Z045"/>
    <s v="Z022"/>
    <s v="0093296508"/>
    <s v="1014781"/>
    <s v="CP All Public Company Limited"/>
    <s v="1247865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5"/>
    <s v="1512063693Code12452D"/>
    <s v="1037219190"/>
    <s v="Z045"/>
    <s v="Z022"/>
    <s v="0093296508"/>
    <s v="1014781"/>
    <s v="CP All Public Company Limited"/>
    <s v="1247865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5"/>
    <s v="1512063693Code12452D"/>
    <s v="1037219190"/>
    <s v="Z045"/>
    <s v="Z022"/>
    <s v="0093296508"/>
    <s v="1014781"/>
    <s v="CP All Public Company Limited"/>
    <s v="1247865"/>
    <s v="14947759"/>
    <s v="SKU CA FLYL  83R  CPB 20 10000 PP  N TH1"/>
    <n v="4500"/>
    <n v="266361.87"/>
    <x v="2"/>
    <n v="4500"/>
    <n v="282555"/>
    <n v="16193.130000000005"/>
    <n v="266361.87"/>
    <n v="324000"/>
    <n v="21196.261682242992"/>
    <n v="287558.13168224297"/>
    <s v="CA"/>
    <x v="0"/>
    <x v="0"/>
  </r>
  <r>
    <x v="5"/>
    <s v="1512063693Code12452D"/>
    <s v="1037219190"/>
    <s v="Z045"/>
    <s v="Z022"/>
    <s v="0093296508"/>
    <s v="1014781"/>
    <s v="CP All Public Company Limited"/>
    <s v="1247865"/>
    <s v="14947762"/>
    <s v="SKU CA LTBL  83R  CPB 20 10000 PP  N TH1"/>
    <n v="1500"/>
    <n v="88787.29"/>
    <x v="3"/>
    <n v="1500"/>
    <n v="94185"/>
    <n v="5397.7100000000064"/>
    <n v="88787.29"/>
    <n v="108000"/>
    <n v="7065.4205607476633"/>
    <n v="95852.710560747655"/>
    <s v="CA"/>
    <x v="0"/>
    <x v="0"/>
  </r>
  <r>
    <x v="5"/>
    <s v="1512063693Code12452D"/>
    <s v="1037219190"/>
    <s v="Z045"/>
    <s v="Z022"/>
    <s v="0093296508"/>
    <s v="1014781"/>
    <s v="CP All Public Company Limited"/>
    <s v="1247865"/>
    <s v="14947765"/>
    <s v="SKU CA MGGR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5"/>
    <s v="1512063693Code12452D"/>
    <s v="1037219190"/>
    <s v="Z045"/>
    <s v="Z022"/>
    <s v="0093296508"/>
    <s v="1014781"/>
    <s v="CP All Public Company Limited"/>
    <s v="1247865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5"/>
    <s v="1512063693Code12452D"/>
    <s v="1037219190"/>
    <s v="Z045"/>
    <s v="Z022"/>
    <s v="0093296508"/>
    <s v="1014781"/>
    <s v="CP All Public Company Limited"/>
    <s v="1247865"/>
    <s v="15106849"/>
    <s v="SKU CA MGGR  97R  CPB 20 10000 PP  P TH1"/>
    <n v="2500"/>
    <n v="147978.85999999999"/>
    <x v="6"/>
    <n v="2500"/>
    <n v="156975"/>
    <n v="8996.140000000014"/>
    <n v="147978.85999999999"/>
    <n v="180000"/>
    <n v="11775.700934579439"/>
    <n v="159754.56093457944"/>
    <s v="CAHD"/>
    <x v="0"/>
    <x v="0"/>
  </r>
  <r>
    <x v="5"/>
    <s v="1512063694Code12452D"/>
    <s v="1037219191"/>
    <s v="Z045"/>
    <s v="Z022"/>
    <s v="0093296509"/>
    <s v="1014781"/>
    <s v="CP All Public Company Limited"/>
    <s v="1247865"/>
    <s v="16256531"/>
    <s v="SKU WI FLOE  83M  SFP 20 10000 PP  N TH1"/>
    <n v="2500"/>
    <n v="147978.85999999999"/>
    <x v="8"/>
    <n v="2500"/>
    <n v="156975"/>
    <n v="8996.140000000014"/>
    <n v="147978.85999999999"/>
    <n v="180000"/>
    <n v="11775.700934579439"/>
    <n v="159754.56093457944"/>
    <s v="WI"/>
    <x v="0"/>
    <x v="0"/>
  </r>
  <r>
    <x v="5"/>
    <s v="1512063694Code12452D"/>
    <s v="1037219191"/>
    <s v="Z045"/>
    <s v="Z022"/>
    <s v="0093296509"/>
    <s v="1014781"/>
    <s v="CP All Public Company Limited"/>
    <s v="1247865"/>
    <s v="16256537"/>
    <s v="SKU WI LTCO  83M  SFP 20 10000 PP  N TH1"/>
    <n v="3000"/>
    <n v="177574.64"/>
    <x v="9"/>
    <n v="3000"/>
    <n v="188370"/>
    <n v="10795.359999999986"/>
    <n v="177574.64"/>
    <n v="216000"/>
    <n v="14130.841121495327"/>
    <n v="191705.48112149534"/>
    <s v="WI"/>
    <x v="0"/>
    <x v="0"/>
  </r>
  <r>
    <x v="5"/>
    <s v="1512063694Code12452D"/>
    <s v="1037219191"/>
    <s v="Z045"/>
    <s v="Z022"/>
    <s v="0093296509"/>
    <s v="1014781"/>
    <s v="CP All Public Company Limited"/>
    <s v="1247865"/>
    <s v="16256534"/>
    <s v="SKU WI ME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5"/>
    <s v="3012063077Code12452D"/>
    <s v="1037219192"/>
    <s v="Z045"/>
    <s v="Z022"/>
    <s v="0093296510"/>
    <s v="1014781"/>
    <s v="CP All Public Company Limited"/>
    <s v="1113864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5"/>
    <s v="3012063077Code12452D"/>
    <s v="1037219192"/>
    <s v="Z045"/>
    <s v="Z022"/>
    <s v="0093296510"/>
    <s v="1014781"/>
    <s v="CP All Public Company Limited"/>
    <s v="1113864"/>
    <s v="14976301"/>
    <s v="SKU EV LTSB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5"/>
    <s v="3012063077Code12452D"/>
    <s v="1037219192"/>
    <s v="Z045"/>
    <s v="Z022"/>
    <s v="0093296510"/>
    <s v="1014781"/>
    <s v="CP All Public Company Limited"/>
    <s v="1113864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5"/>
    <s v="3012063077Code12452D"/>
    <s v="1037219192"/>
    <s v="Z045"/>
    <s v="Z022"/>
    <s v="0093296510"/>
    <s v="1014781"/>
    <s v="CP All Public Company Limited"/>
    <s v="1113864"/>
    <s v="14947759"/>
    <s v="SKU CA FLYL  83R  CPB 20 10000 PP  N TH1"/>
    <n v="8000"/>
    <n v="473532.21"/>
    <x v="2"/>
    <n v="8000"/>
    <n v="502320"/>
    <n v="28787.789999999979"/>
    <n v="473532.21"/>
    <n v="576000"/>
    <n v="37682.242990654202"/>
    <n v="511214.45299065422"/>
    <s v="CA"/>
    <x v="0"/>
    <x v="0"/>
  </r>
  <r>
    <x v="5"/>
    <s v="3012063077Code12452D"/>
    <s v="1037219192"/>
    <s v="Z045"/>
    <s v="Z022"/>
    <s v="0093296510"/>
    <s v="1014781"/>
    <s v="CP All Public Company Limited"/>
    <s v="1113864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5"/>
    <s v="3012063077Code12452D"/>
    <s v="1037219192"/>
    <s v="Z045"/>
    <s v="Z022"/>
    <s v="0093296510"/>
    <s v="1014781"/>
    <s v="CP All Public Company Limited"/>
    <s v="1113864"/>
    <s v="14947765"/>
    <s v="SKU CA MGGR  83R  CPB 20 10000 PP  N TH1"/>
    <n v="2500"/>
    <n v="147978.81"/>
    <x v="4"/>
    <n v="2500"/>
    <n v="156975"/>
    <n v="8996.1900000000023"/>
    <n v="147978.81"/>
    <n v="180000"/>
    <n v="11775.700934579439"/>
    <n v="159754.51093457945"/>
    <s v="CA"/>
    <x v="0"/>
    <x v="0"/>
  </r>
  <r>
    <x v="5"/>
    <s v="3012063077Code12452D"/>
    <s v="1037219192"/>
    <s v="Z045"/>
    <s v="Z022"/>
    <s v="0093296510"/>
    <s v="1014781"/>
    <s v="CP All Public Company Limited"/>
    <s v="1113864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5"/>
    <s v="3012063077Code12452D"/>
    <s v="1037219192"/>
    <s v="Z045"/>
    <s v="Z022"/>
    <s v="0093296510"/>
    <s v="1014781"/>
    <s v="CP All Public Company Limited"/>
    <s v="1113864"/>
    <s v="15106849"/>
    <s v="SKU CA MGGR  97R  CPB 20 10000 PP  P TH1"/>
    <n v="2500"/>
    <n v="147978.85999999999"/>
    <x v="6"/>
    <n v="2500"/>
    <n v="156975"/>
    <n v="8996.140000000014"/>
    <n v="147978.85999999999"/>
    <n v="180000"/>
    <n v="11775.700934579439"/>
    <n v="159754.56093457944"/>
    <s v="CAHD"/>
    <x v="0"/>
    <x v="0"/>
  </r>
  <r>
    <x v="5"/>
    <s v="3012063078Code12452D"/>
    <s v="1037219194"/>
    <s v="Z045"/>
    <s v="Z022"/>
    <s v="0093296511"/>
    <s v="1014781"/>
    <s v="CP All Public Company Limited"/>
    <s v="1113864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5"/>
    <s v="3012063078Code12452D"/>
    <s v="1037219194"/>
    <s v="Z045"/>
    <s v="Z022"/>
    <s v="0093296511"/>
    <s v="1014781"/>
    <s v="CP All Public Company Limited"/>
    <s v="1113864"/>
    <s v="16256531"/>
    <s v="SKU WI FLOE  83M  SFP 20 10000 PP  N TH1"/>
    <n v="5000"/>
    <n v="295957.73"/>
    <x v="8"/>
    <n v="5000"/>
    <n v="313950"/>
    <n v="17992.270000000019"/>
    <n v="295957.73"/>
    <n v="360000"/>
    <n v="23551.401869158879"/>
    <n v="319509.13186915888"/>
    <s v="WI"/>
    <x v="0"/>
    <x v="0"/>
  </r>
  <r>
    <x v="5"/>
    <s v="3012063078Code12452D"/>
    <s v="1037219194"/>
    <s v="Z045"/>
    <s v="Z022"/>
    <s v="0093296511"/>
    <s v="1014781"/>
    <s v="CP All Public Company Limited"/>
    <s v="1113864"/>
    <s v="16256537"/>
    <s v="SKU WI LTCO  83M  SFP 20 10000 PP  N TH1"/>
    <n v="5000"/>
    <n v="295957.73"/>
    <x v="9"/>
    <n v="5000"/>
    <n v="313950"/>
    <n v="17992.270000000019"/>
    <n v="295957.73"/>
    <n v="360000"/>
    <n v="23551.401869158879"/>
    <n v="319509.13186915888"/>
    <s v="WI"/>
    <x v="0"/>
    <x v="0"/>
  </r>
  <r>
    <x v="5"/>
    <s v="3012063078Code12452D"/>
    <s v="1037219194"/>
    <s v="Z045"/>
    <s v="Z022"/>
    <s v="0093296511"/>
    <s v="1014781"/>
    <s v="CP All Public Company Limited"/>
    <s v="1113864"/>
    <s v="16256534"/>
    <s v="SKU WI MECO  83M  SFP 20 10000 PP  N TH1"/>
    <n v="5000"/>
    <n v="295957.73"/>
    <x v="10"/>
    <n v="5000"/>
    <n v="313950"/>
    <n v="17992.270000000019"/>
    <n v="295957.73"/>
    <n v="360000"/>
    <n v="23551.401869158879"/>
    <n v="319509.13186915888"/>
    <s v="WI"/>
    <x v="0"/>
    <x v="0"/>
  </r>
  <r>
    <x v="6"/>
    <s v="C250246544"/>
    <s v="1037236241"/>
    <s v="Z045"/>
    <s v="Z022"/>
    <s v="0093296512"/>
    <s v="1014649"/>
    <s v="VILLA MARKET JP CO., LTD."/>
    <s v="1014649"/>
    <s v="16256537"/>
    <s v="SKU WI LTCO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6"/>
  </r>
  <r>
    <x v="6"/>
    <s v="C250246544"/>
    <s v="1037236241"/>
    <s v="Z045"/>
    <s v="Z022"/>
    <s v="0093296512"/>
    <s v="1014649"/>
    <s v="VILLA MARKET JP CO., LTD."/>
    <s v="1014649"/>
    <s v="14947759"/>
    <s v="SKU CA FLYL  83R  CPB 20 10000 PP  N TH1"/>
    <n v="20"/>
    <n v="1238.8"/>
    <x v="2"/>
    <n v="20"/>
    <n v="1255.8"/>
    <n v="17"/>
    <n v="1238.8"/>
    <n v="1440"/>
    <n v="94.205607476635521"/>
    <n v="1333.0056074766355"/>
    <s v="CA"/>
    <x v="0"/>
    <x v="6"/>
  </r>
  <r>
    <x v="6"/>
    <s v="C250246638"/>
    <s v="1037236242"/>
    <s v="Z045"/>
    <s v="Z022"/>
    <s v="0093296513"/>
    <s v="1014618"/>
    <s v="VILLA MARKET JP CO., LTD."/>
    <s v="1014618"/>
    <s v="14976301"/>
    <s v="SKU EV LTSB  83R  ROC 20 10000 PP  N TH1"/>
    <n v="60"/>
    <n v="8068.2"/>
    <x v="0"/>
    <n v="60"/>
    <n v="8311.7999999999993"/>
    <n v="243.59999999999945"/>
    <n v="8068.2"/>
    <n v="9600"/>
    <n v="628.03738317757006"/>
    <n v="8696.2373831775694"/>
    <s v="EV"/>
    <x v="0"/>
    <x v="6"/>
  </r>
  <r>
    <x v="6"/>
    <s v="C250246638"/>
    <s v="1037236242"/>
    <s v="Z045"/>
    <s v="Z022"/>
    <s v="0093296513"/>
    <s v="1014618"/>
    <s v="VILLA MARKET JP CO., LTD."/>
    <s v="1014618"/>
    <s v="16256531"/>
    <s v="SKU WI FLOE  83M  SFP 20 10000 PP  N TH1"/>
    <n v="20"/>
    <n v="1246"/>
    <x v="8"/>
    <n v="20"/>
    <n v="1255.8"/>
    <n v="9.7999999999999545"/>
    <n v="1246"/>
    <n v="1440"/>
    <n v="94.205607476635521"/>
    <n v="1340.2056074766356"/>
    <s v="WI"/>
    <x v="0"/>
    <x v="6"/>
  </r>
  <r>
    <x v="6"/>
    <s v="C250246638"/>
    <s v="1037236242"/>
    <s v="Z045"/>
    <s v="Z022"/>
    <s v="0093296513"/>
    <s v="1014618"/>
    <s v="VILLA MARKET JP CO., LTD."/>
    <s v="1014618"/>
    <s v="14947762"/>
    <s v="SKU CA LTBL  83R  CPB 20 10000 PP  N TH1"/>
    <n v="10"/>
    <n v="619.4"/>
    <x v="3"/>
    <n v="10"/>
    <n v="627.9"/>
    <n v="8.5"/>
    <n v="619.4"/>
    <n v="720"/>
    <n v="47.10280373831776"/>
    <n v="666.50280373831777"/>
    <s v="CA"/>
    <x v="0"/>
    <x v="6"/>
  </r>
  <r>
    <x v="6"/>
    <s v="C250246877"/>
    <s v="1037236244"/>
    <s v="Z045"/>
    <s v="Z022"/>
    <s v="0093296514"/>
    <s v="1078599"/>
    <s v="VILLA MARKET JP CO., LTD."/>
    <s v="1078599"/>
    <s v="14976301"/>
    <s v="SKU EV LTSB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6"/>
  </r>
  <r>
    <x v="6"/>
    <s v="C250246877"/>
    <s v="1037236244"/>
    <s v="Z045"/>
    <s v="Z022"/>
    <s v="0093296514"/>
    <s v="1078599"/>
    <s v="VILLA MARKET JP CO., LTD."/>
    <s v="1078599"/>
    <s v="14976304"/>
    <s v="SKU EV MGOP  83R  ROC 20 10000 PP  N TH1"/>
    <n v="10"/>
    <n v="1475.5"/>
    <x v="1"/>
    <n v="10"/>
    <n v="1515.5"/>
    <n v="40"/>
    <n v="1475.5"/>
    <n v="1750"/>
    <n v="114.48598130841121"/>
    <n v="1589.9859813084113"/>
    <s v="EV"/>
    <x v="0"/>
    <x v="6"/>
  </r>
  <r>
    <x v="6"/>
    <s v="C250249433"/>
    <s v="1037236252"/>
    <s v="Z045"/>
    <s v="Z022"/>
    <s v="0093296515"/>
    <s v="1126712"/>
    <s v="VILLA MARKET JP CO., LTD."/>
    <s v="1126712"/>
    <s v="14976301"/>
    <s v="SKU EV LTSB  83R  ROC 20 10000 PP  N TH1"/>
    <n v="40"/>
    <n v="5378.8"/>
    <x v="0"/>
    <n v="40"/>
    <n v="5541.2"/>
    <n v="162.39999999999964"/>
    <n v="5378.8"/>
    <n v="6400"/>
    <n v="418.69158878504675"/>
    <n v="5797.4915887850466"/>
    <s v="EV"/>
    <x v="0"/>
    <x v="6"/>
  </r>
  <r>
    <x v="6"/>
    <s v="C250249956"/>
    <s v="1037236253"/>
    <s v="Z045"/>
    <s v="Z022"/>
    <s v="0093296516"/>
    <s v="1075653"/>
    <s v="VILLA MARKET JP CO., LTD."/>
    <s v="1075653"/>
    <s v="14976301"/>
    <s v="SKU EV LTSB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6"/>
  </r>
  <r>
    <x v="6"/>
    <s v="C250249956"/>
    <s v="1037236253"/>
    <s v="Z045"/>
    <s v="Z022"/>
    <s v="0093296516"/>
    <s v="1075653"/>
    <s v="VILLA MARKET JP CO., LTD."/>
    <s v="1075653"/>
    <s v="14947759"/>
    <s v="SKU CA FLYL  83R  CPB 20 10000 PP  N TH1"/>
    <n v="20"/>
    <n v="1238.8"/>
    <x v="2"/>
    <n v="20"/>
    <n v="1255.8"/>
    <n v="17"/>
    <n v="1238.8"/>
    <n v="1440"/>
    <n v="94.205607476635521"/>
    <n v="1333.0056074766355"/>
    <s v="CA"/>
    <x v="0"/>
    <x v="6"/>
  </r>
  <r>
    <x v="6"/>
    <s v="NTK_Y25-061001"/>
    <s v="1037236999"/>
    <s v="Z045"/>
    <s v="Z022"/>
    <s v="0093296517"/>
    <s v="1530016"/>
    <s v="NATTHAKORN DISTRIBUTION CO., LTD."/>
    <s v="1530016"/>
    <s v="16280435"/>
    <s v="SKU EV ORBL  83R  ROC 20 10000 PP  N TH1"/>
    <n v="150"/>
    <n v="20571"/>
    <x v="11"/>
    <n v="150"/>
    <n v="20779.5"/>
    <n v="208.5"/>
    <n v="20571"/>
    <n v="24000"/>
    <n v="1570.0934579439252"/>
    <n v="22141.093457943924"/>
    <s v="EV"/>
    <x v="1"/>
    <x v="20"/>
  </r>
  <r>
    <x v="6"/>
    <s v="NTK_Y25-061001"/>
    <s v="1037236999"/>
    <s v="Z045"/>
    <s v="Z022"/>
    <s v="0093296517"/>
    <s v="1530016"/>
    <s v="NATTHAKORN DISTRIBUTION CO., LTD."/>
    <s v="1530016"/>
    <s v="14976304"/>
    <s v="SKU EV MGOP  83R  ROC 20 10000 PP  N TH1"/>
    <n v="200"/>
    <n v="30008"/>
    <x v="1"/>
    <n v="200"/>
    <n v="30310.000000000004"/>
    <n v="302.00000000000364"/>
    <n v="30008"/>
    <n v="35000"/>
    <n v="2289.7196261682243"/>
    <n v="32297.719626168226"/>
    <s v="EV"/>
    <x v="1"/>
    <x v="20"/>
  </r>
  <r>
    <x v="6"/>
    <s v="NTK_Y25-061001"/>
    <s v="1037236999"/>
    <s v="Z045"/>
    <s v="Z022"/>
    <s v="0093296517"/>
    <s v="1530016"/>
    <s v="NATTHAKORN DISTRIBUTION CO., LTD."/>
    <s v="1530016"/>
    <s v="14947759"/>
    <s v="SKU CA FLYL  83R  CPB 20 10000 PP  N TH1"/>
    <n v="10150"/>
    <n v="630924"/>
    <x v="2"/>
    <n v="10150"/>
    <n v="637318.5"/>
    <n v="6394.5"/>
    <n v="630924"/>
    <n v="730800"/>
    <n v="47809.345794392524"/>
    <n v="678733.34579439252"/>
    <s v="CA"/>
    <x v="1"/>
    <x v="20"/>
  </r>
  <r>
    <x v="6"/>
    <s v="NTK_Y25-061001"/>
    <s v="1037236999"/>
    <s v="Z045"/>
    <s v="Z022"/>
    <s v="0093296517"/>
    <s v="1530016"/>
    <s v="NATTHAKORN DISTRIBUTION CO., LTD."/>
    <s v="1530016"/>
    <s v="14947765"/>
    <s v="SKU CA MGGR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20"/>
  </r>
  <r>
    <x v="6"/>
    <s v="NTK_Y25-061001"/>
    <s v="1037236999"/>
    <s v="Z045"/>
    <s v="Z022"/>
    <s v="0093296517"/>
    <s v="1530016"/>
    <s v="NATTHAKORN DISTRIBUTION CO., LTD."/>
    <s v="1530016"/>
    <s v="15039619"/>
    <s v="SKU CA FLYL  97R  CPB 20 10000 PP  N TH1"/>
    <n v="2500"/>
    <n v="155400"/>
    <x v="5"/>
    <n v="2500"/>
    <n v="156975"/>
    <n v="1575"/>
    <n v="155400"/>
    <n v="180000"/>
    <n v="11775.700934579439"/>
    <n v="167175.70093457945"/>
    <s v="CAHD"/>
    <x v="1"/>
    <x v="20"/>
  </r>
  <r>
    <x v="7"/>
    <s v="0027228681"/>
    <s v="1037237295"/>
    <s v="Z045"/>
    <s v="Z022"/>
    <s v="0093296518"/>
    <s v="1076141"/>
    <s v="Big C Supercenter Public Co.,Ltd."/>
    <s v="1120122"/>
    <s v="16256531"/>
    <s v="SKU WI FLOE  83M  SFP 20 10000 PP  N TH1"/>
    <n v="1500"/>
    <n v="93630"/>
    <x v="8"/>
    <n v="1500"/>
    <n v="94185"/>
    <n v="555"/>
    <n v="93630"/>
    <n v="108000"/>
    <n v="7065.4205607476633"/>
    <n v="100695.42056074766"/>
    <s v="WI"/>
    <x v="0"/>
    <x v="1"/>
  </r>
  <r>
    <x v="7"/>
    <s v="0027228681"/>
    <s v="1037237295"/>
    <s v="Z045"/>
    <s v="Z022"/>
    <s v="0093296518"/>
    <s v="1076141"/>
    <s v="Big C Supercenter Public Co.,Ltd."/>
    <s v="1120122"/>
    <s v="16256537"/>
    <s v="SKU WI LTCO  83M  SFP 20 10000 PP  N TH1"/>
    <n v="3000"/>
    <n v="187260"/>
    <x v="9"/>
    <n v="3000"/>
    <n v="188370"/>
    <n v="1110"/>
    <n v="187260"/>
    <n v="216000"/>
    <n v="14130.841121495327"/>
    <n v="201390.84112149532"/>
    <s v="WI"/>
    <x v="0"/>
    <x v="1"/>
  </r>
  <r>
    <x v="7"/>
    <s v="0027228681"/>
    <s v="1037237295"/>
    <s v="Z045"/>
    <s v="Z022"/>
    <s v="0093296518"/>
    <s v="1076141"/>
    <s v="Big C Supercenter Public Co.,Ltd."/>
    <s v="1120122"/>
    <s v="16256534"/>
    <s v="SKU WI MECO  83M  SFP 20 10000 PP  N TH1"/>
    <n v="500"/>
    <n v="31210"/>
    <x v="10"/>
    <n v="500"/>
    <n v="31395"/>
    <n v="185"/>
    <n v="31210"/>
    <n v="36000"/>
    <n v="2355.1401869158876"/>
    <n v="33565.140186915887"/>
    <s v="WI"/>
    <x v="0"/>
    <x v="1"/>
  </r>
  <r>
    <x v="7"/>
    <s v="0027228681"/>
    <s v="1037237295"/>
    <s v="Z045"/>
    <s v="Z022"/>
    <s v="0093296518"/>
    <s v="1076141"/>
    <s v="Big C Supercenter Public Co.,Ltd."/>
    <s v="1120122"/>
    <s v="14947759"/>
    <s v="SKU CA FLYL  83R  CPB 20 10000 PP  N TH1"/>
    <n v="9000"/>
    <n v="561600"/>
    <x v="2"/>
    <n v="9000"/>
    <n v="565110"/>
    <n v="3510"/>
    <n v="561600"/>
    <n v="648000"/>
    <n v="42392.523364485984"/>
    <n v="603992.52336448594"/>
    <s v="CA"/>
    <x v="0"/>
    <x v="1"/>
  </r>
  <r>
    <x v="7"/>
    <s v="0027228681"/>
    <s v="1037237295"/>
    <s v="Z045"/>
    <s v="Z022"/>
    <s v="0093296518"/>
    <s v="1076141"/>
    <s v="Big C Supercenter Public Co.,Ltd."/>
    <s v="1120122"/>
    <s v="14947762"/>
    <s v="SKU CA LTBL  83R  CPB 20 10000 PP  N TH1"/>
    <n v="2500"/>
    <n v="156000"/>
    <x v="3"/>
    <n v="2500"/>
    <n v="156975"/>
    <n v="975"/>
    <n v="156000"/>
    <n v="180000"/>
    <n v="11775.700934579439"/>
    <n v="167775.70093457945"/>
    <s v="CA"/>
    <x v="0"/>
    <x v="1"/>
  </r>
  <r>
    <x v="7"/>
    <s v="0027228681"/>
    <s v="1037237295"/>
    <s v="Z045"/>
    <s v="Z022"/>
    <s v="0093296518"/>
    <s v="1076141"/>
    <s v="Big C Supercenter Public Co.,Ltd."/>
    <s v="1120122"/>
    <s v="14947765"/>
    <s v="SKU CA MGGR  83R  CPB 20 10000 PP  N TH1"/>
    <n v="1000"/>
    <n v="62400"/>
    <x v="4"/>
    <n v="1000"/>
    <n v="62790"/>
    <n v="390"/>
    <n v="62400"/>
    <n v="72000"/>
    <n v="4710.2803738317753"/>
    <n v="67110.280373831774"/>
    <s v="CA"/>
    <x v="0"/>
    <x v="1"/>
  </r>
  <r>
    <x v="7"/>
    <s v="0027228681"/>
    <s v="1037237295"/>
    <s v="Z045"/>
    <s v="Z022"/>
    <s v="0093296518"/>
    <s v="1076141"/>
    <s v="Big C Supercenter Public Co.,Ltd."/>
    <s v="1120122"/>
    <s v="15039619"/>
    <s v="SKU CA FLYL  97R  CPB 20 10000 PP  N TH1"/>
    <n v="7000"/>
    <n v="436800"/>
    <x v="5"/>
    <n v="7000"/>
    <n v="439530"/>
    <n v="2730"/>
    <n v="436800"/>
    <n v="504000"/>
    <n v="32971.962616822428"/>
    <n v="469771.96261682245"/>
    <s v="CAHD"/>
    <x v="0"/>
    <x v="1"/>
  </r>
  <r>
    <x v="7"/>
    <s v="C250246172"/>
    <s v="1037236239"/>
    <s v="Z045"/>
    <s v="Z022"/>
    <s v="0093296519"/>
    <s v="1014639"/>
    <s v="VILLA MARKET JP CO., LTD."/>
    <s v="1014639"/>
    <s v="16239563"/>
    <s v="SKU WI LTBL  83R  CPB 20 10000 PP  N TH1"/>
    <n v="10"/>
    <n v="1026.5999999999999"/>
    <x v="7"/>
    <n v="10"/>
    <n v="1041.5"/>
    <n v="14.900000000000091"/>
    <n v="1026.5999999999999"/>
    <n v="1200"/>
    <n v="78.504672897196258"/>
    <n v="1105.1046728971962"/>
    <s v="WI"/>
    <x v="0"/>
    <x v="6"/>
  </r>
  <r>
    <x v="7"/>
    <s v="C250246172"/>
    <s v="1037236239"/>
    <s v="Z045"/>
    <s v="Z022"/>
    <s v="0093296519"/>
    <s v="1014639"/>
    <s v="VILLA MARKET JP CO., LTD."/>
    <s v="1014639"/>
    <s v="14947759"/>
    <s v="SKU CA FLYL  83R  CPB 20 10000 PP  N TH1"/>
    <n v="50"/>
    <n v="3097"/>
    <x v="2"/>
    <n v="50"/>
    <n v="3139.5"/>
    <n v="42.5"/>
    <n v="3097"/>
    <n v="3600"/>
    <n v="235.51401869158877"/>
    <n v="3332.5140186915887"/>
    <s v="CA"/>
    <x v="0"/>
    <x v="6"/>
  </r>
  <r>
    <x v="7"/>
    <s v="C250246172"/>
    <s v="1037236239"/>
    <s v="Z045"/>
    <s v="Z022"/>
    <s v="0093296519"/>
    <s v="1014639"/>
    <s v="VILLA MARKET JP CO., LTD."/>
    <s v="1014639"/>
    <s v="14947762"/>
    <s v="SKU CA LTBL  83R  CPB 20 10000 PP  N TH1"/>
    <n v="130"/>
    <n v="8052.2"/>
    <x v="3"/>
    <n v="130"/>
    <n v="8162.7"/>
    <n v="110.5"/>
    <n v="8052.2"/>
    <n v="9360"/>
    <n v="612.3364485981308"/>
    <n v="8664.5364485981299"/>
    <s v="CA"/>
    <x v="0"/>
    <x v="6"/>
  </r>
  <r>
    <x v="7"/>
    <s v="C250246172"/>
    <s v="1037236239"/>
    <s v="Z045"/>
    <s v="Z022"/>
    <s v="0093296519"/>
    <s v="1014639"/>
    <s v="VILLA MARKET JP CO., LTD."/>
    <s v="1014639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7"/>
    <s v="C250246431"/>
    <s v="1037236240"/>
    <s v="Z045"/>
    <s v="Z022"/>
    <s v="0093296520"/>
    <s v="1014648"/>
    <s v="VILLA MARKET JP CO., LTD."/>
    <s v="1014648"/>
    <s v="16280435"/>
    <s v="SKU EV ORBL  83R  ROC 20 10000 PP  N TH1"/>
    <n v="20"/>
    <n v="2689.4"/>
    <x v="11"/>
    <n v="20"/>
    <n v="2770.6"/>
    <n v="81.199999999999818"/>
    <n v="2689.4"/>
    <n v="3200"/>
    <n v="209.34579439252337"/>
    <n v="2898.7457943925233"/>
    <s v="EV"/>
    <x v="0"/>
    <x v="6"/>
  </r>
  <r>
    <x v="7"/>
    <s v="C250246733"/>
    <s v="1037236243"/>
    <s v="Z045"/>
    <s v="Z022"/>
    <s v="0093296521"/>
    <s v="1068619"/>
    <s v="VILLA MARKET JP CO., LTD."/>
    <s v="1068619"/>
    <s v="14976301"/>
    <s v="SKU EV LTSB  83R  ROC 20 10000 PP  N TH1"/>
    <n v="140"/>
    <n v="18825.8"/>
    <x v="0"/>
    <n v="140"/>
    <n v="19394.2"/>
    <n v="568.40000000000146"/>
    <n v="18825.8"/>
    <n v="22400"/>
    <n v="1465.4205607476636"/>
    <n v="20291.220560747664"/>
    <s v="EV"/>
    <x v="0"/>
    <x v="6"/>
  </r>
  <r>
    <x v="7"/>
    <s v="C250247000"/>
    <s v="1037236245"/>
    <s v="Z045"/>
    <s v="Z022"/>
    <s v="0093296522"/>
    <s v="1080083"/>
    <s v="VILLA MARKET JP CO., LTD."/>
    <s v="1080083"/>
    <s v="16256537"/>
    <s v="SKU WI LTCO  83M  SFP 20 10000 PP  N TH1"/>
    <n v="60"/>
    <n v="3738"/>
    <x v="9"/>
    <n v="60"/>
    <n v="3767.4"/>
    <n v="29.400000000000091"/>
    <n v="3738"/>
    <n v="4320"/>
    <n v="282.61682242990656"/>
    <n v="4020.6168224299067"/>
    <s v="WI"/>
    <x v="0"/>
    <x v="6"/>
  </r>
  <r>
    <x v="7"/>
    <s v="C250247000"/>
    <s v="1037236245"/>
    <s v="Z045"/>
    <s v="Z022"/>
    <s v="0093296522"/>
    <s v="1080083"/>
    <s v="VILLA MARKET JP CO., LTD."/>
    <s v="1080083"/>
    <s v="14947762"/>
    <s v="SKU CA LTBL  83R  CPB 20 10000 PP  N TH1"/>
    <n v="120"/>
    <n v="7432.8"/>
    <x v="3"/>
    <n v="120"/>
    <n v="7534.8"/>
    <n v="102"/>
    <n v="7432.8"/>
    <n v="8640"/>
    <n v="565.23364485981313"/>
    <n v="7998.0336448598136"/>
    <s v="CA"/>
    <x v="0"/>
    <x v="6"/>
  </r>
  <r>
    <x v="7"/>
    <s v="C250247901"/>
    <s v="1037236249"/>
    <s v="Z045"/>
    <s v="Z022"/>
    <s v="0093296523"/>
    <s v="1115874"/>
    <s v="VILLA MARKET JP CO., LTD."/>
    <s v="1115874"/>
    <s v="16256537"/>
    <s v="SKU WI LTCO  83M  SFP 20 10000 PP  N TH1"/>
    <n v="10"/>
    <n v="623"/>
    <x v="9"/>
    <n v="10"/>
    <n v="627.9"/>
    <n v="4.8999999999999773"/>
    <n v="623"/>
    <n v="720"/>
    <n v="47.10280373831776"/>
    <n v="670.10280373831779"/>
    <s v="WI"/>
    <x v="0"/>
    <x v="6"/>
  </r>
  <r>
    <x v="7"/>
    <s v="C250248004"/>
    <s v="1037236250"/>
    <s v="Z045"/>
    <s v="Z022"/>
    <s v="0093296524"/>
    <s v="1117791"/>
    <s v="VILLA MARKET JP CO., LTD."/>
    <s v="1117791"/>
    <s v="14976304"/>
    <s v="SKU EV MGOP  83R  ROC 20 10000 PP  N TH1"/>
    <n v="20"/>
    <n v="2951"/>
    <x v="1"/>
    <n v="20"/>
    <n v="3031"/>
    <n v="80"/>
    <n v="2951"/>
    <n v="3500"/>
    <n v="228.97196261682242"/>
    <n v="3179.9719626168226"/>
    <s v="EV"/>
    <x v="0"/>
    <x v="6"/>
  </r>
  <r>
    <x v="7"/>
    <s v="C250248004"/>
    <s v="1037236250"/>
    <s v="Z045"/>
    <s v="Z022"/>
    <s v="0093296524"/>
    <s v="1117791"/>
    <s v="VILLA MARKET JP CO., LTD."/>
    <s v="1117791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7"/>
    <s v="C250248416"/>
    <s v="1037236251"/>
    <s v="Z045"/>
    <s v="Z022"/>
    <s v="0093296525"/>
    <s v="1119948"/>
    <s v="VILLA MARKET JP CO., LTD."/>
    <s v="1119948"/>
    <s v="16280435"/>
    <s v="SKU EV ORBL  83R  ROC 20 10000 PP  N TH1"/>
    <n v="10"/>
    <n v="1344.7"/>
    <x v="11"/>
    <n v="10"/>
    <n v="1385.3"/>
    <n v="40.599999999999909"/>
    <n v="1344.7"/>
    <n v="1600"/>
    <n v="104.67289719626169"/>
    <n v="1449.3728971962616"/>
    <s v="EV"/>
    <x v="0"/>
    <x v="6"/>
  </r>
  <r>
    <x v="7"/>
    <s v="C250248416"/>
    <s v="1037236251"/>
    <s v="Z045"/>
    <s v="Z022"/>
    <s v="0093296525"/>
    <s v="1119948"/>
    <s v="VILLA MARKET JP CO., LTD."/>
    <s v="1119948"/>
    <s v="14976304"/>
    <s v="SKU EV MGOP  83R  ROC 20 10000 PP  N TH1"/>
    <n v="10"/>
    <n v="1475.5"/>
    <x v="1"/>
    <n v="10"/>
    <n v="1515.5"/>
    <n v="40"/>
    <n v="1475.5"/>
    <n v="1750"/>
    <n v="114.48598130841121"/>
    <n v="1589.9859813084113"/>
    <s v="EV"/>
    <x v="0"/>
    <x v="6"/>
  </r>
  <r>
    <x v="7"/>
    <s v="C250248416"/>
    <s v="1037236251"/>
    <s v="Z045"/>
    <s v="Z022"/>
    <s v="0093296525"/>
    <s v="1119948"/>
    <s v="VILLA MARKET JP CO., LTD."/>
    <s v="1119948"/>
    <s v="14947759"/>
    <s v="SKU CA FLYL  83R  CPB 20 10000 PP  N TH1"/>
    <n v="10"/>
    <n v="619.4"/>
    <x v="2"/>
    <n v="10"/>
    <n v="627.9"/>
    <n v="8.5"/>
    <n v="619.4"/>
    <n v="720"/>
    <n v="47.10280373831776"/>
    <n v="666.50280373831777"/>
    <s v="CA"/>
    <x v="0"/>
    <x v="6"/>
  </r>
  <r>
    <x v="7"/>
    <s v="C250249326"/>
    <s v="1037236246"/>
    <s v="Z045"/>
    <s v="Z022"/>
    <s v="0093296526"/>
    <s v="1211495"/>
    <s v="VILLA MARKET JP CO., LTD."/>
    <s v="1211495"/>
    <s v="14947759"/>
    <s v="SKU CA FLYL  83R  CPB 20 10000 PP  N TH1"/>
    <n v="20"/>
    <n v="1238.8"/>
    <x v="2"/>
    <n v="20"/>
    <n v="1255.8"/>
    <n v="17"/>
    <n v="1238.8"/>
    <n v="1440"/>
    <n v="94.205607476635521"/>
    <n v="1333.0056074766355"/>
    <s v="CA"/>
    <x v="0"/>
    <x v="6"/>
  </r>
  <r>
    <x v="7"/>
    <s v="C250249326"/>
    <s v="1037236246"/>
    <s v="Z045"/>
    <s v="Z022"/>
    <s v="0093296526"/>
    <s v="1211495"/>
    <s v="VILLA MARKET JP CO., LTD."/>
    <s v="1211495"/>
    <s v="15039619"/>
    <s v="SKU CA FLYL  97R  CPB 20 10000 PP  N TH1"/>
    <n v="30"/>
    <n v="1883.7"/>
    <x v="5"/>
    <n v="30"/>
    <n v="1883.7"/>
    <n v="0"/>
    <n v="1883.7"/>
    <n v="2160"/>
    <n v="141.30841121495328"/>
    <n v="2025.0084112149534"/>
    <s v="CAHD"/>
    <x v="0"/>
    <x v="6"/>
  </r>
  <r>
    <x v="7"/>
    <s v="C250250040"/>
    <s v="1037236254"/>
    <s v="Z045"/>
    <s v="Z022"/>
    <s v="0093296527"/>
    <s v="1530320"/>
    <s v="VILLA MARKET JP CO., LTD."/>
    <s v="1530320"/>
    <s v="16280435"/>
    <s v="SKU EV ORBL  83R  ROC 20 10000 PP  N TH1"/>
    <n v="10"/>
    <n v="1344.7"/>
    <x v="11"/>
    <n v="10"/>
    <n v="1385.3"/>
    <n v="40.599999999999909"/>
    <n v="1344.7"/>
    <n v="1600"/>
    <n v="104.67289719626169"/>
    <n v="1449.3728971962616"/>
    <s v="EV"/>
    <x v="0"/>
    <x v="6"/>
  </r>
  <r>
    <x v="7"/>
    <s v="1212063888Code12452D"/>
    <s v="1037236247"/>
    <s v="Z045"/>
    <s v="Z022"/>
    <s v="0093296528"/>
    <s v="1014781"/>
    <s v="CP All Public Company Limited"/>
    <s v="1123730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7"/>
    <s v="1212063888Code12452D"/>
    <s v="1037236247"/>
    <s v="Z045"/>
    <s v="Z022"/>
    <s v="0093296528"/>
    <s v="1014781"/>
    <s v="CP All Public Company Limited"/>
    <s v="1123730"/>
    <s v="14976301"/>
    <s v="SKU EV LTSB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7"/>
    <s v="1212063888Code12452D"/>
    <s v="1037236247"/>
    <s v="Z045"/>
    <s v="Z022"/>
    <s v="0093296528"/>
    <s v="1014781"/>
    <s v="CP All Public Company Limited"/>
    <s v="1123730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7"/>
    <s v="1212063888Code12452D"/>
    <s v="1037236247"/>
    <s v="Z045"/>
    <s v="Z022"/>
    <s v="0093296528"/>
    <s v="1014781"/>
    <s v="CP All Public Company Limited"/>
    <s v="1123730"/>
    <s v="14947759"/>
    <s v="SKU CA FLYL  83R  CPB 20 10000 PP  N TH1"/>
    <n v="25000"/>
    <n v="1479788.14"/>
    <x v="2"/>
    <n v="25000"/>
    <n v="1569750"/>
    <n v="89961.860000000102"/>
    <n v="1479788.14"/>
    <n v="1800000"/>
    <n v="117757.00934579439"/>
    <n v="1597545.1493457942"/>
    <s v="CA"/>
    <x v="0"/>
    <x v="0"/>
  </r>
  <r>
    <x v="7"/>
    <s v="1212063888Code12452D"/>
    <s v="1037236247"/>
    <s v="Z045"/>
    <s v="Z022"/>
    <s v="0093296528"/>
    <s v="1014781"/>
    <s v="CP All Public Company Limited"/>
    <s v="1123730"/>
    <s v="14947762"/>
    <s v="SKU CA LTBL  83R  CPB 20 10000 PP  N TH1"/>
    <n v="10000"/>
    <n v="591915.26"/>
    <x v="3"/>
    <n v="10000"/>
    <n v="627900"/>
    <n v="35984.739999999991"/>
    <n v="591915.26"/>
    <n v="720000"/>
    <n v="47102.803738317758"/>
    <n v="639018.06373831781"/>
    <s v="CA"/>
    <x v="0"/>
    <x v="0"/>
  </r>
  <r>
    <x v="7"/>
    <s v="1212063888Code12452D"/>
    <s v="1037236247"/>
    <s v="Z045"/>
    <s v="Z022"/>
    <s v="0093296528"/>
    <s v="1014781"/>
    <s v="CP All Public Company Limited"/>
    <s v="1123730"/>
    <s v="14947765"/>
    <s v="SKU CA MGGR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7"/>
    <s v="1212063888Code12452D"/>
    <s v="1037236247"/>
    <s v="Z045"/>
    <s v="Z022"/>
    <s v="0093296528"/>
    <s v="1014781"/>
    <s v="CP All Public Company Limited"/>
    <s v="1123730"/>
    <s v="15039619"/>
    <s v="SKU CA FLYL  97R  CPB 20 10000 PP  N TH1"/>
    <n v="16000"/>
    <n v="947064.73"/>
    <x v="5"/>
    <n v="16000"/>
    <n v="1004640"/>
    <n v="57575.270000000019"/>
    <n v="947064.73"/>
    <n v="1152000"/>
    <n v="75364.485981308404"/>
    <n v="1022429.2159813084"/>
    <s v="CAHD"/>
    <x v="0"/>
    <x v="0"/>
  </r>
  <r>
    <x v="7"/>
    <s v="1212063888Code12452D"/>
    <s v="1037236247"/>
    <s v="Z045"/>
    <s v="Z022"/>
    <s v="0093296528"/>
    <s v="1014781"/>
    <s v="CP All Public Company Limited"/>
    <s v="1123730"/>
    <s v="15106849"/>
    <s v="SKU CA MGGR  97R  CPB 20 10000 PP  P TH1"/>
    <n v="5500"/>
    <n v="325553.5"/>
    <x v="6"/>
    <n v="5500"/>
    <n v="345345"/>
    <n v="19791.5"/>
    <n v="325553.5"/>
    <n v="396000"/>
    <n v="25906.542056074766"/>
    <n v="351460.04205607477"/>
    <s v="CAHD"/>
    <x v="0"/>
    <x v="0"/>
  </r>
  <r>
    <x v="7"/>
    <s v="1212063889Code12452D"/>
    <s v="1037236248"/>
    <s v="Z045"/>
    <s v="Z022"/>
    <s v="0093296529"/>
    <s v="1014781"/>
    <s v="CP All Public Company Limited"/>
    <s v="1123730"/>
    <s v="16239563"/>
    <s v="SKU WI LTBL  83R  CPB 20 10000 PP  N TH1"/>
    <n v="2000"/>
    <n v="197899.07"/>
    <x v="7"/>
    <n v="2000"/>
    <n v="208300"/>
    <n v="10400.929999999993"/>
    <n v="197899.07"/>
    <n v="240000"/>
    <n v="15700.934579439252"/>
    <n v="213600.00457943926"/>
    <s v="WI"/>
    <x v="0"/>
    <x v="0"/>
  </r>
  <r>
    <x v="7"/>
    <s v="1212063889Code12452D"/>
    <s v="1037236248"/>
    <s v="Z045"/>
    <s v="Z022"/>
    <s v="0093296529"/>
    <s v="1014781"/>
    <s v="CP All Public Company Limited"/>
    <s v="1123730"/>
    <s v="16256531"/>
    <s v="SKU WI FLOE  83M  SFP 20 10000 PP  N TH1"/>
    <n v="5000"/>
    <n v="295957.73"/>
    <x v="8"/>
    <n v="5000"/>
    <n v="313950"/>
    <n v="17992.270000000019"/>
    <n v="295957.73"/>
    <n v="360000"/>
    <n v="23551.401869158879"/>
    <n v="319509.13186915888"/>
    <s v="WI"/>
    <x v="0"/>
    <x v="0"/>
  </r>
  <r>
    <x v="7"/>
    <s v="1212063889Code12452D"/>
    <s v="1037236248"/>
    <s v="Z045"/>
    <s v="Z022"/>
    <s v="0093296529"/>
    <s v="1014781"/>
    <s v="CP All Public Company Limited"/>
    <s v="1123730"/>
    <s v="16256537"/>
    <s v="SKU WI LTCO  83M  SFP 20 10000 PP  N TH1"/>
    <n v="6000"/>
    <n v="355149.27"/>
    <x v="9"/>
    <n v="6000"/>
    <n v="376740"/>
    <n v="21590.729999999981"/>
    <n v="355149.27"/>
    <n v="432000"/>
    <n v="28261.682242990653"/>
    <n v="383410.95224299066"/>
    <s v="WI"/>
    <x v="0"/>
    <x v="0"/>
  </r>
  <r>
    <x v="7"/>
    <s v="1212063889Code12452D"/>
    <s v="1037236248"/>
    <s v="Z045"/>
    <s v="Z022"/>
    <s v="0093296529"/>
    <s v="1014781"/>
    <s v="CP All Public Company Limited"/>
    <s v="1123730"/>
    <s v="16256534"/>
    <s v="SKU WI MECO  83M  SFP 20 10000 PP  N TH1"/>
    <n v="5000"/>
    <n v="295957.73"/>
    <x v="10"/>
    <n v="5000"/>
    <n v="313950"/>
    <n v="17992.270000000019"/>
    <n v="295957.73"/>
    <n v="360000"/>
    <n v="23551.401869158879"/>
    <n v="319509.13186915888"/>
    <s v="WI"/>
    <x v="0"/>
    <x v="0"/>
  </r>
  <r>
    <x v="7"/>
    <s v="2506020028"/>
    <s v="1037237396"/>
    <s v="Z045"/>
    <s v="Z022"/>
    <s v="0093296530"/>
    <s v="1490727"/>
    <s v="Central Food Wholesales Limited"/>
    <s v="1490727"/>
    <s v="16256531"/>
    <s v="SKU WI FLOE  83M  SFP 20 10000 PP  N TH1"/>
    <n v="300"/>
    <n v="18756.599999999999"/>
    <x v="8"/>
    <n v="300"/>
    <n v="18837"/>
    <n v="80.400000000001455"/>
    <n v="18756.599999999999"/>
    <n v="21600"/>
    <n v="1413.0841121495328"/>
    <n v="20169.684112149531"/>
    <s v="WI"/>
    <x v="0"/>
    <x v="21"/>
  </r>
  <r>
    <x v="7"/>
    <s v="2506020028"/>
    <s v="1037237396"/>
    <s v="Z045"/>
    <s v="Z022"/>
    <s v="0093296530"/>
    <s v="1490727"/>
    <s v="Central Food Wholesales Limited"/>
    <s v="1490727"/>
    <s v="16256537"/>
    <s v="SKU WI LTCO  83M  SFP 20 10000 PP  N TH1"/>
    <n v="300"/>
    <n v="18756.599999999999"/>
    <x v="9"/>
    <n v="300"/>
    <n v="18837"/>
    <n v="80.400000000001455"/>
    <n v="18756.599999999999"/>
    <n v="21600"/>
    <n v="1413.0841121495328"/>
    <n v="20169.684112149531"/>
    <s v="WI"/>
    <x v="0"/>
    <x v="21"/>
  </r>
  <r>
    <x v="7"/>
    <s v="2506020028"/>
    <s v="1037237396"/>
    <s v="Z045"/>
    <s v="Z022"/>
    <s v="0093296530"/>
    <s v="1490727"/>
    <s v="Central Food Wholesales Limited"/>
    <s v="1490727"/>
    <s v="14947759"/>
    <s v="SKU CA FLYL  83R  CPB 20 10000 PP  N TH1"/>
    <n v="200"/>
    <n v="12477"/>
    <x v="2"/>
    <n v="200"/>
    <n v="12558"/>
    <n v="81"/>
    <n v="12477"/>
    <n v="14400"/>
    <n v="942.0560747663551"/>
    <n v="13419.056074766355"/>
    <s v="CA"/>
    <x v="0"/>
    <x v="21"/>
  </r>
  <r>
    <x v="7"/>
    <s v="2506020028"/>
    <s v="1037237396"/>
    <s v="Z045"/>
    <s v="Z022"/>
    <s v="0093296530"/>
    <s v="1490727"/>
    <s v="Central Food Wholesales Limited"/>
    <s v="1490727"/>
    <s v="15039619"/>
    <s v="SKU CA FLYL  97R  CPB 20 10000 PP  N TH1"/>
    <n v="200"/>
    <n v="12477"/>
    <x v="5"/>
    <n v="200"/>
    <n v="12558"/>
    <n v="81"/>
    <n v="12477"/>
    <n v="14400"/>
    <n v="942.0560747663551"/>
    <n v="13419.056074766355"/>
    <s v="CAHD"/>
    <x v="0"/>
    <x v="21"/>
  </r>
  <r>
    <x v="7"/>
    <s v="198735"/>
    <s v="1037237397"/>
    <s v="Z045"/>
    <s v="Z022"/>
    <s v="0093296531"/>
    <s v="1014691"/>
    <s v="Saha Lawson Co., Ltd."/>
    <s v="1134779"/>
    <s v="14976301"/>
    <s v="SKU EV LTSB  83R  ROC 20 10000 PP  N TH1"/>
    <n v="500"/>
    <n v="67555"/>
    <x v="0"/>
    <n v="500"/>
    <n v="69265"/>
    <n v="1710"/>
    <n v="67555"/>
    <n v="80000"/>
    <n v="5233.6448598130837"/>
    <n v="72788.644859813081"/>
    <s v="EV"/>
    <x v="0"/>
    <x v="22"/>
  </r>
  <r>
    <x v="7"/>
    <s v="198735"/>
    <s v="1037237397"/>
    <s v="Z045"/>
    <s v="Z022"/>
    <s v="0093296531"/>
    <s v="1014691"/>
    <s v="Saha Lawson Co., Ltd."/>
    <s v="1134779"/>
    <s v="16256531"/>
    <s v="SKU WI FLOE  83M  SFP 20 10000 PP  N TH1"/>
    <n v="500"/>
    <n v="30950"/>
    <x v="8"/>
    <n v="500"/>
    <n v="31395"/>
    <n v="445"/>
    <n v="30950"/>
    <n v="36000"/>
    <n v="2355.1401869158876"/>
    <n v="33305.140186915887"/>
    <s v="WI"/>
    <x v="0"/>
    <x v="22"/>
  </r>
  <r>
    <x v="7"/>
    <s v="198735"/>
    <s v="1037237397"/>
    <s v="Z045"/>
    <s v="Z022"/>
    <s v="0093296531"/>
    <s v="1014691"/>
    <s v="Saha Lawson Co., Ltd."/>
    <s v="1134779"/>
    <s v="16256537"/>
    <s v="SKU WI LTCO  83M  SFP 20 10000 PP  N TH1"/>
    <n v="1000"/>
    <n v="61900"/>
    <x v="9"/>
    <n v="1000"/>
    <n v="62790"/>
    <n v="890"/>
    <n v="61900"/>
    <n v="72000"/>
    <n v="4710.2803738317753"/>
    <n v="66610.280373831774"/>
    <s v="WI"/>
    <x v="0"/>
    <x v="22"/>
  </r>
  <r>
    <x v="7"/>
    <s v="198735"/>
    <s v="1037237397"/>
    <s v="Z045"/>
    <s v="Z022"/>
    <s v="0093296531"/>
    <s v="1014691"/>
    <s v="Saha Lawson Co., Ltd."/>
    <s v="1134779"/>
    <s v="16256534"/>
    <s v="SKU WI MECO  83M  SFP 20 10000 PP  N TH1"/>
    <n v="500"/>
    <n v="30950"/>
    <x v="10"/>
    <n v="500"/>
    <n v="31395"/>
    <n v="445"/>
    <n v="30950"/>
    <n v="36000"/>
    <n v="2355.1401869158876"/>
    <n v="33305.140186915887"/>
    <s v="WI"/>
    <x v="0"/>
    <x v="22"/>
  </r>
  <r>
    <x v="7"/>
    <s v="198735"/>
    <s v="1037237397"/>
    <s v="Z045"/>
    <s v="Z022"/>
    <s v="0093296531"/>
    <s v="1014691"/>
    <s v="Saha Lawson Co., Ltd."/>
    <s v="1134779"/>
    <s v="14947759"/>
    <s v="SKU CA FLYL  83R  CPB 20 10000 PP  N TH1"/>
    <n v="1500"/>
    <n v="92520"/>
    <x v="2"/>
    <n v="1500"/>
    <n v="94185"/>
    <n v="1665"/>
    <n v="92520"/>
    <n v="108000"/>
    <n v="7065.4205607476633"/>
    <n v="99585.420560747662"/>
    <s v="CA"/>
    <x v="0"/>
    <x v="22"/>
  </r>
  <r>
    <x v="7"/>
    <s v="198735"/>
    <s v="1037237397"/>
    <s v="Z045"/>
    <s v="Z022"/>
    <s v="0093296531"/>
    <s v="1014691"/>
    <s v="Saha Lawson Co., Ltd."/>
    <s v="1134779"/>
    <s v="14947762"/>
    <s v="SKU CA LTBL  83R  CPB 20 10000 PP  N TH1"/>
    <n v="500"/>
    <n v="30840"/>
    <x v="3"/>
    <n v="500"/>
    <n v="31395"/>
    <n v="555"/>
    <n v="30840"/>
    <n v="36000"/>
    <n v="2355.1401869158876"/>
    <n v="33195.140186915887"/>
    <s v="CA"/>
    <x v="0"/>
    <x v="22"/>
  </r>
  <r>
    <x v="7"/>
    <s v="198735"/>
    <s v="1037237397"/>
    <s v="Z045"/>
    <s v="Z022"/>
    <s v="0093296531"/>
    <s v="1014691"/>
    <s v="Saha Lawson Co., Ltd."/>
    <s v="1134779"/>
    <s v="14947765"/>
    <s v="SKU CA MGGR  83R  CPB 20 10000 PP  N TH1"/>
    <n v="500"/>
    <n v="30840"/>
    <x v="4"/>
    <n v="500"/>
    <n v="31395"/>
    <n v="555"/>
    <n v="30840"/>
    <n v="36000"/>
    <n v="2355.1401869158876"/>
    <n v="33195.140186915887"/>
    <s v="CA"/>
    <x v="0"/>
    <x v="22"/>
  </r>
  <r>
    <x v="7"/>
    <s v="198735"/>
    <s v="1037237397"/>
    <s v="Z045"/>
    <s v="Z022"/>
    <s v="0093296531"/>
    <s v="1014691"/>
    <s v="Saha Lawson Co., Ltd."/>
    <s v="1134779"/>
    <s v="15039619"/>
    <s v="SKU CA FLYL  97R  CPB 20 10000 PP  N TH1"/>
    <n v="1000"/>
    <n v="61910"/>
    <x v="5"/>
    <n v="1000"/>
    <n v="62790"/>
    <n v="880"/>
    <n v="61910"/>
    <n v="72000"/>
    <n v="4710.2803738317753"/>
    <n v="66620.280373831774"/>
    <s v="CAHD"/>
    <x v="0"/>
    <x v="22"/>
  </r>
  <r>
    <x v="7"/>
    <s v="881.80763148"/>
    <s v="1037237418"/>
    <s v="Z045"/>
    <s v="Z022"/>
    <s v="0093296532"/>
    <s v="1075926"/>
    <s v="CP Axtra Public Company Limited"/>
    <s v="1075927"/>
    <s v="16256531"/>
    <s v="SKU WI FLOE  83M  SFP 20 10000 PP  N TH1"/>
    <n v="40"/>
    <n v="2478.6799999999998"/>
    <x v="8"/>
    <n v="40"/>
    <n v="2511.6"/>
    <n v="32.920000000000073"/>
    <n v="2478.6799999999998"/>
    <n v="2880"/>
    <n v="188.41121495327104"/>
    <n v="2667.091214953271"/>
    <s v="WI"/>
    <x v="0"/>
    <x v="13"/>
  </r>
  <r>
    <x v="7"/>
    <s v="881.80763148"/>
    <s v="1037237418"/>
    <s v="Z045"/>
    <s v="Z022"/>
    <s v="0093296532"/>
    <s v="1075926"/>
    <s v="CP Axtra Public Company Limited"/>
    <s v="1075927"/>
    <s v="16256537"/>
    <s v="SKU WI LTCO  83M  SFP 20 10000 PP  N TH1"/>
    <n v="240"/>
    <n v="14872.08"/>
    <x v="9"/>
    <n v="240"/>
    <n v="15069.6"/>
    <n v="197.52000000000044"/>
    <n v="14872.08"/>
    <n v="17280"/>
    <n v="1130.4672897196263"/>
    <n v="16002.547289719627"/>
    <s v="WI"/>
    <x v="0"/>
    <x v="13"/>
  </r>
  <r>
    <x v="7"/>
    <s v="881.80763148"/>
    <s v="1037237418"/>
    <s v="Z045"/>
    <s v="Z022"/>
    <s v="0093296532"/>
    <s v="1075926"/>
    <s v="CP Axtra Public Company Limited"/>
    <s v="1075927"/>
    <s v="14947759"/>
    <s v="SKU CA FLYL  83R  CPB 20 10000 PP  N TH1"/>
    <n v="480"/>
    <n v="29707.200000000001"/>
    <x v="2"/>
    <n v="480"/>
    <n v="30139.200000000001"/>
    <n v="432"/>
    <n v="29707.200000000001"/>
    <n v="34560"/>
    <n v="2260.9345794392525"/>
    <n v="31968.134579439255"/>
    <s v="CA"/>
    <x v="0"/>
    <x v="13"/>
  </r>
  <r>
    <x v="7"/>
    <s v="881.80763148"/>
    <s v="1037237418"/>
    <s v="Z045"/>
    <s v="Z022"/>
    <s v="0093296532"/>
    <s v="1075926"/>
    <s v="CP Axtra Public Company Limited"/>
    <s v="1075927"/>
    <s v="14947762"/>
    <s v="SKU CA LTBL  83R  CPB 20 10000 PP  N TH1"/>
    <n v="80"/>
    <n v="4951.2"/>
    <x v="3"/>
    <n v="80"/>
    <n v="5023.2"/>
    <n v="72"/>
    <n v="4951.2"/>
    <n v="5760"/>
    <n v="376.82242990654208"/>
    <n v="5328.0224299065421"/>
    <s v="CA"/>
    <x v="0"/>
    <x v="13"/>
  </r>
  <r>
    <x v="7"/>
    <s v="881.80763148"/>
    <s v="1037237418"/>
    <s v="Z045"/>
    <s v="Z022"/>
    <s v="0093296532"/>
    <s v="1075926"/>
    <s v="CP Axtra Public Company Limited"/>
    <s v="1075927"/>
    <s v="14947765"/>
    <s v="SKU CA MGGR  83R  CPB 20 10000 PP  N TH1"/>
    <n v="80"/>
    <n v="4951.2"/>
    <x v="4"/>
    <n v="80"/>
    <n v="5023.2"/>
    <n v="72"/>
    <n v="4951.2"/>
    <n v="5760"/>
    <n v="376.82242990654208"/>
    <n v="5328.0224299065421"/>
    <s v="CA"/>
    <x v="0"/>
    <x v="13"/>
  </r>
  <r>
    <x v="7"/>
    <s v="881.80764626"/>
    <s v="1037237423"/>
    <s v="Z045"/>
    <s v="Z022"/>
    <s v="0093296533"/>
    <s v="1075926"/>
    <s v="CP Axtra Public Company Limited"/>
    <s v="1075927"/>
    <s v="14947759"/>
    <s v="SKU CA FLYL  83R  CPB 20 10000 PP  N TH1"/>
    <n v="200"/>
    <n v="12378"/>
    <x v="2"/>
    <n v="200"/>
    <n v="12558"/>
    <n v="180"/>
    <n v="12378"/>
    <n v="14400"/>
    <n v="942.0560747663551"/>
    <n v="13320.056074766355"/>
    <s v="CA"/>
    <x v="0"/>
    <x v="13"/>
  </r>
  <r>
    <x v="7"/>
    <s v="881.80764626"/>
    <s v="1037237423"/>
    <s v="Z045"/>
    <s v="Z022"/>
    <s v="0093296533"/>
    <s v="1075926"/>
    <s v="CP Axtra Public Company Limited"/>
    <s v="1075927"/>
    <s v="14947762"/>
    <s v="SKU CA LTBL  83R  CPB 20 10000 PP  N TH1"/>
    <n v="80"/>
    <n v="4951.2"/>
    <x v="3"/>
    <n v="80"/>
    <n v="5023.2"/>
    <n v="72"/>
    <n v="4951.2"/>
    <n v="5760"/>
    <n v="376.82242990654208"/>
    <n v="5328.0224299065421"/>
    <s v="CA"/>
    <x v="0"/>
    <x v="13"/>
  </r>
  <r>
    <x v="7"/>
    <s v="881.80764626"/>
    <s v="1037237423"/>
    <s v="Z045"/>
    <s v="Z022"/>
    <s v="0093296533"/>
    <s v="1075926"/>
    <s v="CP Axtra Public Company Limited"/>
    <s v="1075927"/>
    <s v="14947765"/>
    <s v="SKU CA MGGR  83R  CPB 20 10000 PP  N TH1"/>
    <n v="40"/>
    <n v="2475.6"/>
    <x v="4"/>
    <n v="40"/>
    <n v="2511.6"/>
    <n v="36"/>
    <n v="2475.6"/>
    <n v="2880"/>
    <n v="188.41121495327104"/>
    <n v="2664.0112149532711"/>
    <s v="CA"/>
    <x v="0"/>
    <x v="13"/>
  </r>
  <r>
    <x v="7"/>
    <s v="890.80763155"/>
    <s v="1037237424"/>
    <s v="Z045"/>
    <s v="Z022"/>
    <s v="0093296534"/>
    <s v="1075926"/>
    <s v="CP Axtra Public Company Limited"/>
    <s v="1545607"/>
    <s v="16256531"/>
    <s v="SKU WI FLOE  83M  SFP 20 10000 PP  N TH1"/>
    <n v="360"/>
    <n v="22308.12"/>
    <x v="8"/>
    <n v="360"/>
    <n v="22604.400000000001"/>
    <n v="296.28000000000247"/>
    <n v="22308.12"/>
    <n v="25920"/>
    <n v="1695.7009345794393"/>
    <n v="24003.820934579438"/>
    <s v="WI"/>
    <x v="0"/>
    <x v="13"/>
  </r>
  <r>
    <x v="7"/>
    <s v="890.80763155"/>
    <s v="1037237424"/>
    <s v="Z045"/>
    <s v="Z022"/>
    <s v="0093296534"/>
    <s v="1075926"/>
    <s v="CP Axtra Public Company Limited"/>
    <s v="1545607"/>
    <s v="16256537"/>
    <s v="SKU WI LTCO  83M  SFP 20 10000 PP  N TH1"/>
    <n v="400"/>
    <n v="24786.799999999999"/>
    <x v="9"/>
    <n v="400"/>
    <n v="25116"/>
    <n v="329.20000000000073"/>
    <n v="24786.799999999999"/>
    <n v="28800"/>
    <n v="1884.1121495327102"/>
    <n v="26670.912149532709"/>
    <s v="WI"/>
    <x v="0"/>
    <x v="13"/>
  </r>
  <r>
    <x v="7"/>
    <s v="890.80763155"/>
    <s v="1037237424"/>
    <s v="Z045"/>
    <s v="Z022"/>
    <s v="0093296534"/>
    <s v="1075926"/>
    <s v="CP Axtra Public Company Limited"/>
    <s v="1545607"/>
    <s v="14947759"/>
    <s v="SKU CA FLYL  83R  CPB 20 10000 PP  N TH1"/>
    <n v="160"/>
    <n v="9902.4"/>
    <x v="2"/>
    <n v="160"/>
    <n v="10046.4"/>
    <n v="144"/>
    <n v="9902.4"/>
    <n v="11520"/>
    <n v="753.64485981308417"/>
    <n v="10656.044859813084"/>
    <s v="CA"/>
    <x v="0"/>
    <x v="13"/>
  </r>
  <r>
    <x v="7"/>
    <s v="890.80763155"/>
    <s v="1037237424"/>
    <s v="Z045"/>
    <s v="Z022"/>
    <s v="0093296534"/>
    <s v="1075926"/>
    <s v="CP Axtra Public Company Limited"/>
    <s v="1545607"/>
    <s v="14947762"/>
    <s v="SKU CA LTBL  83R  CPB 20 10000 PP  N TH1"/>
    <n v="200"/>
    <n v="12378"/>
    <x v="3"/>
    <n v="200"/>
    <n v="12558"/>
    <n v="180"/>
    <n v="12378"/>
    <n v="14400"/>
    <n v="942.0560747663551"/>
    <n v="13320.056074766355"/>
    <s v="CA"/>
    <x v="0"/>
    <x v="13"/>
  </r>
  <r>
    <x v="7"/>
    <s v="890.80764625"/>
    <s v="1037237425"/>
    <s v="Z045"/>
    <s v="Z022"/>
    <s v="0093296535"/>
    <s v="1075926"/>
    <s v="CP Axtra Public Company Limited"/>
    <s v="1545607"/>
    <s v="16256531"/>
    <s v="SKU WI FLOE  83M  SFP 20 10000 PP  N TH1"/>
    <n v="120"/>
    <n v="7436.04"/>
    <x v="8"/>
    <n v="120"/>
    <n v="7534.8"/>
    <n v="98.760000000000218"/>
    <n v="7436.04"/>
    <n v="8640"/>
    <n v="565.23364485981313"/>
    <n v="8001.2736448598134"/>
    <s v="WI"/>
    <x v="0"/>
    <x v="13"/>
  </r>
  <r>
    <x v="7"/>
    <s v="890.80764625"/>
    <s v="1037237425"/>
    <s v="Z045"/>
    <s v="Z022"/>
    <s v="0093296535"/>
    <s v="1075926"/>
    <s v="CP Axtra Public Company Limited"/>
    <s v="1545607"/>
    <s v="14947759"/>
    <s v="SKU CA FLYL  83R  CPB 20 10000 PP  N TH1"/>
    <n v="120"/>
    <n v="7426.8"/>
    <x v="2"/>
    <n v="120"/>
    <n v="7534.8"/>
    <n v="108"/>
    <n v="7426.8"/>
    <n v="8640"/>
    <n v="565.23364485981313"/>
    <n v="7992.0336448598136"/>
    <s v="CA"/>
    <x v="0"/>
    <x v="13"/>
  </r>
  <r>
    <x v="7"/>
    <s v="890.80764625"/>
    <s v="1037237425"/>
    <s v="Z045"/>
    <s v="Z022"/>
    <s v="0093296535"/>
    <s v="1075926"/>
    <s v="CP Axtra Public Company Limited"/>
    <s v="1545607"/>
    <s v="14947762"/>
    <s v="SKU CA LTBL  83R  CPB 20 10000 PP  N TH1"/>
    <n v="40"/>
    <n v="2475.6"/>
    <x v="3"/>
    <n v="40"/>
    <n v="2511.6"/>
    <n v="36"/>
    <n v="2475.6"/>
    <n v="2880"/>
    <n v="188.41121495327104"/>
    <n v="2664.0112149532711"/>
    <s v="CA"/>
    <x v="0"/>
    <x v="13"/>
  </r>
  <r>
    <x v="7"/>
    <s v="32300380"/>
    <s v="1037237111"/>
    <s v="Z045"/>
    <s v="Z022"/>
    <s v="0093296536"/>
    <s v="1118080"/>
    <s v="CP Axtra Public Company Limited"/>
    <s v="1014696"/>
    <s v="14947759"/>
    <s v="SKU CA FLYL  83R  CPB 20 10000 PP  N TH1"/>
    <n v="500"/>
    <n v="30545"/>
    <x v="2"/>
    <n v="500"/>
    <n v="31395"/>
    <n v="850"/>
    <n v="30545"/>
    <n v="36000"/>
    <n v="2355.1401869158876"/>
    <n v="32900.140186915887"/>
    <s v="CA"/>
    <x v="0"/>
    <x v="5"/>
  </r>
  <r>
    <x v="7"/>
    <s v="32300380"/>
    <s v="1037237111"/>
    <s v="Z045"/>
    <s v="Z022"/>
    <s v="0093296536"/>
    <s v="1118080"/>
    <s v="CP Axtra Public Company Limited"/>
    <s v="1014696"/>
    <s v="14947762"/>
    <s v="SKU CA LTBL  83R  CPB 20 10000 PP  N TH1"/>
    <n v="500"/>
    <n v="30545"/>
    <x v="3"/>
    <n v="500"/>
    <n v="31395"/>
    <n v="850"/>
    <n v="30545"/>
    <n v="36000"/>
    <n v="2355.1401869158876"/>
    <n v="32900.140186915887"/>
    <s v="CA"/>
    <x v="0"/>
    <x v="5"/>
  </r>
  <r>
    <x v="7"/>
    <s v="32300373"/>
    <s v="1037237112"/>
    <s v="Z045"/>
    <s v="Z022"/>
    <s v="0093296537"/>
    <s v="1118080"/>
    <s v="CP Axtra Public Company Limited"/>
    <s v="1077703"/>
    <s v="16256531"/>
    <s v="SKU WI FLOE  83M  SFP 20 10000 PP  N TH1"/>
    <n v="2000"/>
    <n v="122240"/>
    <x v="8"/>
    <n v="2000"/>
    <n v="125580"/>
    <n v="3340"/>
    <n v="122240"/>
    <n v="144000"/>
    <n v="9420.5607476635505"/>
    <n v="131660.56074766355"/>
    <s v="WI"/>
    <x v="0"/>
    <x v="5"/>
  </r>
  <r>
    <x v="7"/>
    <s v="32300373"/>
    <s v="1037237112"/>
    <s v="Z045"/>
    <s v="Z022"/>
    <s v="0093296537"/>
    <s v="1118080"/>
    <s v="CP Axtra Public Company Limited"/>
    <s v="1077703"/>
    <s v="16256537"/>
    <s v="SKU WI LTCO  83M  SFP 20 10000 PP  N TH1"/>
    <n v="3000"/>
    <n v="183360"/>
    <x v="9"/>
    <n v="3000"/>
    <n v="188370"/>
    <n v="5010"/>
    <n v="183360"/>
    <n v="216000"/>
    <n v="14130.841121495327"/>
    <n v="197490.84112149532"/>
    <s v="WI"/>
    <x v="0"/>
    <x v="5"/>
  </r>
  <r>
    <x v="7"/>
    <s v="32300373"/>
    <s v="1037237112"/>
    <s v="Z045"/>
    <s v="Z022"/>
    <s v="0093296537"/>
    <s v="1118080"/>
    <s v="CP Axtra Public Company Limited"/>
    <s v="1077703"/>
    <s v="16256534"/>
    <s v="SKU WI MECO  83M  SFP 20 10000 PP  N TH1"/>
    <n v="1000"/>
    <n v="61120"/>
    <x v="10"/>
    <n v="1000"/>
    <n v="62790"/>
    <n v="1670"/>
    <n v="61120"/>
    <n v="72000"/>
    <n v="4710.2803738317753"/>
    <n v="65830.280373831774"/>
    <s v="WI"/>
    <x v="0"/>
    <x v="5"/>
  </r>
  <r>
    <x v="7"/>
    <s v="32300373"/>
    <s v="1037237112"/>
    <s v="Z045"/>
    <s v="Z022"/>
    <s v="0093296537"/>
    <s v="1118080"/>
    <s v="CP Axtra Public Company Limited"/>
    <s v="1077703"/>
    <s v="14947759"/>
    <s v="SKU CA FLYL  83R  CPB 20 10000 PP  N TH1"/>
    <n v="12500"/>
    <n v="763625"/>
    <x v="2"/>
    <n v="12500"/>
    <n v="784875"/>
    <n v="21250"/>
    <n v="763625"/>
    <n v="900000"/>
    <n v="58878.504672897194"/>
    <n v="822503.50467289716"/>
    <s v="CA"/>
    <x v="0"/>
    <x v="5"/>
  </r>
  <r>
    <x v="7"/>
    <s v="32300373"/>
    <s v="1037237112"/>
    <s v="Z045"/>
    <s v="Z022"/>
    <s v="0093296537"/>
    <s v="1118080"/>
    <s v="CP Axtra Public Company Limited"/>
    <s v="1077703"/>
    <s v="14947762"/>
    <s v="SKU CA LTBL  83R  CPB 20 10000 PP  N TH1"/>
    <n v="5500"/>
    <n v="335995"/>
    <x v="3"/>
    <n v="5500"/>
    <n v="345345"/>
    <n v="9350"/>
    <n v="335995"/>
    <n v="396000"/>
    <n v="25906.542056074766"/>
    <n v="361901.54205607477"/>
    <s v="CA"/>
    <x v="0"/>
    <x v="5"/>
  </r>
  <r>
    <x v="7"/>
    <s v="32300373"/>
    <s v="1037237112"/>
    <s v="Z045"/>
    <s v="Z022"/>
    <s v="0093296537"/>
    <s v="1118080"/>
    <s v="CP Axtra Public Company Limited"/>
    <s v="1077703"/>
    <s v="15039619"/>
    <s v="SKU CA FLYL  97R  CPB 20 10000 PP  N TH1"/>
    <n v="6000"/>
    <n v="366540"/>
    <x v="5"/>
    <n v="6000"/>
    <n v="376740"/>
    <n v="10200"/>
    <n v="366540"/>
    <n v="432000"/>
    <n v="28261.682242990653"/>
    <n v="394801.68224299065"/>
    <s v="CAHD"/>
    <x v="0"/>
    <x v="5"/>
  </r>
  <r>
    <x v="7"/>
    <s v="32300472"/>
    <s v="1037237113"/>
    <s v="Z045"/>
    <s v="Z022"/>
    <s v="0093296538"/>
    <s v="1118080"/>
    <s v="CP Axtra Public Company Limited"/>
    <s v="1077703"/>
    <s v="16256534"/>
    <s v="SKU WI MECO  83M  SFP 20 10000 PP  N TH1"/>
    <n v="1000"/>
    <n v="61120"/>
    <x v="10"/>
    <n v="1000"/>
    <n v="62790"/>
    <n v="1670"/>
    <n v="61120"/>
    <n v="72000"/>
    <n v="4710.2803738317753"/>
    <n v="65830.280373831774"/>
    <s v="WI"/>
    <x v="0"/>
    <x v="5"/>
  </r>
  <r>
    <x v="7"/>
    <s v="32300472"/>
    <s v="1037237113"/>
    <s v="Z045"/>
    <s v="Z022"/>
    <s v="0093296538"/>
    <s v="1118080"/>
    <s v="CP Axtra Public Company Limited"/>
    <s v="1077703"/>
    <s v="14947765"/>
    <s v="SKU CA MGGR  83R  CPB 20 10000 PP  N TH1"/>
    <n v="2500"/>
    <n v="152725"/>
    <x v="4"/>
    <n v="2500"/>
    <n v="156975"/>
    <n v="4250"/>
    <n v="152725"/>
    <n v="180000"/>
    <n v="11775.700934579439"/>
    <n v="164500.70093457945"/>
    <s v="CA"/>
    <x v="0"/>
    <x v="5"/>
  </r>
  <r>
    <x v="7"/>
    <s v="1663358"/>
    <s v="1037237442"/>
    <s v="Z045"/>
    <s v="Z022"/>
    <s v="0093296539"/>
    <s v="1014645"/>
    <s v="UFM Fuji Super Co.,Ltd."/>
    <s v="1014645"/>
    <s v="14976301"/>
    <s v="SKU EV LTSB  83R  ROC 20 10000 PP  N TH1"/>
    <n v="250"/>
    <n v="34445"/>
    <x v="0"/>
    <n v="250"/>
    <n v="34632.5"/>
    <n v="187.5"/>
    <n v="34445"/>
    <n v="40000"/>
    <n v="2616.8224299065419"/>
    <n v="37061.82242990654"/>
    <s v="EV"/>
    <x v="0"/>
    <x v="16"/>
  </r>
  <r>
    <x v="7"/>
    <s v="1663358"/>
    <s v="1037237442"/>
    <s v="Z045"/>
    <s v="Z022"/>
    <s v="0093296539"/>
    <s v="1014645"/>
    <s v="UFM Fuji Super Co.,Ltd."/>
    <s v="1014645"/>
    <s v="14947762"/>
    <s v="SKU CA LTBL  83R  CPB 20 10000 PP  N TH1"/>
    <n v="500"/>
    <n v="31395"/>
    <x v="3"/>
    <n v="500"/>
    <n v="31395"/>
    <n v="0"/>
    <n v="31395"/>
    <n v="36000"/>
    <n v="2355.1401869158876"/>
    <n v="33750.140186915887"/>
    <s v="CA"/>
    <x v="0"/>
    <x v="16"/>
  </r>
  <r>
    <x v="7"/>
    <s v="1663358"/>
    <s v="1037237442"/>
    <s v="Z045"/>
    <s v="Z022"/>
    <s v="0093296539"/>
    <s v="1014645"/>
    <s v="UFM Fuji Super Co.,Ltd."/>
    <s v="1014645"/>
    <s v="14947765"/>
    <s v="SKU CA MGGR  83R  CPB 20 10000 PP  N TH1"/>
    <n v="250"/>
    <n v="15697.5"/>
    <x v="4"/>
    <n v="250"/>
    <n v="15697.5"/>
    <n v="0"/>
    <n v="15697.5"/>
    <n v="18000"/>
    <n v="1177.5700934579438"/>
    <n v="16875.070093457944"/>
    <s v="CA"/>
    <x v="0"/>
    <x v="16"/>
  </r>
  <r>
    <x v="7"/>
    <s v="1518187"/>
    <s v="1037237443"/>
    <s v="Z045"/>
    <s v="Z022"/>
    <s v="0093296540"/>
    <s v="1014615"/>
    <s v="UFM Fuji Super Co.,Ltd."/>
    <s v="1014615"/>
    <s v="14976301"/>
    <s v="SKU EV LTSB  83R  ROC 20 10000 PP  N TH1"/>
    <n v="250"/>
    <n v="34445"/>
    <x v="0"/>
    <n v="250"/>
    <n v="34632.5"/>
    <n v="187.5"/>
    <n v="34445"/>
    <n v="40000"/>
    <n v="2616.8224299065419"/>
    <n v="37061.82242990654"/>
    <s v="EV"/>
    <x v="0"/>
    <x v="16"/>
  </r>
  <r>
    <x v="7"/>
    <s v="1518187"/>
    <s v="1037237443"/>
    <s v="Z045"/>
    <s v="Z022"/>
    <s v="0093296540"/>
    <s v="1014615"/>
    <s v="UFM Fuji Super Co.,Ltd."/>
    <s v="1014615"/>
    <s v="14947759"/>
    <s v="SKU CA FLYL  83R  CPB 20 10000 PP  N TH1"/>
    <n v="200"/>
    <n v="12558"/>
    <x v="2"/>
    <n v="200"/>
    <n v="12558"/>
    <n v="0"/>
    <n v="12558"/>
    <n v="14400"/>
    <n v="942.0560747663551"/>
    <n v="13500.056074766355"/>
    <s v="CA"/>
    <x v="0"/>
    <x v="16"/>
  </r>
  <r>
    <x v="7"/>
    <s v="1518187"/>
    <s v="1037237443"/>
    <s v="Z045"/>
    <s v="Z022"/>
    <s v="0093296540"/>
    <s v="1014615"/>
    <s v="UFM Fuji Super Co.,Ltd."/>
    <s v="1014615"/>
    <s v="14947762"/>
    <s v="SKU CA LTBL  83R  CPB 20 10000 PP  N TH1"/>
    <n v="400"/>
    <n v="25116"/>
    <x v="3"/>
    <n v="400"/>
    <n v="25116"/>
    <n v="0"/>
    <n v="25116"/>
    <n v="28800"/>
    <n v="1884.1121495327102"/>
    <n v="27000.11214953271"/>
    <s v="CA"/>
    <x v="0"/>
    <x v="16"/>
  </r>
  <r>
    <x v="7"/>
    <s v="1518187"/>
    <s v="1037237443"/>
    <s v="Z045"/>
    <s v="Z022"/>
    <s v="0093296540"/>
    <s v="1014615"/>
    <s v="UFM Fuji Super Co.,Ltd."/>
    <s v="1014615"/>
    <s v="14947765"/>
    <s v="SKU CA MGGR  83R  CPB 20 10000 PP  N TH1"/>
    <n v="300"/>
    <n v="18837"/>
    <x v="4"/>
    <n v="300"/>
    <n v="18837"/>
    <n v="0"/>
    <n v="18837"/>
    <n v="21600"/>
    <n v="1413.0841121495328"/>
    <n v="20250.084112149532"/>
    <s v="CA"/>
    <x v="0"/>
    <x v="16"/>
  </r>
  <r>
    <x v="7"/>
    <s v="578704"/>
    <s v="1037237444"/>
    <s v="Z045"/>
    <s v="Z022"/>
    <s v="0093296541"/>
    <s v="1106976"/>
    <s v="UFM Fuji Super Co.,Ltd."/>
    <s v="1106976"/>
    <s v="16280435"/>
    <s v="SKU EV ORBL  83R  ROC 20 10000 PP  N TH1"/>
    <n v="100"/>
    <n v="13778"/>
    <x v="11"/>
    <n v="100"/>
    <n v="13853"/>
    <n v="75"/>
    <n v="13778"/>
    <n v="16000"/>
    <n v="1046.7289719626169"/>
    <n v="14824.728971962617"/>
    <s v="EV"/>
    <x v="0"/>
    <x v="16"/>
  </r>
  <r>
    <x v="7"/>
    <s v="578704"/>
    <s v="1037237444"/>
    <s v="Z045"/>
    <s v="Z022"/>
    <s v="0093296541"/>
    <s v="1106976"/>
    <s v="UFM Fuji Super Co.,Ltd."/>
    <s v="1106976"/>
    <s v="14976301"/>
    <s v="SKU EV LTSB  83R  ROC 20 10000 PP  N TH1"/>
    <n v="150"/>
    <n v="20667"/>
    <x v="0"/>
    <n v="150"/>
    <n v="20779.5"/>
    <n v="112.5"/>
    <n v="20667"/>
    <n v="24000"/>
    <n v="1570.0934579439252"/>
    <n v="22237.093457943924"/>
    <s v="EV"/>
    <x v="0"/>
    <x v="16"/>
  </r>
  <r>
    <x v="7"/>
    <s v="578704"/>
    <s v="1037237444"/>
    <s v="Z045"/>
    <s v="Z022"/>
    <s v="0093296541"/>
    <s v="1106976"/>
    <s v="UFM Fuji Super Co.,Ltd."/>
    <s v="1106976"/>
    <s v="14947762"/>
    <s v="SKU CA LTBL  83R  CPB 20 10000 PP  N TH1"/>
    <n v="250"/>
    <n v="15697.5"/>
    <x v="3"/>
    <n v="250"/>
    <n v="15697.5"/>
    <n v="0"/>
    <n v="15697.5"/>
    <n v="18000"/>
    <n v="1177.5700934579438"/>
    <n v="16875.070093457944"/>
    <s v="CA"/>
    <x v="0"/>
    <x v="16"/>
  </r>
  <r>
    <x v="7"/>
    <s v="578704"/>
    <s v="1037237444"/>
    <s v="Z045"/>
    <s v="Z022"/>
    <s v="0093296541"/>
    <s v="1106976"/>
    <s v="UFM Fuji Super Co.,Ltd."/>
    <s v="1106976"/>
    <s v="14947765"/>
    <s v="SKU CA MGGR  83R  CPB 20 10000 PP  N TH1"/>
    <n v="250"/>
    <n v="15697.5"/>
    <x v="4"/>
    <n v="250"/>
    <n v="15697.5"/>
    <n v="0"/>
    <n v="15697.5"/>
    <n v="18000"/>
    <n v="1177.5700934579438"/>
    <n v="16875.070093457944"/>
    <s v="CA"/>
    <x v="0"/>
    <x v="16"/>
  </r>
  <r>
    <x v="7"/>
    <s v="1012065138"/>
    <s v="1037237114"/>
    <s v="Z045"/>
    <s v="Z022"/>
    <s v="0093296542"/>
    <s v="1014781"/>
    <s v="CP All Public Company Limited"/>
    <s v="1014781"/>
    <s v="14947759"/>
    <s v="SKU CA FLYL  83R  CPB 20 10000 PP  N TH1"/>
    <n v="16000"/>
    <n v="947064.41"/>
    <x v="2"/>
    <n v="16000"/>
    <n v="1004640"/>
    <n v="57575.589999999967"/>
    <n v="947064.41"/>
    <n v="1152000"/>
    <n v="75364.485981308404"/>
    <n v="1022428.8959813084"/>
    <s v="CA"/>
    <x v="0"/>
    <x v="0"/>
  </r>
  <r>
    <x v="7"/>
    <s v="1012065138"/>
    <s v="1037237114"/>
    <s v="Z045"/>
    <s v="Z022"/>
    <s v="0093296542"/>
    <s v="1014781"/>
    <s v="CP All Public Company Limited"/>
    <s v="1014781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7"/>
    <s v="1012065138"/>
    <s v="1037237114"/>
    <s v="Z045"/>
    <s v="Z022"/>
    <s v="0093296542"/>
    <s v="1014781"/>
    <s v="CP All Public Company Limited"/>
    <s v="1014781"/>
    <s v="15039619"/>
    <s v="SKU CA FLYL  97R  CPB 20 10000 PP  N TH1"/>
    <n v="16000"/>
    <n v="947064.73"/>
    <x v="5"/>
    <n v="16000"/>
    <n v="1004640"/>
    <n v="57575.270000000019"/>
    <n v="947064.73"/>
    <n v="1152000"/>
    <n v="75364.485981308404"/>
    <n v="1022429.2159813084"/>
    <s v="CAHD"/>
    <x v="0"/>
    <x v="0"/>
  </r>
  <r>
    <x v="7"/>
    <s v="1012065138"/>
    <s v="1037237114"/>
    <s v="Z045"/>
    <s v="Z022"/>
    <s v="0093296542"/>
    <s v="1014781"/>
    <s v="CP All Public Company Limited"/>
    <s v="1014781"/>
    <s v="15106849"/>
    <s v="SKU CA MGGR  97R  CPB 20 10000 PP  P TH1"/>
    <n v="8000"/>
    <n v="473532.37"/>
    <x v="6"/>
    <n v="8000"/>
    <n v="502320"/>
    <n v="28787.630000000005"/>
    <n v="473532.37"/>
    <n v="576000"/>
    <n v="37682.242990654202"/>
    <n v="511214.61299065419"/>
    <s v="CAHD"/>
    <x v="0"/>
    <x v="0"/>
  </r>
  <r>
    <x v="7"/>
    <s v="5012065682"/>
    <s v="1037237115"/>
    <s v="Z045"/>
    <s v="Z022"/>
    <s v="0093296543"/>
    <s v="1014781"/>
    <s v="CP All Public Company Limited"/>
    <s v="1075193"/>
    <s v="16280435"/>
    <s v="SKU EV ORBL  83R  ROC 20 10000 PP  N TH1"/>
    <n v="2500"/>
    <n v="333345.7"/>
    <x v="11"/>
    <n v="2500"/>
    <n v="346325"/>
    <n v="12979.299999999988"/>
    <n v="333345.7"/>
    <n v="400000"/>
    <n v="26168.224299065419"/>
    <n v="359513.92429906543"/>
    <s v="EV"/>
    <x v="0"/>
    <x v="0"/>
  </r>
  <r>
    <x v="7"/>
    <s v="5012065682"/>
    <s v="1037237115"/>
    <s v="Z045"/>
    <s v="Z022"/>
    <s v="0093296543"/>
    <s v="1014781"/>
    <s v="CP All Public Company Limited"/>
    <s v="1075193"/>
    <s v="14976301"/>
    <s v="SKU EV LTSB  83R  ROC 20 10000 PP  N TH1"/>
    <n v="4000"/>
    <n v="533353.12"/>
    <x v="0"/>
    <n v="4000"/>
    <n v="554120"/>
    <n v="20766.880000000005"/>
    <n v="533353.12"/>
    <n v="640000"/>
    <n v="41869.15887850467"/>
    <n v="575222.27887850464"/>
    <s v="EV"/>
    <x v="0"/>
    <x v="0"/>
  </r>
  <r>
    <x v="7"/>
    <s v="5012065682"/>
    <s v="1037237115"/>
    <s v="Z045"/>
    <s v="Z022"/>
    <s v="0093296543"/>
    <s v="1014781"/>
    <s v="CP All Public Company Limited"/>
    <s v="1075193"/>
    <s v="14976304"/>
    <s v="SKU EV MGOP  83R  ROC 20 10000 PP  N TH1"/>
    <n v="1500"/>
    <n v="214391.31"/>
    <x v="1"/>
    <n v="1500"/>
    <n v="227325.00000000003"/>
    <n v="12933.690000000031"/>
    <n v="214391.31"/>
    <n v="262500"/>
    <n v="17172.897196261682"/>
    <n v="231564.20719626168"/>
    <s v="EV"/>
    <x v="0"/>
    <x v="0"/>
  </r>
  <r>
    <x v="7"/>
    <s v="5012065682"/>
    <s v="1037237115"/>
    <s v="Z045"/>
    <s v="Z022"/>
    <s v="0093296543"/>
    <s v="1014781"/>
    <s v="CP All Public Company Limited"/>
    <s v="1075193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7"/>
    <s v="5012065682"/>
    <s v="1037237115"/>
    <s v="Z045"/>
    <s v="Z022"/>
    <s v="0093296543"/>
    <s v="1014781"/>
    <s v="CP All Public Company Limited"/>
    <s v="1075193"/>
    <s v="14947762"/>
    <s v="SKU CA LTBL  83R  CPB 20 10000 PP  N TH1"/>
    <n v="14000"/>
    <n v="828681.36"/>
    <x v="3"/>
    <n v="14000"/>
    <n v="879060"/>
    <n v="50378.640000000014"/>
    <n v="828681.36"/>
    <n v="1008000"/>
    <n v="65943.925233644855"/>
    <n v="894625.28523364489"/>
    <s v="CA"/>
    <x v="0"/>
    <x v="0"/>
  </r>
  <r>
    <x v="7"/>
    <s v="5012065682"/>
    <s v="1037237115"/>
    <s v="Z045"/>
    <s v="Z022"/>
    <s v="0093296543"/>
    <s v="1014781"/>
    <s v="CP All Public Company Limited"/>
    <s v="1075193"/>
    <s v="14947765"/>
    <s v="SKU CA MGGR  83R  CPB 20 10000 PP  N TH1"/>
    <n v="6000"/>
    <n v="355149.15"/>
    <x v="4"/>
    <n v="6000"/>
    <n v="376740"/>
    <n v="21590.849999999977"/>
    <n v="355149.15"/>
    <n v="432000"/>
    <n v="28261.682242990653"/>
    <n v="383410.83224299067"/>
    <s v="CA"/>
    <x v="0"/>
    <x v="0"/>
  </r>
  <r>
    <x v="7"/>
    <s v="5012065682"/>
    <s v="1037237115"/>
    <s v="Z045"/>
    <s v="Z022"/>
    <s v="0093296543"/>
    <s v="1014781"/>
    <s v="CP All Public Company Limited"/>
    <s v="1075193"/>
    <s v="15039619"/>
    <s v="SKU CA FLYL  97R  CPB 20 10000 PP  N TH1"/>
    <n v="12000"/>
    <n v="710298.55"/>
    <x v="5"/>
    <n v="12000"/>
    <n v="753480"/>
    <n v="43181.449999999953"/>
    <n v="710298.55"/>
    <n v="864000"/>
    <n v="56523.364485981307"/>
    <n v="766821.91448598134"/>
    <s v="CAHD"/>
    <x v="0"/>
    <x v="0"/>
  </r>
  <r>
    <x v="7"/>
    <s v="5012065682"/>
    <s v="1037237115"/>
    <s v="Z045"/>
    <s v="Z022"/>
    <s v="0093296543"/>
    <s v="1014781"/>
    <s v="CP All Public Company Limited"/>
    <s v="1075193"/>
    <s v="15106849"/>
    <s v="SKU CA MGGR  97R  CPB 20 10000 PP  P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7"/>
    <s v="5012065683"/>
    <s v="1037237116"/>
    <s v="Z045"/>
    <s v="Z022"/>
    <s v="0093296544"/>
    <s v="1014781"/>
    <s v="CP All Public Company Limited"/>
    <s v="1075193"/>
    <s v="16239563"/>
    <s v="SKU WI LTBL  83R  CPB 20 10000 PP  N TH1"/>
    <n v="1000"/>
    <n v="98949.53"/>
    <x v="7"/>
    <n v="1000"/>
    <n v="104150"/>
    <n v="5200.4700000000012"/>
    <n v="98949.53"/>
    <n v="120000"/>
    <n v="7850.467289719626"/>
    <n v="106799.99728971963"/>
    <s v="WI"/>
    <x v="0"/>
    <x v="0"/>
  </r>
  <r>
    <x v="7"/>
    <s v="5012065683"/>
    <s v="1037237116"/>
    <s v="Z045"/>
    <s v="Z022"/>
    <s v="0093296544"/>
    <s v="1014781"/>
    <s v="CP All Public Company Limited"/>
    <s v="1075193"/>
    <s v="16256531"/>
    <s v="SKU WI FLOE  83M  SFP 20 10000 PP  N TH1"/>
    <n v="6000"/>
    <n v="355149.27"/>
    <x v="8"/>
    <n v="6000"/>
    <n v="376740"/>
    <n v="21590.729999999981"/>
    <n v="355149.27"/>
    <n v="432000"/>
    <n v="28261.682242990653"/>
    <n v="383410.95224299066"/>
    <s v="WI"/>
    <x v="0"/>
    <x v="0"/>
  </r>
  <r>
    <x v="7"/>
    <s v="5012065683"/>
    <s v="1037237116"/>
    <s v="Z045"/>
    <s v="Z022"/>
    <s v="0093296544"/>
    <s v="1014781"/>
    <s v="CP All Public Company Limited"/>
    <s v="1075193"/>
    <s v="16256537"/>
    <s v="SKU WI LTCO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7"/>
    <s v="5012065683"/>
    <s v="1037237116"/>
    <s v="Z045"/>
    <s v="Z022"/>
    <s v="0093296544"/>
    <s v="1014781"/>
    <s v="CP All Public Company Limited"/>
    <s v="1075193"/>
    <s v="16256534"/>
    <s v="SKU WI MECO  83M  SFP 20 10000 PP  N TH1"/>
    <n v="5500"/>
    <n v="325553.5"/>
    <x v="10"/>
    <n v="5500"/>
    <n v="345345"/>
    <n v="19791.5"/>
    <n v="325553.5"/>
    <n v="396000"/>
    <n v="25906.542056074766"/>
    <n v="351460.04205607477"/>
    <s v="WI"/>
    <x v="0"/>
    <x v="0"/>
  </r>
  <r>
    <x v="7"/>
    <s v="9012065188Code12452D"/>
    <s v="1037237117"/>
    <s v="Z045"/>
    <s v="Z022"/>
    <s v="0093296545"/>
    <s v="1014781"/>
    <s v="CP All Public Company Limited"/>
    <s v="1121029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7"/>
    <s v="9012065188Code12452D"/>
    <s v="1037237117"/>
    <s v="Z045"/>
    <s v="Z022"/>
    <s v="0093296545"/>
    <s v="1014781"/>
    <s v="CP All Public Company Limited"/>
    <s v="1121029"/>
    <s v="14976301"/>
    <s v="SKU EV LTSB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7"/>
    <s v="9012065188Code12452D"/>
    <s v="1037237117"/>
    <s v="Z045"/>
    <s v="Z022"/>
    <s v="0093296545"/>
    <s v="1014781"/>
    <s v="CP All Public Company Limited"/>
    <s v="1121029"/>
    <s v="14976304"/>
    <s v="SKU EV MGOP  83R  ROC 20 10000 PP  N TH1"/>
    <n v="1500"/>
    <n v="214391.31"/>
    <x v="1"/>
    <n v="1500"/>
    <n v="227325.00000000003"/>
    <n v="12933.690000000031"/>
    <n v="214391.31"/>
    <n v="262500"/>
    <n v="17172.897196261682"/>
    <n v="231564.20719626168"/>
    <s v="EV"/>
    <x v="0"/>
    <x v="0"/>
  </r>
  <r>
    <x v="7"/>
    <s v="9012065188Code12452D"/>
    <s v="1037237117"/>
    <s v="Z045"/>
    <s v="Z022"/>
    <s v="0093296545"/>
    <s v="1014781"/>
    <s v="CP All Public Company Limited"/>
    <s v="1121029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7"/>
    <s v="9012065188Code12452D"/>
    <s v="1037237117"/>
    <s v="Z045"/>
    <s v="Z022"/>
    <s v="0093296545"/>
    <s v="1014781"/>
    <s v="CP All Public Company Limited"/>
    <s v="1121029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7"/>
    <s v="9012065188Code12452D"/>
    <s v="1037237117"/>
    <s v="Z045"/>
    <s v="Z022"/>
    <s v="0093296545"/>
    <s v="1014781"/>
    <s v="CP All Public Company Limited"/>
    <s v="1121029"/>
    <s v="14947765"/>
    <s v="SKU CA MGGR  83R  CPB 20 10000 PP  N TH1"/>
    <n v="5000"/>
    <n v="295957.63"/>
    <x v="4"/>
    <n v="5000"/>
    <n v="313950"/>
    <n v="17992.369999999995"/>
    <n v="295957.63"/>
    <n v="360000"/>
    <n v="23551.401869158879"/>
    <n v="319509.03186915891"/>
    <s v="CA"/>
    <x v="0"/>
    <x v="0"/>
  </r>
  <r>
    <x v="7"/>
    <s v="9012065188Code12452D"/>
    <s v="1037237117"/>
    <s v="Z045"/>
    <s v="Z022"/>
    <s v="0093296545"/>
    <s v="1014781"/>
    <s v="CP All Public Company Limited"/>
    <s v="1121029"/>
    <s v="15039619"/>
    <s v="SKU CA FLYL  97R  CPB 20 10000 PP  N TH1"/>
    <n v="12000"/>
    <n v="710298.55"/>
    <x v="5"/>
    <n v="12000"/>
    <n v="753480"/>
    <n v="43181.449999999953"/>
    <n v="710298.55"/>
    <n v="864000"/>
    <n v="56523.364485981307"/>
    <n v="766821.91448598134"/>
    <s v="CAHD"/>
    <x v="0"/>
    <x v="0"/>
  </r>
  <r>
    <x v="7"/>
    <s v="9012065188Code12452D"/>
    <s v="1037237117"/>
    <s v="Z045"/>
    <s v="Z022"/>
    <s v="0093296545"/>
    <s v="1014781"/>
    <s v="CP All Public Company Limited"/>
    <s v="1121029"/>
    <s v="15106849"/>
    <s v="SKU CA MGGR  97R  CPB 20 10000 PP  P TH1"/>
    <n v="4000"/>
    <n v="236766.18"/>
    <x v="6"/>
    <n v="4000"/>
    <n v="251160"/>
    <n v="14393.820000000007"/>
    <n v="236766.18"/>
    <n v="288000"/>
    <n v="18841.121495327101"/>
    <n v="255607.30149532709"/>
    <s v="CAHD"/>
    <x v="0"/>
    <x v="0"/>
  </r>
  <r>
    <x v="7"/>
    <s v="9012065189Code12452D"/>
    <s v="1037237118"/>
    <s v="Z045"/>
    <s v="Z022"/>
    <s v="0093296546"/>
    <s v="1014781"/>
    <s v="CP All Public Company Limited"/>
    <s v="1121029"/>
    <s v="16239563"/>
    <s v="SKU WI LTBL  83R  CPB 20 10000 PP  N TH1"/>
    <n v="1500"/>
    <n v="148424.29999999999"/>
    <x v="7"/>
    <n v="1500"/>
    <n v="156225"/>
    <n v="7800.7000000000116"/>
    <n v="148424.29999999999"/>
    <n v="180000"/>
    <n v="11775.700934579439"/>
    <n v="160200.00093457944"/>
    <s v="WI"/>
    <x v="0"/>
    <x v="0"/>
  </r>
  <r>
    <x v="7"/>
    <s v="9012065189Code12452D"/>
    <s v="1037237118"/>
    <s v="Z045"/>
    <s v="Z022"/>
    <s v="0093296546"/>
    <s v="1014781"/>
    <s v="CP All Public Company Limited"/>
    <s v="1121029"/>
    <s v="16256531"/>
    <s v="SKU WI FLOE  83M  SFP 20 10000 PP  N TH1"/>
    <n v="6000"/>
    <n v="355149.27"/>
    <x v="8"/>
    <n v="6000"/>
    <n v="376740"/>
    <n v="21590.729999999981"/>
    <n v="355149.27"/>
    <n v="432000"/>
    <n v="28261.682242990653"/>
    <n v="383410.95224299066"/>
    <s v="WI"/>
    <x v="0"/>
    <x v="0"/>
  </r>
  <r>
    <x v="7"/>
    <s v="9012065189Code12452D"/>
    <s v="1037237118"/>
    <s v="Z045"/>
    <s v="Z022"/>
    <s v="0093296546"/>
    <s v="1014781"/>
    <s v="CP All Public Company Limited"/>
    <s v="1121029"/>
    <s v="16256537"/>
    <s v="SKU WI LTCO  83M  SFP 20 10000 PP  N TH1"/>
    <n v="6000"/>
    <n v="355149.27"/>
    <x v="9"/>
    <n v="6000"/>
    <n v="376740"/>
    <n v="21590.729999999981"/>
    <n v="355149.27"/>
    <n v="432000"/>
    <n v="28261.682242990653"/>
    <n v="383410.95224299066"/>
    <s v="WI"/>
    <x v="0"/>
    <x v="0"/>
  </r>
  <r>
    <x v="7"/>
    <s v="9012065189Code12452D"/>
    <s v="1037237118"/>
    <s v="Z045"/>
    <s v="Z022"/>
    <s v="0093296546"/>
    <s v="1014781"/>
    <s v="CP All Public Company Limited"/>
    <s v="1121029"/>
    <s v="16256534"/>
    <s v="SKU WI MECO  83M  SFP 20 10000 PP  N TH1"/>
    <n v="5000"/>
    <n v="295957.73"/>
    <x v="10"/>
    <n v="5000"/>
    <n v="313950"/>
    <n v="17992.270000000019"/>
    <n v="295957.73"/>
    <n v="360000"/>
    <n v="23551.401869158879"/>
    <n v="319509.13186915888"/>
    <s v="WI"/>
    <x v="0"/>
    <x v="0"/>
  </r>
  <r>
    <x v="7"/>
    <s v="SOR1_Y25-061204"/>
    <s v="1037251512"/>
    <s v="Z045"/>
    <s v="Z022"/>
    <s v="0093296547"/>
    <s v="1256072"/>
    <s v="SOR.CHAROEN SUPPLY 2018 CO., LTD."/>
    <s v="1256072"/>
    <s v="14976301"/>
    <s v="SKU EV LTSB  83R  ROC 20 10000 PP  N TH1"/>
    <n v="250"/>
    <n v="34285"/>
    <x v="0"/>
    <n v="250"/>
    <n v="34632.5"/>
    <n v="347.5"/>
    <n v="34285"/>
    <n v="40000"/>
    <n v="2616.8224299065419"/>
    <n v="36901.82242990654"/>
    <s v="EV"/>
    <x v="1"/>
    <x v="9"/>
  </r>
  <r>
    <x v="7"/>
    <s v="SOR1_Y25-061204"/>
    <s v="1037251512"/>
    <s v="Z045"/>
    <s v="Z022"/>
    <s v="0093296547"/>
    <s v="1256072"/>
    <s v="SOR.CHAROEN SUPPLY 2018 CO., LTD."/>
    <s v="1256072"/>
    <s v="16256531"/>
    <s v="SKU WI FLOE  83M  SFP 20 10000 PP  N TH1"/>
    <n v="3250"/>
    <n v="202020"/>
    <x v="8"/>
    <n v="3250"/>
    <n v="204067.5"/>
    <n v="2047.5"/>
    <n v="202020"/>
    <n v="234000"/>
    <n v="15308.41121495327"/>
    <n v="217328.41121495326"/>
    <s v="WI"/>
    <x v="1"/>
    <x v="9"/>
  </r>
  <r>
    <x v="7"/>
    <s v="SOR1_Y25-061204"/>
    <s v="1037251512"/>
    <s v="Z045"/>
    <s v="Z022"/>
    <s v="0093296547"/>
    <s v="1256072"/>
    <s v="SOR.CHAROEN SUPPLY 2018 CO., LTD."/>
    <s v="1256072"/>
    <s v="16256537"/>
    <s v="SKU WI LTCO  83M  SFP 20 10000 PP  N TH1"/>
    <n v="2000"/>
    <n v="124320"/>
    <x v="9"/>
    <n v="2000"/>
    <n v="125580"/>
    <n v="1260"/>
    <n v="124320"/>
    <n v="144000"/>
    <n v="9420.5607476635505"/>
    <n v="133740.56074766355"/>
    <s v="WI"/>
    <x v="1"/>
    <x v="9"/>
  </r>
  <r>
    <x v="7"/>
    <s v="SOR1_Y25-061204"/>
    <s v="1037251512"/>
    <s v="Z045"/>
    <s v="Z022"/>
    <s v="0093296547"/>
    <s v="1256072"/>
    <s v="SOR.CHAROEN SUPPLY 2018 CO., LTD."/>
    <s v="1256072"/>
    <s v="16256534"/>
    <s v="SKU WI MECO  83M  SFP 20 10000 PP  N TH1"/>
    <n v="3000"/>
    <n v="186480"/>
    <x v="10"/>
    <n v="3000"/>
    <n v="188370"/>
    <n v="1890"/>
    <n v="186480"/>
    <n v="216000"/>
    <n v="14130.841121495327"/>
    <n v="200610.84112149532"/>
    <s v="WI"/>
    <x v="1"/>
    <x v="9"/>
  </r>
  <r>
    <x v="7"/>
    <s v="SOR1_Y25-061204"/>
    <s v="1037251512"/>
    <s v="Z045"/>
    <s v="Z022"/>
    <s v="0093296547"/>
    <s v="1256072"/>
    <s v="SOR.CHAROEN SUPPLY 2018 CO., LTD."/>
    <s v="1256072"/>
    <s v="14947759"/>
    <s v="SKU CA FLYL  83R  CPB 20 10000 PP  N TH1"/>
    <n v="10000"/>
    <n v="621600"/>
    <x v="2"/>
    <n v="10000"/>
    <n v="627900"/>
    <n v="6300"/>
    <n v="621600"/>
    <n v="720000"/>
    <n v="47102.803738317758"/>
    <n v="668702.8037383178"/>
    <s v="CA"/>
    <x v="1"/>
    <x v="9"/>
  </r>
  <r>
    <x v="7"/>
    <s v="SOR1_Y25-061204"/>
    <s v="1037251512"/>
    <s v="Z045"/>
    <s v="Z022"/>
    <s v="0093296547"/>
    <s v="1256072"/>
    <s v="SOR.CHAROEN SUPPLY 2018 CO., LTD."/>
    <s v="1256072"/>
    <s v="14947762"/>
    <s v="SKU CA LTBL  83R  CPB 20 10000 PP  N TH1"/>
    <n v="1000"/>
    <n v="62160"/>
    <x v="3"/>
    <n v="1000"/>
    <n v="62790"/>
    <n v="630"/>
    <n v="62160"/>
    <n v="72000"/>
    <n v="4710.2803738317753"/>
    <n v="66870.280373831774"/>
    <s v="CA"/>
    <x v="1"/>
    <x v="9"/>
  </r>
  <r>
    <x v="7"/>
    <s v="SOR1_Y25-061204"/>
    <s v="1037251512"/>
    <s v="Z045"/>
    <s v="Z022"/>
    <s v="0093296547"/>
    <s v="1256072"/>
    <s v="SOR.CHAROEN SUPPLY 2018 CO., LTD."/>
    <s v="1256072"/>
    <s v="14947765"/>
    <s v="SKU CA MGGR  83R  CPB 20 10000 PP  N TH1"/>
    <n v="1000"/>
    <n v="62160"/>
    <x v="4"/>
    <n v="1000"/>
    <n v="62790"/>
    <n v="630"/>
    <n v="62160"/>
    <n v="72000"/>
    <n v="4710.2803738317753"/>
    <n v="66870.280373831774"/>
    <s v="CA"/>
    <x v="1"/>
    <x v="9"/>
  </r>
  <r>
    <x v="7"/>
    <s v="SOR1_Y25-061204"/>
    <s v="1037251512"/>
    <s v="Z045"/>
    <s v="Z022"/>
    <s v="0093296547"/>
    <s v="1256072"/>
    <s v="SOR.CHAROEN SUPPLY 2018 CO., LTD."/>
    <s v="1256072"/>
    <s v="15039619"/>
    <s v="SKU CA FLYL  97R  CPB 20 10000 PP  N TH1"/>
    <n v="8000"/>
    <n v="497280"/>
    <x v="5"/>
    <n v="8000"/>
    <n v="502320"/>
    <n v="5040"/>
    <n v="497280"/>
    <n v="576000"/>
    <n v="37682.242990654202"/>
    <n v="534962.24299065419"/>
    <s v="CAHD"/>
    <x v="1"/>
    <x v="9"/>
  </r>
  <r>
    <x v="7"/>
    <s v="MPP_Y25-061201"/>
    <s v="1037251511"/>
    <s v="Z045"/>
    <s v="Z022"/>
    <s v="0093296548"/>
    <s v="1255550"/>
    <s v="M PROSPER CO., LTD."/>
    <s v="1255550"/>
    <s v="14976301"/>
    <s v="SKU EV LTSB  83R  ROC 20 10000 PP  N TH1"/>
    <n v="100"/>
    <n v="13714"/>
    <x v="0"/>
    <n v="100"/>
    <n v="13853"/>
    <n v="139"/>
    <n v="13714"/>
    <n v="16000"/>
    <n v="1046.7289719626169"/>
    <n v="14760.728971962617"/>
    <s v="EV"/>
    <x v="1"/>
    <x v="23"/>
  </r>
  <r>
    <x v="7"/>
    <s v="MPP_Y25-061201"/>
    <s v="1037251511"/>
    <s v="Z045"/>
    <s v="Z022"/>
    <s v="0093296548"/>
    <s v="1255550"/>
    <s v="M PROSPER CO., LTD."/>
    <s v="1255550"/>
    <s v="14976304"/>
    <s v="SKU EV MGOP  83R  ROC 20 10000 PP  N TH1"/>
    <n v="50"/>
    <n v="7502"/>
    <x v="1"/>
    <n v="50"/>
    <n v="7577.5000000000009"/>
    <n v="75.500000000000909"/>
    <n v="7502"/>
    <n v="8750"/>
    <n v="572.42990654205607"/>
    <n v="8074.4299065420564"/>
    <s v="EV"/>
    <x v="1"/>
    <x v="23"/>
  </r>
  <r>
    <x v="7"/>
    <s v="MPP_Y25-061201"/>
    <s v="1037251511"/>
    <s v="Z045"/>
    <s v="Z022"/>
    <s v="0093296548"/>
    <s v="1255550"/>
    <s v="M PROSPER CO., LTD."/>
    <s v="1255550"/>
    <s v="16256531"/>
    <s v="SKU WI FLOE  83M  SFP 20 10000 PP  N TH1"/>
    <n v="1000"/>
    <n v="62160"/>
    <x v="8"/>
    <n v="1000"/>
    <n v="62790"/>
    <n v="630"/>
    <n v="62160"/>
    <n v="72000"/>
    <n v="4710.2803738317753"/>
    <n v="66870.280373831774"/>
    <s v="WI"/>
    <x v="1"/>
    <x v="23"/>
  </r>
  <r>
    <x v="7"/>
    <s v="MPP_Y25-061201"/>
    <s v="1037251511"/>
    <s v="Z045"/>
    <s v="Z022"/>
    <s v="0093296548"/>
    <s v="1255550"/>
    <s v="M PROSPER CO., LTD."/>
    <s v="1255550"/>
    <s v="16256537"/>
    <s v="SKU WI LTCO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23"/>
  </r>
  <r>
    <x v="7"/>
    <s v="MPP_Y25-061201"/>
    <s v="1037251511"/>
    <s v="Z045"/>
    <s v="Z022"/>
    <s v="0093296548"/>
    <s v="1255550"/>
    <s v="M PROSPER CO., LTD."/>
    <s v="1255550"/>
    <s v="16256534"/>
    <s v="SKU WI ME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23"/>
  </r>
  <r>
    <x v="7"/>
    <s v="MPP_Y25-061201"/>
    <s v="1037251511"/>
    <s v="Z045"/>
    <s v="Z022"/>
    <s v="0093296548"/>
    <s v="1255550"/>
    <s v="M PROSPER CO., LTD."/>
    <s v="1255550"/>
    <s v="14947759"/>
    <s v="SKU CA FLYL  83R  CPB 20 10000 PP  N TH1"/>
    <n v="13000"/>
    <n v="808080"/>
    <x v="2"/>
    <n v="13000"/>
    <n v="816270"/>
    <n v="8190"/>
    <n v="808080"/>
    <n v="936000"/>
    <n v="61233.644859813081"/>
    <n v="869313.64485981304"/>
    <s v="CA"/>
    <x v="1"/>
    <x v="23"/>
  </r>
  <r>
    <x v="7"/>
    <s v="MPP_Y25-061201"/>
    <s v="1037251511"/>
    <s v="Z045"/>
    <s v="Z022"/>
    <s v="0093296548"/>
    <s v="1255550"/>
    <s v="M PROSPER CO., LTD."/>
    <s v="1255550"/>
    <s v="14947762"/>
    <s v="SKU CA LTBL  83R  CPB 20 10000 PP  N TH1"/>
    <n v="1500"/>
    <n v="93240"/>
    <x v="3"/>
    <n v="1500"/>
    <n v="94185"/>
    <n v="945"/>
    <n v="93240"/>
    <n v="108000"/>
    <n v="7065.4205607476633"/>
    <n v="100305.42056074766"/>
    <s v="CA"/>
    <x v="1"/>
    <x v="23"/>
  </r>
  <r>
    <x v="7"/>
    <s v="MPP_Y25-061201"/>
    <s v="1037251511"/>
    <s v="Z045"/>
    <s v="Z022"/>
    <s v="0093296548"/>
    <s v="1255550"/>
    <s v="M PROSPER CO., LTD."/>
    <s v="1255550"/>
    <s v="15039619"/>
    <s v="SKU CA FLYL  97R  CPB 20 10000 PP  N TH1"/>
    <n v="3000"/>
    <n v="186480"/>
    <x v="5"/>
    <n v="3000"/>
    <n v="188370"/>
    <n v="1890"/>
    <n v="186480"/>
    <n v="216000"/>
    <n v="14130.841121495327"/>
    <n v="200610.84112149532"/>
    <s v="CAHD"/>
    <x v="1"/>
    <x v="23"/>
  </r>
  <r>
    <x v="7"/>
    <s v="PTC-4101420623"/>
    <s v="1037251559"/>
    <s v="Z045"/>
    <s v="Z022"/>
    <s v="0093296549"/>
    <s v="1015197"/>
    <s v="Petroleum Thai Corporation Co.,Ltd."/>
    <s v="1255553"/>
    <s v="16256531"/>
    <s v="SKU WI FLOE  83M  SFP 20 10000 PP  N TH1"/>
    <n v="500"/>
    <n v="31395"/>
    <x v="8"/>
    <n v="500"/>
    <n v="31395"/>
    <n v="0"/>
    <n v="31395"/>
    <n v="36000"/>
    <n v="2355.1401869158876"/>
    <n v="33750.140186915887"/>
    <s v="WI"/>
    <x v="0"/>
    <x v="12"/>
  </r>
  <r>
    <x v="7"/>
    <s v="PTC-4101420623"/>
    <s v="1037251559"/>
    <s v="Z045"/>
    <s v="Z022"/>
    <s v="0093296549"/>
    <s v="1015197"/>
    <s v="Petroleum Thai Corporation Co.,Ltd."/>
    <s v="1255553"/>
    <s v="16256537"/>
    <s v="SKU WI LTCO  83M  SFP 20 10000 PP  N TH1"/>
    <n v="500"/>
    <n v="31395"/>
    <x v="9"/>
    <n v="500"/>
    <n v="31395"/>
    <n v="0"/>
    <n v="31395"/>
    <n v="36000"/>
    <n v="2355.1401869158876"/>
    <n v="33750.140186915887"/>
    <s v="WI"/>
    <x v="0"/>
    <x v="12"/>
  </r>
  <r>
    <x v="7"/>
    <s v="PTC-4101420623"/>
    <s v="1037251559"/>
    <s v="Z045"/>
    <s v="Z022"/>
    <s v="0093296549"/>
    <s v="1015197"/>
    <s v="Petroleum Thai Corporation Co.,Ltd."/>
    <s v="1255553"/>
    <s v="14947759"/>
    <s v="SKU CA FLYL  83R  CPB 20 10000 PP  N TH1"/>
    <n v="1000"/>
    <n v="62490"/>
    <x v="2"/>
    <n v="1000"/>
    <n v="62790"/>
    <n v="300"/>
    <n v="62490"/>
    <n v="72000"/>
    <n v="4710.2803738317753"/>
    <n v="67200.280373831774"/>
    <s v="CA"/>
    <x v="0"/>
    <x v="12"/>
  </r>
  <r>
    <x v="7"/>
    <s v="PTC-4101420623"/>
    <s v="1037251559"/>
    <s v="Z045"/>
    <s v="Z022"/>
    <s v="0093296549"/>
    <s v="1015197"/>
    <s v="Petroleum Thai Corporation Co.,Ltd."/>
    <s v="1255553"/>
    <s v="14947765"/>
    <s v="SKU CA MGGR  83R  CPB 20 10000 PP  N TH1"/>
    <n v="500"/>
    <n v="31245"/>
    <x v="4"/>
    <n v="500"/>
    <n v="31395"/>
    <n v="150"/>
    <n v="31245"/>
    <n v="36000"/>
    <n v="2355.1401869158876"/>
    <n v="33600.140186915887"/>
    <s v="CA"/>
    <x v="0"/>
    <x v="12"/>
  </r>
  <r>
    <x v="7"/>
    <s v="PTC-4101420623"/>
    <s v="1037251559"/>
    <s v="Z045"/>
    <s v="Z022"/>
    <s v="0093296549"/>
    <s v="1015197"/>
    <s v="Petroleum Thai Corporation Co.,Ltd."/>
    <s v="1255553"/>
    <s v="15039619"/>
    <s v="SKU CA FLYL  97R  CPB 20 10000 PP  N TH1"/>
    <n v="1000"/>
    <n v="62790"/>
    <x v="5"/>
    <n v="1000"/>
    <n v="62790"/>
    <n v="0"/>
    <n v="62790"/>
    <n v="72000"/>
    <n v="4710.2803738317753"/>
    <n v="67500.280373831774"/>
    <s v="CAHD"/>
    <x v="0"/>
    <x v="12"/>
  </r>
  <r>
    <x v="7"/>
    <s v="RPB2_Y25-061202"/>
    <s v="1037252111"/>
    <s v="Z045"/>
    <s v="Z022"/>
    <s v="0093296550"/>
    <s v="1255551"/>
    <s v="RPB DISTRIBUTION CO., LTD."/>
    <s v="1260253"/>
    <s v="16256534"/>
    <s v="SKU WI ME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15"/>
  </r>
  <r>
    <x v="7"/>
    <s v="RPB2_Y25-061202"/>
    <s v="1037252111"/>
    <s v="Z045"/>
    <s v="Z022"/>
    <s v="0093296550"/>
    <s v="1255551"/>
    <s v="RPB DISTRIBUTION CO., LTD."/>
    <s v="1260253"/>
    <s v="15039619"/>
    <s v="SKU CA FLYL  97R  CPB 20 10000 PP  N TH1"/>
    <n v="3500"/>
    <n v="217560"/>
    <x v="5"/>
    <n v="3500"/>
    <n v="219765"/>
    <n v="2205"/>
    <n v="217560"/>
    <n v="252000"/>
    <n v="16485.981308411214"/>
    <n v="234045.98130841122"/>
    <s v="CAHD"/>
    <x v="1"/>
    <x v="15"/>
  </r>
  <r>
    <x v="7"/>
    <s v="RPB2_Y25-061202"/>
    <s v="1037252111"/>
    <s v="Z045"/>
    <s v="Z022"/>
    <s v="0093296550"/>
    <s v="1255551"/>
    <s v="RPB DISTRIBUTION CO., LTD."/>
    <s v="1260253"/>
    <s v="15106849"/>
    <s v="SKU CA MGGR  97R  CPB 20 10000 PP  P TH1"/>
    <n v="1000"/>
    <n v="62160"/>
    <x v="6"/>
    <n v="1000"/>
    <n v="62790"/>
    <n v="630"/>
    <n v="62160"/>
    <n v="72000"/>
    <n v="4710.2803738317753"/>
    <n v="66870.280373831774"/>
    <s v="CAHD"/>
    <x v="1"/>
    <x v="15"/>
  </r>
  <r>
    <x v="7"/>
    <s v="RPB3_Y25-061203"/>
    <s v="1037252148"/>
    <s v="Z045"/>
    <s v="Z022"/>
    <s v="0093296551"/>
    <s v="1255551"/>
    <s v="RPB DISTRIBUTION CO., LTD."/>
    <s v="1260252"/>
    <s v="16280435"/>
    <s v="SKU EV ORBL  83R  ROC 20 10000 PP  N TH1"/>
    <n v="50"/>
    <n v="6857"/>
    <x v="11"/>
    <n v="50"/>
    <n v="6926.5"/>
    <n v="69.5"/>
    <n v="6857"/>
    <n v="8000"/>
    <n v="523.36448598130846"/>
    <n v="7380.3644859813085"/>
    <s v="EV"/>
    <x v="1"/>
    <x v="15"/>
  </r>
  <r>
    <x v="7"/>
    <s v="RPB3_Y25-061203"/>
    <s v="1037252148"/>
    <s v="Z045"/>
    <s v="Z022"/>
    <s v="0093296551"/>
    <s v="1255551"/>
    <s v="RPB DISTRIBUTION CO., LTD."/>
    <s v="1260252"/>
    <s v="16256531"/>
    <s v="SKU WI FLOE  83M  SFP 20 10000 PP  N TH1"/>
    <n v="2500"/>
    <n v="155400"/>
    <x v="8"/>
    <n v="2500"/>
    <n v="156975"/>
    <n v="1575"/>
    <n v="155400"/>
    <n v="180000"/>
    <n v="11775.700934579439"/>
    <n v="167175.70093457945"/>
    <s v="WI"/>
    <x v="1"/>
    <x v="15"/>
  </r>
  <r>
    <x v="7"/>
    <s v="RPB3_Y25-061203"/>
    <s v="1037252148"/>
    <s v="Z045"/>
    <s v="Z022"/>
    <s v="0093296551"/>
    <s v="1255551"/>
    <s v="RPB DISTRIBUTION CO., LTD."/>
    <s v="1260252"/>
    <s v="16256537"/>
    <s v="SKU WI LTCO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15"/>
  </r>
  <r>
    <x v="7"/>
    <s v="RPB3_Y25-061203"/>
    <s v="1037252148"/>
    <s v="Z045"/>
    <s v="Z022"/>
    <s v="0093296551"/>
    <s v="1255551"/>
    <s v="RPB DISTRIBUTION CO., LTD."/>
    <s v="1260252"/>
    <s v="16256534"/>
    <s v="SKU WI ME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15"/>
  </r>
  <r>
    <x v="7"/>
    <s v="RPB3_Y25-061203"/>
    <s v="1037252148"/>
    <s v="Z045"/>
    <s v="Z022"/>
    <s v="0093296551"/>
    <s v="1255551"/>
    <s v="RPB DISTRIBUTION CO., LTD."/>
    <s v="1260252"/>
    <s v="14947759"/>
    <s v="SKU CA FLYL  83R  CPB 20 10000 PP  N TH1"/>
    <n v="6700"/>
    <n v="416472"/>
    <x v="2"/>
    <n v="6700"/>
    <n v="420693"/>
    <n v="4221"/>
    <n v="416472"/>
    <n v="482400"/>
    <n v="31558.878504672899"/>
    <n v="448030.8785046729"/>
    <s v="CA"/>
    <x v="1"/>
    <x v="15"/>
  </r>
  <r>
    <x v="7"/>
    <s v="RPB3_Y25-061203"/>
    <s v="1037252148"/>
    <s v="Z045"/>
    <s v="Z022"/>
    <s v="0093296551"/>
    <s v="1255551"/>
    <s v="RPB DISTRIBUTION CO., LTD."/>
    <s v="1260252"/>
    <s v="14947765"/>
    <s v="SKU CA MGGR  83R  CPB 20 10000 PP  N TH1"/>
    <n v="1000"/>
    <n v="62160"/>
    <x v="4"/>
    <n v="1000"/>
    <n v="62790"/>
    <n v="630"/>
    <n v="62160"/>
    <n v="72000"/>
    <n v="4710.2803738317753"/>
    <n v="66870.280373831774"/>
    <s v="CA"/>
    <x v="1"/>
    <x v="15"/>
  </r>
  <r>
    <x v="7"/>
    <s v="RPB3_Y25-061203"/>
    <s v="1037252148"/>
    <s v="Z045"/>
    <s v="Z022"/>
    <s v="0093296551"/>
    <s v="1255551"/>
    <s v="RPB DISTRIBUTION CO., LTD."/>
    <s v="1260252"/>
    <s v="15039619"/>
    <s v="SKU CA FLYL  97R  CPB 20 10000 PP  N TH1"/>
    <n v="2000"/>
    <n v="124320"/>
    <x v="5"/>
    <n v="2000"/>
    <n v="125580"/>
    <n v="1260"/>
    <n v="124320"/>
    <n v="144000"/>
    <n v="9420.5607476635505"/>
    <n v="133740.56074766355"/>
    <s v="CAHD"/>
    <x v="1"/>
    <x v="15"/>
  </r>
  <r>
    <x v="7"/>
    <s v="RPB3_Y25-061203"/>
    <s v="1037252148"/>
    <s v="Z045"/>
    <s v="Z022"/>
    <s v="0093296551"/>
    <s v="1255551"/>
    <s v="RPB DISTRIBUTION CO., LTD."/>
    <s v="1260252"/>
    <s v="15106849"/>
    <s v="SKU CA MGGR  97R  CPB 20 10000 PP  P TH1"/>
    <n v="1250"/>
    <n v="77700"/>
    <x v="6"/>
    <n v="1250"/>
    <n v="78487.5"/>
    <n v="787.5"/>
    <n v="77700"/>
    <n v="90000"/>
    <n v="5887.8504672897197"/>
    <n v="83587.850467289725"/>
    <s v="CAHD"/>
    <x v="1"/>
    <x v="15"/>
  </r>
  <r>
    <x v="7"/>
    <s v="SRC1_Y25-061202"/>
    <s v="1037252213"/>
    <s v="Z045"/>
    <s v="Z022"/>
    <s v="0093296552"/>
    <s v="1255251"/>
    <s v="SERICHAI AS&amp;D CO., LTD."/>
    <s v="1255251"/>
    <s v="16256531"/>
    <s v="SKU WI FLOE  83M  SFP 20 10000 PP  N TH1"/>
    <n v="2500"/>
    <n v="155400"/>
    <x v="8"/>
    <n v="2500"/>
    <n v="156975"/>
    <n v="1575"/>
    <n v="155400"/>
    <n v="180000"/>
    <n v="11775.700934579439"/>
    <n v="167175.70093457945"/>
    <s v="WI"/>
    <x v="1"/>
    <x v="17"/>
  </r>
  <r>
    <x v="7"/>
    <s v="SRC1_Y25-061202"/>
    <s v="1037252213"/>
    <s v="Z045"/>
    <s v="Z022"/>
    <s v="0093296552"/>
    <s v="1255251"/>
    <s v="SERICHAI AS&amp;D CO., LTD."/>
    <s v="1255251"/>
    <s v="16256534"/>
    <s v="SKU WI MECO  83M  SFP 20 10000 PP  N TH1"/>
    <n v="2500"/>
    <n v="155400"/>
    <x v="10"/>
    <n v="2500"/>
    <n v="156975"/>
    <n v="1575"/>
    <n v="155400"/>
    <n v="180000"/>
    <n v="11775.700934579439"/>
    <n v="167175.70093457945"/>
    <s v="WI"/>
    <x v="1"/>
    <x v="17"/>
  </r>
  <r>
    <x v="7"/>
    <s v="SRC1_Y25-061202"/>
    <s v="1037252213"/>
    <s v="Z045"/>
    <s v="Z022"/>
    <s v="0093296552"/>
    <s v="1255251"/>
    <s v="SERICHAI AS&amp;D CO., LTD."/>
    <s v="1255251"/>
    <s v="14947759"/>
    <s v="SKU CA FLYL  83R  CPB 20 10000 PP  N TH1"/>
    <n v="3500"/>
    <n v="217560"/>
    <x v="2"/>
    <n v="3500"/>
    <n v="219765"/>
    <n v="2205"/>
    <n v="217560"/>
    <n v="252000"/>
    <n v="16485.981308411214"/>
    <n v="234045.98130841122"/>
    <s v="CA"/>
    <x v="1"/>
    <x v="17"/>
  </r>
  <r>
    <x v="7"/>
    <s v="SRC1_Y25-061202"/>
    <s v="1037252213"/>
    <s v="Z045"/>
    <s v="Z022"/>
    <s v="0093296552"/>
    <s v="1255251"/>
    <s v="SERICHAI AS&amp;D CO., LTD."/>
    <s v="1255251"/>
    <s v="14947762"/>
    <s v="SKU CA LTBL  83R  CPB 20 10000 PP  N TH1"/>
    <n v="2000"/>
    <n v="124320"/>
    <x v="3"/>
    <n v="2000"/>
    <n v="125580"/>
    <n v="1260"/>
    <n v="124320"/>
    <n v="144000"/>
    <n v="9420.5607476635505"/>
    <n v="133740.56074766355"/>
    <s v="CA"/>
    <x v="1"/>
    <x v="17"/>
  </r>
  <r>
    <x v="7"/>
    <s v="SRC1_Y25-061202"/>
    <s v="1037252213"/>
    <s v="Z045"/>
    <s v="Z022"/>
    <s v="0093296552"/>
    <s v="1255251"/>
    <s v="SERICHAI AS&amp;D CO., LTD."/>
    <s v="1255251"/>
    <s v="14947765"/>
    <s v="SKU CA MGGR  83R  CPB 20 10000 PP  N TH1"/>
    <n v="5000"/>
    <n v="310800"/>
    <x v="4"/>
    <n v="5000"/>
    <n v="313950"/>
    <n v="3150"/>
    <n v="310800"/>
    <n v="360000"/>
    <n v="23551.401869158879"/>
    <n v="334351.4018691589"/>
    <s v="CA"/>
    <x v="1"/>
    <x v="17"/>
  </r>
  <r>
    <x v="7"/>
    <s v="SRC1_Y25-061202"/>
    <s v="1037252213"/>
    <s v="Z045"/>
    <s v="Z022"/>
    <s v="0093296552"/>
    <s v="1255251"/>
    <s v="SERICHAI AS&amp;D CO., LTD."/>
    <s v="1255251"/>
    <s v="15039619"/>
    <s v="SKU CA FLYL  97R  CPB 20 10000 PP  N TH1"/>
    <n v="1000"/>
    <n v="62160"/>
    <x v="5"/>
    <n v="1000"/>
    <n v="62790"/>
    <n v="630"/>
    <n v="62160"/>
    <n v="72000"/>
    <n v="4710.2803738317753"/>
    <n v="66870.280373831774"/>
    <s v="CAHD"/>
    <x v="1"/>
    <x v="17"/>
  </r>
  <r>
    <x v="7"/>
    <s v="SRC1_Y25-061202"/>
    <s v="1037252213"/>
    <s v="Z045"/>
    <s v="Z022"/>
    <s v="0093296552"/>
    <s v="1255251"/>
    <s v="SERICHAI AS&amp;D CO., LTD."/>
    <s v="1255251"/>
    <s v="15106849"/>
    <s v="SKU CA MGGR  97R  CPB 20 10000 PP  P TH1"/>
    <n v="500"/>
    <n v="31080"/>
    <x v="6"/>
    <n v="500"/>
    <n v="31395"/>
    <n v="315"/>
    <n v="31080"/>
    <n v="36000"/>
    <n v="2355.1401869158876"/>
    <n v="33435.140186915887"/>
    <s v="CAHD"/>
    <x v="1"/>
    <x v="17"/>
  </r>
  <r>
    <x v="7"/>
    <s v="SRC2_Y25-061203"/>
    <s v="1037252215"/>
    <s v="Z045"/>
    <s v="Z022"/>
    <s v="0093296553"/>
    <s v="1255251"/>
    <s v="SERICHAI AS&amp;D CO., LTD."/>
    <s v="1412734"/>
    <s v="14976301"/>
    <s v="SKU EV LTSB  83R  ROC 20 10000 PP  N TH1"/>
    <n v="50"/>
    <n v="6857"/>
    <x v="0"/>
    <n v="50"/>
    <n v="6926.5"/>
    <n v="69.5"/>
    <n v="6857"/>
    <n v="8000"/>
    <n v="523.36448598130846"/>
    <n v="7380.3644859813085"/>
    <s v="EV"/>
    <x v="1"/>
    <x v="17"/>
  </r>
  <r>
    <x v="7"/>
    <s v="SRC2_Y25-061203"/>
    <s v="1037252215"/>
    <s v="Z045"/>
    <s v="Z022"/>
    <s v="0093296553"/>
    <s v="1255251"/>
    <s v="SERICHAI AS&amp;D CO., LTD."/>
    <s v="1412734"/>
    <s v="16239563"/>
    <s v="SKU WI LTBL  83R  CPB 20 10000 PP  N TH1"/>
    <n v="50"/>
    <n v="5155.5"/>
    <x v="7"/>
    <n v="50"/>
    <n v="5207.5"/>
    <n v="52"/>
    <n v="5155.5"/>
    <n v="6000"/>
    <n v="392.52336448598129"/>
    <n v="5548.0233644859809"/>
    <s v="WI"/>
    <x v="1"/>
    <x v="17"/>
  </r>
  <r>
    <x v="7"/>
    <s v="SRC2_Y25-061203"/>
    <s v="1037252215"/>
    <s v="Z045"/>
    <s v="Z022"/>
    <s v="0093296553"/>
    <s v="1255251"/>
    <s v="SERICHAI AS&amp;D CO., LTD."/>
    <s v="1412734"/>
    <s v="16256531"/>
    <s v="SKU WI FLOE  83M  SFP 20 10000 PP  N TH1"/>
    <n v="3500"/>
    <n v="217560"/>
    <x v="8"/>
    <n v="3500"/>
    <n v="219765"/>
    <n v="2205"/>
    <n v="217560"/>
    <n v="252000"/>
    <n v="16485.981308411214"/>
    <n v="234045.98130841122"/>
    <s v="WI"/>
    <x v="1"/>
    <x v="17"/>
  </r>
  <r>
    <x v="7"/>
    <s v="SRC2_Y25-061203"/>
    <s v="1037252215"/>
    <s v="Z045"/>
    <s v="Z022"/>
    <s v="0093296553"/>
    <s v="1255251"/>
    <s v="SERICHAI AS&amp;D CO., LTD."/>
    <s v="1412734"/>
    <s v="16256537"/>
    <s v="SKU WI LTCO  83M  SFP 20 10000 PP  N TH1"/>
    <n v="4000"/>
    <n v="248640"/>
    <x v="9"/>
    <n v="4000"/>
    <n v="251160"/>
    <n v="2520"/>
    <n v="248640"/>
    <n v="288000"/>
    <n v="18841.121495327101"/>
    <n v="267481.1214953271"/>
    <s v="WI"/>
    <x v="1"/>
    <x v="17"/>
  </r>
  <r>
    <x v="7"/>
    <s v="SRC2_Y25-061203"/>
    <s v="1037252215"/>
    <s v="Z045"/>
    <s v="Z022"/>
    <s v="0093296553"/>
    <s v="1255251"/>
    <s v="SERICHAI AS&amp;D CO., LTD."/>
    <s v="1412734"/>
    <s v="16256534"/>
    <s v="SKU WI MECO  83M  SFP 20 10000 PP  N TH1"/>
    <n v="3500"/>
    <n v="217560"/>
    <x v="10"/>
    <n v="3500"/>
    <n v="219765"/>
    <n v="2205"/>
    <n v="217560"/>
    <n v="252000"/>
    <n v="16485.981308411214"/>
    <n v="234045.98130841122"/>
    <s v="WI"/>
    <x v="1"/>
    <x v="17"/>
  </r>
  <r>
    <x v="7"/>
    <s v="SRC2_Y25-061203"/>
    <s v="1037252215"/>
    <s v="Z045"/>
    <s v="Z022"/>
    <s v="0093296553"/>
    <s v="1255251"/>
    <s v="SERICHAI AS&amp;D CO., LTD."/>
    <s v="1412734"/>
    <s v="14947759"/>
    <s v="SKU CA FLYL  83R  CPB 20 10000 PP  N TH1"/>
    <n v="2000"/>
    <n v="124320"/>
    <x v="2"/>
    <n v="2000"/>
    <n v="125580"/>
    <n v="1260"/>
    <n v="124320"/>
    <n v="144000"/>
    <n v="9420.5607476635505"/>
    <n v="133740.56074766355"/>
    <s v="CA"/>
    <x v="1"/>
    <x v="17"/>
  </r>
  <r>
    <x v="7"/>
    <s v="SRC2_Y25-061203"/>
    <s v="1037252215"/>
    <s v="Z045"/>
    <s v="Z022"/>
    <s v="0093296553"/>
    <s v="1255251"/>
    <s v="SERICHAI AS&amp;D CO., LTD."/>
    <s v="1412734"/>
    <s v="14947762"/>
    <s v="SKU CA LTBL  83R  CPB 20 10000 PP  N TH1"/>
    <n v="1000"/>
    <n v="62160"/>
    <x v="3"/>
    <n v="1000"/>
    <n v="62790"/>
    <n v="630"/>
    <n v="62160"/>
    <n v="72000"/>
    <n v="4710.2803738317753"/>
    <n v="66870.280373831774"/>
    <s v="CA"/>
    <x v="1"/>
    <x v="17"/>
  </r>
  <r>
    <x v="7"/>
    <s v="SRC2_Y25-061203"/>
    <s v="1037252215"/>
    <s v="Z045"/>
    <s v="Z022"/>
    <s v="0093296553"/>
    <s v="1255251"/>
    <s v="SERICHAI AS&amp;D CO., LTD."/>
    <s v="1412734"/>
    <s v="14947765"/>
    <s v="SKU CA MGGR  83R  CPB 20 10000 PP  N TH1"/>
    <n v="500"/>
    <n v="31080"/>
    <x v="4"/>
    <n v="500"/>
    <n v="31395"/>
    <n v="315"/>
    <n v="31080"/>
    <n v="36000"/>
    <n v="2355.1401869158876"/>
    <n v="33435.140186915887"/>
    <s v="CA"/>
    <x v="1"/>
    <x v="17"/>
  </r>
  <r>
    <x v="8"/>
    <s v="100004828134"/>
    <s v="1037264986"/>
    <s v="Z045"/>
    <s v="Z022"/>
    <s v="0093296554"/>
    <s v="1333703"/>
    <s v="Central Food Retail Co., Ltd."/>
    <s v="1333703"/>
    <s v="14976304"/>
    <s v="SKU EV MGOP  83R  ROC 20 10000 PP  N TH1"/>
    <n v="1000"/>
    <n v="146550"/>
    <x v="1"/>
    <n v="1000"/>
    <n v="151550"/>
    <n v="5000"/>
    <n v="146550"/>
    <n v="175000"/>
    <n v="11448.598130841121"/>
    <n v="157998.59813084113"/>
    <s v="EV"/>
    <x v="0"/>
    <x v="3"/>
  </r>
  <r>
    <x v="8"/>
    <s v="100004828134"/>
    <s v="1037264986"/>
    <s v="Z045"/>
    <s v="Z022"/>
    <s v="0093296554"/>
    <s v="1333703"/>
    <s v="Central Food Retail Co., Ltd."/>
    <s v="1333703"/>
    <s v="16256531"/>
    <s v="SKU WI FLOE  83M  SFP 20 10000 PP  N TH1"/>
    <n v="1000"/>
    <n v="60560"/>
    <x v="8"/>
    <n v="1000"/>
    <n v="62790"/>
    <n v="2230"/>
    <n v="60560"/>
    <n v="72000"/>
    <n v="4710.2803738317753"/>
    <n v="65270.280373831774"/>
    <s v="WI"/>
    <x v="0"/>
    <x v="3"/>
  </r>
  <r>
    <x v="8"/>
    <s v="100004828134"/>
    <s v="1037264986"/>
    <s v="Z045"/>
    <s v="Z022"/>
    <s v="0093296554"/>
    <s v="1333703"/>
    <s v="Central Food Retail Co., Ltd."/>
    <s v="1333703"/>
    <s v="14947759"/>
    <s v="SKU CA FLYL  83R  CPB 20 10000 PP  N TH1"/>
    <n v="8000"/>
    <n v="483360"/>
    <x v="2"/>
    <n v="8000"/>
    <n v="502320"/>
    <n v="18960"/>
    <n v="483360"/>
    <n v="576000"/>
    <n v="37682.242990654202"/>
    <n v="521042.24299065419"/>
    <s v="CA"/>
    <x v="0"/>
    <x v="3"/>
  </r>
  <r>
    <x v="8"/>
    <s v="100004828134"/>
    <s v="1037264986"/>
    <s v="Z045"/>
    <s v="Z022"/>
    <s v="0093296554"/>
    <s v="1333703"/>
    <s v="Central Food Retail Co., Ltd."/>
    <s v="1333703"/>
    <s v="15039619"/>
    <s v="SKU CA FLYL  97R  CPB 20 10000 PP  N TH1"/>
    <n v="2000"/>
    <n v="120840"/>
    <x v="5"/>
    <n v="2000"/>
    <n v="125580"/>
    <n v="4740"/>
    <n v="120840"/>
    <n v="144000"/>
    <n v="9420.5607476635505"/>
    <n v="130260.56074766355"/>
    <s v="CAHD"/>
    <x v="0"/>
    <x v="3"/>
  </r>
  <r>
    <x v="8"/>
    <s v="882.80763150"/>
    <s v="1037264940"/>
    <s v="Z045"/>
    <s v="Z022"/>
    <s v="0093296555"/>
    <s v="1075926"/>
    <s v="CP Axtra Public Company Limited"/>
    <s v="1120538"/>
    <s v="16256531"/>
    <s v="SKU WI FLOE  83M  SFP 20 10000 PP  N TH1"/>
    <n v="600"/>
    <n v="37180.199999999997"/>
    <x v="8"/>
    <n v="600"/>
    <n v="37674"/>
    <n v="493.80000000000291"/>
    <n v="37180.199999999997"/>
    <n v="43200"/>
    <n v="2826.1682242990655"/>
    <n v="40006.368224299062"/>
    <s v="WI"/>
    <x v="0"/>
    <x v="13"/>
  </r>
  <r>
    <x v="8"/>
    <s v="882.80763150"/>
    <s v="1037264940"/>
    <s v="Z045"/>
    <s v="Z022"/>
    <s v="0093296555"/>
    <s v="1075926"/>
    <s v="CP Axtra Public Company Limited"/>
    <s v="1120538"/>
    <s v="16256537"/>
    <s v="SKU WI LTCO  83M  SFP 20 10000 PP  N TH1"/>
    <n v="720"/>
    <n v="44616.24"/>
    <x v="9"/>
    <n v="720"/>
    <n v="45208.800000000003"/>
    <n v="592.56000000000495"/>
    <n v="44616.24"/>
    <n v="51840"/>
    <n v="3391.4018691588785"/>
    <n v="48007.641869158877"/>
    <s v="WI"/>
    <x v="0"/>
    <x v="13"/>
  </r>
  <r>
    <x v="8"/>
    <s v="882.80763150"/>
    <s v="1037264940"/>
    <s v="Z045"/>
    <s v="Z022"/>
    <s v="0093296555"/>
    <s v="1075926"/>
    <s v="CP Axtra Public Company Limited"/>
    <s v="1120538"/>
    <s v="14947759"/>
    <s v="SKU CA FLYL  83R  CPB 20 10000 PP  N TH1"/>
    <n v="880"/>
    <n v="54463.199999999997"/>
    <x v="2"/>
    <n v="880"/>
    <n v="55255.199999999997"/>
    <n v="792"/>
    <n v="54463.199999999997"/>
    <n v="63360"/>
    <n v="4145.0467289719627"/>
    <n v="58608.246728971957"/>
    <s v="CA"/>
    <x v="0"/>
    <x v="13"/>
  </r>
  <r>
    <x v="8"/>
    <s v="882.80763150"/>
    <s v="1037264940"/>
    <s v="Z045"/>
    <s v="Z022"/>
    <s v="0093296555"/>
    <s v="1075926"/>
    <s v="CP Axtra Public Company Limited"/>
    <s v="1120538"/>
    <s v="14947762"/>
    <s v="SKU CA LTBL  83R  CPB 20 10000 PP  N TH1"/>
    <n v="720"/>
    <n v="44560.800000000003"/>
    <x v="3"/>
    <n v="720"/>
    <n v="45208.800000000003"/>
    <n v="648"/>
    <n v="44560.800000000003"/>
    <n v="51840"/>
    <n v="3391.4018691588785"/>
    <n v="47952.201869158882"/>
    <s v="CA"/>
    <x v="0"/>
    <x v="13"/>
  </r>
  <r>
    <x v="8"/>
    <s v="882.80763150"/>
    <s v="1037264940"/>
    <s v="Z045"/>
    <s v="Z022"/>
    <s v="0093296555"/>
    <s v="1075926"/>
    <s v="CP Axtra Public Company Limited"/>
    <s v="1120538"/>
    <s v="14947765"/>
    <s v="SKU CA MGGR  83R  CPB 20 10000 PP  N TH1"/>
    <n v="120"/>
    <n v="7426.8"/>
    <x v="4"/>
    <n v="120"/>
    <n v="7534.8"/>
    <n v="108"/>
    <n v="7426.8"/>
    <n v="8640"/>
    <n v="565.23364485981313"/>
    <n v="7992.0336448598136"/>
    <s v="CA"/>
    <x v="0"/>
    <x v="13"/>
  </r>
  <r>
    <x v="8"/>
    <s v="882.80764624"/>
    <s v="1037264942"/>
    <s v="Z045"/>
    <s v="Z022"/>
    <s v="0093296556"/>
    <s v="1075926"/>
    <s v="CP Axtra Public Company Limited"/>
    <s v="1120538"/>
    <s v="16256531"/>
    <s v="SKU WI FLOE  83M  SFP 20 10000 PP  N TH1"/>
    <n v="120"/>
    <n v="7436.04"/>
    <x v="8"/>
    <n v="120"/>
    <n v="7534.8"/>
    <n v="98.760000000000218"/>
    <n v="7436.04"/>
    <n v="8640"/>
    <n v="565.23364485981313"/>
    <n v="8001.2736448598134"/>
    <s v="WI"/>
    <x v="0"/>
    <x v="13"/>
  </r>
  <r>
    <x v="8"/>
    <s v="882.80764624"/>
    <s v="1037264942"/>
    <s v="Z045"/>
    <s v="Z022"/>
    <s v="0093296556"/>
    <s v="1075926"/>
    <s v="CP Axtra Public Company Limited"/>
    <s v="1120538"/>
    <s v="16256537"/>
    <s v="SKU WI LTCO  83M  SFP 20 10000 PP  N TH1"/>
    <n v="160"/>
    <n v="9914.7199999999993"/>
    <x v="9"/>
    <n v="160"/>
    <n v="10046.4"/>
    <n v="131.68000000000029"/>
    <n v="9914.7199999999993"/>
    <n v="11520"/>
    <n v="753.64485981308417"/>
    <n v="10668.364859813084"/>
    <s v="WI"/>
    <x v="0"/>
    <x v="13"/>
  </r>
  <r>
    <x v="8"/>
    <s v="882.80764624"/>
    <s v="1037264942"/>
    <s v="Z045"/>
    <s v="Z022"/>
    <s v="0093296556"/>
    <s v="1075926"/>
    <s v="CP Axtra Public Company Limited"/>
    <s v="1120538"/>
    <s v="14947759"/>
    <s v="SKU CA FLYL  83R  CPB 20 10000 PP  N TH1"/>
    <n v="280"/>
    <n v="17329.2"/>
    <x v="2"/>
    <n v="280"/>
    <n v="17581.2"/>
    <n v="252"/>
    <n v="17329.2"/>
    <n v="20160"/>
    <n v="1318.8785046728972"/>
    <n v="18648.0785046729"/>
    <s v="CA"/>
    <x v="0"/>
    <x v="13"/>
  </r>
  <r>
    <x v="8"/>
    <s v="882.80764624"/>
    <s v="1037264942"/>
    <s v="Z045"/>
    <s v="Z022"/>
    <s v="0093296556"/>
    <s v="1075926"/>
    <s v="CP Axtra Public Company Limited"/>
    <s v="1120538"/>
    <s v="14947762"/>
    <s v="SKU CA LTBL  83R  CPB 20 10000 PP  N TH1"/>
    <n v="80"/>
    <n v="4951.2"/>
    <x v="3"/>
    <n v="80"/>
    <n v="5023.2"/>
    <n v="72"/>
    <n v="4951.2"/>
    <n v="5760"/>
    <n v="376.82242990654208"/>
    <n v="5328.0224299065421"/>
    <s v="CA"/>
    <x v="0"/>
    <x v="13"/>
  </r>
  <r>
    <x v="8"/>
    <s v="882.80764624"/>
    <s v="1037264942"/>
    <s v="Z045"/>
    <s v="Z022"/>
    <s v="0093296556"/>
    <s v="1075926"/>
    <s v="CP Axtra Public Company Limited"/>
    <s v="1120538"/>
    <s v="14947765"/>
    <s v="SKU CA MGGR  83R  CPB 20 10000 PP  N TH1"/>
    <n v="40"/>
    <n v="2475.6"/>
    <x v="4"/>
    <n v="40"/>
    <n v="2511.6"/>
    <n v="36"/>
    <n v="2475.6"/>
    <n v="2880"/>
    <n v="188.41121495327104"/>
    <n v="2664.0112149532711"/>
    <s v="CA"/>
    <x v="0"/>
    <x v="13"/>
  </r>
  <r>
    <x v="8"/>
    <s v="333580"/>
    <s v="1037264944"/>
    <s v="Z045"/>
    <s v="Z022"/>
    <s v="0093296557"/>
    <s v="1014103"/>
    <s v="PTT Retail Management Co., Ltd"/>
    <s v="1136764"/>
    <s v="16256531"/>
    <s v="SKU WI FLOE  83M  SFP 20 10000 PP  N TH1"/>
    <n v="500"/>
    <n v="31395"/>
    <x v="8"/>
    <n v="500"/>
    <n v="31395"/>
    <n v="0"/>
    <n v="31395"/>
    <n v="36000"/>
    <n v="2355.1401869158876"/>
    <n v="33750.140186915887"/>
    <s v="WI"/>
    <x v="0"/>
    <x v="14"/>
  </r>
  <r>
    <x v="8"/>
    <s v="333580"/>
    <s v="1037264944"/>
    <s v="Z045"/>
    <s v="Z022"/>
    <s v="0093296557"/>
    <s v="1014103"/>
    <s v="PTT Retail Management Co., Ltd"/>
    <s v="1136764"/>
    <s v="16256537"/>
    <s v="SKU WI LTCO  83M  SFP 20 10000 PP  N TH1"/>
    <n v="500"/>
    <n v="31395"/>
    <x v="9"/>
    <n v="500"/>
    <n v="31395"/>
    <n v="0"/>
    <n v="31395"/>
    <n v="36000"/>
    <n v="2355.1401869158876"/>
    <n v="33750.140186915887"/>
    <s v="WI"/>
    <x v="0"/>
    <x v="14"/>
  </r>
  <r>
    <x v="8"/>
    <s v="333580"/>
    <s v="1037264944"/>
    <s v="Z045"/>
    <s v="Z022"/>
    <s v="0093296557"/>
    <s v="1014103"/>
    <s v="PTT Retail Management Co., Ltd"/>
    <s v="1136764"/>
    <s v="16256534"/>
    <s v="SKU WI MECO  83M  SFP 20 10000 PP  N TH1"/>
    <n v="1000"/>
    <n v="62790"/>
    <x v="10"/>
    <n v="1000"/>
    <n v="62790"/>
    <n v="0"/>
    <n v="62790"/>
    <n v="72000"/>
    <n v="4710.2803738317753"/>
    <n v="67500.280373831774"/>
    <s v="WI"/>
    <x v="0"/>
    <x v="14"/>
  </r>
  <r>
    <x v="8"/>
    <s v="333580"/>
    <s v="1037264944"/>
    <s v="Z045"/>
    <s v="Z022"/>
    <s v="0093296557"/>
    <s v="1014103"/>
    <s v="PTT Retail Management Co., Ltd"/>
    <s v="1136764"/>
    <s v="14947759"/>
    <s v="SKU CA FLYL  83R  CPB 20 10000 PP  N TH1"/>
    <n v="1500"/>
    <n v="93360"/>
    <x v="2"/>
    <n v="1500"/>
    <n v="94185"/>
    <n v="825"/>
    <n v="93360"/>
    <n v="108000"/>
    <n v="7065.4205607476633"/>
    <n v="100425.42056074766"/>
    <s v="CA"/>
    <x v="0"/>
    <x v="14"/>
  </r>
  <r>
    <x v="8"/>
    <s v="333580"/>
    <s v="1037264944"/>
    <s v="Z045"/>
    <s v="Z022"/>
    <s v="0093296557"/>
    <s v="1014103"/>
    <s v="PTT Retail Management Co., Ltd"/>
    <s v="1136764"/>
    <s v="14947762"/>
    <s v="SKU CA LTBL  83R  CPB 20 10000 PP  N TH1"/>
    <n v="500"/>
    <n v="31120"/>
    <x v="3"/>
    <n v="500"/>
    <n v="31395"/>
    <n v="275"/>
    <n v="31120"/>
    <n v="36000"/>
    <n v="2355.1401869158876"/>
    <n v="33475.140186915887"/>
    <s v="CA"/>
    <x v="0"/>
    <x v="14"/>
  </r>
  <r>
    <x v="8"/>
    <s v="333580"/>
    <s v="1037264944"/>
    <s v="Z045"/>
    <s v="Z022"/>
    <s v="0093296557"/>
    <s v="1014103"/>
    <s v="PTT Retail Management Co., Ltd"/>
    <s v="1136764"/>
    <s v="14947765"/>
    <s v="SKU CA MGGR  83R  CPB 20 10000 PP  N TH1"/>
    <n v="1000"/>
    <n v="62790"/>
    <x v="4"/>
    <n v="1000"/>
    <n v="62790"/>
    <n v="0"/>
    <n v="62790"/>
    <n v="72000"/>
    <n v="4710.2803738317753"/>
    <n v="67500.280373831774"/>
    <s v="CA"/>
    <x v="0"/>
    <x v="14"/>
  </r>
  <r>
    <x v="8"/>
    <s v="333580"/>
    <s v="1037264944"/>
    <s v="Z045"/>
    <s v="Z022"/>
    <s v="0093296557"/>
    <s v="1014103"/>
    <s v="PTT Retail Management Co., Ltd"/>
    <s v="1136764"/>
    <s v="15039619"/>
    <s v="SKU CA FLYL  97R  CPB 20 10000 PP  N TH1"/>
    <n v="1500"/>
    <n v="94185"/>
    <x v="5"/>
    <n v="1500"/>
    <n v="94185"/>
    <n v="0"/>
    <n v="94185"/>
    <n v="108000"/>
    <n v="7065.4205607476633"/>
    <n v="101250.42056074766"/>
    <s v="CAHD"/>
    <x v="0"/>
    <x v="14"/>
  </r>
  <r>
    <x v="8"/>
    <s v="MMB_Y25- 1306156"/>
    <s v="1037264933"/>
    <s v="Z045"/>
    <s v="Z022"/>
    <s v="0093296558"/>
    <s v="1262220"/>
    <s v="M M BEVERAGE CO., LTD."/>
    <s v="1262220"/>
    <s v="16280435"/>
    <s v="SKU EV ORBL  83R  ROC 20 10000 PP  N TH1"/>
    <n v="100"/>
    <n v="13714"/>
    <x v="11"/>
    <n v="100"/>
    <n v="13853"/>
    <n v="139"/>
    <n v="13714"/>
    <n v="16000"/>
    <n v="1046.7289719626169"/>
    <n v="14760.728971962617"/>
    <s v="EV"/>
    <x v="1"/>
    <x v="24"/>
  </r>
  <r>
    <x v="8"/>
    <s v="MMB_Y25- 1306156"/>
    <s v="1037264933"/>
    <s v="Z045"/>
    <s v="Z022"/>
    <s v="0093296558"/>
    <s v="1262220"/>
    <s v="M M BEVERAGE CO., LTD."/>
    <s v="1262220"/>
    <s v="14976301"/>
    <s v="SKU EV LTSB  83R  ROC 20 10000 PP  N TH1"/>
    <n v="200"/>
    <n v="27428"/>
    <x v="0"/>
    <n v="200"/>
    <n v="27706"/>
    <n v="278"/>
    <n v="27428"/>
    <n v="32000"/>
    <n v="2093.4579439252338"/>
    <n v="29521.457943925234"/>
    <s v="EV"/>
    <x v="1"/>
    <x v="24"/>
  </r>
  <r>
    <x v="8"/>
    <s v="MMB_Y25- 1306156"/>
    <s v="1037264933"/>
    <s v="Z045"/>
    <s v="Z022"/>
    <s v="0093296558"/>
    <s v="1262220"/>
    <s v="M M BEVERAGE CO., LTD."/>
    <s v="1262220"/>
    <s v="16239563"/>
    <s v="SKU WI LTBL  83R  CPB 20 10000 PP  N TH1"/>
    <n v="200"/>
    <n v="20622"/>
    <x v="7"/>
    <n v="200"/>
    <n v="20830"/>
    <n v="208"/>
    <n v="20622"/>
    <n v="24000"/>
    <n v="1570.0934579439252"/>
    <n v="22192.093457943924"/>
    <s v="WI"/>
    <x v="1"/>
    <x v="24"/>
  </r>
  <r>
    <x v="8"/>
    <s v="MMB_Y25- 1306156"/>
    <s v="1037264933"/>
    <s v="Z045"/>
    <s v="Z022"/>
    <s v="0093296558"/>
    <s v="1262220"/>
    <s v="M M BEVERAGE CO., LTD."/>
    <s v="1262220"/>
    <s v="16256531"/>
    <s v="SKU WI FLOE  83M  SFP 20 10000 PP  N TH1"/>
    <n v="3000"/>
    <n v="186480"/>
    <x v="8"/>
    <n v="3000"/>
    <n v="188370"/>
    <n v="1890"/>
    <n v="186480"/>
    <n v="216000"/>
    <n v="14130.841121495327"/>
    <n v="200610.84112149532"/>
    <s v="WI"/>
    <x v="1"/>
    <x v="24"/>
  </r>
  <r>
    <x v="8"/>
    <s v="MMB_Y25- 1306156"/>
    <s v="1037264933"/>
    <s v="Z045"/>
    <s v="Z022"/>
    <s v="0093296558"/>
    <s v="1262220"/>
    <s v="M M BEVERAGE CO., LTD."/>
    <s v="1262220"/>
    <s v="16256537"/>
    <s v="SKU WI LTCO  83M  SFP 20 10000 PP  N TH1"/>
    <n v="7000"/>
    <n v="435120"/>
    <x v="9"/>
    <n v="7000"/>
    <n v="439530"/>
    <n v="4410"/>
    <n v="435120"/>
    <n v="504000"/>
    <n v="32971.962616822428"/>
    <n v="468091.96261682245"/>
    <s v="WI"/>
    <x v="1"/>
    <x v="24"/>
  </r>
  <r>
    <x v="8"/>
    <s v="MMB_Y25- 1306156"/>
    <s v="1037264933"/>
    <s v="Z045"/>
    <s v="Z022"/>
    <s v="0093296558"/>
    <s v="1262220"/>
    <s v="M M BEVERAGE CO., LTD."/>
    <s v="1262220"/>
    <s v="16256534"/>
    <s v="SKU WI ME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24"/>
  </r>
  <r>
    <x v="8"/>
    <s v="MMB_Y25- 1306156"/>
    <s v="1037264933"/>
    <s v="Z045"/>
    <s v="Z022"/>
    <s v="0093296558"/>
    <s v="1262220"/>
    <s v="M M BEVERAGE CO., LTD."/>
    <s v="1262220"/>
    <s v="14947759"/>
    <s v="SKU CA FLYL  83R  CPB 20 10000 PP  N TH1"/>
    <n v="4469"/>
    <n v="277793.03999999998"/>
    <x v="2"/>
    <n v="4469"/>
    <n v="280608.51"/>
    <n v="2815.4700000000303"/>
    <n v="277793.03999999998"/>
    <n v="321768"/>
    <n v="21050.242990654206"/>
    <n v="298843.28299065417"/>
    <s v="CA"/>
    <x v="1"/>
    <x v="24"/>
  </r>
  <r>
    <x v="8"/>
    <s v="MMB_Y25- 1306156"/>
    <s v="1037264933"/>
    <s v="Z045"/>
    <s v="Z022"/>
    <s v="0093296558"/>
    <s v="1262220"/>
    <s v="M M BEVERAGE CO., LTD."/>
    <s v="1262220"/>
    <s v="14947759"/>
    <s v="SKU CA FLYL  83R  CPB 20 10000 PP  N TH1"/>
    <n v="10531"/>
    <n v="654606.96"/>
    <x v="2"/>
    <n v="10531"/>
    <n v="661241.49"/>
    <n v="6634.5300000000279"/>
    <n v="654606.96"/>
    <n v="758232"/>
    <n v="49603.962616822428"/>
    <n v="704210.92261682241"/>
    <s v="CA"/>
    <x v="1"/>
    <x v="24"/>
  </r>
  <r>
    <x v="8"/>
    <s v="MMB_Y25- 1306156"/>
    <s v="1037264933"/>
    <s v="Z045"/>
    <s v="Z022"/>
    <s v="0093296558"/>
    <s v="1262220"/>
    <s v="M M BEVERAGE CO., LTD."/>
    <s v="1262220"/>
    <s v="14947762"/>
    <s v="SKU CA LTBL  83R  CPB 20 10000 PP  N TH1"/>
    <n v="10500"/>
    <n v="652680"/>
    <x v="3"/>
    <n v="10500"/>
    <n v="659295"/>
    <n v="6615"/>
    <n v="652680"/>
    <n v="756000"/>
    <n v="49457.943925233645"/>
    <n v="702137.94392523367"/>
    <s v="CA"/>
    <x v="1"/>
    <x v="24"/>
  </r>
  <r>
    <x v="8"/>
    <s v="MMB_Y25- 1306156"/>
    <s v="1037264933"/>
    <s v="Z045"/>
    <s v="Z022"/>
    <s v="0093296558"/>
    <s v="1262220"/>
    <s v="M M BEVERAGE CO., LTD."/>
    <s v="1262220"/>
    <s v="14947765"/>
    <s v="SKU CA MGGR  83R  CPB 20 10000 PP  N TH1"/>
    <n v="1000"/>
    <n v="62160"/>
    <x v="4"/>
    <n v="1000"/>
    <n v="62790"/>
    <n v="630"/>
    <n v="62160"/>
    <n v="72000"/>
    <n v="4710.2803738317753"/>
    <n v="66870.280373831774"/>
    <s v="CA"/>
    <x v="1"/>
    <x v="24"/>
  </r>
  <r>
    <x v="8"/>
    <s v="MMB_Y25- 1306156"/>
    <s v="1037264933"/>
    <s v="Z045"/>
    <s v="Z022"/>
    <s v="0093296558"/>
    <s v="1262220"/>
    <s v="M M BEVERAGE CO., LTD."/>
    <s v="1262220"/>
    <s v="15039619"/>
    <s v="SKU CA FLYL  97R  CPB 20 10000 PP  N TH1"/>
    <n v="1500"/>
    <n v="93240"/>
    <x v="5"/>
    <n v="1500"/>
    <n v="94185"/>
    <n v="945"/>
    <n v="93240"/>
    <n v="108000"/>
    <n v="7065.4205607476633"/>
    <n v="100305.42056074766"/>
    <s v="CAHD"/>
    <x v="1"/>
    <x v="24"/>
  </r>
  <r>
    <x v="8"/>
    <s v="WLM_Y25-06013001"/>
    <s v="1037264990"/>
    <s v="Z045"/>
    <s v="Z022"/>
    <s v="0093296559"/>
    <s v="1255552"/>
    <s v="WEALIMEX CO., LTD."/>
    <s v="1260935"/>
    <s v="16256531"/>
    <s v="SKU WI FLOE  83M  SFP 20 10000 PP  N TH1"/>
    <n v="2000"/>
    <n v="124320"/>
    <x v="8"/>
    <n v="2000"/>
    <n v="125580"/>
    <n v="1260"/>
    <n v="124320"/>
    <n v="144000"/>
    <n v="9420.5607476635505"/>
    <n v="133740.56074766355"/>
    <s v="WI"/>
    <x v="1"/>
    <x v="18"/>
  </r>
  <r>
    <x v="8"/>
    <s v="WLM_Y25-06013001"/>
    <s v="1037264990"/>
    <s v="Z045"/>
    <s v="Z022"/>
    <s v="0093296559"/>
    <s v="1255552"/>
    <s v="WEALIMEX CO., LTD."/>
    <s v="1260935"/>
    <s v="16256537"/>
    <s v="SKU WI LTCO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18"/>
  </r>
  <r>
    <x v="8"/>
    <s v="WLM_Y25-06013001"/>
    <s v="1037264990"/>
    <s v="Z045"/>
    <s v="Z022"/>
    <s v="0093296559"/>
    <s v="1255552"/>
    <s v="WEALIMEX CO., LTD."/>
    <s v="1260935"/>
    <s v="16256534"/>
    <s v="SKU WI MECO  83M  SFP 20 10000 PP  N TH1"/>
    <n v="1000"/>
    <n v="62160"/>
    <x v="10"/>
    <n v="1000"/>
    <n v="62790"/>
    <n v="630"/>
    <n v="62160"/>
    <n v="72000"/>
    <n v="4710.2803738317753"/>
    <n v="66870.280373831774"/>
    <s v="WI"/>
    <x v="1"/>
    <x v="18"/>
  </r>
  <r>
    <x v="8"/>
    <s v="WLM_Y25-06013001"/>
    <s v="1037264990"/>
    <s v="Z045"/>
    <s v="Z022"/>
    <s v="0093296559"/>
    <s v="1255552"/>
    <s v="WEALIMEX CO., LTD."/>
    <s v="1260935"/>
    <s v="14947759"/>
    <s v="SKU CA FLYL  83R  CPB 20 10000 PP  N TH1"/>
    <n v="840"/>
    <n v="52214.400000000001"/>
    <x v="2"/>
    <n v="840"/>
    <n v="52743.6"/>
    <n v="529.19999999999709"/>
    <n v="52214.400000000001"/>
    <n v="60480"/>
    <n v="3956.6355140186915"/>
    <n v="56171.035514018695"/>
    <s v="CA"/>
    <x v="1"/>
    <x v="18"/>
  </r>
  <r>
    <x v="8"/>
    <s v="WLM_Y25-06013001"/>
    <s v="1037264990"/>
    <s v="Z045"/>
    <s v="Z022"/>
    <s v="0093296559"/>
    <s v="1255552"/>
    <s v="WEALIMEX CO., LTD."/>
    <s v="1260935"/>
    <s v="14947759"/>
    <s v="SKU CA FLYL  83R  CPB 20 10000 PP  N TH1"/>
    <n v="9160"/>
    <n v="569385.6"/>
    <x v="2"/>
    <n v="9160"/>
    <n v="575156.4"/>
    <n v="5770.8000000000466"/>
    <n v="569385.6"/>
    <n v="659520"/>
    <n v="43146.168224299065"/>
    <n v="612531.76822429907"/>
    <s v="CA"/>
    <x v="1"/>
    <x v="18"/>
  </r>
  <r>
    <x v="8"/>
    <s v="WLM_Y25-06013001"/>
    <s v="1037264990"/>
    <s v="Z045"/>
    <s v="Z022"/>
    <s v="0093296559"/>
    <s v="1255552"/>
    <s v="WEALIMEX CO., LTD."/>
    <s v="1260935"/>
    <s v="14947762"/>
    <s v="SKU CA LTBL  83R  CPB 20 10000 PP  N TH1"/>
    <n v="1500"/>
    <n v="93240"/>
    <x v="3"/>
    <n v="1500"/>
    <n v="94185"/>
    <n v="945"/>
    <n v="93240"/>
    <n v="108000"/>
    <n v="7065.4205607476633"/>
    <n v="100305.42056074766"/>
    <s v="CA"/>
    <x v="1"/>
    <x v="18"/>
  </r>
  <r>
    <x v="8"/>
    <s v="WLM_Y25-06013001"/>
    <s v="1037264990"/>
    <s v="Z045"/>
    <s v="Z022"/>
    <s v="0093296559"/>
    <s v="1255552"/>
    <s v="WEALIMEX CO., LTD."/>
    <s v="1260935"/>
    <s v="14947765"/>
    <s v="SKU CA MGGR  83R  CPB 20 10000 PP  N TH1"/>
    <n v="1000"/>
    <n v="62160"/>
    <x v="4"/>
    <n v="1000"/>
    <n v="62790"/>
    <n v="630"/>
    <n v="62160"/>
    <n v="72000"/>
    <n v="4710.2803738317753"/>
    <n v="66870.280373831774"/>
    <s v="CA"/>
    <x v="1"/>
    <x v="18"/>
  </r>
  <r>
    <x v="8"/>
    <s v="WLM_Y25-06013001"/>
    <s v="1037264990"/>
    <s v="Z045"/>
    <s v="Z022"/>
    <s v="0093296559"/>
    <s v="1255552"/>
    <s v="WEALIMEX CO., LTD."/>
    <s v="1260935"/>
    <s v="15039619"/>
    <s v="SKU CA FLYL  97R  CPB 20 10000 PP  N TH1"/>
    <n v="2000"/>
    <n v="124320"/>
    <x v="5"/>
    <n v="2000"/>
    <n v="125580"/>
    <n v="1260"/>
    <n v="124320"/>
    <n v="144000"/>
    <n v="9420.5607476635505"/>
    <n v="133740.56074766355"/>
    <s v="CAHD"/>
    <x v="1"/>
    <x v="18"/>
  </r>
  <r>
    <x v="8"/>
    <s v="WLM_Y25-06013001"/>
    <s v="1037264990"/>
    <s v="Z045"/>
    <s v="Z022"/>
    <s v="0093296559"/>
    <s v="1255552"/>
    <s v="WEALIMEX CO., LTD."/>
    <s v="1260935"/>
    <s v="15106849"/>
    <s v="SKU CA MGGR  97R  CPB 20 10000 PP  P TH1"/>
    <n v="500"/>
    <n v="31080"/>
    <x v="6"/>
    <n v="500"/>
    <n v="31395"/>
    <n v="315"/>
    <n v="31080"/>
    <n v="36000"/>
    <n v="2355.1401869158876"/>
    <n v="33435.140186915887"/>
    <s v="CAHD"/>
    <x v="1"/>
    <x v="18"/>
  </r>
  <r>
    <x v="8"/>
    <s v="RPB4_Y25-061304"/>
    <s v="1037265694"/>
    <s v="Z045"/>
    <s v="Z022"/>
    <s v="0093296560"/>
    <s v="1255551"/>
    <s v="RPB DISTRIBUTION CO., LTD."/>
    <s v="1255551"/>
    <s v="16280435"/>
    <s v="SKU EV ORBL  83R  ROC 20 10000 PP  N TH1"/>
    <n v="150"/>
    <n v="20571"/>
    <x v="11"/>
    <n v="150"/>
    <n v="20779.5"/>
    <n v="208.5"/>
    <n v="20571"/>
    <n v="24000"/>
    <n v="1570.0934579439252"/>
    <n v="22141.093457943924"/>
    <s v="EV"/>
    <x v="1"/>
    <x v="15"/>
  </r>
  <r>
    <x v="8"/>
    <s v="RPB4_Y25-061304"/>
    <s v="1037265694"/>
    <s v="Z045"/>
    <s v="Z022"/>
    <s v="0093296560"/>
    <s v="1255551"/>
    <s v="RPB DISTRIBUTION CO., LTD."/>
    <s v="1255551"/>
    <s v="16256531"/>
    <s v="SKU WI FLOE  83M  SFP 20 10000 PP  N TH1"/>
    <n v="1500"/>
    <n v="93240"/>
    <x v="8"/>
    <n v="1500"/>
    <n v="94185"/>
    <n v="945"/>
    <n v="93240"/>
    <n v="108000"/>
    <n v="7065.4205607476633"/>
    <n v="100305.42056074766"/>
    <s v="WI"/>
    <x v="1"/>
    <x v="15"/>
  </r>
  <r>
    <x v="8"/>
    <s v="RPB4_Y25-061304"/>
    <s v="1037265694"/>
    <s v="Z045"/>
    <s v="Z022"/>
    <s v="0093296560"/>
    <s v="1255551"/>
    <s v="RPB DISTRIBUTION CO., LTD."/>
    <s v="1255551"/>
    <s v="16256537"/>
    <s v="SKU WI LTCO  83M  SFP 20 10000 PP  N TH1"/>
    <n v="500"/>
    <n v="31080"/>
    <x v="9"/>
    <n v="500"/>
    <n v="31395"/>
    <n v="315"/>
    <n v="31080"/>
    <n v="36000"/>
    <n v="2355.1401869158876"/>
    <n v="33435.140186915887"/>
    <s v="WI"/>
    <x v="1"/>
    <x v="15"/>
  </r>
  <r>
    <x v="8"/>
    <s v="RPB4_Y25-061304"/>
    <s v="1037265694"/>
    <s v="Z045"/>
    <s v="Z022"/>
    <s v="0093296560"/>
    <s v="1255551"/>
    <s v="RPB DISTRIBUTION CO., LTD."/>
    <s v="1255551"/>
    <s v="16256534"/>
    <s v="SKU WI MECO  83M  SFP 20 10000 PP  N TH1"/>
    <n v="500"/>
    <n v="31080"/>
    <x v="10"/>
    <n v="500"/>
    <n v="31395"/>
    <n v="315"/>
    <n v="31080"/>
    <n v="36000"/>
    <n v="2355.1401869158876"/>
    <n v="33435.140186915887"/>
    <s v="WI"/>
    <x v="1"/>
    <x v="15"/>
  </r>
  <r>
    <x v="8"/>
    <s v="RPB4_Y25-061304"/>
    <s v="1037265694"/>
    <s v="Z045"/>
    <s v="Z022"/>
    <s v="0093296560"/>
    <s v="1255551"/>
    <s v="RPB DISTRIBUTION CO., LTD."/>
    <s v="1255551"/>
    <s v="15039619"/>
    <s v="SKU CA FLYL  97R  CPB 20 10000 PP  N TH1"/>
    <n v="1850"/>
    <n v="114996"/>
    <x v="5"/>
    <n v="1850"/>
    <n v="116161.5"/>
    <n v="1165.5"/>
    <n v="114996"/>
    <n v="133200"/>
    <n v="8714.0186915887843"/>
    <n v="123710.01869158879"/>
    <s v="CAHD"/>
    <x v="1"/>
    <x v="15"/>
  </r>
  <r>
    <x v="8"/>
    <s v="RPB4_Y25-061304"/>
    <s v="1037265694"/>
    <s v="Z045"/>
    <s v="Z022"/>
    <s v="0093296560"/>
    <s v="1255551"/>
    <s v="RPB DISTRIBUTION CO., LTD."/>
    <s v="1255551"/>
    <s v="15106849"/>
    <s v="SKU CA MGGR  97R  CPB 20 10000 PP  P TH1"/>
    <n v="500"/>
    <n v="31080"/>
    <x v="6"/>
    <n v="500"/>
    <n v="31395"/>
    <n v="315"/>
    <n v="31080"/>
    <n v="36000"/>
    <n v="2355.1401869158876"/>
    <n v="33435.140186915887"/>
    <s v="CAHD"/>
    <x v="1"/>
    <x v="15"/>
  </r>
  <r>
    <x v="8"/>
    <s v="4012064548Code12452D"/>
    <s v="1037265900"/>
    <s v="Z045"/>
    <s v="Z022"/>
    <s v="0093296561"/>
    <s v="1014781"/>
    <s v="CP All Public Company Limited"/>
    <s v="1092504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8"/>
    <s v="4012064548Code12452D"/>
    <s v="1037265900"/>
    <s v="Z045"/>
    <s v="Z022"/>
    <s v="0093296561"/>
    <s v="1014781"/>
    <s v="CP All Public Company Limited"/>
    <s v="1092504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8"/>
    <s v="4012064548Code12452D"/>
    <s v="1037265900"/>
    <s v="Z045"/>
    <s v="Z022"/>
    <s v="0093296561"/>
    <s v="1014781"/>
    <s v="CP All Public Company Limited"/>
    <s v="1092504"/>
    <s v="14947759"/>
    <s v="SKU CA FLYL  83R  CPB 20 10000 PP  N TH1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0"/>
  </r>
  <r>
    <x v="8"/>
    <s v="4012064548Code12452D"/>
    <s v="1037265900"/>
    <s v="Z045"/>
    <s v="Z022"/>
    <s v="0093296561"/>
    <s v="1014781"/>
    <s v="CP All Public Company Limited"/>
    <s v="1092504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8"/>
    <s v="4012064548Code12452D"/>
    <s v="1037265900"/>
    <s v="Z045"/>
    <s v="Z022"/>
    <s v="0093296561"/>
    <s v="1014781"/>
    <s v="CP All Public Company Limited"/>
    <s v="1092504"/>
    <s v="14947765"/>
    <s v="SKU CA MGGR  83R  CPB 20 10000 PP  N TH1"/>
    <n v="500"/>
    <n v="29595.759999999998"/>
    <x v="4"/>
    <n v="500"/>
    <n v="31395"/>
    <n v="1799.2400000000016"/>
    <n v="29595.759999999998"/>
    <n v="36000"/>
    <n v="2355.1401869158876"/>
    <n v="31950.900186915886"/>
    <s v="CA"/>
    <x v="0"/>
    <x v="0"/>
  </r>
  <r>
    <x v="8"/>
    <s v="4012064548Code12452D"/>
    <s v="1037265900"/>
    <s v="Z045"/>
    <s v="Z022"/>
    <s v="0093296561"/>
    <s v="1014781"/>
    <s v="CP All Public Company Limited"/>
    <s v="1092504"/>
    <s v="15039619"/>
    <s v="SKU CA FLYL  97R  CPB 20 10000 PP  N TH1"/>
    <n v="2000"/>
    <n v="118383.09"/>
    <x v="5"/>
    <n v="2000"/>
    <n v="125580"/>
    <n v="7196.9100000000035"/>
    <n v="118383.09"/>
    <n v="144000"/>
    <n v="9420.5607476635505"/>
    <n v="127803.65074766355"/>
    <s v="CAHD"/>
    <x v="0"/>
    <x v="0"/>
  </r>
  <r>
    <x v="8"/>
    <s v="4012064548Code12452D"/>
    <s v="1037265900"/>
    <s v="Z045"/>
    <s v="Z022"/>
    <s v="0093296561"/>
    <s v="1014781"/>
    <s v="CP All Public Company Limited"/>
    <s v="1092504"/>
    <s v="15106849"/>
    <s v="SKU CA MGGR  97R  CPB 20 10000 PP  P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8"/>
    <s v="4012064549Code12452D"/>
    <s v="1037265901"/>
    <s v="Z045"/>
    <s v="Z022"/>
    <s v="0093296562"/>
    <s v="1014781"/>
    <s v="CP All Public Company Limited"/>
    <s v="1092504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8"/>
    <s v="4012064549Code12452D"/>
    <s v="1037265901"/>
    <s v="Z045"/>
    <s v="Z022"/>
    <s v="0093296562"/>
    <s v="1014781"/>
    <s v="CP All Public Company Limited"/>
    <s v="1092504"/>
    <s v="16256531"/>
    <s v="SKU WI FLOE  83M  SFP 20 10000 PP  N TH1"/>
    <n v="1500"/>
    <n v="88787.32"/>
    <x v="8"/>
    <n v="1500"/>
    <n v="94185"/>
    <n v="5397.679999999993"/>
    <n v="88787.32"/>
    <n v="108000"/>
    <n v="7065.4205607476633"/>
    <n v="95852.740560747668"/>
    <s v="WI"/>
    <x v="0"/>
    <x v="0"/>
  </r>
  <r>
    <x v="8"/>
    <s v="4012064549Code12452D"/>
    <s v="1037265901"/>
    <s v="Z045"/>
    <s v="Z022"/>
    <s v="0093296562"/>
    <s v="1014781"/>
    <s v="CP All Public Company Limited"/>
    <s v="1092504"/>
    <s v="16256537"/>
    <s v="SKU WI LTCO  83M  SFP 20 10000 PP  N TH1"/>
    <n v="7500"/>
    <n v="443936.59"/>
    <x v="9"/>
    <n v="7500"/>
    <n v="470925"/>
    <n v="26988.409999999974"/>
    <n v="443936.59"/>
    <n v="540000"/>
    <n v="35327.102803738315"/>
    <n v="479263.69280373835"/>
    <s v="WI"/>
    <x v="0"/>
    <x v="0"/>
  </r>
  <r>
    <x v="8"/>
    <s v="4012064549Code12452D"/>
    <s v="1037265901"/>
    <s v="Z045"/>
    <s v="Z022"/>
    <s v="0093296562"/>
    <s v="1014781"/>
    <s v="CP All Public Company Limited"/>
    <s v="1092504"/>
    <s v="16256534"/>
    <s v="SKU WI MECO  83M  SFP 20 10000 PP  N TH1"/>
    <n v="1000"/>
    <n v="59191.55"/>
    <x v="10"/>
    <n v="1000"/>
    <n v="62790"/>
    <n v="3598.4499999999971"/>
    <n v="59191.55"/>
    <n v="72000"/>
    <n v="4710.2803738317753"/>
    <n v="63901.830373831777"/>
    <s v="WI"/>
    <x v="0"/>
    <x v="0"/>
  </r>
  <r>
    <x v="8"/>
    <s v="8012064927Code12452D"/>
    <s v="1037265904"/>
    <s v="Z045"/>
    <s v="Z022"/>
    <s v="0093296563"/>
    <s v="1014781"/>
    <s v="CP All Public Company Limited"/>
    <s v="1014779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8"/>
    <s v="8012064927Code12452D"/>
    <s v="1037265904"/>
    <s v="Z045"/>
    <s v="Z022"/>
    <s v="0093296563"/>
    <s v="1014781"/>
    <s v="CP All Public Company Limited"/>
    <s v="1014779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8"/>
    <s v="8012064927Code12452D"/>
    <s v="1037265904"/>
    <s v="Z045"/>
    <s v="Z022"/>
    <s v="0093296563"/>
    <s v="1014781"/>
    <s v="CP All Public Company Limited"/>
    <s v="1014779"/>
    <s v="14947759"/>
    <s v="SKU CA FLYL  83R  CPB 20 10000 PP  N TH1"/>
    <n v="10000"/>
    <n v="591915.26"/>
    <x v="2"/>
    <n v="10000"/>
    <n v="627900"/>
    <n v="35984.739999999991"/>
    <n v="591915.26"/>
    <n v="720000"/>
    <n v="47102.803738317758"/>
    <n v="639018.06373831781"/>
    <s v="CA"/>
    <x v="0"/>
    <x v="0"/>
  </r>
  <r>
    <x v="8"/>
    <s v="8012064927Code12452D"/>
    <s v="1037265904"/>
    <s v="Z045"/>
    <s v="Z022"/>
    <s v="0093296563"/>
    <s v="1014781"/>
    <s v="CP All Public Company Limited"/>
    <s v="1014779"/>
    <s v="14947762"/>
    <s v="SKU CA LTBL  83R  CPB 20 10000 PP  N TH1"/>
    <n v="1500"/>
    <n v="88787.29"/>
    <x v="3"/>
    <n v="1500"/>
    <n v="94185"/>
    <n v="5397.7100000000064"/>
    <n v="88787.29"/>
    <n v="108000"/>
    <n v="7065.4205607476633"/>
    <n v="95852.710560747655"/>
    <s v="CA"/>
    <x v="0"/>
    <x v="0"/>
  </r>
  <r>
    <x v="8"/>
    <s v="8012064927Code12452D"/>
    <s v="1037265904"/>
    <s v="Z045"/>
    <s v="Z022"/>
    <s v="0093296563"/>
    <s v="1014781"/>
    <s v="CP All Public Company Limited"/>
    <s v="1014779"/>
    <s v="14947765"/>
    <s v="SKU CA MGGR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8"/>
    <s v="8012064927Code12452D"/>
    <s v="1037265904"/>
    <s v="Z045"/>
    <s v="Z022"/>
    <s v="0093296563"/>
    <s v="1014781"/>
    <s v="CP All Public Company Limited"/>
    <s v="1014779"/>
    <s v="15039619"/>
    <s v="SKU CA FLYL  97R  CPB 20 10000 PP  N TH1"/>
    <n v="5000"/>
    <n v="295957.73"/>
    <x v="5"/>
    <n v="5000"/>
    <n v="313950"/>
    <n v="17992.270000000019"/>
    <n v="295957.73"/>
    <n v="360000"/>
    <n v="23551.401869158879"/>
    <n v="319509.13186915888"/>
    <s v="CAHD"/>
    <x v="0"/>
    <x v="0"/>
  </r>
  <r>
    <x v="8"/>
    <s v="8012064927Code12452D"/>
    <s v="1037265904"/>
    <s v="Z045"/>
    <s v="Z022"/>
    <s v="0093296563"/>
    <s v="1014781"/>
    <s v="CP All Public Company Limited"/>
    <s v="1014779"/>
    <s v="15106849"/>
    <s v="SKU CA MGGR  97R  CPB 20 10000 PP  P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8"/>
    <s v="8012064928Code12452D"/>
    <s v="1037265905"/>
    <s v="Z045"/>
    <s v="Z022"/>
    <s v="0093296564"/>
    <s v="1014781"/>
    <s v="CP All Public Company Limited"/>
    <s v="1014779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8"/>
    <s v="8012064928Code12452D"/>
    <s v="1037265905"/>
    <s v="Z045"/>
    <s v="Z022"/>
    <s v="0093296564"/>
    <s v="1014781"/>
    <s v="CP All Public Company Limited"/>
    <s v="1014779"/>
    <s v="16256531"/>
    <s v="SKU WI FLOE  83M  SFP 20 10000 PP  N TH1"/>
    <n v="2000"/>
    <n v="118383.09"/>
    <x v="8"/>
    <n v="2000"/>
    <n v="125580"/>
    <n v="7196.9100000000035"/>
    <n v="118383.09"/>
    <n v="144000"/>
    <n v="9420.5607476635505"/>
    <n v="127803.65074766355"/>
    <s v="WI"/>
    <x v="0"/>
    <x v="0"/>
  </r>
  <r>
    <x v="8"/>
    <s v="8012064928Code12452D"/>
    <s v="1037265905"/>
    <s v="Z045"/>
    <s v="Z022"/>
    <s v="0093296564"/>
    <s v="1014781"/>
    <s v="CP All Public Company Limited"/>
    <s v="1014779"/>
    <s v="16256537"/>
    <s v="SKU WI LTCO  83M  SFP 20 10000 PP  N TH1"/>
    <n v="2000"/>
    <n v="118383.09"/>
    <x v="9"/>
    <n v="2000"/>
    <n v="125580"/>
    <n v="7196.9100000000035"/>
    <n v="118383.09"/>
    <n v="144000"/>
    <n v="9420.5607476635505"/>
    <n v="127803.65074766355"/>
    <s v="WI"/>
    <x v="0"/>
    <x v="0"/>
  </r>
  <r>
    <x v="8"/>
    <s v="8012064928Code12452D"/>
    <s v="1037265905"/>
    <s v="Z045"/>
    <s v="Z022"/>
    <s v="0093296564"/>
    <s v="1014781"/>
    <s v="CP All Public Company Limited"/>
    <s v="1014779"/>
    <s v="16256534"/>
    <s v="SKU WI ME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8"/>
    <s v="1312064352Code12452D"/>
    <s v="1037265895"/>
    <s v="Z045"/>
    <s v="Z022"/>
    <s v="0093296565"/>
    <s v="1014781"/>
    <s v="CP All Public Company Limited"/>
    <s v="1134451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8"/>
    <s v="1312064352Code12452D"/>
    <s v="1037265895"/>
    <s v="Z045"/>
    <s v="Z022"/>
    <s v="0093296565"/>
    <s v="1014781"/>
    <s v="CP All Public Company Limited"/>
    <s v="1134451"/>
    <s v="14976301"/>
    <s v="SKU EV LTSB  83R  ROC 20 10000 PP  N TH1"/>
    <n v="500"/>
    <n v="66669.14"/>
    <x v="0"/>
    <n v="500"/>
    <n v="69265"/>
    <n v="2595.8600000000006"/>
    <n v="66669.14"/>
    <n v="80000"/>
    <n v="5233.6448598130837"/>
    <n v="71902.78485981308"/>
    <s v="EV"/>
    <x v="0"/>
    <x v="0"/>
  </r>
  <r>
    <x v="8"/>
    <s v="1312064352Code12452D"/>
    <s v="1037265895"/>
    <s v="Z045"/>
    <s v="Z022"/>
    <s v="0093296565"/>
    <s v="1014781"/>
    <s v="CP All Public Company Limited"/>
    <s v="1134451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8"/>
    <s v="1312064352Code12452D"/>
    <s v="1037265895"/>
    <s v="Z045"/>
    <s v="Z022"/>
    <s v="0093296565"/>
    <s v="1014781"/>
    <s v="CP All Public Company Limited"/>
    <s v="1134451"/>
    <s v="14947759"/>
    <s v="SKU CA FLYL  83R  CPB 20 10000 PP  N TH1"/>
    <n v="2500"/>
    <n v="147978.81"/>
    <x v="2"/>
    <n v="2500"/>
    <n v="156975"/>
    <n v="8996.1900000000023"/>
    <n v="147978.81"/>
    <n v="180000"/>
    <n v="11775.700934579439"/>
    <n v="159754.51093457945"/>
    <s v="CA"/>
    <x v="0"/>
    <x v="0"/>
  </r>
  <r>
    <x v="8"/>
    <s v="1312064352Code12452D"/>
    <s v="1037265895"/>
    <s v="Z045"/>
    <s v="Z022"/>
    <s v="0093296565"/>
    <s v="1014781"/>
    <s v="CP All Public Company Limited"/>
    <s v="1134451"/>
    <s v="14947762"/>
    <s v="SKU CA LTBL  83R  CPB 20 10000 PP  N TH1"/>
    <n v="1500"/>
    <n v="88787.29"/>
    <x v="3"/>
    <n v="1500"/>
    <n v="94185"/>
    <n v="5397.7100000000064"/>
    <n v="88787.29"/>
    <n v="108000"/>
    <n v="7065.4205607476633"/>
    <n v="95852.710560747655"/>
    <s v="CA"/>
    <x v="0"/>
    <x v="0"/>
  </r>
  <r>
    <x v="8"/>
    <s v="1312064352Code12452D"/>
    <s v="1037265895"/>
    <s v="Z045"/>
    <s v="Z022"/>
    <s v="0093296565"/>
    <s v="1014781"/>
    <s v="CP All Public Company Limited"/>
    <s v="1134451"/>
    <s v="14947765"/>
    <s v="SKU CA MGGR  83R  CPB 20 10000 PP  N TH1"/>
    <n v="500"/>
    <n v="29595.759999999998"/>
    <x v="4"/>
    <n v="500"/>
    <n v="31395"/>
    <n v="1799.2400000000016"/>
    <n v="29595.759999999998"/>
    <n v="36000"/>
    <n v="2355.1401869158876"/>
    <n v="31950.900186915886"/>
    <s v="CA"/>
    <x v="0"/>
    <x v="0"/>
  </r>
  <r>
    <x v="8"/>
    <s v="1312064352Code12452D"/>
    <s v="1037265895"/>
    <s v="Z045"/>
    <s v="Z022"/>
    <s v="0093296565"/>
    <s v="1014781"/>
    <s v="CP All Public Company Limited"/>
    <s v="1134451"/>
    <s v="15039619"/>
    <s v="SKU CA FLYL  97R  CPB 20 10000 PP  N TH1"/>
    <n v="2500"/>
    <n v="147978.85999999999"/>
    <x v="5"/>
    <n v="2500"/>
    <n v="156975"/>
    <n v="8996.140000000014"/>
    <n v="147978.85999999999"/>
    <n v="180000"/>
    <n v="11775.700934579439"/>
    <n v="159754.56093457944"/>
    <s v="CAHD"/>
    <x v="0"/>
    <x v="0"/>
  </r>
  <r>
    <x v="8"/>
    <s v="1312064352Code12452D"/>
    <s v="1037265895"/>
    <s v="Z045"/>
    <s v="Z022"/>
    <s v="0093296565"/>
    <s v="1014781"/>
    <s v="CP All Public Company Limited"/>
    <s v="1134451"/>
    <s v="15106849"/>
    <s v="SKU CA MGGR  97R  CPB 20 10000 PP  P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8"/>
    <s v="1312064353Code12452D"/>
    <s v="1037265896"/>
    <s v="Z045"/>
    <s v="Z022"/>
    <s v="0093296566"/>
    <s v="1014781"/>
    <s v="CP All Public Company Limited"/>
    <s v="1134451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8"/>
    <s v="1312064353Code12452D"/>
    <s v="1037265896"/>
    <s v="Z045"/>
    <s v="Z022"/>
    <s v="0093296566"/>
    <s v="1014781"/>
    <s v="CP All Public Company Limited"/>
    <s v="1134451"/>
    <s v="16256531"/>
    <s v="SKU WI FLOE  83M  SFP 20 10000 PP  N TH1"/>
    <n v="1000"/>
    <n v="59191.55"/>
    <x v="8"/>
    <n v="1000"/>
    <n v="62790"/>
    <n v="3598.4499999999971"/>
    <n v="59191.55"/>
    <n v="72000"/>
    <n v="4710.2803738317753"/>
    <n v="63901.830373831777"/>
    <s v="WI"/>
    <x v="0"/>
    <x v="0"/>
  </r>
  <r>
    <x v="8"/>
    <s v="1312064353Code12452D"/>
    <s v="1037265896"/>
    <s v="Z045"/>
    <s v="Z022"/>
    <s v="0093296566"/>
    <s v="1014781"/>
    <s v="CP All Public Company Limited"/>
    <s v="1134451"/>
    <s v="16256537"/>
    <s v="SKU WI LTCO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8"/>
    <s v="1312064353Code12452D"/>
    <s v="1037265896"/>
    <s v="Z045"/>
    <s v="Z022"/>
    <s v="0093296566"/>
    <s v="1014781"/>
    <s v="CP All Public Company Limited"/>
    <s v="1134451"/>
    <s v="16256534"/>
    <s v="SKU WI ME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8"/>
    <s v="1412064236Code12452D"/>
    <s v="1037265908"/>
    <s v="Z045"/>
    <s v="Z022"/>
    <s v="0093296567"/>
    <s v="1014781"/>
    <s v="CP All Public Company Limited"/>
    <s v="1232007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8"/>
    <s v="1412064236Code12452D"/>
    <s v="1037265908"/>
    <s v="Z045"/>
    <s v="Z022"/>
    <s v="0093296567"/>
    <s v="1014781"/>
    <s v="CP All Public Company Limited"/>
    <s v="1232007"/>
    <s v="14976304"/>
    <s v="SKU EV MGOP  83R  ROC 20 10000 PP  N TH1"/>
    <n v="500"/>
    <n v="71463.77"/>
    <x v="1"/>
    <n v="500"/>
    <n v="75775"/>
    <n v="4311.2299999999959"/>
    <n v="71463.77"/>
    <n v="87500"/>
    <n v="5724.2990654205605"/>
    <n v="77188.069065420568"/>
    <s v="EV"/>
    <x v="0"/>
    <x v="0"/>
  </r>
  <r>
    <x v="8"/>
    <s v="1412064236Code12452D"/>
    <s v="1037265908"/>
    <s v="Z045"/>
    <s v="Z022"/>
    <s v="0093296567"/>
    <s v="1014781"/>
    <s v="CP All Public Company Limited"/>
    <s v="1232007"/>
    <s v="14947759"/>
    <s v="SKU CA FLYL  83R  CPB 20 10000 PP  N TH1"/>
    <n v="5000"/>
    <n v="295957.63"/>
    <x v="2"/>
    <n v="5000"/>
    <n v="313950"/>
    <n v="17992.369999999995"/>
    <n v="295957.63"/>
    <n v="360000"/>
    <n v="23551.401869158879"/>
    <n v="319509.03186915891"/>
    <s v="CA"/>
    <x v="0"/>
    <x v="0"/>
  </r>
  <r>
    <x v="8"/>
    <s v="1412064236Code12452D"/>
    <s v="1037265908"/>
    <s v="Z045"/>
    <s v="Z022"/>
    <s v="0093296567"/>
    <s v="1014781"/>
    <s v="CP All Public Company Limited"/>
    <s v="1232007"/>
    <s v="14947762"/>
    <s v="SKU CA LTBL  83R  CPB 20 10000 PP  N TH1"/>
    <n v="1000"/>
    <n v="59191.53"/>
    <x v="3"/>
    <n v="1000"/>
    <n v="62790"/>
    <n v="3598.4700000000012"/>
    <n v="59191.53"/>
    <n v="72000"/>
    <n v="4710.2803738317753"/>
    <n v="63901.810373831773"/>
    <s v="CA"/>
    <x v="0"/>
    <x v="0"/>
  </r>
  <r>
    <x v="8"/>
    <s v="1412064236Code12452D"/>
    <s v="1037265908"/>
    <s v="Z045"/>
    <s v="Z022"/>
    <s v="0093296567"/>
    <s v="1014781"/>
    <s v="CP All Public Company Limited"/>
    <s v="1232007"/>
    <s v="15039619"/>
    <s v="SKU CA FLYL  97R  CPB 20 10000 PP  N TH1"/>
    <n v="500"/>
    <n v="29595.77"/>
    <x v="5"/>
    <n v="500"/>
    <n v="31395"/>
    <n v="1799.2299999999996"/>
    <n v="29595.77"/>
    <n v="36000"/>
    <n v="2355.1401869158876"/>
    <n v="31950.910186915888"/>
    <s v="CAHD"/>
    <x v="0"/>
    <x v="0"/>
  </r>
  <r>
    <x v="8"/>
    <s v="1412064237Code12452D"/>
    <s v="1037265909"/>
    <s v="Z045"/>
    <s v="Z022"/>
    <s v="0093296568"/>
    <s v="1014781"/>
    <s v="CP All Public Company Limited"/>
    <s v="1232007"/>
    <s v="16256531"/>
    <s v="SKU WI FLOE  83M  SFP 20 10000 PP  N TH1"/>
    <n v="1000"/>
    <n v="59191.55"/>
    <x v="8"/>
    <n v="1000"/>
    <n v="62790"/>
    <n v="3598.4499999999971"/>
    <n v="59191.55"/>
    <n v="72000"/>
    <n v="4710.2803738317753"/>
    <n v="63901.830373831777"/>
    <s v="WI"/>
    <x v="0"/>
    <x v="0"/>
  </r>
  <r>
    <x v="8"/>
    <s v="1412064237Code12452D"/>
    <s v="1037265909"/>
    <s v="Z045"/>
    <s v="Z022"/>
    <s v="0093296568"/>
    <s v="1014781"/>
    <s v="CP All Public Company Limited"/>
    <s v="1232007"/>
    <s v="16256537"/>
    <s v="SKU WI LTCO  83M  SFP 20 10000 PP  N TH1"/>
    <n v="2000"/>
    <n v="118383.09"/>
    <x v="9"/>
    <n v="2000"/>
    <n v="125580"/>
    <n v="7196.9100000000035"/>
    <n v="118383.09"/>
    <n v="144000"/>
    <n v="9420.5607476635505"/>
    <n v="127803.65074766355"/>
    <s v="WI"/>
    <x v="0"/>
    <x v="0"/>
  </r>
  <r>
    <x v="8"/>
    <s v="1412064237Code12452D"/>
    <s v="1037265909"/>
    <s v="Z045"/>
    <s v="Z022"/>
    <s v="0093296568"/>
    <s v="1014781"/>
    <s v="CP All Public Company Limited"/>
    <s v="1232007"/>
    <s v="16256534"/>
    <s v="SKU WI MECO  83M  SFP 20 10000 PP  N TH1"/>
    <n v="500"/>
    <n v="29595.77"/>
    <x v="10"/>
    <n v="500"/>
    <n v="31395"/>
    <n v="1799.2299999999996"/>
    <n v="29595.77"/>
    <n v="36000"/>
    <n v="2355.1401869158876"/>
    <n v="31950.910186915888"/>
    <s v="WI"/>
    <x v="0"/>
    <x v="0"/>
  </r>
  <r>
    <x v="8"/>
    <s v="1512064991Code12452D"/>
    <s v="1037265910"/>
    <s v="Z045"/>
    <s v="Z022"/>
    <s v="0093296569"/>
    <s v="1014781"/>
    <s v="CP All Public Company Limited"/>
    <s v="1247865"/>
    <s v="14947759"/>
    <s v="SKU CA FLYL  83R  CPB 20 10000 PP  N TH1"/>
    <n v="9000"/>
    <n v="532723.73"/>
    <x v="2"/>
    <n v="9000"/>
    <n v="565110"/>
    <n v="32386.270000000019"/>
    <n v="532723.73"/>
    <n v="648000"/>
    <n v="42392.523364485984"/>
    <n v="575116.25336448592"/>
    <s v="CA"/>
    <x v="0"/>
    <x v="0"/>
  </r>
  <r>
    <x v="8"/>
    <s v="1512064991Code12452D"/>
    <s v="1037265910"/>
    <s v="Z045"/>
    <s v="Z022"/>
    <s v="0093296569"/>
    <s v="1014781"/>
    <s v="CP All Public Company Limited"/>
    <s v="1247865"/>
    <s v="14947762"/>
    <s v="SKU CA LTBL  83R  CPB 20 10000 PP  N TH1"/>
    <n v="2000"/>
    <n v="118383.05"/>
    <x v="3"/>
    <n v="2000"/>
    <n v="125580"/>
    <n v="7196.9499999999971"/>
    <n v="118383.05"/>
    <n v="144000"/>
    <n v="9420.5607476635505"/>
    <n v="127803.61074766355"/>
    <s v="CA"/>
    <x v="0"/>
    <x v="0"/>
  </r>
  <r>
    <x v="8"/>
    <s v="1512064991Code12452D"/>
    <s v="1037265910"/>
    <s v="Z045"/>
    <s v="Z022"/>
    <s v="0093296569"/>
    <s v="1014781"/>
    <s v="CP All Public Company Limited"/>
    <s v="1247865"/>
    <s v="14947765"/>
    <s v="SKU CA MGGR  83R  CPB 20 10000 PP  N TH1"/>
    <n v="1500"/>
    <n v="88787.29"/>
    <x v="4"/>
    <n v="1500"/>
    <n v="94185"/>
    <n v="5397.7100000000064"/>
    <n v="88787.29"/>
    <n v="108000"/>
    <n v="7065.4205607476633"/>
    <n v="95852.710560747655"/>
    <s v="CA"/>
    <x v="0"/>
    <x v="0"/>
  </r>
  <r>
    <x v="8"/>
    <s v="1512064991Code12452D"/>
    <s v="1037265910"/>
    <s v="Z045"/>
    <s v="Z022"/>
    <s v="0093296569"/>
    <s v="1014781"/>
    <s v="CP All Public Company Limited"/>
    <s v="1247865"/>
    <s v="15039619"/>
    <s v="SKU CA FLYL  97R  CPB 20 10000 PP  N TH1"/>
    <n v="4000"/>
    <n v="236766.18"/>
    <x v="5"/>
    <n v="4000"/>
    <n v="251160"/>
    <n v="14393.820000000007"/>
    <n v="236766.18"/>
    <n v="288000"/>
    <n v="18841.121495327101"/>
    <n v="255607.30149532709"/>
    <s v="CAHD"/>
    <x v="0"/>
    <x v="0"/>
  </r>
  <r>
    <x v="8"/>
    <s v="1512064991Code12452D"/>
    <s v="1037265910"/>
    <s v="Z045"/>
    <s v="Z022"/>
    <s v="0093296569"/>
    <s v="1014781"/>
    <s v="CP All Public Company Limited"/>
    <s v="1247865"/>
    <s v="15106849"/>
    <s v="SKU CA MGGR  97R  CPB 20 10000 PP  P TH1"/>
    <n v="1000"/>
    <n v="59191.55"/>
    <x v="6"/>
    <n v="1000"/>
    <n v="62790"/>
    <n v="3598.4499999999971"/>
    <n v="59191.55"/>
    <n v="72000"/>
    <n v="4710.2803738317753"/>
    <n v="63901.830373831777"/>
    <s v="CAHD"/>
    <x v="0"/>
    <x v="0"/>
  </r>
  <r>
    <x v="8"/>
    <s v="1512064992Code12452D"/>
    <s v="1037265911"/>
    <s v="Z045"/>
    <s v="Z022"/>
    <s v="0093296570"/>
    <s v="1014781"/>
    <s v="CP All Public Company Limited"/>
    <s v="1247865"/>
    <s v="16256531"/>
    <s v="SKU WI FLOE  83M  SFP 20 10000 PP  N TH1"/>
    <n v="1500"/>
    <n v="88787.32"/>
    <x v="8"/>
    <n v="1500"/>
    <n v="94185"/>
    <n v="5397.679999999993"/>
    <n v="88787.32"/>
    <n v="108000"/>
    <n v="7065.4205607476633"/>
    <n v="95852.740560747668"/>
    <s v="WI"/>
    <x v="0"/>
    <x v="0"/>
  </r>
  <r>
    <x v="8"/>
    <s v="1512064992Code12452D"/>
    <s v="1037265911"/>
    <s v="Z045"/>
    <s v="Z022"/>
    <s v="0093296570"/>
    <s v="1014781"/>
    <s v="CP All Public Company Limited"/>
    <s v="1247865"/>
    <s v="16256537"/>
    <s v="SKU WI LTCO  83M  SFP 20 10000 PP  N TH1"/>
    <n v="500"/>
    <n v="29595.77"/>
    <x v="9"/>
    <n v="500"/>
    <n v="31395"/>
    <n v="1799.2299999999996"/>
    <n v="29595.77"/>
    <n v="36000"/>
    <n v="2355.1401869158876"/>
    <n v="31950.910186915888"/>
    <s v="WI"/>
    <x v="0"/>
    <x v="0"/>
  </r>
  <r>
    <x v="8"/>
    <s v="1512064992Code12452D"/>
    <s v="1037265911"/>
    <s v="Z045"/>
    <s v="Z022"/>
    <s v="0093296570"/>
    <s v="1014781"/>
    <s v="CP All Public Company Limited"/>
    <s v="1247865"/>
    <s v="16256534"/>
    <s v="SKU WI MECO  83M  SFP 20 10000 PP  N TH1"/>
    <n v="2000"/>
    <n v="118383.09"/>
    <x v="10"/>
    <n v="2000"/>
    <n v="125580"/>
    <n v="7196.9100000000035"/>
    <n v="118383.09"/>
    <n v="144000"/>
    <n v="9420.5607476635505"/>
    <n v="127803.65074766355"/>
    <s v="WI"/>
    <x v="0"/>
    <x v="0"/>
  </r>
  <r>
    <x v="8"/>
    <s v="3012064214Code12452D"/>
    <s v="1037265897"/>
    <s v="Z045"/>
    <s v="Z022"/>
    <s v="0093296571"/>
    <s v="1014781"/>
    <s v="CP All Public Company Limited"/>
    <s v="1113864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8"/>
    <s v="3012064214Code12452D"/>
    <s v="1037265897"/>
    <s v="Z045"/>
    <s v="Z022"/>
    <s v="0093296571"/>
    <s v="1014781"/>
    <s v="CP All Public Company Limited"/>
    <s v="1113864"/>
    <s v="14976301"/>
    <s v="SKU EV LTSB  83R  ROC 20 10000 PP  N TH1"/>
    <n v="1500"/>
    <n v="200007.42"/>
    <x v="0"/>
    <n v="1500"/>
    <n v="207795"/>
    <n v="7787.5799999999872"/>
    <n v="200007.42"/>
    <n v="240000"/>
    <n v="15700.934579439252"/>
    <n v="215708.35457943927"/>
    <s v="EV"/>
    <x v="0"/>
    <x v="0"/>
  </r>
  <r>
    <x v="8"/>
    <s v="3012064214Code12452D"/>
    <s v="1037265897"/>
    <s v="Z045"/>
    <s v="Z022"/>
    <s v="0093296571"/>
    <s v="1014781"/>
    <s v="CP All Public Company Limited"/>
    <s v="1113864"/>
    <s v="14947759"/>
    <s v="SKU CA FLYL  83R  CPB 20 10000 PP  N TH1"/>
    <n v="8000"/>
    <n v="473532.21"/>
    <x v="2"/>
    <n v="8000"/>
    <n v="502320"/>
    <n v="28787.789999999979"/>
    <n v="473532.21"/>
    <n v="576000"/>
    <n v="37682.242990654202"/>
    <n v="511214.45299065422"/>
    <s v="CA"/>
    <x v="0"/>
    <x v="0"/>
  </r>
  <r>
    <x v="8"/>
    <s v="3012064214Code12452D"/>
    <s v="1037265897"/>
    <s v="Z045"/>
    <s v="Z022"/>
    <s v="0093296571"/>
    <s v="1014781"/>
    <s v="CP All Public Company Limited"/>
    <s v="1113864"/>
    <s v="14947762"/>
    <s v="SKU CA LTBL  83R  CPB 20 10000 PP  N TH1"/>
    <n v="2500"/>
    <n v="147978.81"/>
    <x v="3"/>
    <n v="2500"/>
    <n v="156975"/>
    <n v="8996.1900000000023"/>
    <n v="147978.81"/>
    <n v="180000"/>
    <n v="11775.700934579439"/>
    <n v="159754.51093457945"/>
    <s v="CA"/>
    <x v="0"/>
    <x v="0"/>
  </r>
  <r>
    <x v="8"/>
    <s v="3012064214Code12452D"/>
    <s v="1037265897"/>
    <s v="Z045"/>
    <s v="Z022"/>
    <s v="0093296571"/>
    <s v="1014781"/>
    <s v="CP All Public Company Limited"/>
    <s v="1113864"/>
    <s v="14947765"/>
    <s v="SKU CA MGGR  83R  CPB 20 10000 PP  N TH1"/>
    <n v="2000"/>
    <n v="118383.05"/>
    <x v="4"/>
    <n v="2000"/>
    <n v="125580"/>
    <n v="7196.9499999999971"/>
    <n v="118383.05"/>
    <n v="144000"/>
    <n v="9420.5607476635505"/>
    <n v="127803.61074766355"/>
    <s v="CA"/>
    <x v="0"/>
    <x v="0"/>
  </r>
  <r>
    <x v="8"/>
    <s v="3012064214Code12452D"/>
    <s v="1037265897"/>
    <s v="Z045"/>
    <s v="Z022"/>
    <s v="0093296571"/>
    <s v="1014781"/>
    <s v="CP All Public Company Limited"/>
    <s v="1113864"/>
    <s v="15039619"/>
    <s v="SKU CA FLYL  97R  CPB 20 10000 PP  N TH1"/>
    <n v="4000"/>
    <n v="236766.18"/>
    <x v="5"/>
    <n v="4000"/>
    <n v="251160"/>
    <n v="14393.820000000007"/>
    <n v="236766.18"/>
    <n v="288000"/>
    <n v="18841.121495327101"/>
    <n v="255607.30149532709"/>
    <s v="CAHD"/>
    <x v="0"/>
    <x v="0"/>
  </r>
  <r>
    <x v="8"/>
    <s v="3012064214Code12452D"/>
    <s v="1037265897"/>
    <s v="Z045"/>
    <s v="Z022"/>
    <s v="0093296571"/>
    <s v="1014781"/>
    <s v="CP All Public Company Limited"/>
    <s v="1113864"/>
    <s v="15106849"/>
    <s v="SKU CA MGGR  97R  CPB 20 10000 PP  P TH1"/>
    <n v="500"/>
    <n v="29595.77"/>
    <x v="6"/>
    <n v="500"/>
    <n v="31395"/>
    <n v="1799.2299999999996"/>
    <n v="29595.77"/>
    <n v="36000"/>
    <n v="2355.1401869158876"/>
    <n v="31950.910186915888"/>
    <s v="CAHD"/>
    <x v="0"/>
    <x v="0"/>
  </r>
  <r>
    <x v="8"/>
    <s v="3012064215Code12452D"/>
    <s v="1037265898"/>
    <s v="Z045"/>
    <s v="Z022"/>
    <s v="0093296572"/>
    <s v="1014781"/>
    <s v="CP All Public Company Limited"/>
    <s v="1113864"/>
    <s v="16239563"/>
    <s v="SKU WI LTBL  83R  CPB 20 10000 PP  N TH1"/>
    <n v="500"/>
    <n v="49474.77"/>
    <x v="7"/>
    <n v="500"/>
    <n v="52075"/>
    <n v="2600.2300000000032"/>
    <n v="49474.77"/>
    <n v="60000"/>
    <n v="3925.233644859813"/>
    <n v="53400.003644859811"/>
    <s v="WI"/>
    <x v="0"/>
    <x v="0"/>
  </r>
  <r>
    <x v="8"/>
    <s v="3012064215Code12452D"/>
    <s v="1037265898"/>
    <s v="Z045"/>
    <s v="Z022"/>
    <s v="0093296572"/>
    <s v="1014781"/>
    <s v="CP All Public Company Limited"/>
    <s v="1113864"/>
    <s v="16256531"/>
    <s v="SKU WI FLOE  83M  SFP 20 10000 PP  N TH1"/>
    <n v="2000"/>
    <n v="118383.09"/>
    <x v="8"/>
    <n v="2000"/>
    <n v="125580"/>
    <n v="7196.9100000000035"/>
    <n v="118383.09"/>
    <n v="144000"/>
    <n v="9420.5607476635505"/>
    <n v="127803.65074766355"/>
    <s v="WI"/>
    <x v="0"/>
    <x v="0"/>
  </r>
  <r>
    <x v="8"/>
    <s v="3012064215Code12452D"/>
    <s v="1037265898"/>
    <s v="Z045"/>
    <s v="Z022"/>
    <s v="0093296572"/>
    <s v="1014781"/>
    <s v="CP All Public Company Limited"/>
    <s v="1113864"/>
    <s v="16256537"/>
    <s v="SKU WI LTCO  83M  SFP 20 10000 PP  N TH1"/>
    <n v="1000"/>
    <n v="59191.55"/>
    <x v="9"/>
    <n v="1000"/>
    <n v="62790"/>
    <n v="3598.4499999999971"/>
    <n v="59191.55"/>
    <n v="72000"/>
    <n v="4710.2803738317753"/>
    <n v="63901.830373831777"/>
    <s v="WI"/>
    <x v="0"/>
    <x v="0"/>
  </r>
  <r>
    <x v="8"/>
    <s v="3012064215Code12452D"/>
    <s v="1037265898"/>
    <s v="Z045"/>
    <s v="Z022"/>
    <s v="0093296572"/>
    <s v="1014781"/>
    <s v="CP All Public Company Limited"/>
    <s v="1113864"/>
    <s v="16256534"/>
    <s v="SKU WI MECO  83M  SFP 20 10000 PP  N TH1"/>
    <n v="1500"/>
    <n v="88787.32"/>
    <x v="10"/>
    <n v="1500"/>
    <n v="94185"/>
    <n v="5397.679999999993"/>
    <n v="88787.32"/>
    <n v="108000"/>
    <n v="7065.4205607476633"/>
    <n v="95852.740560747668"/>
    <s v="WI"/>
    <x v="0"/>
    <x v="0"/>
  </r>
  <r>
    <x v="8"/>
    <s v="1012066274"/>
    <s v="1037265893"/>
    <s v="Z045"/>
    <s v="Z022"/>
    <s v="0093296573"/>
    <s v="1014781"/>
    <s v="CP All Public Company Limited"/>
    <s v="1014781"/>
    <s v="14947759"/>
    <s v="SKU CA FLYL  83R  CPB 20 10000 PP  N TH1"/>
    <n v="24000"/>
    <n v="1420596.62"/>
    <x v="2"/>
    <n v="24000"/>
    <n v="1506960"/>
    <n v="86363.379999999888"/>
    <n v="1420596.62"/>
    <n v="1728000"/>
    <n v="113046.72897196261"/>
    <n v="1533643.3489719627"/>
    <s v="CA"/>
    <x v="0"/>
    <x v="0"/>
  </r>
  <r>
    <x v="8"/>
    <s v="1012066274"/>
    <s v="1037265893"/>
    <s v="Z045"/>
    <s v="Z022"/>
    <s v="0093296573"/>
    <s v="1014781"/>
    <s v="CP All Public Company Limited"/>
    <s v="1014781"/>
    <s v="14947765"/>
    <s v="SKU CA MGGR  83R  CPB 20 10000 PP  N TH1"/>
    <n v="8000"/>
    <n v="473532.21"/>
    <x v="4"/>
    <n v="8000"/>
    <n v="502320"/>
    <n v="28787.789999999979"/>
    <n v="473532.21"/>
    <n v="576000"/>
    <n v="37682.242990654202"/>
    <n v="511214.45299065422"/>
    <s v="CA"/>
    <x v="0"/>
    <x v="0"/>
  </r>
  <r>
    <x v="8"/>
    <s v="1012066274"/>
    <s v="1037265893"/>
    <s v="Z045"/>
    <s v="Z022"/>
    <s v="0093296573"/>
    <s v="1014781"/>
    <s v="CP All Public Company Limited"/>
    <s v="1014781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8"/>
    <s v="1012066275"/>
    <s v="1037265894"/>
    <s v="Z045"/>
    <s v="Z022"/>
    <s v="0093296574"/>
    <s v="1014781"/>
    <s v="CP All Public Company Limited"/>
    <s v="1014781"/>
    <s v="16256531"/>
    <s v="SKU WI FLOE  83M  SFP 20 10000 PP  N TH1"/>
    <n v="10000"/>
    <n v="591915.46"/>
    <x v="8"/>
    <n v="10000"/>
    <n v="627900"/>
    <n v="35984.540000000037"/>
    <n v="591915.46"/>
    <n v="720000"/>
    <n v="47102.803738317758"/>
    <n v="639018.26373831776"/>
    <s v="WI"/>
    <x v="0"/>
    <x v="0"/>
  </r>
  <r>
    <x v="8"/>
    <s v="1012066275"/>
    <s v="1037265894"/>
    <s v="Z045"/>
    <s v="Z022"/>
    <s v="0093296574"/>
    <s v="1014781"/>
    <s v="CP All Public Company Limited"/>
    <s v="1014781"/>
    <s v="16256537"/>
    <s v="SKU WI LTCO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8"/>
    <s v="1012066275"/>
    <s v="1037265894"/>
    <s v="Z045"/>
    <s v="Z022"/>
    <s v="0093296574"/>
    <s v="1014781"/>
    <s v="CP All Public Company Limited"/>
    <s v="1014781"/>
    <s v="16256534"/>
    <s v="SKU WI MECO  83M  SFP 20 10000 PP  N TH1"/>
    <n v="10000"/>
    <n v="591915.46"/>
    <x v="10"/>
    <n v="10000"/>
    <n v="627900"/>
    <n v="35984.540000000037"/>
    <n v="591915.46"/>
    <n v="720000"/>
    <n v="47102.803738317758"/>
    <n v="639018.26373831776"/>
    <s v="WI"/>
    <x v="0"/>
    <x v="0"/>
  </r>
  <r>
    <x v="8"/>
    <s v="5012066872"/>
    <s v="1037265902"/>
    <s v="Z045"/>
    <s v="Z022"/>
    <s v="0093296575"/>
    <s v="1014781"/>
    <s v="CP All Public Company Limited"/>
    <s v="1075193"/>
    <s v="16280435"/>
    <s v="SKU EV ORBL  83R  ROC 20 10000 PP  N TH1"/>
    <n v="1500"/>
    <n v="200007.42"/>
    <x v="11"/>
    <n v="1500"/>
    <n v="207795"/>
    <n v="7787.5799999999872"/>
    <n v="200007.42"/>
    <n v="240000"/>
    <n v="15700.934579439252"/>
    <n v="215708.35457943927"/>
    <s v="EV"/>
    <x v="0"/>
    <x v="0"/>
  </r>
  <r>
    <x v="8"/>
    <s v="5012066872"/>
    <s v="1037265902"/>
    <s v="Z045"/>
    <s v="Z022"/>
    <s v="0093296575"/>
    <s v="1014781"/>
    <s v="CP All Public Company Limited"/>
    <s v="1075193"/>
    <s v="14976301"/>
    <s v="SKU EV LTSB  83R  ROC 20 10000 PP  N TH1"/>
    <n v="3000"/>
    <n v="400014.84"/>
    <x v="0"/>
    <n v="3000"/>
    <n v="415590"/>
    <n v="15575.159999999974"/>
    <n v="400014.84"/>
    <n v="480000"/>
    <n v="31401.869158878504"/>
    <n v="431416.70915887854"/>
    <s v="EV"/>
    <x v="0"/>
    <x v="0"/>
  </r>
  <r>
    <x v="8"/>
    <s v="5012066872"/>
    <s v="1037265902"/>
    <s v="Z045"/>
    <s v="Z022"/>
    <s v="0093296575"/>
    <s v="1014781"/>
    <s v="CP All Public Company Limited"/>
    <s v="1075193"/>
    <s v="14976304"/>
    <s v="SKU EV MGOP  83R  ROC 20 10000 PP  N TH1"/>
    <n v="2000"/>
    <n v="285855.08"/>
    <x v="1"/>
    <n v="2000"/>
    <n v="303100"/>
    <n v="17244.919999999984"/>
    <n v="285855.08"/>
    <n v="350000"/>
    <n v="22897.196261682242"/>
    <n v="308752.27626168227"/>
    <s v="EV"/>
    <x v="0"/>
    <x v="0"/>
  </r>
  <r>
    <x v="8"/>
    <s v="5012066872"/>
    <s v="1037265902"/>
    <s v="Z045"/>
    <s v="Z022"/>
    <s v="0093296575"/>
    <s v="1014781"/>
    <s v="CP All Public Company Limited"/>
    <s v="1075193"/>
    <s v="14947759"/>
    <s v="SKU CA FLYL  83R  CPB 20 10000 PP  N TH1"/>
    <n v="16000"/>
    <n v="947064.41"/>
    <x v="2"/>
    <n v="16000"/>
    <n v="1004640"/>
    <n v="57575.589999999967"/>
    <n v="947064.41"/>
    <n v="1152000"/>
    <n v="75364.485981308404"/>
    <n v="1022428.8959813084"/>
    <s v="CA"/>
    <x v="0"/>
    <x v="0"/>
  </r>
  <r>
    <x v="8"/>
    <s v="5012066872"/>
    <s v="1037265902"/>
    <s v="Z045"/>
    <s v="Z022"/>
    <s v="0093296575"/>
    <s v="1014781"/>
    <s v="CP All Public Company Limited"/>
    <s v="1075193"/>
    <s v="14947762"/>
    <s v="SKU CA LTBL  83R  CPB 20 10000 PP  N TH1"/>
    <n v="8000"/>
    <n v="473532.21"/>
    <x v="3"/>
    <n v="8000"/>
    <n v="502320"/>
    <n v="28787.789999999979"/>
    <n v="473532.21"/>
    <n v="576000"/>
    <n v="37682.242990654202"/>
    <n v="511214.45299065422"/>
    <s v="CA"/>
    <x v="0"/>
    <x v="0"/>
  </r>
  <r>
    <x v="8"/>
    <s v="5012066872"/>
    <s v="1037265902"/>
    <s v="Z045"/>
    <s v="Z022"/>
    <s v="0093296575"/>
    <s v="1014781"/>
    <s v="CP All Public Company Limited"/>
    <s v="1075193"/>
    <s v="14947765"/>
    <s v="SKU CA MGGR  83R  CPB 20 10000 PP  N TH1"/>
    <n v="3500"/>
    <n v="207170.34"/>
    <x v="4"/>
    <n v="3500"/>
    <n v="219765"/>
    <n v="12594.660000000003"/>
    <n v="207170.34"/>
    <n v="252000"/>
    <n v="16485.981308411214"/>
    <n v="223656.32130841122"/>
    <s v="CA"/>
    <x v="0"/>
    <x v="0"/>
  </r>
  <r>
    <x v="8"/>
    <s v="5012066872"/>
    <s v="1037265902"/>
    <s v="Z045"/>
    <s v="Z022"/>
    <s v="0093296575"/>
    <s v="1014781"/>
    <s v="CP All Public Company Limited"/>
    <s v="1075193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8"/>
    <s v="5012066872"/>
    <s v="1037265902"/>
    <s v="Z045"/>
    <s v="Z022"/>
    <s v="0093296575"/>
    <s v="1014781"/>
    <s v="CP All Public Company Limited"/>
    <s v="1075193"/>
    <s v="15106849"/>
    <s v="SKU CA MGGR  97R  CPB 20 10000 PP  P TH1"/>
    <n v="2000"/>
    <n v="118383.09"/>
    <x v="6"/>
    <n v="2000"/>
    <n v="125580"/>
    <n v="7196.9100000000035"/>
    <n v="118383.09"/>
    <n v="144000"/>
    <n v="9420.5607476635505"/>
    <n v="127803.65074766355"/>
    <s v="CAHD"/>
    <x v="0"/>
    <x v="0"/>
  </r>
  <r>
    <x v="8"/>
    <s v="5012066873"/>
    <s v="1037265903"/>
    <s v="Z045"/>
    <s v="Z022"/>
    <s v="0093296576"/>
    <s v="1014781"/>
    <s v="CP All Public Company Limited"/>
    <s v="1075193"/>
    <s v="16239563"/>
    <s v="SKU WI LTBL  83R  CPB 20 10000 PP  N TH1"/>
    <n v="1000"/>
    <n v="98949.53"/>
    <x v="7"/>
    <n v="1000"/>
    <n v="104150"/>
    <n v="5200.4700000000012"/>
    <n v="98949.53"/>
    <n v="120000"/>
    <n v="7850.467289719626"/>
    <n v="106799.99728971963"/>
    <s v="WI"/>
    <x v="0"/>
    <x v="0"/>
  </r>
  <r>
    <x v="8"/>
    <s v="5012066873"/>
    <s v="1037265903"/>
    <s v="Z045"/>
    <s v="Z022"/>
    <s v="0093296576"/>
    <s v="1014781"/>
    <s v="CP All Public Company Limited"/>
    <s v="1075193"/>
    <s v="16256531"/>
    <s v="SKU WI FLOE  83M  SFP 20 10000 PP  N TH1"/>
    <n v="3000"/>
    <n v="177574.64"/>
    <x v="8"/>
    <n v="3000"/>
    <n v="188370"/>
    <n v="10795.359999999986"/>
    <n v="177574.64"/>
    <n v="216000"/>
    <n v="14130.841121495327"/>
    <n v="191705.48112149534"/>
    <s v="WI"/>
    <x v="0"/>
    <x v="0"/>
  </r>
  <r>
    <x v="8"/>
    <s v="5012066873"/>
    <s v="1037265903"/>
    <s v="Z045"/>
    <s v="Z022"/>
    <s v="0093296576"/>
    <s v="1014781"/>
    <s v="CP All Public Company Limited"/>
    <s v="1075193"/>
    <s v="16256537"/>
    <s v="SKU WI LTCO  83M  SFP 20 10000 PP  N TH1"/>
    <n v="6000"/>
    <n v="355149.27"/>
    <x v="9"/>
    <n v="6000"/>
    <n v="376740"/>
    <n v="21590.729999999981"/>
    <n v="355149.27"/>
    <n v="432000"/>
    <n v="28261.682242990653"/>
    <n v="383410.95224299066"/>
    <s v="WI"/>
    <x v="0"/>
    <x v="0"/>
  </r>
  <r>
    <x v="8"/>
    <s v="5012066873"/>
    <s v="1037265903"/>
    <s v="Z045"/>
    <s v="Z022"/>
    <s v="0093296576"/>
    <s v="1014781"/>
    <s v="CP All Public Company Limited"/>
    <s v="1075193"/>
    <s v="16256534"/>
    <s v="SKU WI MECO  83M  SFP 20 10000 PP  N TH1"/>
    <n v="3500"/>
    <n v="207170.41"/>
    <x v="10"/>
    <n v="3500"/>
    <n v="219765"/>
    <n v="12594.589999999997"/>
    <n v="207170.41"/>
    <n v="252000"/>
    <n v="16485.981308411214"/>
    <n v="223656.39130841123"/>
    <s v="WI"/>
    <x v="0"/>
    <x v="0"/>
  </r>
  <r>
    <x v="8"/>
    <s v="9012066265Code12452D"/>
    <s v="1037265906"/>
    <s v="Z045"/>
    <s v="Z022"/>
    <s v="0093296577"/>
    <s v="1014781"/>
    <s v="CP All Public Company Limited"/>
    <s v="1121029"/>
    <s v="16280435"/>
    <s v="SKU EV ORBL  83R  ROC 20 10000 PP  N TH1"/>
    <n v="500"/>
    <n v="66669.14"/>
    <x v="11"/>
    <n v="500"/>
    <n v="69265"/>
    <n v="2595.8600000000006"/>
    <n v="66669.14"/>
    <n v="80000"/>
    <n v="5233.6448598130837"/>
    <n v="71902.78485981308"/>
    <s v="EV"/>
    <x v="0"/>
    <x v="0"/>
  </r>
  <r>
    <x v="8"/>
    <s v="9012066265Code12452D"/>
    <s v="1037265906"/>
    <s v="Z045"/>
    <s v="Z022"/>
    <s v="0093296577"/>
    <s v="1014781"/>
    <s v="CP All Public Company Limited"/>
    <s v="1121029"/>
    <s v="14976301"/>
    <s v="SKU EV LTSB  83R  ROC 20 10000 PP  N TH1"/>
    <n v="1000"/>
    <n v="133338.28"/>
    <x v="0"/>
    <n v="1000"/>
    <n v="138530"/>
    <n v="5191.7200000000012"/>
    <n v="133338.28"/>
    <n v="160000"/>
    <n v="10467.289719626167"/>
    <n v="143805.56971962616"/>
    <s v="EV"/>
    <x v="0"/>
    <x v="0"/>
  </r>
  <r>
    <x v="8"/>
    <s v="9012066265Code12452D"/>
    <s v="1037265906"/>
    <s v="Z045"/>
    <s v="Z022"/>
    <s v="0093296577"/>
    <s v="1014781"/>
    <s v="CP All Public Company Limited"/>
    <s v="1121029"/>
    <s v="14947759"/>
    <s v="SKU CA FLYL  83R  CPB 20 10000 PP  N TH1"/>
    <n v="12000"/>
    <n v="710298.31"/>
    <x v="2"/>
    <n v="12000"/>
    <n v="753480"/>
    <n v="43181.689999999944"/>
    <n v="710298.31"/>
    <n v="864000"/>
    <n v="56523.364485981307"/>
    <n v="766821.67448598135"/>
    <s v="CA"/>
    <x v="0"/>
    <x v="0"/>
  </r>
  <r>
    <x v="8"/>
    <s v="9012066265Code12452D"/>
    <s v="1037265906"/>
    <s v="Z045"/>
    <s v="Z022"/>
    <s v="0093296577"/>
    <s v="1014781"/>
    <s v="CP All Public Company Limited"/>
    <s v="1121029"/>
    <s v="14947762"/>
    <s v="SKU CA LTBL  83R  CPB 20 10000 PP  N TH1"/>
    <n v="4000"/>
    <n v="236766.1"/>
    <x v="3"/>
    <n v="4000"/>
    <n v="251160"/>
    <n v="14393.899999999994"/>
    <n v="236766.1"/>
    <n v="288000"/>
    <n v="18841.121495327101"/>
    <n v="255607.2214953271"/>
    <s v="CA"/>
    <x v="0"/>
    <x v="0"/>
  </r>
  <r>
    <x v="8"/>
    <s v="9012066265Code12452D"/>
    <s v="1037265906"/>
    <s v="Z045"/>
    <s v="Z022"/>
    <s v="0093296577"/>
    <s v="1014781"/>
    <s v="CP All Public Company Limited"/>
    <s v="1121029"/>
    <s v="14947765"/>
    <s v="SKU CA MGGR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8"/>
    <s v="9012066265Code12452D"/>
    <s v="1037265906"/>
    <s v="Z045"/>
    <s v="Z022"/>
    <s v="0093296577"/>
    <s v="1014781"/>
    <s v="CP All Public Company Limited"/>
    <s v="1121029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8"/>
    <s v="9012066265Code12452D"/>
    <s v="1037265906"/>
    <s v="Z045"/>
    <s v="Z022"/>
    <s v="0093296577"/>
    <s v="1014781"/>
    <s v="CP All Public Company Limited"/>
    <s v="1121029"/>
    <s v="15106849"/>
    <s v="SKU CA MGGR  97R  CPB 20 10000 PP  P TH1"/>
    <n v="1500"/>
    <n v="88787.32"/>
    <x v="6"/>
    <n v="1500"/>
    <n v="94185"/>
    <n v="5397.679999999993"/>
    <n v="88787.32"/>
    <n v="108000"/>
    <n v="7065.4205607476633"/>
    <n v="95852.740560747668"/>
    <s v="CAHD"/>
    <x v="0"/>
    <x v="0"/>
  </r>
  <r>
    <x v="8"/>
    <s v="9012066266Code12452D"/>
    <s v="1037265907"/>
    <s v="Z045"/>
    <s v="Z022"/>
    <s v="0093296578"/>
    <s v="1014781"/>
    <s v="CP All Public Company Limited"/>
    <s v="1121029"/>
    <s v="16256531"/>
    <s v="SKU WI FLOE  83M  SFP 20 10000 PP  N TH1"/>
    <n v="3000"/>
    <n v="177574.64"/>
    <x v="8"/>
    <n v="3000"/>
    <n v="188370"/>
    <n v="10795.359999999986"/>
    <n v="177574.64"/>
    <n v="216000"/>
    <n v="14130.841121495327"/>
    <n v="191705.48112149534"/>
    <s v="WI"/>
    <x v="0"/>
    <x v="0"/>
  </r>
  <r>
    <x v="8"/>
    <s v="9012066266Code12452D"/>
    <s v="1037265907"/>
    <s v="Z045"/>
    <s v="Z022"/>
    <s v="0093296578"/>
    <s v="1014781"/>
    <s v="CP All Public Company Limited"/>
    <s v="1121029"/>
    <s v="16256537"/>
    <s v="SKU WI LTCO  83M  SFP 20 10000 PP  N TH1"/>
    <n v="6000"/>
    <n v="355149.27"/>
    <x v="9"/>
    <n v="6000"/>
    <n v="376740"/>
    <n v="21590.729999999981"/>
    <n v="355149.27"/>
    <n v="432000"/>
    <n v="28261.682242990653"/>
    <n v="383410.95224299066"/>
    <s v="WI"/>
    <x v="0"/>
    <x v="0"/>
  </r>
  <r>
    <x v="8"/>
    <s v="9012066266Code12452D"/>
    <s v="1037265907"/>
    <s v="Z045"/>
    <s v="Z022"/>
    <s v="0093296578"/>
    <s v="1014781"/>
    <s v="CP All Public Company Limited"/>
    <s v="1121029"/>
    <s v="16256534"/>
    <s v="SKU WI ME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9"/>
    <s v="0030435483"/>
    <s v="1037279237"/>
    <s v="Z045"/>
    <s v="Z022"/>
    <s v="0093296579"/>
    <s v="1076141"/>
    <s v="Big C Supercenter Public Co.,Ltd."/>
    <s v="1120122"/>
    <s v="16256531"/>
    <s v="SKU WI FLOE  83M  SFP 20 10000 PP  N TH1"/>
    <n v="7500"/>
    <n v="468150"/>
    <x v="8"/>
    <n v="7500"/>
    <n v="470925"/>
    <n v="2775"/>
    <n v="468150"/>
    <n v="540000"/>
    <n v="35327.102803738315"/>
    <n v="503477.10280373832"/>
    <s v="WI"/>
    <x v="0"/>
    <x v="1"/>
  </r>
  <r>
    <x v="9"/>
    <s v="0030435483"/>
    <s v="1037279237"/>
    <s v="Z045"/>
    <s v="Z022"/>
    <s v="0093296579"/>
    <s v="1076141"/>
    <s v="Big C Supercenter Public Co.,Ltd."/>
    <s v="1120122"/>
    <s v="16256537"/>
    <s v="SKU WI LTCO  83M  SFP 20 10000 PP  N TH1"/>
    <n v="8000"/>
    <n v="499360"/>
    <x v="9"/>
    <n v="8000"/>
    <n v="502320"/>
    <n v="2960"/>
    <n v="499360"/>
    <n v="576000"/>
    <n v="37682.242990654202"/>
    <n v="537042.24299065419"/>
    <s v="WI"/>
    <x v="0"/>
    <x v="1"/>
  </r>
  <r>
    <x v="9"/>
    <s v="0030435483"/>
    <s v="1037279237"/>
    <s v="Z045"/>
    <s v="Z022"/>
    <s v="0093296579"/>
    <s v="1076141"/>
    <s v="Big C Supercenter Public Co.,Ltd."/>
    <s v="1120122"/>
    <s v="16256534"/>
    <s v="SKU WI MECO  83M  SFP 20 10000 PP  N TH1"/>
    <n v="7500"/>
    <n v="468150"/>
    <x v="10"/>
    <n v="7500"/>
    <n v="470925"/>
    <n v="2775"/>
    <n v="468150"/>
    <n v="540000"/>
    <n v="35327.102803738315"/>
    <n v="503477.10280373832"/>
    <s v="WI"/>
    <x v="0"/>
    <x v="1"/>
  </r>
  <r>
    <x v="9"/>
    <s v="0030435483"/>
    <s v="1037279237"/>
    <s v="Z045"/>
    <s v="Z022"/>
    <s v="0093296579"/>
    <s v="1076141"/>
    <s v="Big C Supercenter Public Co.,Ltd."/>
    <s v="1120122"/>
    <s v="14947759"/>
    <s v="SKU CA FLYL  83R  CPB 20 10000 PP  N TH1"/>
    <n v="23000"/>
    <n v="1435200"/>
    <x v="2"/>
    <n v="23000"/>
    <n v="1444170"/>
    <n v="8970"/>
    <n v="1435200"/>
    <n v="1656000"/>
    <n v="108336.44859813084"/>
    <n v="1543536.4485981308"/>
    <s v="CA"/>
    <x v="0"/>
    <x v="1"/>
  </r>
  <r>
    <x v="9"/>
    <s v="0030435483"/>
    <s v="1037279237"/>
    <s v="Z045"/>
    <s v="Z022"/>
    <s v="0093296579"/>
    <s v="1076141"/>
    <s v="Big C Supercenter Public Co.,Ltd."/>
    <s v="1120122"/>
    <s v="14947762"/>
    <s v="SKU CA LTBL  83R  CPB 20 10000 PP  N TH1"/>
    <n v="10500"/>
    <n v="655200"/>
    <x v="3"/>
    <n v="10500"/>
    <n v="659295"/>
    <n v="4095"/>
    <n v="655200"/>
    <n v="756000"/>
    <n v="49457.943925233645"/>
    <n v="704657.94392523367"/>
    <s v="CA"/>
    <x v="0"/>
    <x v="1"/>
  </r>
  <r>
    <x v="9"/>
    <s v="0030435483"/>
    <s v="1037279237"/>
    <s v="Z045"/>
    <s v="Z022"/>
    <s v="0093296579"/>
    <s v="1076141"/>
    <s v="Big C Supercenter Public Co.,Ltd."/>
    <s v="1120122"/>
    <s v="14947765"/>
    <s v="SKU CA MGGR  83R  CPB 20 10000 PP  N TH1"/>
    <n v="8000"/>
    <n v="499200"/>
    <x v="4"/>
    <n v="8000"/>
    <n v="502320"/>
    <n v="3120"/>
    <n v="499200"/>
    <n v="576000"/>
    <n v="37682.242990654202"/>
    <n v="536882.24299065419"/>
    <s v="CA"/>
    <x v="0"/>
    <x v="1"/>
  </r>
  <r>
    <x v="9"/>
    <s v="0030435483"/>
    <s v="1037279237"/>
    <s v="Z045"/>
    <s v="Z022"/>
    <s v="0093296579"/>
    <s v="1076141"/>
    <s v="Big C Supercenter Public Co.,Ltd."/>
    <s v="1120122"/>
    <s v="15039619"/>
    <s v="SKU CA FLYL  97R  CPB 20 10000 PP  N TH1"/>
    <n v="11000"/>
    <n v="686400"/>
    <x v="5"/>
    <n v="11000"/>
    <n v="690690"/>
    <n v="4290"/>
    <n v="686400"/>
    <n v="792000"/>
    <n v="51813.084112149532"/>
    <n v="738213.08411214955"/>
    <s v="CAHD"/>
    <x v="0"/>
    <x v="1"/>
  </r>
  <r>
    <x v="9"/>
    <s v="4002588909"/>
    <s v="1037279285"/>
    <s v="Z045"/>
    <s v="Z022"/>
    <s v="0093296580"/>
    <s v="1137711"/>
    <s v="C.J. Express Group Co., Ltd."/>
    <s v="1137711"/>
    <s v="16239563"/>
    <s v="SKU WI LTBL  83R  CPB 20 10000 PP  N TH1"/>
    <n v="20"/>
    <n v="2063.6"/>
    <x v="7"/>
    <n v="20"/>
    <n v="2083"/>
    <n v="19.400000000000091"/>
    <n v="2063.6"/>
    <n v="2400"/>
    <n v="157.00934579439252"/>
    <n v="2220.6093457943925"/>
    <s v="WI"/>
    <x v="0"/>
    <x v="2"/>
  </r>
  <r>
    <x v="9"/>
    <s v="4002588909"/>
    <s v="1037279285"/>
    <s v="Z045"/>
    <s v="Z022"/>
    <s v="0093296580"/>
    <s v="1137711"/>
    <s v="C.J. Express Group Co., Ltd."/>
    <s v="1137711"/>
    <s v="14947759"/>
    <s v="SKU CA FLYL  83R  CPB 20 10000 PP  N TH1"/>
    <n v="90"/>
    <n v="5626.8"/>
    <x v="2"/>
    <n v="90"/>
    <n v="5651.1"/>
    <n v="24.300000000000182"/>
    <n v="5626.8"/>
    <n v="6480"/>
    <n v="423.92523364485982"/>
    <n v="6050.7252336448601"/>
    <s v="CA"/>
    <x v="0"/>
    <x v="2"/>
  </r>
  <r>
    <x v="9"/>
    <s v="1212065393Code12452D"/>
    <s v="1037279238"/>
    <s v="Z045"/>
    <s v="Z022"/>
    <s v="0093296581"/>
    <s v="1014781"/>
    <s v="CP All Public Company Limited"/>
    <s v="1123730"/>
    <s v="16280435"/>
    <s v="SKU EV ORBL  83R  ROC 20 10000 PP  N TH1"/>
    <n v="1000"/>
    <n v="133338.28"/>
    <x v="11"/>
    <n v="1000"/>
    <n v="138530"/>
    <n v="5191.7200000000012"/>
    <n v="133338.28"/>
    <n v="160000"/>
    <n v="10467.289719626167"/>
    <n v="143805.56971962616"/>
    <s v="EV"/>
    <x v="0"/>
    <x v="0"/>
  </r>
  <r>
    <x v="9"/>
    <s v="1212065393Code12452D"/>
    <s v="1037279238"/>
    <s v="Z045"/>
    <s v="Z022"/>
    <s v="0093296581"/>
    <s v="1014781"/>
    <s v="CP All Public Company Limited"/>
    <s v="1123730"/>
    <s v="14976301"/>
    <s v="SKU EV LTSB  83R  ROC 20 10000 PP  N TH1"/>
    <n v="2000"/>
    <n v="266676.56"/>
    <x v="0"/>
    <n v="2000"/>
    <n v="277060"/>
    <n v="10383.440000000002"/>
    <n v="266676.56"/>
    <n v="320000"/>
    <n v="20934.579439252335"/>
    <n v="287611.13943925232"/>
    <s v="EV"/>
    <x v="0"/>
    <x v="0"/>
  </r>
  <r>
    <x v="9"/>
    <s v="1212065393Code12452D"/>
    <s v="1037279238"/>
    <s v="Z045"/>
    <s v="Z022"/>
    <s v="0093296581"/>
    <s v="1014781"/>
    <s v="CP All Public Company Limited"/>
    <s v="1123730"/>
    <s v="14976304"/>
    <s v="SKU EV MGOP  83R  ROC 20 10000 PP  N TH1"/>
    <n v="1000"/>
    <n v="142927.54"/>
    <x v="1"/>
    <n v="1000"/>
    <n v="151550"/>
    <n v="8622.4599999999919"/>
    <n v="142927.54"/>
    <n v="175000"/>
    <n v="11448.598130841121"/>
    <n v="154376.13813084114"/>
    <s v="EV"/>
    <x v="0"/>
    <x v="0"/>
  </r>
  <r>
    <x v="9"/>
    <s v="1212065393Code12452D"/>
    <s v="1037279238"/>
    <s v="Z045"/>
    <s v="Z022"/>
    <s v="0093296581"/>
    <s v="1014781"/>
    <s v="CP All Public Company Limited"/>
    <s v="1123730"/>
    <s v="14947759"/>
    <s v="SKU CA FLYL  83R  CPB 20 10000 PP  N TH1"/>
    <n v="20000"/>
    <n v="1183830.52"/>
    <x v="2"/>
    <n v="20000"/>
    <n v="1255800"/>
    <n v="71969.479999999981"/>
    <n v="1183830.52"/>
    <n v="1440000"/>
    <n v="94205.607476635516"/>
    <n v="1278036.1274766356"/>
    <s v="CA"/>
    <x v="0"/>
    <x v="0"/>
  </r>
  <r>
    <x v="9"/>
    <s v="1212065393Code12452D"/>
    <s v="1037279238"/>
    <s v="Z045"/>
    <s v="Z022"/>
    <s v="0093296581"/>
    <s v="1014781"/>
    <s v="CP All Public Company Limited"/>
    <s v="1123730"/>
    <s v="14947762"/>
    <s v="SKU CA LTBL  83R  CPB 20 10000 PP  N TH1"/>
    <n v="12000"/>
    <n v="710298.31"/>
    <x v="3"/>
    <n v="12000"/>
    <n v="753480"/>
    <n v="43181.689999999944"/>
    <n v="710298.31"/>
    <n v="864000"/>
    <n v="56523.364485981307"/>
    <n v="766821.67448598135"/>
    <s v="CA"/>
    <x v="0"/>
    <x v="0"/>
  </r>
  <r>
    <x v="9"/>
    <s v="1212065393Code12452D"/>
    <s v="1037279238"/>
    <s v="Z045"/>
    <s v="Z022"/>
    <s v="0093296581"/>
    <s v="1014781"/>
    <s v="CP All Public Company Limited"/>
    <s v="1123730"/>
    <s v="14947765"/>
    <s v="SKU CA MGGR  83R  CPB 20 10000 PP  N TH1"/>
    <n v="1000"/>
    <n v="59191.53"/>
    <x v="4"/>
    <n v="1000"/>
    <n v="62790"/>
    <n v="3598.4700000000012"/>
    <n v="59191.53"/>
    <n v="72000"/>
    <n v="4710.2803738317753"/>
    <n v="63901.810373831773"/>
    <s v="CA"/>
    <x v="0"/>
    <x v="0"/>
  </r>
  <r>
    <x v="9"/>
    <s v="1212065393Code12452D"/>
    <s v="1037279238"/>
    <s v="Z045"/>
    <s v="Z022"/>
    <s v="0093296581"/>
    <s v="1014781"/>
    <s v="CP All Public Company Limited"/>
    <s v="1123730"/>
    <s v="15039619"/>
    <s v="SKU CA FLYL  97R  CPB 20 10000 PP  N TH1"/>
    <n v="8000"/>
    <n v="473532.37"/>
    <x v="5"/>
    <n v="8000"/>
    <n v="502320"/>
    <n v="28787.630000000005"/>
    <n v="473532.37"/>
    <n v="576000"/>
    <n v="37682.242990654202"/>
    <n v="511214.61299065419"/>
    <s v="CAHD"/>
    <x v="0"/>
    <x v="0"/>
  </r>
  <r>
    <x v="9"/>
    <s v="1212065393Code12452D"/>
    <s v="1037279238"/>
    <s v="Z045"/>
    <s v="Z022"/>
    <s v="0093296581"/>
    <s v="1014781"/>
    <s v="CP All Public Company Limited"/>
    <s v="1123730"/>
    <s v="15106849"/>
    <s v="SKU CA MGGR  97R  CPB 20 10000 PP  P TH1"/>
    <n v="2000"/>
    <n v="118383.09"/>
    <x v="6"/>
    <n v="2000"/>
    <n v="125580"/>
    <n v="7196.9100000000035"/>
    <n v="118383.09"/>
    <n v="144000"/>
    <n v="9420.5607476635505"/>
    <n v="127803.65074766355"/>
    <s v="CAHD"/>
    <x v="0"/>
    <x v="0"/>
  </r>
  <r>
    <x v="9"/>
    <s v="1212065394Code12452D"/>
    <s v="1037279239"/>
    <s v="Z045"/>
    <s v="Z022"/>
    <s v="0093296582"/>
    <s v="1014781"/>
    <s v="CP All Public Company Limited"/>
    <s v="1123730"/>
    <s v="16239563"/>
    <s v="SKU WI LTBL  83R  CPB 20 10000 PP  N TH1"/>
    <n v="1000"/>
    <n v="98949.53"/>
    <x v="7"/>
    <n v="1000"/>
    <n v="104150"/>
    <n v="5200.4700000000012"/>
    <n v="98949.53"/>
    <n v="120000"/>
    <n v="7850.467289719626"/>
    <n v="106799.99728971963"/>
    <s v="WI"/>
    <x v="0"/>
    <x v="0"/>
  </r>
  <r>
    <x v="9"/>
    <s v="1212065394Code12452D"/>
    <s v="1037279239"/>
    <s v="Z045"/>
    <s v="Z022"/>
    <s v="0093296582"/>
    <s v="1014781"/>
    <s v="CP All Public Company Limited"/>
    <s v="1123730"/>
    <s v="16256531"/>
    <s v="SKU WI FLOE  83M  SFP 20 10000 PP  N TH1"/>
    <n v="4000"/>
    <n v="236766.18"/>
    <x v="8"/>
    <n v="4000"/>
    <n v="251160"/>
    <n v="14393.820000000007"/>
    <n v="236766.18"/>
    <n v="288000"/>
    <n v="18841.121495327101"/>
    <n v="255607.30149532709"/>
    <s v="WI"/>
    <x v="0"/>
    <x v="0"/>
  </r>
  <r>
    <x v="9"/>
    <s v="1212065394Code12452D"/>
    <s v="1037279239"/>
    <s v="Z045"/>
    <s v="Z022"/>
    <s v="0093296582"/>
    <s v="1014781"/>
    <s v="CP All Public Company Limited"/>
    <s v="1123730"/>
    <s v="16256537"/>
    <s v="SKU WI LTCO  83M  SFP 20 10000 PP  N TH1"/>
    <n v="10000"/>
    <n v="591915.46"/>
    <x v="9"/>
    <n v="10000"/>
    <n v="627900"/>
    <n v="35984.540000000037"/>
    <n v="591915.46"/>
    <n v="720000"/>
    <n v="47102.803738317758"/>
    <n v="639018.26373831776"/>
    <s v="WI"/>
    <x v="0"/>
    <x v="0"/>
  </r>
  <r>
    <x v="9"/>
    <s v="1212065394Code12452D"/>
    <s v="1037279239"/>
    <s v="Z045"/>
    <s v="Z022"/>
    <s v="0093296582"/>
    <s v="1014781"/>
    <s v="CP All Public Company Limited"/>
    <s v="1123730"/>
    <s v="16256534"/>
    <s v="SKU WI MECO  83M  SFP 20 10000 PP  N TH1"/>
    <n v="3000"/>
    <n v="177574.64"/>
    <x v="10"/>
    <n v="3000"/>
    <n v="188370"/>
    <n v="10795.359999999986"/>
    <n v="177574.64"/>
    <n v="216000"/>
    <n v="14130.841121495327"/>
    <n v="191705.48112149534"/>
    <s v="WI"/>
    <x v="0"/>
    <x v="0"/>
  </r>
  <r>
    <x v="9"/>
    <s v="O8 50142286"/>
    <s v="1037279290"/>
    <s v="Z045"/>
    <s v="Z022"/>
    <s v="0093296583"/>
    <s v="1014654"/>
    <s v="FOODLAND SUPERMARKET CO., LTD."/>
    <s v="1014654"/>
    <s v="16280435"/>
    <s v="SKU EV ORBL  83R  ROC 20 10000 PP  N TH1"/>
    <n v="60"/>
    <n v="8056.8"/>
    <x v="11"/>
    <n v="60"/>
    <n v="8311.7999999999993"/>
    <n v="254.99999999999909"/>
    <n v="8056.8"/>
    <n v="9600"/>
    <n v="628.03738317757006"/>
    <n v="8684.8373831775698"/>
    <s v="EV"/>
    <x v="0"/>
    <x v="4"/>
  </r>
  <r>
    <x v="9"/>
    <s v="O8 50142286"/>
    <s v="1037279290"/>
    <s v="Z045"/>
    <s v="Z022"/>
    <s v="0093296583"/>
    <s v="1014654"/>
    <s v="FOODLAND SUPERMARKET CO., LTD."/>
    <s v="1014654"/>
    <s v="14976301"/>
    <s v="SKU EV LTSB  83R  ROC 20 10000 PP  N TH1"/>
    <n v="200"/>
    <n v="26856"/>
    <x v="0"/>
    <n v="200"/>
    <n v="27706"/>
    <n v="850"/>
    <n v="26856"/>
    <n v="32000"/>
    <n v="2093.4579439252338"/>
    <n v="28949.457943925234"/>
    <s v="EV"/>
    <x v="0"/>
    <x v="4"/>
  </r>
  <r>
    <x v="9"/>
    <s v="O8 50142286"/>
    <s v="1037279290"/>
    <s v="Z045"/>
    <s v="Z022"/>
    <s v="0093296583"/>
    <s v="1014654"/>
    <s v="FOODLAND SUPERMARKET CO., LTD."/>
    <s v="1014654"/>
    <s v="14976304"/>
    <s v="SKU EV MGOP  83R  ROC 20 10000 PP  N TH1"/>
    <n v="10"/>
    <n v="1465.5"/>
    <x v="1"/>
    <n v="10"/>
    <n v="1515.5"/>
    <n v="50"/>
    <n v="1465.5"/>
    <n v="1750"/>
    <n v="114.48598130841121"/>
    <n v="1579.9859813084113"/>
    <s v="EV"/>
    <x v="0"/>
    <x v="4"/>
  </r>
  <r>
    <x v="9"/>
    <s v="O8 50142286"/>
    <s v="1037279290"/>
    <s v="Z045"/>
    <s v="Z022"/>
    <s v="0093296583"/>
    <s v="1014654"/>
    <s v="FOODLAND SUPERMARKET CO., LTD."/>
    <s v="1014654"/>
    <s v="16239563"/>
    <s v="SKU WI LTBL  83R  CPB 20 10000 PP  N TH1"/>
    <n v="120"/>
    <n v="12304.8"/>
    <x v="7"/>
    <n v="120"/>
    <n v="12498"/>
    <n v="193.20000000000073"/>
    <n v="12304.8"/>
    <n v="14400"/>
    <n v="942.0560747663551"/>
    <n v="13246.856074766354"/>
    <s v="WI"/>
    <x v="0"/>
    <x v="4"/>
  </r>
  <r>
    <x v="9"/>
    <s v="O8 50142286"/>
    <s v="1037279290"/>
    <s v="Z045"/>
    <s v="Z022"/>
    <s v="0093296583"/>
    <s v="1014654"/>
    <s v="FOODLAND SUPERMARKET CO., LTD."/>
    <s v="1014654"/>
    <s v="16256537"/>
    <s v="SKU WI LTCO  83M  SFP 20 10000 PP  N TH1"/>
    <n v="250"/>
    <n v="15622.5"/>
    <x v="9"/>
    <n v="250"/>
    <n v="15697.5"/>
    <n v="75"/>
    <n v="15622.5"/>
    <n v="18000"/>
    <n v="1177.5700934579438"/>
    <n v="16800.070093457944"/>
    <s v="WI"/>
    <x v="0"/>
    <x v="4"/>
  </r>
  <r>
    <x v="9"/>
    <s v="O8 50142286"/>
    <s v="1037279290"/>
    <s v="Z045"/>
    <s v="Z022"/>
    <s v="0093296583"/>
    <s v="1014654"/>
    <s v="FOODLAND SUPERMARKET CO., LTD."/>
    <s v="1014654"/>
    <s v="16256534"/>
    <s v="SKU WI MECO  83M  SFP 20 10000 PP  N TH1"/>
    <n v="70"/>
    <n v="4374.3"/>
    <x v="10"/>
    <n v="70"/>
    <n v="4395.3"/>
    <n v="21"/>
    <n v="4374.3"/>
    <n v="5040"/>
    <n v="329.71962616822429"/>
    <n v="4704.0196261682249"/>
    <s v="WI"/>
    <x v="0"/>
    <x v="4"/>
  </r>
  <r>
    <x v="9"/>
    <s v="O8 50142286"/>
    <s v="1037279290"/>
    <s v="Z045"/>
    <s v="Z022"/>
    <s v="0093296583"/>
    <s v="1014654"/>
    <s v="FOODLAND SUPERMARKET CO., LTD."/>
    <s v="1014654"/>
    <s v="14947759"/>
    <s v="SKU CA FLYL  83R  CPB 20 10000 PP  N TH1"/>
    <n v="490"/>
    <n v="30497.599999999999"/>
    <x v="2"/>
    <n v="490"/>
    <n v="30767.1"/>
    <n v="269.5"/>
    <n v="30497.599999999999"/>
    <n v="35280"/>
    <n v="2308.0373831775701"/>
    <n v="32805.637383177571"/>
    <s v="CA"/>
    <x v="0"/>
    <x v="4"/>
  </r>
  <r>
    <x v="9"/>
    <s v="O8 50142286"/>
    <s v="1037279290"/>
    <s v="Z045"/>
    <s v="Z022"/>
    <s v="0093296583"/>
    <s v="1014654"/>
    <s v="FOODLAND SUPERMARKET CO., LTD."/>
    <s v="1014654"/>
    <s v="14947762"/>
    <s v="SKU CA LTBL  83R  CPB 20 10000 PP  N TH1"/>
    <n v="330"/>
    <n v="20539.2"/>
    <x v="3"/>
    <n v="330"/>
    <n v="20720.7"/>
    <n v="181.5"/>
    <n v="20539.2"/>
    <n v="23760"/>
    <n v="1554.3925233644859"/>
    <n v="22093.592523364488"/>
    <s v="CA"/>
    <x v="0"/>
    <x v="4"/>
  </r>
  <r>
    <x v="9"/>
    <s v="O8 50142286"/>
    <s v="1037279290"/>
    <s v="Z045"/>
    <s v="Z022"/>
    <s v="0093296583"/>
    <s v="1014654"/>
    <s v="FOODLAND SUPERMARKET CO., LTD."/>
    <s v="1014654"/>
    <s v="15039619"/>
    <s v="SKU CA FLYL  97R  CPB 20 10000 PP  N TH1"/>
    <n v="130"/>
    <n v="8135.4"/>
    <x v="5"/>
    <n v="130"/>
    <n v="8162.7"/>
    <n v="27.300000000000182"/>
    <n v="8135.4"/>
    <n v="9360"/>
    <n v="612.3364485981308"/>
    <n v="8747.7364485981307"/>
    <s v="CAHD"/>
    <x v="0"/>
    <x v="4"/>
  </r>
  <r>
    <x v="9"/>
    <s v="25-0042845"/>
    <s v="1037279289"/>
    <s v="Z045"/>
    <s v="Z022"/>
    <s v="0093296584"/>
    <s v="1014394"/>
    <s v="Supercheap Co., Ltd."/>
    <s v="1014394"/>
    <s v="16280435"/>
    <s v="SKU EV ORBL  83R  ROC 20 10000 PP  N TH1"/>
    <n v="100"/>
    <n v="13613"/>
    <x v="11"/>
    <n v="100"/>
    <n v="13853"/>
    <n v="240"/>
    <n v="13613"/>
    <n v="16000"/>
    <n v="1046.7289719626169"/>
    <n v="14659.728971962617"/>
    <s v="EV"/>
    <x v="0"/>
    <x v="25"/>
  </r>
  <r>
    <x v="9"/>
    <s v="25-0042845"/>
    <s v="1037279289"/>
    <s v="Z045"/>
    <s v="Z022"/>
    <s v="0093296584"/>
    <s v="1014394"/>
    <s v="Supercheap Co., Ltd."/>
    <s v="1014394"/>
    <s v="14976301"/>
    <s v="SKU EV LTSB  83R  ROC 20 10000 PP  N TH1"/>
    <n v="100"/>
    <n v="13613"/>
    <x v="0"/>
    <n v="100"/>
    <n v="13853"/>
    <n v="240"/>
    <n v="13613"/>
    <n v="16000"/>
    <n v="1046.7289719626169"/>
    <n v="14659.728971962617"/>
    <s v="EV"/>
    <x v="0"/>
    <x v="25"/>
  </r>
  <r>
    <x v="9"/>
    <s v="25-0042845"/>
    <s v="1037279289"/>
    <s v="Z045"/>
    <s v="Z022"/>
    <s v="0093296584"/>
    <s v="1014394"/>
    <s v="Supercheap Co., Ltd."/>
    <s v="1014394"/>
    <s v="16256531"/>
    <s v="SKU WI FLOE  83M  SFP 20 10000 PP  N TH1"/>
    <n v="1000"/>
    <n v="61890"/>
    <x v="8"/>
    <n v="1000"/>
    <n v="62790"/>
    <n v="900"/>
    <n v="61890"/>
    <n v="72000"/>
    <n v="4710.2803738317753"/>
    <n v="66600.280373831774"/>
    <s v="WI"/>
    <x v="0"/>
    <x v="25"/>
  </r>
  <r>
    <x v="9"/>
    <s v="25-0042845"/>
    <s v="1037279289"/>
    <s v="Z045"/>
    <s v="Z022"/>
    <s v="0093296584"/>
    <s v="1014394"/>
    <s v="Supercheap Co., Ltd."/>
    <s v="1014394"/>
    <s v="16256537"/>
    <s v="SKU WI LTCO  83M  SFP 20 10000 PP  N TH1"/>
    <n v="3000"/>
    <n v="185670"/>
    <x v="9"/>
    <n v="3000"/>
    <n v="188370"/>
    <n v="2700"/>
    <n v="185670"/>
    <n v="216000"/>
    <n v="14130.841121495327"/>
    <n v="199800.84112149532"/>
    <s v="WI"/>
    <x v="0"/>
    <x v="25"/>
  </r>
  <r>
    <x v="9"/>
    <s v="25-0042845"/>
    <s v="1037279289"/>
    <s v="Z045"/>
    <s v="Z022"/>
    <s v="0093296584"/>
    <s v="1014394"/>
    <s v="Supercheap Co., Ltd."/>
    <s v="1014394"/>
    <s v="14947759"/>
    <s v="SKU CA FLYL  83R  CPB 20 10000 PP  N TH1"/>
    <n v="5000"/>
    <n v="309450"/>
    <x v="2"/>
    <n v="5000"/>
    <n v="313950"/>
    <n v="4500"/>
    <n v="309450"/>
    <n v="360000"/>
    <n v="23551.401869158879"/>
    <n v="333001.4018691589"/>
    <s v="CA"/>
    <x v="0"/>
    <x v="25"/>
  </r>
  <r>
    <x v="9"/>
    <s v="MPP_Y25-061602"/>
    <s v="1037279378"/>
    <s v="Z045"/>
    <s v="Z022"/>
    <s v="0093296585"/>
    <s v="1255550"/>
    <s v="M PROSPER CO., LTD."/>
    <s v="1255550"/>
    <s v="14976301"/>
    <s v="SKU EV LTSB  83R  ROC 20 10000 PP  N TH1"/>
    <n v="100"/>
    <n v="13714"/>
    <x v="0"/>
    <n v="100"/>
    <n v="13853"/>
    <n v="139"/>
    <n v="13714"/>
    <n v="16000"/>
    <n v="1046.7289719626169"/>
    <n v="14760.728971962617"/>
    <s v="EV"/>
    <x v="1"/>
    <x v="23"/>
  </r>
  <r>
    <x v="9"/>
    <s v="MPP_Y25-061602"/>
    <s v="1037279378"/>
    <s v="Z045"/>
    <s v="Z022"/>
    <s v="0093296585"/>
    <s v="1255550"/>
    <s v="M PROSPER CO., LTD."/>
    <s v="1255550"/>
    <s v="16256531"/>
    <s v="SKU WI FLOE  83M  SFP 20 10000 PP  N TH1"/>
    <n v="1500"/>
    <n v="93240"/>
    <x v="8"/>
    <n v="1500"/>
    <n v="94185"/>
    <n v="945"/>
    <n v="93240"/>
    <n v="108000"/>
    <n v="7065.4205607476633"/>
    <n v="100305.42056074766"/>
    <s v="WI"/>
    <x v="1"/>
    <x v="23"/>
  </r>
  <r>
    <x v="9"/>
    <s v="MPP_Y25-061602"/>
    <s v="1037279378"/>
    <s v="Z045"/>
    <s v="Z022"/>
    <s v="0093296585"/>
    <s v="1255550"/>
    <s v="M PROSPER CO., LTD."/>
    <s v="1255550"/>
    <s v="16256537"/>
    <s v="SKU WI LTCO  83M  SFP 20 10000 PP  N TH1"/>
    <n v="1000"/>
    <n v="62160"/>
    <x v="9"/>
    <n v="1000"/>
    <n v="62790"/>
    <n v="630"/>
    <n v="62160"/>
    <n v="72000"/>
    <n v="4710.2803738317753"/>
    <n v="66870.280373831774"/>
    <s v="WI"/>
    <x v="1"/>
    <x v="23"/>
  </r>
  <r>
    <x v="9"/>
    <s v="MPP_Y25-061602"/>
    <s v="1037279378"/>
    <s v="Z045"/>
    <s v="Z022"/>
    <s v="0093296585"/>
    <s v="1255550"/>
    <s v="M PROSPER CO., LTD."/>
    <s v="1255550"/>
    <s v="16256534"/>
    <s v="SKU WI MECO  83M  SFP 20 10000 PP  N TH1"/>
    <n v="1500"/>
    <n v="93240"/>
    <x v="10"/>
    <n v="1500"/>
    <n v="94185"/>
    <n v="945"/>
    <n v="93240"/>
    <n v="108000"/>
    <n v="7065.4205607476633"/>
    <n v="100305.42056074766"/>
    <s v="WI"/>
    <x v="1"/>
    <x v="23"/>
  </r>
  <r>
    <x v="9"/>
    <s v="MPP_Y25-061602"/>
    <s v="1037279378"/>
    <s v="Z045"/>
    <s v="Z022"/>
    <s v="0093296585"/>
    <s v="1255550"/>
    <s v="M PROSPER CO., LTD."/>
    <s v="1255550"/>
    <s v="14947759"/>
    <s v="SKU CA FLYL  83R  CPB 20 10000 PP  N TH1"/>
    <n v="93"/>
    <n v="5780.88"/>
    <x v="2"/>
    <n v="93"/>
    <n v="5839.47"/>
    <n v="58.590000000000146"/>
    <n v="5780.88"/>
    <n v="6696"/>
    <n v="438.05607476635515"/>
    <n v="6218.936074766355"/>
    <s v="CA"/>
    <x v="1"/>
    <x v="23"/>
  </r>
  <r>
    <x v="9"/>
    <s v="MPP_Y25-061602"/>
    <s v="1037279378"/>
    <s v="Z045"/>
    <s v="Z022"/>
    <s v="0093296585"/>
    <s v="1255550"/>
    <s v="M PROSPER CO., LTD."/>
    <s v="1255550"/>
    <s v="14947759"/>
    <s v="SKU CA FLYL  83R  CPB 20 10000 PP  N TH1"/>
    <n v="10407"/>
    <n v="646899.12"/>
    <x v="2"/>
    <n v="10407"/>
    <n v="653455.53"/>
    <n v="6556.4100000000326"/>
    <n v="646899.12"/>
    <n v="749304"/>
    <n v="49019.88785046729"/>
    <n v="695919.00785046723"/>
    <s v="CA"/>
    <x v="1"/>
    <x v="23"/>
  </r>
  <r>
    <x v="9"/>
    <s v="MPP_Y25-061602"/>
    <s v="1037279378"/>
    <s v="Z045"/>
    <s v="Z022"/>
    <s v="0093296585"/>
    <s v="1255550"/>
    <s v="M PROSPER CO., LTD."/>
    <s v="1255550"/>
    <s v="14947762"/>
    <s v="SKU CA LTBL  83R  CPB 20 10000 PP  N TH1"/>
    <n v="2500"/>
    <n v="155400"/>
    <x v="3"/>
    <n v="2500"/>
    <n v="156975"/>
    <n v="1575"/>
    <n v="155400"/>
    <n v="180000"/>
    <n v="11775.700934579439"/>
    <n v="167175.70093457945"/>
    <s v="CA"/>
    <x v="1"/>
    <x v="23"/>
  </r>
  <r>
    <x v="9"/>
    <s v="MPP_Y25-061602"/>
    <s v="1037279378"/>
    <s v="Z045"/>
    <s v="Z022"/>
    <s v="0093296585"/>
    <s v="1255550"/>
    <s v="M PROSPER CO., LTD."/>
    <s v="1255550"/>
    <s v="14947765"/>
    <s v="SKU CA MGGR  83R  CPB 20 10000 PP  N TH1"/>
    <n v="1000"/>
    <n v="62160"/>
    <x v="4"/>
    <n v="1000"/>
    <n v="62790"/>
    <n v="630"/>
    <n v="62160"/>
    <n v="72000"/>
    <n v="4710.2803738317753"/>
    <n v="66870.280373831774"/>
    <s v="CA"/>
    <x v="1"/>
    <x v="23"/>
  </r>
  <r>
    <x v="9"/>
    <s v="MPP_Y25-061602"/>
    <s v="1037279378"/>
    <s v="Z045"/>
    <s v="Z022"/>
    <s v="0093296585"/>
    <s v="1255550"/>
    <s v="M PROSPER CO., LTD."/>
    <s v="1255550"/>
    <s v="15039619"/>
    <s v="SKU CA FLYL  97R  CPB 20 10000 PP  N TH1"/>
    <n v="8"/>
    <n v="497.28"/>
    <x v="5"/>
    <n v="8"/>
    <n v="502.32"/>
    <n v="5.0400000000000205"/>
    <n v="497.28"/>
    <n v="576"/>
    <n v="37.682242990654203"/>
    <n v="534.9622429906542"/>
    <s v="CAHD"/>
    <x v="1"/>
    <x v="23"/>
  </r>
  <r>
    <x v="9"/>
    <s v="MPP_Y25-061602"/>
    <s v="1037279378"/>
    <s v="Z045"/>
    <s v="Z022"/>
    <s v="0093296585"/>
    <s v="1255550"/>
    <s v="M PROSPER CO., LTD."/>
    <s v="1255550"/>
    <s v="15039619"/>
    <s v="SKU CA FLYL  97R  CPB 20 10000 PP  N TH1"/>
    <n v="3992"/>
    <n v="248142.72"/>
    <x v="5"/>
    <n v="3992"/>
    <n v="250657.68"/>
    <n v="2514.9599999999919"/>
    <n v="248142.72"/>
    <n v="287424"/>
    <n v="18803.439252336448"/>
    <n v="266946.15925233642"/>
    <s v="CAHD"/>
    <x v="1"/>
    <x v="23"/>
  </r>
  <r>
    <x v="9"/>
    <s v="MPP_Y25-061602"/>
    <s v="1037279378"/>
    <s v="Z045"/>
    <s v="Z022"/>
    <s v="0093296585"/>
    <s v="1255550"/>
    <s v="M PROSPER CO., LTD."/>
    <s v="1255550"/>
    <s v="15106849"/>
    <s v="SKU CA MGGR  97R  CPB 20 10000 PP  P TH1"/>
    <n v="500"/>
    <n v="31080"/>
    <x v="6"/>
    <n v="500"/>
    <n v="31395"/>
    <n v="315"/>
    <n v="31080"/>
    <n v="36000"/>
    <n v="2355.1401869158876"/>
    <n v="33435.140186915887"/>
    <s v="CAHD"/>
    <x v="1"/>
    <x v="23"/>
  </r>
  <r>
    <x v="9"/>
    <s v="C250258297"/>
    <s v="1037279252"/>
    <s v="Z045"/>
    <s v="Z022"/>
    <s v="0093296586"/>
    <s v="1085395"/>
    <s v="VILLA MARKET JP CO., LTD."/>
    <s v="1085395"/>
    <s v="14947759"/>
    <s v="SKU CA FLYL  83R  CPB 20 10000 PP  N TH1"/>
    <n v="40"/>
    <n v="2477.6"/>
    <x v="2"/>
    <n v="40"/>
    <n v="2511.6"/>
    <n v="34"/>
    <n v="2477.6"/>
    <n v="2880"/>
    <n v="188.41121495327104"/>
    <n v="2666.0112149532711"/>
    <s v="CA"/>
    <x v="0"/>
    <x v="6"/>
  </r>
  <r>
    <x v="9"/>
    <s v="C250258297"/>
    <s v="1037279252"/>
    <s v="Z045"/>
    <s v="Z022"/>
    <s v="0093296586"/>
    <s v="1085395"/>
    <s v="VILLA MARKET JP CO., LTD."/>
    <s v="1085395"/>
    <s v="14947762"/>
    <s v="SKU CA LTBL  83R  CPB 20 10000 PP  N TH1"/>
    <n v="40"/>
    <n v="2477.6"/>
    <x v="3"/>
    <n v="40"/>
    <n v="2511.6"/>
    <n v="34"/>
    <n v="2477.6"/>
    <n v="2880"/>
    <n v="188.41121495327104"/>
    <n v="2666.0112149532711"/>
    <s v="CA"/>
    <x v="0"/>
    <x v="6"/>
  </r>
  <r>
    <x v="9"/>
    <s v="C250258297"/>
    <s v="1037279252"/>
    <s v="Z045"/>
    <s v="Z022"/>
    <s v="0093296586"/>
    <s v="1085395"/>
    <s v="VILLA MARKET JP CO., LTD."/>
    <s v="1085395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9"/>
    <s v="C250258942"/>
    <s v="1037279253"/>
    <s v="Z045"/>
    <s v="Z022"/>
    <s v="0093296587"/>
    <s v="1080083"/>
    <s v="VILLA MARKET JP CO., LTD."/>
    <s v="1080083"/>
    <s v="15039619"/>
    <s v="SKU CA FLYL  97R  CPB 20 10000 PP  N TH1"/>
    <n v="20"/>
    <n v="1255.8"/>
    <x v="5"/>
    <n v="20"/>
    <n v="1255.8"/>
    <n v="0"/>
    <n v="1255.8"/>
    <n v="1440"/>
    <n v="94.205607476635521"/>
    <n v="1350.0056074766355"/>
    <s v="CAHD"/>
    <x v="0"/>
    <x v="6"/>
  </r>
  <r>
    <x v="9"/>
    <s v="C250259040"/>
    <s v="1037279258"/>
    <s v="Z045"/>
    <s v="Z022"/>
    <s v="0093296588"/>
    <s v="1086614"/>
    <s v="VILLA MARKET JP CO., LTD."/>
    <s v="1086614"/>
    <s v="14947759"/>
    <s v="SKU CA FLYL  83R  CPB 20 10000 PP  N TH1"/>
    <n v="60"/>
    <n v="3716.4"/>
    <x v="2"/>
    <n v="60"/>
    <n v="3767.4"/>
    <n v="51"/>
    <n v="3716.4"/>
    <n v="4320"/>
    <n v="282.61682242990656"/>
    <n v="3999.0168224299068"/>
    <s v="CA"/>
    <x v="0"/>
    <x v="6"/>
  </r>
  <r>
    <x v="9"/>
    <s v="C250259214"/>
    <s v="1037279265"/>
    <s v="Z045"/>
    <s v="Z022"/>
    <s v="0093296589"/>
    <s v="1088213"/>
    <s v="VILLA MARKET JP CO., LTD."/>
    <s v="1088213"/>
    <s v="14976301"/>
    <s v="SKU EV LTSB  83R  ROC 20 10000 PP  N TH1"/>
    <n v="40"/>
    <n v="5378.8"/>
    <x v="0"/>
    <n v="40"/>
    <n v="5541.2"/>
    <n v="162.39999999999964"/>
    <n v="5378.8"/>
    <n v="6400"/>
    <n v="418.69158878504675"/>
    <n v="5797.4915887850466"/>
    <s v="EV"/>
    <x v="0"/>
    <x v="6"/>
  </r>
  <r>
    <x v="9"/>
    <s v="C250259214"/>
    <s v="1037279265"/>
    <s v="Z045"/>
    <s v="Z022"/>
    <s v="0093296589"/>
    <s v="1088213"/>
    <s v="VILLA MARKET JP CO., LTD."/>
    <s v="1088213"/>
    <s v="14976304"/>
    <s v="SKU EV MGOP  83R  ROC 20 10000 PP  N TH1"/>
    <n v="20"/>
    <n v="2951"/>
    <x v="1"/>
    <n v="20"/>
    <n v="3031"/>
    <n v="80"/>
    <n v="2951"/>
    <n v="3500"/>
    <n v="228.97196261682242"/>
    <n v="3179.9719626168226"/>
    <s v="EV"/>
    <x v="0"/>
    <x v="6"/>
  </r>
  <r>
    <x v="9"/>
    <s v="C250259214"/>
    <s v="1037279265"/>
    <s v="Z045"/>
    <s v="Z022"/>
    <s v="0093296589"/>
    <s v="1088213"/>
    <s v="VILLA MARKET JP CO., LTD."/>
    <s v="1088213"/>
    <s v="16256537"/>
    <s v="SKU WI LTCO  83M  SFP 20 10000 PP  N TH1"/>
    <n v="20"/>
    <n v="1246"/>
    <x v="9"/>
    <n v="20"/>
    <n v="1255.8"/>
    <n v="9.7999999999999545"/>
    <n v="1246"/>
    <n v="1440"/>
    <n v="94.205607476635521"/>
    <n v="1340.2056074766356"/>
    <s v="WI"/>
    <x v="0"/>
    <x v="6"/>
  </r>
  <r>
    <x v="9"/>
    <s v="C250259214"/>
    <s v="1037279265"/>
    <s v="Z045"/>
    <s v="Z022"/>
    <s v="0093296589"/>
    <s v="1088213"/>
    <s v="VILLA MARKET JP CO., LTD."/>
    <s v="1088213"/>
    <s v="14947759"/>
    <s v="SKU CA FLYL  83R  CPB 20 10000 PP  N TH1"/>
    <n v="80"/>
    <n v="4955.2"/>
    <x v="2"/>
    <n v="80"/>
    <n v="5023.2"/>
    <n v="68"/>
    <n v="4955.2"/>
    <n v="5760"/>
    <n v="376.82242990654208"/>
    <n v="5332.0224299065421"/>
    <s v="CA"/>
    <x v="0"/>
    <x v="6"/>
  </r>
  <r>
    <x v="9"/>
    <s v="C250259615"/>
    <s v="1037279255"/>
    <s v="Z045"/>
    <s v="Z022"/>
    <s v="0093296590"/>
    <s v="1103960"/>
    <s v="VILLA MARKET JP CO., LTD."/>
    <s v="1103960"/>
    <s v="16256537"/>
    <s v="SKU WI LTCO  83M  SFP 20 10000 PP  N TH1"/>
    <n v="50"/>
    <n v="3115"/>
    <x v="9"/>
    <n v="50"/>
    <n v="3139.5"/>
    <n v="24.5"/>
    <n v="3115"/>
    <n v="3600"/>
    <n v="235.51401869158877"/>
    <n v="3350.5140186915887"/>
    <s v="WI"/>
    <x v="0"/>
    <x v="6"/>
  </r>
  <r>
    <x v="9"/>
    <s v="C250259615"/>
    <s v="1037279255"/>
    <s v="Z045"/>
    <s v="Z022"/>
    <s v="0093296590"/>
    <s v="1103960"/>
    <s v="VILLA MARKET JP CO., LTD."/>
    <s v="1103960"/>
    <s v="14947759"/>
    <s v="SKU CA FLYL  83R  CPB 20 10000 PP  N TH1"/>
    <n v="10"/>
    <n v="619.4"/>
    <x v="2"/>
    <n v="10"/>
    <n v="627.9"/>
    <n v="8.5"/>
    <n v="619.4"/>
    <n v="720"/>
    <n v="47.10280373831776"/>
    <n v="666.50280373831777"/>
    <s v="CA"/>
    <x v="0"/>
    <x v="6"/>
  </r>
  <r>
    <x v="9"/>
    <s v="C250259709"/>
    <s v="1037279260"/>
    <s v="Z045"/>
    <s v="Z022"/>
    <s v="0093296591"/>
    <s v="1105697"/>
    <s v="VILLA MARKET JP CO., LTD."/>
    <s v="1105697"/>
    <s v="14947759"/>
    <s v="SKU CA FLYL  83R  CPB 20 10000 PP  N TH1"/>
    <n v="20"/>
    <n v="1238.8"/>
    <x v="2"/>
    <n v="20"/>
    <n v="1255.8"/>
    <n v="17"/>
    <n v="1238.8"/>
    <n v="1440"/>
    <n v="94.205607476635521"/>
    <n v="1333.0056074766355"/>
    <s v="CA"/>
    <x v="0"/>
    <x v="6"/>
  </r>
  <r>
    <x v="9"/>
    <s v="C250260018"/>
    <s v="1037279256"/>
    <s v="Z045"/>
    <s v="Z022"/>
    <s v="0093296592"/>
    <s v="1118942"/>
    <s v="VILLA MARKET JP CO., LTD."/>
    <s v="1118942"/>
    <s v="16239563"/>
    <s v="SKU WI LTBL  83R  CPB 20 10000 PP  N TH1"/>
    <n v="100"/>
    <n v="10266"/>
    <x v="7"/>
    <n v="100"/>
    <n v="10415"/>
    <n v="149"/>
    <n v="10266"/>
    <n v="12000"/>
    <n v="785.04672897196258"/>
    <n v="11051.046728971962"/>
    <s v="WI"/>
    <x v="0"/>
    <x v="6"/>
  </r>
  <r>
    <x v="9"/>
    <s v="C250260125"/>
    <s v="1037279268"/>
    <s v="Z045"/>
    <s v="Z022"/>
    <s v="0093296593"/>
    <s v="1118955"/>
    <s v="VILLA MARKET JP CO., LTD."/>
    <s v="1118955"/>
    <s v="14976301"/>
    <s v="SKU EV LTSB  83R  ROC 20 10000 PP  N TH1"/>
    <n v="20"/>
    <n v="2689.4"/>
    <x v="0"/>
    <n v="20"/>
    <n v="2770.6"/>
    <n v="81.199999999999818"/>
    <n v="2689.4"/>
    <n v="3200"/>
    <n v="209.34579439252337"/>
    <n v="2898.7457943925233"/>
    <s v="EV"/>
    <x v="0"/>
    <x v="6"/>
  </r>
  <r>
    <x v="9"/>
    <s v="C250260125"/>
    <s v="1037279268"/>
    <s v="Z045"/>
    <s v="Z022"/>
    <s v="0093296593"/>
    <s v="1118955"/>
    <s v="VILLA MARKET JP CO., LTD."/>
    <s v="1118955"/>
    <s v="16239563"/>
    <s v="SKU WI LTBL  83R  CPB 20 10000 PP  N TH1"/>
    <n v="10"/>
    <n v="1026.5999999999999"/>
    <x v="7"/>
    <n v="10"/>
    <n v="1041.5"/>
    <n v="14.900000000000091"/>
    <n v="1026.5999999999999"/>
    <n v="1200"/>
    <n v="78.504672897196258"/>
    <n v="1105.1046728971962"/>
    <s v="WI"/>
    <x v="0"/>
    <x v="6"/>
  </r>
  <r>
    <x v="9"/>
    <s v="C250260125"/>
    <s v="1037279268"/>
    <s v="Z045"/>
    <s v="Z022"/>
    <s v="0093296593"/>
    <s v="1118955"/>
    <s v="VILLA MARKET JP CO., LTD."/>
    <s v="1118955"/>
    <s v="14947762"/>
    <s v="SKU CA LTB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6"/>
  </r>
  <r>
    <x v="9"/>
    <s v="C250260125"/>
    <s v="1037279268"/>
    <s v="Z045"/>
    <s v="Z022"/>
    <s v="0093296593"/>
    <s v="1118955"/>
    <s v="VILLA MARKET JP CO., LTD."/>
    <s v="1118955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9"/>
    <s v="C250260206"/>
    <s v="1037279269"/>
    <s v="Z045"/>
    <s v="Z022"/>
    <s v="0093296594"/>
    <s v="1118956"/>
    <s v="VILLA MARKET JP CO., LTD."/>
    <s v="1118956"/>
    <s v="14947759"/>
    <s v="SKU CA FLYL  83R  CPB 20 10000 PP  N TH1"/>
    <n v="20"/>
    <n v="1238.8"/>
    <x v="2"/>
    <n v="20"/>
    <n v="1255.8"/>
    <n v="17"/>
    <n v="1238.8"/>
    <n v="1440"/>
    <n v="94.205607476635521"/>
    <n v="1333.0056074766355"/>
    <s v="CA"/>
    <x v="0"/>
    <x v="6"/>
  </r>
  <r>
    <x v="9"/>
    <s v="C250260567"/>
    <s v="1037279261"/>
    <s v="Z045"/>
    <s v="Z022"/>
    <s v="0093296595"/>
    <s v="1117832"/>
    <s v="VILLA MARKET JP CO., LTD."/>
    <s v="1117832"/>
    <s v="14976301"/>
    <s v="SKU EV LTSB  83R  ROC 20 10000 PP  N TH1"/>
    <n v="10"/>
    <n v="1344.7"/>
    <x v="0"/>
    <n v="10"/>
    <n v="1385.3"/>
    <n v="40.599999999999909"/>
    <n v="1344.7"/>
    <n v="1600"/>
    <n v="104.67289719626169"/>
    <n v="1449.3728971962616"/>
    <s v="EV"/>
    <x v="0"/>
    <x v="6"/>
  </r>
  <r>
    <x v="9"/>
    <s v="C250260567"/>
    <s v="1037279261"/>
    <s v="Z045"/>
    <s v="Z022"/>
    <s v="0093296595"/>
    <s v="1117832"/>
    <s v="VILLA MARKET JP CO., LTD."/>
    <s v="1117832"/>
    <s v="14947762"/>
    <s v="SKU CA LTBL  83R  CPB 20 10000 PP  N TH1"/>
    <n v="70"/>
    <n v="4335.8"/>
    <x v="3"/>
    <n v="70"/>
    <n v="4395.3"/>
    <n v="59.5"/>
    <n v="4335.8"/>
    <n v="5040"/>
    <n v="329.71962616822429"/>
    <n v="4665.5196261682249"/>
    <s v="CA"/>
    <x v="0"/>
    <x v="6"/>
  </r>
  <r>
    <x v="9"/>
    <s v="C250260652"/>
    <s v="1037279262"/>
    <s v="Z045"/>
    <s v="Z022"/>
    <s v="0093296596"/>
    <s v="1107745"/>
    <s v="VILLA MARKET JP CO., LTD."/>
    <s v="1107745"/>
    <s v="14947765"/>
    <s v="SKU CA MGGR  83R  CPB 20 10000 PP  N TH1"/>
    <n v="30"/>
    <n v="1858.2"/>
    <x v="4"/>
    <n v="30"/>
    <n v="1883.7"/>
    <n v="25.5"/>
    <n v="1858.2"/>
    <n v="2160"/>
    <n v="141.30841121495328"/>
    <n v="1999.5084112149534"/>
    <s v="CA"/>
    <x v="0"/>
    <x v="6"/>
  </r>
  <r>
    <x v="9"/>
    <s v="C250260766"/>
    <s v="1037279267"/>
    <s v="Z045"/>
    <s v="Z022"/>
    <s v="0093296597"/>
    <s v="1125727"/>
    <s v="VILLA MARKET JP CO., LTD."/>
    <s v="1125727"/>
    <s v="14947762"/>
    <s v="SKU CA LTBL  83R  CPB 20 10000 PP  N TH1"/>
    <n v="60"/>
    <n v="3716.4"/>
    <x v="3"/>
    <n v="60"/>
    <n v="3767.4"/>
    <n v="51"/>
    <n v="3716.4"/>
    <n v="4320"/>
    <n v="282.61682242990656"/>
    <n v="3999.0168224299068"/>
    <s v="CA"/>
    <x v="0"/>
    <x v="6"/>
  </r>
  <r>
    <x v="9"/>
    <s v="C250260766"/>
    <s v="1037279267"/>
    <s v="Z045"/>
    <s v="Z022"/>
    <s v="0093296597"/>
    <s v="1125727"/>
    <s v="VILLA MARKET JP CO., LTD."/>
    <s v="1125727"/>
    <s v="14947765"/>
    <s v="SKU CA MGGR  83R  CPB 20 10000 PP  N TH1"/>
    <n v="30"/>
    <n v="1858.2"/>
    <x v="4"/>
    <n v="30"/>
    <n v="1883.7"/>
    <n v="25.5"/>
    <n v="1858.2"/>
    <n v="2160"/>
    <n v="141.30841121495328"/>
    <n v="1999.5084112149534"/>
    <s v="CA"/>
    <x v="0"/>
    <x v="6"/>
  </r>
  <r>
    <x v="9"/>
    <s v="C250260851"/>
    <s v="1037279263"/>
    <s v="Z045"/>
    <s v="Z022"/>
    <s v="0093296598"/>
    <s v="1127208"/>
    <s v="VILLA MARKET JP CO., LTD."/>
    <s v="1127208"/>
    <s v="16256534"/>
    <s v="SKU WI ME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6"/>
  </r>
  <r>
    <x v="9"/>
    <s v="C250260851"/>
    <s v="1037279263"/>
    <s v="Z045"/>
    <s v="Z022"/>
    <s v="0093296598"/>
    <s v="1127208"/>
    <s v="VILLA MARKET JP CO., LTD."/>
    <s v="1127208"/>
    <s v="14947759"/>
    <s v="SKU CA FLYL  83R  CPB 20 10000 PP  N TH1"/>
    <n v="10"/>
    <n v="619.4"/>
    <x v="2"/>
    <n v="10"/>
    <n v="627.9"/>
    <n v="8.5"/>
    <n v="619.4"/>
    <n v="720"/>
    <n v="47.10280373831776"/>
    <n v="666.50280373831777"/>
    <s v="CA"/>
    <x v="0"/>
    <x v="6"/>
  </r>
  <r>
    <x v="9"/>
    <s v="C250260851"/>
    <s v="1037279263"/>
    <s v="Z045"/>
    <s v="Z022"/>
    <s v="0093296598"/>
    <s v="1127208"/>
    <s v="VILLA MARKET JP CO., LTD."/>
    <s v="1127208"/>
    <s v="14947762"/>
    <s v="SKU CA LTB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6"/>
  </r>
  <r>
    <x v="9"/>
    <s v="C250261061"/>
    <s v="1037279264"/>
    <s v="Z045"/>
    <s v="Z022"/>
    <s v="0093296599"/>
    <s v="1115915"/>
    <s v="VILLA MARKET JP CO., LTD."/>
    <s v="1115915"/>
    <s v="16256534"/>
    <s v="SKU WI MECO  83M  SFP 20 10000 PP  N TH1"/>
    <n v="10"/>
    <n v="623"/>
    <x v="10"/>
    <n v="10"/>
    <n v="627.9"/>
    <n v="4.8999999999999773"/>
    <n v="623"/>
    <n v="720"/>
    <n v="47.10280373831776"/>
    <n v="670.10280373831779"/>
    <s v="WI"/>
    <x v="0"/>
    <x v="6"/>
  </r>
  <r>
    <x v="9"/>
    <s v="C250261061"/>
    <s v="1037279264"/>
    <s v="Z045"/>
    <s v="Z022"/>
    <s v="0093296599"/>
    <s v="1115915"/>
    <s v="VILLA MARKET JP CO., LTD."/>
    <s v="1115915"/>
    <s v="14947762"/>
    <s v="SKU CA LTBL  83R  CPB 20 10000 PP  N TH1"/>
    <n v="10"/>
    <n v="619.4"/>
    <x v="3"/>
    <n v="10"/>
    <n v="627.9"/>
    <n v="8.5"/>
    <n v="619.4"/>
    <n v="720"/>
    <n v="47.10280373831776"/>
    <n v="666.50280373831777"/>
    <s v="CA"/>
    <x v="0"/>
    <x v="6"/>
  </r>
  <r>
    <x v="9"/>
    <s v="C250261154"/>
    <s v="1037279266"/>
    <s v="Z045"/>
    <s v="Z022"/>
    <s v="0093296600"/>
    <s v="1211495"/>
    <s v="VILLA MARKET JP CO., LTD."/>
    <s v="1211495"/>
    <s v="14976301"/>
    <s v="SKU EV LTSB  83R  ROC 20 10000 PP  N TH1"/>
    <n v="20"/>
    <n v="2689.4"/>
    <x v="0"/>
    <n v="20"/>
    <n v="2770.6"/>
    <n v="81.199999999999818"/>
    <n v="2689.4"/>
    <n v="3200"/>
    <n v="209.34579439252337"/>
    <n v="2898.7457943925233"/>
    <s v="EV"/>
    <x v="0"/>
    <x v="6"/>
  </r>
  <r>
    <x v="9"/>
    <s v="C250261154"/>
    <s v="1037279266"/>
    <s v="Z045"/>
    <s v="Z022"/>
    <s v="0093296600"/>
    <s v="1211495"/>
    <s v="VILLA MARKET JP CO., LTD."/>
    <s v="1211495"/>
    <s v="14947762"/>
    <s v="SKU CA LTBL  83R  CPB 20 10000 PP  N TH1"/>
    <n v="20"/>
    <n v="1238.8"/>
    <x v="3"/>
    <n v="20"/>
    <n v="1255.8"/>
    <n v="17"/>
    <n v="1238.8"/>
    <n v="1440"/>
    <n v="94.205607476635521"/>
    <n v="1333.0056074766355"/>
    <s v="CA"/>
    <x v="0"/>
    <x v="6"/>
  </r>
  <r>
    <x v="9"/>
    <s v="C250261154"/>
    <s v="1037279266"/>
    <s v="Z045"/>
    <s v="Z022"/>
    <s v="0093296600"/>
    <s v="1211495"/>
    <s v="VILLA MARKET JP CO., LTD."/>
    <s v="1211495"/>
    <s v="14947765"/>
    <s v="SKU CA MGGR  83R  CPB 20 10000 PP  N TH1"/>
    <n v="30"/>
    <n v="1858.2"/>
    <x v="4"/>
    <n v="30"/>
    <n v="1883.7"/>
    <n v="25.5"/>
    <n v="1858.2"/>
    <n v="2160"/>
    <n v="141.30841121495328"/>
    <n v="1999.5084112149534"/>
    <s v="CA"/>
    <x v="0"/>
    <x v="6"/>
  </r>
  <r>
    <x v="9"/>
    <s v="C250261653"/>
    <s v="1037279270"/>
    <s v="Z045"/>
    <s v="Z022"/>
    <s v="0093296601"/>
    <s v="1495737"/>
    <s v="VILLA MARKET JP CO., LTD."/>
    <s v="1495737"/>
    <s v="15039619"/>
    <s v="SKU CA FLYL  97R  CPB 20 10000 PP  N TH1"/>
    <n v="10"/>
    <n v="627.9"/>
    <x v="5"/>
    <n v="10"/>
    <n v="627.9"/>
    <n v="0"/>
    <n v="627.9"/>
    <n v="720"/>
    <n v="47.10280373831776"/>
    <n v="675.00280373831777"/>
    <s v="CAHD"/>
    <x v="0"/>
    <x v="6"/>
  </r>
  <r>
    <x v="9"/>
    <s v="C250262034"/>
    <s v="1037279271"/>
    <s v="Z045"/>
    <s v="Z022"/>
    <s v="0093296602"/>
    <s v="1541948"/>
    <s v="VILLA MARKET JP CO., LTD."/>
    <s v="1541948"/>
    <s v="16239563"/>
    <s v="SKU WI LTBL  83R  CPB 20 10000 PP  N TH1"/>
    <n v="60"/>
    <n v="6159.6"/>
    <x v="7"/>
    <n v="60"/>
    <n v="6249"/>
    <n v="89.399999999999636"/>
    <n v="6159.6"/>
    <n v="7200"/>
    <n v="471.02803738317755"/>
    <n v="6630.6280373831778"/>
    <s v="WI"/>
    <x v="0"/>
    <x v="6"/>
  </r>
  <r>
    <x v="9"/>
    <s v="SRC1_Y25-061604"/>
    <s v="1037279828"/>
    <s v="Z045"/>
    <s v="Z022"/>
    <s v="0093296603"/>
    <s v="1255251"/>
    <s v="SERICHAI AS&amp;D CO., LTD."/>
    <s v="1255251"/>
    <s v="14976301"/>
    <s v="SKU EV LTSB  83R  ROC 20 10000 PP  N TH1"/>
    <n v="500"/>
    <n v="68570"/>
    <x v="0"/>
    <n v="500"/>
    <n v="69265"/>
    <n v="695"/>
    <n v="68570"/>
    <n v="80000"/>
    <n v="5233.6448598130837"/>
    <n v="73803.644859813081"/>
    <s v="EV"/>
    <x v="1"/>
    <x v="17"/>
  </r>
  <r>
    <x v="9"/>
    <s v="SRC1_Y25-061604"/>
    <s v="1037279828"/>
    <s v="Z045"/>
    <s v="Z022"/>
    <s v="0093296603"/>
    <s v="1255251"/>
    <s v="SERICHAI AS&amp;D CO., LTD."/>
    <s v="1255251"/>
    <s v="16256531"/>
    <s v="SKU WI FLOE  83M  SFP 20 10000 PP  N TH1"/>
    <n v="2000"/>
    <n v="124320"/>
    <x v="8"/>
    <n v="2000"/>
    <n v="125580"/>
    <n v="1260"/>
    <n v="124320"/>
    <n v="144000"/>
    <n v="9420.5607476635505"/>
    <n v="133740.56074766355"/>
    <s v="WI"/>
    <x v="1"/>
    <x v="17"/>
  </r>
  <r>
    <x v="9"/>
    <s v="SRC1_Y25-061604"/>
    <s v="1037279828"/>
    <s v="Z045"/>
    <s v="Z022"/>
    <s v="0093296603"/>
    <s v="1255251"/>
    <s v="SERICHAI AS&amp;D CO., LTD."/>
    <s v="1255251"/>
    <s v="16256537"/>
    <s v="SKU WI LTCO  83M  SFP 20 10000 PP  N TH1"/>
    <n v="2000"/>
    <n v="124320"/>
    <x v="9"/>
    <n v="2000"/>
    <n v="125580"/>
    <n v="1260"/>
    <n v="124320"/>
    <n v="144000"/>
    <n v="9420.5607476635505"/>
    <n v="133740.56074766355"/>
    <s v="WI"/>
    <x v="1"/>
    <x v="17"/>
  </r>
  <r>
    <x v="9"/>
    <s v="SRC1_Y25-061604"/>
    <s v="1037279828"/>
    <s v="Z045"/>
    <s v="Z022"/>
    <s v="0093296603"/>
    <s v="1255251"/>
    <s v="SERICHAI AS&amp;D CO., LTD."/>
    <s v="1255251"/>
    <s v="16256534"/>
    <s v="SKU WI MECO  83M  SFP 20 10000 PP  N TH1"/>
    <n v="2000"/>
    <n v="124320"/>
    <x v="10"/>
    <n v="2000"/>
    <n v="125580"/>
    <n v="1260"/>
    <n v="124320"/>
    <n v="144000"/>
    <n v="9420.5607476635505"/>
    <n v="133740.56074766355"/>
    <s v="WI"/>
    <x v="1"/>
    <x v="17"/>
  </r>
  <r>
    <x v="9"/>
    <s v="SRC1_Y25-061604"/>
    <s v="1037279828"/>
    <s v="Z045"/>
    <s v="Z022"/>
    <s v="0093296603"/>
    <s v="1255251"/>
    <s v="SERICHAI AS&amp;D CO., LTD."/>
    <s v="1255251"/>
    <s v="14947759"/>
    <s v="SKU CA FLYL  83R  CPB 20 10000 PP  N TH1"/>
    <n v="1469"/>
    <n v="91313.04"/>
    <x v="2"/>
    <n v="1469"/>
    <n v="92238.51"/>
    <n v="925.47000000000116"/>
    <n v="91313.04"/>
    <n v="105768"/>
    <n v="6919.4018691588781"/>
    <n v="98232.441869158865"/>
    <s v="CA"/>
    <x v="1"/>
    <x v="17"/>
  </r>
  <r>
    <x v="9"/>
    <s v="SRC1_Y25-061604"/>
    <s v="1037279828"/>
    <s v="Z045"/>
    <s v="Z022"/>
    <s v="0093296603"/>
    <s v="1255251"/>
    <s v="SERICHAI AS&amp;D CO., LTD."/>
    <s v="1255251"/>
    <s v="14947759"/>
    <s v="SKU CA FLYL  83R  CPB 20 10000 PP  N TH1"/>
    <n v="14531"/>
    <n v="903246.96"/>
    <x v="2"/>
    <n v="14531"/>
    <n v="912401.49"/>
    <n v="9154.5300000000279"/>
    <n v="903246.96"/>
    <n v="1046232"/>
    <n v="68445.084112149532"/>
    <n v="971692.04411214951"/>
    <s v="CA"/>
    <x v="1"/>
    <x v="17"/>
  </r>
  <r>
    <x v="9"/>
    <s v="SRC1_Y25-061604"/>
    <s v="1037279828"/>
    <s v="Z045"/>
    <s v="Z022"/>
    <s v="0093296603"/>
    <s v="1255251"/>
    <s v="SERICHAI AS&amp;D CO., LTD."/>
    <s v="1255251"/>
    <s v="14947762"/>
    <s v="SKU CA LTBL  83R  CPB 20 10000 PP  N TH1"/>
    <n v="2000"/>
    <n v="124320"/>
    <x v="3"/>
    <n v="2000"/>
    <n v="125580"/>
    <n v="1260"/>
    <n v="124320"/>
    <n v="144000"/>
    <n v="9420.5607476635505"/>
    <n v="133740.56074766355"/>
    <s v="CA"/>
    <x v="1"/>
    <x v="17"/>
  </r>
  <r>
    <x v="9"/>
    <s v="SRC1_Y25-061604"/>
    <s v="1037279828"/>
    <s v="Z045"/>
    <s v="Z022"/>
    <s v="0093296603"/>
    <s v="1255251"/>
    <s v="SERICHAI AS&amp;D CO., LTD."/>
    <s v="1255251"/>
    <s v="14947765"/>
    <s v="SKU CA MGGR  83R  CPB 20 10000 PP  N TH1"/>
    <n v="2000"/>
    <n v="124320"/>
    <x v="4"/>
    <n v="2000"/>
    <n v="125580"/>
    <n v="1260"/>
    <n v="124320"/>
    <n v="144000"/>
    <n v="9420.5607476635505"/>
    <n v="133740.56074766355"/>
    <s v="CA"/>
    <x v="1"/>
    <x v="17"/>
  </r>
  <r>
    <x v="9"/>
    <s v="SRC1_Y25-061604"/>
    <s v="1037279828"/>
    <s v="Z045"/>
    <s v="Z022"/>
    <s v="0093296603"/>
    <s v="1255251"/>
    <s v="SERICHAI AS&amp;D CO., LTD."/>
    <s v="1255251"/>
    <s v="15039619"/>
    <s v="SKU CA FLYL  97R  CPB 20 10000 PP  N TH1"/>
    <n v="7000"/>
    <n v="435120"/>
    <x v="5"/>
    <n v="7000"/>
    <n v="439530"/>
    <n v="4410"/>
    <n v="435120"/>
    <n v="504000"/>
    <n v="32971.962616822428"/>
    <n v="468091.96261682245"/>
    <s v="CAHD"/>
    <x v="1"/>
    <x v="17"/>
  </r>
  <r>
    <x v="9"/>
    <s v="SRC1_Y25-061604"/>
    <s v="1037279828"/>
    <s v="Z045"/>
    <s v="Z022"/>
    <s v="0093296603"/>
    <s v="1255251"/>
    <s v="SERICHAI AS&amp;D CO., LTD."/>
    <s v="1255251"/>
    <s v="15106849"/>
    <s v="SKU CA MGGR  97R  CPB 20 10000 PP  P TH1"/>
    <n v="1500"/>
    <n v="93240"/>
    <x v="6"/>
    <n v="1500"/>
    <n v="94185"/>
    <n v="945"/>
    <n v="93240"/>
    <n v="108000"/>
    <n v="7065.4205607476633"/>
    <n v="100305.42056074766"/>
    <s v="CAHD"/>
    <x v="1"/>
    <x v="17"/>
  </r>
  <r>
    <x v="9"/>
    <s v="SRC2_Y25-061605"/>
    <s v="1037279829"/>
    <s v="Z045"/>
    <s v="Z022"/>
    <s v="0093296604"/>
    <s v="1255251"/>
    <s v="SERICHAI AS&amp;D CO., LTD."/>
    <s v="1412734"/>
    <s v="16256531"/>
    <s v="SKU WI FLOE  83M  SFP 20 10000 PP  N TH1"/>
    <n v="2500"/>
    <n v="155400"/>
    <x v="8"/>
    <n v="2500"/>
    <n v="156975"/>
    <n v="1575"/>
    <n v="155400"/>
    <n v="180000"/>
    <n v="11775.700934579439"/>
    <n v="167175.70093457945"/>
    <s v="WI"/>
    <x v="1"/>
    <x v="17"/>
  </r>
  <r>
    <x v="9"/>
    <s v="SRC2_Y25-061605"/>
    <s v="1037279829"/>
    <s v="Z045"/>
    <s v="Z022"/>
    <s v="0093296604"/>
    <s v="1255251"/>
    <s v="SERICHAI AS&amp;D CO., LTD."/>
    <s v="1412734"/>
    <s v="16256537"/>
    <s v="SKU WI LTCO  83M  SFP 20 10000 PP  N TH1"/>
    <n v="2000"/>
    <n v="124320"/>
    <x v="9"/>
    <n v="2000"/>
    <n v="125580"/>
    <n v="1260"/>
    <n v="124320"/>
    <n v="144000"/>
    <n v="9420.5607476635505"/>
    <n v="133740.56074766355"/>
    <s v="WI"/>
    <x v="1"/>
    <x v="17"/>
  </r>
  <r>
    <x v="9"/>
    <s v="SRC2_Y25-061605"/>
    <s v="1037279829"/>
    <s v="Z045"/>
    <s v="Z022"/>
    <s v="0093296604"/>
    <s v="1255251"/>
    <s v="SERICHAI AS&amp;D CO., LTD."/>
    <s v="1412734"/>
    <s v="16256534"/>
    <s v="SKU WI MECO  83M  SFP 20 10000 PP  N TH1"/>
    <n v="1500"/>
    <n v="93240"/>
    <x v="10"/>
    <n v="1500"/>
    <n v="94185"/>
    <n v="945"/>
    <n v="93240"/>
    <n v="108000"/>
    <n v="7065.4205607476633"/>
    <n v="100305.42056074766"/>
    <s v="WI"/>
    <x v="1"/>
    <x v="17"/>
  </r>
  <r>
    <x v="9"/>
    <s v="SRC2_Y25-061605"/>
    <s v="1037279829"/>
    <s v="Z045"/>
    <s v="Z022"/>
    <s v="0093296604"/>
    <s v="1255251"/>
    <s v="SERICHAI AS&amp;D CO., LTD."/>
    <s v="1412734"/>
    <s v="14947759"/>
    <s v="SKU CA FLYL  83R  CPB 20 10000 PP  N TH1"/>
    <n v="14000"/>
    <n v="870240"/>
    <x v="2"/>
    <n v="14000"/>
    <n v="879060"/>
    <n v="8820"/>
    <n v="870240"/>
    <n v="1008000"/>
    <n v="65943.925233644855"/>
    <n v="936183.9252336449"/>
    <s v="CA"/>
    <x v="1"/>
    <x v="17"/>
  </r>
  <r>
    <x v="9"/>
    <s v="SRC2_Y25-061605"/>
    <s v="1037279829"/>
    <s v="Z045"/>
    <s v="Z022"/>
    <s v="0093296604"/>
    <s v="1255251"/>
    <s v="SERICHAI AS&amp;D CO., LTD."/>
    <s v="1412734"/>
    <s v="14947762"/>
    <s v="SKU CA LTBL  83R  CPB 20 10000 PP  N TH1"/>
    <n v="3000"/>
    <n v="186480"/>
    <x v="3"/>
    <n v="3000"/>
    <n v="188370"/>
    <n v="1890"/>
    <n v="186480"/>
    <n v="216000"/>
    <n v="14130.841121495327"/>
    <n v="200610.84112149532"/>
    <s v="CA"/>
    <x v="1"/>
    <x v="17"/>
  </r>
  <r>
    <x v="9"/>
    <s v="SRC2_Y25-061605"/>
    <s v="1037279829"/>
    <s v="Z045"/>
    <s v="Z022"/>
    <s v="0093296604"/>
    <s v="1255251"/>
    <s v="SERICHAI AS&amp;D CO., LTD."/>
    <s v="1412734"/>
    <s v="14947765"/>
    <s v="SKU CA MGGR  83R  CPB 20 10000 PP  N TH1"/>
    <n v="1500"/>
    <n v="93240"/>
    <x v="4"/>
    <n v="1500"/>
    <n v="94185"/>
    <n v="945"/>
    <n v="93240"/>
    <n v="108000"/>
    <n v="7065.4205607476633"/>
    <n v="100305.42056074766"/>
    <s v="CA"/>
    <x v="1"/>
    <x v="17"/>
  </r>
  <r>
    <x v="9"/>
    <s v="SRC2_Y25-061605"/>
    <s v="1037279829"/>
    <s v="Z045"/>
    <s v="Z022"/>
    <s v="0093296604"/>
    <s v="1255251"/>
    <s v="SERICHAI AS&amp;D CO., LTD."/>
    <s v="1412734"/>
    <s v="15039619"/>
    <s v="SKU CA FLYL  97R  CPB 20 10000 PP  N TH1"/>
    <n v="5000"/>
    <n v="310800"/>
    <x v="5"/>
    <n v="5000"/>
    <n v="313950"/>
    <n v="3150"/>
    <n v="310800"/>
    <n v="360000"/>
    <n v="23551.401869158879"/>
    <n v="334351.4018691589"/>
    <s v="CAHD"/>
    <x v="1"/>
    <x v="17"/>
  </r>
  <r>
    <x v="9"/>
    <s v="SRC2_Y25-061605"/>
    <s v="1037279829"/>
    <s v="Z045"/>
    <s v="Z022"/>
    <s v="0093296604"/>
    <s v="1255251"/>
    <s v="SERICHAI AS&amp;D CO., LTD."/>
    <s v="1412734"/>
    <s v="15106849"/>
    <s v="SKU CA MGGR  97R  CPB 20 10000 PP  P TH1"/>
    <n v="500"/>
    <n v="31080"/>
    <x v="6"/>
    <n v="500"/>
    <n v="31395"/>
    <n v="315"/>
    <n v="31080"/>
    <n v="36000"/>
    <n v="2355.1401869158876"/>
    <n v="33435.140186915887"/>
    <s v="CAHD"/>
    <x v="1"/>
    <x v="17"/>
  </r>
  <r>
    <x v="1"/>
    <s v="W401R50093 (Q)"/>
    <s v="1037159416"/>
    <s v="Z046"/>
    <s v="Z003"/>
    <s v="0093307914"/>
    <s v="1014781"/>
    <s v="CP All Public Company Limited"/>
    <s v="1092504"/>
    <s v="14976304"/>
    <s v="SKU EV MGOP  83R  ROC 20 10000 PP  N TH1"/>
    <n v="1"/>
    <n v="142.93"/>
    <x v="1"/>
    <n v="-1"/>
    <n v="-151.55000000000001"/>
    <n v="-8.6200000000000045"/>
    <n v="-142.93"/>
    <n v="-175"/>
    <n v="-11.448598130841122"/>
    <n v="-154.37859813084114"/>
    <s v="EV"/>
    <x v="0"/>
    <x v="0"/>
  </r>
  <r>
    <x v="1"/>
    <s v="W401R50093 (Q)"/>
    <s v="1037159416"/>
    <s v="Z046"/>
    <s v="Z003"/>
    <s v="0093307914"/>
    <s v="1014781"/>
    <s v="CP All Public Company Limited"/>
    <s v="1092504"/>
    <s v="16256537"/>
    <s v="SKU WI LTCO  83M  SFP 20 10000 PP  N TH1"/>
    <n v="1"/>
    <n v="59.19"/>
    <x v="9"/>
    <n v="-1"/>
    <n v="-62.79"/>
    <n v="-3.6000000000000014"/>
    <n v="-59.19"/>
    <n v="-72"/>
    <n v="-4.7102803738317753"/>
    <n v="-63.900280373831777"/>
    <s v="WI"/>
    <x v="0"/>
    <x v="0"/>
  </r>
  <r>
    <x v="1"/>
    <s v="W141R50088 (Q)"/>
    <s v="1037159437"/>
    <s v="Z046"/>
    <s v="Z003"/>
    <s v="0093307915"/>
    <s v="1014781"/>
    <s v="CP All Public Company Limited"/>
    <s v="1232007"/>
    <s v="14947762"/>
    <s v="SKU CA LTBL  83R  CPB 20 10000 PP  N TH1"/>
    <n v="1"/>
    <n v="59.19"/>
    <x v="3"/>
    <n v="-1"/>
    <n v="-62.79"/>
    <n v="-3.6000000000000014"/>
    <n v="-59.19"/>
    <n v="-72"/>
    <n v="-4.7102803738317753"/>
    <n v="-63.900280373831777"/>
    <s v="CA"/>
    <x v="0"/>
    <x v="0"/>
  </r>
  <r>
    <x v="1"/>
    <s v="W141R50088 (Q)"/>
    <s v="1037159437"/>
    <s v="Z046"/>
    <s v="Z003"/>
    <s v="0093307915"/>
    <s v="1014781"/>
    <s v="CP All Public Company Limited"/>
    <s v="1232007"/>
    <s v="16239563"/>
    <s v="SKU WI LTBL  83R  CPB 20 10000 PP  N TH1"/>
    <n v="1"/>
    <n v="98.95"/>
    <x v="7"/>
    <n v="-1"/>
    <n v="-104.15"/>
    <n v="-5.2000000000000028"/>
    <n v="-98.95"/>
    <n v="-120"/>
    <n v="-7.8504672897196262"/>
    <n v="-106.80046728971963"/>
    <s v="WI"/>
    <x v="0"/>
    <x v="0"/>
  </r>
  <r>
    <x v="1"/>
    <s v="W141R50088 (Q)"/>
    <s v="1037159437"/>
    <s v="Z046"/>
    <s v="Z003"/>
    <s v="0093307915"/>
    <s v="1014781"/>
    <s v="CP All Public Company Limited"/>
    <s v="1232007"/>
    <s v="14976298"/>
    <s v="SKU EV ORBL  83R  ROC 20 10000 PP  N TH1"/>
    <n v="1"/>
    <n v="133.33000000000001"/>
    <x v="11"/>
    <n v="-1"/>
    <n v="-138.53"/>
    <n v="-5.1999999999999886"/>
    <n v="-133.33000000000001"/>
    <n v="-160"/>
    <n v="-10.467289719626168"/>
    <n v="-143.79728971962618"/>
    <s v="EV"/>
    <x v="0"/>
    <x v="0"/>
  </r>
  <r>
    <x v="1"/>
    <s v="W141R50088 (Q)"/>
    <s v="1037159437"/>
    <s v="Z046"/>
    <s v="Z003"/>
    <s v="0093307915"/>
    <s v="1014781"/>
    <s v="CP All Public Company Limited"/>
    <s v="1232007"/>
    <s v="14947765"/>
    <s v="SKU CA MGGR  83R  CPB 20 10000 PP  N TH1"/>
    <n v="1"/>
    <n v="59.19"/>
    <x v="4"/>
    <n v="-1"/>
    <n v="-62.79"/>
    <n v="-3.6000000000000014"/>
    <n v="-59.19"/>
    <n v="-72"/>
    <n v="-4.7102803738317753"/>
    <n v="-63.900280373831777"/>
    <s v="CA"/>
    <x v="0"/>
    <x v="0"/>
  </r>
  <r>
    <x v="1"/>
    <s v="W121R50166 (Q)"/>
    <s v="1037159453"/>
    <s v="Z046"/>
    <s v="Z003"/>
    <s v="0093307916"/>
    <s v="1014781"/>
    <s v="CP All Public Company Limited"/>
    <s v="1123730"/>
    <s v="15039619"/>
    <s v="SKU CA FLYL  97R  CPB 20 10000 PP  N TH1"/>
    <n v="1"/>
    <n v="59.19"/>
    <x v="5"/>
    <n v="-1"/>
    <n v="-62.79"/>
    <n v="-3.6000000000000014"/>
    <n v="-59.19"/>
    <n v="-72"/>
    <n v="-4.7102803738317753"/>
    <n v="-63.900280373831777"/>
    <s v="CAHD"/>
    <x v="0"/>
    <x v="0"/>
  </r>
  <r>
    <x v="1"/>
    <s v="W801R50087 (U)"/>
    <s v="1037159460"/>
    <s v="Z013"/>
    <s v="Z003"/>
    <s v="0093307917"/>
    <s v="1014781"/>
    <s v="CP All Public Company Limited"/>
    <s v="1014779"/>
    <s v="15039619"/>
    <s v="SKU CA FLYL  97R  CPB 20 10000 PP  N TH1"/>
    <n v="483"/>
    <n v="28589.52"/>
    <x v="5"/>
    <n v="-483"/>
    <n v="-30327.57"/>
    <n v="-1738.0499999999993"/>
    <n v="-28589.52"/>
    <n v="-34776"/>
    <n v="-2275.0654205607475"/>
    <n v="-30864.585420560747"/>
    <s v="CAHD"/>
    <x v="0"/>
    <x v="0"/>
  </r>
  <r>
    <x v="1"/>
    <s v="W801R50087 (U)"/>
    <s v="1037159456"/>
    <s v="Z046"/>
    <s v="Z003"/>
    <s v="0093307918"/>
    <s v="1014781"/>
    <s v="CP All Public Company Limited"/>
    <s v="1014779"/>
    <s v="15039619"/>
    <s v="SKU CA FLYL  97R  CPB 20 10000 PP  N TH1"/>
    <n v="17"/>
    <n v="1006.25"/>
    <x v="5"/>
    <n v="-17"/>
    <n v="-1067.43"/>
    <n v="-61.180000000000064"/>
    <n v="-1006.25"/>
    <n v="-1224"/>
    <n v="-80.074766355140184"/>
    <n v="-1086.3247663551401"/>
    <s v="CAHD"/>
    <x v="0"/>
    <x v="0"/>
  </r>
  <r>
    <x v="1"/>
    <s v="1512057255RF93296129"/>
    <s v="1037159479"/>
    <s v="Z013"/>
    <s v="Z003"/>
    <s v="0093307919"/>
    <s v="1014781"/>
    <s v="CP All Public Company Limited"/>
    <s v="1247865"/>
    <s v="16256537"/>
    <s v="SKU WI LTCO  83M  SFP 20 10000 PP  N TH1"/>
    <n v="499"/>
    <n v="29536.58"/>
    <x v="9"/>
    <n v="-499"/>
    <n v="-31332.21"/>
    <n v="-1795.6299999999974"/>
    <n v="-29536.58"/>
    <n v="-35928"/>
    <n v="-2350.429906542056"/>
    <n v="-31887.009906542058"/>
    <s v="WI"/>
    <x v="0"/>
    <x v="0"/>
  </r>
  <r>
    <x v="1"/>
    <s v="1512057255RF93296129"/>
    <s v="1037159479"/>
    <s v="Z013"/>
    <s v="Z003"/>
    <s v="0093307919"/>
    <s v="1014781"/>
    <s v="CP All Public Company Limited"/>
    <s v="1247865"/>
    <s v="16256534"/>
    <s v="SKU WI MECO  83M  SFP 20 10000 PP  N TH1"/>
    <n v="490"/>
    <n v="29003.86"/>
    <x v="10"/>
    <n v="-490"/>
    <n v="-30767.1"/>
    <n v="-1763.239999999998"/>
    <n v="-29003.86"/>
    <n v="-35280"/>
    <n v="-2308.0373831775701"/>
    <n v="-31311.897383177569"/>
    <s v="WI"/>
    <x v="0"/>
    <x v="0"/>
  </r>
  <r>
    <x v="1"/>
    <s v="1512057255RF93296129"/>
    <s v="1037159482"/>
    <s v="Z046"/>
    <s v="Z003"/>
    <s v="0093307920"/>
    <s v="1014781"/>
    <s v="CP All Public Company Limited"/>
    <s v="1247865"/>
    <s v="16256537"/>
    <s v="SKU WI LTCO  83M  SFP 20 10000 PP  N TH1"/>
    <n v="1"/>
    <n v="59.19"/>
    <x v="9"/>
    <n v="-1"/>
    <n v="-62.79"/>
    <n v="-3.6000000000000014"/>
    <n v="-59.19"/>
    <n v="-72"/>
    <n v="-4.7102803738317753"/>
    <n v="-63.900280373831777"/>
    <s v="WI"/>
    <x v="0"/>
    <x v="0"/>
  </r>
  <r>
    <x v="1"/>
    <s v="1512057255RF93296129"/>
    <s v="1037159482"/>
    <s v="Z046"/>
    <s v="Z003"/>
    <s v="0093307920"/>
    <s v="1014781"/>
    <s v="CP All Public Company Limited"/>
    <s v="1247865"/>
    <s v="16256534"/>
    <s v="SKU WI MECO  83M  SFP 20 10000 PP  N TH1"/>
    <n v="10"/>
    <n v="591.91"/>
    <x v="10"/>
    <n v="-10"/>
    <n v="-627.9"/>
    <n v="-35.990000000000009"/>
    <n v="-591.91"/>
    <n v="-720"/>
    <n v="-47.10280373831776"/>
    <n v="-639.01280373831776"/>
    <s v="WI"/>
    <x v="0"/>
    <x v="0"/>
  </r>
  <r>
    <x v="1"/>
    <s v="1512057254RF93296128"/>
    <s v="1037159484"/>
    <s v="Z013"/>
    <s v="Z003"/>
    <s v="0093307921"/>
    <s v="1014781"/>
    <s v="CP All Public Company Limited"/>
    <s v="1247865"/>
    <s v="14947759"/>
    <s v="SKU CA FLYL  83R  CPB 20 10000 PP  N TH1"/>
    <n v="494"/>
    <n v="29240.61"/>
    <x v="2"/>
    <n v="-494"/>
    <n v="-31018.26"/>
    <n v="-1777.6499999999978"/>
    <n v="-29240.61"/>
    <n v="-35568"/>
    <n v="-2326.8785046728972"/>
    <n v="-31567.488504672896"/>
    <s v="CA"/>
    <x v="0"/>
    <x v="0"/>
  </r>
  <r>
    <x v="1"/>
    <s v="1512057254RF93296128"/>
    <s v="1037159499"/>
    <s v="Z046"/>
    <s v="Z003"/>
    <s v="0093307922"/>
    <s v="1014781"/>
    <s v="CP All Public Company Limited"/>
    <s v="1247865"/>
    <s v="14947759"/>
    <s v="SKU CA FLYL  83R  CPB 20 10000 PP  N TH1"/>
    <n v="6"/>
    <n v="355.15"/>
    <x v="2"/>
    <n v="-6"/>
    <n v="-376.74"/>
    <n v="-21.590000000000032"/>
    <n v="-355.15"/>
    <n v="-432"/>
    <n v="-28.261682242990656"/>
    <n v="-383.41168224299065"/>
    <s v="CA"/>
    <x v="0"/>
    <x v="0"/>
  </r>
  <r>
    <x v="1"/>
    <s v="4012057481RF93296120"/>
    <s v="1037159528"/>
    <s v="Z013"/>
    <s v="Z003"/>
    <s v="0093307923"/>
    <s v="1014781"/>
    <s v="CP All Public Company Limited"/>
    <s v="1092504"/>
    <s v="14947759"/>
    <s v="SKU CA FLYL  83R  CPB 20 10000 PP  N TH1"/>
    <n v="497"/>
    <n v="29418.19"/>
    <x v="2"/>
    <n v="-497"/>
    <n v="-31206.63"/>
    <n v="-1788.4400000000023"/>
    <n v="-29418.19"/>
    <n v="-35784"/>
    <n v="-2341.0093457943926"/>
    <n v="-31759.19934579439"/>
    <s v="CA"/>
    <x v="0"/>
    <x v="0"/>
  </r>
  <r>
    <x v="1"/>
    <s v="4012057481RF93296120"/>
    <s v="1037159531"/>
    <s v="Z046"/>
    <s v="Z003"/>
    <s v="0093307924"/>
    <s v="1014781"/>
    <s v="CP All Public Company Limited"/>
    <s v="1092504"/>
    <s v="14947759"/>
    <s v="SKU CA FLYL  83R  CPB 20 10000 PP  N TH1"/>
    <n v="3"/>
    <n v="177.58"/>
    <x v="2"/>
    <n v="-3"/>
    <n v="-188.37"/>
    <n v="-10.789999999999992"/>
    <n v="-177.58"/>
    <n v="-216"/>
    <n v="-14.130841121495328"/>
    <n v="-191.71084112149535"/>
    <s v="CA"/>
    <x v="0"/>
    <x v="0"/>
  </r>
  <r>
    <x v="4"/>
    <s v="577899RF93296440"/>
    <s v="1037201634"/>
    <s v="Z013"/>
    <s v="Z003"/>
    <s v="0093307925"/>
    <s v="1106976"/>
    <s v="UFM Fuji Super Co.,Ltd."/>
    <s v="1106976"/>
    <s v="16280435"/>
    <s v="SKU EV ORBL  83R  ROC 20 10000 PP  N TH1"/>
    <n v="100"/>
    <n v="13853"/>
    <x v="11"/>
    <n v="-100"/>
    <n v="-13853"/>
    <n v="0"/>
    <n v="-13853"/>
    <n v="-16000"/>
    <n v="-1046.7289719626169"/>
    <n v="-14899.728971962617"/>
    <s v="EV"/>
    <x v="0"/>
    <x v="16"/>
  </r>
  <r>
    <x v="4"/>
    <s v="577899RF93296440"/>
    <s v="1037201634"/>
    <s v="Z013"/>
    <s v="Z003"/>
    <s v="0093307925"/>
    <s v="1106976"/>
    <s v="UFM Fuji Super Co.,Ltd."/>
    <s v="1106976"/>
    <s v="14976301"/>
    <s v="SKU EV LTSB  83R  ROC 20 10000 PP  N TH1"/>
    <n v="150"/>
    <n v="20667"/>
    <x v="0"/>
    <n v="-150"/>
    <n v="-20779.5"/>
    <n v="-112.5"/>
    <n v="-20667"/>
    <n v="-24000"/>
    <n v="-1570.0934579439252"/>
    <n v="-22237.093457943924"/>
    <s v="EV"/>
    <x v="0"/>
    <x v="16"/>
  </r>
  <r>
    <x v="4"/>
    <s v="577899RF93296440"/>
    <s v="1037201634"/>
    <s v="Z013"/>
    <s v="Z003"/>
    <s v="0093307925"/>
    <s v="1106976"/>
    <s v="UFM Fuji Super Co.,Ltd."/>
    <s v="1106976"/>
    <s v="16239563"/>
    <s v="SKU WI LTBL  83R  CPB 20 10000 PP  N TH1"/>
    <n v="50"/>
    <n v="5207.5"/>
    <x v="7"/>
    <n v="-50"/>
    <n v="-5207.5"/>
    <n v="0"/>
    <n v="-5207.5"/>
    <n v="-6000"/>
    <n v="-392.52336448598129"/>
    <n v="-5600.0233644859809"/>
    <s v="WI"/>
    <x v="0"/>
    <x v="16"/>
  </r>
  <r>
    <x v="4"/>
    <s v="577899RF93296440"/>
    <s v="1037201634"/>
    <s v="Z013"/>
    <s v="Z003"/>
    <s v="0093307925"/>
    <s v="1106976"/>
    <s v="UFM Fuji Super Co.,Ltd."/>
    <s v="1106976"/>
    <s v="14947759"/>
    <s v="SKU CA FLYL  83R  CPB 20 10000 PP  N TH1"/>
    <n v="150"/>
    <n v="9418.5"/>
    <x v="2"/>
    <n v="-150"/>
    <n v="-9418.5"/>
    <n v="0"/>
    <n v="-9418.5"/>
    <n v="-10800"/>
    <n v="-706.54205607476638"/>
    <n v="-10125.042056074766"/>
    <s v="CA"/>
    <x v="0"/>
    <x v="16"/>
  </r>
  <r>
    <x v="4"/>
    <s v="577899RF93296440"/>
    <s v="1037201634"/>
    <s v="Z013"/>
    <s v="Z003"/>
    <s v="0093307925"/>
    <s v="1106976"/>
    <s v="UFM Fuji Super Co.,Ltd."/>
    <s v="1106976"/>
    <s v="14947762"/>
    <s v="SKU CA LTBL  83R  CPB 20 10000 PP  N TH1"/>
    <n v="300"/>
    <n v="18837"/>
    <x v="3"/>
    <n v="-300"/>
    <n v="-18837"/>
    <n v="0"/>
    <n v="-18837"/>
    <n v="-21600"/>
    <n v="-1413.0841121495328"/>
    <n v="-20250.084112149532"/>
    <s v="CA"/>
    <x v="0"/>
    <x v="16"/>
  </r>
  <r>
    <x v="4"/>
    <s v="577899RF93296440"/>
    <s v="1037201634"/>
    <s v="Z013"/>
    <s v="Z003"/>
    <s v="0093307925"/>
    <s v="1106976"/>
    <s v="UFM Fuji Super Co.,Ltd."/>
    <s v="1106976"/>
    <s v="14947765"/>
    <s v="SKU CA MGGR  83R  CPB 20 10000 PP  N TH1"/>
    <n v="500"/>
    <n v="31395"/>
    <x v="4"/>
    <n v="-500"/>
    <n v="-31395"/>
    <n v="0"/>
    <n v="-31395"/>
    <n v="-36000"/>
    <n v="-2355.1401869158876"/>
    <n v="-33750.140186915887"/>
    <s v="CA"/>
    <x v="0"/>
    <x v="16"/>
  </r>
  <r>
    <x v="8"/>
    <s v="W101R60033 (Q)"/>
    <s v="1037265736"/>
    <s v="Z013"/>
    <s v="Z003"/>
    <s v="0093307926"/>
    <s v="1014781"/>
    <s v="CP All Public Company Limited"/>
    <s v="1014781"/>
    <s v="15039619"/>
    <s v="SKU CA FLYL  97R  CPB 20 10000 PP  N TH1"/>
    <n v="8"/>
    <n v="473.53"/>
    <x v="5"/>
    <n v="-8"/>
    <n v="-502.32"/>
    <n v="-28.79000000000002"/>
    <n v="-473.53"/>
    <n v="-576"/>
    <n v="-37.682242990654203"/>
    <n v="-511.2122429906542"/>
    <s v="CAHD"/>
    <x v="0"/>
    <x v="0"/>
  </r>
  <r>
    <x v="8"/>
    <s v="W101R60033 (Q)"/>
    <s v="1037265739"/>
    <s v="Z046"/>
    <s v="Z003"/>
    <s v="0093307927"/>
    <s v="1014781"/>
    <s v="CP All Public Company Limited"/>
    <s v="1014781"/>
    <s v="16256531"/>
    <s v="SKU WI FLOE  83M  SFP 20 10000 PP  N TH1"/>
    <n v="1"/>
    <n v="59.19"/>
    <x v="8"/>
    <n v="-1"/>
    <n v="-62.79"/>
    <n v="-3.6000000000000014"/>
    <n v="-59.19"/>
    <n v="-72"/>
    <n v="-4.7102803738317753"/>
    <n v="-63.900280373831777"/>
    <s v="WI"/>
    <x v="0"/>
    <x v="0"/>
  </r>
  <r>
    <x v="8"/>
    <s v="W101R60033 (Q)"/>
    <s v="1037265739"/>
    <s v="Z046"/>
    <s v="Z003"/>
    <s v="0093307927"/>
    <s v="1014781"/>
    <s v="CP All Public Company Limited"/>
    <s v="1014781"/>
    <s v="16256537"/>
    <s v="SKU WI LTCO  83M  SFP 20 10000 PP  N TH1"/>
    <n v="2"/>
    <n v="118.39"/>
    <x v="9"/>
    <n v="-2"/>
    <n v="-125.58"/>
    <n v="-7.1899999999999977"/>
    <n v="-118.39"/>
    <n v="-144"/>
    <n v="-9.4205607476635507"/>
    <n v="-127.81056074766354"/>
    <s v="WI"/>
    <x v="0"/>
    <x v="0"/>
  </r>
  <r>
    <x v="8"/>
    <s v="W101R60033 (Q)"/>
    <s v="1037265739"/>
    <s v="Z046"/>
    <s v="Z003"/>
    <s v="0093307927"/>
    <s v="1014781"/>
    <s v="CP All Public Company Limited"/>
    <s v="1014781"/>
    <s v="14947765"/>
    <s v="SKU CA MGGR  83R  CPB 20 10000 PP  N TH1"/>
    <n v="1"/>
    <n v="59.19"/>
    <x v="4"/>
    <n v="-1"/>
    <n v="-62.79"/>
    <n v="-3.6000000000000014"/>
    <n v="-59.19"/>
    <n v="-72"/>
    <n v="-4.7102803738317753"/>
    <n v="-63.900280373831777"/>
    <s v="CA"/>
    <x v="0"/>
    <x v="0"/>
  </r>
  <r>
    <x v="8"/>
    <s v="W101R60033 (Q)"/>
    <s v="1037265739"/>
    <s v="Z046"/>
    <s v="Z003"/>
    <s v="0093307927"/>
    <s v="1014781"/>
    <s v="CP All Public Company Limited"/>
    <s v="1014781"/>
    <s v="14976304"/>
    <s v="SKU EV MGOP  83R  ROC 20 10000 PP  N TH1"/>
    <n v="2"/>
    <n v="285.85000000000002"/>
    <x v="1"/>
    <n v="-2"/>
    <n v="-303.10000000000002"/>
    <n v="-17.25"/>
    <n v="-285.85000000000002"/>
    <n v="-350"/>
    <n v="-22.897196261682243"/>
    <n v="-308.74719626168229"/>
    <s v="EV"/>
    <x v="0"/>
    <x v="0"/>
  </r>
  <r>
    <x v="8"/>
    <s v="W101R60033 (Q)"/>
    <s v="1037265739"/>
    <s v="Z046"/>
    <s v="Z003"/>
    <s v="0093307927"/>
    <s v="1014781"/>
    <s v="CP All Public Company Limited"/>
    <s v="1014781"/>
    <s v="15106849"/>
    <s v="SKU CA MGGR  97R  CPB 20 10000 PP  P TH1"/>
    <n v="1"/>
    <n v="59.19"/>
    <x v="6"/>
    <n v="-1"/>
    <n v="-62.79"/>
    <n v="-3.6000000000000014"/>
    <n v="-59.19"/>
    <n v="-72"/>
    <n v="-4.7102803738317753"/>
    <n v="-63.900280373831777"/>
    <s v="CAHD"/>
    <x v="0"/>
    <x v="0"/>
  </r>
  <r>
    <x v="8"/>
    <s v="W101R60033 (Q)"/>
    <s v="1037265739"/>
    <s v="Z046"/>
    <s v="Z003"/>
    <s v="0093307927"/>
    <s v="1014781"/>
    <s v="CP All Public Company Limited"/>
    <s v="1014781"/>
    <s v="14976301"/>
    <s v="SKU EV LTSB  83R  ROC 20 10000 PP  N TH1"/>
    <n v="2"/>
    <n v="266.68"/>
    <x v="0"/>
    <n v="-2"/>
    <n v="-277.06"/>
    <n v="-10.379999999999995"/>
    <n v="-266.68"/>
    <n v="-320"/>
    <n v="-20.934579439252335"/>
    <n v="-287.61457943925234"/>
    <s v="EV"/>
    <x v="0"/>
    <x v="0"/>
  </r>
  <r>
    <x v="8"/>
    <s v="W101R60033 (Q)"/>
    <s v="1037265739"/>
    <s v="Z046"/>
    <s v="Z003"/>
    <s v="0093307927"/>
    <s v="1014781"/>
    <s v="CP All Public Company Limited"/>
    <s v="1014781"/>
    <s v="16239563"/>
    <s v="SKU WI LTBL  83R  CPB 20 10000 PP  N TH1"/>
    <n v="1"/>
    <n v="98.95"/>
    <x v="7"/>
    <n v="-1"/>
    <n v="-104.15"/>
    <n v="-5.2000000000000028"/>
    <n v="-98.95"/>
    <n v="-120"/>
    <n v="-7.8504672897196262"/>
    <n v="-106.80046728971963"/>
    <s v="WI"/>
    <x v="0"/>
    <x v="0"/>
  </r>
  <r>
    <x v="8"/>
    <s v="W101R60033 (Q)"/>
    <s v="1037265739"/>
    <s v="Z046"/>
    <s v="Z003"/>
    <s v="0093307927"/>
    <s v="1014781"/>
    <s v="CP All Public Company Limited"/>
    <s v="1014781"/>
    <s v="14947762"/>
    <s v="SKU CA LTBL  83R  CPB 20 10000 PP  N TH1"/>
    <n v="4"/>
    <n v="236.77"/>
    <x v="3"/>
    <n v="-4"/>
    <n v="-251.16"/>
    <n v="-14.389999999999986"/>
    <n v="-236.77"/>
    <n v="-288"/>
    <n v="-18.841121495327101"/>
    <n v="-255.6111214953271"/>
    <s v="CA"/>
    <x v="0"/>
    <x v="0"/>
  </r>
  <r>
    <x v="8"/>
    <s v="W101R60033 (Q)"/>
    <s v="1037265739"/>
    <s v="Z046"/>
    <s v="Z003"/>
    <s v="0093307927"/>
    <s v="1014781"/>
    <s v="CP All Public Company Limited"/>
    <s v="1014781"/>
    <s v="15039619"/>
    <s v="SKU CA FLYL  97R  CPB 20 10000 PP  N TH1"/>
    <n v="2"/>
    <n v="118.39"/>
    <x v="5"/>
    <n v="-2"/>
    <n v="-125.58"/>
    <n v="-7.1899999999999977"/>
    <n v="-118.39"/>
    <n v="-144"/>
    <n v="-9.4205607476635507"/>
    <n v="-127.81056074766354"/>
    <s v="CAHD"/>
    <x v="0"/>
    <x v="0"/>
  </r>
  <r>
    <x v="8"/>
    <s v="W131R60033 (Q)"/>
    <s v="1037265755"/>
    <s v="Z013"/>
    <s v="Z003"/>
    <s v="0093307928"/>
    <s v="1014781"/>
    <s v="CP All Public Company Limited"/>
    <s v="1134451"/>
    <s v="14947762"/>
    <s v="SKU CA LTBL  83R  CPB 20 10000 PP  N TH1"/>
    <n v="8"/>
    <n v="473.53"/>
    <x v="3"/>
    <n v="-8"/>
    <n v="-502.32"/>
    <n v="-28.79000000000002"/>
    <n v="-473.53"/>
    <n v="-576"/>
    <n v="-37.682242990654203"/>
    <n v="-511.2122429906542"/>
    <s v="CA"/>
    <x v="0"/>
    <x v="0"/>
  </r>
  <r>
    <x v="8"/>
    <s v="W131R60033 (Q)"/>
    <s v="1037265747"/>
    <s v="Z046"/>
    <s v="Z003"/>
    <s v="0093307929"/>
    <s v="1014781"/>
    <s v="CP All Public Company Limited"/>
    <s v="1134451"/>
    <s v="14947762"/>
    <s v="SKU CA LTBL  83R  CPB 20 10000 PP  N TH1"/>
    <n v="2"/>
    <n v="118.39"/>
    <x v="3"/>
    <n v="-2"/>
    <n v="-125.58"/>
    <n v="-7.1899999999999977"/>
    <n v="-118.39"/>
    <n v="-144"/>
    <n v="-9.4205607476635507"/>
    <n v="-127.81056074766354"/>
    <s v="CA"/>
    <x v="0"/>
    <x v="0"/>
  </r>
  <r>
    <x v="8"/>
    <s v="W301R60052 (Q)"/>
    <s v="1037265762"/>
    <s v="Z013"/>
    <s v="Z003"/>
    <s v="0093307930"/>
    <s v="1014781"/>
    <s v="CP All Public Company Limited"/>
    <s v="1113864"/>
    <s v="16280435"/>
    <s v="SKU EV ORBL  83R  ROC 20 10000 PP  N TH1"/>
    <n v="9"/>
    <n v="1200.04"/>
    <x v="11"/>
    <n v="-9"/>
    <n v="-1246.77"/>
    <n v="-46.730000000000018"/>
    <n v="-1200.04"/>
    <n v="-1440"/>
    <n v="-94.205607476635521"/>
    <n v="-1294.2456074766355"/>
    <s v="EV"/>
    <x v="0"/>
    <x v="0"/>
  </r>
  <r>
    <x v="8"/>
    <s v="W301R60052 (Q)"/>
    <s v="1037265764"/>
    <s v="Z046"/>
    <s v="Z003"/>
    <s v="0093307931"/>
    <s v="1014781"/>
    <s v="CP All Public Company Limited"/>
    <s v="1113864"/>
    <s v="16280435"/>
    <s v="SKU EV ORBL  83R  ROC 20 10000 PP  N TH1"/>
    <n v="1"/>
    <n v="133.33000000000001"/>
    <x v="11"/>
    <n v="-1"/>
    <n v="-138.53"/>
    <n v="-5.1999999999999886"/>
    <n v="-133.33000000000001"/>
    <n v="-160"/>
    <n v="-10.467289719626168"/>
    <n v="-143.79728971962618"/>
    <s v="EV"/>
    <x v="0"/>
    <x v="0"/>
  </r>
  <r>
    <x v="8"/>
    <s v="1512059722RF93296268"/>
    <s v="1037265766"/>
    <s v="Z013"/>
    <s v="Z003"/>
    <s v="0093307932"/>
    <s v="1014781"/>
    <s v="CP All Public Company Limited"/>
    <s v="1247865"/>
    <s v="16256531"/>
    <s v="SKU WI FLOE  83M  SFP 20 10000 PP  N TH1"/>
    <n v="497"/>
    <n v="29418.2"/>
    <x v="8"/>
    <n v="-497"/>
    <n v="-31206.63"/>
    <n v="-1788.4300000000003"/>
    <n v="-29418.2"/>
    <n v="-35784"/>
    <n v="-2341.0093457943926"/>
    <n v="-31759.209345794392"/>
    <s v="WI"/>
    <x v="0"/>
    <x v="0"/>
  </r>
  <r>
    <x v="8"/>
    <s v="1512059722RF93296268"/>
    <s v="1037265769"/>
    <s v="Z046"/>
    <s v="Z003"/>
    <s v="0093307933"/>
    <s v="1014781"/>
    <s v="CP All Public Company Limited"/>
    <s v="1247865"/>
    <s v="16256531"/>
    <s v="SKU WI FLOE  83M  SFP 20 10000 PP  N TH1"/>
    <n v="3"/>
    <n v="177.58"/>
    <x v="8"/>
    <n v="-3"/>
    <n v="-188.37"/>
    <n v="-10.789999999999992"/>
    <n v="-177.58"/>
    <n v="-216"/>
    <n v="-14.130841121495328"/>
    <n v="-191.71084112149535"/>
    <s v="WI"/>
    <x v="0"/>
    <x v="0"/>
  </r>
  <r>
    <x v="8"/>
    <s v="4012058746RF93296190"/>
    <s v="1037265784"/>
    <s v="Z013"/>
    <s v="Z003"/>
    <s v="0093307934"/>
    <s v="1014781"/>
    <s v="CP All Public Company Limited"/>
    <s v="1092504"/>
    <s v="14947759"/>
    <s v="SKU CA FLYL  83R  CPB 20 10000 PP  N TH1"/>
    <n v="480"/>
    <n v="28411.93"/>
    <x v="2"/>
    <n v="-480"/>
    <n v="-30139.200000000001"/>
    <n v="-1727.2700000000004"/>
    <n v="-28411.93"/>
    <n v="-34560"/>
    <n v="-2260.9345794392525"/>
    <n v="-30672.864579439254"/>
    <s v="CA"/>
    <x v="0"/>
    <x v="0"/>
  </r>
  <r>
    <x v="8"/>
    <s v="4012058746RF93296190"/>
    <s v="1037265788"/>
    <s v="Z046"/>
    <s v="Z003"/>
    <s v="0093307935"/>
    <s v="1014781"/>
    <s v="CP All Public Company Limited"/>
    <s v="1092504"/>
    <s v="14947759"/>
    <s v="SKU CA FLYL  83R  CPB 20 10000 PP  N TH1"/>
    <n v="20"/>
    <n v="1183.83"/>
    <x v="2"/>
    <n v="-20"/>
    <n v="-1255.8"/>
    <n v="-71.970000000000027"/>
    <n v="-1183.83"/>
    <n v="-1440"/>
    <n v="-94.205607476635521"/>
    <n v="-1278.0356074766355"/>
    <s v="CA"/>
    <x v="0"/>
    <x v="0"/>
  </r>
  <r>
    <x v="8"/>
    <s v="1313050558RF93296329"/>
    <s v="1037265791"/>
    <s v="Z013"/>
    <s v="Z003"/>
    <s v="0093307936"/>
    <s v="1014781"/>
    <s v="CP All Public Company Limited"/>
    <s v="1134451"/>
    <s v="14947759"/>
    <s v="SKU CA FLYL  83R  CPB 20 10000 PP  N TH1"/>
    <n v="471"/>
    <n v="27879.21"/>
    <x v="2"/>
    <n v="-471"/>
    <n v="-29574.09"/>
    <n v="-1694.880000000001"/>
    <n v="-27879.21"/>
    <n v="-33912"/>
    <n v="-2218.5420560747662"/>
    <n v="-30097.752056074765"/>
    <s v="CA"/>
    <x v="0"/>
    <x v="0"/>
  </r>
  <r>
    <x v="8"/>
    <s v="1313050558RF93296329"/>
    <s v="1037265790"/>
    <s v="Z046"/>
    <s v="Z003"/>
    <s v="0093307937"/>
    <s v="1014781"/>
    <s v="CP All Public Company Limited"/>
    <s v="1134451"/>
    <s v="14947759"/>
    <s v="SKU CA FLYL  83R  CPB 20 10000 PP  N TH1"/>
    <n v="29"/>
    <n v="1716.56"/>
    <x v="2"/>
    <n v="-29"/>
    <n v="-1820.91"/>
    <n v="-104.35000000000014"/>
    <n v="-1716.56"/>
    <n v="-2088"/>
    <n v="-136.5981308411215"/>
    <n v="-1853.1581308411214"/>
    <s v="CA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959AA-9506-4A1D-ADB9-1D5EB3662C5E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5:C128" firstHeaderRow="2" firstDataRow="2" firstDataCol="2" rowPageCount="1" colPageCount="1"/>
  <pivotFields count="29">
    <pivotField compact="0" numFmtId="14" outline="0" showAll="0">
      <items count="878">
        <item m="1" x="784"/>
        <item m="1" x="371"/>
        <item m="1" x="803"/>
        <item m="1" x="386"/>
        <item m="1" x="413"/>
        <item m="1" x="841"/>
        <item m="1" x="443"/>
        <item m="1" x="873"/>
        <item m="1" x="452"/>
        <item m="1" x="61"/>
        <item m="1" x="462"/>
        <item m="1" x="75"/>
        <item m="1" x="477"/>
        <item m="1" x="83"/>
        <item m="1" x="483"/>
        <item m="1" x="503"/>
        <item m="1" x="106"/>
        <item m="1" x="474"/>
        <item m="1" x="86"/>
        <item m="1" x="487"/>
        <item m="1" x="93"/>
        <item m="1" x="498"/>
        <item m="1" x="102"/>
        <item m="1" x="116"/>
        <item m="1" x="523"/>
        <item m="1" x="127"/>
        <item m="1" x="489"/>
        <item m="1" x="95"/>
        <item m="1" x="500"/>
        <item m="1" x="103"/>
        <item m="1" x="506"/>
        <item m="1" x="118"/>
        <item m="1" x="525"/>
        <item m="1" x="129"/>
        <item m="1" x="535"/>
        <item m="1" x="556"/>
        <item m="1" x="156"/>
        <item m="1" x="164"/>
        <item m="1" x="583"/>
        <item m="1" x="193"/>
        <item m="1" x="610"/>
        <item m="1" x="210"/>
        <item m="1" x="624"/>
        <item m="1" x="509"/>
        <item m="1" x="111"/>
        <item m="1" x="122"/>
        <item m="1" x="529"/>
        <item m="1" x="137"/>
        <item m="1" x="546"/>
        <item m="1" x="560"/>
        <item m="1" x="158"/>
        <item m="1" x="586"/>
        <item m="1" x="180"/>
        <item m="1" x="197"/>
        <item m="1" x="613"/>
        <item m="1" x="226"/>
        <item m="1" x="644"/>
        <item m="1" x="244"/>
        <item m="1" x="662"/>
        <item m="1" x="259"/>
        <item m="1" x="695"/>
        <item m="1" x="291"/>
        <item m="1" x="713"/>
        <item m="1" x="531"/>
        <item m="1" x="132"/>
        <item m="1" x="550"/>
        <item m="1" x="564"/>
        <item m="1" x="161"/>
        <item m="1" x="574"/>
        <item m="1" x="184"/>
        <item m="1" x="213"/>
        <item m="1" x="648"/>
        <item m="1" x="247"/>
        <item m="1" x="665"/>
        <item m="1" x="260"/>
        <item m="1" x="681"/>
        <item m="1" x="293"/>
        <item m="1" x="715"/>
        <item m="1" x="310"/>
        <item m="1" x="734"/>
        <item m="1" x="326"/>
        <item m="1" x="577"/>
        <item m="1" x="170"/>
        <item m="1" x="592"/>
        <item m="1" x="202"/>
        <item m="1" x="617"/>
        <item m="1" x="216"/>
        <item m="1" x="630"/>
        <item m="1" x="231"/>
        <item m="1" x="668"/>
        <item m="1" x="263"/>
        <item m="1" x="684"/>
        <item m="1" x="277"/>
        <item m="1" x="700"/>
        <item m="1" x="312"/>
        <item m="1" x="736"/>
        <item m="1" x="753"/>
        <item m="1" x="342"/>
        <item m="1" x="788"/>
        <item m="1" x="580"/>
        <item m="1" x="174"/>
        <item m="1" x="189"/>
        <item m="1" x="619"/>
        <item m="1" x="218"/>
        <item m="1" x="633"/>
        <item m="1" x="234"/>
        <item m="1" x="653"/>
        <item m="1" x="266"/>
        <item m="1" x="687"/>
        <item m="1" x="281"/>
        <item m="1" x="703"/>
        <item m="1" x="298"/>
        <item m="1" x="739"/>
        <item m="1" x="329"/>
        <item m="1" x="755"/>
        <item m="1" x="343"/>
        <item m="1" x="770"/>
        <item m="1" x="375"/>
        <item m="1" x="807"/>
        <item m="1" x="391"/>
        <item m="1" x="607"/>
        <item m="1" x="207"/>
        <item m="1" x="636"/>
        <item m="1" x="237"/>
        <item m="1" x="656"/>
        <item m="1" x="253"/>
        <item m="1" x="674"/>
        <item m="1" x="284"/>
        <item m="1" x="706"/>
        <item m="1" x="300"/>
        <item m="1" x="723"/>
        <item m="1" x="318"/>
        <item m="1" x="758"/>
        <item m="1" x="346"/>
        <item m="1" x="773"/>
        <item m="1" x="360"/>
        <item m="1" x="793"/>
        <item m="1" x="817"/>
        <item m="1" x="831"/>
        <item m="1" x="239"/>
        <item m="1" x="658"/>
        <item m="1" x="256"/>
        <item m="1" x="676"/>
        <item m="1" x="270"/>
        <item m="1" x="707"/>
        <item m="1" x="302"/>
        <item m="1" x="726"/>
        <item m="1" x="743"/>
        <item m="1" x="348"/>
        <item m="1" x="775"/>
        <item m="1" x="363"/>
        <item m="1" x="795"/>
        <item m="1" x="378"/>
        <item m="1" x="819"/>
        <item m="1" x="405"/>
        <item m="1" x="832"/>
        <item m="1" x="417"/>
        <item m="1" x="845"/>
        <item m="1" x="437"/>
        <item m="1" x="866"/>
        <item m="1" x="678"/>
        <item m="1" x="272"/>
        <item m="1" x="693"/>
        <item m="1" x="305"/>
        <item m="1" x="728"/>
        <item m="1" x="320"/>
        <item m="1" x="745"/>
        <item m="1" x="335"/>
        <item m="1" x="778"/>
        <item m="1" x="365"/>
        <item m="1" x="797"/>
        <item m="1" x="380"/>
        <item m="1" x="812"/>
        <item m="1" x="407"/>
        <item m="1" x="834"/>
        <item m="1" x="419"/>
        <item m="1" x="847"/>
        <item m="1" x="428"/>
        <item m="1" x="868"/>
        <item m="1" x="448"/>
        <item m="1" x="55"/>
        <item m="1" x="456"/>
        <item m="1" x="322"/>
        <item m="1" x="747"/>
        <item m="1" x="336"/>
        <item m="1" x="764"/>
        <item m="1" x="353"/>
        <item m="1" x="799"/>
        <item m="1" x="382"/>
        <item m="1" x="398"/>
        <item m="1" x="824"/>
        <item m="1" x="421"/>
        <item m="1" x="849"/>
        <item m="1" x="430"/>
        <item m="1" x="857"/>
        <item m="1" x="57"/>
        <item m="1" x="458"/>
        <item m="1" x="65"/>
        <item m="1" x="466"/>
        <item m="1" x="73"/>
        <item m="1" x="749"/>
        <item m="1" x="338"/>
        <item m="1" x="767"/>
        <item m="1" x="355"/>
        <item m="1" x="782"/>
        <item m="1" x="384"/>
        <item m="1" x="814"/>
        <item m="1" x="400"/>
        <item m="1" x="826"/>
        <item m="1" x="411"/>
        <item m="1" x="839"/>
        <item m="1" x="851"/>
        <item m="1" x="432"/>
        <item m="1" x="860"/>
        <item m="1" x="442"/>
        <item m="1" x="872"/>
        <item m="1" x="460"/>
        <item m="1" x="67"/>
        <item m="1" x="468"/>
        <item m="1" x="74"/>
        <item m="1" x="475"/>
        <item m="1" x="90"/>
        <item m="1" x="785"/>
        <item m="1" x="372"/>
        <item m="1" x="805"/>
        <item m="1" x="388"/>
        <item m="1" x="828"/>
        <item m="1" x="414"/>
        <item m="1" x="842"/>
        <item m="1" x="426"/>
        <item m="1" x="862"/>
        <item m="1" x="445"/>
        <item m="1" x="874"/>
        <item m="1" x="453"/>
        <item m="1" x="63"/>
        <item m="1" x="470"/>
        <item m="1" x="77"/>
        <item m="1" x="478"/>
        <item m="1" x="84"/>
        <item m="1" x="485"/>
        <item m="1" x="100"/>
        <item m="1" x="504"/>
        <item m="1" x="107"/>
        <item m="1" x="514"/>
        <item m="1" x="480"/>
        <item m="1" x="87"/>
        <item m="1" x="488"/>
        <item m="1" x="94"/>
        <item m="1" x="499"/>
        <item m="1" x="108"/>
        <item m="1" x="515"/>
        <item m="1" x="117"/>
        <item m="1" x="524"/>
        <item m="1" x="128"/>
        <item m="1" x="543"/>
        <item m="1" x="145"/>
        <item m="1" x="555"/>
        <item m="1" x="155"/>
        <item m="1" x="571"/>
        <item m="1" x="177"/>
        <item m="1" x="596"/>
        <item m="1" x="192"/>
        <item m="1" x="609"/>
        <item m="1" x="209"/>
        <item m="1" x="641"/>
        <item m="1" x="491"/>
        <item m="1" x="97"/>
        <item m="1" x="501"/>
        <item m="1" x="104"/>
        <item m="1" x="517"/>
        <item m="1" x="120"/>
        <item m="1" x="527"/>
        <item m="1" x="130"/>
        <item m="1" x="536"/>
        <item m="1" x="147"/>
        <item m="1" x="558"/>
        <item m="1" x="572"/>
        <item m="1" x="165"/>
        <item m="1" x="598"/>
        <item m="1" x="195"/>
        <item m="1" x="612"/>
        <item m="1" x="211"/>
        <item m="1" x="625"/>
        <item m="1" x="243"/>
        <item m="1" x="510"/>
        <item m="1" x="113"/>
        <item m="1" x="520"/>
        <item m="1" x="124"/>
        <item m="1" x="538"/>
        <item m="1" x="138"/>
        <item m="1" x="548"/>
        <item m="1" x="150"/>
        <item m="1" x="562"/>
        <item m="1" x="167"/>
        <item m="1" x="587"/>
        <item m="1" x="182"/>
        <item m="1" x="601"/>
        <item m="1" x="199"/>
        <item m="1" x="627"/>
        <item m="1" x="227"/>
        <item m="1" x="646"/>
        <item m="1" x="245"/>
        <item m="1" x="663"/>
        <item m="1" x="274"/>
        <item m="1" x="696"/>
        <item m="1" x="292"/>
        <item m="1" x="714"/>
        <item m="1" x="532"/>
        <item m="1" x="141"/>
        <item m="1" x="552"/>
        <item m="1" x="565"/>
        <item m="1" x="162"/>
        <item m="1" x="590"/>
        <item m="1" x="186"/>
        <item m="1" x="229"/>
        <item m="1" x="650"/>
        <item m="1" x="249"/>
        <item m="1" x="666"/>
        <item m="1" x="261"/>
        <item m="1" x="698"/>
        <item m="1" x="295"/>
        <item m="1" x="717"/>
        <item m="1" x="311"/>
        <item m="1" x="735"/>
        <item m="1" x="568"/>
        <item m="1" x="578"/>
        <item m="1" x="172"/>
        <item m="1" x="604"/>
        <item m="1" x="203"/>
        <item m="1" x="618"/>
        <item m="1" x="217"/>
        <item m="1" x="631"/>
        <item m="1" x="670"/>
        <item m="1" x="264"/>
        <item m="1" x="685"/>
        <item m="1" x="279"/>
        <item m="1" x="719"/>
        <item m="1" x="314"/>
        <item m="1" x="737"/>
        <item m="1" x="327"/>
        <item m="1" x="754"/>
        <item m="1" x="357"/>
        <item m="1" x="789"/>
        <item m="1" x="581"/>
        <item m="1" x="175"/>
        <item m="1" x="205"/>
        <item m="1" x="621"/>
        <item m="1" x="220"/>
        <item m="1" x="634"/>
        <item m="1" x="235"/>
        <item m="1" x="672"/>
        <item m="1" x="268"/>
        <item m="1" x="689"/>
        <item m="1" x="282"/>
        <item m="1" x="704"/>
        <item m="1" x="316"/>
        <item m="1" x="741"/>
        <item m="1" x="331"/>
        <item m="1" x="756"/>
        <item m="1" x="344"/>
        <item m="1" x="791"/>
        <item m="1" x="376"/>
        <item m="1" x="808"/>
        <item m="1" x="392"/>
        <item m="1" x="608"/>
        <item m="1" x="222"/>
        <item m="1" x="638"/>
        <item m="1" x="238"/>
        <item m="1" x="657"/>
        <item m="1" x="255"/>
        <item m="1" x="691"/>
        <item m="1" x="286"/>
        <item m="1" x="301"/>
        <item m="1" x="725"/>
        <item m="1" x="333"/>
        <item m="1" x="760"/>
        <item m="1" x="347"/>
        <item m="1" x="774"/>
        <item m="1" x="362"/>
        <item m="1" x="810"/>
        <item m="1" x="394"/>
        <item m="1" x="818"/>
        <item m="1" x="640"/>
        <item m="1" x="241"/>
        <item m="1" x="660"/>
        <item m="1" x="257"/>
        <item m="1" x="677"/>
        <item m="1" x="288"/>
        <item m="1" x="709"/>
        <item m="1" x="304"/>
        <item m="1" x="727"/>
        <item m="1" x="762"/>
        <item m="1" x="350"/>
        <item m="1" x="777"/>
        <item m="1" x="364"/>
        <item m="1" x="796"/>
        <item m="1" x="396"/>
        <item m="1" x="821"/>
        <item m="1" x="406"/>
        <item m="1" x="833"/>
        <item m="1" x="418"/>
        <item m="1" x="855"/>
        <item m="1" x="438"/>
        <item m="1" x="867"/>
        <item m="1" x="679"/>
        <item m="1" x="273"/>
        <item m="1" x="711"/>
        <item m="1" x="307"/>
        <item m="1" x="730"/>
        <item m="1" x="321"/>
        <item m="1" x="746"/>
        <item m="1" x="352"/>
        <item m="1" x="780"/>
        <item m="1" x="367"/>
        <item m="1" x="798"/>
        <item m="1" x="381"/>
        <item m="1" x="823"/>
        <item m="1" x="409"/>
        <item m="1" x="836"/>
        <item m="1" x="420"/>
        <item m="1" x="848"/>
        <item m="1" x="440"/>
        <item m="1" x="870"/>
        <item m="1" x="449"/>
        <item m="1" x="56"/>
        <item m="1" x="457"/>
        <item m="1" x="732"/>
        <item m="1" x="324"/>
        <item m="1" x="748"/>
        <item m="1" x="337"/>
        <item m="1" x="766"/>
        <item m="1" x="369"/>
        <item m="1" x="801"/>
        <item m="1" x="383"/>
        <item m="1" x="838"/>
        <item m="1" x="423"/>
        <item m="1" x="850"/>
        <item m="1" x="431"/>
        <item m="1" x="859"/>
        <item m="1" x="59"/>
        <item m="1" x="459"/>
        <item m="1" x="66"/>
        <item m="1" x="467"/>
        <item m="1" x="81"/>
        <item m="1" x="751"/>
        <item m="1" x="340"/>
        <item m="1" x="768"/>
        <item m="1" x="356"/>
        <item m="1" x="804"/>
        <item m="1" x="387"/>
        <item m="1" x="815"/>
        <item m="1" x="401"/>
        <item m="1" x="827"/>
        <item m="1" x="425"/>
        <item m="1" x="853"/>
        <item m="1" x="434"/>
        <item m="1" x="861"/>
        <item m="1" x="444"/>
        <item m="1" x="62"/>
        <item m="1" x="463"/>
        <item m="1" x="69"/>
        <item m="1" x="469"/>
        <item m="1" x="76"/>
        <item m="1" x="484"/>
        <item m="1" x="91"/>
        <item m="1" x="495"/>
        <item m="1" x="786"/>
        <item m="1" x="374"/>
        <item m="1" x="403"/>
        <item m="1" x="829"/>
        <item m="1" x="415"/>
        <item m="1" x="844"/>
        <item m="1" x="864"/>
        <item m="1" x="446"/>
        <item m="1" x="875"/>
        <item m="1" x="455"/>
        <item m="1" x="71"/>
        <item m="1" x="472"/>
        <item m="1" x="78"/>
        <item m="1" x="481"/>
        <item m="1" x="88"/>
        <item m="1" x="490"/>
        <item m="1" x="96"/>
        <item m="1" x="507"/>
        <item m="1" x="109"/>
        <item m="1" x="516"/>
        <item m="1" x="119"/>
        <item m="1" x="526"/>
        <item m="1" x="135"/>
        <item m="1" x="544"/>
        <item m="1" x="146"/>
        <item m="1" x="557"/>
        <item m="1" x="157"/>
        <item m="1" x="584"/>
        <item m="1" x="178"/>
        <item m="1" x="597"/>
        <item m="1" x="194"/>
        <item m="1" x="611"/>
        <item m="1" x="224"/>
        <item m="1" x="642"/>
        <item m="1" x="493"/>
        <item m="1" x="98"/>
        <item m="1" x="502"/>
        <item m="1" x="112"/>
        <item m="1" x="519"/>
        <item m="1" x="123"/>
        <item m="1" x="530"/>
        <item m="1" x="131"/>
        <item m="1" x="547"/>
        <item m="1" x="149"/>
        <item m="1" x="561"/>
        <item m="1" x="159"/>
        <item m="1" x="573"/>
        <item m="1" x="181"/>
        <item m="1" x="600"/>
        <item m="1" x="198"/>
        <item m="1" x="614"/>
        <item m="1" x="212"/>
        <item m="1" x="645"/>
        <item m="1" x="512"/>
        <item m="1" x="115"/>
        <item m="1" x="522"/>
        <item m="1" x="539"/>
        <item m="1" x="140"/>
        <item m="1" x="551"/>
        <item m="1" x="152"/>
        <item m="1" x="575"/>
        <item m="1" x="168"/>
        <item m="1" x="589"/>
        <item m="1" x="185"/>
        <item m="1" x="603"/>
        <item m="1" x="214"/>
        <item m="1" x="628"/>
        <item m="1" x="228"/>
        <item m="1" x="649"/>
        <item m="1" x="248"/>
        <item m="1" x="682"/>
        <item m="1" x="275"/>
        <item m="1" x="697"/>
        <item m="1" x="294"/>
        <item m="1" x="716"/>
        <item m="1" x="541"/>
        <item m="1" x="143"/>
        <item m="1" x="553"/>
        <item m="1" x="567"/>
        <item m="1" x="171"/>
        <item m="1" x="593"/>
        <item m="1" x="187"/>
        <item m="1" x="232"/>
        <item m="1" x="651"/>
        <item m="1" x="250"/>
        <item m="1" x="669"/>
        <item m="1" x="278"/>
        <item m="1" x="701"/>
        <item m="1" x="296"/>
        <item m="1" x="718"/>
        <item m="1" x="313"/>
        <item m="1" x="153"/>
        <item m="1" x="569"/>
        <item m="1" x="190"/>
        <item m="1" x="605"/>
        <item m="1" x="204"/>
        <item m="1" x="620"/>
        <item m="1" x="219"/>
        <item m="1" x="654"/>
        <item m="1" x="251"/>
        <item m="1" x="671"/>
        <item m="1" x="267"/>
        <item m="1" x="688"/>
        <item m="1" x="299"/>
        <item m="1" x="721"/>
        <item m="1" x="315"/>
        <item m="1" x="740"/>
        <item m="1" x="330"/>
        <item m="1" x="771"/>
        <item m="1" x="358"/>
        <item m="1" x="790"/>
        <item m="1" x="582"/>
        <item m="1" x="176"/>
        <item m="1" x="208"/>
        <item m="1" x="622"/>
        <item m="1" x="221"/>
        <item m="1" x="637"/>
        <item m="1" x="254"/>
        <item m="1" x="675"/>
        <item m="1" x="269"/>
        <item m="1" x="690"/>
        <item m="1" x="285"/>
        <item m="1" x="724"/>
        <item m="1" x="319"/>
        <item m="1" x="742"/>
        <item m="1" x="332"/>
        <item m="1" x="759"/>
        <item m="1" x="361"/>
        <item m="1" x="794"/>
        <item m="1" x="377"/>
        <item m="1" x="809"/>
        <item m="1" x="393"/>
        <item m="1" x="623"/>
        <item m="1" x="223"/>
        <item m="1" x="639"/>
        <item m="1" x="240"/>
        <item m="1" x="659"/>
        <item m="1" x="271"/>
        <item m="1" x="692"/>
        <item m="1" x="287"/>
        <item m="1" x="708"/>
        <item m="1" x="303"/>
        <item m="1" x="744"/>
        <item m="1" x="334"/>
        <item m="1" x="761"/>
        <item m="1" x="349"/>
        <item m="1" x="776"/>
        <item m="1" x="379"/>
        <item m="1" x="811"/>
        <item m="1" x="395"/>
        <item m="1" x="820"/>
        <item m="1" x="846"/>
        <item m="1" x="242"/>
        <item m="1" x="661"/>
        <item m="1" x="258"/>
        <item m="1" x="694"/>
        <item m="1" x="289"/>
        <item m="1" x="710"/>
        <item m="1" x="306"/>
        <item m="1" x="729"/>
        <item m="1" x="763"/>
        <item m="1" x="351"/>
        <item m="1" x="779"/>
        <item m="1" x="366"/>
        <item m="1" x="813"/>
        <item m="1" x="397"/>
        <item m="1" x="822"/>
        <item m="1" x="408"/>
        <item m="1" x="835"/>
        <item m="1" x="429"/>
        <item m="1" x="856"/>
        <item m="1" x="439"/>
        <item m="1" x="869"/>
        <item m="1" x="680"/>
        <item m="1" x="290"/>
        <item m="1" x="712"/>
        <item m="1" x="308"/>
        <item m="1" x="731"/>
        <item m="1" x="323"/>
        <item m="1" x="765"/>
        <item m="1" x="354"/>
        <item m="1" x="781"/>
        <item m="1" x="368"/>
        <item m="1" x="800"/>
        <item m="1" x="399"/>
        <item m="1" x="825"/>
        <item m="1" x="410"/>
        <item m="1" x="837"/>
        <item m="1" x="422"/>
        <item m="1" x="858"/>
        <item m="1" x="441"/>
        <item m="1" x="871"/>
        <item m="1" x="450"/>
        <item m="1" x="58"/>
        <item m="1" x="309"/>
        <item m="1" x="733"/>
        <item m="1" x="325"/>
        <item m="1" x="750"/>
        <item m="1" x="339"/>
        <item m="1" x="783"/>
        <item m="1" x="370"/>
        <item m="1" x="802"/>
        <item m="1" x="385"/>
        <item m="1" x="412"/>
        <item m="1" x="840"/>
        <item m="1" x="424"/>
        <item m="1" x="852"/>
        <item m="1" x="433"/>
        <item m="1" x="451"/>
        <item m="1" x="60"/>
        <item m="1" x="461"/>
        <item m="1" x="68"/>
        <item m="1" x="476"/>
        <item m="1" x="82"/>
        <item m="1" x="752"/>
        <item m="1" x="341"/>
        <item m="1" x="769"/>
        <item m="1" x="373"/>
        <item m="1" x="806"/>
        <item m="1" x="389"/>
        <item m="1" x="816"/>
        <item m="1" x="402"/>
        <item m="1" x="843"/>
        <item m="1" x="427"/>
        <item m="1" x="854"/>
        <item m="1" x="435"/>
        <item m="1" x="863"/>
        <item m="1" x="454"/>
        <item m="1" x="64"/>
        <item m="1" x="464"/>
        <item m="1" x="70"/>
        <item m="1" x="471"/>
        <item m="1" x="85"/>
        <item m="1" x="486"/>
        <item m="1" x="92"/>
        <item m="1" x="496"/>
        <item m="1" x="787"/>
        <item m="1" x="390"/>
        <item m="1" x="404"/>
        <item m="1" x="830"/>
        <item m="1" x="416"/>
        <item m="1" x="436"/>
        <item m="1" x="865"/>
        <item m="1" x="447"/>
        <item m="1" x="876"/>
        <item m="1" x="465"/>
        <item m="1" x="72"/>
        <item m="1" x="473"/>
        <item m="1" x="79"/>
        <item m="1" x="479"/>
        <item m="1" x="497"/>
        <item m="1" x="101"/>
        <item m="1" x="505"/>
        <item m="1" x="80"/>
        <item m="1" x="482"/>
        <item m="1" x="89"/>
        <item m="1" x="492"/>
        <item m="1" x="105"/>
        <item m="1" x="508"/>
        <item m="1" x="110"/>
        <item m="1" x="518"/>
        <item m="1" x="121"/>
        <item m="1" x="528"/>
        <item m="1" x="537"/>
        <item m="1" x="136"/>
        <item m="1" x="545"/>
        <item m="1" x="148"/>
        <item m="1" x="559"/>
        <item m="1" x="166"/>
        <item m="1" x="585"/>
        <item m="1" x="179"/>
        <item m="1" x="599"/>
        <item m="1" x="196"/>
        <item m="1" x="626"/>
        <item m="1" x="225"/>
        <item m="1" x="643"/>
        <item m="1" x="494"/>
        <item m="1" x="99"/>
        <item m="1" x="511"/>
        <item m="1" x="114"/>
        <item m="1" x="521"/>
        <item m="1" x="125"/>
        <item m="1" x="139"/>
        <item m="1" x="549"/>
        <item m="1" x="151"/>
        <item m="1" x="563"/>
        <item m="1" x="160"/>
        <item m="1" x="588"/>
        <item m="1" x="183"/>
        <item m="1" x="602"/>
        <item m="1" x="200"/>
        <item m="1" x="615"/>
        <item m="1" x="647"/>
        <item m="1" x="246"/>
        <item m="1" x="664"/>
        <item m="1" x="513"/>
        <item m="1" x="126"/>
        <item m="1" x="533"/>
        <item m="1" x="133"/>
        <item m="1" x="540"/>
        <item m="1" x="142"/>
        <item m="1" x="566"/>
        <item m="1" x="163"/>
        <item m="1" x="576"/>
        <item m="1" x="169"/>
        <item m="1" x="591"/>
        <item m="1" x="201"/>
        <item m="1" x="616"/>
        <item m="1" x="215"/>
        <item m="1" x="629"/>
        <item m="1" x="230"/>
        <item m="1" x="667"/>
        <item m="1" x="262"/>
        <item m="1" x="683"/>
        <item m="1" x="276"/>
        <item m="1" x="699"/>
        <item m="1" x="534"/>
        <item m="1" x="134"/>
        <item m="1" x="542"/>
        <item m="1" x="144"/>
        <item m="1" x="554"/>
        <item m="1" x="579"/>
        <item m="1" x="173"/>
        <item m="1" x="594"/>
        <item m="1" x="188"/>
        <item m="1" x="632"/>
        <item m="1" x="233"/>
        <item m="1" x="652"/>
        <item m="1" x="265"/>
        <item m="1" x="686"/>
        <item m="1" x="280"/>
        <item m="1" x="702"/>
        <item m="1" x="297"/>
        <item m="1" x="720"/>
        <item m="1" x="738"/>
        <item m="1" x="328"/>
        <item m="1" x="154"/>
        <item m="1" x="570"/>
        <item m="1" x="595"/>
        <item m="1" x="191"/>
        <item m="1" x="606"/>
        <item m="1" x="206"/>
        <item m="1" x="635"/>
        <item m="1" x="236"/>
        <item m="1" x="655"/>
        <item m="1" x="252"/>
        <item m="1" x="673"/>
        <item m="1" x="283"/>
        <item m="1" x="705"/>
        <item m="1" x="722"/>
        <item m="1" x="317"/>
        <item m="1" x="757"/>
        <item m="1" x="345"/>
        <item m="1" x="772"/>
        <item m="1" x="359"/>
        <item m="1" x="792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x="1"/>
        <item x="2"/>
        <item x="3"/>
        <item x="0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16"/>
        <item x="18"/>
        <item m="1" x="32"/>
        <item m="1" x="29"/>
        <item m="1" x="38"/>
        <item m="1" x="31"/>
        <item x="11"/>
        <item m="1" x="41"/>
        <item m="1" x="35"/>
        <item x="7"/>
        <item m="1" x="25"/>
        <item x="0"/>
        <item x="2"/>
        <item x="21"/>
        <item m="1" x="36"/>
        <item x="17"/>
        <item x="13"/>
        <item m="1" x="33"/>
        <item m="1" x="44"/>
        <item m="1" x="30"/>
        <item m="1" x="40"/>
        <item m="1" x="43"/>
        <item m="1" x="37"/>
        <item x="5"/>
        <item x="10"/>
        <item x="9"/>
        <item m="1" x="45"/>
        <item x="6"/>
        <item m="1" x="28"/>
        <item x="8"/>
        <item m="1" x="34"/>
        <item m="1" x="27"/>
        <item x="19"/>
        <item x="23"/>
        <item x="20"/>
        <item x="4"/>
        <item m="1" x="39"/>
        <item x="22"/>
        <item x="1"/>
        <item m="1" x="42"/>
        <item x="14"/>
        <item x="24"/>
        <item x="15"/>
        <item x="3"/>
        <item x="12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0">
        <item m="1" x="25"/>
        <item m="1" x="16"/>
        <item m="1" x="19"/>
        <item m="1" x="23"/>
        <item m="1" x="24"/>
        <item m="1" x="22"/>
        <item x="8"/>
        <item x="9"/>
        <item x="10"/>
        <item m="1" x="20"/>
        <item m="1" x="26"/>
        <item m="1" x="17"/>
        <item x="4"/>
        <item x="5"/>
        <item x="6"/>
        <item m="1" x="21"/>
        <item x="7"/>
        <item m="1" x="14"/>
        <item m="1" x="13"/>
        <item m="1" x="15"/>
        <item m="1" x="27"/>
        <item m="1" x="18"/>
        <item x="0"/>
        <item x="1"/>
        <item m="1" x="28"/>
        <item x="2"/>
        <item x="11"/>
        <item x="3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8" outline="0" showAll="0">
      <items count="169">
        <item x="160"/>
        <item x="159"/>
        <item x="158"/>
        <item x="157"/>
        <item x="156"/>
        <item x="152"/>
        <item x="137"/>
        <item x="161"/>
        <item x="153"/>
        <item x="164"/>
        <item x="147"/>
        <item x="162"/>
        <item x="154"/>
        <item x="165"/>
        <item x="146"/>
        <item x="138"/>
        <item x="141"/>
        <item x="142"/>
        <item x="167"/>
        <item x="139"/>
        <item x="140"/>
        <item x="151"/>
        <item x="150"/>
        <item x="155"/>
        <item x="149"/>
        <item x="132"/>
        <item x="144"/>
        <item x="131"/>
        <item x="163"/>
        <item x="143"/>
        <item x="148"/>
        <item x="145"/>
        <item x="133"/>
        <item x="166"/>
        <item x="134"/>
        <item x="135"/>
        <item x="136"/>
        <item x="92"/>
        <item x="104"/>
        <item x="2"/>
        <item x="3"/>
        <item x="0"/>
        <item x="38"/>
        <item x="1"/>
        <item x="42"/>
        <item x="41"/>
        <item x="62"/>
        <item x="9"/>
        <item x="105"/>
        <item x="19"/>
        <item x="39"/>
        <item x="102"/>
        <item x="63"/>
        <item x="59"/>
        <item x="10"/>
        <item x="57"/>
        <item x="93"/>
        <item x="17"/>
        <item x="76"/>
        <item x="73"/>
        <item x="82"/>
        <item x="89"/>
        <item x="94"/>
        <item x="81"/>
        <item x="18"/>
        <item x="91"/>
        <item x="43"/>
        <item x="58"/>
        <item x="101"/>
        <item x="130"/>
        <item x="22"/>
        <item x="40"/>
        <item x="46"/>
        <item x="121"/>
        <item x="83"/>
        <item x="20"/>
        <item x="112"/>
        <item x="122"/>
        <item x="47"/>
        <item x="21"/>
        <item x="116"/>
        <item x="29"/>
        <item x="99"/>
        <item x="44"/>
        <item x="113"/>
        <item x="88"/>
        <item x="114"/>
        <item x="96"/>
        <item x="45"/>
        <item x="85"/>
        <item x="79"/>
        <item x="78"/>
        <item x="4"/>
        <item x="49"/>
        <item x="128"/>
        <item x="48"/>
        <item x="110"/>
        <item x="90"/>
        <item x="115"/>
        <item x="51"/>
        <item x="72"/>
        <item x="107"/>
        <item x="8"/>
        <item x="86"/>
        <item x="118"/>
        <item x="30"/>
        <item x="74"/>
        <item x="117"/>
        <item x="56"/>
        <item x="70"/>
        <item x="69"/>
        <item x="119"/>
        <item x="16"/>
        <item x="87"/>
        <item x="127"/>
        <item x="65"/>
        <item x="100"/>
        <item x="66"/>
        <item x="80"/>
        <item x="68"/>
        <item x="61"/>
        <item x="124"/>
        <item x="7"/>
        <item x="53"/>
        <item x="125"/>
        <item x="52"/>
        <item x="26"/>
        <item x="103"/>
        <item x="77"/>
        <item x="24"/>
        <item x="123"/>
        <item x="67"/>
        <item x="27"/>
        <item x="64"/>
        <item x="71"/>
        <item x="55"/>
        <item x="54"/>
        <item x="95"/>
        <item x="129"/>
        <item x="13"/>
        <item x="126"/>
        <item x="75"/>
        <item x="25"/>
        <item x="5"/>
        <item x="108"/>
        <item x="60"/>
        <item x="106"/>
        <item x="6"/>
        <item x="50"/>
        <item x="109"/>
        <item x="23"/>
        <item x="34"/>
        <item x="12"/>
        <item x="28"/>
        <item x="15"/>
        <item x="111"/>
        <item x="33"/>
        <item x="120"/>
        <item x="35"/>
        <item x="84"/>
        <item x="98"/>
        <item x="31"/>
        <item x="14"/>
        <item x="97"/>
        <item x="11"/>
        <item x="37"/>
        <item x="36"/>
        <item x="3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x="1"/>
        <item x="3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4">
        <item x="1"/>
        <item x="2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13"/>
  </rowFields>
  <rowItems count="122">
    <i>
      <x v="1"/>
      <x v="6"/>
    </i>
    <i r="1">
      <x v="7"/>
    </i>
    <i r="1">
      <x v="8"/>
    </i>
    <i r="1">
      <x v="13"/>
    </i>
    <i r="1">
      <x v="14"/>
    </i>
    <i r="1">
      <x v="16"/>
    </i>
    <i r="1">
      <x v="22"/>
    </i>
    <i r="1">
      <x v="23"/>
    </i>
    <i r="1">
      <x v="25"/>
    </i>
    <i r="1">
      <x v="26"/>
    </i>
    <i r="1">
      <x v="27"/>
    </i>
    <i>
      <x v="23"/>
      <x v="6"/>
    </i>
    <i r="1">
      <x v="7"/>
    </i>
    <i r="1">
      <x v="8"/>
    </i>
    <i r="1">
      <x v="12"/>
    </i>
    <i r="1">
      <x v="13"/>
    </i>
    <i r="1">
      <x v="14"/>
    </i>
    <i r="1">
      <x v="16"/>
    </i>
    <i r="1">
      <x v="22"/>
    </i>
    <i r="1">
      <x v="23"/>
    </i>
    <i r="1">
      <x v="25"/>
    </i>
    <i r="1">
      <x v="26"/>
    </i>
    <i r="1">
      <x v="27"/>
    </i>
    <i r="1">
      <x v="28"/>
    </i>
    <i>
      <x v="24"/>
      <x v="6"/>
    </i>
    <i r="1">
      <x v="7"/>
    </i>
    <i r="1">
      <x v="8"/>
    </i>
    <i r="1">
      <x v="12"/>
    </i>
    <i r="1">
      <x v="13"/>
    </i>
    <i r="1">
      <x v="14"/>
    </i>
    <i r="1">
      <x v="16"/>
    </i>
    <i r="1">
      <x v="22"/>
    </i>
    <i r="1">
      <x v="23"/>
    </i>
    <i r="1">
      <x v="25"/>
    </i>
    <i r="1">
      <x v="26"/>
    </i>
    <i r="1">
      <x v="27"/>
    </i>
    <i r="1">
      <x v="28"/>
    </i>
    <i>
      <x v="27"/>
      <x v="8"/>
    </i>
    <i r="1">
      <x v="12"/>
    </i>
    <i r="1">
      <x v="13"/>
    </i>
    <i r="1">
      <x v="14"/>
    </i>
    <i r="1">
      <x v="16"/>
    </i>
    <i r="1">
      <x v="22"/>
    </i>
    <i r="1">
      <x v="23"/>
    </i>
    <i r="1">
      <x v="25"/>
    </i>
    <i r="1">
      <x v="26"/>
    </i>
    <i r="1">
      <x v="27"/>
    </i>
    <i>
      <x v="29"/>
      <x v="6"/>
    </i>
    <i r="1">
      <x v="7"/>
    </i>
    <i r="1">
      <x v="12"/>
    </i>
    <i r="1">
      <x v="13"/>
    </i>
    <i r="1">
      <x v="14"/>
    </i>
    <i r="1">
      <x v="16"/>
    </i>
    <i r="1">
      <x v="22"/>
    </i>
    <i r="1">
      <x v="23"/>
    </i>
    <i r="1">
      <x v="25"/>
    </i>
    <i r="1">
      <x v="26"/>
    </i>
    <i r="1">
      <x v="27"/>
    </i>
    <i>
      <x v="32"/>
      <x v="6"/>
    </i>
    <i r="1">
      <x v="7"/>
    </i>
    <i r="1">
      <x v="8"/>
    </i>
    <i r="1">
      <x v="12"/>
    </i>
    <i r="1">
      <x v="13"/>
    </i>
    <i r="1">
      <x v="14"/>
    </i>
    <i r="1">
      <x v="16"/>
    </i>
    <i r="1">
      <x v="22"/>
    </i>
    <i r="1">
      <x v="23"/>
    </i>
    <i r="1">
      <x v="25"/>
    </i>
    <i r="1">
      <x v="26"/>
    </i>
    <i r="1">
      <x v="27"/>
    </i>
    <i r="1">
      <x v="28"/>
    </i>
    <i>
      <x v="33"/>
      <x v="7"/>
    </i>
    <i r="1">
      <x v="8"/>
    </i>
    <i r="1">
      <x v="12"/>
    </i>
    <i r="1">
      <x v="13"/>
    </i>
    <i r="1">
      <x v="14"/>
    </i>
    <i r="1">
      <x v="16"/>
    </i>
    <i r="1">
      <x v="22"/>
    </i>
    <i r="1">
      <x v="23"/>
    </i>
    <i r="1">
      <x v="25"/>
    </i>
    <i r="1">
      <x v="27"/>
    </i>
    <i>
      <x v="34"/>
      <x v="6"/>
    </i>
    <i r="1">
      <x v="7"/>
    </i>
    <i r="1">
      <x v="12"/>
    </i>
    <i r="1">
      <x v="13"/>
    </i>
    <i r="1">
      <x v="14"/>
    </i>
    <i r="1">
      <x v="16"/>
    </i>
    <i r="1">
      <x v="22"/>
    </i>
    <i r="1">
      <x v="23"/>
    </i>
    <i r="1">
      <x v="25"/>
    </i>
    <i r="1">
      <x v="27"/>
    </i>
    <i>
      <x v="35"/>
      <x v="6"/>
    </i>
    <i r="1">
      <x v="7"/>
    </i>
    <i r="1">
      <x v="8"/>
    </i>
    <i r="1">
      <x v="12"/>
    </i>
    <i r="1">
      <x v="13"/>
    </i>
    <i r="1">
      <x v="14"/>
    </i>
    <i r="1">
      <x v="16"/>
    </i>
    <i r="1">
      <x v="22"/>
    </i>
    <i r="1">
      <x v="23"/>
    </i>
    <i r="1">
      <x v="25"/>
    </i>
    <i r="1">
      <x v="26"/>
    </i>
    <i r="1">
      <x v="27"/>
    </i>
    <i>
      <x v="40"/>
      <x v="8"/>
    </i>
    <i r="1">
      <x v="13"/>
    </i>
    <i r="1">
      <x v="14"/>
    </i>
    <i r="1">
      <x v="16"/>
    </i>
    <i r="1">
      <x v="22"/>
    </i>
    <i r="1">
      <x v="23"/>
    </i>
    <i r="1">
      <x v="25"/>
    </i>
    <i r="1">
      <x v="26"/>
    </i>
    <i r="1">
      <x v="27"/>
    </i>
    <i>
      <x v="41"/>
      <x v="6"/>
    </i>
    <i r="1">
      <x v="7"/>
    </i>
    <i r="1">
      <x v="12"/>
    </i>
    <i r="1">
      <x v="13"/>
    </i>
    <i r="1">
      <x v="14"/>
    </i>
    <i r="1">
      <x v="22"/>
    </i>
    <i r="1">
      <x v="23"/>
    </i>
    <i r="1">
      <x v="25"/>
    </i>
    <i r="1">
      <x v="27"/>
    </i>
    <i t="grand">
      <x/>
    </i>
  </rowItems>
  <colItems count="1">
    <i/>
  </colItems>
  <pageFields count="1">
    <pageField fld="22" hier="-1"/>
  </pageFields>
  <dataFields count="1">
    <dataField name="Sum of Quantity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6D763-6F25-4411-ABA5-D9622B1CF280}" name="PivotTable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C124" firstHeaderRow="2" firstDataRow="2" firstDataCol="2" rowPageCount="2" colPageCount="1"/>
  <pivotFields count="26">
    <pivotField axis="axisPage" compact="0" numFmtId="14" outline="0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1">
        <item m="1" x="13"/>
        <item x="0"/>
        <item x="1"/>
        <item x="2"/>
        <item m="1" x="21"/>
        <item m="1" x="27"/>
        <item m="1" x="19"/>
        <item x="8"/>
        <item x="9"/>
        <item x="10"/>
        <item m="1" x="22"/>
        <item x="11"/>
        <item m="1" x="16"/>
        <item m="1" x="15"/>
        <item x="3"/>
        <item x="4"/>
        <item m="1" x="29"/>
        <item x="5"/>
        <item m="1" x="26"/>
        <item m="1" x="18"/>
        <item m="1" x="20"/>
        <item m="1" x="24"/>
        <item m="1" x="25"/>
        <item m="1" x="23"/>
        <item m="1" x="17"/>
        <item m="1" x="28"/>
        <item m="1" x="12"/>
        <item m="1" x="14"/>
        <item x="6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3">
        <item x="1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8">
        <item x="7"/>
        <item x="5"/>
        <item x="1"/>
        <item x="19"/>
        <item x="3"/>
        <item x="0"/>
        <item x="16"/>
        <item x="8"/>
        <item x="13"/>
        <item x="23"/>
        <item x="21"/>
        <item x="20"/>
        <item x="4"/>
        <item x="14"/>
        <item x="24"/>
        <item x="22"/>
        <item x="2"/>
        <item x="6"/>
        <item x="18"/>
        <item x="11"/>
        <item x="10"/>
        <item x="15"/>
        <item x="25"/>
        <item x="26"/>
        <item x="9"/>
        <item x="17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13"/>
  </rowFields>
  <rowItems count="119">
    <i>
      <x v="9"/>
      <x v="1"/>
    </i>
    <i r="1">
      <x v="2"/>
    </i>
    <i r="1">
      <x v="3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28"/>
    </i>
    <i r="1">
      <x v="29"/>
    </i>
    <i t="default">
      <x v="9"/>
    </i>
    <i>
      <x v="10"/>
      <x v="1"/>
    </i>
    <i r="1">
      <x v="2"/>
    </i>
    <i r="1">
      <x v="3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28"/>
    </i>
    <i r="1">
      <x v="29"/>
    </i>
    <i t="default">
      <x v="10"/>
    </i>
    <i>
      <x v="11"/>
      <x v="1"/>
    </i>
    <i r="1">
      <x v="2"/>
    </i>
    <i r="1">
      <x v="3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28"/>
    </i>
    <i r="1">
      <x v="29"/>
    </i>
    <i t="default">
      <x v="11"/>
    </i>
    <i>
      <x v="12"/>
      <x v="2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28"/>
    </i>
    <i r="1">
      <x v="29"/>
    </i>
    <i t="default">
      <x v="12"/>
    </i>
    <i>
      <x v="13"/>
      <x v="1"/>
    </i>
    <i r="1">
      <x v="2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28"/>
    </i>
    <i r="1">
      <x v="29"/>
    </i>
    <i t="default">
      <x v="13"/>
    </i>
    <i>
      <x v="14"/>
      <x v="1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28"/>
    </i>
    <i r="1">
      <x v="29"/>
    </i>
    <i t="default">
      <x v="14"/>
    </i>
    <i>
      <x v="15"/>
      <x v="1"/>
    </i>
    <i r="1">
      <x v="3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28"/>
    </i>
    <i t="default">
      <x v="15"/>
    </i>
    <i>
      <x v="18"/>
      <x v="1"/>
    </i>
    <i r="1">
      <x v="2"/>
    </i>
    <i r="1">
      <x v="3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28"/>
    </i>
    <i t="default">
      <x v="18"/>
    </i>
    <i>
      <x v="19"/>
      <x v="1"/>
    </i>
    <i r="1">
      <x v="2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28"/>
    </i>
    <i r="1">
      <x v="29"/>
    </i>
    <i t="default">
      <x v="19"/>
    </i>
    <i>
      <x v="20"/>
      <x v="1"/>
    </i>
    <i r="1">
      <x v="2"/>
    </i>
    <i r="1">
      <x v="3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28"/>
    </i>
    <i r="1">
      <x v="29"/>
    </i>
    <i t="default">
      <x v="20"/>
    </i>
    <i t="grand">
      <x/>
    </i>
  </rowItems>
  <colItems count="1">
    <i/>
  </colItems>
  <pageFields count="2">
    <pageField fld="0" hier="-1"/>
    <pageField fld="22" hier="-1"/>
  </pageFields>
  <dataFields count="1">
    <dataField name="Sum of MMU" fld="24" baseField="0" baseItem="0" numFmtId="168"/>
  </dataFields>
  <formats count="4">
    <format dxfId="349">
      <pivotArea type="all" dataOnly="0" outline="0" fieldPosition="0"/>
    </format>
    <format dxfId="348">
      <pivotArea field="23" type="button" dataOnly="0" labelOnly="1" outline="0" axis="axisRow" fieldPosition="0"/>
    </format>
    <format dxfId="347">
      <pivotArea dataOnly="0" labelOnly="1" fieldPosition="0">
        <references count="1">
          <reference field="23" count="10">
            <x v="9"/>
            <x v="10"/>
            <x v="11"/>
            <x v="12"/>
            <x v="13"/>
            <x v="14"/>
            <x v="15"/>
            <x v="18"/>
            <x v="19"/>
            <x v="20"/>
          </reference>
        </references>
      </pivotArea>
    </format>
    <format dxfId="34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BB8CA-F01F-47E9-9F11-9953FD6CC17E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I20" firstHeaderRow="2" firstDataRow="2" firstDataCol="3"/>
  <pivotFields count="26"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5">
        <item x="1"/>
        <item x="2"/>
        <item x="10"/>
        <item x="3"/>
        <item x="4"/>
        <item x="5"/>
        <item x="0"/>
        <item x="13"/>
        <item x="14"/>
        <item x="8"/>
        <item x="11"/>
        <item x="9"/>
        <item x="7"/>
        <item x="6"/>
        <item x="12"/>
      </items>
    </pivotField>
    <pivotField axis="axisRow" compact="0" outline="0" showAll="0" defaultSubtotal="0">
      <items count="12">
        <item x="1"/>
        <item x="8"/>
        <item x="2"/>
        <item x="10"/>
        <item x="11"/>
        <item x="4"/>
        <item x="5"/>
        <item x="3"/>
        <item x="9"/>
        <item x="6"/>
        <item x="0"/>
        <item x="7"/>
      </items>
    </pivotField>
    <pivotField compact="0" numFmtId="3" outline="0" showAll="0"/>
    <pivotField compact="0" numFmtId="4" outline="0" showAll="0"/>
    <pivotField axis="axisRow" compact="0" outline="0" showAll="0">
      <items count="31">
        <item m="1" x="13"/>
        <item x="11"/>
        <item x="8"/>
        <item x="2"/>
        <item m="1" x="29"/>
        <item x="1"/>
        <item x="10"/>
        <item m="1" x="26"/>
        <item m="1" x="18"/>
        <item m="1" x="20"/>
        <item m="1" x="24"/>
        <item m="1" x="25"/>
        <item m="1" x="23"/>
        <item x="3"/>
        <item x="5"/>
        <item x="4"/>
        <item m="1" x="21"/>
        <item m="1" x="27"/>
        <item m="1" x="19"/>
        <item x="0"/>
        <item m="1" x="22"/>
        <item x="7"/>
        <item m="1" x="16"/>
        <item m="1" x="15"/>
        <item x="9"/>
        <item x="6"/>
        <item m="1" x="17"/>
        <item m="1" x="28"/>
        <item m="1" x="12"/>
        <item m="1" x="14"/>
        <item t="default"/>
      </items>
    </pivotField>
    <pivotField compact="0" numFmtId="168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3">
    <field x="9"/>
    <field x="10"/>
    <field x="13"/>
  </rowFields>
  <rowItems count="16">
    <i>
      <x/>
      <x/>
      <x v="5"/>
    </i>
    <i>
      <x v="1"/>
      <x v="2"/>
      <x v="3"/>
    </i>
    <i>
      <x v="2"/>
      <x v="3"/>
      <x v="6"/>
    </i>
    <i>
      <x v="3"/>
      <x v="7"/>
      <x v="13"/>
    </i>
    <i>
      <x v="4"/>
      <x v="5"/>
      <x v="15"/>
    </i>
    <i>
      <x v="5"/>
      <x v="6"/>
      <x v="14"/>
    </i>
    <i>
      <x v="6"/>
      <x v="10"/>
      <x v="19"/>
    </i>
    <i>
      <x v="7"/>
      <x v="8"/>
      <x v="24"/>
    </i>
    <i>
      <x v="8"/>
      <x v="11"/>
      <x v="21"/>
    </i>
    <i>
      <x v="9"/>
      <x v="1"/>
      <x v="2"/>
    </i>
    <i>
      <x v="10"/>
      <x v="4"/>
      <x v="1"/>
    </i>
    <i>
      <x v="11"/>
      <x v="8"/>
      <x v="24"/>
    </i>
    <i>
      <x v="12"/>
      <x v="11"/>
      <x v="21"/>
    </i>
    <i>
      <x v="13"/>
      <x v="9"/>
      <x v="25"/>
    </i>
    <i>
      <x v="14"/>
      <x v="10"/>
      <x v="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C4531-0F3D-491F-9A19-861603693761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A4:L32" firstHeaderRow="1" firstDataRow="2" firstDataCol="1" rowPageCount="2" colPageCount="1"/>
  <pivotFields count="26">
    <pivotField axis="axisCol" compact="0" numFmtId="14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numFmtId="170" outline="0" showAll="0"/>
    <pivotField compact="0" numFmtId="4" outline="0" showAll="0"/>
    <pivotField axis="axisPage" compact="0" outline="0" multipleItemSelectionAllowed="1" showAll="0">
      <items count="31">
        <item x="11"/>
        <item x="0"/>
        <item x="1"/>
        <item m="1" x="24"/>
        <item m="1" x="25"/>
        <item m="1" x="23"/>
        <item m="1" x="28"/>
        <item x="7"/>
        <item m="1" x="17"/>
        <item x="8"/>
        <item m="1" x="22"/>
        <item m="1" x="16"/>
        <item x="9"/>
        <item m="1" x="21"/>
        <item m="1" x="12"/>
        <item m="1" x="15"/>
        <item m="1" x="27"/>
        <item x="10"/>
        <item m="1" x="19"/>
        <item x="3"/>
        <item m="1" x="29"/>
        <item x="2"/>
        <item x="4"/>
        <item m="1" x="20"/>
        <item m="1" x="26"/>
        <item m="1" x="18"/>
        <item x="5"/>
        <item x="6"/>
        <item m="1" x="13"/>
        <item m="1" x="14"/>
        <item t="default"/>
      </items>
    </pivotField>
    <pivotField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multipleItemSelectionAllowed="1" showAll="0">
      <items count="3">
        <item x="1"/>
        <item x="0"/>
        <item t="default"/>
      </items>
    </pivotField>
    <pivotField axis="axisRow" compact="0" outline="0" showAll="0">
      <items count="27">
        <item x="0"/>
        <item x="7"/>
        <item x="3"/>
        <item x="2"/>
        <item x="1"/>
        <item x="8"/>
        <item x="5"/>
        <item x="9"/>
        <item x="6"/>
        <item x="4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outline="0" dragToRow="0" dragToCol="0" dragToPage="0" showAll="0" defaultSubtotal="0"/>
    <pivotField compact="0" outline="0" showAll="0">
      <items count="17">
        <item x="12"/>
        <item x="11"/>
        <item x="8"/>
        <item x="7"/>
        <item n="WIKS" x="0"/>
        <item n="WICO KS" x="10"/>
        <item x="9"/>
        <item n="CA KS" x="1"/>
        <item n="CACO" x="2"/>
        <item x="3"/>
        <item x="4"/>
        <item x="5"/>
        <item x="6"/>
        <item x="13"/>
        <item x="14"/>
        <item x="15"/>
        <item t="default"/>
      </items>
    </pivotField>
  </pivotFields>
  <rowFields count="1">
    <field x="23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22" hier="-1"/>
    <pageField fld="13" hier="-1"/>
  </pageFields>
  <dataFields count="1">
    <dataField name="Sum of MMU" fld="24" baseField="0" baseItem="0"/>
  </dataFields>
  <formats count="11">
    <format dxfId="345">
      <pivotArea field="13" type="button" dataOnly="0" labelOnly="1" outline="0" axis="axisPage" fieldPosition="1"/>
    </format>
    <format dxfId="344">
      <pivotArea type="topRight" dataOnly="0" labelOnly="1" outline="0" fieldPosition="0"/>
    </format>
    <format dxfId="343">
      <pivotArea dataOnly="0" labelOnly="1" grandCol="1" outline="0" fieldPosition="0"/>
    </format>
    <format dxfId="342">
      <pivotArea grandCol="1" outline="0" collapsedLevelsAreSubtotals="1" fieldPosition="0"/>
    </format>
    <format dxfId="341">
      <pivotArea outline="0" collapsedLevelsAreSubtotals="1" fieldPosition="0"/>
    </format>
    <format dxfId="340">
      <pivotArea outline="0" collapsedLevelsAreSubtotals="1" fieldPosition="0"/>
    </format>
    <format dxfId="339">
      <pivotArea dataOnly="0" labelOnly="1" grandCol="1" outline="0" fieldPosition="0"/>
    </format>
    <format dxfId="338">
      <pivotArea outline="0" collapsedLevelsAreSubtotals="1" fieldPosition="0"/>
    </format>
    <format dxfId="337">
      <pivotArea dataOnly="0" labelOnly="1" grandCol="1" outline="0" fieldPosition="0"/>
    </format>
    <format dxfId="336">
      <pivotArea grandRow="1" outline="0" collapsedLevelsAreSubtotals="1" fieldPosition="0"/>
    </format>
    <format dxfId="335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G16" firstHeaderRow="1" firstDataRow="1" firstDataCol="1"/>
  <pivotFields count="23"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70" outline="0" showAll="0"/>
    <pivotField compact="0" numFmtId="4" outline="0" showAll="0"/>
    <pivotField compact="0" outline="0" showAll="0"/>
    <pivotField compact="0" numFmtId="168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compact="0" outline="0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4" applyNumberFormats="0" applyBorderFormats="0" applyFontFormats="0" applyPatternFormats="0" applyAlignmentFormats="0" applyWidthHeightFormats="1" dataCaption="Values" showError="1" showMissing="0" updatedVersion="6" minRefreshableVersion="3" useAutoFormatting="1" itemPrintTitles="1" createdVersion="4" indent="0" compact="0" compactData="0" gridDropZones="1" multipleFieldFilters="0">
  <location ref="A4:J611" firstHeaderRow="1" firstDataRow="2" firstDataCol="4" rowPageCount="1" colPageCount="1"/>
  <pivotFields count="23">
    <pivotField axis="axisRow" compact="0" outline="0" showAll="0" sortType="ascending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86">
        <item x="5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</items>
    </pivotField>
    <pivotField axis="axisRow" compact="0" outline="0" showAll="0" defaultSubtotal="0">
      <items count="69">
        <item x="68"/>
        <item x="54"/>
        <item x="53"/>
        <item x="55"/>
        <item x="59"/>
        <item x="52"/>
        <item x="60"/>
        <item x="67"/>
        <item x="0"/>
        <item x="32"/>
        <item x="56"/>
        <item x="16"/>
        <item x="33"/>
        <item x="8"/>
        <item x="10"/>
        <item x="11"/>
        <item x="12"/>
        <item x="13"/>
        <item x="7"/>
        <item x="34"/>
        <item x="35"/>
        <item x="9"/>
        <item x="36"/>
        <item x="49"/>
        <item x="3"/>
        <item x="1"/>
        <item x="15"/>
        <item x="30"/>
        <item x="29"/>
        <item x="14"/>
        <item x="17"/>
        <item x="43"/>
        <item x="31"/>
        <item x="51"/>
        <item x="63"/>
        <item x="2"/>
        <item x="42"/>
        <item x="44"/>
        <item x="39"/>
        <item x="40"/>
        <item x="4"/>
        <item x="38"/>
        <item x="50"/>
        <item x="37"/>
        <item x="41"/>
        <item x="46"/>
        <item x="65"/>
        <item x="45"/>
        <item x="47"/>
        <item x="5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48"/>
        <item x="57"/>
        <item x="58"/>
        <item x="61"/>
        <item x="62"/>
        <item x="64"/>
        <item x="66"/>
      </items>
    </pivotField>
    <pivotField axis="axisRow" compact="0" outline="0" showAll="0">
      <items count="35">
        <item x="25"/>
        <item x="0"/>
        <item x="2"/>
        <item x="22"/>
        <item x="32"/>
        <item x="21"/>
        <item x="7"/>
        <item x="33"/>
        <item x="3"/>
        <item x="1"/>
        <item x="19"/>
        <item x="26"/>
        <item x="4"/>
        <item x="30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3"/>
        <item x="24"/>
        <item x="27"/>
        <item x="28"/>
        <item x="29"/>
        <item x="31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axis="axisPage" compact="0" outline="0" multipleItemSelectionAllowed="1" showAll="0">
      <items count="6">
        <item x="0"/>
        <item x="4"/>
        <item x="3"/>
        <item x="2"/>
        <item x="1"/>
        <item t="default"/>
      </items>
    </pivotField>
  </pivotFields>
  <rowFields count="4">
    <field x="0"/>
    <field x="5"/>
    <field x="6"/>
    <field x="7"/>
  </rowFields>
  <rowItems count="606">
    <i>
      <x/>
      <x v="1"/>
      <x v="8"/>
      <x v="1"/>
    </i>
    <i r="1">
      <x v="2"/>
      <x v="8"/>
      <x v="1"/>
    </i>
    <i r="1">
      <x v="3"/>
      <x v="8"/>
      <x v="1"/>
    </i>
    <i r="1">
      <x v="4"/>
      <x v="8"/>
      <x v="1"/>
    </i>
    <i r="1">
      <x v="5"/>
      <x v="8"/>
      <x v="1"/>
    </i>
    <i r="1">
      <x v="6"/>
      <x v="8"/>
      <x v="1"/>
    </i>
    <i r="1">
      <x v="7"/>
      <x v="8"/>
      <x v="1"/>
    </i>
    <i r="1">
      <x v="8"/>
      <x v="8"/>
      <x v="1"/>
    </i>
    <i r="1">
      <x v="9"/>
      <x v="8"/>
      <x v="1"/>
    </i>
    <i r="1">
      <x v="10"/>
      <x v="8"/>
      <x v="1"/>
    </i>
    <i r="1">
      <x v="11"/>
      <x v="8"/>
      <x v="1"/>
    </i>
    <i r="1">
      <x v="12"/>
      <x v="8"/>
      <x v="1"/>
    </i>
    <i r="1">
      <x v="13"/>
      <x v="8"/>
      <x v="1"/>
    </i>
    <i r="1">
      <x v="14"/>
      <x v="8"/>
      <x v="1"/>
    </i>
    <i r="1">
      <x v="15"/>
      <x v="8"/>
      <x v="1"/>
    </i>
    <i r="1">
      <x v="16"/>
      <x v="8"/>
      <x v="1"/>
    </i>
    <i r="1">
      <x v="17"/>
      <x v="8"/>
      <x v="1"/>
    </i>
    <i r="1">
      <x v="18"/>
      <x v="8"/>
      <x v="1"/>
    </i>
    <i r="1">
      <x v="19"/>
      <x v="8"/>
      <x v="1"/>
    </i>
    <i r="1">
      <x v="20"/>
      <x v="8"/>
      <x v="1"/>
    </i>
    <i r="1">
      <x v="21"/>
      <x v="8"/>
      <x v="1"/>
    </i>
    <i r="1">
      <x v="22"/>
      <x v="8"/>
      <x v="1"/>
    </i>
    <i r="1">
      <x v="23"/>
      <x v="8"/>
      <x v="1"/>
    </i>
    <i r="1">
      <x v="24"/>
      <x v="8"/>
      <x v="1"/>
    </i>
    <i r="1">
      <x v="25"/>
      <x v="8"/>
      <x v="1"/>
    </i>
    <i r="1">
      <x v="26"/>
      <x v="25"/>
      <x v="9"/>
    </i>
    <i r="1">
      <x v="27"/>
      <x v="35"/>
      <x v="2"/>
    </i>
    <i r="1">
      <x v="28"/>
      <x v="35"/>
      <x v="2"/>
    </i>
    <i r="1">
      <x v="29"/>
      <x v="35"/>
      <x v="2"/>
    </i>
    <i r="1">
      <x v="30"/>
      <x v="24"/>
      <x v="8"/>
    </i>
    <i r="1">
      <x v="31"/>
      <x v="40"/>
      <x v="12"/>
    </i>
    <i r="1">
      <x v="32"/>
      <x v="49"/>
      <x v="14"/>
    </i>
    <i r="1">
      <x v="33"/>
      <x v="50"/>
      <x v="15"/>
    </i>
    <i r="1">
      <x v="34"/>
      <x v="18"/>
      <x v="6"/>
    </i>
    <i r="1">
      <x v="35"/>
      <x v="13"/>
      <x v="6"/>
    </i>
    <i r="1">
      <x v="36"/>
      <x v="21"/>
      <x v="6"/>
    </i>
    <i r="1">
      <x v="37"/>
      <x v="14"/>
      <x v="6"/>
    </i>
    <i r="1">
      <x v="38"/>
      <x v="15"/>
      <x v="6"/>
    </i>
    <i r="1">
      <x v="39"/>
      <x v="16"/>
      <x v="6"/>
    </i>
    <i r="1">
      <x v="40"/>
      <x v="17"/>
      <x v="6"/>
    </i>
    <i r="1">
      <x v="41"/>
      <x v="29"/>
      <x v="6"/>
    </i>
    <i r="1">
      <x v="42"/>
      <x v="26"/>
      <x v="6"/>
    </i>
    <i r="1">
      <x v="43"/>
      <x v="11"/>
      <x v="6"/>
    </i>
    <i r="1">
      <x v="44"/>
      <x v="30"/>
      <x v="6"/>
    </i>
    <i r="1">
      <x v="45"/>
      <x v="51"/>
      <x v="16"/>
    </i>
    <i r="1">
      <x v="46"/>
      <x v="52"/>
      <x v="17"/>
    </i>
    <i r="1">
      <x v="47"/>
      <x v="53"/>
      <x v="18"/>
    </i>
    <i r="1">
      <x v="48"/>
      <x v="54"/>
      <x v="19"/>
    </i>
    <i r="1">
      <x v="49"/>
      <x v="55"/>
      <x v="20"/>
    </i>
    <i r="1">
      <x v="50"/>
      <x v="56"/>
      <x v="21"/>
    </i>
    <i r="1">
      <x v="51"/>
      <x v="57"/>
      <x v="22"/>
    </i>
    <i r="1">
      <x v="52"/>
      <x v="57"/>
      <x v="22"/>
    </i>
    <i r="1">
      <x v="53"/>
      <x v="57"/>
      <x v="22"/>
    </i>
    <i r="1">
      <x v="54"/>
      <x v="57"/>
      <x v="22"/>
    </i>
    <i r="1">
      <x v="55"/>
      <x v="58"/>
      <x v="23"/>
    </i>
    <i r="1">
      <x v="56"/>
      <x v="59"/>
      <x v="24"/>
    </i>
    <i r="1">
      <x v="57"/>
      <x v="60"/>
      <x v="25"/>
    </i>
    <i r="1">
      <x v="58"/>
      <x v="61"/>
      <x v="26"/>
    </i>
    <i r="1">
      <x v="59"/>
      <x v="61"/>
      <x v="26"/>
    </i>
    <i r="1">
      <x v="60"/>
      <x v="28"/>
      <x v="6"/>
    </i>
    <i r="1">
      <x v="61"/>
      <x v="27"/>
      <x v="6"/>
    </i>
    <i r="1">
      <x v="62"/>
      <x v="32"/>
      <x v="6"/>
    </i>
    <i r="1">
      <x v="63"/>
      <x v="9"/>
      <x v="6"/>
    </i>
    <i r="1">
      <x v="64"/>
      <x v="12"/>
      <x v="6"/>
    </i>
    <i r="1">
      <x v="65"/>
      <x v="19"/>
      <x v="6"/>
    </i>
    <i r="1">
      <x v="66"/>
      <x v="20"/>
      <x v="6"/>
    </i>
    <i r="1">
      <x v="67"/>
      <x v="22"/>
      <x v="6"/>
    </i>
    <i r="1">
      <x v="68"/>
      <x v="43"/>
      <x v="6"/>
    </i>
    <i r="1">
      <x v="69"/>
      <x v="41"/>
      <x v="6"/>
    </i>
    <i r="1">
      <x v="70"/>
      <x v="38"/>
      <x v="6"/>
    </i>
    <i r="1">
      <x v="71"/>
      <x v="39"/>
      <x v="6"/>
    </i>
    <i r="1">
      <x v="72"/>
      <x v="44"/>
      <x v="6"/>
    </i>
    <i r="1">
      <x v="73"/>
      <x v="36"/>
      <x v="6"/>
    </i>
    <i r="1">
      <x v="74"/>
      <x v="31"/>
      <x v="6"/>
    </i>
    <i r="1">
      <x v="75"/>
      <x v="37"/>
      <x v="6"/>
    </i>
    <i r="1">
      <x v="76"/>
      <x v="47"/>
      <x v="6"/>
    </i>
    <i r="1">
      <x v="77"/>
      <x v="45"/>
      <x v="6"/>
    </i>
    <i r="1">
      <x v="78"/>
      <x v="48"/>
      <x v="6"/>
    </i>
    <i r="1">
      <x v="79"/>
      <x v="62"/>
      <x v="6"/>
    </i>
    <i r="1">
      <x v="80"/>
      <x v="23"/>
      <x v="6"/>
    </i>
    <i r="1">
      <x v="81"/>
      <x v="42"/>
      <x v="6"/>
    </i>
    <i t="default">
      <x/>
    </i>
    <i>
      <x v="1"/>
      <x v="82"/>
      <x v="33"/>
      <x v="10"/>
    </i>
    <i r="1">
      <x v="83"/>
      <x v="5"/>
      <x v="27"/>
    </i>
    <i r="1">
      <x v="84"/>
      <x v="8"/>
      <x v="1"/>
    </i>
    <i r="1">
      <x v="85"/>
      <x v="8"/>
      <x v="1"/>
    </i>
    <i r="1">
      <x v="86"/>
      <x v="35"/>
      <x v="2"/>
    </i>
    <i r="1">
      <x v="87"/>
      <x v="35"/>
      <x v="2"/>
    </i>
    <i r="1">
      <x v="88"/>
      <x v="2"/>
      <x v="5"/>
    </i>
    <i r="1">
      <x v="89"/>
      <x v="1"/>
      <x v="5"/>
    </i>
    <i r="1">
      <x v="90"/>
      <x v="3"/>
      <x v="5"/>
    </i>
    <i r="1">
      <x v="91"/>
      <x v="8"/>
      <x v="1"/>
    </i>
    <i r="1">
      <x v="92"/>
      <x v="8"/>
      <x v="1"/>
    </i>
    <i r="1">
      <x v="93"/>
      <x v="8"/>
      <x v="1"/>
    </i>
    <i r="1">
      <x v="94"/>
      <x v="8"/>
      <x v="1"/>
    </i>
    <i r="1">
      <x v="95"/>
      <x v="8"/>
      <x v="1"/>
    </i>
    <i r="1">
      <x v="96"/>
      <x v="8"/>
      <x v="1"/>
    </i>
    <i r="1">
      <x v="97"/>
      <x v="10"/>
      <x v="3"/>
    </i>
    <i r="1">
      <x v="98"/>
      <x v="60"/>
      <x v="25"/>
    </i>
    <i r="1">
      <x v="99"/>
      <x v="50"/>
      <x v="15"/>
    </i>
    <i r="1">
      <x v="100"/>
      <x v="63"/>
      <x v="28"/>
    </i>
    <i t="default">
      <x v="1"/>
    </i>
    <i>
      <x v="2"/>
      <x v="101"/>
      <x v="10"/>
      <x v="3"/>
    </i>
    <i r="1">
      <x v="102"/>
      <x v="10"/>
      <x v="3"/>
    </i>
    <i r="1">
      <x v="103"/>
      <x v="33"/>
      <x v="10"/>
    </i>
    <i r="1">
      <x v="104"/>
      <x v="25"/>
      <x v="9"/>
    </i>
    <i r="1">
      <x v="105"/>
      <x v="40"/>
      <x v="12"/>
    </i>
    <i r="1">
      <x v="106"/>
      <x v="58"/>
      <x v="23"/>
    </i>
    <i r="1">
      <x v="107"/>
      <x v="51"/>
      <x v="16"/>
    </i>
    <i r="1">
      <x v="108"/>
      <x v="55"/>
      <x v="20"/>
    </i>
    <i r="1">
      <x v="109"/>
      <x v="60"/>
      <x v="25"/>
    </i>
    <i r="1">
      <x v="110"/>
      <x v="54"/>
      <x v="19"/>
    </i>
    <i r="1">
      <x v="111"/>
      <x v="64"/>
      <x v="29"/>
    </i>
    <i r="1">
      <x v="112"/>
      <x v="64"/>
      <x v="29"/>
    </i>
    <i r="1">
      <x v="113"/>
      <x v="64"/>
      <x v="29"/>
    </i>
    <i r="1">
      <x v="114"/>
      <x v="64"/>
      <x v="29"/>
    </i>
    <i r="1">
      <x v="115"/>
      <x v="8"/>
      <x v="1"/>
    </i>
    <i r="1">
      <x v="116"/>
      <x v="8"/>
      <x v="1"/>
    </i>
    <i r="1">
      <x v="117"/>
      <x v="8"/>
      <x v="1"/>
    </i>
    <i r="1">
      <x v="118"/>
      <x v="8"/>
      <x v="1"/>
    </i>
    <i r="1">
      <x v="119"/>
      <x v="8"/>
      <x v="1"/>
    </i>
    <i r="1">
      <x v="120"/>
      <x v="8"/>
      <x v="1"/>
    </i>
    <i r="1">
      <x v="121"/>
      <x v="8"/>
      <x v="1"/>
    </i>
    <i r="1">
      <x v="122"/>
      <x v="8"/>
      <x v="1"/>
    </i>
    <i r="1">
      <x v="123"/>
      <x v="8"/>
      <x v="1"/>
    </i>
    <i r="1">
      <x v="124"/>
      <x v="8"/>
      <x v="1"/>
    </i>
    <i r="1">
      <x v="125"/>
      <x v="8"/>
      <x v="1"/>
    </i>
    <i r="1">
      <x v="126"/>
      <x v="8"/>
      <x v="1"/>
    </i>
    <i r="1">
      <x v="127"/>
      <x v="8"/>
      <x v="1"/>
    </i>
    <i r="1">
      <x v="128"/>
      <x v="8"/>
      <x v="1"/>
    </i>
    <i r="1">
      <x v="129"/>
      <x v="8"/>
      <x v="1"/>
    </i>
    <i r="1">
      <x v="130"/>
      <x v="8"/>
      <x v="1"/>
    </i>
    <i r="1">
      <x v="131"/>
      <x v="8"/>
      <x v="1"/>
    </i>
    <i r="1">
      <x v="132"/>
      <x v="8"/>
      <x v="1"/>
    </i>
    <i r="1">
      <x v="133"/>
      <x v="25"/>
      <x v="9"/>
    </i>
    <i r="1">
      <x v="134"/>
      <x v="5"/>
      <x v="27"/>
    </i>
    <i r="1">
      <x v="135"/>
      <x v="35"/>
      <x v="2"/>
    </i>
    <i r="1">
      <x v="550"/>
      <x v="8"/>
      <x v="1"/>
    </i>
    <i r="1">
      <x v="551"/>
      <x v="8"/>
      <x v="1"/>
    </i>
    <i r="1">
      <x v="552"/>
      <x v="8"/>
      <x v="1"/>
    </i>
    <i r="1">
      <x v="553"/>
      <x v="8"/>
      <x v="1"/>
    </i>
    <i r="1">
      <x v="554"/>
      <x v="8"/>
      <x v="1"/>
    </i>
    <i r="1">
      <x v="555"/>
      <x v="8"/>
      <x v="1"/>
    </i>
    <i r="1">
      <x v="556"/>
      <x v="8"/>
      <x v="1"/>
    </i>
    <i r="1">
      <x v="557"/>
      <x v="8"/>
      <x v="1"/>
    </i>
    <i r="1">
      <x v="558"/>
      <x v="8"/>
      <x v="1"/>
    </i>
    <i r="1">
      <x v="559"/>
      <x v="40"/>
      <x v="12"/>
    </i>
    <i r="1">
      <x v="560"/>
      <x v="40"/>
      <x v="12"/>
    </i>
    <i r="1">
      <x v="561"/>
      <x v="40"/>
      <x v="12"/>
    </i>
    <i r="1">
      <x v="562"/>
      <x v="6"/>
      <x v="11"/>
    </i>
    <i t="default">
      <x v="2"/>
    </i>
    <i>
      <x v="3"/>
      <x v="136"/>
      <x v="4"/>
      <x/>
    </i>
    <i r="1">
      <x v="137"/>
      <x v="6"/>
      <x v="11"/>
    </i>
    <i r="1">
      <x v="138"/>
      <x v="8"/>
      <x v="1"/>
    </i>
    <i r="1">
      <x v="139"/>
      <x v="8"/>
      <x v="1"/>
    </i>
    <i r="1">
      <x v="140"/>
      <x v="24"/>
      <x v="8"/>
    </i>
    <i r="1">
      <x v="141"/>
      <x v="53"/>
      <x v="18"/>
    </i>
    <i r="1">
      <x v="142"/>
      <x v="51"/>
      <x v="16"/>
    </i>
    <i r="1">
      <x v="143"/>
      <x v="55"/>
      <x v="20"/>
    </i>
    <i r="1">
      <x v="144"/>
      <x v="56"/>
      <x v="21"/>
    </i>
    <i r="1">
      <x v="145"/>
      <x v="65"/>
      <x v="30"/>
    </i>
    <i r="1">
      <x v="146"/>
      <x v="50"/>
      <x v="15"/>
    </i>
    <i r="1">
      <x v="147"/>
      <x v="66"/>
      <x v="31"/>
    </i>
    <i r="1">
      <x v="148"/>
      <x v="59"/>
      <x v="24"/>
    </i>
    <i r="1">
      <x v="149"/>
      <x v="21"/>
      <x v="6"/>
    </i>
    <i r="1">
      <x v="150"/>
      <x v="16"/>
      <x v="6"/>
    </i>
    <i r="1">
      <x v="151"/>
      <x v="16"/>
      <x v="6"/>
    </i>
    <i r="1">
      <x v="152"/>
      <x v="29"/>
      <x v="6"/>
    </i>
    <i r="1">
      <x v="153"/>
      <x v="11"/>
      <x v="6"/>
    </i>
    <i r="1">
      <x v="154"/>
      <x v="30"/>
      <x v="6"/>
    </i>
    <i r="1">
      <x v="155"/>
      <x v="28"/>
      <x v="6"/>
    </i>
    <i r="1">
      <x v="156"/>
      <x v="27"/>
      <x v="6"/>
    </i>
    <i r="1">
      <x v="157"/>
      <x v="32"/>
      <x v="6"/>
    </i>
    <i r="1">
      <x v="158"/>
      <x v="9"/>
      <x v="6"/>
    </i>
    <i r="1">
      <x v="159"/>
      <x v="12"/>
      <x v="6"/>
    </i>
    <i r="1">
      <x v="160"/>
      <x v="19"/>
      <x v="6"/>
    </i>
    <i r="1">
      <x v="161"/>
      <x v="20"/>
      <x v="6"/>
    </i>
    <i r="1">
      <x v="162"/>
      <x v="22"/>
      <x v="6"/>
    </i>
    <i r="1">
      <x v="163"/>
      <x v="41"/>
      <x v="6"/>
    </i>
    <i r="1">
      <x v="164"/>
      <x v="38"/>
      <x v="6"/>
    </i>
    <i r="1">
      <x v="165"/>
      <x v="39"/>
      <x v="6"/>
    </i>
    <i r="1">
      <x v="166"/>
      <x v="44"/>
      <x v="6"/>
    </i>
    <i r="1">
      <x v="167"/>
      <x v="37"/>
      <x v="6"/>
    </i>
    <i r="1">
      <x v="168"/>
      <x v="45"/>
      <x v="6"/>
    </i>
    <i r="1">
      <x v="169"/>
      <x v="34"/>
      <x v="6"/>
    </i>
    <i r="1">
      <x v="170"/>
      <x v="23"/>
      <x v="6"/>
    </i>
    <i r="1">
      <x v="171"/>
      <x v="42"/>
      <x v="6"/>
    </i>
    <i r="1">
      <x v="172"/>
      <x v="61"/>
      <x v="26"/>
    </i>
    <i t="default">
      <x v="3"/>
    </i>
    <i>
      <x v="4"/>
      <x v="173"/>
      <x v="35"/>
      <x v="2"/>
    </i>
    <i r="1">
      <x v="174"/>
      <x v="33"/>
      <x v="10"/>
    </i>
    <i r="1">
      <x v="175"/>
      <x v="8"/>
      <x v="1"/>
    </i>
    <i r="1">
      <x v="176"/>
      <x v="8"/>
      <x v="1"/>
    </i>
    <i r="1">
      <x v="177"/>
      <x v="8"/>
      <x v="1"/>
    </i>
    <i r="1">
      <x v="178"/>
      <x v="8"/>
      <x v="1"/>
    </i>
    <i r="1">
      <x v="179"/>
      <x v="8"/>
      <x v="1"/>
    </i>
    <i r="1">
      <x v="180"/>
      <x v="8"/>
      <x v="1"/>
    </i>
    <i r="1">
      <x v="181"/>
      <x v="49"/>
      <x v="14"/>
    </i>
    <i r="1">
      <x v="182"/>
      <x v="41"/>
      <x v="6"/>
    </i>
    <i r="1">
      <x v="183"/>
      <x v="56"/>
      <x v="21"/>
    </i>
    <i r="1">
      <x v="184"/>
      <x v="60"/>
      <x v="25"/>
    </i>
    <i r="1">
      <x v="185"/>
      <x v="58"/>
      <x v="23"/>
    </i>
    <i r="1">
      <x v="186"/>
      <x v="54"/>
      <x v="19"/>
    </i>
    <i r="1">
      <x v="187"/>
      <x v="54"/>
      <x v="19"/>
    </i>
    <i r="1">
      <x v="188"/>
      <x v="52"/>
      <x v="17"/>
    </i>
    <i r="1">
      <x v="189"/>
      <x v="8"/>
      <x v="1"/>
    </i>
    <i r="1">
      <x v="190"/>
      <x v="8"/>
      <x v="1"/>
    </i>
    <i r="1">
      <x v="191"/>
      <x v="8"/>
      <x v="1"/>
    </i>
    <i r="1">
      <x v="192"/>
      <x v="8"/>
      <x v="1"/>
    </i>
    <i r="1">
      <x v="193"/>
      <x v="8"/>
      <x v="1"/>
    </i>
    <i r="1">
      <x v="194"/>
      <x v="8"/>
      <x v="1"/>
    </i>
    <i r="1">
      <x v="195"/>
      <x v="8"/>
      <x v="1"/>
    </i>
    <i r="1">
      <x v="196"/>
      <x v="8"/>
      <x v="1"/>
    </i>
    <i r="1">
      <x v="197"/>
      <x v="8"/>
      <x v="1"/>
    </i>
    <i r="1">
      <x v="198"/>
      <x v="8"/>
      <x v="1"/>
    </i>
    <i r="1">
      <x v="199"/>
      <x v="8"/>
      <x v="1"/>
    </i>
    <i r="1">
      <x v="200"/>
      <x v="8"/>
      <x v="1"/>
    </i>
    <i r="1">
      <x v="563"/>
      <x v="8"/>
      <x v="1"/>
    </i>
    <i r="1">
      <x v="564"/>
      <x v="40"/>
      <x v="12"/>
    </i>
    <i r="1">
      <x v="565"/>
      <x v="40"/>
      <x v="12"/>
    </i>
    <i r="1">
      <x v="566"/>
      <x v="8"/>
      <x v="1"/>
    </i>
    <i r="1">
      <x v="567"/>
      <x v="16"/>
      <x v="6"/>
    </i>
    <i r="1">
      <x v="568"/>
      <x v="19"/>
      <x v="6"/>
    </i>
    <i r="1">
      <x v="569"/>
      <x v="37"/>
      <x v="6"/>
    </i>
    <i r="1">
      <x v="570"/>
      <x v="8"/>
      <x v="1"/>
    </i>
    <i r="1">
      <x v="571"/>
      <x v="8"/>
      <x v="1"/>
    </i>
    <i t="default">
      <x v="4"/>
    </i>
    <i>
      <x v="5"/>
      <x v="201"/>
      <x v="55"/>
      <x v="20"/>
    </i>
    <i r="1">
      <x v="202"/>
      <x v="67"/>
      <x v="32"/>
    </i>
    <i r="1">
      <x v="203"/>
      <x v="63"/>
      <x v="28"/>
    </i>
    <i r="1">
      <x v="204"/>
      <x v="53"/>
      <x v="18"/>
    </i>
    <i r="1">
      <x v="205"/>
      <x v="42"/>
      <x v="6"/>
    </i>
    <i r="1">
      <x v="206"/>
      <x v="50"/>
      <x v="15"/>
    </i>
    <i t="default">
      <x v="5"/>
    </i>
    <i>
      <x v="6"/>
      <x v="207"/>
      <x v="18"/>
      <x v="6"/>
    </i>
    <i r="1">
      <x v="208"/>
      <x v="13"/>
      <x v="6"/>
    </i>
    <i r="1">
      <x v="209"/>
      <x v="14"/>
      <x v="6"/>
    </i>
    <i r="1">
      <x v="210"/>
      <x v="15"/>
      <x v="6"/>
    </i>
    <i r="1">
      <x v="211"/>
      <x v="17"/>
      <x v="6"/>
    </i>
    <i r="1">
      <x v="212"/>
      <x v="26"/>
      <x v="6"/>
    </i>
    <i r="1">
      <x v="213"/>
      <x v="43"/>
      <x v="6"/>
    </i>
    <i r="1">
      <x v="214"/>
      <x v="47"/>
      <x v="6"/>
    </i>
    <i r="1">
      <x v="215"/>
      <x v="62"/>
      <x v="6"/>
    </i>
    <i r="1">
      <x v="216"/>
      <x v="6"/>
      <x v="11"/>
    </i>
    <i r="1">
      <x v="217"/>
      <x v="40"/>
      <x v="12"/>
    </i>
    <i r="1">
      <x v="218"/>
      <x v="5"/>
      <x v="27"/>
    </i>
    <i r="1">
      <x v="219"/>
      <x v="35"/>
      <x v="2"/>
    </i>
    <i r="1">
      <x v="220"/>
      <x v="35"/>
      <x v="2"/>
    </i>
    <i r="1">
      <x v="221"/>
      <x v="35"/>
      <x v="2"/>
    </i>
    <i r="1">
      <x v="222"/>
      <x v="10"/>
      <x v="3"/>
    </i>
    <i r="1">
      <x v="223"/>
      <x v="10"/>
      <x v="3"/>
    </i>
    <i r="1">
      <x v="224"/>
      <x v="10"/>
      <x v="3"/>
    </i>
    <i r="1">
      <x v="225"/>
      <x v="8"/>
      <x v="1"/>
    </i>
    <i r="1">
      <x v="226"/>
      <x v="8"/>
      <x v="1"/>
    </i>
    <i r="1">
      <x v="227"/>
      <x v="8"/>
      <x v="1"/>
    </i>
    <i r="1">
      <x v="228"/>
      <x v="8"/>
      <x v="1"/>
    </i>
    <i r="1">
      <x v="229"/>
      <x v="8"/>
      <x v="1"/>
    </i>
    <i r="1">
      <x v="230"/>
      <x v="8"/>
      <x v="1"/>
    </i>
    <i r="1">
      <x v="231"/>
      <x v="2"/>
      <x v="5"/>
    </i>
    <i r="1">
      <x v="232"/>
      <x v="1"/>
      <x v="5"/>
    </i>
    <i r="1">
      <x v="233"/>
      <x v="3"/>
      <x v="5"/>
    </i>
    <i r="1">
      <x v="234"/>
      <x v="59"/>
      <x v="24"/>
    </i>
    <i r="1">
      <x v="235"/>
      <x v="61"/>
      <x v="26"/>
    </i>
    <i t="default">
      <x v="6"/>
    </i>
    <i>
      <x v="7"/>
      <x v="236"/>
      <x v="8"/>
      <x v="1"/>
    </i>
    <i r="1">
      <x v="237"/>
      <x v="8"/>
      <x v="1"/>
    </i>
    <i r="1">
      <x v="238"/>
      <x v="51"/>
      <x v="16"/>
    </i>
    <i r="1">
      <x v="239"/>
      <x v="55"/>
      <x v="20"/>
    </i>
    <i r="1">
      <x v="240"/>
      <x v="57"/>
      <x v="22"/>
    </i>
    <i r="1">
      <x v="241"/>
      <x v="57"/>
      <x v="22"/>
    </i>
    <i r="1">
      <x v="242"/>
      <x v="57"/>
      <x v="22"/>
    </i>
    <i r="1">
      <x v="243"/>
      <x v="57"/>
      <x v="22"/>
    </i>
    <i r="1">
      <x v="244"/>
      <x v="58"/>
      <x v="23"/>
    </i>
    <i r="1">
      <x v="245"/>
      <x v="53"/>
      <x v="18"/>
    </i>
    <i r="1">
      <x v="246"/>
      <x v="40"/>
      <x v="12"/>
    </i>
    <i r="1">
      <x v="247"/>
      <x v="46"/>
      <x v="13"/>
    </i>
    <i r="1">
      <x v="248"/>
      <x v="5"/>
      <x v="27"/>
    </i>
    <i r="1">
      <x v="249"/>
      <x v="60"/>
      <x v="25"/>
    </i>
    <i r="1">
      <x v="250"/>
      <x v="54"/>
      <x v="19"/>
    </i>
    <i r="1">
      <x v="251"/>
      <x v="8"/>
      <x v="1"/>
    </i>
    <i r="1">
      <x v="252"/>
      <x v="8"/>
      <x v="1"/>
    </i>
    <i r="1">
      <x v="253"/>
      <x v="8"/>
      <x v="1"/>
    </i>
    <i r="1">
      <x v="254"/>
      <x v="8"/>
      <x v="1"/>
    </i>
    <i r="1">
      <x v="255"/>
      <x v="8"/>
      <x v="1"/>
    </i>
    <i r="1">
      <x v="256"/>
      <x v="8"/>
      <x v="1"/>
    </i>
    <i r="1">
      <x v="257"/>
      <x v="8"/>
      <x v="1"/>
    </i>
    <i r="1">
      <x v="258"/>
      <x v="8"/>
      <x v="1"/>
    </i>
    <i r="1">
      <x v="259"/>
      <x v="8"/>
      <x v="1"/>
    </i>
    <i r="1">
      <x v="260"/>
      <x v="8"/>
      <x v="1"/>
    </i>
    <i r="1">
      <x v="261"/>
      <x v="8"/>
      <x v="1"/>
    </i>
    <i r="1">
      <x v="262"/>
      <x v="8"/>
      <x v="1"/>
    </i>
    <i r="1">
      <x v="263"/>
      <x v="8"/>
      <x v="1"/>
    </i>
    <i r="1">
      <x v="264"/>
      <x v="8"/>
      <x v="1"/>
    </i>
    <i r="1">
      <x v="265"/>
      <x v="8"/>
      <x v="1"/>
    </i>
    <i r="1">
      <x v="266"/>
      <x v="8"/>
      <x v="1"/>
    </i>
    <i r="1">
      <x v="267"/>
      <x v="8"/>
      <x v="1"/>
    </i>
    <i r="1">
      <x v="268"/>
      <x v="8"/>
      <x v="1"/>
    </i>
    <i t="default">
      <x v="7"/>
    </i>
    <i>
      <x v="8"/>
      <x v="269"/>
      <x v="4"/>
      <x/>
    </i>
    <i r="1">
      <x v="270"/>
      <x v="6"/>
      <x v="11"/>
    </i>
    <i r="1">
      <x v="271"/>
      <x v="8"/>
      <x v="1"/>
    </i>
    <i r="1">
      <x v="272"/>
      <x v="8"/>
      <x v="1"/>
    </i>
    <i r="1">
      <x v="273"/>
      <x v="24"/>
      <x v="8"/>
    </i>
    <i r="1">
      <x v="274"/>
      <x v="56"/>
      <x v="21"/>
    </i>
    <i r="1">
      <x v="275"/>
      <x v="52"/>
      <x v="17"/>
    </i>
    <i r="1">
      <x v="276"/>
      <x v="55"/>
      <x v="20"/>
    </i>
    <i r="1">
      <x v="277"/>
      <x v="21"/>
      <x v="6"/>
    </i>
    <i r="1">
      <x v="278"/>
      <x v="16"/>
      <x v="6"/>
    </i>
    <i r="1">
      <x v="279"/>
      <x v="29"/>
      <x v="6"/>
    </i>
    <i r="1">
      <x v="280"/>
      <x v="11"/>
      <x v="6"/>
    </i>
    <i r="1">
      <x v="281"/>
      <x v="30"/>
      <x v="6"/>
    </i>
    <i r="1">
      <x v="282"/>
      <x v="28"/>
      <x v="6"/>
    </i>
    <i r="1">
      <x v="283"/>
      <x v="27"/>
      <x v="6"/>
    </i>
    <i r="1">
      <x v="284"/>
      <x v="32"/>
      <x v="6"/>
    </i>
    <i r="1">
      <x v="285"/>
      <x v="9"/>
      <x v="6"/>
    </i>
    <i r="1">
      <x v="286"/>
      <x v="12"/>
      <x v="6"/>
    </i>
    <i r="1">
      <x v="287"/>
      <x v="19"/>
      <x v="6"/>
    </i>
    <i r="1">
      <x v="288"/>
      <x v="20"/>
      <x v="6"/>
    </i>
    <i r="1">
      <x v="289"/>
      <x v="22"/>
      <x v="6"/>
    </i>
    <i r="1">
      <x v="290"/>
      <x v="41"/>
      <x v="6"/>
    </i>
    <i r="1">
      <x v="291"/>
      <x v="38"/>
      <x v="6"/>
    </i>
    <i r="1">
      <x v="292"/>
      <x v="39"/>
      <x v="6"/>
    </i>
    <i r="1">
      <x v="293"/>
      <x v="44"/>
      <x v="6"/>
    </i>
    <i r="1">
      <x v="294"/>
      <x v="31"/>
      <x v="6"/>
    </i>
    <i r="1">
      <x v="295"/>
      <x v="37"/>
      <x v="6"/>
    </i>
    <i r="1">
      <x v="296"/>
      <x v="45"/>
      <x v="6"/>
    </i>
    <i r="1">
      <x v="297"/>
      <x v="23"/>
      <x v="6"/>
    </i>
    <i r="1">
      <x v="298"/>
      <x v="42"/>
      <x v="6"/>
    </i>
    <i r="1">
      <x v="299"/>
      <x v="61"/>
      <x v="26"/>
    </i>
    <i r="1">
      <x v="300"/>
      <x v="66"/>
      <x v="31"/>
    </i>
    <i t="default">
      <x v="8"/>
    </i>
    <i>
      <x v="9"/>
      <x v="301"/>
      <x v="40"/>
      <x v="12"/>
    </i>
    <i r="1">
      <x v="302"/>
      <x v="35"/>
      <x v="2"/>
    </i>
    <i r="1">
      <x v="303"/>
      <x v="35"/>
      <x v="2"/>
    </i>
    <i r="1">
      <x v="304"/>
      <x v="8"/>
      <x v="1"/>
    </i>
    <i r="1">
      <x v="305"/>
      <x v="8"/>
      <x v="1"/>
    </i>
    <i r="1">
      <x v="306"/>
      <x v="8"/>
      <x v="1"/>
    </i>
    <i r="1">
      <x v="307"/>
      <x v="8"/>
      <x v="1"/>
    </i>
    <i r="1">
      <x v="308"/>
      <x v="8"/>
      <x v="1"/>
    </i>
    <i r="1">
      <x v="309"/>
      <x v="8"/>
      <x v="1"/>
    </i>
    <i r="1">
      <x v="310"/>
      <x v="51"/>
      <x v="16"/>
    </i>
    <i r="1">
      <x v="311"/>
      <x v="53"/>
      <x v="18"/>
    </i>
    <i r="1">
      <x v="312"/>
      <x v="63"/>
      <x v="28"/>
    </i>
    <i r="1">
      <x v="313"/>
      <x v="49"/>
      <x v="14"/>
    </i>
    <i r="1">
      <x v="314"/>
      <x v="65"/>
      <x v="30"/>
    </i>
    <i r="1">
      <x v="315"/>
      <x v="60"/>
      <x v="25"/>
    </i>
    <i r="1">
      <x v="316"/>
      <x v="54"/>
      <x v="19"/>
    </i>
    <i r="1">
      <x v="317"/>
      <x v="8"/>
      <x v="1"/>
    </i>
    <i r="1">
      <x v="318"/>
      <x v="8"/>
      <x v="1"/>
    </i>
    <i r="1">
      <x v="319"/>
      <x v="8"/>
      <x v="1"/>
    </i>
    <i r="1">
      <x v="320"/>
      <x v="8"/>
      <x v="1"/>
    </i>
    <i r="1">
      <x v="321"/>
      <x v="8"/>
      <x v="1"/>
    </i>
    <i r="1">
      <x v="322"/>
      <x v="8"/>
      <x v="1"/>
    </i>
    <i r="1">
      <x v="323"/>
      <x v="8"/>
      <x v="1"/>
    </i>
    <i r="1">
      <x v="324"/>
      <x v="8"/>
      <x v="1"/>
    </i>
    <i r="1">
      <x v="325"/>
      <x v="8"/>
      <x v="1"/>
    </i>
    <i r="1">
      <x v="326"/>
      <x v="8"/>
      <x v="1"/>
    </i>
    <i r="1">
      <x v="327"/>
      <x v="18"/>
      <x v="6"/>
    </i>
    <i r="1">
      <x v="328"/>
      <x v="14"/>
      <x v="6"/>
    </i>
    <i r="1">
      <x v="329"/>
      <x v="15"/>
      <x v="6"/>
    </i>
    <i r="1">
      <x v="330"/>
      <x v="17"/>
      <x v="6"/>
    </i>
    <i r="1">
      <x v="331"/>
      <x v="43"/>
      <x v="6"/>
    </i>
    <i r="1">
      <x v="332"/>
      <x v="62"/>
      <x v="6"/>
    </i>
    <i r="1">
      <x v="333"/>
      <x v="25"/>
      <x v="9"/>
    </i>
    <i r="1">
      <x v="334"/>
      <x v="49"/>
      <x v="14"/>
    </i>
    <i r="1">
      <x v="572"/>
      <x v="8"/>
      <x v="1"/>
    </i>
    <i r="1">
      <x v="573"/>
      <x v="8"/>
      <x v="1"/>
    </i>
    <i r="1">
      <x v="574"/>
      <x v="8"/>
      <x v="1"/>
    </i>
    <i r="1">
      <x v="575"/>
      <x v="8"/>
      <x v="1"/>
    </i>
    <i r="1">
      <x v="576"/>
      <x v="8"/>
      <x v="1"/>
    </i>
    <i r="1">
      <x v="577"/>
      <x v="8"/>
      <x v="1"/>
    </i>
    <i r="1">
      <x v="578"/>
      <x v="8"/>
      <x v="1"/>
    </i>
    <i r="1">
      <x v="579"/>
      <x v="8"/>
      <x v="1"/>
    </i>
    <i t="default">
      <x v="9"/>
    </i>
    <i>
      <x v="10"/>
      <x v="335"/>
      <x v="8"/>
      <x v="1"/>
    </i>
    <i r="1">
      <x v="336"/>
      <x v="8"/>
      <x v="1"/>
    </i>
    <i r="1">
      <x v="337"/>
      <x v="55"/>
      <x v="20"/>
    </i>
    <i t="default">
      <x v="10"/>
    </i>
    <i>
      <x v="11"/>
      <x v="338"/>
      <x v="5"/>
      <x v="27"/>
    </i>
    <i r="1">
      <x v="339"/>
      <x v="35"/>
      <x v="2"/>
    </i>
    <i r="1">
      <x v="340"/>
      <x v="35"/>
      <x v="2"/>
    </i>
    <i r="1">
      <x v="341"/>
      <x v="35"/>
      <x v="2"/>
    </i>
    <i r="1">
      <x v="342"/>
      <x v="35"/>
      <x v="2"/>
    </i>
    <i r="1">
      <x v="343"/>
      <x v="35"/>
      <x v="2"/>
    </i>
    <i r="1">
      <x v="344"/>
      <x v="10"/>
      <x v="3"/>
    </i>
    <i r="1">
      <x v="345"/>
      <x v="10"/>
      <x v="3"/>
    </i>
    <i r="1">
      <x v="346"/>
      <x v="10"/>
      <x v="3"/>
    </i>
    <i r="1">
      <x v="347"/>
      <x v="40"/>
      <x v="12"/>
    </i>
    <i r="1">
      <x v="348"/>
      <x v="8"/>
      <x v="1"/>
    </i>
    <i r="1">
      <x v="349"/>
      <x v="8"/>
      <x v="1"/>
    </i>
    <i r="1">
      <x v="350"/>
      <x v="8"/>
      <x v="1"/>
    </i>
    <i r="1">
      <x v="351"/>
      <x v="8"/>
      <x v="1"/>
    </i>
    <i r="1">
      <x v="352"/>
      <x v="8"/>
      <x v="1"/>
    </i>
    <i r="1">
      <x v="353"/>
      <x v="8"/>
      <x v="1"/>
    </i>
    <i r="1">
      <x v="354"/>
      <x v="2"/>
      <x v="5"/>
    </i>
    <i r="1">
      <x v="355"/>
      <x v="1"/>
      <x v="5"/>
    </i>
    <i r="1">
      <x v="356"/>
      <x v="3"/>
      <x v="5"/>
    </i>
    <i r="1">
      <x v="357"/>
      <x v="53"/>
      <x v="18"/>
    </i>
    <i r="1">
      <x v="358"/>
      <x v="58"/>
      <x v="23"/>
    </i>
    <i r="1">
      <x v="359"/>
      <x v="40"/>
      <x v="12"/>
    </i>
    <i r="1">
      <x v="360"/>
      <x v="6"/>
      <x v="11"/>
    </i>
    <i r="1">
      <x v="361"/>
      <x v="54"/>
      <x v="19"/>
    </i>
    <i r="1">
      <x v="362"/>
      <x v="54"/>
      <x v="19"/>
    </i>
    <i t="default">
      <x v="11"/>
    </i>
    <i>
      <x v="12"/>
      <x v="363"/>
      <x v="8"/>
      <x v="1"/>
    </i>
    <i r="1">
      <x v="364"/>
      <x v="8"/>
      <x v="1"/>
    </i>
    <i r="1">
      <x v="365"/>
      <x v="9"/>
      <x v="6"/>
    </i>
    <i r="1">
      <x v="366"/>
      <x v="51"/>
      <x v="16"/>
    </i>
    <i r="1">
      <x v="367"/>
      <x v="57"/>
      <x v="22"/>
    </i>
    <i r="1">
      <x v="368"/>
      <x v="57"/>
      <x v="22"/>
    </i>
    <i r="1">
      <x v="369"/>
      <x v="57"/>
      <x v="22"/>
    </i>
    <i r="1">
      <x v="370"/>
      <x v="57"/>
      <x v="22"/>
    </i>
    <i r="1">
      <x v="371"/>
      <x v="55"/>
      <x v="20"/>
    </i>
    <i r="1">
      <x v="372"/>
      <x v="61"/>
      <x v="26"/>
    </i>
    <i r="1">
      <x v="373"/>
      <x v="59"/>
      <x v="24"/>
    </i>
    <i r="1">
      <x v="374"/>
      <x v="60"/>
      <x v="25"/>
    </i>
    <i r="1">
      <x v="375"/>
      <x v="64"/>
      <x v="29"/>
    </i>
    <i r="1">
      <x v="376"/>
      <x v="64"/>
      <x v="29"/>
    </i>
    <i r="1">
      <x v="377"/>
      <x v="64"/>
      <x v="29"/>
    </i>
    <i r="1">
      <x v="378"/>
      <x v="64"/>
      <x v="29"/>
    </i>
    <i r="1">
      <x v="379"/>
      <x v="68"/>
      <x v="33"/>
    </i>
    <i r="1">
      <x v="380"/>
      <x v="5"/>
      <x v="27"/>
    </i>
    <i r="1">
      <x v="381"/>
      <x v="40"/>
      <x v="12"/>
    </i>
    <i r="1">
      <x v="382"/>
      <x v="67"/>
      <x v="32"/>
    </i>
    <i r="1">
      <x v="383"/>
      <x v="54"/>
      <x v="19"/>
    </i>
    <i r="1">
      <x v="384"/>
      <x v="8"/>
      <x v="1"/>
    </i>
    <i r="1">
      <x v="385"/>
      <x v="8"/>
      <x v="1"/>
    </i>
    <i r="1">
      <x v="386"/>
      <x v="8"/>
      <x v="1"/>
    </i>
    <i r="1">
      <x v="387"/>
      <x v="8"/>
      <x v="1"/>
    </i>
    <i r="1">
      <x v="388"/>
      <x v="8"/>
      <x v="1"/>
    </i>
    <i r="1">
      <x v="389"/>
      <x v="8"/>
      <x v="1"/>
    </i>
    <i r="1">
      <x v="390"/>
      <x v="8"/>
      <x v="1"/>
    </i>
    <i r="1">
      <x v="391"/>
      <x v="8"/>
      <x v="1"/>
    </i>
    <i r="1">
      <x v="392"/>
      <x v="8"/>
      <x v="1"/>
    </i>
    <i r="1">
      <x v="393"/>
      <x v="8"/>
      <x v="1"/>
    </i>
    <i r="1">
      <x v="394"/>
      <x v="8"/>
      <x v="1"/>
    </i>
    <i r="1">
      <x v="395"/>
      <x v="8"/>
      <x v="1"/>
    </i>
    <i r="1">
      <x v="396"/>
      <x v="8"/>
      <x v="1"/>
    </i>
    <i r="1">
      <x v="397"/>
      <x v="8"/>
      <x v="1"/>
    </i>
    <i r="1">
      <x v="398"/>
      <x v="8"/>
      <x v="1"/>
    </i>
    <i r="1">
      <x v="399"/>
      <x v="8"/>
      <x v="1"/>
    </i>
    <i r="1">
      <x v="400"/>
      <x v="8"/>
      <x v="1"/>
    </i>
    <i r="1">
      <x v="401"/>
      <x v="8"/>
      <x v="1"/>
    </i>
    <i r="1">
      <x v="580"/>
      <x v="8"/>
      <x v="1"/>
    </i>
    <i r="1">
      <x v="581"/>
      <x v="8"/>
      <x v="1"/>
    </i>
    <i r="1">
      <x v="582"/>
      <x v="8"/>
      <x v="1"/>
    </i>
    <i r="1">
      <x v="583"/>
      <x v="8"/>
      <x v="1"/>
    </i>
    <i r="1">
      <x v="584"/>
      <x v="8"/>
      <x v="1"/>
    </i>
    <i r="1">
      <x v="585"/>
      <x v="8"/>
      <x v="1"/>
    </i>
    <i t="default">
      <x v="12"/>
    </i>
    <i>
      <x v="13"/>
      <x v="402"/>
      <x v="8"/>
      <x v="1"/>
    </i>
    <i r="1">
      <x v="403"/>
      <x v="8"/>
      <x v="1"/>
    </i>
    <i r="1">
      <x v="404"/>
      <x v="25"/>
      <x v="9"/>
    </i>
    <i r="1">
      <x v="405"/>
      <x v="24"/>
      <x v="8"/>
    </i>
    <i r="1">
      <x v="406"/>
      <x v="48"/>
      <x v="6"/>
    </i>
    <i r="1">
      <x v="407"/>
      <x v="21"/>
      <x v="6"/>
    </i>
    <i r="1">
      <x v="408"/>
      <x v="16"/>
      <x v="6"/>
    </i>
    <i r="1">
      <x v="409"/>
      <x v="29"/>
      <x v="6"/>
    </i>
    <i r="1">
      <x v="410"/>
      <x v="11"/>
      <x v="6"/>
    </i>
    <i r="1">
      <x v="411"/>
      <x v="30"/>
      <x v="6"/>
    </i>
    <i r="1">
      <x v="412"/>
      <x v="28"/>
      <x v="6"/>
    </i>
    <i r="1">
      <x v="413"/>
      <x v="27"/>
      <x v="6"/>
    </i>
    <i r="1">
      <x v="414"/>
      <x v="32"/>
      <x v="6"/>
    </i>
    <i r="1">
      <x v="415"/>
      <x v="9"/>
      <x v="6"/>
    </i>
    <i r="1">
      <x v="416"/>
      <x v="12"/>
      <x v="6"/>
    </i>
    <i r="1">
      <x v="417"/>
      <x v="19"/>
      <x v="6"/>
    </i>
    <i r="1">
      <x v="418"/>
      <x v="22"/>
      <x v="6"/>
    </i>
    <i r="1">
      <x v="419"/>
      <x v="41"/>
      <x v="6"/>
    </i>
    <i r="1">
      <x v="420"/>
      <x v="38"/>
      <x v="6"/>
    </i>
    <i r="1">
      <x v="421"/>
      <x v="44"/>
      <x v="6"/>
    </i>
    <i r="1">
      <x v="422"/>
      <x v="36"/>
      <x v="6"/>
    </i>
    <i r="1">
      <x v="423"/>
      <x v="31"/>
      <x v="6"/>
    </i>
    <i r="1">
      <x v="424"/>
      <x v="34"/>
      <x v="6"/>
    </i>
    <i r="1">
      <x v="425"/>
      <x v="23"/>
      <x v="6"/>
    </i>
    <i r="1">
      <x v="426"/>
      <x v="37"/>
      <x v="6"/>
    </i>
    <i r="1">
      <x v="427"/>
      <x v="45"/>
      <x v="6"/>
    </i>
    <i r="1">
      <x v="428"/>
      <x v="50"/>
      <x v="15"/>
    </i>
    <i r="1">
      <x v="429"/>
      <x v="56"/>
      <x v="21"/>
    </i>
    <i r="1">
      <x v="430"/>
      <x v="58"/>
      <x v="23"/>
    </i>
    <i r="1">
      <x v="431"/>
      <x v="55"/>
      <x v="20"/>
    </i>
    <i t="default">
      <x v="13"/>
    </i>
    <i>
      <x v="14"/>
      <x v="432"/>
      <x v="6"/>
      <x v="11"/>
    </i>
    <i r="1">
      <x v="433"/>
      <x v="18"/>
      <x v="6"/>
    </i>
    <i r="1">
      <x v="434"/>
      <x v="14"/>
      <x v="6"/>
    </i>
    <i r="1">
      <x v="435"/>
      <x v="15"/>
      <x v="6"/>
    </i>
    <i r="1">
      <x v="436"/>
      <x v="17"/>
      <x v="6"/>
    </i>
    <i r="1">
      <x v="437"/>
      <x v="26"/>
      <x v="6"/>
    </i>
    <i r="1">
      <x v="438"/>
      <x v="43"/>
      <x v="6"/>
    </i>
    <i r="1">
      <x v="439"/>
      <x v="47"/>
      <x v="6"/>
    </i>
    <i r="1">
      <x v="440"/>
      <x v="62"/>
      <x v="6"/>
    </i>
    <i r="1">
      <x v="441"/>
      <x v="4"/>
      <x/>
    </i>
    <i r="1">
      <x v="442"/>
      <x v="40"/>
      <x v="12"/>
    </i>
    <i r="1">
      <x v="443"/>
      <x v="8"/>
      <x v="1"/>
    </i>
    <i r="1">
      <x v="444"/>
      <x v="8"/>
      <x v="1"/>
    </i>
    <i r="1">
      <x v="445"/>
      <x v="8"/>
      <x v="1"/>
    </i>
    <i r="1">
      <x v="446"/>
      <x v="8"/>
      <x v="1"/>
    </i>
    <i r="1">
      <x v="447"/>
      <x v="8"/>
      <x v="1"/>
    </i>
    <i r="1">
      <x v="448"/>
      <x v="8"/>
      <x v="1"/>
    </i>
    <i r="1">
      <x v="449"/>
      <x v="7"/>
      <x v="4"/>
    </i>
    <i r="1">
      <x v="450"/>
      <x v="49"/>
      <x v="14"/>
    </i>
    <i r="1">
      <x v="451"/>
      <x v="46"/>
      <x v="13"/>
    </i>
    <i r="1">
      <x v="452"/>
      <x v="66"/>
      <x v="31"/>
    </i>
    <i r="1">
      <x v="453"/>
      <x v="51"/>
      <x v="16"/>
    </i>
    <i r="1">
      <x v="454"/>
      <x v="63"/>
      <x v="28"/>
    </i>
    <i r="1">
      <x v="455"/>
      <x v="54"/>
      <x v="19"/>
    </i>
    <i r="1">
      <x v="456"/>
      <x v="65"/>
      <x v="30"/>
    </i>
    <i r="1">
      <x v="457"/>
      <x v="61"/>
      <x v="26"/>
    </i>
    <i r="1">
      <x v="458"/>
      <x v="56"/>
      <x v="21"/>
    </i>
    <i r="1">
      <x v="459"/>
      <x v="60"/>
      <x v="25"/>
    </i>
    <i r="1">
      <x v="460"/>
      <x v="16"/>
      <x v="6"/>
    </i>
    <i r="1">
      <x v="461"/>
      <x v="67"/>
      <x v="32"/>
    </i>
    <i r="1">
      <x v="462"/>
      <x v="8"/>
      <x v="1"/>
    </i>
    <i r="1">
      <x v="463"/>
      <x v="8"/>
      <x v="1"/>
    </i>
    <i r="1">
      <x v="464"/>
      <x v="8"/>
      <x v="1"/>
    </i>
    <i r="1">
      <x v="465"/>
      <x v="8"/>
      <x v="1"/>
    </i>
    <i r="1">
      <x v="466"/>
      <x v="8"/>
      <x v="1"/>
    </i>
    <i r="1">
      <x v="467"/>
      <x v="8"/>
      <x v="1"/>
    </i>
    <i r="1">
      <x v="468"/>
      <x v="8"/>
      <x v="1"/>
    </i>
    <i r="1">
      <x v="469"/>
      <x v="8"/>
      <x v="1"/>
    </i>
    <i r="1">
      <x v="470"/>
      <x v="8"/>
      <x v="1"/>
    </i>
    <i r="1">
      <x v="471"/>
      <x v="8"/>
      <x v="1"/>
    </i>
    <i r="1">
      <x v="472"/>
      <x v="8"/>
      <x v="1"/>
    </i>
    <i r="1">
      <x v="473"/>
      <x v="8"/>
      <x v="1"/>
    </i>
    <i t="default">
      <x v="14"/>
    </i>
    <i>
      <x v="15"/>
      <x v="474"/>
      <x v="6"/>
      <x v="11"/>
    </i>
    <i r="1">
      <x v="475"/>
      <x v="5"/>
      <x v="27"/>
    </i>
    <i r="1">
      <x v="476"/>
      <x v="8"/>
      <x v="1"/>
    </i>
    <i r="1">
      <x v="477"/>
      <x v="8"/>
      <x v="1"/>
    </i>
    <i r="1">
      <x v="478"/>
      <x v="8"/>
      <x v="1"/>
    </i>
    <i r="1">
      <x v="479"/>
      <x v="8"/>
      <x v="1"/>
    </i>
    <i r="1">
      <x v="480"/>
      <x v="8"/>
      <x v="1"/>
    </i>
    <i r="1">
      <x v="481"/>
      <x v="8"/>
      <x v="1"/>
    </i>
    <i r="1">
      <x v="482"/>
      <x v="8"/>
      <x v="1"/>
    </i>
    <i r="1">
      <x v="483"/>
      <x v="8"/>
      <x v="1"/>
    </i>
    <i r="1">
      <x v="484"/>
      <x v="10"/>
      <x v="3"/>
    </i>
    <i r="1">
      <x v="485"/>
      <x v="10"/>
      <x v="3"/>
    </i>
    <i r="1">
      <x v="486"/>
      <x v="10"/>
      <x v="3"/>
    </i>
    <i r="1">
      <x v="487"/>
      <x v="10"/>
      <x v="3"/>
    </i>
    <i r="1">
      <x v="488"/>
      <x v="2"/>
      <x v="5"/>
    </i>
    <i r="1">
      <x v="489"/>
      <x v="1"/>
      <x v="5"/>
    </i>
    <i r="1">
      <x v="490"/>
      <x v="3"/>
      <x v="5"/>
    </i>
    <i r="1">
      <x v="491"/>
      <x v="42"/>
      <x v="6"/>
    </i>
    <i r="1">
      <x v="492"/>
      <x v="55"/>
      <x v="20"/>
    </i>
    <i r="1">
      <x v="493"/>
      <x v="53"/>
      <x v="18"/>
    </i>
    <i r="1">
      <x v="494"/>
      <x v="54"/>
      <x v="19"/>
    </i>
    <i r="1">
      <x v="495"/>
      <x v="57"/>
      <x v="22"/>
    </i>
    <i r="1">
      <x v="496"/>
      <x v="57"/>
      <x v="22"/>
    </i>
    <i r="1">
      <x v="497"/>
      <x v="57"/>
      <x v="22"/>
    </i>
    <i r="1">
      <x v="498"/>
      <x v="57"/>
      <x v="22"/>
    </i>
    <i r="1">
      <x v="499"/>
      <x v="59"/>
      <x v="24"/>
    </i>
    <i t="default">
      <x v="15"/>
    </i>
    <i>
      <x v="16"/>
      <x v="500"/>
      <x v="63"/>
      <x v="28"/>
    </i>
    <i r="1">
      <x v="501"/>
      <x v="60"/>
      <x v="25"/>
    </i>
    <i r="1">
      <x v="502"/>
      <x v="58"/>
      <x v="23"/>
    </i>
    <i r="1">
      <x v="503"/>
      <x v="40"/>
      <x v="12"/>
    </i>
    <i r="1">
      <x v="504"/>
      <x v="5"/>
      <x v="27"/>
    </i>
    <i r="1">
      <x v="505"/>
      <x v="25"/>
      <x v="9"/>
    </i>
    <i r="1">
      <x v="506"/>
      <x v="8"/>
      <x v="1"/>
    </i>
    <i r="1">
      <x v="507"/>
      <x v="8"/>
      <x v="1"/>
    </i>
    <i r="1">
      <x v="508"/>
      <x v="8"/>
      <x v="1"/>
    </i>
    <i r="1">
      <x v="509"/>
      <x v="8"/>
      <x v="1"/>
    </i>
    <i r="1">
      <x v="510"/>
      <x v="8"/>
      <x v="1"/>
    </i>
    <i r="1">
      <x v="511"/>
      <x v="8"/>
      <x v="1"/>
    </i>
    <i r="1">
      <x v="512"/>
      <x v="8"/>
      <x v="1"/>
    </i>
    <i r="1">
      <x v="513"/>
      <x v="8"/>
      <x v="1"/>
    </i>
    <i r="1">
      <x v="514"/>
      <x v="8"/>
      <x v="1"/>
    </i>
    <i r="1">
      <x v="515"/>
      <x v="8"/>
      <x v="1"/>
    </i>
    <i r="1">
      <x v="516"/>
      <x v="8"/>
      <x v="1"/>
    </i>
    <i r="1">
      <x v="517"/>
      <x v="8"/>
      <x v="1"/>
    </i>
    <i r="1">
      <x v="518"/>
      <x v="8"/>
      <x v="1"/>
    </i>
    <i r="1">
      <x v="519"/>
      <x v="8"/>
      <x v="1"/>
    </i>
    <i r="1">
      <x v="520"/>
      <x v="8"/>
      <x v="1"/>
    </i>
    <i r="1">
      <x v="521"/>
      <x v="8"/>
      <x v="1"/>
    </i>
    <i t="default">
      <x v="16"/>
    </i>
    <i>
      <x v="17"/>
      <x v="522"/>
      <x v="4"/>
      <x/>
    </i>
    <i r="1">
      <x v="523"/>
      <x v="6"/>
      <x v="11"/>
    </i>
    <i r="1">
      <x v="524"/>
      <x v="8"/>
      <x v="1"/>
    </i>
    <i r="1">
      <x v="525"/>
      <x v="18"/>
      <x v="6"/>
    </i>
    <i r="1">
      <x v="526"/>
      <x v="21"/>
      <x v="6"/>
    </i>
    <i r="1">
      <x v="527"/>
      <x v="14"/>
      <x v="6"/>
    </i>
    <i r="1">
      <x v="528"/>
      <x v="15"/>
      <x v="6"/>
    </i>
    <i r="1">
      <x v="529"/>
      <x v="16"/>
      <x v="6"/>
    </i>
    <i r="1">
      <x v="530"/>
      <x v="17"/>
      <x v="6"/>
    </i>
    <i r="1">
      <x v="531"/>
      <x v="29"/>
      <x v="6"/>
    </i>
    <i r="1">
      <x v="532"/>
      <x v="26"/>
      <x v="6"/>
    </i>
    <i r="1">
      <x v="533"/>
      <x v="28"/>
      <x v="6"/>
    </i>
    <i r="1">
      <x v="534"/>
      <x v="27"/>
      <x v="6"/>
    </i>
    <i r="1">
      <x v="535"/>
      <x v="32"/>
      <x v="6"/>
    </i>
    <i r="1">
      <x v="536"/>
      <x v="12"/>
      <x v="6"/>
    </i>
    <i r="1">
      <x v="537"/>
      <x v="19"/>
      <x v="6"/>
    </i>
    <i r="1">
      <x v="538"/>
      <x v="22"/>
      <x v="6"/>
    </i>
    <i r="1">
      <x v="539"/>
      <x v="43"/>
      <x v="6"/>
    </i>
    <i r="1">
      <x v="540"/>
      <x v="38"/>
      <x v="6"/>
    </i>
    <i r="1">
      <x v="541"/>
      <x v="44"/>
      <x v="6"/>
    </i>
    <i r="1">
      <x v="542"/>
      <x v="23"/>
      <x v="6"/>
    </i>
    <i r="1">
      <x v="543"/>
      <x v="37"/>
      <x v="6"/>
    </i>
    <i r="1">
      <x v="544"/>
      <x v="45"/>
      <x v="6"/>
    </i>
    <i r="1">
      <x v="545"/>
      <x v="62"/>
      <x v="6"/>
    </i>
    <i r="1">
      <x v="546"/>
      <x v="13"/>
      <x v="6"/>
    </i>
    <i r="1">
      <x v="547"/>
      <x v="20"/>
      <x v="6"/>
    </i>
    <i r="1">
      <x v="548"/>
      <x v="39"/>
      <x v="6"/>
    </i>
    <i r="1">
      <x v="549"/>
      <x v="49"/>
      <x v="14"/>
    </i>
    <i t="default">
      <x v="17"/>
    </i>
    <i>
      <x v="18"/>
      <x/>
      <x/>
      <x v="7"/>
    </i>
    <i t="default"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2" hier="-1"/>
  </pageFields>
  <dataFields count="6">
    <dataField name="Sum of Quantity" fld="14" baseField="7" baseItem="1"/>
    <dataField name="Sum of Amount" fld="15" baseField="7" baseItem="1" numFmtId="40"/>
    <dataField name="Sum of Amount Exclude VAT" fld="17" baseField="0" baseItem="0" numFmtId="40"/>
    <dataField name="Sum of RSP" fld="18" baseField="7" baseItem="1" numFmtId="40"/>
    <dataField name="Sum of VAT" fld="19" baseField="7" baseItem="1" numFmtId="40"/>
    <dataField name="Sum of Amount included VAT" fld="20" baseField="7" baseItem="1" numFmtId="40"/>
  </dataFields>
  <formats count="21">
    <format dxfId="334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  <format dxfId="333">
      <pivotArea type="topRight" dataOnly="0" labelOnly="1" outline="0" fieldPosition="0"/>
    </format>
    <format dxfId="332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331">
      <pivotArea type="origin" dataOnly="0" labelOnly="1" outline="0" fieldPosition="0"/>
    </format>
    <format dxfId="330">
      <pivotArea field="0" type="button" dataOnly="0" labelOnly="1" outline="0" axis="axisRow" fieldPosition="0"/>
    </format>
    <format dxfId="329">
      <pivotArea field="5" type="button" dataOnly="0" labelOnly="1" outline="0" axis="axisRow" fieldPosition="1"/>
    </format>
    <format dxfId="328">
      <pivotArea field="6" type="button" dataOnly="0" labelOnly="1" outline="0" axis="axisRow" fieldPosition="2"/>
    </format>
    <format dxfId="327">
      <pivotArea field="7" type="button" dataOnly="0" labelOnly="1" outline="0" axis="axisRow" fieldPosition="3"/>
    </format>
    <format dxfId="326">
      <pivotArea field="-2" type="button" dataOnly="0" labelOnly="1" outline="0" axis="axisCol" fieldPosition="0"/>
    </format>
    <format dxfId="325">
      <pivotArea type="topRight" dataOnly="0" labelOnly="1" outline="0" fieldPosition="0"/>
    </format>
    <format dxfId="32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23">
      <pivotArea type="origin" dataOnly="0" labelOnly="1" outline="0" fieldPosition="0"/>
    </format>
    <format dxfId="322">
      <pivotArea field="0" type="button" dataOnly="0" labelOnly="1" outline="0" axis="axisRow" fieldPosition="0"/>
    </format>
    <format dxfId="321">
      <pivotArea field="5" type="button" dataOnly="0" labelOnly="1" outline="0" axis="axisRow" fieldPosition="1"/>
    </format>
    <format dxfId="320">
      <pivotArea field="6" type="button" dataOnly="0" labelOnly="1" outline="0" axis="axisRow" fieldPosition="2"/>
    </format>
    <format dxfId="319">
      <pivotArea field="7" type="button" dataOnly="0" labelOnly="1" outline="0" axis="axisRow" fieldPosition="3"/>
    </format>
    <format dxfId="318">
      <pivotArea field="-2" type="button" dataOnly="0" labelOnly="1" outline="0" axis="axisCol" fieldPosition="0"/>
    </format>
    <format dxfId="317">
      <pivotArea type="topRight" dataOnly="0" labelOnly="1" outline="0" fieldPosition="0"/>
    </format>
    <format dxfId="31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15">
      <pivotArea field="22" type="button" dataOnly="0" labelOnly="1" outline="0" axis="axisPage" fieldPosition="0"/>
    </format>
    <format dxfId="314">
      <pivotArea dataOnly="0" labelOnly="1" outline="0" fieldPosition="0">
        <references count="1">
          <reference field="2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 colHeaderCaption="Brand Name" customListSort="0">
  <location ref="A3:X494" firstHeaderRow="1" firstDataRow="2" firstDataCol="4" rowPageCount="1" colPageCount="1"/>
  <pivotFields count="23">
    <pivotField axis="axisRow" compact="0" outline="0" showAll="0" sortType="ascending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86">
        <item x="5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</items>
    </pivotField>
    <pivotField axis="axisRow" compact="0" outline="0" showAll="0" defaultSubtotal="0">
      <items count="69">
        <item x="68"/>
        <item x="54"/>
        <item x="53"/>
        <item x="55"/>
        <item x="59"/>
        <item x="52"/>
        <item x="60"/>
        <item x="67"/>
        <item x="0"/>
        <item x="32"/>
        <item x="56"/>
        <item x="16"/>
        <item x="33"/>
        <item x="8"/>
        <item x="10"/>
        <item x="11"/>
        <item x="12"/>
        <item x="13"/>
        <item x="7"/>
        <item x="34"/>
        <item x="35"/>
        <item x="9"/>
        <item x="36"/>
        <item x="49"/>
        <item x="3"/>
        <item x="1"/>
        <item x="15"/>
        <item x="30"/>
        <item x="29"/>
        <item x="14"/>
        <item x="17"/>
        <item x="43"/>
        <item x="31"/>
        <item x="51"/>
        <item x="63"/>
        <item x="2"/>
        <item x="42"/>
        <item x="44"/>
        <item x="39"/>
        <item x="40"/>
        <item x="4"/>
        <item x="38"/>
        <item x="50"/>
        <item x="37"/>
        <item x="41"/>
        <item x="46"/>
        <item x="65"/>
        <item x="45"/>
        <item x="47"/>
        <item x="5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48"/>
        <item x="57"/>
        <item x="58"/>
        <item x="61"/>
        <item x="62"/>
        <item x="64"/>
        <item x="66"/>
      </items>
    </pivotField>
    <pivotField axis="axisRow" compact="0" outline="0" showAll="0">
      <items count="35">
        <item x="25"/>
        <item x="0"/>
        <item x="2"/>
        <item x="22"/>
        <item x="32"/>
        <item x="21"/>
        <item x="7"/>
        <item x="33"/>
        <item x="3"/>
        <item x="1"/>
        <item x="19"/>
        <item x="26"/>
        <item x="4"/>
        <item x="30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3"/>
        <item x="24"/>
        <item x="27"/>
        <item x="28"/>
        <item x="29"/>
        <item x="31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umSubtotal="1">
      <items count="22">
        <item x="7"/>
        <item x="20"/>
        <item x="19"/>
        <item x="0"/>
        <item x="1"/>
        <item x="2"/>
        <item x="4"/>
        <item x="6"/>
        <item x="3"/>
        <item x="5"/>
        <item x="12"/>
        <item x="8"/>
        <item x="11"/>
        <item x="9"/>
        <item x="10"/>
        <item x="13"/>
        <item x="14"/>
        <item x="15"/>
        <item x="16"/>
        <item x="17"/>
        <item x="18"/>
        <item t="sum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6">
        <item x="0"/>
        <item x="4"/>
        <item h="1" x="3"/>
        <item h="1" x="2"/>
        <item h="1" x="1"/>
        <item t="default"/>
      </items>
    </pivotField>
  </pivotFields>
  <rowFields count="4">
    <field x="0"/>
    <field x="5"/>
    <field x="6"/>
    <field x="7"/>
  </rowFields>
  <rowItems count="490">
    <i>
      <x/>
      <x v="1"/>
      <x v="8"/>
      <x v="1"/>
    </i>
    <i r="1">
      <x v="2"/>
      <x v="8"/>
      <x v="1"/>
    </i>
    <i r="1">
      <x v="3"/>
      <x v="8"/>
      <x v="1"/>
    </i>
    <i r="1">
      <x v="4"/>
      <x v="8"/>
      <x v="1"/>
    </i>
    <i r="1">
      <x v="5"/>
      <x v="8"/>
      <x v="1"/>
    </i>
    <i r="1">
      <x v="6"/>
      <x v="8"/>
      <x v="1"/>
    </i>
    <i r="1">
      <x v="7"/>
      <x v="8"/>
      <x v="1"/>
    </i>
    <i r="1">
      <x v="8"/>
      <x v="8"/>
      <x v="1"/>
    </i>
    <i r="1">
      <x v="9"/>
      <x v="8"/>
      <x v="1"/>
    </i>
    <i r="1">
      <x v="10"/>
      <x v="8"/>
      <x v="1"/>
    </i>
    <i r="1">
      <x v="11"/>
      <x v="8"/>
      <x v="1"/>
    </i>
    <i r="1">
      <x v="12"/>
      <x v="8"/>
      <x v="1"/>
    </i>
    <i r="1">
      <x v="13"/>
      <x v="8"/>
      <x v="1"/>
    </i>
    <i r="1">
      <x v="14"/>
      <x v="8"/>
      <x v="1"/>
    </i>
    <i r="1">
      <x v="15"/>
      <x v="8"/>
      <x v="1"/>
    </i>
    <i r="1">
      <x v="16"/>
      <x v="8"/>
      <x v="1"/>
    </i>
    <i r="1">
      <x v="17"/>
      <x v="8"/>
      <x v="1"/>
    </i>
    <i r="1">
      <x v="18"/>
      <x v="8"/>
      <x v="1"/>
    </i>
    <i r="1">
      <x v="19"/>
      <x v="8"/>
      <x v="1"/>
    </i>
    <i r="1">
      <x v="20"/>
      <x v="8"/>
      <x v="1"/>
    </i>
    <i r="1">
      <x v="21"/>
      <x v="8"/>
      <x v="1"/>
    </i>
    <i r="1">
      <x v="22"/>
      <x v="8"/>
      <x v="1"/>
    </i>
    <i r="1">
      <x v="23"/>
      <x v="8"/>
      <x v="1"/>
    </i>
    <i r="1">
      <x v="24"/>
      <x v="8"/>
      <x v="1"/>
    </i>
    <i r="1">
      <x v="25"/>
      <x v="8"/>
      <x v="1"/>
    </i>
    <i r="1">
      <x v="26"/>
      <x v="25"/>
      <x v="9"/>
    </i>
    <i r="1">
      <x v="27"/>
      <x v="35"/>
      <x v="2"/>
    </i>
    <i r="1">
      <x v="28"/>
      <x v="35"/>
      <x v="2"/>
    </i>
    <i r="1">
      <x v="29"/>
      <x v="35"/>
      <x v="2"/>
    </i>
    <i r="1">
      <x v="30"/>
      <x v="24"/>
      <x v="8"/>
    </i>
    <i r="1">
      <x v="31"/>
      <x v="40"/>
      <x v="12"/>
    </i>
    <i r="1">
      <x v="32"/>
      <x v="49"/>
      <x v="14"/>
    </i>
    <i r="1">
      <x v="34"/>
      <x v="18"/>
      <x v="6"/>
    </i>
    <i r="1">
      <x v="35"/>
      <x v="13"/>
      <x v="6"/>
    </i>
    <i r="1">
      <x v="36"/>
      <x v="21"/>
      <x v="6"/>
    </i>
    <i r="1">
      <x v="37"/>
      <x v="14"/>
      <x v="6"/>
    </i>
    <i r="1">
      <x v="38"/>
      <x v="15"/>
      <x v="6"/>
    </i>
    <i r="1">
      <x v="39"/>
      <x v="16"/>
      <x v="6"/>
    </i>
    <i r="1">
      <x v="40"/>
      <x v="17"/>
      <x v="6"/>
    </i>
    <i r="1">
      <x v="41"/>
      <x v="29"/>
      <x v="6"/>
    </i>
    <i r="1">
      <x v="42"/>
      <x v="26"/>
      <x v="6"/>
    </i>
    <i r="1">
      <x v="43"/>
      <x v="11"/>
      <x v="6"/>
    </i>
    <i r="1">
      <x v="44"/>
      <x v="30"/>
      <x v="6"/>
    </i>
    <i r="1">
      <x v="60"/>
      <x v="28"/>
      <x v="6"/>
    </i>
    <i r="1">
      <x v="61"/>
      <x v="27"/>
      <x v="6"/>
    </i>
    <i r="1">
      <x v="62"/>
      <x v="32"/>
      <x v="6"/>
    </i>
    <i r="1">
      <x v="63"/>
      <x v="9"/>
      <x v="6"/>
    </i>
    <i r="1">
      <x v="64"/>
      <x v="12"/>
      <x v="6"/>
    </i>
    <i r="1">
      <x v="65"/>
      <x v="19"/>
      <x v="6"/>
    </i>
    <i r="1">
      <x v="66"/>
      <x v="20"/>
      <x v="6"/>
    </i>
    <i r="1">
      <x v="67"/>
      <x v="22"/>
      <x v="6"/>
    </i>
    <i r="1">
      <x v="68"/>
      <x v="43"/>
      <x v="6"/>
    </i>
    <i r="1">
      <x v="69"/>
      <x v="41"/>
      <x v="6"/>
    </i>
    <i r="1">
      <x v="70"/>
      <x v="38"/>
      <x v="6"/>
    </i>
    <i r="1">
      <x v="71"/>
      <x v="39"/>
      <x v="6"/>
    </i>
    <i r="1">
      <x v="72"/>
      <x v="44"/>
      <x v="6"/>
    </i>
    <i r="1">
      <x v="73"/>
      <x v="36"/>
      <x v="6"/>
    </i>
    <i r="1">
      <x v="74"/>
      <x v="31"/>
      <x v="6"/>
    </i>
    <i r="1">
      <x v="75"/>
      <x v="37"/>
      <x v="6"/>
    </i>
    <i r="1">
      <x v="76"/>
      <x v="47"/>
      <x v="6"/>
    </i>
    <i r="1">
      <x v="77"/>
      <x v="45"/>
      <x v="6"/>
    </i>
    <i r="1">
      <x v="78"/>
      <x v="48"/>
      <x v="6"/>
    </i>
    <i r="1">
      <x v="79"/>
      <x v="62"/>
      <x v="6"/>
    </i>
    <i r="1">
      <x v="80"/>
      <x v="23"/>
      <x v="6"/>
    </i>
    <i r="1">
      <x v="81"/>
      <x v="42"/>
      <x v="6"/>
    </i>
    <i t="default">
      <x/>
    </i>
    <i>
      <x v="1"/>
      <x v="82"/>
      <x v="33"/>
      <x v="10"/>
    </i>
    <i r="1">
      <x v="83"/>
      <x v="5"/>
      <x v="27"/>
    </i>
    <i r="1">
      <x v="84"/>
      <x v="8"/>
      <x v="1"/>
    </i>
    <i r="1">
      <x v="85"/>
      <x v="8"/>
      <x v="1"/>
    </i>
    <i r="1">
      <x v="86"/>
      <x v="35"/>
      <x v="2"/>
    </i>
    <i r="1">
      <x v="87"/>
      <x v="35"/>
      <x v="2"/>
    </i>
    <i r="1">
      <x v="88"/>
      <x v="2"/>
      <x v="5"/>
    </i>
    <i r="1">
      <x v="89"/>
      <x v="1"/>
      <x v="5"/>
    </i>
    <i r="1">
      <x v="90"/>
      <x v="3"/>
      <x v="5"/>
    </i>
    <i r="1">
      <x v="91"/>
      <x v="8"/>
      <x v="1"/>
    </i>
    <i r="1">
      <x v="92"/>
      <x v="8"/>
      <x v="1"/>
    </i>
    <i r="1">
      <x v="93"/>
      <x v="8"/>
      <x v="1"/>
    </i>
    <i r="1">
      <x v="94"/>
      <x v="8"/>
      <x v="1"/>
    </i>
    <i r="1">
      <x v="95"/>
      <x v="8"/>
      <x v="1"/>
    </i>
    <i r="1">
      <x v="96"/>
      <x v="8"/>
      <x v="1"/>
    </i>
    <i r="1">
      <x v="97"/>
      <x v="10"/>
      <x v="3"/>
    </i>
    <i t="default">
      <x v="1"/>
    </i>
    <i>
      <x v="2"/>
      <x v="101"/>
      <x v="10"/>
      <x v="3"/>
    </i>
    <i r="1">
      <x v="102"/>
      <x v="10"/>
      <x v="3"/>
    </i>
    <i r="1">
      <x v="103"/>
      <x v="33"/>
      <x v="10"/>
    </i>
    <i r="1">
      <x v="104"/>
      <x v="25"/>
      <x v="9"/>
    </i>
    <i r="1">
      <x v="105"/>
      <x v="40"/>
      <x v="12"/>
    </i>
    <i r="1">
      <x v="115"/>
      <x v="8"/>
      <x v="1"/>
    </i>
    <i r="1">
      <x v="116"/>
      <x v="8"/>
      <x v="1"/>
    </i>
    <i r="1">
      <x v="117"/>
      <x v="8"/>
      <x v="1"/>
    </i>
    <i r="1">
      <x v="118"/>
      <x v="8"/>
      <x v="1"/>
    </i>
    <i r="1">
      <x v="119"/>
      <x v="8"/>
      <x v="1"/>
    </i>
    <i r="1">
      <x v="120"/>
      <x v="8"/>
      <x v="1"/>
    </i>
    <i r="1">
      <x v="121"/>
      <x v="8"/>
      <x v="1"/>
    </i>
    <i r="1">
      <x v="122"/>
      <x v="8"/>
      <x v="1"/>
    </i>
    <i r="1">
      <x v="123"/>
      <x v="8"/>
      <x v="1"/>
    </i>
    <i r="1">
      <x v="124"/>
      <x v="8"/>
      <x v="1"/>
    </i>
    <i r="1">
      <x v="125"/>
      <x v="8"/>
      <x v="1"/>
    </i>
    <i r="1">
      <x v="126"/>
      <x v="8"/>
      <x v="1"/>
    </i>
    <i r="1">
      <x v="127"/>
      <x v="8"/>
      <x v="1"/>
    </i>
    <i r="1">
      <x v="128"/>
      <x v="8"/>
      <x v="1"/>
    </i>
    <i r="1">
      <x v="129"/>
      <x v="8"/>
      <x v="1"/>
    </i>
    <i r="1">
      <x v="130"/>
      <x v="8"/>
      <x v="1"/>
    </i>
    <i r="1">
      <x v="131"/>
      <x v="8"/>
      <x v="1"/>
    </i>
    <i r="1">
      <x v="132"/>
      <x v="8"/>
      <x v="1"/>
    </i>
    <i r="1">
      <x v="133"/>
      <x v="25"/>
      <x v="9"/>
    </i>
    <i r="1">
      <x v="134"/>
      <x v="5"/>
      <x v="27"/>
    </i>
    <i r="1">
      <x v="135"/>
      <x v="35"/>
      <x v="2"/>
    </i>
    <i r="1">
      <x v="550"/>
      <x v="8"/>
      <x v="1"/>
    </i>
    <i r="1">
      <x v="551"/>
      <x v="8"/>
      <x v="1"/>
    </i>
    <i r="1">
      <x v="552"/>
      <x v="8"/>
      <x v="1"/>
    </i>
    <i r="1">
      <x v="553"/>
      <x v="8"/>
      <x v="1"/>
    </i>
    <i r="1">
      <x v="554"/>
      <x v="8"/>
      <x v="1"/>
    </i>
    <i r="1">
      <x v="555"/>
      <x v="8"/>
      <x v="1"/>
    </i>
    <i r="1">
      <x v="556"/>
      <x v="8"/>
      <x v="1"/>
    </i>
    <i r="1">
      <x v="557"/>
      <x v="8"/>
      <x v="1"/>
    </i>
    <i r="1">
      <x v="558"/>
      <x v="8"/>
      <x v="1"/>
    </i>
    <i r="1">
      <x v="559"/>
      <x v="40"/>
      <x v="12"/>
    </i>
    <i r="1">
      <x v="560"/>
      <x v="40"/>
      <x v="12"/>
    </i>
    <i r="1">
      <x v="561"/>
      <x v="40"/>
      <x v="12"/>
    </i>
    <i r="1">
      <x v="562"/>
      <x v="6"/>
      <x v="11"/>
    </i>
    <i t="default">
      <x v="2"/>
    </i>
    <i>
      <x v="3"/>
      <x v="136"/>
      <x v="4"/>
      <x/>
    </i>
    <i r="1">
      <x v="137"/>
      <x v="6"/>
      <x v="11"/>
    </i>
    <i r="1">
      <x v="138"/>
      <x v="8"/>
      <x v="1"/>
    </i>
    <i r="1">
      <x v="139"/>
      <x v="8"/>
      <x v="1"/>
    </i>
    <i r="1">
      <x v="140"/>
      <x v="24"/>
      <x v="8"/>
    </i>
    <i r="1">
      <x v="149"/>
      <x v="21"/>
      <x v="6"/>
    </i>
    <i r="1">
      <x v="150"/>
      <x v="16"/>
      <x v="6"/>
    </i>
    <i r="1">
      <x v="151"/>
      <x v="16"/>
      <x v="6"/>
    </i>
    <i r="1">
      <x v="152"/>
      <x v="29"/>
      <x v="6"/>
    </i>
    <i r="1">
      <x v="153"/>
      <x v="11"/>
      <x v="6"/>
    </i>
    <i r="1">
      <x v="154"/>
      <x v="30"/>
      <x v="6"/>
    </i>
    <i r="1">
      <x v="155"/>
      <x v="28"/>
      <x v="6"/>
    </i>
    <i r="1">
      <x v="156"/>
      <x v="27"/>
      <x v="6"/>
    </i>
    <i r="1">
      <x v="157"/>
      <x v="32"/>
      <x v="6"/>
    </i>
    <i r="1">
      <x v="158"/>
      <x v="9"/>
      <x v="6"/>
    </i>
    <i r="1">
      <x v="159"/>
      <x v="12"/>
      <x v="6"/>
    </i>
    <i r="1">
      <x v="160"/>
      <x v="19"/>
      <x v="6"/>
    </i>
    <i r="1">
      <x v="161"/>
      <x v="20"/>
      <x v="6"/>
    </i>
    <i r="1">
      <x v="162"/>
      <x v="22"/>
      <x v="6"/>
    </i>
    <i r="1">
      <x v="163"/>
      <x v="41"/>
      <x v="6"/>
    </i>
    <i r="1">
      <x v="164"/>
      <x v="38"/>
      <x v="6"/>
    </i>
    <i r="1">
      <x v="165"/>
      <x v="39"/>
      <x v="6"/>
    </i>
    <i r="1">
      <x v="166"/>
      <x v="44"/>
      <x v="6"/>
    </i>
    <i r="1">
      <x v="167"/>
      <x v="37"/>
      <x v="6"/>
    </i>
    <i r="1">
      <x v="168"/>
      <x v="45"/>
      <x v="6"/>
    </i>
    <i r="1">
      <x v="169"/>
      <x v="34"/>
      <x v="6"/>
    </i>
    <i r="1">
      <x v="170"/>
      <x v="23"/>
      <x v="6"/>
    </i>
    <i r="1">
      <x v="171"/>
      <x v="42"/>
      <x v="6"/>
    </i>
    <i t="default">
      <x v="3"/>
    </i>
    <i>
      <x v="4"/>
      <x v="173"/>
      <x v="35"/>
      <x v="2"/>
    </i>
    <i r="1">
      <x v="174"/>
      <x v="33"/>
      <x v="10"/>
    </i>
    <i r="1">
      <x v="175"/>
      <x v="8"/>
      <x v="1"/>
    </i>
    <i r="1">
      <x v="176"/>
      <x v="8"/>
      <x v="1"/>
    </i>
    <i r="1">
      <x v="177"/>
      <x v="8"/>
      <x v="1"/>
    </i>
    <i r="1">
      <x v="178"/>
      <x v="8"/>
      <x v="1"/>
    </i>
    <i r="1">
      <x v="179"/>
      <x v="8"/>
      <x v="1"/>
    </i>
    <i r="1">
      <x v="180"/>
      <x v="8"/>
      <x v="1"/>
    </i>
    <i r="1">
      <x v="181"/>
      <x v="49"/>
      <x v="14"/>
    </i>
    <i r="1">
      <x v="182"/>
      <x v="41"/>
      <x v="6"/>
    </i>
    <i r="1">
      <x v="189"/>
      <x v="8"/>
      <x v="1"/>
    </i>
    <i r="1">
      <x v="190"/>
      <x v="8"/>
      <x v="1"/>
    </i>
    <i r="1">
      <x v="191"/>
      <x v="8"/>
      <x v="1"/>
    </i>
    <i r="1">
      <x v="192"/>
      <x v="8"/>
      <x v="1"/>
    </i>
    <i r="1">
      <x v="193"/>
      <x v="8"/>
      <x v="1"/>
    </i>
    <i r="1">
      <x v="194"/>
      <x v="8"/>
      <x v="1"/>
    </i>
    <i r="1">
      <x v="195"/>
      <x v="8"/>
      <x v="1"/>
    </i>
    <i r="1">
      <x v="196"/>
      <x v="8"/>
      <x v="1"/>
    </i>
    <i r="1">
      <x v="197"/>
      <x v="8"/>
      <x v="1"/>
    </i>
    <i r="1">
      <x v="198"/>
      <x v="8"/>
      <x v="1"/>
    </i>
    <i r="1">
      <x v="199"/>
      <x v="8"/>
      <x v="1"/>
    </i>
    <i r="1">
      <x v="200"/>
      <x v="8"/>
      <x v="1"/>
    </i>
    <i r="1">
      <x v="563"/>
      <x v="8"/>
      <x v="1"/>
    </i>
    <i r="1">
      <x v="564"/>
      <x v="40"/>
      <x v="12"/>
    </i>
    <i r="1">
      <x v="565"/>
      <x v="40"/>
      <x v="12"/>
    </i>
    <i r="1">
      <x v="566"/>
      <x v="8"/>
      <x v="1"/>
    </i>
    <i r="1">
      <x v="567"/>
      <x v="16"/>
      <x v="6"/>
    </i>
    <i r="1">
      <x v="568"/>
      <x v="19"/>
      <x v="6"/>
    </i>
    <i r="1">
      <x v="569"/>
      <x v="37"/>
      <x v="6"/>
    </i>
    <i r="1">
      <x v="570"/>
      <x v="8"/>
      <x v="1"/>
    </i>
    <i r="1">
      <x v="571"/>
      <x v="8"/>
      <x v="1"/>
    </i>
    <i t="default">
      <x v="4"/>
    </i>
    <i>
      <x v="5"/>
      <x v="205"/>
      <x v="42"/>
      <x v="6"/>
    </i>
    <i t="default">
      <x v="5"/>
    </i>
    <i>
      <x v="6"/>
      <x v="207"/>
      <x v="18"/>
      <x v="6"/>
    </i>
    <i r="1">
      <x v="208"/>
      <x v="13"/>
      <x v="6"/>
    </i>
    <i r="1">
      <x v="209"/>
      <x v="14"/>
      <x v="6"/>
    </i>
    <i r="1">
      <x v="210"/>
      <x v="15"/>
      <x v="6"/>
    </i>
    <i r="1">
      <x v="211"/>
      <x v="17"/>
      <x v="6"/>
    </i>
    <i r="1">
      <x v="212"/>
      <x v="26"/>
      <x v="6"/>
    </i>
    <i r="1">
      <x v="213"/>
      <x v="43"/>
      <x v="6"/>
    </i>
    <i r="1">
      <x v="214"/>
      <x v="47"/>
      <x v="6"/>
    </i>
    <i r="1">
      <x v="215"/>
      <x v="62"/>
      <x v="6"/>
    </i>
    <i r="1">
      <x v="216"/>
      <x v="6"/>
      <x v="11"/>
    </i>
    <i r="1">
      <x v="217"/>
      <x v="40"/>
      <x v="12"/>
    </i>
    <i r="1">
      <x v="218"/>
      <x v="5"/>
      <x v="27"/>
    </i>
    <i r="1">
      <x v="219"/>
      <x v="35"/>
      <x v="2"/>
    </i>
    <i r="1">
      <x v="220"/>
      <x v="35"/>
      <x v="2"/>
    </i>
    <i r="1">
      <x v="221"/>
      <x v="35"/>
      <x v="2"/>
    </i>
    <i r="1">
      <x v="222"/>
      <x v="10"/>
      <x v="3"/>
    </i>
    <i r="1">
      <x v="223"/>
      <x v="10"/>
      <x v="3"/>
    </i>
    <i r="1">
      <x v="224"/>
      <x v="10"/>
      <x v="3"/>
    </i>
    <i r="1">
      <x v="225"/>
      <x v="8"/>
      <x v="1"/>
    </i>
    <i r="1">
      <x v="226"/>
      <x v="8"/>
      <x v="1"/>
    </i>
    <i r="1">
      <x v="227"/>
      <x v="8"/>
      <x v="1"/>
    </i>
    <i r="1">
      <x v="228"/>
      <x v="8"/>
      <x v="1"/>
    </i>
    <i r="1">
      <x v="229"/>
      <x v="8"/>
      <x v="1"/>
    </i>
    <i r="1">
      <x v="230"/>
      <x v="8"/>
      <x v="1"/>
    </i>
    <i r="1">
      <x v="231"/>
      <x v="2"/>
      <x v="5"/>
    </i>
    <i r="1">
      <x v="232"/>
      <x v="1"/>
      <x v="5"/>
    </i>
    <i r="1">
      <x v="233"/>
      <x v="3"/>
      <x v="5"/>
    </i>
    <i t="default">
      <x v="6"/>
    </i>
    <i>
      <x v="7"/>
      <x v="236"/>
      <x v="8"/>
      <x v="1"/>
    </i>
    <i r="1">
      <x v="237"/>
      <x v="8"/>
      <x v="1"/>
    </i>
    <i r="1">
      <x v="246"/>
      <x v="40"/>
      <x v="12"/>
    </i>
    <i r="1">
      <x v="247"/>
      <x v="46"/>
      <x v="13"/>
    </i>
    <i r="1">
      <x v="248"/>
      <x v="5"/>
      <x v="27"/>
    </i>
    <i r="1">
      <x v="251"/>
      <x v="8"/>
      <x v="1"/>
    </i>
    <i r="1">
      <x v="252"/>
      <x v="8"/>
      <x v="1"/>
    </i>
    <i r="1">
      <x v="253"/>
      <x v="8"/>
      <x v="1"/>
    </i>
    <i r="1">
      <x v="254"/>
      <x v="8"/>
      <x v="1"/>
    </i>
    <i r="1">
      <x v="255"/>
      <x v="8"/>
      <x v="1"/>
    </i>
    <i r="1">
      <x v="256"/>
      <x v="8"/>
      <x v="1"/>
    </i>
    <i r="1">
      <x v="257"/>
      <x v="8"/>
      <x v="1"/>
    </i>
    <i r="1">
      <x v="258"/>
      <x v="8"/>
      <x v="1"/>
    </i>
    <i r="1">
      <x v="259"/>
      <x v="8"/>
      <x v="1"/>
    </i>
    <i r="1">
      <x v="260"/>
      <x v="8"/>
      <x v="1"/>
    </i>
    <i r="1">
      <x v="261"/>
      <x v="8"/>
      <x v="1"/>
    </i>
    <i r="1">
      <x v="262"/>
      <x v="8"/>
      <x v="1"/>
    </i>
    <i r="1">
      <x v="263"/>
      <x v="8"/>
      <x v="1"/>
    </i>
    <i r="1">
      <x v="264"/>
      <x v="8"/>
      <x v="1"/>
    </i>
    <i r="1">
      <x v="265"/>
      <x v="8"/>
      <x v="1"/>
    </i>
    <i r="1">
      <x v="266"/>
      <x v="8"/>
      <x v="1"/>
    </i>
    <i r="1">
      <x v="267"/>
      <x v="8"/>
      <x v="1"/>
    </i>
    <i r="1">
      <x v="268"/>
      <x v="8"/>
      <x v="1"/>
    </i>
    <i t="default">
      <x v="7"/>
    </i>
    <i>
      <x v="8"/>
      <x v="269"/>
      <x v="4"/>
      <x/>
    </i>
    <i r="1">
      <x v="270"/>
      <x v="6"/>
      <x v="11"/>
    </i>
    <i r="1">
      <x v="271"/>
      <x v="8"/>
      <x v="1"/>
    </i>
    <i r="1">
      <x v="272"/>
      <x v="8"/>
      <x v="1"/>
    </i>
    <i r="1">
      <x v="273"/>
      <x v="24"/>
      <x v="8"/>
    </i>
    <i r="1">
      <x v="277"/>
      <x v="21"/>
      <x v="6"/>
    </i>
    <i r="1">
      <x v="278"/>
      <x v="16"/>
      <x v="6"/>
    </i>
    <i r="1">
      <x v="279"/>
      <x v="29"/>
      <x v="6"/>
    </i>
    <i r="1">
      <x v="280"/>
      <x v="11"/>
      <x v="6"/>
    </i>
    <i r="1">
      <x v="281"/>
      <x v="30"/>
      <x v="6"/>
    </i>
    <i r="1">
      <x v="282"/>
      <x v="28"/>
      <x v="6"/>
    </i>
    <i r="1">
      <x v="283"/>
      <x v="27"/>
      <x v="6"/>
    </i>
    <i r="1">
      <x v="284"/>
      <x v="32"/>
      <x v="6"/>
    </i>
    <i r="1">
      <x v="285"/>
      <x v="9"/>
      <x v="6"/>
    </i>
    <i r="1">
      <x v="286"/>
      <x v="12"/>
      <x v="6"/>
    </i>
    <i r="1">
      <x v="287"/>
      <x v="19"/>
      <x v="6"/>
    </i>
    <i r="1">
      <x v="288"/>
      <x v="20"/>
      <x v="6"/>
    </i>
    <i r="1">
      <x v="289"/>
      <x v="22"/>
      <x v="6"/>
    </i>
    <i r="1">
      <x v="290"/>
      <x v="41"/>
      <x v="6"/>
    </i>
    <i r="1">
      <x v="291"/>
      <x v="38"/>
      <x v="6"/>
    </i>
    <i r="1">
      <x v="292"/>
      <x v="39"/>
      <x v="6"/>
    </i>
    <i r="1">
      <x v="293"/>
      <x v="44"/>
      <x v="6"/>
    </i>
    <i r="1">
      <x v="294"/>
      <x v="31"/>
      <x v="6"/>
    </i>
    <i r="1">
      <x v="295"/>
      <x v="37"/>
      <x v="6"/>
    </i>
    <i r="1">
      <x v="296"/>
      <x v="45"/>
      <x v="6"/>
    </i>
    <i r="1">
      <x v="297"/>
      <x v="23"/>
      <x v="6"/>
    </i>
    <i r="1">
      <x v="298"/>
      <x v="42"/>
      <x v="6"/>
    </i>
    <i t="default">
      <x v="8"/>
    </i>
    <i>
      <x v="9"/>
      <x v="301"/>
      <x v="40"/>
      <x v="12"/>
    </i>
    <i r="1">
      <x v="302"/>
      <x v="35"/>
      <x v="2"/>
    </i>
    <i r="1">
      <x v="303"/>
      <x v="35"/>
      <x v="2"/>
    </i>
    <i r="1">
      <x v="304"/>
      <x v="8"/>
      <x v="1"/>
    </i>
    <i r="1">
      <x v="305"/>
      <x v="8"/>
      <x v="1"/>
    </i>
    <i r="1">
      <x v="306"/>
      <x v="8"/>
      <x v="1"/>
    </i>
    <i r="1">
      <x v="307"/>
      <x v="8"/>
      <x v="1"/>
    </i>
    <i r="1">
      <x v="308"/>
      <x v="8"/>
      <x v="1"/>
    </i>
    <i r="1">
      <x v="309"/>
      <x v="8"/>
      <x v="1"/>
    </i>
    <i r="1">
      <x v="313"/>
      <x v="49"/>
      <x v="14"/>
    </i>
    <i r="1">
      <x v="317"/>
      <x v="8"/>
      <x v="1"/>
    </i>
    <i r="1">
      <x v="318"/>
      <x v="8"/>
      <x v="1"/>
    </i>
    <i r="1">
      <x v="319"/>
      <x v="8"/>
      <x v="1"/>
    </i>
    <i r="1">
      <x v="320"/>
      <x v="8"/>
      <x v="1"/>
    </i>
    <i r="1">
      <x v="321"/>
      <x v="8"/>
      <x v="1"/>
    </i>
    <i r="1">
      <x v="322"/>
      <x v="8"/>
      <x v="1"/>
    </i>
    <i r="1">
      <x v="323"/>
      <x v="8"/>
      <x v="1"/>
    </i>
    <i r="1">
      <x v="324"/>
      <x v="8"/>
      <x v="1"/>
    </i>
    <i r="1">
      <x v="325"/>
      <x v="8"/>
      <x v="1"/>
    </i>
    <i r="1">
      <x v="326"/>
      <x v="8"/>
      <x v="1"/>
    </i>
    <i r="1">
      <x v="327"/>
      <x v="18"/>
      <x v="6"/>
    </i>
    <i r="1">
      <x v="328"/>
      <x v="14"/>
      <x v="6"/>
    </i>
    <i r="1">
      <x v="329"/>
      <x v="15"/>
      <x v="6"/>
    </i>
    <i r="1">
      <x v="330"/>
      <x v="17"/>
      <x v="6"/>
    </i>
    <i r="1">
      <x v="331"/>
      <x v="43"/>
      <x v="6"/>
    </i>
    <i r="1">
      <x v="332"/>
      <x v="62"/>
      <x v="6"/>
    </i>
    <i r="1">
      <x v="333"/>
      <x v="25"/>
      <x v="9"/>
    </i>
    <i r="1">
      <x v="334"/>
      <x v="49"/>
      <x v="14"/>
    </i>
    <i r="1">
      <x v="572"/>
      <x v="8"/>
      <x v="1"/>
    </i>
    <i r="1">
      <x v="573"/>
      <x v="8"/>
      <x v="1"/>
    </i>
    <i r="1">
      <x v="574"/>
      <x v="8"/>
      <x v="1"/>
    </i>
    <i r="1">
      <x v="575"/>
      <x v="8"/>
      <x v="1"/>
    </i>
    <i r="1">
      <x v="576"/>
      <x v="8"/>
      <x v="1"/>
    </i>
    <i r="1">
      <x v="577"/>
      <x v="8"/>
      <x v="1"/>
    </i>
    <i r="1">
      <x v="578"/>
      <x v="8"/>
      <x v="1"/>
    </i>
    <i r="1">
      <x v="579"/>
      <x v="8"/>
      <x v="1"/>
    </i>
    <i t="default">
      <x v="9"/>
    </i>
    <i>
      <x v="10"/>
      <x v="335"/>
      <x v="8"/>
      <x v="1"/>
    </i>
    <i r="1">
      <x v="336"/>
      <x v="8"/>
      <x v="1"/>
    </i>
    <i t="default">
      <x v="10"/>
    </i>
    <i>
      <x v="11"/>
      <x v="338"/>
      <x v="5"/>
      <x v="27"/>
    </i>
    <i r="1">
      <x v="339"/>
      <x v="35"/>
      <x v="2"/>
    </i>
    <i r="1">
      <x v="340"/>
      <x v="35"/>
      <x v="2"/>
    </i>
    <i r="1">
      <x v="341"/>
      <x v="35"/>
      <x v="2"/>
    </i>
    <i r="1">
      <x v="342"/>
      <x v="35"/>
      <x v="2"/>
    </i>
    <i r="1">
      <x v="343"/>
      <x v="35"/>
      <x v="2"/>
    </i>
    <i r="1">
      <x v="344"/>
      <x v="10"/>
      <x v="3"/>
    </i>
    <i r="1">
      <x v="345"/>
      <x v="10"/>
      <x v="3"/>
    </i>
    <i r="1">
      <x v="346"/>
      <x v="10"/>
      <x v="3"/>
    </i>
    <i r="1">
      <x v="347"/>
      <x v="40"/>
      <x v="12"/>
    </i>
    <i r="1">
      <x v="348"/>
      <x v="8"/>
      <x v="1"/>
    </i>
    <i r="1">
      <x v="349"/>
      <x v="8"/>
      <x v="1"/>
    </i>
    <i r="1">
      <x v="350"/>
      <x v="8"/>
      <x v="1"/>
    </i>
    <i r="1">
      <x v="351"/>
      <x v="8"/>
      <x v="1"/>
    </i>
    <i r="1">
      <x v="352"/>
      <x v="8"/>
      <x v="1"/>
    </i>
    <i r="1">
      <x v="353"/>
      <x v="8"/>
      <x v="1"/>
    </i>
    <i r="1">
      <x v="354"/>
      <x v="2"/>
      <x v="5"/>
    </i>
    <i r="1">
      <x v="355"/>
      <x v="1"/>
      <x v="5"/>
    </i>
    <i r="1">
      <x v="356"/>
      <x v="3"/>
      <x v="5"/>
    </i>
    <i r="1">
      <x v="359"/>
      <x v="40"/>
      <x v="12"/>
    </i>
    <i r="1">
      <x v="360"/>
      <x v="6"/>
      <x v="11"/>
    </i>
    <i t="default">
      <x v="11"/>
    </i>
    <i>
      <x v="12"/>
      <x v="363"/>
      <x v="8"/>
      <x v="1"/>
    </i>
    <i r="1">
      <x v="364"/>
      <x v="8"/>
      <x v="1"/>
    </i>
    <i r="1">
      <x v="365"/>
      <x v="9"/>
      <x v="6"/>
    </i>
    <i r="1">
      <x v="379"/>
      <x v="68"/>
      <x v="33"/>
    </i>
    <i r="1">
      <x v="380"/>
      <x v="5"/>
      <x v="27"/>
    </i>
    <i r="1">
      <x v="381"/>
      <x v="40"/>
      <x v="12"/>
    </i>
    <i r="1">
      <x v="384"/>
      <x v="8"/>
      <x v="1"/>
    </i>
    <i r="1">
      <x v="385"/>
      <x v="8"/>
      <x v="1"/>
    </i>
    <i r="1">
      <x v="386"/>
      <x v="8"/>
      <x v="1"/>
    </i>
    <i r="1">
      <x v="387"/>
      <x v="8"/>
      <x v="1"/>
    </i>
    <i r="1">
      <x v="388"/>
      <x v="8"/>
      <x v="1"/>
    </i>
    <i r="1">
      <x v="389"/>
      <x v="8"/>
      <x v="1"/>
    </i>
    <i r="1">
      <x v="390"/>
      <x v="8"/>
      <x v="1"/>
    </i>
    <i r="1">
      <x v="391"/>
      <x v="8"/>
      <x v="1"/>
    </i>
    <i r="1">
      <x v="392"/>
      <x v="8"/>
      <x v="1"/>
    </i>
    <i r="1">
      <x v="393"/>
      <x v="8"/>
      <x v="1"/>
    </i>
    <i r="1">
      <x v="394"/>
      <x v="8"/>
      <x v="1"/>
    </i>
    <i r="1">
      <x v="395"/>
      <x v="8"/>
      <x v="1"/>
    </i>
    <i r="1">
      <x v="396"/>
      <x v="8"/>
      <x v="1"/>
    </i>
    <i r="1">
      <x v="397"/>
      <x v="8"/>
      <x v="1"/>
    </i>
    <i r="1">
      <x v="398"/>
      <x v="8"/>
      <x v="1"/>
    </i>
    <i r="1">
      <x v="399"/>
      <x v="8"/>
      <x v="1"/>
    </i>
    <i r="1">
      <x v="400"/>
      <x v="8"/>
      <x v="1"/>
    </i>
    <i r="1">
      <x v="401"/>
      <x v="8"/>
      <x v="1"/>
    </i>
    <i r="1">
      <x v="580"/>
      <x v="8"/>
      <x v="1"/>
    </i>
    <i r="1">
      <x v="581"/>
      <x v="8"/>
      <x v="1"/>
    </i>
    <i r="1">
      <x v="582"/>
      <x v="8"/>
      <x v="1"/>
    </i>
    <i r="1">
      <x v="583"/>
      <x v="8"/>
      <x v="1"/>
    </i>
    <i r="1">
      <x v="584"/>
      <x v="8"/>
      <x v="1"/>
    </i>
    <i r="1">
      <x v="585"/>
      <x v="8"/>
      <x v="1"/>
    </i>
    <i t="default">
      <x v="12"/>
    </i>
    <i>
      <x v="13"/>
      <x v="402"/>
      <x v="8"/>
      <x v="1"/>
    </i>
    <i r="1">
      <x v="403"/>
      <x v="8"/>
      <x v="1"/>
    </i>
    <i r="1">
      <x v="404"/>
      <x v="25"/>
      <x v="9"/>
    </i>
    <i r="1">
      <x v="405"/>
      <x v="24"/>
      <x v="8"/>
    </i>
    <i r="1">
      <x v="406"/>
      <x v="48"/>
      <x v="6"/>
    </i>
    <i r="1">
      <x v="407"/>
      <x v="21"/>
      <x v="6"/>
    </i>
    <i r="1">
      <x v="408"/>
      <x v="16"/>
      <x v="6"/>
    </i>
    <i r="1">
      <x v="409"/>
      <x v="29"/>
      <x v="6"/>
    </i>
    <i r="1">
      <x v="410"/>
      <x v="11"/>
      <x v="6"/>
    </i>
    <i r="1">
      <x v="411"/>
      <x v="30"/>
      <x v="6"/>
    </i>
    <i r="1">
      <x v="412"/>
      <x v="28"/>
      <x v="6"/>
    </i>
    <i r="1">
      <x v="413"/>
      <x v="27"/>
      <x v="6"/>
    </i>
    <i r="1">
      <x v="414"/>
      <x v="32"/>
      <x v="6"/>
    </i>
    <i r="1">
      <x v="415"/>
      <x v="9"/>
      <x v="6"/>
    </i>
    <i r="1">
      <x v="416"/>
      <x v="12"/>
      <x v="6"/>
    </i>
    <i r="1">
      <x v="417"/>
      <x v="19"/>
      <x v="6"/>
    </i>
    <i r="1">
      <x v="418"/>
      <x v="22"/>
      <x v="6"/>
    </i>
    <i r="1">
      <x v="419"/>
      <x v="41"/>
      <x v="6"/>
    </i>
    <i r="1">
      <x v="420"/>
      <x v="38"/>
      <x v="6"/>
    </i>
    <i r="1">
      <x v="421"/>
      <x v="44"/>
      <x v="6"/>
    </i>
    <i r="1">
      <x v="422"/>
      <x v="36"/>
      <x v="6"/>
    </i>
    <i r="1">
      <x v="423"/>
      <x v="31"/>
      <x v="6"/>
    </i>
    <i r="1">
      <x v="424"/>
      <x v="34"/>
      <x v="6"/>
    </i>
    <i r="1">
      <x v="425"/>
      <x v="23"/>
      <x v="6"/>
    </i>
    <i r="1">
      <x v="426"/>
      <x v="37"/>
      <x v="6"/>
    </i>
    <i r="1">
      <x v="427"/>
      <x v="45"/>
      <x v="6"/>
    </i>
    <i t="default">
      <x v="13"/>
    </i>
    <i>
      <x v="14"/>
      <x v="432"/>
      <x v="6"/>
      <x v="11"/>
    </i>
    <i r="1">
      <x v="433"/>
      <x v="18"/>
      <x v="6"/>
    </i>
    <i r="1">
      <x v="434"/>
      <x v="14"/>
      <x v="6"/>
    </i>
    <i r="1">
      <x v="435"/>
      <x v="15"/>
      <x v="6"/>
    </i>
    <i r="1">
      <x v="436"/>
      <x v="17"/>
      <x v="6"/>
    </i>
    <i r="1">
      <x v="437"/>
      <x v="26"/>
      <x v="6"/>
    </i>
    <i r="1">
      <x v="438"/>
      <x v="43"/>
      <x v="6"/>
    </i>
    <i r="1">
      <x v="439"/>
      <x v="47"/>
      <x v="6"/>
    </i>
    <i r="1">
      <x v="440"/>
      <x v="62"/>
      <x v="6"/>
    </i>
    <i r="1">
      <x v="441"/>
      <x v="4"/>
      <x/>
    </i>
    <i r="1">
      <x v="442"/>
      <x v="40"/>
      <x v="12"/>
    </i>
    <i r="1">
      <x v="443"/>
      <x v="8"/>
      <x v="1"/>
    </i>
    <i r="1">
      <x v="444"/>
      <x v="8"/>
      <x v="1"/>
    </i>
    <i r="1">
      <x v="445"/>
      <x v="8"/>
      <x v="1"/>
    </i>
    <i r="1">
      <x v="446"/>
      <x v="8"/>
      <x v="1"/>
    </i>
    <i r="1">
      <x v="447"/>
      <x v="8"/>
      <x v="1"/>
    </i>
    <i r="1">
      <x v="448"/>
      <x v="8"/>
      <x v="1"/>
    </i>
    <i r="1">
      <x v="450"/>
      <x v="49"/>
      <x v="14"/>
    </i>
    <i r="1">
      <x v="451"/>
      <x v="46"/>
      <x v="13"/>
    </i>
    <i r="1">
      <x v="460"/>
      <x v="16"/>
      <x v="6"/>
    </i>
    <i r="1">
      <x v="462"/>
      <x v="8"/>
      <x v="1"/>
    </i>
    <i r="1">
      <x v="463"/>
      <x v="8"/>
      <x v="1"/>
    </i>
    <i r="1">
      <x v="464"/>
      <x v="8"/>
      <x v="1"/>
    </i>
    <i r="1">
      <x v="465"/>
      <x v="8"/>
      <x v="1"/>
    </i>
    <i r="1">
      <x v="466"/>
      <x v="8"/>
      <x v="1"/>
    </i>
    <i r="1">
      <x v="467"/>
      <x v="8"/>
      <x v="1"/>
    </i>
    <i r="1">
      <x v="468"/>
      <x v="8"/>
      <x v="1"/>
    </i>
    <i r="1">
      <x v="469"/>
      <x v="8"/>
      <x v="1"/>
    </i>
    <i r="1">
      <x v="470"/>
      <x v="8"/>
      <x v="1"/>
    </i>
    <i r="1">
      <x v="471"/>
      <x v="8"/>
      <x v="1"/>
    </i>
    <i r="1">
      <x v="472"/>
      <x v="8"/>
      <x v="1"/>
    </i>
    <i r="1">
      <x v="473"/>
      <x v="8"/>
      <x v="1"/>
    </i>
    <i t="default">
      <x v="14"/>
    </i>
    <i>
      <x v="15"/>
      <x v="474"/>
      <x v="6"/>
      <x v="11"/>
    </i>
    <i r="1">
      <x v="475"/>
      <x v="5"/>
      <x v="27"/>
    </i>
    <i r="1">
      <x v="476"/>
      <x v="8"/>
      <x v="1"/>
    </i>
    <i r="1">
      <x v="477"/>
      <x v="8"/>
      <x v="1"/>
    </i>
    <i r="1">
      <x v="478"/>
      <x v="8"/>
      <x v="1"/>
    </i>
    <i r="1">
      <x v="479"/>
      <x v="8"/>
      <x v="1"/>
    </i>
    <i r="1">
      <x v="480"/>
      <x v="8"/>
      <x v="1"/>
    </i>
    <i r="1">
      <x v="481"/>
      <x v="8"/>
      <x v="1"/>
    </i>
    <i r="1">
      <x v="482"/>
      <x v="8"/>
      <x v="1"/>
    </i>
    <i r="1">
      <x v="483"/>
      <x v="8"/>
      <x v="1"/>
    </i>
    <i r="1">
      <x v="484"/>
      <x v="10"/>
      <x v="3"/>
    </i>
    <i r="1">
      <x v="485"/>
      <x v="10"/>
      <x v="3"/>
    </i>
    <i r="1">
      <x v="486"/>
      <x v="10"/>
      <x v="3"/>
    </i>
    <i r="1">
      <x v="487"/>
      <x v="10"/>
      <x v="3"/>
    </i>
    <i r="1">
      <x v="488"/>
      <x v="2"/>
      <x v="5"/>
    </i>
    <i r="1">
      <x v="489"/>
      <x v="1"/>
      <x v="5"/>
    </i>
    <i r="1">
      <x v="490"/>
      <x v="3"/>
      <x v="5"/>
    </i>
    <i r="1">
      <x v="491"/>
      <x v="42"/>
      <x v="6"/>
    </i>
    <i t="default">
      <x v="15"/>
    </i>
    <i>
      <x v="16"/>
      <x v="503"/>
      <x v="40"/>
      <x v="12"/>
    </i>
    <i r="1">
      <x v="504"/>
      <x v="5"/>
      <x v="27"/>
    </i>
    <i r="1">
      <x v="505"/>
      <x v="25"/>
      <x v="9"/>
    </i>
    <i r="1">
      <x v="506"/>
      <x v="8"/>
      <x v="1"/>
    </i>
    <i r="1">
      <x v="507"/>
      <x v="8"/>
      <x v="1"/>
    </i>
    <i r="1">
      <x v="508"/>
      <x v="8"/>
      <x v="1"/>
    </i>
    <i r="1">
      <x v="509"/>
      <x v="8"/>
      <x v="1"/>
    </i>
    <i r="1">
      <x v="510"/>
      <x v="8"/>
      <x v="1"/>
    </i>
    <i r="1">
      <x v="511"/>
      <x v="8"/>
      <x v="1"/>
    </i>
    <i r="1">
      <x v="512"/>
      <x v="8"/>
      <x v="1"/>
    </i>
    <i r="1">
      <x v="513"/>
      <x v="8"/>
      <x v="1"/>
    </i>
    <i r="1">
      <x v="514"/>
      <x v="8"/>
      <x v="1"/>
    </i>
    <i r="1">
      <x v="515"/>
      <x v="8"/>
      <x v="1"/>
    </i>
    <i r="1">
      <x v="516"/>
      <x v="8"/>
      <x v="1"/>
    </i>
    <i r="1">
      <x v="517"/>
      <x v="8"/>
      <x v="1"/>
    </i>
    <i r="1">
      <x v="518"/>
      <x v="8"/>
      <x v="1"/>
    </i>
    <i r="1">
      <x v="519"/>
      <x v="8"/>
      <x v="1"/>
    </i>
    <i r="1">
      <x v="520"/>
      <x v="8"/>
      <x v="1"/>
    </i>
    <i r="1">
      <x v="521"/>
      <x v="8"/>
      <x v="1"/>
    </i>
    <i t="default">
      <x v="16"/>
    </i>
    <i>
      <x v="17"/>
      <x v="522"/>
      <x v="4"/>
      <x/>
    </i>
    <i r="1">
      <x v="523"/>
      <x v="6"/>
      <x v="11"/>
    </i>
    <i r="1">
      <x v="524"/>
      <x v="8"/>
      <x v="1"/>
    </i>
    <i r="1">
      <x v="525"/>
      <x v="18"/>
      <x v="6"/>
    </i>
    <i r="1">
      <x v="526"/>
      <x v="21"/>
      <x v="6"/>
    </i>
    <i r="1">
      <x v="527"/>
      <x v="14"/>
      <x v="6"/>
    </i>
    <i r="1">
      <x v="528"/>
      <x v="15"/>
      <x v="6"/>
    </i>
    <i r="1">
      <x v="529"/>
      <x v="16"/>
      <x v="6"/>
    </i>
    <i r="1">
      <x v="530"/>
      <x v="17"/>
      <x v="6"/>
    </i>
    <i r="1">
      <x v="531"/>
      <x v="29"/>
      <x v="6"/>
    </i>
    <i r="1">
      <x v="532"/>
      <x v="26"/>
      <x v="6"/>
    </i>
    <i r="1">
      <x v="533"/>
      <x v="28"/>
      <x v="6"/>
    </i>
    <i r="1">
      <x v="534"/>
      <x v="27"/>
      <x v="6"/>
    </i>
    <i r="1">
      <x v="535"/>
      <x v="32"/>
      <x v="6"/>
    </i>
    <i r="1">
      <x v="536"/>
      <x v="12"/>
      <x v="6"/>
    </i>
    <i r="1">
      <x v="537"/>
      <x v="19"/>
      <x v="6"/>
    </i>
    <i r="1">
      <x v="538"/>
      <x v="22"/>
      <x v="6"/>
    </i>
    <i r="1">
      <x v="539"/>
      <x v="43"/>
      <x v="6"/>
    </i>
    <i r="1">
      <x v="540"/>
      <x v="38"/>
      <x v="6"/>
    </i>
    <i r="1">
      <x v="541"/>
      <x v="44"/>
      <x v="6"/>
    </i>
    <i r="1">
      <x v="542"/>
      <x v="23"/>
      <x v="6"/>
    </i>
    <i r="1">
      <x v="543"/>
      <x v="37"/>
      <x v="6"/>
    </i>
    <i r="1">
      <x v="544"/>
      <x v="45"/>
      <x v="6"/>
    </i>
    <i r="1">
      <x v="545"/>
      <x v="62"/>
      <x v="6"/>
    </i>
    <i r="1">
      <x v="546"/>
      <x v="13"/>
      <x v="6"/>
    </i>
    <i r="1">
      <x v="547"/>
      <x v="20"/>
      <x v="6"/>
    </i>
    <i r="1">
      <x v="548"/>
      <x v="39"/>
      <x v="6"/>
    </i>
    <i r="1">
      <x v="549"/>
      <x v="49"/>
      <x v="14"/>
    </i>
    <i t="default">
      <x v="17"/>
    </i>
    <i>
      <x v="18"/>
      <x/>
      <x/>
      <x v="7"/>
    </i>
    <i t="default">
      <x v="18"/>
    </i>
    <i t="grand">
      <x/>
    </i>
  </rowItems>
  <colFields count="1">
    <field x="13"/>
  </colFields>
  <col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 t="grand">
      <x/>
    </i>
  </colItems>
  <pageFields count="1">
    <pageField fld="22" hier="-1"/>
  </pageFields>
  <dataFields count="1">
    <dataField name="Sum of Quantity" fld="14" baseField="0" baseItem="0"/>
  </dataFields>
  <formats count="21">
    <format dxfId="313">
      <pivotArea type="origin" dataOnly="0" labelOnly="1" outline="0" fieldPosition="0"/>
    </format>
    <format dxfId="312">
      <pivotArea field="0" type="button" dataOnly="0" labelOnly="1" outline="0" axis="axisRow" fieldPosition="0"/>
    </format>
    <format dxfId="311">
      <pivotArea field="13" type="button" dataOnly="0" labelOnly="1" outline="0" axis="axisCol" fieldPosition="0"/>
    </format>
    <format dxfId="310">
      <pivotArea type="topRight" dataOnly="0" labelOnly="1" outline="0" fieldPosition="0"/>
    </format>
    <format dxfId="309">
      <pivotArea dataOnly="0" labelOnly="1" fieldPosition="0">
        <references count="1">
          <reference field="13" count="0"/>
        </references>
      </pivotArea>
    </format>
    <format dxfId="308">
      <pivotArea dataOnly="0" labelOnly="1" grandCol="1" outline="0" fieldPosition="0"/>
    </format>
    <format dxfId="307">
      <pivotArea type="origin" dataOnly="0" labelOnly="1" outline="0" fieldPosition="0"/>
    </format>
    <format dxfId="306">
      <pivotArea field="0" type="button" dataOnly="0" labelOnly="1" outline="0" axis="axisRow" fieldPosition="0"/>
    </format>
    <format dxfId="305">
      <pivotArea field="13" type="button" dataOnly="0" labelOnly="1" outline="0" axis="axisCol" fieldPosition="0"/>
    </format>
    <format dxfId="304">
      <pivotArea type="topRight" dataOnly="0" labelOnly="1" outline="0" fieldPosition="0"/>
    </format>
    <format dxfId="303">
      <pivotArea dataOnly="0" labelOnly="1" fieldPosition="0">
        <references count="1">
          <reference field="13" count="0"/>
        </references>
      </pivotArea>
    </format>
    <format dxfId="302">
      <pivotArea dataOnly="0" labelOnly="1" grandCol="1" outline="0" fieldPosition="0"/>
    </format>
    <format dxfId="301">
      <pivotArea field="7" type="button" dataOnly="0" labelOnly="1" outline="0" axis="axisRow" fieldPosition="3"/>
    </format>
    <format dxfId="300">
      <pivotArea field="6" type="button" dataOnly="0" labelOnly="1" outline="0" axis="axisRow" fieldPosition="2"/>
    </format>
    <format dxfId="299">
      <pivotArea field="5" type="button" dataOnly="0" labelOnly="1" outline="0" axis="axisRow" fieldPosition="1"/>
    </format>
    <format dxfId="298">
      <pivotArea field="7" type="button" dataOnly="0" labelOnly="1" outline="0" axis="axisRow" fieldPosition="3"/>
    </format>
    <format dxfId="297">
      <pivotArea field="6" type="button" dataOnly="0" labelOnly="1" outline="0" axis="axisRow" fieldPosition="2"/>
    </format>
    <format dxfId="296">
      <pivotArea type="origin" dataOnly="0" labelOnly="1" outline="0" offset="C1" fieldPosition="0"/>
    </format>
    <format dxfId="295">
      <pivotArea field="5" type="button" dataOnly="0" labelOnly="1" outline="0" axis="axisRow" fieldPosition="1"/>
    </format>
    <format dxfId="294">
      <pivotArea field="22" type="button" dataOnly="0" labelOnly="1" outline="0" axis="axisPage" fieldPosition="0"/>
    </format>
    <format dxfId="293">
      <pivotArea dataOnly="0" labelOnly="1" outline="0" fieldPosition="0">
        <references count="1">
          <reference field="2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G16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formats count="9">
    <format dxfId="292">
      <pivotArea outline="0" collapsedLevelsAreSubtotals="1" fieldPosition="0"/>
    </format>
    <format dxfId="291">
      <pivotArea type="topRight" dataOnly="0" labelOnly="1" outline="0" fieldPosition="0"/>
    </format>
    <format dxfId="290">
      <pivotArea dataOnly="0" labelOnly="1" grandCol="1" outline="0" fieldPosition="0"/>
    </format>
    <format dxfId="289">
      <pivotArea type="origin" dataOnly="0" labelOnly="1" outline="0" fieldPosition="0"/>
    </format>
    <format dxfId="288">
      <pivotArea type="topRight" dataOnly="0" labelOnly="1" outline="0" fieldPosition="0"/>
    </format>
    <format dxfId="287">
      <pivotArea dataOnly="0" labelOnly="1" grandCol="1" outline="0" fieldPosition="0"/>
    </format>
    <format dxfId="286">
      <pivotArea type="origin" dataOnly="0" labelOnly="1" outline="0" fieldPosition="0"/>
    </format>
    <format dxfId="285">
      <pivotArea type="topRight" dataOnly="0" labelOnly="1" outline="0" fieldPosition="0"/>
    </format>
    <format dxfId="28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4608A-8CE8-481D-B3B3-10A36DAADC27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A4:E137" firstHeaderRow="1" firstDataRow="2" firstDataCol="3" rowPageCount="1" colPageCount="1"/>
  <pivotFields count="29">
    <pivotField compact="0" numFmtId="164" outline="0" showAll="0" sortType="ascending" defaultSubtotal="0">
      <items count="822">
        <item m="1" x="730"/>
        <item m="1" x="327"/>
        <item m="1" x="748"/>
        <item m="1" x="342"/>
        <item m="1" x="369"/>
        <item m="1" x="786"/>
        <item m="1" x="399"/>
        <item m="1" x="818"/>
        <item m="1" x="408"/>
        <item m="1" x="26"/>
        <item m="1" x="418"/>
        <item m="1" x="40"/>
        <item m="1" x="433"/>
        <item m="1" x="48"/>
        <item m="1" x="439"/>
        <item m="1" x="459"/>
        <item m="1" x="71"/>
        <item m="1" x="430"/>
        <item m="1" x="51"/>
        <item m="1" x="443"/>
        <item m="1" x="58"/>
        <item m="1" x="454"/>
        <item m="1" x="67"/>
        <item m="1" x="81"/>
        <item m="1" x="479"/>
        <item m="1" x="92"/>
        <item m="1" x="445"/>
        <item m="1" x="60"/>
        <item m="1" x="456"/>
        <item m="1" x="68"/>
        <item m="1" x="462"/>
        <item m="1" x="83"/>
        <item m="1" x="481"/>
        <item m="1" x="94"/>
        <item m="1" x="491"/>
        <item m="1" x="512"/>
        <item m="1" x="120"/>
        <item m="1" x="128"/>
        <item m="1" x="538"/>
        <item m="1" x="156"/>
        <item m="1" x="563"/>
        <item m="1" x="172"/>
        <item m="1" x="577"/>
        <item m="1" x="465"/>
        <item m="1" x="76"/>
        <item m="1" x="87"/>
        <item m="1" x="485"/>
        <item m="1" x="102"/>
        <item m="1" x="502"/>
        <item m="1" x="516"/>
        <item m="1" x="122"/>
        <item m="1" x="541"/>
        <item m="1" x="144"/>
        <item m="1" x="160"/>
        <item m="1" x="566"/>
        <item m="1" x="188"/>
        <item m="1" x="596"/>
        <item m="1" x="205"/>
        <item m="1" x="613"/>
        <item m="1" x="219"/>
        <item m="1" x="645"/>
        <item m="1" x="250"/>
        <item m="1" x="662"/>
        <item m="1" x="487"/>
        <item m="1" x="97"/>
        <item m="1" x="506"/>
        <item m="1" x="520"/>
        <item m="1" x="125"/>
        <item m="1" x="529"/>
        <item m="1" x="148"/>
        <item m="1" x="175"/>
        <item m="1" x="600"/>
        <item m="1" x="208"/>
        <item m="1" x="616"/>
        <item m="1" x="220"/>
        <item m="1" x="631"/>
        <item m="1" x="252"/>
        <item m="1" x="664"/>
        <item m="1" x="269"/>
        <item m="1" x="682"/>
        <item m="1" x="284"/>
        <item m="1" x="532"/>
        <item m="1" x="134"/>
        <item m="1" x="547"/>
        <item m="1" x="165"/>
        <item m="1" x="570"/>
        <item m="1" x="178"/>
        <item m="1" x="583"/>
        <item m="1" x="193"/>
        <item m="1" x="619"/>
        <item m="1" x="223"/>
        <item m="1" x="634"/>
        <item m="1" x="237"/>
        <item m="1" x="650"/>
        <item m="1" x="271"/>
        <item m="1" x="684"/>
        <item m="1" x="701"/>
        <item m="1" x="300"/>
        <item m="1" x="734"/>
        <item m="1" x="535"/>
        <item m="1" x="138"/>
        <item m="1" x="153"/>
        <item m="1" x="572"/>
        <item m="1" x="180"/>
        <item m="1" x="586"/>
        <item m="1" x="196"/>
        <item m="1" x="605"/>
        <item m="1" x="226"/>
        <item m="1" x="637"/>
        <item m="1" x="241"/>
        <item m="1" x="653"/>
        <item m="1" x="257"/>
        <item m="1" x="687"/>
        <item m="1" x="287"/>
        <item m="1" x="703"/>
        <item m="1" x="301"/>
        <item m="1" x="717"/>
        <item m="1" x="331"/>
        <item m="1" x="752"/>
        <item m="1" x="347"/>
        <item m="1" x="560"/>
        <item m="1" x="169"/>
        <item m="1" x="588"/>
        <item m="1" x="198"/>
        <item m="1" x="607"/>
        <item m="1" x="213"/>
        <item m="1" x="624"/>
        <item m="1" x="243"/>
        <item m="1" x="655"/>
        <item m="1" x="259"/>
        <item m="1" x="671"/>
        <item m="1" x="276"/>
        <item m="1" x="705"/>
        <item m="1" x="303"/>
        <item m="1" x="719"/>
        <item m="1" x="316"/>
        <item m="1" x="738"/>
        <item m="1" x="762"/>
        <item m="1" x="776"/>
        <item m="1" x="200"/>
        <item m="1" x="609"/>
        <item m="1" x="216"/>
        <item m="1" x="626"/>
        <item m="1" x="230"/>
        <item m="1" x="656"/>
        <item m="1" x="261"/>
        <item m="1" x="674"/>
        <item m="1" x="691"/>
        <item m="1" x="305"/>
        <item m="1" x="721"/>
        <item m="1" x="319"/>
        <item m="1" x="740"/>
        <item m="1" x="334"/>
        <item m="1" x="764"/>
        <item m="1" x="361"/>
        <item m="1" x="777"/>
        <item m="1" x="373"/>
        <item m="1" x="790"/>
        <item m="1" x="393"/>
        <item m="1" x="811"/>
        <item m="1" x="628"/>
        <item m="1" x="232"/>
        <item m="1" x="643"/>
        <item m="1" x="264"/>
        <item m="1" x="676"/>
        <item m="1" x="278"/>
        <item m="1" x="693"/>
        <item m="1" x="293"/>
        <item m="1" x="724"/>
        <item m="1" x="321"/>
        <item m="1" x="742"/>
        <item m="1" x="336"/>
        <item m="1" x="757"/>
        <item m="1" x="363"/>
        <item m="1" x="779"/>
        <item m="1" x="375"/>
        <item m="1" x="792"/>
        <item m="1" x="384"/>
        <item m="1" x="813"/>
        <item m="1" x="404"/>
        <item m="1" x="20"/>
        <item m="1" x="412"/>
        <item m="1" x="280"/>
        <item m="1" x="695"/>
        <item m="1" x="294"/>
        <item m="1" x="711"/>
        <item m="1" x="310"/>
        <item m="1" x="744"/>
        <item m="1" x="338"/>
        <item m="1" x="354"/>
        <item m="1" x="769"/>
        <item m="1" x="377"/>
        <item m="1" x="794"/>
        <item m="1" x="386"/>
        <item m="1" x="802"/>
        <item m="1" x="22"/>
        <item m="1" x="414"/>
        <item m="1" x="30"/>
        <item m="1" x="422"/>
        <item m="1" x="38"/>
        <item m="1" x="697"/>
        <item m="1" x="296"/>
        <item m="1" x="714"/>
        <item m="1" x="312"/>
        <item m="1" x="728"/>
        <item m="1" x="340"/>
        <item m="1" x="759"/>
        <item m="1" x="356"/>
        <item m="1" x="771"/>
        <item m="1" x="367"/>
        <item m="1" x="784"/>
        <item m="1" x="796"/>
        <item m="1" x="388"/>
        <item m="1" x="805"/>
        <item m="1" x="398"/>
        <item m="1" x="817"/>
        <item m="1" x="416"/>
        <item m="1" x="32"/>
        <item m="1" x="424"/>
        <item m="1" x="39"/>
        <item m="1" x="431"/>
        <item m="1" x="55"/>
        <item m="1" x="731"/>
        <item m="1" x="328"/>
        <item m="1" x="750"/>
        <item m="1" x="344"/>
        <item m="1" x="773"/>
        <item m="1" x="370"/>
        <item m="1" x="787"/>
        <item m="1" x="382"/>
        <item m="1" x="807"/>
        <item m="1" x="401"/>
        <item m="1" x="819"/>
        <item m="1" x="409"/>
        <item m="1" x="28"/>
        <item m="1" x="426"/>
        <item m="1" x="42"/>
        <item m="1" x="434"/>
        <item m="1" x="49"/>
        <item m="1" x="441"/>
        <item m="1" x="65"/>
        <item m="1" x="460"/>
        <item m="1" x="72"/>
        <item m="1" x="470"/>
        <item m="1" x="436"/>
        <item m="1" x="52"/>
        <item m="1" x="444"/>
        <item m="1" x="59"/>
        <item m="1" x="455"/>
        <item m="1" x="73"/>
        <item m="1" x="471"/>
        <item m="1" x="82"/>
        <item m="1" x="480"/>
        <item m="1" x="93"/>
        <item m="1" x="499"/>
        <item m="1" x="110"/>
        <item m="1" x="511"/>
        <item m="1" x="119"/>
        <item m="1" x="526"/>
        <item m="1" x="141"/>
        <item m="1" x="550"/>
        <item m="1" x="155"/>
        <item m="1" x="562"/>
        <item m="1" x="171"/>
        <item m="1" x="593"/>
        <item m="1" x="447"/>
        <item m="1" x="62"/>
        <item m="1" x="457"/>
        <item m="1" x="69"/>
        <item m="1" x="473"/>
        <item m="1" x="85"/>
        <item m="1" x="483"/>
        <item m="1" x="95"/>
        <item m="1" x="492"/>
        <item m="1" x="112"/>
        <item m="1" x="514"/>
        <item m="1" x="527"/>
        <item m="1" x="129"/>
        <item m="1" x="552"/>
        <item m="1" x="158"/>
        <item m="1" x="565"/>
        <item m="1" x="173"/>
        <item m="1" x="578"/>
        <item m="1" x="204"/>
        <item m="1" x="466"/>
        <item m="1" x="78"/>
        <item m="1" x="476"/>
        <item m="1" x="89"/>
        <item m="1" x="494"/>
        <item m="1" x="103"/>
        <item m="1" x="504"/>
        <item m="1" x="115"/>
        <item m="1" x="518"/>
        <item m="1" x="131"/>
        <item m="1" x="542"/>
        <item m="1" x="146"/>
        <item m="1" x="555"/>
        <item m="1" x="162"/>
        <item m="1" x="580"/>
        <item m="1" x="189"/>
        <item m="1" x="598"/>
        <item m="1" x="206"/>
        <item m="1" x="614"/>
        <item m="1" x="234"/>
        <item m="1" x="646"/>
        <item m="1" x="251"/>
        <item m="1" x="663"/>
        <item m="1" x="488"/>
        <item m="1" x="106"/>
        <item m="1" x="508"/>
        <item m="1" x="521"/>
        <item m="1" x="126"/>
        <item m="1" x="545"/>
        <item m="1" x="150"/>
        <item m="1" x="191"/>
        <item m="1" x="602"/>
        <item m="1" x="210"/>
        <item m="1" x="617"/>
        <item m="1" x="221"/>
        <item m="1" x="648"/>
        <item m="1" x="254"/>
        <item m="1" x="666"/>
        <item m="1" x="270"/>
        <item m="1" x="683"/>
        <item m="1" x="524"/>
        <item m="1" x="533"/>
        <item m="1" x="136"/>
        <item m="1" x="558"/>
        <item m="1" x="166"/>
        <item m="1" x="571"/>
        <item m="1" x="179"/>
        <item m="1" x="584"/>
        <item m="1" x="621"/>
        <item m="1" x="224"/>
        <item m="1" x="635"/>
        <item m="1" x="239"/>
        <item m="1" x="668"/>
        <item m="1" x="273"/>
        <item m="1" x="685"/>
        <item m="1" x="285"/>
        <item m="1" x="702"/>
        <item m="1" x="314"/>
        <item m="1" x="735"/>
        <item m="1" x="536"/>
        <item m="1" x="139"/>
        <item m="1" x="168"/>
        <item m="1" x="574"/>
        <item m="1" x="182"/>
        <item m="1" x="587"/>
        <item m="1" x="197"/>
        <item m="1" x="623"/>
        <item m="1" x="228"/>
        <item m="1" x="639"/>
        <item m="1" x="242"/>
        <item m="1" x="654"/>
        <item m="1" x="275"/>
        <item m="1" x="689"/>
        <item m="1" x="289"/>
        <item m="1" x="704"/>
        <item m="1" x="302"/>
        <item m="1" x="737"/>
        <item m="1" x="332"/>
        <item m="1" x="753"/>
        <item m="1" x="348"/>
        <item m="1" x="561"/>
        <item m="1" x="184"/>
        <item m="1" x="590"/>
        <item m="1" x="199"/>
        <item m="1" x="608"/>
        <item m="1" x="215"/>
        <item m="1" x="641"/>
        <item m="1" x="245"/>
        <item m="1" x="260"/>
        <item m="1" x="673"/>
        <item m="1" x="291"/>
        <item m="1" x="707"/>
        <item m="1" x="304"/>
        <item m="1" x="720"/>
        <item m="1" x="318"/>
        <item m="1" x="755"/>
        <item m="1" x="350"/>
        <item m="1" x="763"/>
        <item m="1" x="592"/>
        <item m="1" x="202"/>
        <item m="1" x="611"/>
        <item m="1" x="217"/>
        <item m="1" x="627"/>
        <item m="1" x="247"/>
        <item m="1" x="658"/>
        <item m="1" x="263"/>
        <item m="1" x="675"/>
        <item m="1" x="709"/>
        <item m="1" x="307"/>
        <item m="1" x="723"/>
        <item m="1" x="320"/>
        <item m="1" x="741"/>
        <item m="1" x="352"/>
        <item m="1" x="766"/>
        <item m="1" x="362"/>
        <item m="1" x="778"/>
        <item m="1" x="374"/>
        <item m="1" x="800"/>
        <item m="1" x="394"/>
        <item m="1" x="812"/>
        <item m="1" x="629"/>
        <item m="1" x="233"/>
        <item m="1" x="660"/>
        <item m="1" x="266"/>
        <item m="1" x="678"/>
        <item m="1" x="279"/>
        <item m="1" x="694"/>
        <item m="1" x="309"/>
        <item m="1" x="726"/>
        <item m="1" x="323"/>
        <item m="1" x="743"/>
        <item m="1" x="337"/>
        <item m="1" x="768"/>
        <item m="1" x="365"/>
        <item m="1" x="781"/>
        <item m="1" x="376"/>
        <item m="1" x="793"/>
        <item m="1" x="396"/>
        <item m="1" x="815"/>
        <item m="1" x="405"/>
        <item m="1" x="21"/>
        <item m="1" x="413"/>
        <item m="1" x="680"/>
        <item m="1" x="282"/>
        <item m="1" x="696"/>
        <item m="1" x="295"/>
        <item m="1" x="713"/>
        <item m="1" x="325"/>
        <item m="1" x="746"/>
        <item m="1" x="339"/>
        <item m="1" x="783"/>
        <item m="1" x="379"/>
        <item m="1" x="795"/>
        <item m="1" x="387"/>
        <item m="1" x="804"/>
        <item m="1" x="24"/>
        <item m="1" x="415"/>
        <item m="1" x="31"/>
        <item m="1" x="423"/>
        <item m="1" x="46"/>
        <item m="1" x="699"/>
        <item m="1" x="298"/>
        <item m="1" x="715"/>
        <item m="1" x="313"/>
        <item m="1" x="749"/>
        <item m="1" x="343"/>
        <item m="1" x="760"/>
        <item m="1" x="357"/>
        <item m="1" x="772"/>
        <item m="1" x="381"/>
        <item m="1" x="798"/>
        <item m="1" x="390"/>
        <item m="1" x="806"/>
        <item m="1" x="400"/>
        <item m="1" x="27"/>
        <item m="1" x="419"/>
        <item m="1" x="34"/>
        <item m="1" x="425"/>
        <item m="1" x="41"/>
        <item m="1" x="440"/>
        <item m="1" x="56"/>
        <item m="1" x="451"/>
        <item m="1" x="732"/>
        <item m="1" x="330"/>
        <item m="1" x="359"/>
        <item m="1" x="774"/>
        <item m="1" x="371"/>
        <item m="1" x="789"/>
        <item m="1" x="809"/>
        <item m="1" x="402"/>
        <item m="1" x="820"/>
        <item m="1" x="411"/>
        <item m="1" x="36"/>
        <item m="1" x="428"/>
        <item m="1" x="43"/>
        <item m="1" x="437"/>
        <item m="1" x="53"/>
        <item m="1" x="446"/>
        <item m="1" x="61"/>
        <item m="1" x="463"/>
        <item m="1" x="74"/>
        <item m="1" x="472"/>
        <item m="1" x="84"/>
        <item m="1" x="482"/>
        <item m="1" x="100"/>
        <item m="1" x="500"/>
        <item m="1" x="111"/>
        <item m="1" x="513"/>
        <item m="1" x="121"/>
        <item m="1" x="539"/>
        <item m="1" x="142"/>
        <item m="1" x="551"/>
        <item m="1" x="157"/>
        <item m="1" x="564"/>
        <item m="1" x="186"/>
        <item m="1" x="594"/>
        <item m="1" x="449"/>
        <item m="1" x="63"/>
        <item m="1" x="458"/>
        <item m="1" x="77"/>
        <item m="1" x="475"/>
        <item m="1" x="88"/>
        <item m="1" x="486"/>
        <item m="1" x="96"/>
        <item m="1" x="503"/>
        <item m="1" x="114"/>
        <item m="1" x="517"/>
        <item m="1" x="123"/>
        <item m="1" x="528"/>
        <item m="1" x="145"/>
        <item m="1" x="554"/>
        <item m="1" x="161"/>
        <item m="1" x="567"/>
        <item m="1" x="174"/>
        <item m="1" x="597"/>
        <item m="1" x="468"/>
        <item m="1" x="80"/>
        <item m="1" x="478"/>
        <item m="1" x="495"/>
        <item m="1" x="105"/>
        <item m="1" x="507"/>
        <item m="1" x="117"/>
        <item m="1" x="530"/>
        <item m="1" x="132"/>
        <item m="1" x="544"/>
        <item m="1" x="149"/>
        <item m="1" x="557"/>
        <item m="1" x="176"/>
        <item m="1" x="581"/>
        <item m="1" x="190"/>
        <item m="1" x="601"/>
        <item m="1" x="209"/>
        <item m="1" x="632"/>
        <item m="1" x="235"/>
        <item m="1" x="647"/>
        <item m="1" x="253"/>
        <item m="1" x="665"/>
        <item m="1" x="497"/>
        <item m="1" x="108"/>
        <item m="1" x="509"/>
        <item m="1" x="523"/>
        <item m="1" x="135"/>
        <item m="1" x="548"/>
        <item m="1" x="151"/>
        <item m="1" x="194"/>
        <item m="1" x="603"/>
        <item m="1" x="211"/>
        <item m="1" x="620"/>
        <item m="1" x="238"/>
        <item m="1" x="651"/>
        <item m="1" x="255"/>
        <item m="1" x="667"/>
        <item m="1" x="272"/>
        <item m="1" x="118"/>
        <item m="1" x="525"/>
        <item m="1" x="154"/>
        <item m="1" x="559"/>
        <item m="1" x="167"/>
        <item m="1" x="573"/>
        <item m="1" x="181"/>
        <item m="1" x="606"/>
        <item m="1" x="212"/>
        <item m="1" x="622"/>
        <item m="1" x="227"/>
        <item m="1" x="638"/>
        <item m="1" x="258"/>
        <item m="1" x="670"/>
        <item m="1" x="274"/>
        <item m="1" x="688"/>
        <item m="1" x="288"/>
        <item m="1" x="718"/>
        <item m="1" x="315"/>
        <item m="1" x="736"/>
        <item m="1" x="537"/>
        <item m="1" x="140"/>
        <item m="1" x="170"/>
        <item m="1" x="575"/>
        <item m="1" x="183"/>
        <item m="1" x="589"/>
        <item m="1" x="214"/>
        <item m="1" x="625"/>
        <item m="1" x="229"/>
        <item m="1" x="640"/>
        <item m="1" x="244"/>
        <item m="1" x="672"/>
        <item m="1" x="277"/>
        <item m="1" x="690"/>
        <item m="1" x="290"/>
        <item m="1" x="706"/>
        <item m="1" x="317"/>
        <item m="1" x="739"/>
        <item m="1" x="333"/>
        <item m="1" x="754"/>
        <item m="1" x="349"/>
        <item m="1" x="576"/>
        <item m="1" x="185"/>
        <item m="1" x="591"/>
        <item m="1" x="201"/>
        <item m="1" x="610"/>
        <item m="1" x="231"/>
        <item m="1" x="642"/>
        <item m="1" x="246"/>
        <item m="1" x="657"/>
        <item m="1" x="262"/>
        <item m="1" x="692"/>
        <item m="1" x="292"/>
        <item m="1" x="708"/>
        <item m="1" x="306"/>
        <item m="1" x="722"/>
        <item m="1" x="335"/>
        <item m="1" x="756"/>
        <item m="1" x="351"/>
        <item m="1" x="765"/>
        <item m="1" x="791"/>
        <item m="1" x="203"/>
        <item m="1" x="612"/>
        <item m="1" x="218"/>
        <item m="1" x="644"/>
        <item m="1" x="248"/>
        <item m="1" x="659"/>
        <item m="1" x="265"/>
        <item m="1" x="677"/>
        <item m="1" x="710"/>
        <item m="1" x="308"/>
        <item m="1" x="725"/>
        <item m="1" x="322"/>
        <item m="1" x="758"/>
        <item m="1" x="353"/>
        <item m="1" x="767"/>
        <item m="1" x="364"/>
        <item m="1" x="780"/>
        <item m="1" x="385"/>
        <item m="1" x="801"/>
        <item m="1" x="395"/>
        <item m="1" x="814"/>
        <item m="1" x="630"/>
        <item m="1" x="249"/>
        <item m="1" x="661"/>
        <item m="1" x="267"/>
        <item m="1" x="679"/>
        <item m="1" x="281"/>
        <item m="1" x="712"/>
        <item m="1" x="311"/>
        <item m="1" x="727"/>
        <item m="1" x="324"/>
        <item m="1" x="745"/>
        <item m="1" x="355"/>
        <item m="1" x="770"/>
        <item m="1" x="366"/>
        <item m="1" x="782"/>
        <item m="1" x="378"/>
        <item m="1" x="803"/>
        <item m="1" x="397"/>
        <item m="1" x="816"/>
        <item m="1" x="406"/>
        <item m="1" x="23"/>
        <item m="1" x="268"/>
        <item m="1" x="681"/>
        <item m="1" x="283"/>
        <item m="1" x="698"/>
        <item m="1" x="297"/>
        <item m="1" x="729"/>
        <item m="1" x="326"/>
        <item m="1" x="747"/>
        <item m="1" x="341"/>
        <item m="1" x="368"/>
        <item m="1" x="785"/>
        <item m="1" x="380"/>
        <item m="1" x="797"/>
        <item m="1" x="389"/>
        <item m="1" x="407"/>
        <item m="1" x="25"/>
        <item m="1" x="417"/>
        <item m="1" x="33"/>
        <item m="1" x="432"/>
        <item m="1" x="47"/>
        <item m="1" x="700"/>
        <item m="1" x="299"/>
        <item m="1" x="716"/>
        <item m="1" x="329"/>
        <item m="1" x="751"/>
        <item m="1" x="345"/>
        <item m="1" x="761"/>
        <item m="1" x="358"/>
        <item m="1" x="788"/>
        <item m="1" x="383"/>
        <item m="1" x="799"/>
        <item m="1" x="391"/>
        <item m="1" x="808"/>
        <item m="1" x="410"/>
        <item m="1" x="29"/>
        <item m="1" x="420"/>
        <item m="1" x="35"/>
        <item m="1" x="427"/>
        <item m="1" x="50"/>
        <item m="1" x="442"/>
        <item m="1" x="57"/>
        <item m="1" x="452"/>
        <item m="1" x="733"/>
        <item m="1" x="346"/>
        <item m="1" x="360"/>
        <item m="1" x="775"/>
        <item m="1" x="372"/>
        <item m="1" x="392"/>
        <item m="1" x="810"/>
        <item m="1" x="403"/>
        <item m="1" x="821"/>
        <item m="1" x="421"/>
        <item m="1" x="37"/>
        <item m="1" x="429"/>
        <item m="1" x="44"/>
        <item m="1" x="435"/>
        <item m="1" x="453"/>
        <item m="1" x="66"/>
        <item m="1" x="461"/>
        <item m="1" x="45"/>
        <item m="1" x="438"/>
        <item m="1" x="54"/>
        <item m="1" x="448"/>
        <item m="1" x="70"/>
        <item m="1" x="464"/>
        <item m="1" x="75"/>
        <item m="1" x="474"/>
        <item m="1" x="86"/>
        <item m="1" x="484"/>
        <item m="1" x="493"/>
        <item m="1" x="101"/>
        <item m="1" x="501"/>
        <item m="1" x="113"/>
        <item m="1" x="515"/>
        <item m="1" x="130"/>
        <item m="1" x="540"/>
        <item m="1" x="143"/>
        <item m="1" x="553"/>
        <item m="1" x="159"/>
        <item m="1" x="579"/>
        <item m="1" x="187"/>
        <item m="1" x="595"/>
        <item m="1" x="450"/>
        <item m="1" x="64"/>
        <item m="1" x="467"/>
        <item m="1" x="79"/>
        <item m="1" x="477"/>
        <item m="1" x="90"/>
        <item m="1" x="104"/>
        <item m="1" x="505"/>
        <item m="1" x="116"/>
        <item m="1" x="519"/>
        <item m="1" x="124"/>
        <item m="1" x="543"/>
        <item m="1" x="147"/>
        <item m="1" x="556"/>
        <item m="1" x="163"/>
        <item m="1" x="568"/>
        <item m="1" x="599"/>
        <item m="1" x="207"/>
        <item m="1" x="615"/>
        <item m="1" x="469"/>
        <item m="1" x="91"/>
        <item m="1" x="489"/>
        <item m="1" x="98"/>
        <item m="1" x="496"/>
        <item m="1" x="107"/>
        <item m="1" x="522"/>
        <item m="1" x="127"/>
        <item m="1" x="531"/>
        <item m="1" x="133"/>
        <item m="1" x="546"/>
        <item m="1" x="164"/>
        <item m="1" x="569"/>
        <item m="1" x="177"/>
        <item m="1" x="582"/>
        <item m="1" x="192"/>
        <item m="1" x="618"/>
        <item m="1" x="222"/>
        <item m="1" x="633"/>
        <item m="1" x="236"/>
        <item m="1" x="649"/>
        <item m="1" x="490"/>
        <item m="1" x="99"/>
        <item m="1" x="498"/>
        <item m="1" x="109"/>
        <item m="1" x="510"/>
        <item m="1" x="534"/>
        <item m="1" x="137"/>
        <item m="1" x="549"/>
        <item m="1" x="152"/>
        <item m="1" x="585"/>
        <item m="1" x="195"/>
        <item m="1" x="604"/>
        <item m="1" x="225"/>
        <item m="1" x="636"/>
        <item m="1" x="240"/>
        <item m="1" x="652"/>
        <item m="1" x="256"/>
        <item m="1" x="669"/>
        <item m="1" x="686"/>
        <item m="1" x="2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sortType="ascending" defaultSubtotal="0"/>
    <pivotField compact="0" outline="0" showAll="0" defaultSubtotal="0"/>
    <pivotField axis="axisRow" compact="0" outline="0" showAll="0" defaultSubtotal="0">
      <items count="46">
        <item x="19"/>
        <item x="23"/>
        <item m="1" x="32"/>
        <item m="1" x="29"/>
        <item m="1" x="38"/>
        <item m="1" x="31"/>
        <item x="3"/>
        <item m="1" x="41"/>
        <item m="1" x="35"/>
        <item x="1"/>
        <item x="25"/>
        <item x="7"/>
        <item x="5"/>
        <item m="1" x="36"/>
        <item x="0"/>
        <item x="20"/>
        <item m="1" x="33"/>
        <item m="1" x="44"/>
        <item m="1" x="30"/>
        <item m="1" x="40"/>
        <item m="1" x="43"/>
        <item m="1" x="37"/>
        <item x="11"/>
        <item x="17"/>
        <item x="21"/>
        <item x="13"/>
        <item x="4"/>
        <item x="16"/>
        <item m="1" x="42"/>
        <item x="10"/>
        <item x="9"/>
        <item x="24"/>
        <item x="18"/>
        <item m="1" x="45"/>
        <item x="8"/>
        <item sd="0" m="1" x="28"/>
        <item x="22"/>
        <item sd="0" m="1" x="34"/>
        <item m="1" x="27"/>
        <item x="6"/>
        <item m="1" x="39"/>
        <item x="14"/>
        <item x="15"/>
        <item x="12"/>
        <item x="2"/>
        <item m="1" x="26"/>
      </items>
    </pivotField>
    <pivotField compact="0" outline="0" showAll="0" defaultSubtotal="0"/>
    <pivotField compact="0" outline="0" showAll="0" defaultSubtotal="0"/>
    <pivotField compact="0" outline="0" showAll="0"/>
    <pivotField compact="0" numFmtId="170" outline="0" showAll="0"/>
    <pivotField compact="0" numFmtId="4" outline="0" showAll="0"/>
    <pivotField axis="axisRow" compact="0" outline="0" multipleItemSelectionAllowed="1" showAll="0">
      <items count="30">
        <item x="10"/>
        <item x="1"/>
        <item x="6"/>
        <item m="1" x="23"/>
        <item m="1" x="24"/>
        <item m="1" x="22"/>
        <item m="1" x="27"/>
        <item x="9"/>
        <item m="1" x="15"/>
        <item x="5"/>
        <item m="1" x="21"/>
        <item m="1" x="14"/>
        <item x="2"/>
        <item m="1" x="20"/>
        <item m="1" x="18"/>
        <item m="1" x="13"/>
        <item m="1" x="26"/>
        <item x="8"/>
        <item m="1" x="17"/>
        <item x="0"/>
        <item x="3"/>
        <item m="1" x="28"/>
        <item x="4"/>
        <item m="1" x="19"/>
        <item m="1" x="25"/>
        <item m="1" x="16"/>
        <item x="7"/>
        <item x="12"/>
        <item x="11"/>
        <item t="default"/>
      </items>
    </pivotField>
    <pivotField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multipleItemSelectionAllowed="1" showAll="0">
      <items count="4">
        <item x="1"/>
        <item h="1" x="0"/>
        <item x="2"/>
        <item t="default"/>
      </items>
    </pivotField>
    <pivotField compact="0" outline="0" showAll="0"/>
    <pivotField dataField="1" compact="0" outline="0" dragToRow="0" dragToCol="0" dragToPage="0" showAll="0" defaultSubtotal="0"/>
    <pivotField compact="0" outline="0" showAll="0">
      <items count="16">
        <item x="12"/>
        <item x="11"/>
        <item x="8"/>
        <item x="7"/>
        <item n="WIKS" x="0"/>
        <item n="WICO KS" x="10"/>
        <item x="9"/>
        <item n="CA KS" x="1"/>
        <item n="CACO" x="2"/>
        <item x="3"/>
        <item x="4"/>
        <item x="5"/>
        <item x="6"/>
        <item x="13"/>
        <item x="14"/>
        <item t="default"/>
      </items>
    </pivotField>
    <pivotField compact="0" outline="0" showAll="0" defaultSubtotal="0">
      <items count="24">
        <item n="GBKK" x="22"/>
        <item x="20"/>
        <item x="21"/>
        <item n="Central" x="10"/>
        <item x="5"/>
        <item x="6"/>
        <item x="4"/>
        <item n="South" x="23"/>
        <item n="North" x="11"/>
        <item x="15"/>
        <item n="Northeast" x="16"/>
        <item x="0"/>
        <item x="1"/>
        <item x="2"/>
        <item x="3"/>
        <item x="7"/>
        <item x="8"/>
        <item n="Other MT" x="17"/>
        <item x="12"/>
        <item x="13"/>
        <item x="14"/>
        <item x="9"/>
        <item x="18"/>
        <item x="19"/>
      </items>
    </pivotField>
    <pivotField axis="axisCol" compact="0" outline="0" showAll="0">
      <items count="734">
        <item n="Dec 2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n="Apr21"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n="Sep21" x="131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n="May24" x="732"/>
        <item t="default"/>
      </items>
    </pivotField>
    <pivotField axis="axisRow" compact="0" outline="0" showAll="0">
      <items count="32">
        <item n="GBKK" x="12"/>
        <item n="Central" x="13"/>
        <item x="5"/>
        <item x="6"/>
        <item x="4"/>
        <item n="South" x="27"/>
        <item n="North" x="14"/>
        <item x="25"/>
        <item n="Northeast" x="26"/>
        <item x="0"/>
        <item x="1"/>
        <item x="2"/>
        <item x="3"/>
        <item x="7"/>
        <item x="9"/>
        <item x="8"/>
        <item x="15"/>
        <item x="16"/>
        <item n="Other MT" x="24"/>
        <item x="17"/>
        <item x="18"/>
        <item x="19"/>
        <item x="20"/>
        <item x="21"/>
        <item x="22"/>
        <item x="23"/>
        <item x="10"/>
        <item x="11"/>
        <item x="28"/>
        <item x="29"/>
        <item x="30"/>
        <item t="default"/>
      </items>
    </pivotField>
  </pivotFields>
  <rowFields count="3">
    <field x="28"/>
    <field x="7"/>
    <field x="13"/>
  </rowFields>
  <rowItems count="132">
    <i>
      <x/>
      <x v="22"/>
      <x/>
    </i>
    <i r="2">
      <x v="1"/>
    </i>
    <i r="2">
      <x v="7"/>
    </i>
    <i r="2">
      <x v="9"/>
    </i>
    <i r="2">
      <x v="12"/>
    </i>
    <i r="2">
      <x v="17"/>
    </i>
    <i r="2">
      <x v="19"/>
    </i>
    <i r="2">
      <x v="20"/>
    </i>
    <i r="2">
      <x v="22"/>
    </i>
    <i r="2">
      <x v="26"/>
    </i>
    <i r="2">
      <x v="27"/>
    </i>
    <i r="2">
      <x v="28"/>
    </i>
    <i r="1">
      <x v="23"/>
      <x/>
    </i>
    <i r="2">
      <x v="1"/>
    </i>
    <i r="2">
      <x v="2"/>
    </i>
    <i r="2">
      <x v="7"/>
    </i>
    <i r="2">
      <x v="9"/>
    </i>
    <i r="2">
      <x v="12"/>
    </i>
    <i r="2">
      <x v="17"/>
    </i>
    <i r="2">
      <x v="19"/>
    </i>
    <i r="2">
      <x v="20"/>
    </i>
    <i r="2">
      <x v="22"/>
    </i>
    <i r="2">
      <x v="26"/>
    </i>
    <i r="2">
      <x v="27"/>
    </i>
    <i r="2">
      <x v="28"/>
    </i>
    <i t="default">
      <x/>
    </i>
    <i>
      <x v="1"/>
      <x v="30"/>
      <x/>
    </i>
    <i r="2">
      <x v="1"/>
    </i>
    <i r="2">
      <x v="2"/>
    </i>
    <i r="2">
      <x v="7"/>
    </i>
    <i r="2">
      <x v="9"/>
    </i>
    <i r="2">
      <x v="12"/>
    </i>
    <i r="2">
      <x v="17"/>
    </i>
    <i r="2">
      <x v="19"/>
    </i>
    <i r="2">
      <x v="20"/>
    </i>
    <i r="2">
      <x v="22"/>
    </i>
    <i r="2">
      <x v="26"/>
    </i>
    <i r="2">
      <x v="27"/>
    </i>
    <i r="2">
      <x v="28"/>
    </i>
    <i r="1">
      <x v="34"/>
      <x v="2"/>
    </i>
    <i r="2">
      <x v="7"/>
    </i>
    <i r="2">
      <x v="9"/>
    </i>
    <i r="2">
      <x v="12"/>
    </i>
    <i r="2">
      <x v="17"/>
    </i>
    <i r="2">
      <x v="19"/>
    </i>
    <i r="2">
      <x v="20"/>
    </i>
    <i r="2">
      <x v="22"/>
    </i>
    <i r="2">
      <x v="26"/>
    </i>
    <i r="2">
      <x v="27"/>
    </i>
    <i r="2">
      <x v="28"/>
    </i>
    <i r="1">
      <x v="36"/>
      <x/>
    </i>
    <i r="2">
      <x v="1"/>
    </i>
    <i r="2">
      <x v="2"/>
    </i>
    <i r="2">
      <x v="7"/>
    </i>
    <i r="2">
      <x v="9"/>
    </i>
    <i r="2">
      <x v="12"/>
    </i>
    <i r="2">
      <x v="17"/>
    </i>
    <i r="2">
      <x v="19"/>
    </i>
    <i r="2">
      <x v="20"/>
    </i>
    <i r="2">
      <x v="22"/>
    </i>
    <i r="2">
      <x v="26"/>
    </i>
    <i r="2">
      <x v="27"/>
    </i>
    <i r="2">
      <x v="28"/>
    </i>
    <i t="default">
      <x v="1"/>
    </i>
    <i>
      <x v="5"/>
      <x v="24"/>
      <x v="1"/>
    </i>
    <i r="2">
      <x v="7"/>
    </i>
    <i r="2">
      <x v="9"/>
    </i>
    <i r="2">
      <x v="12"/>
    </i>
    <i r="2">
      <x v="17"/>
    </i>
    <i r="2">
      <x v="19"/>
    </i>
    <i r="2">
      <x v="20"/>
    </i>
    <i r="2">
      <x v="22"/>
    </i>
    <i r="2">
      <x v="26"/>
    </i>
    <i r="1">
      <x v="25"/>
      <x/>
    </i>
    <i r="2">
      <x v="1"/>
    </i>
    <i r="2">
      <x v="2"/>
    </i>
    <i r="2">
      <x v="7"/>
    </i>
    <i r="2">
      <x v="9"/>
    </i>
    <i r="2">
      <x v="12"/>
    </i>
    <i r="2">
      <x v="17"/>
    </i>
    <i r="2">
      <x v="19"/>
    </i>
    <i r="2">
      <x v="20"/>
    </i>
    <i r="2">
      <x v="22"/>
    </i>
    <i r="2">
      <x v="26"/>
    </i>
    <i r="1">
      <x v="41"/>
      <x/>
    </i>
    <i r="2">
      <x v="7"/>
    </i>
    <i r="2">
      <x v="9"/>
    </i>
    <i r="2">
      <x v="12"/>
    </i>
    <i r="2">
      <x v="19"/>
    </i>
    <i r="2">
      <x v="20"/>
    </i>
    <i r="2">
      <x v="22"/>
    </i>
    <i r="2">
      <x v="26"/>
    </i>
    <i t="default">
      <x v="5"/>
    </i>
    <i>
      <x v="6"/>
      <x v="39"/>
      <x/>
    </i>
    <i r="2">
      <x v="1"/>
    </i>
    <i r="2">
      <x v="7"/>
    </i>
    <i r="2">
      <x v="9"/>
    </i>
    <i r="2">
      <x v="12"/>
    </i>
    <i r="2">
      <x v="17"/>
    </i>
    <i r="2">
      <x v="19"/>
    </i>
    <i r="2">
      <x v="20"/>
    </i>
    <i r="2">
      <x v="22"/>
    </i>
    <i r="2">
      <x v="26"/>
    </i>
    <i r="2">
      <x v="28"/>
    </i>
    <i t="default">
      <x v="6"/>
    </i>
    <i>
      <x v="8"/>
      <x v="29"/>
      <x/>
    </i>
    <i r="2">
      <x v="1"/>
    </i>
    <i r="2">
      <x v="7"/>
    </i>
    <i r="2">
      <x v="9"/>
    </i>
    <i r="2">
      <x v="12"/>
    </i>
    <i r="2">
      <x v="17"/>
    </i>
    <i r="2">
      <x v="19"/>
    </i>
    <i r="2">
      <x v="20"/>
    </i>
    <i r="2">
      <x v="22"/>
    </i>
    <i r="2">
      <x v="26"/>
    </i>
    <i r="2">
      <x v="28"/>
    </i>
    <i t="default">
      <x v="8"/>
    </i>
    <i>
      <x v="28"/>
      <x v="1"/>
      <x/>
    </i>
    <i r="2">
      <x v="1"/>
    </i>
    <i r="2">
      <x v="2"/>
    </i>
    <i r="2">
      <x v="7"/>
    </i>
    <i r="2">
      <x v="9"/>
    </i>
    <i r="2">
      <x v="12"/>
    </i>
    <i r="2">
      <x v="17"/>
    </i>
    <i r="2">
      <x v="19"/>
    </i>
    <i r="2">
      <x v="20"/>
    </i>
    <i r="2">
      <x v="22"/>
    </i>
    <i r="2">
      <x v="26"/>
    </i>
    <i r="2">
      <x v="27"/>
    </i>
    <i r="2">
      <x v="28"/>
    </i>
    <i t="default">
      <x v="28"/>
    </i>
    <i t="grand">
      <x/>
    </i>
  </rowItems>
  <colFields count="1">
    <field x="27"/>
  </colFields>
  <colItems count="2">
    <i>
      <x v="732"/>
    </i>
    <i t="grand">
      <x/>
    </i>
  </colItems>
  <pageFields count="1">
    <pageField fld="22" hier="-1"/>
  </pageFields>
  <dataFields count="1">
    <dataField name="Sum of MMU" fld="24" baseField="0" baseItem="0"/>
  </dataFields>
  <formats count="25">
    <format dxfId="283">
      <pivotArea field="13" type="button" dataOnly="0" labelOnly="1" outline="0" axis="axisRow" fieldPosition="2"/>
    </format>
    <format dxfId="282">
      <pivotArea type="topRight" dataOnly="0" labelOnly="1" outline="0" fieldPosition="0"/>
    </format>
    <format dxfId="281">
      <pivotArea dataOnly="0" labelOnly="1" grandCol="1" outline="0" fieldPosition="0"/>
    </format>
    <format dxfId="280">
      <pivotArea outline="0" fieldPosition="0">
        <references count="1">
          <reference field="27" count="1" selected="0">
            <x v="2"/>
          </reference>
        </references>
      </pivotArea>
    </format>
    <format dxfId="279">
      <pivotArea grandCol="1" outline="0" collapsedLevelsAreSubtotals="1" fieldPosition="0"/>
    </format>
    <format dxfId="278">
      <pivotArea field="27" grandRow="1" outline="0" axis="axisCol" fieldPosition="0">
        <references count="1">
          <reference field="27" count="1" selected="0">
            <x v="18"/>
          </reference>
        </references>
      </pivotArea>
    </format>
    <format dxfId="277">
      <pivotArea field="27" grandRow="1" outline="0" axis="axisCol" fieldPosition="0">
        <references count="1">
          <reference field="27" count="1" selected="0">
            <x v="21"/>
          </reference>
        </references>
      </pivotArea>
    </format>
    <format dxfId="276">
      <pivotArea outline="0" collapsedLevelsAreSubtotals="1" fieldPosition="0"/>
    </format>
    <format dxfId="275">
      <pivotArea field="27" grandRow="1" outline="0" axis="axisCol" fieldPosition="0">
        <references count="1">
          <reference field="27" count="1" selected="0">
            <x v="126"/>
          </reference>
        </references>
      </pivotArea>
    </format>
    <format dxfId="274">
      <pivotArea field="27" grandRow="1" outline="0" axis="axisCol" fieldPosition="0">
        <references count="1">
          <reference field="27" count="5" selected="0">
            <x v="161"/>
            <x v="162"/>
            <x v="163"/>
            <x v="164"/>
            <x v="165"/>
          </reference>
        </references>
      </pivotArea>
    </format>
    <format dxfId="273">
      <pivotArea dataOnly="0" labelOnly="1" outline="0" fieldPosition="0">
        <references count="1">
          <reference field="27" count="1">
            <x v="193"/>
          </reference>
        </references>
      </pivotArea>
    </format>
    <format dxfId="272">
      <pivotArea field="27" grandRow="1" outline="0" axis="axisCol" fieldPosition="0">
        <references count="1">
          <reference field="27" count="7" selected="0">
            <x v="193"/>
            <x v="194"/>
            <x v="195"/>
            <x v="196"/>
            <x v="197"/>
            <x v="198"/>
            <x v="199"/>
          </reference>
        </references>
      </pivotArea>
    </format>
    <format dxfId="271">
      <pivotArea outline="0" collapsedLevelsAreSubtotals="1" fieldPosition="0"/>
    </format>
    <format dxfId="270">
      <pivotArea dataOnly="0" labelOnly="1" outline="0" fieldPosition="0">
        <references count="1">
          <reference field="27" count="10"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</references>
      </pivotArea>
    </format>
    <format dxfId="269">
      <pivotArea dataOnly="0" labelOnly="1" grandCol="1" outline="0" fieldPosition="0"/>
    </format>
    <format dxfId="268">
      <pivotArea outline="0" collapsedLevelsAreSubtotals="1" fieldPosition="0"/>
    </format>
    <format dxfId="267">
      <pivotArea dataOnly="0" labelOnly="1" outline="0" fieldPosition="0">
        <references count="1">
          <reference field="27" count="10"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</references>
      </pivotArea>
    </format>
    <format dxfId="266">
      <pivotArea dataOnly="0" labelOnly="1" grandCol="1" outline="0" fieldPosition="0"/>
    </format>
    <format dxfId="265">
      <pivotArea grandRow="1" outline="0" collapsedLevelsAreSubtotals="1" fieldPosition="0"/>
    </format>
    <format dxfId="264">
      <pivotArea dataOnly="0" labelOnly="1" outline="0" fieldPosition="0">
        <references count="1">
          <reference field="27" count="1">
            <x v="589"/>
          </reference>
        </references>
      </pivotArea>
    </format>
    <format dxfId="263">
      <pivotArea field="27" grandRow="1" outline="0" axis="axisCol" fieldPosition="0">
        <references count="1">
          <reference field="27" count="1" selected="0">
            <x v="671"/>
          </reference>
        </references>
      </pivotArea>
    </format>
    <format dxfId="262">
      <pivotArea grandRow="1" grandCol="1" outline="0" collapsedLevelsAreSubtotals="1" fieldPosition="0"/>
    </format>
    <format dxfId="261">
      <pivotArea outline="0" fieldPosition="0">
        <references count="1">
          <reference field="27" count="1" selected="0">
            <x v="732"/>
          </reference>
        </references>
      </pivotArea>
    </format>
    <format dxfId="260">
      <pivotArea field="27" type="button" dataOnly="0" labelOnly="1" outline="0" axis="axisCol" fieldPosition="0"/>
    </format>
    <format dxfId="259">
      <pivotArea dataOnly="0" labelOnly="1" outline="0" fieldPosition="0">
        <references count="1">
          <reference field="27" count="1">
            <x v="73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19971-9F48-4863-B457-9A5622BB7040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A4:E18" firstHeaderRow="1" firstDataRow="3" firstDataCol="1" rowPageCount="2" colPageCount="1"/>
  <pivotFields count="29">
    <pivotField compact="0" numFmtId="164" outline="0" showAll="0" sortType="ascending" defaultSubtotal="0">
      <items count="822">
        <item m="1" x="730"/>
        <item m="1" x="327"/>
        <item m="1" x="748"/>
        <item m="1" x="342"/>
        <item m="1" x="369"/>
        <item m="1" x="786"/>
        <item m="1" x="399"/>
        <item m="1" x="818"/>
        <item m="1" x="408"/>
        <item m="1" x="26"/>
        <item m="1" x="418"/>
        <item m="1" x="40"/>
        <item m="1" x="433"/>
        <item m="1" x="48"/>
        <item m="1" x="439"/>
        <item m="1" x="459"/>
        <item m="1" x="71"/>
        <item m="1" x="430"/>
        <item m="1" x="51"/>
        <item m="1" x="443"/>
        <item m="1" x="58"/>
        <item m="1" x="454"/>
        <item m="1" x="67"/>
        <item m="1" x="81"/>
        <item m="1" x="479"/>
        <item m="1" x="92"/>
        <item m="1" x="445"/>
        <item m="1" x="60"/>
        <item m="1" x="456"/>
        <item m="1" x="68"/>
        <item m="1" x="462"/>
        <item m="1" x="83"/>
        <item m="1" x="481"/>
        <item m="1" x="94"/>
        <item m="1" x="491"/>
        <item m="1" x="512"/>
        <item m="1" x="120"/>
        <item m="1" x="128"/>
        <item m="1" x="538"/>
        <item m="1" x="156"/>
        <item m="1" x="563"/>
        <item m="1" x="172"/>
        <item m="1" x="577"/>
        <item m="1" x="465"/>
        <item m="1" x="76"/>
        <item m="1" x="87"/>
        <item m="1" x="485"/>
        <item m="1" x="102"/>
        <item m="1" x="502"/>
        <item m="1" x="516"/>
        <item m="1" x="122"/>
        <item m="1" x="541"/>
        <item m="1" x="144"/>
        <item m="1" x="160"/>
        <item m="1" x="566"/>
        <item m="1" x="188"/>
        <item m="1" x="596"/>
        <item m="1" x="205"/>
        <item m="1" x="613"/>
        <item m="1" x="219"/>
        <item m="1" x="645"/>
        <item m="1" x="250"/>
        <item m="1" x="662"/>
        <item m="1" x="487"/>
        <item m="1" x="97"/>
        <item m="1" x="506"/>
        <item m="1" x="520"/>
        <item m="1" x="125"/>
        <item m="1" x="529"/>
        <item m="1" x="148"/>
        <item m="1" x="175"/>
        <item m="1" x="600"/>
        <item m="1" x="208"/>
        <item m="1" x="616"/>
        <item m="1" x="220"/>
        <item m="1" x="631"/>
        <item m="1" x="252"/>
        <item m="1" x="664"/>
        <item m="1" x="269"/>
        <item m="1" x="682"/>
        <item m="1" x="284"/>
        <item m="1" x="532"/>
        <item m="1" x="134"/>
        <item m="1" x="547"/>
        <item m="1" x="165"/>
        <item m="1" x="570"/>
        <item m="1" x="178"/>
        <item m="1" x="583"/>
        <item m="1" x="193"/>
        <item m="1" x="619"/>
        <item m="1" x="223"/>
        <item m="1" x="634"/>
        <item m="1" x="237"/>
        <item m="1" x="650"/>
        <item m="1" x="271"/>
        <item m="1" x="684"/>
        <item m="1" x="701"/>
        <item m="1" x="300"/>
        <item m="1" x="734"/>
        <item m="1" x="535"/>
        <item m="1" x="138"/>
        <item m="1" x="153"/>
        <item m="1" x="572"/>
        <item m="1" x="180"/>
        <item m="1" x="586"/>
        <item m="1" x="196"/>
        <item m="1" x="605"/>
        <item m="1" x="226"/>
        <item m="1" x="637"/>
        <item m="1" x="241"/>
        <item m="1" x="653"/>
        <item m="1" x="257"/>
        <item m="1" x="687"/>
        <item m="1" x="287"/>
        <item m="1" x="703"/>
        <item m="1" x="301"/>
        <item m="1" x="717"/>
        <item m="1" x="331"/>
        <item m="1" x="752"/>
        <item m="1" x="347"/>
        <item m="1" x="560"/>
        <item m="1" x="169"/>
        <item m="1" x="588"/>
        <item m="1" x="198"/>
        <item m="1" x="607"/>
        <item m="1" x="213"/>
        <item m="1" x="624"/>
        <item m="1" x="243"/>
        <item m="1" x="655"/>
        <item m="1" x="259"/>
        <item m="1" x="671"/>
        <item m="1" x="276"/>
        <item m="1" x="705"/>
        <item m="1" x="303"/>
        <item m="1" x="719"/>
        <item m="1" x="316"/>
        <item m="1" x="738"/>
        <item m="1" x="762"/>
        <item m="1" x="776"/>
        <item m="1" x="200"/>
        <item m="1" x="609"/>
        <item m="1" x="216"/>
        <item m="1" x="626"/>
        <item m="1" x="230"/>
        <item m="1" x="656"/>
        <item m="1" x="261"/>
        <item m="1" x="674"/>
        <item m="1" x="691"/>
        <item m="1" x="305"/>
        <item m="1" x="721"/>
        <item m="1" x="319"/>
        <item m="1" x="740"/>
        <item m="1" x="334"/>
        <item m="1" x="764"/>
        <item m="1" x="361"/>
        <item m="1" x="777"/>
        <item m="1" x="373"/>
        <item m="1" x="790"/>
        <item m="1" x="393"/>
        <item m="1" x="811"/>
        <item m="1" x="628"/>
        <item m="1" x="232"/>
        <item m="1" x="643"/>
        <item m="1" x="264"/>
        <item m="1" x="676"/>
        <item m="1" x="278"/>
        <item m="1" x="693"/>
        <item m="1" x="293"/>
        <item m="1" x="724"/>
        <item m="1" x="321"/>
        <item m="1" x="742"/>
        <item m="1" x="336"/>
        <item m="1" x="757"/>
        <item m="1" x="363"/>
        <item m="1" x="779"/>
        <item m="1" x="375"/>
        <item m="1" x="792"/>
        <item m="1" x="384"/>
        <item m="1" x="813"/>
        <item m="1" x="404"/>
        <item m="1" x="20"/>
        <item m="1" x="412"/>
        <item m="1" x="280"/>
        <item m="1" x="695"/>
        <item m="1" x="294"/>
        <item m="1" x="711"/>
        <item m="1" x="310"/>
        <item m="1" x="744"/>
        <item m="1" x="338"/>
        <item m="1" x="354"/>
        <item m="1" x="769"/>
        <item m="1" x="377"/>
        <item m="1" x="794"/>
        <item m="1" x="386"/>
        <item m="1" x="802"/>
        <item m="1" x="22"/>
        <item m="1" x="414"/>
        <item m="1" x="30"/>
        <item m="1" x="422"/>
        <item m="1" x="38"/>
        <item m="1" x="697"/>
        <item m="1" x="296"/>
        <item m="1" x="714"/>
        <item m="1" x="312"/>
        <item m="1" x="728"/>
        <item m="1" x="340"/>
        <item m="1" x="759"/>
        <item m="1" x="356"/>
        <item m="1" x="771"/>
        <item m="1" x="367"/>
        <item m="1" x="784"/>
        <item m="1" x="796"/>
        <item m="1" x="388"/>
        <item m="1" x="805"/>
        <item m="1" x="398"/>
        <item m="1" x="817"/>
        <item m="1" x="416"/>
        <item m="1" x="32"/>
        <item m="1" x="424"/>
        <item m="1" x="39"/>
        <item m="1" x="431"/>
        <item m="1" x="55"/>
        <item m="1" x="731"/>
        <item m="1" x="328"/>
        <item m="1" x="750"/>
        <item m="1" x="344"/>
        <item m="1" x="773"/>
        <item m="1" x="370"/>
        <item m="1" x="787"/>
        <item m="1" x="382"/>
        <item m="1" x="807"/>
        <item m="1" x="401"/>
        <item m="1" x="819"/>
        <item m="1" x="409"/>
        <item m="1" x="28"/>
        <item m="1" x="426"/>
        <item m="1" x="42"/>
        <item m="1" x="434"/>
        <item m="1" x="49"/>
        <item m="1" x="441"/>
        <item m="1" x="65"/>
        <item m="1" x="460"/>
        <item m="1" x="72"/>
        <item m="1" x="470"/>
        <item m="1" x="436"/>
        <item m="1" x="52"/>
        <item m="1" x="444"/>
        <item m="1" x="59"/>
        <item m="1" x="455"/>
        <item m="1" x="73"/>
        <item m="1" x="471"/>
        <item m="1" x="82"/>
        <item m="1" x="480"/>
        <item m="1" x="93"/>
        <item m="1" x="499"/>
        <item m="1" x="110"/>
        <item m="1" x="511"/>
        <item m="1" x="119"/>
        <item m="1" x="526"/>
        <item m="1" x="141"/>
        <item m="1" x="550"/>
        <item m="1" x="155"/>
        <item m="1" x="562"/>
        <item m="1" x="171"/>
        <item m="1" x="593"/>
        <item m="1" x="447"/>
        <item m="1" x="62"/>
        <item m="1" x="457"/>
        <item m="1" x="69"/>
        <item m="1" x="473"/>
        <item m="1" x="85"/>
        <item m="1" x="483"/>
        <item m="1" x="95"/>
        <item m="1" x="492"/>
        <item m="1" x="112"/>
        <item m="1" x="514"/>
        <item m="1" x="527"/>
        <item m="1" x="129"/>
        <item m="1" x="552"/>
        <item m="1" x="158"/>
        <item m="1" x="565"/>
        <item m="1" x="173"/>
        <item m="1" x="578"/>
        <item m="1" x="204"/>
        <item m="1" x="466"/>
        <item m="1" x="78"/>
        <item m="1" x="476"/>
        <item m="1" x="89"/>
        <item m="1" x="494"/>
        <item m="1" x="103"/>
        <item m="1" x="504"/>
        <item m="1" x="115"/>
        <item m="1" x="518"/>
        <item m="1" x="131"/>
        <item m="1" x="542"/>
        <item m="1" x="146"/>
        <item m="1" x="555"/>
        <item m="1" x="162"/>
        <item m="1" x="580"/>
        <item m="1" x="189"/>
        <item m="1" x="598"/>
        <item m="1" x="206"/>
        <item m="1" x="614"/>
        <item m="1" x="234"/>
        <item m="1" x="646"/>
        <item m="1" x="251"/>
        <item m="1" x="663"/>
        <item m="1" x="488"/>
        <item m="1" x="106"/>
        <item m="1" x="508"/>
        <item m="1" x="521"/>
        <item m="1" x="126"/>
        <item m="1" x="545"/>
        <item m="1" x="150"/>
        <item m="1" x="191"/>
        <item m="1" x="602"/>
        <item m="1" x="210"/>
        <item m="1" x="617"/>
        <item m="1" x="221"/>
        <item m="1" x="648"/>
        <item m="1" x="254"/>
        <item m="1" x="666"/>
        <item m="1" x="270"/>
        <item m="1" x="683"/>
        <item m="1" x="524"/>
        <item m="1" x="533"/>
        <item m="1" x="136"/>
        <item m="1" x="558"/>
        <item m="1" x="166"/>
        <item m="1" x="571"/>
        <item m="1" x="179"/>
        <item m="1" x="584"/>
        <item m="1" x="621"/>
        <item m="1" x="224"/>
        <item m="1" x="635"/>
        <item m="1" x="239"/>
        <item m="1" x="668"/>
        <item m="1" x="273"/>
        <item m="1" x="685"/>
        <item m="1" x="285"/>
        <item m="1" x="702"/>
        <item m="1" x="314"/>
        <item m="1" x="735"/>
        <item m="1" x="536"/>
        <item m="1" x="139"/>
        <item m="1" x="168"/>
        <item m="1" x="574"/>
        <item m="1" x="182"/>
        <item m="1" x="587"/>
        <item m="1" x="197"/>
        <item m="1" x="623"/>
        <item m="1" x="228"/>
        <item m="1" x="639"/>
        <item m="1" x="242"/>
        <item m="1" x="654"/>
        <item m="1" x="275"/>
        <item m="1" x="689"/>
        <item m="1" x="289"/>
        <item m="1" x="704"/>
        <item m="1" x="302"/>
        <item m="1" x="737"/>
        <item m="1" x="332"/>
        <item m="1" x="753"/>
        <item m="1" x="348"/>
        <item m="1" x="561"/>
        <item m="1" x="184"/>
        <item m="1" x="590"/>
        <item m="1" x="199"/>
        <item m="1" x="608"/>
        <item m="1" x="215"/>
        <item m="1" x="641"/>
        <item m="1" x="245"/>
        <item m="1" x="260"/>
        <item m="1" x="673"/>
        <item m="1" x="291"/>
        <item m="1" x="707"/>
        <item m="1" x="304"/>
        <item m="1" x="720"/>
        <item m="1" x="318"/>
        <item m="1" x="755"/>
        <item m="1" x="350"/>
        <item m="1" x="763"/>
        <item m="1" x="592"/>
        <item m="1" x="202"/>
        <item m="1" x="611"/>
        <item m="1" x="217"/>
        <item m="1" x="627"/>
        <item m="1" x="247"/>
        <item m="1" x="658"/>
        <item m="1" x="263"/>
        <item m="1" x="675"/>
        <item m="1" x="709"/>
        <item m="1" x="307"/>
        <item m="1" x="723"/>
        <item m="1" x="320"/>
        <item m="1" x="741"/>
        <item m="1" x="352"/>
        <item m="1" x="766"/>
        <item m="1" x="362"/>
        <item m="1" x="778"/>
        <item m="1" x="374"/>
        <item m="1" x="800"/>
        <item m="1" x="394"/>
        <item m="1" x="812"/>
        <item m="1" x="629"/>
        <item m="1" x="233"/>
        <item m="1" x="660"/>
        <item m="1" x="266"/>
        <item m="1" x="678"/>
        <item m="1" x="279"/>
        <item m="1" x="694"/>
        <item m="1" x="309"/>
        <item m="1" x="726"/>
        <item m="1" x="323"/>
        <item m="1" x="743"/>
        <item m="1" x="337"/>
        <item m="1" x="768"/>
        <item m="1" x="365"/>
        <item m="1" x="781"/>
        <item m="1" x="376"/>
        <item m="1" x="793"/>
        <item m="1" x="396"/>
        <item m="1" x="815"/>
        <item m="1" x="405"/>
        <item m="1" x="21"/>
        <item m="1" x="413"/>
        <item m="1" x="680"/>
        <item m="1" x="282"/>
        <item m="1" x="696"/>
        <item m="1" x="295"/>
        <item m="1" x="713"/>
        <item m="1" x="325"/>
        <item m="1" x="746"/>
        <item m="1" x="339"/>
        <item m="1" x="783"/>
        <item m="1" x="379"/>
        <item m="1" x="795"/>
        <item m="1" x="387"/>
        <item m="1" x="804"/>
        <item m="1" x="24"/>
        <item m="1" x="415"/>
        <item m="1" x="31"/>
        <item m="1" x="423"/>
        <item m="1" x="46"/>
        <item m="1" x="699"/>
        <item m="1" x="298"/>
        <item m="1" x="715"/>
        <item m="1" x="313"/>
        <item m="1" x="749"/>
        <item m="1" x="343"/>
        <item m="1" x="760"/>
        <item m="1" x="357"/>
        <item m="1" x="772"/>
        <item m="1" x="381"/>
        <item m="1" x="798"/>
        <item m="1" x="390"/>
        <item m="1" x="806"/>
        <item m="1" x="400"/>
        <item m="1" x="27"/>
        <item m="1" x="419"/>
        <item m="1" x="34"/>
        <item m="1" x="425"/>
        <item m="1" x="41"/>
        <item m="1" x="440"/>
        <item m="1" x="56"/>
        <item m="1" x="451"/>
        <item m="1" x="732"/>
        <item m="1" x="330"/>
        <item m="1" x="359"/>
        <item m="1" x="774"/>
        <item m="1" x="371"/>
        <item m="1" x="789"/>
        <item m="1" x="809"/>
        <item m="1" x="402"/>
        <item m="1" x="820"/>
        <item m="1" x="411"/>
        <item m="1" x="36"/>
        <item m="1" x="428"/>
        <item m="1" x="43"/>
        <item m="1" x="437"/>
        <item m="1" x="53"/>
        <item m="1" x="446"/>
        <item m="1" x="61"/>
        <item m="1" x="463"/>
        <item m="1" x="74"/>
        <item m="1" x="472"/>
        <item m="1" x="84"/>
        <item m="1" x="482"/>
        <item m="1" x="100"/>
        <item m="1" x="500"/>
        <item m="1" x="111"/>
        <item m="1" x="513"/>
        <item m="1" x="121"/>
        <item m="1" x="539"/>
        <item m="1" x="142"/>
        <item m="1" x="551"/>
        <item m="1" x="157"/>
        <item m="1" x="564"/>
        <item m="1" x="186"/>
        <item m="1" x="594"/>
        <item m="1" x="449"/>
        <item m="1" x="63"/>
        <item m="1" x="458"/>
        <item m="1" x="77"/>
        <item m="1" x="475"/>
        <item m="1" x="88"/>
        <item m="1" x="486"/>
        <item m="1" x="96"/>
        <item m="1" x="503"/>
        <item m="1" x="114"/>
        <item m="1" x="517"/>
        <item m="1" x="123"/>
        <item m="1" x="528"/>
        <item m="1" x="145"/>
        <item m="1" x="554"/>
        <item m="1" x="161"/>
        <item m="1" x="567"/>
        <item m="1" x="174"/>
        <item m="1" x="597"/>
        <item m="1" x="468"/>
        <item m="1" x="80"/>
        <item m="1" x="478"/>
        <item m="1" x="495"/>
        <item m="1" x="105"/>
        <item m="1" x="507"/>
        <item m="1" x="117"/>
        <item m="1" x="530"/>
        <item m="1" x="132"/>
        <item m="1" x="544"/>
        <item m="1" x="149"/>
        <item m="1" x="557"/>
        <item m="1" x="176"/>
        <item m="1" x="581"/>
        <item m="1" x="190"/>
        <item m="1" x="601"/>
        <item m="1" x="209"/>
        <item m="1" x="632"/>
        <item m="1" x="235"/>
        <item m="1" x="647"/>
        <item m="1" x="253"/>
        <item m="1" x="665"/>
        <item m="1" x="497"/>
        <item m="1" x="108"/>
        <item m="1" x="509"/>
        <item m="1" x="523"/>
        <item m="1" x="135"/>
        <item m="1" x="548"/>
        <item m="1" x="151"/>
        <item m="1" x="194"/>
        <item m="1" x="603"/>
        <item m="1" x="211"/>
        <item m="1" x="620"/>
        <item m="1" x="238"/>
        <item m="1" x="651"/>
        <item m="1" x="255"/>
        <item m="1" x="667"/>
        <item m="1" x="272"/>
        <item m="1" x="118"/>
        <item m="1" x="525"/>
        <item m="1" x="154"/>
        <item m="1" x="559"/>
        <item m="1" x="167"/>
        <item m="1" x="573"/>
        <item m="1" x="181"/>
        <item m="1" x="606"/>
        <item m="1" x="212"/>
        <item m="1" x="622"/>
        <item m="1" x="227"/>
        <item m="1" x="638"/>
        <item m="1" x="258"/>
        <item m="1" x="670"/>
        <item m="1" x="274"/>
        <item m="1" x="688"/>
        <item m="1" x="288"/>
        <item m="1" x="718"/>
        <item m="1" x="315"/>
        <item m="1" x="736"/>
        <item m="1" x="537"/>
        <item m="1" x="140"/>
        <item m="1" x="170"/>
        <item m="1" x="575"/>
        <item m="1" x="183"/>
        <item m="1" x="589"/>
        <item m="1" x="214"/>
        <item m="1" x="625"/>
        <item m="1" x="229"/>
        <item m="1" x="640"/>
        <item m="1" x="244"/>
        <item m="1" x="672"/>
        <item m="1" x="277"/>
        <item m="1" x="690"/>
        <item m="1" x="290"/>
        <item m="1" x="706"/>
        <item m="1" x="317"/>
        <item m="1" x="739"/>
        <item m="1" x="333"/>
        <item m="1" x="754"/>
        <item m="1" x="349"/>
        <item m="1" x="576"/>
        <item m="1" x="185"/>
        <item m="1" x="591"/>
        <item m="1" x="201"/>
        <item m="1" x="610"/>
        <item m="1" x="231"/>
        <item m="1" x="642"/>
        <item m="1" x="246"/>
        <item m="1" x="657"/>
        <item m="1" x="262"/>
        <item m="1" x="692"/>
        <item m="1" x="292"/>
        <item m="1" x="708"/>
        <item m="1" x="306"/>
        <item m="1" x="722"/>
        <item m="1" x="335"/>
        <item m="1" x="756"/>
        <item m="1" x="351"/>
        <item m="1" x="765"/>
        <item m="1" x="791"/>
        <item m="1" x="203"/>
        <item m="1" x="612"/>
        <item m="1" x="218"/>
        <item m="1" x="644"/>
        <item m="1" x="248"/>
        <item m="1" x="659"/>
        <item m="1" x="265"/>
        <item m="1" x="677"/>
        <item m="1" x="710"/>
        <item m="1" x="308"/>
        <item m="1" x="725"/>
        <item m="1" x="322"/>
        <item m="1" x="758"/>
        <item m="1" x="353"/>
        <item m="1" x="767"/>
        <item m="1" x="364"/>
        <item m="1" x="780"/>
        <item m="1" x="385"/>
        <item m="1" x="801"/>
        <item m="1" x="395"/>
        <item m="1" x="814"/>
        <item m="1" x="630"/>
        <item m="1" x="249"/>
        <item m="1" x="661"/>
        <item m="1" x="267"/>
        <item m="1" x="679"/>
        <item m="1" x="281"/>
        <item m="1" x="712"/>
        <item m="1" x="311"/>
        <item m="1" x="727"/>
        <item m="1" x="324"/>
        <item m="1" x="745"/>
        <item m="1" x="355"/>
        <item m="1" x="770"/>
        <item m="1" x="366"/>
        <item m="1" x="782"/>
        <item m="1" x="378"/>
        <item m="1" x="803"/>
        <item m="1" x="397"/>
        <item m="1" x="816"/>
        <item m="1" x="406"/>
        <item m="1" x="23"/>
        <item m="1" x="268"/>
        <item m="1" x="681"/>
        <item m="1" x="283"/>
        <item m="1" x="698"/>
        <item m="1" x="297"/>
        <item m="1" x="729"/>
        <item m="1" x="326"/>
        <item m="1" x="747"/>
        <item m="1" x="341"/>
        <item m="1" x="368"/>
        <item m="1" x="785"/>
        <item m="1" x="380"/>
        <item m="1" x="797"/>
        <item m="1" x="389"/>
        <item m="1" x="407"/>
        <item m="1" x="25"/>
        <item m="1" x="417"/>
        <item m="1" x="33"/>
        <item m="1" x="432"/>
        <item m="1" x="47"/>
        <item m="1" x="700"/>
        <item m="1" x="299"/>
        <item m="1" x="716"/>
        <item m="1" x="329"/>
        <item m="1" x="751"/>
        <item m="1" x="345"/>
        <item m="1" x="761"/>
        <item m="1" x="358"/>
        <item m="1" x="788"/>
        <item m="1" x="383"/>
        <item m="1" x="799"/>
        <item m="1" x="391"/>
        <item m="1" x="808"/>
        <item m="1" x="410"/>
        <item m="1" x="29"/>
        <item m="1" x="420"/>
        <item m="1" x="35"/>
        <item m="1" x="427"/>
        <item m="1" x="50"/>
        <item m="1" x="442"/>
        <item m="1" x="57"/>
        <item m="1" x="452"/>
        <item m="1" x="733"/>
        <item m="1" x="346"/>
        <item m="1" x="360"/>
        <item m="1" x="775"/>
        <item m="1" x="372"/>
        <item m="1" x="392"/>
        <item m="1" x="810"/>
        <item m="1" x="403"/>
        <item m="1" x="821"/>
        <item m="1" x="421"/>
        <item m="1" x="37"/>
        <item m="1" x="429"/>
        <item m="1" x="44"/>
        <item m="1" x="435"/>
        <item m="1" x="453"/>
        <item m="1" x="66"/>
        <item m="1" x="461"/>
        <item m="1" x="45"/>
        <item m="1" x="438"/>
        <item m="1" x="54"/>
        <item m="1" x="448"/>
        <item m="1" x="70"/>
        <item m="1" x="464"/>
        <item m="1" x="75"/>
        <item m="1" x="474"/>
        <item m="1" x="86"/>
        <item m="1" x="484"/>
        <item m="1" x="493"/>
        <item m="1" x="101"/>
        <item m="1" x="501"/>
        <item m="1" x="113"/>
        <item m="1" x="515"/>
        <item m="1" x="130"/>
        <item m="1" x="540"/>
        <item m="1" x="143"/>
        <item m="1" x="553"/>
        <item m="1" x="159"/>
        <item m="1" x="579"/>
        <item m="1" x="187"/>
        <item m="1" x="595"/>
        <item m="1" x="450"/>
        <item m="1" x="64"/>
        <item m="1" x="467"/>
        <item m="1" x="79"/>
        <item m="1" x="477"/>
        <item m="1" x="90"/>
        <item m="1" x="104"/>
        <item m="1" x="505"/>
        <item m="1" x="116"/>
        <item m="1" x="519"/>
        <item m="1" x="124"/>
        <item m="1" x="543"/>
        <item m="1" x="147"/>
        <item m="1" x="556"/>
        <item m="1" x="163"/>
        <item m="1" x="568"/>
        <item m="1" x="599"/>
        <item m="1" x="207"/>
        <item m="1" x="615"/>
        <item m="1" x="469"/>
        <item m="1" x="91"/>
        <item m="1" x="489"/>
        <item m="1" x="98"/>
        <item m="1" x="496"/>
        <item m="1" x="107"/>
        <item m="1" x="522"/>
        <item m="1" x="127"/>
        <item m="1" x="531"/>
        <item m="1" x="133"/>
        <item m="1" x="546"/>
        <item m="1" x="164"/>
        <item m="1" x="569"/>
        <item m="1" x="177"/>
        <item m="1" x="582"/>
        <item m="1" x="192"/>
        <item m="1" x="618"/>
        <item m="1" x="222"/>
        <item m="1" x="633"/>
        <item m="1" x="236"/>
        <item m="1" x="649"/>
        <item m="1" x="490"/>
        <item m="1" x="99"/>
        <item m="1" x="498"/>
        <item m="1" x="109"/>
        <item m="1" x="510"/>
        <item m="1" x="534"/>
        <item m="1" x="137"/>
        <item m="1" x="549"/>
        <item m="1" x="152"/>
        <item m="1" x="585"/>
        <item m="1" x="195"/>
        <item m="1" x="604"/>
        <item m="1" x="225"/>
        <item m="1" x="636"/>
        <item m="1" x="240"/>
        <item m="1" x="652"/>
        <item m="1" x="256"/>
        <item m="1" x="669"/>
        <item m="1" x="686"/>
        <item m="1" x="2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sortType="ascending" defaultSubtotal="0"/>
    <pivotField compact="0" outline="0" showAll="0" defaultSubtotal="0"/>
    <pivotField axis="axisRow" compact="0" outline="0" showAll="0">
      <items count="47">
        <item x="19"/>
        <item x="23"/>
        <item m="1" x="32"/>
        <item m="1" x="29"/>
        <item m="1" x="38"/>
        <item m="1" x="31"/>
        <item x="3"/>
        <item m="1" x="41"/>
        <item m="1" x="35"/>
        <item x="1"/>
        <item x="25"/>
        <item x="7"/>
        <item x="5"/>
        <item m="1" x="36"/>
        <item x="0"/>
        <item x="20"/>
        <item m="1" x="33"/>
        <item m="1" x="44"/>
        <item m="1" x="30"/>
        <item m="1" x="40"/>
        <item m="1" x="43"/>
        <item m="1" x="37"/>
        <item sd="0" x="17"/>
        <item sd="0" x="11"/>
        <item x="22"/>
        <item x="9"/>
        <item x="8"/>
        <item x="21"/>
        <item x="13"/>
        <item x="4"/>
        <item x="16"/>
        <item m="1" x="42"/>
        <item x="14"/>
        <item x="6"/>
        <item x="10"/>
        <item x="24"/>
        <item x="18"/>
        <item m="1" x="45"/>
        <item sd="0" m="1" x="28"/>
        <item sd="0" m="1" x="34"/>
        <item m="1" x="27"/>
        <item m="1" x="39"/>
        <item x="15"/>
        <item x="12"/>
        <item x="2"/>
        <item m="1" x="26"/>
        <item t="default"/>
      </items>
    </pivotField>
    <pivotField compact="0" outline="0" showAll="0" defaultSubtotal="0"/>
    <pivotField compact="0" outline="0" showAll="0" defaultSubtotal="0"/>
    <pivotField compact="0" outline="0" showAll="0"/>
    <pivotField compact="0" numFmtId="170" outline="0" showAll="0"/>
    <pivotField compact="0" numFmtId="4" outline="0" showAll="0"/>
    <pivotField axis="axisPage" compact="0" outline="0" multipleItemSelectionAllowed="1" showAll="0">
      <items count="30">
        <item x="10"/>
        <item x="1"/>
        <item x="6"/>
        <item m="1" x="23"/>
        <item m="1" x="24"/>
        <item m="1" x="22"/>
        <item m="1" x="27"/>
        <item x="9"/>
        <item m="1" x="15"/>
        <item x="5"/>
        <item m="1" x="21"/>
        <item m="1" x="14"/>
        <item x="2"/>
        <item m="1" x="20"/>
        <item m="1" x="18"/>
        <item m="1" x="13"/>
        <item m="1" x="26"/>
        <item x="8"/>
        <item m="1" x="17"/>
        <item x="3"/>
        <item m="1" x="28"/>
        <item x="0"/>
        <item x="4"/>
        <item m="1" x="19"/>
        <item m="1" x="25"/>
        <item m="1" x="16"/>
        <item x="7"/>
        <item x="11"/>
        <item x="12"/>
        <item t="default"/>
      </items>
    </pivotField>
    <pivotField compact="0" outline="0" showAll="0"/>
    <pivotField dataField="1" compact="0" numFmtId="168" outline="0" showAll="0"/>
    <pivotField compact="0" numFmtId="168" outline="0" showAll="0"/>
    <pivotField dataField="1"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multipleItemSelectionAllowed="1" showAll="0">
      <items count="4">
        <item x="1"/>
        <item h="1" x="0"/>
        <item x="2"/>
        <item t="default"/>
      </items>
    </pivotField>
    <pivotField compact="0" outline="0" showAll="0"/>
    <pivotField compact="0" outline="0" dragToRow="0" dragToCol="0" dragToPage="0" showAll="0" defaultSubtotal="0"/>
    <pivotField compact="0" outline="0" showAll="0">
      <items count="16">
        <item x="12"/>
        <item x="11"/>
        <item x="8"/>
        <item x="7"/>
        <item n="WIKS" x="0"/>
        <item n="WICO KS" x="10"/>
        <item x="9"/>
        <item n="CA KS" x="1"/>
        <item n="CACO" x="2"/>
        <item x="3"/>
        <item x="4"/>
        <item x="5"/>
        <item x="6"/>
        <item x="13"/>
        <item x="14"/>
        <item t="default"/>
      </items>
    </pivotField>
    <pivotField compact="0" outline="0" showAll="0" defaultSubtotal="0">
      <items count="24">
        <item n="GBKK" x="22"/>
        <item x="20"/>
        <item x="21"/>
        <item n="Central" x="10"/>
        <item x="5"/>
        <item x="6"/>
        <item x="4"/>
        <item n="South" x="23"/>
        <item n="North" x="11"/>
        <item x="15"/>
        <item n="Northeast" x="16"/>
        <item x="0"/>
        <item x="1"/>
        <item x="2"/>
        <item x="3"/>
        <item x="7"/>
        <item x="8"/>
        <item n="Other MT" x="17"/>
        <item x="12"/>
        <item x="13"/>
        <item x="14"/>
        <item x="9"/>
        <item x="18"/>
        <item x="19"/>
      </items>
    </pivotField>
    <pivotField axis="axisCol" compact="0" outline="0" showAll="0">
      <items count="734">
        <item n="Dec 2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n="Apr21"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n="Sep21" x="131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t="default"/>
      </items>
    </pivotField>
    <pivotField compact="0" outline="0" showAll="0">
      <items count="32">
        <item n="GBKK" x="12"/>
        <item n="Central" x="13"/>
        <item x="5"/>
        <item x="6"/>
        <item x="4"/>
        <item n="South" x="27"/>
        <item n="North" x="14"/>
        <item x="25"/>
        <item n="Northeast" x="26"/>
        <item x="0"/>
        <item x="1"/>
        <item x="2"/>
        <item x="3"/>
        <item x="7"/>
        <item x="9"/>
        <item x="8"/>
        <item x="15"/>
        <item x="16"/>
        <item n="Other MT" x="24"/>
        <item x="17"/>
        <item x="18"/>
        <item x="19"/>
        <item x="20"/>
        <item x="21"/>
        <item x="22"/>
        <item x="23"/>
        <item x="10"/>
        <item x="11"/>
        <item x="28"/>
        <item x="29"/>
        <item x="30"/>
        <item t="default"/>
      </items>
    </pivotField>
  </pivotFields>
  <rowFields count="1">
    <field x="7"/>
  </rowFields>
  <rowItems count="12">
    <i>
      <x v="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2"/>
    </i>
    <i>
      <x v="33"/>
    </i>
    <i>
      <x v="34"/>
    </i>
    <i t="grand">
      <x/>
    </i>
  </rowItems>
  <colFields count="2">
    <field x="27"/>
    <field x="-2"/>
  </colFields>
  <colItems count="4">
    <i>
      <x v="732"/>
      <x/>
    </i>
    <i r="1" i="1">
      <x v="1"/>
    </i>
    <i t="grand">
      <x/>
    </i>
    <i t="grand" i="1">
      <x/>
    </i>
  </colItems>
  <pageFields count="2">
    <pageField fld="22" hier="-1"/>
    <pageField fld="13" hier="-1"/>
  </pageFields>
  <dataFields count="2">
    <dataField name="Sum of Amount" fld="15" baseField="0" baseItem="0"/>
    <dataField name="Sum of Amount Exclude VAT" fld="17" baseField="0" baseItem="0"/>
  </dataFields>
  <formats count="27">
    <format dxfId="258">
      <pivotArea field="13" type="button" dataOnly="0" labelOnly="1" outline="0" axis="axisPage" fieldPosition="1"/>
    </format>
    <format dxfId="257">
      <pivotArea type="topRight" dataOnly="0" labelOnly="1" outline="0" fieldPosition="0"/>
    </format>
    <format dxfId="256">
      <pivotArea dataOnly="0" labelOnly="1" grandCol="1" outline="0" fieldPosition="0"/>
    </format>
    <format dxfId="255">
      <pivotArea outline="0" fieldPosition="0">
        <references count="1">
          <reference field="27" count="1" selected="0">
            <x v="2"/>
          </reference>
        </references>
      </pivotArea>
    </format>
    <format dxfId="254">
      <pivotArea grandCol="1" outline="0" collapsedLevelsAreSubtotals="1" fieldPosition="0"/>
    </format>
    <format dxfId="253">
      <pivotArea field="27" grandRow="1" outline="0" axis="axisCol" fieldPosition="0">
        <references count="1">
          <reference field="27" count="1" selected="0">
            <x v="18"/>
          </reference>
        </references>
      </pivotArea>
    </format>
    <format dxfId="252">
      <pivotArea field="27" grandRow="1" outline="0" axis="axisCol" fieldPosition="0">
        <references count="1">
          <reference field="27" count="1" selected="0">
            <x v="21"/>
          </reference>
        </references>
      </pivotArea>
    </format>
    <format dxfId="251">
      <pivotArea outline="0" collapsedLevelsAreSubtotals="1" fieldPosition="0"/>
    </format>
    <format dxfId="250">
      <pivotArea field="27" grandRow="1" outline="0" axis="axisCol" fieldPosition="0">
        <references count="1">
          <reference field="27" count="1" selected="0">
            <x v="126"/>
          </reference>
        </references>
      </pivotArea>
    </format>
    <format dxfId="249">
      <pivotArea field="27" grandRow="1" outline="0" axis="axisCol" fieldPosition="0">
        <references count="1">
          <reference field="27" count="5" selected="0">
            <x v="161"/>
            <x v="162"/>
            <x v="163"/>
            <x v="164"/>
            <x v="165"/>
          </reference>
        </references>
      </pivotArea>
    </format>
    <format dxfId="248">
      <pivotArea dataOnly="0" labelOnly="1" outline="0" fieldPosition="0">
        <references count="1">
          <reference field="27" count="1">
            <x v="193"/>
          </reference>
        </references>
      </pivotArea>
    </format>
    <format dxfId="247">
      <pivotArea field="27" grandRow="1" outline="0" axis="axisCol" fieldPosition="0">
        <references count="1">
          <reference field="27" count="7" selected="0">
            <x v="193"/>
            <x v="194"/>
            <x v="195"/>
            <x v="196"/>
            <x v="197"/>
            <x v="198"/>
            <x v="199"/>
          </reference>
        </references>
      </pivotArea>
    </format>
    <format dxfId="246">
      <pivotArea field="7" grandCol="1" outline="0" axis="axisRow" fieldPosition="0">
        <references count="1">
          <reference field="7" count="1" selected="0">
            <x v="11"/>
          </reference>
        </references>
      </pivotArea>
    </format>
    <format dxfId="245">
      <pivotArea outline="0" collapsedLevelsAreSubtotals="1" fieldPosition="0"/>
    </format>
    <format dxfId="244">
      <pivotArea dataOnly="0" labelOnly="1" outline="0" fieldPosition="0">
        <references count="1">
          <reference field="27" count="10"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</references>
      </pivotArea>
    </format>
    <format dxfId="243">
      <pivotArea dataOnly="0" labelOnly="1" grandCol="1" outline="0" fieldPosition="0"/>
    </format>
    <format dxfId="242">
      <pivotArea outline="0" collapsedLevelsAreSubtotals="1" fieldPosition="0"/>
    </format>
    <format dxfId="241">
      <pivotArea dataOnly="0" labelOnly="1" outline="0" fieldPosition="0">
        <references count="1">
          <reference field="27" count="10"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</references>
      </pivotArea>
    </format>
    <format dxfId="240">
      <pivotArea dataOnly="0" labelOnly="1" grandCol="1" outline="0" fieldPosition="0"/>
    </format>
    <format dxfId="239">
      <pivotArea grandRow="1" outline="0" collapsedLevelsAreSubtotals="1" fieldPosition="0"/>
    </format>
    <format dxfId="238">
      <pivotArea outline="0" fieldPosition="0">
        <references count="1">
          <reference field="7" count="0" selected="0"/>
        </references>
      </pivotArea>
    </format>
    <format dxfId="237">
      <pivotArea dataOnly="0" labelOnly="1" outline="0" fieldPosition="0">
        <references count="1">
          <reference field="27" count="1">
            <x v="589"/>
          </reference>
        </references>
      </pivotArea>
    </format>
    <format dxfId="236">
      <pivotArea field="27" grandRow="1" outline="0" axis="axisCol" fieldPosition="0">
        <references count="1">
          <reference field="27" count="1" selected="0">
            <x v="671"/>
          </reference>
        </references>
      </pivotArea>
    </format>
    <format dxfId="235">
      <pivotArea grandRow="1" grandCol="1" outline="0" collapsedLevelsAreSubtotals="1" fieldPosition="0"/>
    </format>
    <format dxfId="234">
      <pivotArea dataOnly="0" outline="0" fieldPosition="0">
        <references count="1">
          <reference field="7" count="1">
            <x v="32"/>
          </reference>
        </references>
      </pivotArea>
    </format>
    <format dxfId="233">
      <pivotArea outline="0" fieldPosition="0">
        <references count="1">
          <reference field="7" count="1" selected="0">
            <x v="32"/>
          </reference>
        </references>
      </pivotArea>
    </format>
    <format dxfId="232">
      <pivotArea dataOnly="0" labelOnly="1" outline="0" fieldPosition="0">
        <references count="1">
          <reference field="7" count="1">
            <x v="3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7F12E-1D3C-4DC1-ACCD-51F604C095E2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A4:D17" firstHeaderRow="1" firstDataRow="2" firstDataCol="1" rowPageCount="2" colPageCount="1"/>
  <pivotFields count="29">
    <pivotField compact="0" numFmtId="164" outline="0" showAll="0" sortType="ascending" defaultSubtotal="0">
      <items count="802">
        <item m="1" x="710"/>
        <item m="1" x="318"/>
        <item m="1" x="728"/>
        <item m="1" x="333"/>
        <item m="1" x="360"/>
        <item m="1" x="766"/>
        <item m="1" x="390"/>
        <item m="1" x="798"/>
        <item m="1" x="399"/>
        <item m="1" x="26"/>
        <item m="1" x="409"/>
        <item m="1" x="40"/>
        <item m="1" x="424"/>
        <item m="1" x="48"/>
        <item m="1" x="430"/>
        <item m="1" x="450"/>
        <item m="1" x="71"/>
        <item m="1" x="421"/>
        <item m="1" x="51"/>
        <item m="1" x="434"/>
        <item m="1" x="58"/>
        <item m="1" x="445"/>
        <item m="1" x="67"/>
        <item m="1" x="81"/>
        <item m="1" x="470"/>
        <item m="1" x="92"/>
        <item m="1" x="436"/>
        <item m="1" x="60"/>
        <item m="1" x="447"/>
        <item m="1" x="68"/>
        <item m="1" x="453"/>
        <item m="1" x="83"/>
        <item m="1" x="472"/>
        <item m="1" x="94"/>
        <item m="1" x="481"/>
        <item m="1" x="500"/>
        <item m="1" x="118"/>
        <item m="1" x="126"/>
        <item m="1" x="525"/>
        <item m="1" x="152"/>
        <item m="1" x="549"/>
        <item m="1" x="168"/>
        <item m="1" x="563"/>
        <item m="1" x="456"/>
        <item m="1" x="76"/>
        <item m="1" x="87"/>
        <item m="1" x="476"/>
        <item m="1" x="101"/>
        <item m="1" x="491"/>
        <item m="1" x="504"/>
        <item m="1" x="120"/>
        <item m="1" x="528"/>
        <item m="1" x="141"/>
        <item m="1" x="156"/>
        <item m="1" x="552"/>
        <item m="1" x="184"/>
        <item m="1" x="581"/>
        <item m="1" x="200"/>
        <item m="1" x="597"/>
        <item m="1" x="214"/>
        <item m="1" x="628"/>
        <item m="1" x="243"/>
        <item m="1" x="644"/>
        <item m="1" x="478"/>
        <item m="1" x="97"/>
        <item m="1" x="495"/>
        <item m="1" x="508"/>
        <item m="1" x="123"/>
        <item m="1" x="517"/>
        <item m="1" x="145"/>
        <item m="1" x="171"/>
        <item m="1" x="585"/>
        <item m="1" x="203"/>
        <item m="1" x="600"/>
        <item m="1" x="215"/>
        <item m="1" x="615"/>
        <item m="1" x="245"/>
        <item m="1" x="646"/>
        <item m="1" x="261"/>
        <item m="1" x="663"/>
        <item m="1" x="276"/>
        <item m="1" x="520"/>
        <item m="1" x="132"/>
        <item m="1" x="534"/>
        <item m="1" x="161"/>
        <item m="1" x="556"/>
        <item m="1" x="174"/>
        <item m="1" x="569"/>
        <item m="1" x="189"/>
        <item m="1" x="603"/>
        <item m="1" x="218"/>
        <item m="1" x="618"/>
        <item m="1" x="231"/>
        <item m="1" x="633"/>
        <item m="1" x="263"/>
        <item m="1" x="665"/>
        <item m="1" x="681"/>
        <item m="1" x="291"/>
        <item m="1" x="714"/>
        <item m="1" x="522"/>
        <item m="1" x="135"/>
        <item m="1" x="149"/>
        <item m="1" x="558"/>
        <item m="1" x="176"/>
        <item m="1" x="571"/>
        <item m="1" x="191"/>
        <item m="1" x="589"/>
        <item m="1" x="220"/>
        <item m="1" x="620"/>
        <item m="1" x="234"/>
        <item m="1" x="635"/>
        <item m="1" x="249"/>
        <item m="1" x="667"/>
        <item m="1" x="278"/>
        <item m="1" x="683"/>
        <item m="1" x="292"/>
        <item m="1" x="697"/>
        <item m="1" x="322"/>
        <item m="1" x="732"/>
        <item m="1" x="338"/>
        <item m="1" x="546"/>
        <item m="1" x="165"/>
        <item m="1" x="573"/>
        <item m="1" x="193"/>
        <item m="1" x="591"/>
        <item m="1" x="208"/>
        <item m="1" x="608"/>
        <item m="1" x="236"/>
        <item m="1" x="637"/>
        <item m="1" x="251"/>
        <item m="1" x="652"/>
        <item m="1" x="268"/>
        <item m="1" x="685"/>
        <item m="1" x="294"/>
        <item m="1" x="699"/>
        <item m="1" x="307"/>
        <item m="1" x="718"/>
        <item m="1" x="742"/>
        <item m="1" x="756"/>
        <item m="1" x="195"/>
        <item m="1" x="593"/>
        <item m="1" x="211"/>
        <item m="1" x="610"/>
        <item m="1" x="224"/>
        <item m="1" x="638"/>
        <item m="1" x="253"/>
        <item m="1" x="655"/>
        <item m="1" x="671"/>
        <item m="1" x="296"/>
        <item m="1" x="701"/>
        <item m="1" x="310"/>
        <item m="1" x="720"/>
        <item m="1" x="325"/>
        <item m="1" x="744"/>
        <item m="1" x="352"/>
        <item m="1" x="757"/>
        <item m="1" x="364"/>
        <item m="1" x="770"/>
        <item m="1" x="384"/>
        <item m="1" x="791"/>
        <item m="1" x="612"/>
        <item m="1" x="226"/>
        <item m="1" x="626"/>
        <item m="1" x="256"/>
        <item m="1" x="657"/>
        <item m="1" x="270"/>
        <item m="1" x="673"/>
        <item m="1" x="284"/>
        <item m="1" x="704"/>
        <item m="1" x="312"/>
        <item m="1" x="722"/>
        <item m="1" x="327"/>
        <item m="1" x="737"/>
        <item m="1" x="354"/>
        <item m="1" x="759"/>
        <item m="1" x="366"/>
        <item m="1" x="772"/>
        <item m="1" x="375"/>
        <item m="1" x="793"/>
        <item m="1" x="395"/>
        <item m="1" x="20"/>
        <item m="1" x="403"/>
        <item m="1" x="272"/>
        <item m="1" x="675"/>
        <item m="1" x="285"/>
        <item m="1" x="691"/>
        <item m="1" x="301"/>
        <item m="1" x="724"/>
        <item m="1" x="329"/>
        <item m="1" x="345"/>
        <item m="1" x="749"/>
        <item m="1" x="368"/>
        <item m="1" x="774"/>
        <item m="1" x="377"/>
        <item m="1" x="782"/>
        <item m="1" x="22"/>
        <item m="1" x="405"/>
        <item m="1" x="30"/>
        <item m="1" x="413"/>
        <item m="1" x="38"/>
        <item m="1" x="677"/>
        <item m="1" x="287"/>
        <item m="1" x="694"/>
        <item m="1" x="303"/>
        <item m="1" x="708"/>
        <item m="1" x="331"/>
        <item m="1" x="739"/>
        <item m="1" x="347"/>
        <item m="1" x="751"/>
        <item m="1" x="358"/>
        <item m="1" x="764"/>
        <item m="1" x="776"/>
        <item m="1" x="379"/>
        <item m="1" x="785"/>
        <item m="1" x="389"/>
        <item m="1" x="797"/>
        <item m="1" x="407"/>
        <item m="1" x="32"/>
        <item m="1" x="415"/>
        <item m="1" x="39"/>
        <item m="1" x="422"/>
        <item m="1" x="55"/>
        <item m="1" x="711"/>
        <item m="1" x="319"/>
        <item m="1" x="730"/>
        <item m="1" x="335"/>
        <item m="1" x="753"/>
        <item m="1" x="361"/>
        <item m="1" x="767"/>
        <item m="1" x="373"/>
        <item m="1" x="787"/>
        <item m="1" x="392"/>
        <item m="1" x="799"/>
        <item m="1" x="400"/>
        <item m="1" x="28"/>
        <item m="1" x="417"/>
        <item m="1" x="42"/>
        <item m="1" x="425"/>
        <item m="1" x="49"/>
        <item m="1" x="432"/>
        <item m="1" x="65"/>
        <item m="1" x="451"/>
        <item m="1" x="72"/>
        <item m="1" x="461"/>
        <item m="1" x="427"/>
        <item m="1" x="52"/>
        <item m="1" x="435"/>
        <item m="1" x="59"/>
        <item m="1" x="446"/>
        <item m="1" x="73"/>
        <item m="1" x="462"/>
        <item m="1" x="82"/>
        <item m="1" x="471"/>
        <item m="1" x="93"/>
        <item m="1" x="488"/>
        <item m="1" x="108"/>
        <item m="1" x="499"/>
        <item m="1" x="117"/>
        <item m="1" x="514"/>
        <item m="1" x="138"/>
        <item m="1" x="536"/>
        <item m="1" x="151"/>
        <item m="1" x="548"/>
        <item m="1" x="167"/>
        <item m="1" x="578"/>
        <item m="1" x="438"/>
        <item m="1" x="62"/>
        <item m="1" x="448"/>
        <item m="1" x="69"/>
        <item m="1" x="464"/>
        <item m="1" x="85"/>
        <item m="1" x="474"/>
        <item m="1" x="95"/>
        <item m="1" x="482"/>
        <item m="1" x="110"/>
        <item m="1" x="502"/>
        <item m="1" x="515"/>
        <item m="1" x="127"/>
        <item m="1" x="538"/>
        <item m="1" x="154"/>
        <item m="1" x="551"/>
        <item m="1" x="169"/>
        <item m="1" x="564"/>
        <item m="1" x="199"/>
        <item m="1" x="457"/>
        <item m="1" x="78"/>
        <item m="1" x="467"/>
        <item m="1" x="89"/>
        <item m="1" x="484"/>
        <item m="1" x="102"/>
        <item m="1" x="493"/>
        <item m="1" x="113"/>
        <item m="1" x="506"/>
        <item m="1" x="129"/>
        <item m="1" x="529"/>
        <item m="1" x="143"/>
        <item m="1" x="541"/>
        <item m="1" x="158"/>
        <item m="1" x="566"/>
        <item m="1" x="185"/>
        <item m="1" x="583"/>
        <item m="1" x="201"/>
        <item m="1" x="598"/>
        <item m="1" x="228"/>
        <item m="1" x="629"/>
        <item m="1" x="244"/>
        <item m="1" x="645"/>
        <item m="1" x="479"/>
        <item m="1" x="105"/>
        <item m="1" x="497"/>
        <item m="1" x="509"/>
        <item m="1" x="124"/>
        <item m="1" x="532"/>
        <item m="1" x="147"/>
        <item m="1" x="187"/>
        <item m="1" x="587"/>
        <item m="1" x="205"/>
        <item m="1" x="601"/>
        <item m="1" x="216"/>
        <item m="1" x="631"/>
        <item m="1" x="247"/>
        <item m="1" x="648"/>
        <item m="1" x="262"/>
        <item m="1" x="664"/>
        <item m="1" x="512"/>
        <item m="1" x="521"/>
        <item m="1" x="134"/>
        <item m="1" x="544"/>
        <item m="1" x="162"/>
        <item m="1" x="557"/>
        <item m="1" x="175"/>
        <item m="1" x="570"/>
        <item m="1" x="605"/>
        <item m="1" x="219"/>
        <item m="1" x="619"/>
        <item m="1" x="233"/>
        <item m="1" x="650"/>
        <item m="1" x="265"/>
        <item m="1" x="666"/>
        <item m="1" x="277"/>
        <item m="1" x="682"/>
        <item m="1" x="305"/>
        <item m="1" x="715"/>
        <item m="1" x="523"/>
        <item m="1" x="136"/>
        <item m="1" x="164"/>
        <item m="1" x="560"/>
        <item m="1" x="178"/>
        <item m="1" x="572"/>
        <item m="1" x="192"/>
        <item m="1" x="607"/>
        <item m="1" x="222"/>
        <item m="1" x="622"/>
        <item m="1" x="235"/>
        <item m="1" x="636"/>
        <item m="1" x="267"/>
        <item m="1" x="669"/>
        <item m="1" x="280"/>
        <item m="1" x="684"/>
        <item m="1" x="293"/>
        <item m="1" x="717"/>
        <item m="1" x="323"/>
        <item m="1" x="733"/>
        <item m="1" x="339"/>
        <item m="1" x="547"/>
        <item m="1" x="180"/>
        <item m="1" x="575"/>
        <item m="1" x="194"/>
        <item m="1" x="592"/>
        <item m="1" x="210"/>
        <item m="1" x="624"/>
        <item m="1" x="238"/>
        <item m="1" x="252"/>
        <item m="1" x="654"/>
        <item m="1" x="282"/>
        <item m="1" x="687"/>
        <item m="1" x="295"/>
        <item m="1" x="700"/>
        <item m="1" x="309"/>
        <item m="1" x="735"/>
        <item m="1" x="341"/>
        <item m="1" x="743"/>
        <item m="1" x="577"/>
        <item m="1" x="197"/>
        <item m="1" x="595"/>
        <item m="1" x="212"/>
        <item m="1" x="611"/>
        <item m="1" x="240"/>
        <item m="1" x="640"/>
        <item m="1" x="255"/>
        <item m="1" x="656"/>
        <item m="1" x="689"/>
        <item m="1" x="298"/>
        <item m="1" x="703"/>
        <item m="1" x="311"/>
        <item m="1" x="721"/>
        <item m="1" x="343"/>
        <item m="1" x="746"/>
        <item m="1" x="353"/>
        <item m="1" x="758"/>
        <item m="1" x="365"/>
        <item m="1" x="780"/>
        <item m="1" x="385"/>
        <item m="1" x="792"/>
        <item m="1" x="613"/>
        <item m="1" x="227"/>
        <item m="1" x="642"/>
        <item m="1" x="258"/>
        <item m="1" x="659"/>
        <item m="1" x="271"/>
        <item m="1" x="674"/>
        <item m="1" x="300"/>
        <item m="1" x="706"/>
        <item m="1" x="314"/>
        <item m="1" x="723"/>
        <item m="1" x="328"/>
        <item m="1" x="748"/>
        <item m="1" x="356"/>
        <item m="1" x="761"/>
        <item m="1" x="367"/>
        <item m="1" x="773"/>
        <item m="1" x="387"/>
        <item m="1" x="795"/>
        <item m="1" x="396"/>
        <item m="1" x="21"/>
        <item m="1" x="404"/>
        <item m="1" x="661"/>
        <item m="1" x="274"/>
        <item m="1" x="676"/>
        <item m="1" x="286"/>
        <item m="1" x="693"/>
        <item m="1" x="316"/>
        <item m="1" x="726"/>
        <item m="1" x="330"/>
        <item m="1" x="763"/>
        <item m="1" x="370"/>
        <item m="1" x="775"/>
        <item m="1" x="378"/>
        <item m="1" x="784"/>
        <item m="1" x="24"/>
        <item m="1" x="406"/>
        <item m="1" x="31"/>
        <item m="1" x="414"/>
        <item m="1" x="46"/>
        <item m="1" x="679"/>
        <item m="1" x="289"/>
        <item m="1" x="695"/>
        <item m="1" x="304"/>
        <item m="1" x="729"/>
        <item m="1" x="334"/>
        <item m="1" x="740"/>
        <item m="1" x="348"/>
        <item m="1" x="752"/>
        <item m="1" x="372"/>
        <item m="1" x="778"/>
        <item m="1" x="381"/>
        <item m="1" x="786"/>
        <item m="1" x="391"/>
        <item m="1" x="27"/>
        <item m="1" x="410"/>
        <item m="1" x="34"/>
        <item m="1" x="416"/>
        <item m="1" x="41"/>
        <item m="1" x="431"/>
        <item m="1" x="56"/>
        <item m="1" x="442"/>
        <item m="1" x="712"/>
        <item m="1" x="321"/>
        <item m="1" x="350"/>
        <item m="1" x="754"/>
        <item m="1" x="362"/>
        <item m="1" x="769"/>
        <item m="1" x="789"/>
        <item m="1" x="393"/>
        <item m="1" x="800"/>
        <item m="1" x="402"/>
        <item m="1" x="36"/>
        <item m="1" x="419"/>
        <item m="1" x="43"/>
        <item m="1" x="428"/>
        <item m="1" x="53"/>
        <item m="1" x="437"/>
        <item m="1" x="61"/>
        <item m="1" x="454"/>
        <item m="1" x="74"/>
        <item m="1" x="463"/>
        <item m="1" x="84"/>
        <item m="1" x="473"/>
        <item m="1" x="99"/>
        <item m="1" x="489"/>
        <item m="1" x="109"/>
        <item m="1" x="501"/>
        <item m="1" x="119"/>
        <item m="1" x="526"/>
        <item m="1" x="139"/>
        <item m="1" x="537"/>
        <item m="1" x="153"/>
        <item m="1" x="550"/>
        <item m="1" x="182"/>
        <item m="1" x="579"/>
        <item m="1" x="440"/>
        <item m="1" x="63"/>
        <item m="1" x="449"/>
        <item m="1" x="77"/>
        <item m="1" x="466"/>
        <item m="1" x="88"/>
        <item m="1" x="477"/>
        <item m="1" x="96"/>
        <item m="1" x="492"/>
        <item m="1" x="112"/>
        <item m="1" x="505"/>
        <item m="1" x="121"/>
        <item m="1" x="516"/>
        <item m="1" x="142"/>
        <item m="1" x="540"/>
        <item m="1" x="157"/>
        <item m="1" x="553"/>
        <item m="1" x="170"/>
        <item m="1" x="582"/>
        <item m="1" x="459"/>
        <item m="1" x="80"/>
        <item m="1" x="469"/>
        <item m="1" x="485"/>
        <item m="1" x="104"/>
        <item m="1" x="496"/>
        <item m="1" x="115"/>
        <item m="1" x="518"/>
        <item m="1" x="130"/>
        <item m="1" x="531"/>
        <item m="1" x="146"/>
        <item m="1" x="543"/>
        <item m="1" x="172"/>
        <item m="1" x="567"/>
        <item m="1" x="186"/>
        <item m="1" x="586"/>
        <item m="1" x="204"/>
        <item m="1" x="616"/>
        <item m="1" x="229"/>
        <item m="1" x="630"/>
        <item m="1" x="246"/>
        <item m="1" x="647"/>
        <item m="1" x="487"/>
        <item m="1" x="107"/>
        <item m="1" x="498"/>
        <item m="1" x="511"/>
        <item m="1" x="133"/>
        <item m="1" x="535"/>
        <item m="1" x="148"/>
        <item m="1" x="190"/>
        <item m="1" x="588"/>
        <item m="1" x="206"/>
        <item m="1" x="604"/>
        <item m="1" x="232"/>
        <item m="1" x="634"/>
        <item m="1" x="248"/>
        <item m="1" x="649"/>
        <item m="1" x="264"/>
        <item m="1" x="116"/>
        <item m="1" x="513"/>
        <item m="1" x="150"/>
        <item m="1" x="545"/>
        <item m="1" x="163"/>
        <item m="1" x="559"/>
        <item m="1" x="177"/>
        <item m="1" x="590"/>
        <item m="1" x="207"/>
        <item m="1" x="606"/>
        <item m="1" x="221"/>
        <item m="1" x="621"/>
        <item m="1" x="250"/>
        <item m="1" x="651"/>
        <item m="1" x="266"/>
        <item m="1" x="668"/>
        <item m="1" x="279"/>
        <item m="1" x="698"/>
        <item m="1" x="306"/>
        <item m="1" x="716"/>
        <item m="1" x="524"/>
        <item m="1" x="137"/>
        <item m="1" x="166"/>
        <item m="1" x="561"/>
        <item m="1" x="179"/>
        <item m="1" x="574"/>
        <item m="1" x="209"/>
        <item m="1" x="609"/>
        <item m="1" x="223"/>
        <item m="1" x="623"/>
        <item m="1" x="237"/>
        <item m="1" x="653"/>
        <item m="1" x="269"/>
        <item m="1" x="670"/>
        <item m="1" x="281"/>
        <item m="1" x="686"/>
        <item m="1" x="308"/>
        <item m="1" x="719"/>
        <item m="1" x="324"/>
        <item m="1" x="734"/>
        <item m="1" x="340"/>
        <item m="1" x="562"/>
        <item m="1" x="181"/>
        <item m="1" x="576"/>
        <item m="1" x="196"/>
        <item m="1" x="594"/>
        <item m="1" x="225"/>
        <item m="1" x="625"/>
        <item m="1" x="239"/>
        <item m="1" x="639"/>
        <item m="1" x="254"/>
        <item m="1" x="672"/>
        <item m="1" x="283"/>
        <item m="1" x="688"/>
        <item m="1" x="297"/>
        <item m="1" x="702"/>
        <item m="1" x="326"/>
        <item m="1" x="736"/>
        <item m="1" x="342"/>
        <item m="1" x="745"/>
        <item m="1" x="771"/>
        <item m="1" x="198"/>
        <item m="1" x="596"/>
        <item m="1" x="213"/>
        <item m="1" x="627"/>
        <item m="1" x="241"/>
        <item m="1" x="641"/>
        <item m="1" x="257"/>
        <item m="1" x="658"/>
        <item m="1" x="690"/>
        <item m="1" x="299"/>
        <item m="1" x="705"/>
        <item m="1" x="313"/>
        <item m="1" x="738"/>
        <item m="1" x="344"/>
        <item m="1" x="747"/>
        <item m="1" x="355"/>
        <item m="1" x="760"/>
        <item m="1" x="376"/>
        <item m="1" x="781"/>
        <item m="1" x="386"/>
        <item m="1" x="794"/>
        <item m="1" x="614"/>
        <item m="1" x="242"/>
        <item m="1" x="643"/>
        <item m="1" x="259"/>
        <item m="1" x="660"/>
        <item m="1" x="273"/>
        <item m="1" x="692"/>
        <item m="1" x="302"/>
        <item m="1" x="707"/>
        <item m="1" x="315"/>
        <item m="1" x="725"/>
        <item m="1" x="346"/>
        <item m="1" x="750"/>
        <item m="1" x="357"/>
        <item m="1" x="762"/>
        <item m="1" x="369"/>
        <item m="1" x="783"/>
        <item m="1" x="388"/>
        <item m="1" x="796"/>
        <item m="1" x="397"/>
        <item m="1" x="23"/>
        <item m="1" x="260"/>
        <item m="1" x="662"/>
        <item m="1" x="275"/>
        <item m="1" x="678"/>
        <item m="1" x="288"/>
        <item m="1" x="709"/>
        <item m="1" x="317"/>
        <item m="1" x="727"/>
        <item m="1" x="332"/>
        <item m="1" x="359"/>
        <item m="1" x="765"/>
        <item m="1" x="371"/>
        <item m="1" x="777"/>
        <item m="1" x="380"/>
        <item m="1" x="398"/>
        <item m="1" x="25"/>
        <item m="1" x="408"/>
        <item m="1" x="33"/>
        <item m="1" x="423"/>
        <item m="1" x="47"/>
        <item m="1" x="680"/>
        <item m="1" x="290"/>
        <item m="1" x="696"/>
        <item m="1" x="320"/>
        <item m="1" x="731"/>
        <item m="1" x="336"/>
        <item m="1" x="741"/>
        <item m="1" x="349"/>
        <item m="1" x="768"/>
        <item m="1" x="374"/>
        <item m="1" x="779"/>
        <item m="1" x="382"/>
        <item m="1" x="788"/>
        <item m="1" x="401"/>
        <item m="1" x="29"/>
        <item m="1" x="411"/>
        <item m="1" x="35"/>
        <item m="1" x="418"/>
        <item m="1" x="50"/>
        <item m="1" x="433"/>
        <item m="1" x="57"/>
        <item m="1" x="443"/>
        <item m="1" x="713"/>
        <item m="1" x="337"/>
        <item m="1" x="351"/>
        <item m="1" x="755"/>
        <item m="1" x="363"/>
        <item m="1" x="383"/>
        <item m="1" x="790"/>
        <item m="1" x="394"/>
        <item m="1" x="801"/>
        <item m="1" x="412"/>
        <item m="1" x="37"/>
        <item m="1" x="420"/>
        <item m="1" x="44"/>
        <item m="1" x="426"/>
        <item m="1" x="444"/>
        <item m="1" x="66"/>
        <item m="1" x="452"/>
        <item m="1" x="45"/>
        <item m="1" x="429"/>
        <item m="1" x="54"/>
        <item m="1" x="439"/>
        <item m="1" x="70"/>
        <item m="1" x="455"/>
        <item m="1" x="75"/>
        <item m="1" x="465"/>
        <item m="1" x="86"/>
        <item m="1" x="475"/>
        <item m="1" x="483"/>
        <item m="1" x="100"/>
        <item m="1" x="490"/>
        <item m="1" x="111"/>
        <item m="1" x="503"/>
        <item m="1" x="128"/>
        <item m="1" x="527"/>
        <item m="1" x="140"/>
        <item m="1" x="539"/>
        <item m="1" x="155"/>
        <item m="1" x="565"/>
        <item m="1" x="183"/>
        <item m="1" x="580"/>
        <item m="1" x="441"/>
        <item m="1" x="64"/>
        <item m="1" x="458"/>
        <item m="1" x="79"/>
        <item m="1" x="468"/>
        <item m="1" x="90"/>
        <item m="1" x="103"/>
        <item m="1" x="494"/>
        <item m="1" x="114"/>
        <item m="1" x="507"/>
        <item m="1" x="122"/>
        <item m="1" x="530"/>
        <item m="1" x="144"/>
        <item m="1" x="542"/>
        <item m="1" x="159"/>
        <item m="1" x="554"/>
        <item m="1" x="584"/>
        <item m="1" x="202"/>
        <item m="1" x="599"/>
        <item m="1" x="460"/>
        <item m="1" x="91"/>
        <item m="1" x="480"/>
        <item m="1" x="98"/>
        <item m="1" x="486"/>
        <item m="1" x="106"/>
        <item m="1" x="510"/>
        <item m="1" x="125"/>
        <item m="1" x="519"/>
        <item m="1" x="131"/>
        <item m="1" x="533"/>
        <item m="1" x="160"/>
        <item m="1" x="555"/>
        <item m="1" x="173"/>
        <item m="1" x="568"/>
        <item m="1" x="188"/>
        <item m="1" x="602"/>
        <item m="1" x="217"/>
        <item m="1" x="617"/>
        <item m="1" x="230"/>
        <item m="1" x="6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sortType="ascending" defaultSubtotal="0"/>
    <pivotField compact="0" outline="0" showAll="0" defaultSubtotal="0"/>
    <pivotField axis="axisRow" compact="0" outline="0" showAll="0">
      <items count="47">
        <item x="12"/>
        <item x="20"/>
        <item m="1" x="32"/>
        <item m="1" x="29"/>
        <item m="1" x="38"/>
        <item m="1" x="31"/>
        <item x="22"/>
        <item m="1" x="41"/>
        <item m="1" x="35"/>
        <item x="11"/>
        <item x="1"/>
        <item x="0"/>
        <item x="25"/>
        <item m="1" x="36"/>
        <item x="14"/>
        <item x="2"/>
        <item m="1" x="33"/>
        <item m="1" x="44"/>
        <item m="1" x="30"/>
        <item m="1" x="40"/>
        <item m="1" x="43"/>
        <item m="1" x="37"/>
        <item sd="0" x="18"/>
        <item sd="0" x="6"/>
        <item x="9"/>
        <item x="16"/>
        <item x="21"/>
        <item x="24"/>
        <item m="1" x="45"/>
        <item x="7"/>
        <item x="10"/>
        <item x="17"/>
        <item x="19"/>
        <item x="13"/>
        <item m="1" x="42"/>
        <item x="3"/>
        <item x="8"/>
        <item x="5"/>
        <item sd="0" m="1" x="28"/>
        <item sd="0" m="1" x="34"/>
        <item m="1" x="27"/>
        <item m="1" x="39"/>
        <item x="15"/>
        <item x="23"/>
        <item x="4"/>
        <item m="1" x="26"/>
        <item t="default"/>
      </items>
    </pivotField>
    <pivotField compact="0" outline="0" showAll="0" defaultSubtotal="0"/>
    <pivotField compact="0" outline="0" showAll="0" defaultSubtotal="0"/>
    <pivotField compact="0" outline="0" showAll="0"/>
    <pivotField compact="0" numFmtId="170" outline="0" showAll="0"/>
    <pivotField compact="0" numFmtId="4" outline="0" showAll="0"/>
    <pivotField axis="axisPage" compact="0" outline="0" multipleItemSelectionAllowed="1" showAll="0">
      <items count="30">
        <item x="11"/>
        <item x="10"/>
        <item x="0"/>
        <item m="1" x="23"/>
        <item m="1" x="24"/>
        <item m="1" x="22"/>
        <item m="1" x="27"/>
        <item x="6"/>
        <item m="1" x="15"/>
        <item x="7"/>
        <item m="1" x="21"/>
        <item m="1" x="14"/>
        <item x="8"/>
        <item m="1" x="20"/>
        <item m="1" x="18"/>
        <item m="1" x="13"/>
        <item m="1" x="26"/>
        <item x="9"/>
        <item m="1" x="17"/>
        <item x="1"/>
        <item x="2"/>
        <item m="1" x="28"/>
        <item x="3"/>
        <item m="1" x="19"/>
        <item m="1" x="25"/>
        <item m="1" x="16"/>
        <item x="4"/>
        <item x="12"/>
        <item x="5"/>
        <item t="default"/>
      </items>
    </pivotField>
    <pivotField compact="0" outline="0" showAll="0"/>
    <pivotField dataField="1" compact="0" numFmtId="168" outline="0" showAll="0"/>
    <pivotField compact="0" numFmtId="168" outline="0" showAll="0"/>
    <pivotField dataField="1"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multipleItemSelectionAllowed="1" showAll="0">
      <items count="4">
        <item x="2"/>
        <item h="1" x="0"/>
        <item x="1"/>
        <item t="default"/>
      </items>
    </pivotField>
    <pivotField compact="0" outline="0" showAll="0"/>
    <pivotField dataField="1" compact="0" outline="0" dragToRow="0" dragToCol="0" dragToPage="0" showAll="0" defaultSubtotal="0"/>
    <pivotField compact="0" outline="0" showAll="0">
      <items count="16">
        <item x="12"/>
        <item x="11"/>
        <item x="8"/>
        <item x="7"/>
        <item n="WIKS" x="0"/>
        <item n="WICO KS" x="10"/>
        <item x="9"/>
        <item n="CA KS" x="1"/>
        <item n="CACO" x="2"/>
        <item x="3"/>
        <item x="4"/>
        <item x="5"/>
        <item x="6"/>
        <item x="13"/>
        <item x="14"/>
        <item t="default"/>
      </items>
    </pivotField>
    <pivotField compact="0" outline="0" showAll="0" defaultSubtotal="0">
      <items count="24">
        <item n="GBKK" x="22"/>
        <item x="20"/>
        <item x="21"/>
        <item n="Central" x="10"/>
        <item x="5"/>
        <item x="6"/>
        <item x="4"/>
        <item n="South" x="23"/>
        <item n="North" x="11"/>
        <item x="15"/>
        <item n="Northeast" x="16"/>
        <item x="0"/>
        <item x="1"/>
        <item x="2"/>
        <item x="3"/>
        <item x="7"/>
        <item x="8"/>
        <item n="Other MT" x="17"/>
        <item x="12"/>
        <item x="13"/>
        <item x="14"/>
        <item x="9"/>
        <item x="18"/>
        <item x="19"/>
      </items>
    </pivotField>
    <pivotField compact="0" outline="0" showAll="0">
      <items count="733">
        <item n="Dec 2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n="Apr21"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n="Sep21" x="131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t="default"/>
      </items>
    </pivotField>
    <pivotField compact="0" outline="0" showAll="0">
      <items count="32">
        <item n="GBKK" x="12"/>
        <item n="Central" x="13"/>
        <item x="5"/>
        <item x="6"/>
        <item x="4"/>
        <item n="South" x="27"/>
        <item n="North" x="14"/>
        <item x="25"/>
        <item n="Northeast" x="26"/>
        <item x="0"/>
        <item x="1"/>
        <item x="2"/>
        <item x="3"/>
        <item x="7"/>
        <item x="9"/>
        <item x="8"/>
        <item x="15"/>
        <item x="16"/>
        <item n="Other MT" x="24"/>
        <item x="17"/>
        <item x="18"/>
        <item x="19"/>
        <item x="20"/>
        <item x="21"/>
        <item x="22"/>
        <item x="23"/>
        <item x="10"/>
        <item x="11"/>
        <item x="28"/>
        <item x="29"/>
        <item x="30"/>
        <item t="default"/>
      </items>
    </pivotField>
  </pivotFields>
  <rowFields count="1">
    <field x="7"/>
  </rowFields>
  <rowItems count="12">
    <i>
      <x v="1"/>
    </i>
    <i>
      <x v="22"/>
    </i>
    <i>
      <x v="23"/>
    </i>
    <i>
      <x v="24"/>
    </i>
    <i>
      <x v="25"/>
    </i>
    <i>
      <x v="29"/>
    </i>
    <i>
      <x v="30"/>
    </i>
    <i>
      <x v="31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2" hier="-1"/>
    <pageField fld="13" hier="-1"/>
  </pageFields>
  <dataFields count="3">
    <dataField name="Sum of MMU" fld="24" baseField="0" baseItem="0"/>
    <dataField name="Sum of Amount" fld="15" baseField="0" baseItem="0"/>
    <dataField name="Sum of Amount Exclude VAT" fld="17" baseField="0" baseItem="0"/>
  </dataFields>
  <formats count="13">
    <format dxfId="231">
      <pivotArea field="13" type="button" dataOnly="0" labelOnly="1" outline="0" axis="axisPage" fieldPosition="1"/>
    </format>
    <format dxfId="230">
      <pivotArea type="topRight" dataOnly="0" labelOnly="1" outline="0" fieldPosition="0"/>
    </format>
    <format dxfId="229">
      <pivotArea dataOnly="0" labelOnly="1" grandCol="1" outline="0" fieldPosition="0"/>
    </format>
    <format dxfId="228">
      <pivotArea grandCol="1" outline="0" collapsedLevelsAreSubtotals="1" fieldPosition="0"/>
    </format>
    <format dxfId="227">
      <pivotArea outline="0" collapsedLevelsAreSubtotals="1" fieldPosition="0"/>
    </format>
    <format dxfId="226">
      <pivotArea field="7" outline="0" axis="axisRow" fieldPosition="0">
        <references count="1">
          <reference field="7" count="1" selected="0">
            <x v="11"/>
          </reference>
        </references>
      </pivotArea>
    </format>
    <format dxfId="225">
      <pivotArea outline="0" collapsedLevelsAreSubtotals="1" fieldPosition="0"/>
    </format>
    <format dxfId="224">
      <pivotArea dataOnly="0" labelOnly="1" grandCol="1" outline="0" fieldPosition="0"/>
    </format>
    <format dxfId="223">
      <pivotArea outline="0" collapsedLevelsAreSubtotals="1" fieldPosition="0"/>
    </format>
    <format dxfId="222">
      <pivotArea dataOnly="0" labelOnly="1" grandCol="1" outline="0" fieldPosition="0"/>
    </format>
    <format dxfId="221">
      <pivotArea grandRow="1" outline="0" collapsedLevelsAreSubtotals="1" fieldPosition="0"/>
    </format>
    <format dxfId="220">
      <pivotArea outline="0" fieldPosition="0">
        <references count="1">
          <reference field="7" count="0" selected="0"/>
        </references>
      </pivotArea>
    </format>
    <format dxfId="219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933BC-578F-45EF-AA88-0373138BD00F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A4:D14" firstHeaderRow="1" firstDataRow="2" firstDataCol="1" rowPageCount="2" colPageCount="1"/>
  <pivotFields count="29">
    <pivotField compact="0" numFmtId="164" outline="0" showAll="0" sortType="ascending" defaultSubtotal="0">
      <items count="683">
        <item m="1" x="600"/>
        <item m="1" x="263"/>
        <item m="1" x="617"/>
        <item m="1" x="277"/>
        <item m="1" x="300"/>
        <item m="1" x="652"/>
        <item m="1" x="326"/>
        <item m="1" x="680"/>
        <item m="1" x="334"/>
        <item m="1" x="9"/>
        <item m="1" x="343"/>
        <item m="1" x="20"/>
        <item m="1" x="354"/>
        <item m="1" x="26"/>
        <item m="1" x="358"/>
        <item m="1" x="373"/>
        <item m="1" x="43"/>
        <item m="1" x="351"/>
        <item m="1" x="28"/>
        <item m="1" x="361"/>
        <item m="1" x="33"/>
        <item m="1" x="368"/>
        <item m="1" x="40"/>
        <item m="1" x="51"/>
        <item m="1" x="387"/>
        <item m="1" x="59"/>
        <item m="1" x="363"/>
        <item m="1" x="35"/>
        <item m="1" x="370"/>
        <item m="1" x="41"/>
        <item m="1" x="375"/>
        <item m="1" x="53"/>
        <item m="1" x="389"/>
        <item m="1" x="61"/>
        <item m="1" x="396"/>
        <item m="1" x="411"/>
        <item m="1" x="79"/>
        <item m="1" x="85"/>
        <item m="1" x="432"/>
        <item m="1" x="107"/>
        <item m="1" x="451"/>
        <item m="1" x="120"/>
        <item m="1" x="463"/>
        <item m="1" x="377"/>
        <item m="1" x="47"/>
        <item m="1" x="56"/>
        <item m="1" x="392"/>
        <item m="1" x="66"/>
        <item m="1" x="403"/>
        <item m="1" x="414"/>
        <item m="1" x="81"/>
        <item m="1" x="434"/>
        <item m="1" x="97"/>
        <item m="1" x="110"/>
        <item m="1" x="454"/>
        <item m="1" x="134"/>
        <item m="1" x="478"/>
        <item m="1" x="149"/>
        <item m="1" x="493"/>
        <item m="1" x="162"/>
        <item m="1" x="521"/>
        <item m="1" x="189"/>
        <item m="1" x="536"/>
        <item m="1" x="394"/>
        <item m="1" x="64"/>
        <item m="1" x="406"/>
        <item m="1" x="417"/>
        <item m="1" x="83"/>
        <item m="1" x="425"/>
        <item m="1" x="100"/>
        <item m="1" x="123"/>
        <item m="1" x="481"/>
        <item m="1" x="151"/>
        <item m="1" x="495"/>
        <item m="1" x="163"/>
        <item m="1" x="509"/>
        <item m="1" x="191"/>
        <item m="1" x="538"/>
        <item m="1" x="207"/>
        <item m="1" x="555"/>
        <item m="1" x="222"/>
        <item m="1" x="427"/>
        <item m="1" x="89"/>
        <item m="1" x="438"/>
        <item m="1" x="113"/>
        <item m="1" x="456"/>
        <item m="1" x="125"/>
        <item m="1" x="467"/>
        <item m="1" x="138"/>
        <item m="1" x="497"/>
        <item m="1" x="165"/>
        <item m="1" x="511"/>
        <item m="1" x="177"/>
        <item m="1" x="525"/>
        <item m="1" x="209"/>
        <item m="1" x="557"/>
        <item m="1" x="572"/>
        <item m="1" x="236"/>
        <item m="1" x="603"/>
        <item m="1" x="429"/>
        <item m="1" x="92"/>
        <item m="1" x="104"/>
        <item m="1" x="458"/>
        <item m="1" x="127"/>
        <item m="1" x="469"/>
        <item m="1" x="140"/>
        <item m="1" x="485"/>
        <item m="1" x="167"/>
        <item m="1" x="513"/>
        <item m="1" x="180"/>
        <item m="1" x="527"/>
        <item m="1" x="195"/>
        <item m="1" x="559"/>
        <item m="1" x="224"/>
        <item m="1" x="574"/>
        <item m="1" x="237"/>
        <item m="1" x="587"/>
        <item m="1" x="266"/>
        <item m="1" x="620"/>
        <item m="1" x="280"/>
        <item m="1" x="448"/>
        <item m="1" x="117"/>
        <item m="1" x="471"/>
        <item m="1" x="142"/>
        <item m="1" x="487"/>
        <item m="1" x="156"/>
        <item m="1" x="502"/>
        <item m="1" x="182"/>
        <item m="1" x="529"/>
        <item m="1" x="197"/>
        <item m="1" x="544"/>
        <item m="1" x="214"/>
        <item m="1" x="576"/>
        <item m="1" x="239"/>
        <item m="1" x="589"/>
        <item m="1" x="252"/>
        <item m="1" x="607"/>
        <item m="1" x="629"/>
        <item m="1" x="642"/>
        <item m="1" x="144"/>
        <item m="1" x="489"/>
        <item m="1" x="159"/>
        <item m="1" x="504"/>
        <item m="1" x="171"/>
        <item m="1" x="530"/>
        <item m="1" x="199"/>
        <item m="1" x="547"/>
        <item m="1" x="563"/>
        <item m="1" x="241"/>
        <item m="1" x="591"/>
        <item m="1" x="255"/>
        <item m="1" x="609"/>
        <item m="1" x="269"/>
        <item m="1" x="631"/>
        <item m="1" x="292"/>
        <item m="1" x="643"/>
        <item m="1" x="303"/>
        <item m="1" x="655"/>
        <item m="1" x="320"/>
        <item m="1" x="673"/>
        <item m="1" x="506"/>
        <item m="1" x="173"/>
        <item m="1" x="519"/>
        <item m="1" x="202"/>
        <item m="1" x="549"/>
        <item m="1" x="216"/>
        <item m="1" x="565"/>
        <item m="1" x="230"/>
        <item m="1" x="594"/>
        <item m="1" x="257"/>
        <item m="1" x="611"/>
        <item m="1" x="271"/>
        <item m="1" x="625"/>
        <item m="1" x="294"/>
        <item m="1" x="645"/>
        <item m="1" x="305"/>
        <item m="1" x="657"/>
        <item m="1" x="313"/>
        <item m="1" x="675"/>
        <item m="1" x="330"/>
        <item m="1" x="3"/>
        <item m="1" x="337"/>
        <item m="1" x="218"/>
        <item m="1" x="567"/>
        <item m="1" x="231"/>
        <item m="1" x="582"/>
        <item m="1" x="246"/>
        <item m="1" x="613"/>
        <item m="1" x="273"/>
        <item m="1" x="287"/>
        <item m="1" x="636"/>
        <item m="1" x="307"/>
        <item m="1" x="659"/>
        <item m="1" x="315"/>
        <item m="1" x="666"/>
        <item m="1" x="5"/>
        <item m="1" x="339"/>
        <item m="1" x="12"/>
        <item m="1" x="345"/>
        <item m="1" x="18"/>
        <item m="1" x="569"/>
        <item m="1" x="233"/>
        <item m="1" x="585"/>
        <item m="1" x="248"/>
        <item m="1" x="598"/>
        <item m="1" x="275"/>
        <item m="1" x="627"/>
        <item m="1" x="289"/>
        <item m="1" x="638"/>
        <item m="1" x="298"/>
        <item m="1" x="650"/>
        <item m="1" x="661"/>
        <item m="1" x="317"/>
        <item m="1" x="669"/>
        <item m="1" x="325"/>
        <item m="1" x="679"/>
        <item m="1" x="341"/>
        <item m="1" x="14"/>
        <item m="1" x="347"/>
        <item m="1" x="19"/>
        <item m="1" x="352"/>
        <item m="1" x="31"/>
        <item m="1" x="601"/>
        <item m="1" x="264"/>
        <item m="1" x="619"/>
        <item m="1" x="279"/>
        <item m="1" x="640"/>
        <item m="1" x="301"/>
        <item m="1" x="653"/>
        <item m="1" x="312"/>
        <item m="1" x="671"/>
        <item m="1" x="328"/>
        <item m="1" x="681"/>
        <item m="1" x="335"/>
        <item m="1" x="11"/>
        <item m="1" x="349"/>
        <item m="1" x="22"/>
        <item m="1" x="355"/>
        <item m="1" x="27"/>
        <item m="1" x="360"/>
        <item m="1" x="39"/>
        <item m="1" x="374"/>
        <item m="1" x="44"/>
        <item m="1" x="380"/>
        <item m="1" x="356"/>
        <item m="1" x="29"/>
        <item m="1" x="362"/>
        <item m="1" x="34"/>
        <item m="1" x="369"/>
        <item m="1" x="45"/>
        <item m="1" x="381"/>
        <item m="1" x="52"/>
        <item m="1" x="388"/>
        <item m="1" x="60"/>
        <item m="1" x="401"/>
        <item m="1" x="71"/>
        <item m="1" x="410"/>
        <item m="1" x="78"/>
        <item m="1" x="422"/>
        <item m="1" x="95"/>
        <item m="1" x="440"/>
        <item m="1" x="106"/>
        <item m="1" x="450"/>
        <item m="1" x="119"/>
        <item m="1" x="476"/>
        <item m="1" x="365"/>
        <item m="1" x="37"/>
        <item m="1" x="371"/>
        <item m="1" x="42"/>
        <item m="1" x="383"/>
        <item m="1" x="55"/>
        <item m="1" x="391"/>
        <item m="1" x="62"/>
        <item m="1" x="397"/>
        <item m="1" x="73"/>
        <item m="1" x="413"/>
        <item m="1" x="423"/>
        <item m="1" x="86"/>
        <item m="1" x="442"/>
        <item m="1" x="109"/>
        <item m="1" x="453"/>
        <item m="1" x="121"/>
        <item m="1" x="464"/>
        <item m="1" x="148"/>
        <item m="1" x="378"/>
        <item m="1" x="49"/>
        <item m="1" x="385"/>
        <item m="1" x="58"/>
        <item m="1" x="398"/>
        <item m="1" x="67"/>
        <item m="1" x="405"/>
        <item m="1" x="75"/>
        <item m="1" x="416"/>
        <item m="1" x="87"/>
        <item m="1" x="435"/>
        <item m="1" x="99"/>
        <item m="1" x="444"/>
        <item m="1" x="112"/>
        <item m="1" x="465"/>
        <item m="1" x="135"/>
        <item m="1" x="480"/>
        <item m="1" x="150"/>
        <item m="1" x="494"/>
        <item m="1" x="175"/>
        <item m="1" x="522"/>
        <item m="1" x="190"/>
        <item m="1" x="537"/>
        <item m="1" x="395"/>
        <item m="1" x="69"/>
        <item m="1" x="408"/>
        <item m="1" x="418"/>
        <item m="1" x="84"/>
        <item m="1" x="437"/>
        <item m="1" x="102"/>
        <item m="1" x="137"/>
        <item m="1" x="483"/>
        <item m="1" x="153"/>
        <item m="1" x="496"/>
        <item m="1" x="164"/>
        <item m="1" x="524"/>
        <item m="1" x="193"/>
        <item m="1" x="540"/>
        <item m="1" x="208"/>
        <item m="1" x="556"/>
        <item m="1" x="420"/>
        <item m="1" x="428"/>
        <item m="1" x="91"/>
        <item m="1" x="446"/>
        <item m="1" x="114"/>
        <item m="1" x="457"/>
        <item m="1" x="126"/>
        <item m="1" x="468"/>
        <item m="1" x="499"/>
        <item m="1" x="166"/>
        <item m="1" x="512"/>
        <item m="1" x="179"/>
        <item m="1" x="542"/>
        <item m="1" x="211"/>
        <item m="1" x="558"/>
        <item m="1" x="223"/>
        <item m="1" x="573"/>
        <item m="1" x="250"/>
        <item m="1" x="604"/>
        <item m="1" x="430"/>
        <item m="1" x="93"/>
        <item m="1" x="116"/>
        <item m="1" x="460"/>
        <item m="1" x="129"/>
        <item m="1" x="470"/>
        <item m="1" x="141"/>
        <item m="1" x="501"/>
        <item m="1" x="169"/>
        <item m="1" x="515"/>
        <item m="1" x="181"/>
        <item m="1" x="528"/>
        <item m="1" x="213"/>
        <item m="1" x="561"/>
        <item m="1" x="226"/>
        <item m="1" x="575"/>
        <item m="1" x="238"/>
        <item m="1" x="606"/>
        <item m="1" x="267"/>
        <item m="1" x="621"/>
        <item m="1" x="281"/>
        <item m="1" x="449"/>
        <item m="1" x="131"/>
        <item m="1" x="473"/>
        <item m="1" x="143"/>
        <item m="1" x="488"/>
        <item m="1" x="158"/>
        <item m="1" x="517"/>
        <item m="1" x="184"/>
        <item m="1" x="198"/>
        <item m="1" x="546"/>
        <item m="1" x="228"/>
        <item m="1" x="578"/>
        <item m="1" x="240"/>
        <item m="1" x="590"/>
        <item m="1" x="254"/>
        <item m="1" x="623"/>
        <item m="1" x="283"/>
        <item m="1" x="630"/>
        <item m="1" x="475"/>
        <item m="1" x="146"/>
        <item m="1" x="491"/>
        <item m="1" x="160"/>
        <item m="1" x="505"/>
        <item m="1" x="186"/>
        <item m="1" x="532"/>
        <item m="1" x="201"/>
        <item m="1" x="548"/>
        <item m="1" x="580"/>
        <item m="1" x="243"/>
        <item m="1" x="593"/>
        <item m="1" x="256"/>
        <item m="1" x="610"/>
        <item m="1" x="285"/>
        <item m="1" x="633"/>
        <item m="1" x="293"/>
        <item m="1" x="644"/>
        <item m="1" x="304"/>
        <item m="1" x="664"/>
        <item m="1" x="321"/>
        <item m="1" x="674"/>
        <item m="1" x="507"/>
        <item m="1" x="174"/>
        <item m="1" x="534"/>
        <item m="1" x="204"/>
        <item m="1" x="551"/>
        <item m="1" x="217"/>
        <item m="1" x="566"/>
        <item m="1" x="245"/>
        <item m="1" x="596"/>
        <item m="1" x="259"/>
        <item m="1" x="612"/>
        <item m="1" x="272"/>
        <item m="1" x="635"/>
        <item m="1" x="296"/>
        <item m="1" x="647"/>
        <item m="1" x="306"/>
        <item m="1" x="658"/>
        <item m="1" x="323"/>
        <item m="1" x="677"/>
        <item m="1" x="331"/>
        <item m="1" x="4"/>
        <item m="1" x="338"/>
        <item m="1" x="553"/>
        <item m="1" x="220"/>
        <item m="1" x="568"/>
        <item m="1" x="232"/>
        <item m="1" x="584"/>
        <item m="1" x="261"/>
        <item m="1" x="615"/>
        <item m="1" x="274"/>
        <item m="1" x="649"/>
        <item m="1" x="309"/>
        <item m="1" x="660"/>
        <item m="1" x="316"/>
        <item m="1" x="668"/>
        <item m="1" x="7"/>
        <item m="1" x="340"/>
        <item m="1" x="13"/>
        <item m="1" x="346"/>
        <item m="1" x="24"/>
        <item m="1" x="571"/>
        <item m="1" x="235"/>
        <item m="1" x="586"/>
        <item m="1" x="249"/>
        <item m="1" x="618"/>
        <item m="1" x="278"/>
        <item m="1" x="628"/>
        <item m="1" x="290"/>
        <item m="1" x="639"/>
        <item m="1" x="311"/>
        <item m="1" x="663"/>
        <item m="1" x="319"/>
        <item m="1" x="670"/>
        <item m="1" x="327"/>
        <item m="1" x="10"/>
        <item m="1" x="344"/>
        <item m="1" x="16"/>
        <item m="1" x="348"/>
        <item m="1" x="21"/>
        <item m="1" x="359"/>
        <item m="1" x="32"/>
        <item m="1" x="367"/>
        <item m="1" x="602"/>
        <item m="1" x="265"/>
        <item m="1" x="291"/>
        <item m="1" x="641"/>
        <item m="1" x="302"/>
        <item m="1" x="654"/>
        <item m="1" x="672"/>
        <item m="1" x="329"/>
        <item m="1" x="682"/>
        <item m="1" x="336"/>
        <item m="1" x="17"/>
        <item m="1" x="350"/>
        <item m="1" x="23"/>
        <item m="1" x="357"/>
        <item m="1" x="30"/>
        <item m="1" x="364"/>
        <item m="1" x="36"/>
        <item m="1" x="376"/>
        <item m="1" x="46"/>
        <item m="1" x="382"/>
        <item m="1" x="54"/>
        <item m="1" x="390"/>
        <item m="1" x="65"/>
        <item m="1" x="402"/>
        <item m="1" x="72"/>
        <item m="1" x="412"/>
        <item m="1" x="80"/>
        <item m="1" x="433"/>
        <item m="1" x="96"/>
        <item m="1" x="441"/>
        <item m="1" x="108"/>
        <item m="1" x="452"/>
        <item m="1" x="133"/>
        <item m="1" x="477"/>
        <item m="1" x="366"/>
        <item m="1" x="38"/>
        <item m="1" x="372"/>
        <item m="1" x="48"/>
        <item m="1" x="384"/>
        <item m="1" x="57"/>
        <item m="1" x="393"/>
        <item m="1" x="63"/>
        <item m="1" x="404"/>
        <item m="1" x="74"/>
        <item m="1" x="415"/>
        <item m="1" x="82"/>
        <item m="1" x="424"/>
        <item m="1" x="98"/>
        <item m="1" x="443"/>
        <item m="1" x="111"/>
        <item m="1" x="455"/>
        <item m="1" x="122"/>
        <item m="1" x="479"/>
        <item m="1" x="379"/>
        <item m="1" x="50"/>
        <item m="1" x="386"/>
        <item m="1" x="399"/>
        <item m="1" x="68"/>
        <item m="1" x="407"/>
        <item m="1" x="76"/>
        <item m="1" x="426"/>
        <item m="1" x="88"/>
        <item m="1" x="436"/>
        <item m="1" x="101"/>
        <item m="1" x="445"/>
        <item m="1" x="124"/>
        <item m="1" x="466"/>
        <item m="1" x="136"/>
        <item m="1" x="482"/>
        <item m="1" x="152"/>
        <item m="1" x="510"/>
        <item m="1" x="176"/>
        <item m="1" x="523"/>
        <item m="1" x="192"/>
        <item m="1" x="539"/>
        <item m="1" x="400"/>
        <item m="1" x="70"/>
        <item m="1" x="409"/>
        <item m="1" x="419"/>
        <item m="1" x="90"/>
        <item m="1" x="439"/>
        <item m="1" x="103"/>
        <item m="1" x="139"/>
        <item m="1" x="484"/>
        <item m="1" x="154"/>
        <item m="1" x="498"/>
        <item m="1" x="178"/>
        <item m="1" x="526"/>
        <item m="1" x="194"/>
        <item m="1" x="541"/>
        <item m="1" x="210"/>
        <item m="1" x="77"/>
        <item m="1" x="421"/>
        <item m="1" x="105"/>
        <item m="1" x="447"/>
        <item m="1" x="115"/>
        <item m="1" x="459"/>
        <item m="1" x="128"/>
        <item m="1" x="486"/>
        <item m="1" x="155"/>
        <item m="1" x="500"/>
        <item m="1" x="168"/>
        <item m="1" x="514"/>
        <item m="1" x="196"/>
        <item m="1" x="543"/>
        <item m="1" x="212"/>
        <item m="1" x="560"/>
        <item m="1" x="225"/>
        <item m="1" x="588"/>
        <item m="1" x="251"/>
        <item m="1" x="605"/>
        <item m="1" x="431"/>
        <item m="1" x="94"/>
        <item m="1" x="118"/>
        <item m="1" x="461"/>
        <item m="1" x="130"/>
        <item m="1" x="472"/>
        <item m="1" x="157"/>
        <item m="1" x="503"/>
        <item m="1" x="170"/>
        <item m="1" x="516"/>
        <item m="1" x="183"/>
        <item m="1" x="545"/>
        <item m="1" x="215"/>
        <item m="1" x="562"/>
        <item m="1" x="227"/>
        <item m="1" x="577"/>
        <item m="1" x="253"/>
        <item m="1" x="608"/>
        <item m="1" x="268"/>
        <item m="1" x="622"/>
        <item m="1" x="282"/>
        <item m="1" x="462"/>
        <item m="1" x="132"/>
        <item m="1" x="474"/>
        <item m="1" x="145"/>
        <item m="1" x="490"/>
        <item m="1" x="172"/>
        <item m="1" x="518"/>
        <item m="1" x="185"/>
        <item m="1" x="531"/>
        <item m="1" x="200"/>
        <item m="1" x="564"/>
        <item m="1" x="229"/>
        <item m="1" x="579"/>
        <item m="1" x="242"/>
        <item m="1" x="592"/>
        <item m="1" x="270"/>
        <item m="1" x="624"/>
        <item m="1" x="284"/>
        <item m="1" x="632"/>
        <item m="1" x="656"/>
        <item m="1" x="147"/>
        <item m="1" x="492"/>
        <item m="1" x="161"/>
        <item m="1" x="520"/>
        <item m="1" x="187"/>
        <item m="1" x="533"/>
        <item m="1" x="203"/>
        <item m="1" x="550"/>
        <item m="1" x="581"/>
        <item m="1" x="244"/>
        <item m="1" x="595"/>
        <item m="1" x="258"/>
        <item m="1" x="626"/>
        <item m="1" x="286"/>
        <item m="1" x="634"/>
        <item m="1" x="295"/>
        <item m="1" x="646"/>
        <item m="1" x="314"/>
        <item m="1" x="665"/>
        <item m="1" x="322"/>
        <item m="1" x="676"/>
        <item m="1" x="508"/>
        <item m="1" x="188"/>
        <item m="1" x="535"/>
        <item m="1" x="205"/>
        <item m="1" x="552"/>
        <item m="1" x="219"/>
        <item m="1" x="583"/>
        <item m="1" x="247"/>
        <item m="1" x="597"/>
        <item m="1" x="260"/>
        <item m="1" x="614"/>
        <item m="1" x="288"/>
        <item m="1" x="637"/>
        <item m="1" x="297"/>
        <item m="1" x="648"/>
        <item m="1" x="308"/>
        <item m="1" x="667"/>
        <item m="1" x="324"/>
        <item m="1" x="678"/>
        <item m="1" x="332"/>
        <item m="1" x="6"/>
        <item m="1" x="206"/>
        <item m="1" x="554"/>
        <item m="1" x="221"/>
        <item m="1" x="570"/>
        <item m="1" x="234"/>
        <item m="1" x="599"/>
        <item m="1" x="262"/>
        <item m="1" x="616"/>
        <item m="1" x="276"/>
        <item m="1" x="299"/>
        <item m="1" x="651"/>
        <item m="1" x="310"/>
        <item m="1" x="662"/>
        <item m="1" x="318"/>
        <item m="1" x="333"/>
        <item m="1" x="8"/>
        <item m="1" x="342"/>
        <item m="1" x="15"/>
        <item m="1" x="353"/>
        <item m="1" x="25"/>
        <item x="0"/>
        <item x="1"/>
        <item x="2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sortType="ascending" defaultSubtotal="0"/>
    <pivotField compact="0" outline="0" showAll="0" defaultSubtotal="0"/>
    <pivotField compact="0" outline="0" showAll="0">
      <items count="47">
        <item sd="0" m="1" x="26"/>
        <item m="1" x="30"/>
        <item sd="0" m="1" x="41"/>
        <item sd="0" x="0"/>
        <item sd="0" m="1" x="19"/>
        <item x="15"/>
        <item x="2"/>
        <item m="1" x="40"/>
        <item m="1" x="38"/>
        <item x="4"/>
        <item m="1" x="28"/>
        <item x="7"/>
        <item m="1" x="27"/>
        <item m="1" x="37"/>
        <item x="6"/>
        <item x="9"/>
        <item x="10"/>
        <item x="13"/>
        <item x="12"/>
        <item m="1" x="34"/>
        <item x="3"/>
        <item m="1" x="23"/>
        <item m="1" x="24"/>
        <item m="1" x="32"/>
        <item m="1" x="22"/>
        <item m="1" x="35"/>
        <item m="1" x="44"/>
        <item m="1" x="43"/>
        <item m="1" x="39"/>
        <item m="1" x="20"/>
        <item m="1" x="33"/>
        <item x="8"/>
        <item m="1" x="45"/>
        <item m="1" x="21"/>
        <item m="1" x="31"/>
        <item m="1" x="42"/>
        <item m="1" x="18"/>
        <item x="14"/>
        <item m="1" x="25"/>
        <item m="1" x="36"/>
        <item m="1" x="29"/>
        <item x="1"/>
        <item m="1" x="16"/>
        <item x="11"/>
        <item x="5"/>
        <item m="1" x="17"/>
        <item t="default"/>
      </items>
    </pivotField>
    <pivotField compact="0" outline="0" showAll="0" defaultSubtotal="0"/>
    <pivotField compact="0" outline="0" showAll="0" defaultSubtotal="0"/>
    <pivotField compact="0" outline="0" showAll="0"/>
    <pivotField compact="0" numFmtId="170" outline="0" showAll="0"/>
    <pivotField compact="0" numFmtId="4" outline="0" showAll="0"/>
    <pivotField axis="axisPage" compact="0" outline="0" showAll="0">
      <items count="29">
        <item x="4"/>
        <item x="5"/>
        <item x="10"/>
        <item m="1" x="23"/>
        <item m="1" x="24"/>
        <item m="1" x="22"/>
        <item m="1" x="27"/>
        <item x="12"/>
        <item m="1" x="15"/>
        <item x="0"/>
        <item m="1" x="21"/>
        <item m="1" x="14"/>
        <item x="6"/>
        <item m="1" x="20"/>
        <item m="1" x="18"/>
        <item m="1" x="13"/>
        <item m="1" x="26"/>
        <item x="1"/>
        <item m="1" x="17"/>
        <item x="3"/>
        <item x="9"/>
        <item x="2"/>
        <item x="7"/>
        <item m="1" x="19"/>
        <item m="1" x="25"/>
        <item m="1" x="16"/>
        <item x="8"/>
        <item x="11"/>
        <item t="default"/>
      </items>
    </pivotField>
    <pivotField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multipleItemSelectionAllowed="1" showAll="0">
      <items count="4">
        <item h="1" x="0"/>
        <item x="1"/>
        <item h="1" x="2"/>
        <item t="default"/>
      </items>
    </pivotField>
    <pivotField axis="axisRow" compact="0" outline="0" showAll="0" sortType="ascending">
      <items count="17">
        <item x="14"/>
        <item x="4"/>
        <item x="6"/>
        <item x="11"/>
        <item x="7"/>
        <item x="10"/>
        <item x="12"/>
        <item x="9"/>
        <item x="1"/>
        <item x="2"/>
        <item x="5"/>
        <item x="15"/>
        <item x="3"/>
        <item x="13"/>
        <item x="8"/>
        <item x="0"/>
        <item t="default"/>
      </items>
    </pivotField>
    <pivotField dataField="1" compact="0" outline="0" dragToRow="0" dragToCol="0" dragToPage="0" showAll="0" defaultSubtotal="0"/>
    <pivotField compact="0" outline="0" showAll="0">
      <items count="16">
        <item n="MV" x="12"/>
        <item x="11"/>
        <item x="8"/>
        <item x="7"/>
        <item n="WIKS" x="0"/>
        <item n="WICO KS" x="10"/>
        <item x="9"/>
        <item n="CA KS" x="1"/>
        <item n="CACO" x="2"/>
        <item x="3"/>
        <item x="4"/>
        <item x="5"/>
        <item x="6"/>
        <item x="13"/>
        <item x="14"/>
        <item t="default"/>
      </items>
    </pivotField>
    <pivotField compact="0" outline="0" showAll="0" defaultSubtotal="0">
      <items count="24">
        <item n="GBKK" x="10"/>
        <item n="Central" x="11"/>
        <item x="5"/>
        <item x="6"/>
        <item x="4"/>
        <item sd="0" x="18"/>
        <item n="MM Bev" x="19"/>
        <item n="North" x="12"/>
        <item x="16"/>
        <item n="Northeast" x="17"/>
        <item x="0"/>
        <item x="1"/>
        <item x="2"/>
        <item x="3"/>
        <item x="7"/>
        <item x="8"/>
        <item n="Other MT" x="20"/>
        <item x="13"/>
        <item x="14"/>
        <item x="15"/>
        <item x="9"/>
        <item x="21"/>
        <item x="22"/>
        <item x="23"/>
      </items>
    </pivotField>
    <pivotField axis="axisCol" compact="0" outline="0" showAll="0">
      <items count="634">
        <item n="Dec 2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n="Apr21"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n="Sep21" x="131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t="default"/>
      </items>
    </pivotField>
    <pivotField compact="0" outline="0" showAll="0">
      <items count="32">
        <item n="GBKK" x="12"/>
        <item n="Central" x="13"/>
        <item x="5"/>
        <item x="6"/>
        <item x="4"/>
        <item n="South" x="27"/>
        <item n="North" x="14"/>
        <item x="25"/>
        <item n="Northeast" x="26"/>
        <item x="0"/>
        <item x="1"/>
        <item x="2"/>
        <item x="3"/>
        <item x="7"/>
        <item x="9"/>
        <item x="8"/>
        <item x="15"/>
        <item x="16"/>
        <item n="Other MT" x="24"/>
        <item x="17"/>
        <item x="18"/>
        <item x="19"/>
        <item x="20"/>
        <item x="21"/>
        <item x="22"/>
        <item x="23"/>
        <item x="10"/>
        <item x="11"/>
        <item x="28"/>
        <item x="29"/>
        <item x="30"/>
        <item t="default"/>
      </items>
    </pivotField>
  </pivotFields>
  <rowFields count="1">
    <field x="23"/>
  </rowFields>
  <rowItems count="9">
    <i>
      <x/>
    </i>
    <i>
      <x v="1"/>
    </i>
    <i>
      <x v="2"/>
    </i>
    <i>
      <x v="3"/>
    </i>
    <i>
      <x v="4"/>
    </i>
    <i>
      <x v="7"/>
    </i>
    <i>
      <x v="10"/>
    </i>
    <i>
      <x v="14"/>
    </i>
    <i t="grand">
      <x/>
    </i>
  </rowItems>
  <colFields count="1">
    <field x="27"/>
  </colFields>
  <colItems count="3">
    <i>
      <x v="631"/>
    </i>
    <i>
      <x v="632"/>
    </i>
    <i t="grand">
      <x/>
    </i>
  </colItems>
  <pageFields count="2">
    <pageField fld="22" hier="-1"/>
    <pageField fld="13" hier="-1"/>
  </pageFields>
  <dataFields count="1">
    <dataField name="Sum of MMU" fld="24" baseField="7" baseItem="38" numFmtId="172"/>
  </dataFields>
  <formats count="23">
    <format dxfId="218">
      <pivotArea field="13" type="button" dataOnly="0" labelOnly="1" outline="0" axis="axisPage" fieldPosition="1"/>
    </format>
    <format dxfId="217">
      <pivotArea type="topRight" dataOnly="0" labelOnly="1" outline="0" fieldPosition="0"/>
    </format>
    <format dxfId="216">
      <pivotArea dataOnly="0" labelOnly="1" grandCol="1" outline="0" fieldPosition="0"/>
    </format>
    <format dxfId="215">
      <pivotArea outline="0" fieldPosition="0">
        <references count="1">
          <reference field="27" count="1" selected="0">
            <x v="2"/>
          </reference>
        </references>
      </pivotArea>
    </format>
    <format dxfId="214">
      <pivotArea grandCol="1" outline="0" collapsedLevelsAreSubtotals="1" fieldPosition="0"/>
    </format>
    <format dxfId="213">
      <pivotArea field="27" grandRow="1" outline="0" axis="axisCol" fieldPosition="0">
        <references count="1">
          <reference field="27" count="1" selected="0">
            <x v="18"/>
          </reference>
        </references>
      </pivotArea>
    </format>
    <format dxfId="212">
      <pivotArea field="27" grandRow="1" outline="0" axis="axisCol" fieldPosition="0">
        <references count="1">
          <reference field="27" count="1" selected="0">
            <x v="21"/>
          </reference>
        </references>
      </pivotArea>
    </format>
    <format dxfId="211">
      <pivotArea outline="0" fieldPosition="0">
        <references count="1">
          <reference field="4294967294" count="1">
            <x v="0"/>
          </reference>
        </references>
      </pivotArea>
    </format>
    <format dxfId="210">
      <pivotArea outline="0" collapsedLevelsAreSubtotals="1" fieldPosition="0"/>
    </format>
    <format dxfId="209">
      <pivotArea field="27" grandRow="1" outline="0" axis="axisCol" fieldPosition="0">
        <references count="1">
          <reference field="27" count="1" selected="0">
            <x v="126"/>
          </reference>
        </references>
      </pivotArea>
    </format>
    <format dxfId="208">
      <pivotArea field="27" grandRow="1" outline="0" axis="axisCol" fieldPosition="0">
        <references count="1">
          <reference field="27" count="5" selected="0">
            <x v="161"/>
            <x v="162"/>
            <x v="163"/>
            <x v="164"/>
            <x v="165"/>
          </reference>
        </references>
      </pivotArea>
    </format>
    <format dxfId="207">
      <pivotArea dataOnly="0" labelOnly="1" outline="0" fieldPosition="0">
        <references count="1">
          <reference field="27" count="1">
            <x v="193"/>
          </reference>
        </references>
      </pivotArea>
    </format>
    <format dxfId="206">
      <pivotArea field="27" grandRow="1" outline="0" axis="axisCol" fieldPosition="0">
        <references count="1">
          <reference field="27" count="7" selected="0">
            <x v="193"/>
            <x v="194"/>
            <x v="195"/>
            <x v="196"/>
            <x v="197"/>
            <x v="198"/>
            <x v="199"/>
          </reference>
        </references>
      </pivotArea>
    </format>
    <format dxfId="205">
      <pivotArea outline="0" collapsedLevelsAreSubtotals="1" fieldPosition="0"/>
    </format>
    <format dxfId="204">
      <pivotArea dataOnly="0" labelOnly="1" outline="0" fieldPosition="0">
        <references count="1">
          <reference field="27" count="10"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</references>
      </pivotArea>
    </format>
    <format dxfId="203">
      <pivotArea dataOnly="0" labelOnly="1" grandCol="1" outline="0" fieldPosition="0"/>
    </format>
    <format dxfId="202">
      <pivotArea outline="0" collapsedLevelsAreSubtotals="1" fieldPosition="0"/>
    </format>
    <format dxfId="201">
      <pivotArea dataOnly="0" labelOnly="1" outline="0" fieldPosition="0">
        <references count="1">
          <reference field="27" count="10"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</references>
      </pivotArea>
    </format>
    <format dxfId="200">
      <pivotArea dataOnly="0" labelOnly="1" grandCol="1" outline="0" fieldPosition="0"/>
    </format>
    <format dxfId="199">
      <pivotArea grandRow="1" grandCol="1" outline="0" collapsedLevelsAreSubtotals="1" fieldPosition="0"/>
    </format>
    <format dxfId="198">
      <pivotArea grandRow="1" outline="0" collapsedLevelsAreSubtotals="1" fieldPosition="0"/>
    </format>
    <format dxfId="197">
      <pivotArea dataOnly="0" labelOnly="1" outline="0" fieldPosition="0">
        <references count="1">
          <reference field="27" count="1">
            <x v="589"/>
          </reference>
        </references>
      </pivotArea>
    </format>
    <format dxfId="196">
      <pivotArea outline="0" fieldPosition="0">
        <references count="1">
          <reference field="23" count="8" selected="0">
            <x v="0"/>
            <x v="1"/>
            <x v="2"/>
            <x v="3"/>
            <x v="4"/>
            <x v="7"/>
            <x v="10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B9BE5-5CF7-4793-B7BA-6C053654DD66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A4:J18" firstHeaderRow="1" firstDataRow="2" firstDataCol="1" rowPageCount="1" colPageCount="1"/>
  <pivotFields count="29">
    <pivotField compact="0" numFmtId="164" outline="0" showAll="0" sortType="ascending" defaultSubtotal="0">
      <items count="565">
        <item m="1" x="501"/>
        <item m="1" x="223"/>
        <item m="1" x="514"/>
        <item m="1" x="234"/>
        <item m="1" x="250"/>
        <item m="1" x="540"/>
        <item m="1" x="270"/>
        <item m="1" x="562"/>
        <item m="1" x="276"/>
        <item m="1" x="12"/>
        <item m="1" x="284"/>
        <item m="1" x="22"/>
        <item m="1" x="294"/>
        <item m="1" x="27"/>
        <item m="1" x="298"/>
        <item m="1" x="313"/>
        <item m="1" x="44"/>
        <item m="1" x="292"/>
        <item m="1" x="29"/>
        <item m="1" x="301"/>
        <item m="1" x="34"/>
        <item m="1" x="308"/>
        <item m="1" x="41"/>
        <item m="1" x="52"/>
        <item m="1" x="327"/>
        <item m="1" x="60"/>
        <item m="1" x="303"/>
        <item m="1" x="36"/>
        <item m="1" x="310"/>
        <item m="1" x="42"/>
        <item m="1" x="315"/>
        <item m="1" x="54"/>
        <item m="1" x="329"/>
        <item m="1" x="62"/>
        <item m="1" x="336"/>
        <item m="1" x="351"/>
        <item m="1" x="79"/>
        <item m="1" x="85"/>
        <item m="1" x="370"/>
        <item m="1" x="105"/>
        <item m="1" x="388"/>
        <item m="1" x="116"/>
        <item m="1" x="397"/>
        <item m="1" x="317"/>
        <item m="1" x="48"/>
        <item m="1" x="57"/>
        <item m="1" x="332"/>
        <item m="1" x="67"/>
        <item m="1" x="343"/>
        <item m="1" x="354"/>
        <item m="1" x="81"/>
        <item m="1" x="372"/>
        <item m="1" x="96"/>
        <item m="1" x="108"/>
        <item m="1" x="391"/>
        <item m="1" x="127"/>
        <item m="1" x="410"/>
        <item m="1" x="140"/>
        <item m="1" x="422"/>
        <item m="1" x="150"/>
        <item m="1" x="443"/>
        <item m="1" x="170"/>
        <item m="1" x="455"/>
        <item m="1" x="334"/>
        <item m="1" x="65"/>
        <item m="1" x="346"/>
        <item m="1" x="357"/>
        <item m="1" x="83"/>
        <item m="1" x="364"/>
        <item m="1" x="99"/>
        <item m="1" x="119"/>
        <item m="1" x="413"/>
        <item m="1" x="142"/>
        <item m="1" x="424"/>
        <item m="1" x="151"/>
        <item m="1" x="435"/>
        <item m="1" x="172"/>
        <item m="1" x="457"/>
        <item m="1" x="183"/>
        <item m="1" x="469"/>
        <item m="1" x="194"/>
        <item m="1" x="366"/>
        <item m="1" x="89"/>
        <item m="1" x="376"/>
        <item m="1" x="111"/>
        <item m="1" x="393"/>
        <item m="1" x="121"/>
        <item m="1" x="401"/>
        <item m="1" x="131"/>
        <item m="1" x="426"/>
        <item m="1" x="153"/>
        <item m="1" x="437"/>
        <item m="1" x="162"/>
        <item m="1" x="447"/>
        <item m="1" x="185"/>
        <item m="1" x="471"/>
        <item m="1" x="482"/>
        <item m="1" x="204"/>
        <item m="1" x="504"/>
        <item m="1" x="368"/>
        <item m="1" x="92"/>
        <item m="1" x="103"/>
        <item m="1" x="395"/>
        <item m="1" x="123"/>
        <item m="1" x="403"/>
        <item m="1" x="133"/>
        <item m="1" x="417"/>
        <item m="1" x="155"/>
        <item m="1" x="439"/>
        <item m="1" x="165"/>
        <item m="1" x="449"/>
        <item m="1" x="176"/>
        <item m="1" x="473"/>
        <item m="1" x="196"/>
        <item m="1" x="484"/>
        <item m="1" x="205"/>
        <item m="1" x="493"/>
        <item m="1" x="226"/>
        <item m="1" x="517"/>
        <item m="1" x="237"/>
        <item m="1" x="385"/>
        <item m="1" x="114"/>
        <item m="1" x="405"/>
        <item m="1" x="135"/>
        <item m="1" x="418"/>
        <item m="1" x="146"/>
        <item m="1" x="430"/>
        <item m="1" x="167"/>
        <item m="1" x="451"/>
        <item m="1" x="177"/>
        <item m="1" x="462"/>
        <item m="1" x="189"/>
        <item m="1" x="486"/>
        <item m="1" x="207"/>
        <item m="1" x="494"/>
        <item m="1" x="216"/>
        <item m="1" x="507"/>
        <item m="1" x="523"/>
        <item m="1" x="533"/>
        <item m="1" x="137"/>
        <item m="1" x="420"/>
        <item m="1" x="148"/>
        <item m="1" x="431"/>
        <item m="1" x="157"/>
        <item m="1" x="452"/>
        <item m="1" x="179"/>
        <item m="1" x="464"/>
        <item m="1" x="475"/>
        <item m="1" x="209"/>
        <item m="1" x="496"/>
        <item m="1" x="218"/>
        <item m="1" x="508"/>
        <item m="1" x="228"/>
        <item m="1" x="525"/>
        <item m="1" x="245"/>
        <item m="1" x="534"/>
        <item m="1" x="253"/>
        <item m="1" x="543"/>
        <item m="1" x="266"/>
        <item m="1" x="557"/>
        <item m="1" x="433"/>
        <item m="1" x="158"/>
        <item m="1" x="442"/>
        <item m="1" x="181"/>
        <item m="1" x="466"/>
        <item m="1" x="190"/>
        <item m="1" x="476"/>
        <item m="1" x="199"/>
        <item m="1" x="498"/>
        <item m="1" x="220"/>
        <item m="1" x="510"/>
        <item m="1" x="229"/>
        <item m="1" x="520"/>
        <item m="1" x="247"/>
        <item m="1" x="536"/>
        <item m="1" x="255"/>
        <item m="1" x="544"/>
        <item m="1" x="261"/>
        <item m="1" x="559"/>
        <item m="1" x="274"/>
        <item m="1" x="8"/>
        <item m="1" x="279"/>
        <item m="1" x="192"/>
        <item m="1" x="478"/>
        <item m="1" x="200"/>
        <item m="1" x="489"/>
        <item m="1" x="212"/>
        <item m="1" x="512"/>
        <item m="1" x="231"/>
        <item m="1" x="241"/>
        <item m="1" x="528"/>
        <item m="1" x="257"/>
        <item m="1" x="546"/>
        <item m="1" x="262"/>
        <item m="1" x="551"/>
        <item m="1" x="10"/>
        <item m="1" x="281"/>
        <item m="1" x="15"/>
        <item m="1" x="286"/>
        <item m="1" x="20"/>
        <item m="1" x="480"/>
        <item m="1" x="202"/>
        <item m="1" x="491"/>
        <item m="1" x="213"/>
        <item m="1" x="500"/>
        <item m="1" x="233"/>
        <item m="1" x="521"/>
        <item m="1" x="242"/>
        <item m="1" x="529"/>
        <item m="1" x="249"/>
        <item m="1" x="539"/>
        <item m="1" x="548"/>
        <item m="1" x="264"/>
        <item m="1" x="553"/>
        <item m="1" x="269"/>
        <item m="1" x="561"/>
        <item m="1" x="283"/>
        <item m="1" x="17"/>
        <item m="1" x="288"/>
        <item m="1" x="21"/>
        <item m="1" x="293"/>
        <item m="1" x="32"/>
        <item m="1" x="502"/>
        <item m="1" x="224"/>
        <item m="1" x="516"/>
        <item m="1" x="236"/>
        <item m="1" x="531"/>
        <item m="1" x="251"/>
        <item m="1" x="541"/>
        <item m="1" x="260"/>
        <item m="1" x="555"/>
        <item m="1" x="272"/>
        <item m="1" x="563"/>
        <item m="1" x="277"/>
        <item m="1" x="14"/>
        <item m="1" x="290"/>
        <item m="1" x="24"/>
        <item m="1" x="295"/>
        <item m="1" x="28"/>
        <item m="1" x="300"/>
        <item m="1" x="40"/>
        <item m="1" x="314"/>
        <item m="1" x="45"/>
        <item m="1" x="320"/>
        <item m="1" x="296"/>
        <item m="1" x="30"/>
        <item m="1" x="302"/>
        <item m="1" x="35"/>
        <item m="1" x="309"/>
        <item m="1" x="46"/>
        <item m="1" x="321"/>
        <item m="1" x="53"/>
        <item m="1" x="328"/>
        <item m="1" x="61"/>
        <item m="1" x="341"/>
        <item m="1" x="72"/>
        <item m="1" x="350"/>
        <item m="1" x="78"/>
        <item m="1" x="361"/>
        <item m="1" x="94"/>
        <item m="1" x="378"/>
        <item m="1" x="104"/>
        <item m="1" x="387"/>
        <item m="1" x="115"/>
        <item m="1" x="408"/>
        <item m="1" x="305"/>
        <item m="1" x="38"/>
        <item m="1" x="311"/>
        <item m="1" x="43"/>
        <item m="1" x="323"/>
        <item m="1" x="56"/>
        <item m="1" x="331"/>
        <item m="1" x="63"/>
        <item m="1" x="337"/>
        <item m="1" x="74"/>
        <item m="1" x="353"/>
        <item m="1" x="362"/>
        <item m="1" x="86"/>
        <item m="1" x="380"/>
        <item m="1" x="107"/>
        <item m="1" x="390"/>
        <item m="1" x="117"/>
        <item m="1" x="398"/>
        <item m="1" x="139"/>
        <item m="1" x="318"/>
        <item m="1" x="50"/>
        <item m="1" x="325"/>
        <item m="1" x="59"/>
        <item m="1" x="338"/>
        <item m="1" x="68"/>
        <item m="1" x="345"/>
        <item m="1" x="76"/>
        <item m="1" x="356"/>
        <item m="1" x="87"/>
        <item m="1" x="373"/>
        <item m="1" x="98"/>
        <item m="1" x="382"/>
        <item m="1" x="110"/>
        <item m="1" x="399"/>
        <item m="1" x="128"/>
        <item m="1" x="412"/>
        <item m="1" x="141"/>
        <item m="1" x="423"/>
        <item m="1" x="160"/>
        <item m="1" x="444"/>
        <item m="1" x="171"/>
        <item m="1" x="456"/>
        <item m="1" x="335"/>
        <item m="1" x="70"/>
        <item m="1" x="348"/>
        <item m="1" x="358"/>
        <item m="1" x="84"/>
        <item m="1" x="375"/>
        <item m="1" x="101"/>
        <item m="1" x="130"/>
        <item m="1" x="415"/>
        <item m="1" x="144"/>
        <item m="1" x="425"/>
        <item m="1" x="152"/>
        <item m="1" x="446"/>
        <item m="1" x="174"/>
        <item m="1" x="459"/>
        <item m="1" x="184"/>
        <item m="1" x="470"/>
        <item m="1" x="360"/>
        <item m="1" x="367"/>
        <item m="1" x="91"/>
        <item m="1" x="384"/>
        <item m="1" x="112"/>
        <item m="1" x="394"/>
        <item m="1" x="122"/>
        <item m="1" x="402"/>
        <item m="1" x="428"/>
        <item m="1" x="154"/>
        <item m="1" x="438"/>
        <item m="1" x="164"/>
        <item m="1" x="461"/>
        <item m="1" x="187"/>
        <item m="1" x="472"/>
        <item m="1" x="195"/>
        <item m="1" x="483"/>
        <item m="1" x="215"/>
        <item m="1" x="505"/>
        <item m="1" x="369"/>
        <item m="1" x="93"/>
        <item m="1" x="113"/>
        <item m="1" x="396"/>
        <item m="1" x="124"/>
        <item m="1" x="404"/>
        <item m="1" x="134"/>
        <item m="1" x="429"/>
        <item m="1" x="156"/>
        <item m="1" x="440"/>
        <item m="1" x="166"/>
        <item m="1" x="450"/>
        <item m="1" x="188"/>
        <item m="1" x="474"/>
        <item m="1" x="197"/>
        <item m="1" x="485"/>
        <item m="1" x="206"/>
        <item m="1" x="506"/>
        <item m="1" x="227"/>
        <item m="1" x="518"/>
        <item m="1" x="238"/>
        <item m="1" x="386"/>
        <item m="1" x="125"/>
        <item m="1" x="406"/>
        <item m="1" x="136"/>
        <item m="1" x="419"/>
        <item m="1" x="147"/>
        <item m="1" x="441"/>
        <item m="1" x="168"/>
        <item m="1" x="178"/>
        <item m="1" x="463"/>
        <item m="1" x="198"/>
        <item m="1" x="487"/>
        <item m="1" x="208"/>
        <item m="1" x="495"/>
        <item m="1" x="217"/>
        <item m="1" x="519"/>
        <item m="1" x="239"/>
        <item m="1" x="524"/>
        <item m="1" x="407"/>
        <item m="1" x="138"/>
        <item m="1" x="421"/>
        <item m="1" x="149"/>
        <item m="1" x="432"/>
        <item m="1" x="169"/>
        <item m="1" x="453"/>
        <item m="1" x="180"/>
        <item m="1" x="465"/>
        <item m="1" x="488"/>
        <item m="1" x="210"/>
        <item m="1" x="497"/>
        <item m="1" x="219"/>
        <item m="1" x="509"/>
        <item m="1" x="240"/>
        <item m="1" x="526"/>
        <item m="1" x="246"/>
        <item m="1" x="535"/>
        <item m="1" x="254"/>
        <item m="1" x="550"/>
        <item m="1" x="267"/>
        <item m="1" x="558"/>
        <item m="1" x="434"/>
        <item m="1" x="159"/>
        <item m="1" x="454"/>
        <item m="1" x="182"/>
        <item m="1" x="467"/>
        <item m="1" x="191"/>
        <item m="1" x="477"/>
        <item m="1" x="211"/>
        <item m="1" x="499"/>
        <item m="1" x="221"/>
        <item m="1" x="511"/>
        <item m="1" x="230"/>
        <item m="1" x="527"/>
        <item m="1" x="248"/>
        <item m="1" x="537"/>
        <item m="1" x="256"/>
        <item m="1" x="545"/>
        <item m="1" x="268"/>
        <item m="1" x="560"/>
        <item m="1" x="275"/>
        <item m="1" x="9"/>
        <item m="1" x="280"/>
        <item m="1" x="468"/>
        <item m="1" x="193"/>
        <item m="1" x="479"/>
        <item m="1" x="201"/>
        <item m="1" x="490"/>
        <item m="1" x="222"/>
        <item m="1" x="513"/>
        <item m="1" x="232"/>
        <item m="1" x="538"/>
        <item m="1" x="258"/>
        <item m="1" x="547"/>
        <item m="1" x="263"/>
        <item m="1" x="552"/>
        <item m="1" x="11"/>
        <item m="1" x="282"/>
        <item m="1" x="16"/>
        <item m="1" x="287"/>
        <item m="1" x="26"/>
        <item m="1" x="481"/>
        <item m="1" x="203"/>
        <item m="1" x="492"/>
        <item m="1" x="214"/>
        <item m="1" x="515"/>
        <item m="1" x="235"/>
        <item m="1" x="522"/>
        <item m="1" x="243"/>
        <item m="1" x="530"/>
        <item m="1" x="259"/>
        <item m="1" x="549"/>
        <item m="1" x="265"/>
        <item m="1" x="554"/>
        <item m="1" x="271"/>
        <item m="1" x="13"/>
        <item m="1" x="285"/>
        <item m="1" x="18"/>
        <item m="1" x="289"/>
        <item m="1" x="23"/>
        <item m="1" x="299"/>
        <item m="1" x="33"/>
        <item m="1" x="307"/>
        <item m="1" x="503"/>
        <item m="1" x="225"/>
        <item m="1" x="244"/>
        <item m="1" x="532"/>
        <item m="1" x="252"/>
        <item m="1" x="542"/>
        <item m="1" x="556"/>
        <item m="1" x="273"/>
        <item m="1" x="564"/>
        <item m="1" x="278"/>
        <item m="1" x="19"/>
        <item m="1" x="291"/>
        <item m="1" x="25"/>
        <item m="1" x="297"/>
        <item m="1" x="31"/>
        <item m="1" x="304"/>
        <item m="1" x="37"/>
        <item m="1" x="316"/>
        <item m="1" x="47"/>
        <item m="1" x="322"/>
        <item m="1" x="55"/>
        <item m="1" x="330"/>
        <item m="1" x="66"/>
        <item m="1" x="342"/>
        <item m="1" x="73"/>
        <item m="1" x="352"/>
        <item m="1" x="80"/>
        <item m="1" x="371"/>
        <item m="1" x="95"/>
        <item m="1" x="379"/>
        <item m="1" x="106"/>
        <item m="1" x="389"/>
        <item m="1" x="126"/>
        <item m="1" x="409"/>
        <item m="1" x="306"/>
        <item m="1" x="39"/>
        <item m="1" x="312"/>
        <item m="1" x="49"/>
        <item m="1" x="324"/>
        <item m="1" x="58"/>
        <item m="1" x="333"/>
        <item m="1" x="64"/>
        <item m="1" x="344"/>
        <item m="1" x="75"/>
        <item m="1" x="355"/>
        <item m="1" x="82"/>
        <item m="1" x="363"/>
        <item m="1" x="97"/>
        <item m="1" x="381"/>
        <item m="1" x="109"/>
        <item m="1" x="392"/>
        <item m="1" x="118"/>
        <item m="1" x="411"/>
        <item m="1" x="319"/>
        <item m="1" x="51"/>
        <item m="1" x="326"/>
        <item m="1" x="339"/>
        <item m="1" x="69"/>
        <item m="1" x="347"/>
        <item m="1" x="77"/>
        <item m="1" x="365"/>
        <item m="1" x="88"/>
        <item m="1" x="374"/>
        <item m="1" x="100"/>
        <item m="1" x="383"/>
        <item m="1" x="120"/>
        <item m="1" x="400"/>
        <item m="1" x="129"/>
        <item m="1" x="414"/>
        <item m="1" x="143"/>
        <item m="1" x="436"/>
        <item m="1" x="161"/>
        <item m="1" x="445"/>
        <item m="1" x="173"/>
        <item m="1" x="458"/>
        <item m="1" x="340"/>
        <item m="1" x="71"/>
        <item m="1" x="349"/>
        <item m="1" x="359"/>
        <item m="1" x="90"/>
        <item m="1" x="377"/>
        <item m="1" x="102"/>
        <item m="1" x="132"/>
        <item m="1" x="416"/>
        <item m="1" x="145"/>
        <item m="1" x="427"/>
        <item m="1" x="163"/>
        <item m="1" x="448"/>
        <item m="1" x="175"/>
        <item m="1" x="460"/>
        <item m="1" x="186"/>
        <item x="0"/>
        <item x="1"/>
        <item x="2"/>
        <item x="3"/>
        <item x="4"/>
        <item x="5"/>
        <item x="6"/>
        <item x="7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sortType="ascending" defaultSubtotal="0"/>
    <pivotField compact="0" outline="0" showAll="0" defaultSubtotal="0"/>
    <pivotField compact="0" outline="0" showAll="0">
      <items count="45">
        <item sd="0" m="1" x="32"/>
        <item x="9"/>
        <item sd="0" x="5"/>
        <item sd="0" x="6"/>
        <item sd="0" m="1" x="26"/>
        <item x="21"/>
        <item x="13"/>
        <item x="20"/>
        <item m="1" x="39"/>
        <item x="0"/>
        <item m="1" x="33"/>
        <item x="1"/>
        <item x="3"/>
        <item x="11"/>
        <item x="23"/>
        <item x="12"/>
        <item x="19"/>
        <item x="24"/>
        <item m="1" x="37"/>
        <item x="7"/>
        <item m="1" x="29"/>
        <item m="1" x="30"/>
        <item m="1" x="36"/>
        <item m="1" x="28"/>
        <item m="1" x="38"/>
        <item m="1" x="42"/>
        <item m="1" x="41"/>
        <item x="2"/>
        <item x="8"/>
        <item x="15"/>
        <item x="17"/>
        <item m="1" x="43"/>
        <item m="1" x="27"/>
        <item m="1" x="35"/>
        <item m="1" x="40"/>
        <item x="10"/>
        <item x="4"/>
        <item m="1" x="31"/>
        <item x="18"/>
        <item m="1" x="34"/>
        <item x="14"/>
        <item m="1" x="25"/>
        <item x="22"/>
        <item x="16"/>
        <item t="default"/>
      </items>
    </pivotField>
    <pivotField compact="0" outline="0" showAll="0" defaultSubtotal="0"/>
    <pivotField compact="0" outline="0" showAll="0" defaultSubtotal="0"/>
    <pivotField compact="0" outline="0" showAll="0"/>
    <pivotField compact="0" numFmtId="170" outline="0" showAll="0"/>
    <pivotField compact="0" numFmtId="4" outline="0" showAll="0"/>
    <pivotField axis="axisRow" compact="0" outline="0" showAll="0">
      <items count="28">
        <item x="0"/>
        <item x="11"/>
        <item x="1"/>
        <item m="1" x="22"/>
        <item m="1" x="23"/>
        <item m="1" x="21"/>
        <item m="1" x="26"/>
        <item x="7"/>
        <item m="1" x="14"/>
        <item x="8"/>
        <item m="1" x="20"/>
        <item m="1" x="13"/>
        <item x="9"/>
        <item m="1" x="19"/>
        <item m="1" x="17"/>
        <item m="1" x="12"/>
        <item m="1" x="25"/>
        <item x="10"/>
        <item m="1" x="16"/>
        <item x="3"/>
        <item x="5"/>
        <item x="2"/>
        <item x="4"/>
        <item m="1" x="18"/>
        <item m="1" x="24"/>
        <item m="1" x="15"/>
        <item x="6"/>
        <item t="default"/>
      </items>
    </pivotField>
    <pivotField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multipleItemSelectionAllowed="1" showAll="0">
      <items count="4">
        <item x="0"/>
        <item h="1" x="1"/>
        <item h="1" x="2"/>
        <item t="default"/>
      </items>
    </pivotField>
    <pivotField compact="0" outline="0" showAll="0"/>
    <pivotField dataField="1" compact="0" outline="0" dragToRow="0" dragToCol="0" dragToPage="0" showAll="0" defaultSubtotal="0"/>
    <pivotField compact="0" outline="0" showAll="0">
      <items count="15">
        <item n="MV" x="12"/>
        <item x="11"/>
        <item x="8"/>
        <item x="7"/>
        <item n="WIKS" x="0"/>
        <item n="WICO KS" x="10"/>
        <item x="9"/>
        <item n="CA KS" x="1"/>
        <item n="CACO" x="2"/>
        <item x="3"/>
        <item x="4"/>
        <item x="5"/>
        <item x="6"/>
        <item x="13"/>
        <item t="default"/>
      </items>
    </pivotField>
    <pivotField compact="0" outline="0" showAll="0" defaultSubtotal="0">
      <items count="22">
        <item n="GBKK" x="10"/>
        <item n="Central" x="11"/>
        <item x="5"/>
        <item x="6"/>
        <item x="4"/>
        <item sd="0" x="18"/>
        <item n="MM Bev" x="19"/>
        <item n="North" x="12"/>
        <item x="16"/>
        <item n="Northeast" x="17"/>
        <item x="0"/>
        <item x="1"/>
        <item x="2"/>
        <item x="3"/>
        <item x="7"/>
        <item x="8"/>
        <item n="Other MT" x="20"/>
        <item x="13"/>
        <item x="14"/>
        <item x="15"/>
        <item x="9"/>
        <item x="21"/>
      </items>
    </pivotField>
    <pivotField axis="axisCol" compact="0" outline="0" showAll="0">
      <items count="516">
        <item n="Dec 2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n="Apr21"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n="Sep21" x="131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compact="0" outline="0" showAll="0">
      <items count="30">
        <item n="GBKK" x="12"/>
        <item n="Central" x="13"/>
        <item x="5"/>
        <item x="6"/>
        <item x="4"/>
        <item n="South" x="27"/>
        <item n="North" x="14"/>
        <item x="25"/>
        <item n="Northeast" x="26"/>
        <item x="0"/>
        <item x="1"/>
        <item x="2"/>
        <item x="3"/>
        <item x="7"/>
        <item x="9"/>
        <item x="8"/>
        <item x="15"/>
        <item x="16"/>
        <item n="Other MT" x="24"/>
        <item x="17"/>
        <item x="18"/>
        <item x="19"/>
        <item x="20"/>
        <item x="21"/>
        <item x="22"/>
        <item x="23"/>
        <item x="10"/>
        <item x="11"/>
        <item x="28"/>
        <item t="default"/>
      </items>
    </pivotField>
  </pivotFields>
  <rowFields count="1">
    <field x="13"/>
  </rowFields>
  <rowItems count="13">
    <i>
      <x/>
    </i>
    <i>
      <x v="1"/>
    </i>
    <i>
      <x v="2"/>
    </i>
    <i>
      <x v="7"/>
    </i>
    <i>
      <x v="9"/>
    </i>
    <i>
      <x v="12"/>
    </i>
    <i>
      <x v="17"/>
    </i>
    <i>
      <x v="19"/>
    </i>
    <i>
      <x v="20"/>
    </i>
    <i>
      <x v="21"/>
    </i>
    <i>
      <x v="22"/>
    </i>
    <i>
      <x v="26"/>
    </i>
    <i t="grand">
      <x/>
    </i>
  </rowItems>
  <colFields count="1">
    <field x="27"/>
  </colFields>
  <colItems count="9"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 t="grand">
      <x/>
    </i>
  </colItems>
  <pageFields count="1">
    <pageField fld="22" hier="-1"/>
  </pageFields>
  <dataFields count="1">
    <dataField name="Sum of MMU" fld="24" baseField="7" baseItem="38" numFmtId="172"/>
  </dataFields>
  <formats count="22">
    <format dxfId="195">
      <pivotArea field="13" type="button" dataOnly="0" labelOnly="1" outline="0" axis="axisRow" fieldPosition="0"/>
    </format>
    <format dxfId="194">
      <pivotArea type="topRight" dataOnly="0" labelOnly="1" outline="0" fieldPosition="0"/>
    </format>
    <format dxfId="193">
      <pivotArea dataOnly="0" labelOnly="1" grandCol="1" outline="0" fieldPosition="0"/>
    </format>
    <format dxfId="192">
      <pivotArea outline="0" fieldPosition="0">
        <references count="1">
          <reference field="27" count="1" selected="0">
            <x v="2"/>
          </reference>
        </references>
      </pivotArea>
    </format>
    <format dxfId="191">
      <pivotArea grandCol="1" outline="0" collapsedLevelsAreSubtotals="1" fieldPosition="0"/>
    </format>
    <format dxfId="190">
      <pivotArea field="27" grandRow="1" outline="0" axis="axisCol" fieldPosition="0">
        <references count="1">
          <reference field="27" count="1" selected="0">
            <x v="18"/>
          </reference>
        </references>
      </pivotArea>
    </format>
    <format dxfId="189">
      <pivotArea field="27" grandRow="1" outline="0" axis="axisCol" fieldPosition="0">
        <references count="1">
          <reference field="27" count="1" selected="0">
            <x v="21"/>
          </reference>
        </references>
      </pivotArea>
    </format>
    <format dxfId="188">
      <pivotArea outline="0" fieldPosition="0">
        <references count="1">
          <reference field="4294967294" count="1">
            <x v="0"/>
          </reference>
        </references>
      </pivotArea>
    </format>
    <format dxfId="187">
      <pivotArea outline="0" collapsedLevelsAreSubtotals="1" fieldPosition="0"/>
    </format>
    <format dxfId="186">
      <pivotArea field="27" grandRow="1" outline="0" axis="axisCol" fieldPosition="0">
        <references count="1">
          <reference field="27" count="1" selected="0">
            <x v="126"/>
          </reference>
        </references>
      </pivotArea>
    </format>
    <format dxfId="185">
      <pivotArea field="27" grandRow="1" outline="0" axis="axisCol" fieldPosition="0">
        <references count="1">
          <reference field="27" count="5" selected="0">
            <x v="161"/>
            <x v="162"/>
            <x v="163"/>
            <x v="164"/>
            <x v="165"/>
          </reference>
        </references>
      </pivotArea>
    </format>
    <format dxfId="184">
      <pivotArea dataOnly="0" labelOnly="1" outline="0" fieldPosition="0">
        <references count="1">
          <reference field="27" count="1">
            <x v="193"/>
          </reference>
        </references>
      </pivotArea>
    </format>
    <format dxfId="183">
      <pivotArea field="27" grandRow="1" outline="0" axis="axisCol" fieldPosition="0">
        <references count="1">
          <reference field="27" count="7" selected="0">
            <x v="193"/>
            <x v="194"/>
            <x v="195"/>
            <x v="196"/>
            <x v="197"/>
            <x v="198"/>
            <x v="199"/>
          </reference>
        </references>
      </pivotArea>
    </format>
    <format dxfId="182">
      <pivotArea outline="0" collapsedLevelsAreSubtotals="1" fieldPosition="0"/>
    </format>
    <format dxfId="181">
      <pivotArea dataOnly="0" labelOnly="1" outline="0" fieldPosition="0">
        <references count="1">
          <reference field="27" count="10"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</references>
      </pivotArea>
    </format>
    <format dxfId="180">
      <pivotArea dataOnly="0" labelOnly="1" grandCol="1" outline="0" fieldPosition="0"/>
    </format>
    <format dxfId="179">
      <pivotArea outline="0" collapsedLevelsAreSubtotals="1" fieldPosition="0"/>
    </format>
    <format dxfId="178">
      <pivotArea dataOnly="0" labelOnly="1" outline="0" fieldPosition="0">
        <references count="1">
          <reference field="27" count="10"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</references>
      </pivotArea>
    </format>
    <format dxfId="177">
      <pivotArea dataOnly="0" labelOnly="1" grandCol="1" outline="0" fieldPosition="0"/>
    </format>
    <format dxfId="176">
      <pivotArea grandRow="1" grandCol="1" outline="0" collapsedLevelsAreSubtotals="1" fieldPosition="0"/>
    </format>
    <format dxfId="175">
      <pivotArea grandRow="1" outline="0" collapsedLevelsAreSubtotals="1" fieldPosition="0"/>
    </format>
    <format dxfId="174">
      <pivotArea outline="0" fieldPosition="0">
        <references count="1">
          <reference field="13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B0CA9-B3C3-495A-9EF7-D872EA5959D5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A4:P18" firstHeaderRow="1" firstDataRow="2" firstDataCol="1" rowPageCount="2" colPageCount="1"/>
  <pivotFields count="29">
    <pivotField compact="0" numFmtId="164" outline="0" showAll="0" sortType="ascending" defaultSubtotal="0">
      <items count="557">
        <item m="1" x="493"/>
        <item m="1" x="223"/>
        <item m="1" x="506"/>
        <item m="1" x="234"/>
        <item m="1" x="250"/>
        <item m="1" x="532"/>
        <item m="1" x="270"/>
        <item m="1" x="554"/>
        <item m="1" x="276"/>
        <item m="1" x="20"/>
        <item m="1" x="284"/>
        <item m="1" x="30"/>
        <item m="1" x="294"/>
        <item m="1" x="35"/>
        <item m="1" x="298"/>
        <item m="1" x="313"/>
        <item m="1" x="52"/>
        <item m="1" x="292"/>
        <item m="1" x="37"/>
        <item m="1" x="301"/>
        <item m="1" x="42"/>
        <item m="1" x="308"/>
        <item m="1" x="49"/>
        <item m="1" x="60"/>
        <item m="1" x="327"/>
        <item m="1" x="68"/>
        <item m="1" x="303"/>
        <item m="1" x="44"/>
        <item m="1" x="310"/>
        <item m="1" x="50"/>
        <item m="1" x="315"/>
        <item m="1" x="62"/>
        <item m="1" x="329"/>
        <item m="1" x="70"/>
        <item m="1" x="336"/>
        <item m="1" x="349"/>
        <item m="1" x="86"/>
        <item m="1" x="92"/>
        <item m="1" x="367"/>
        <item m="1" x="110"/>
        <item m="1" x="384"/>
        <item m="1" x="121"/>
        <item m="1" x="393"/>
        <item m="1" x="317"/>
        <item m="1" x="56"/>
        <item m="1" x="65"/>
        <item m="1" x="332"/>
        <item m="1" x="75"/>
        <item m="1" x="342"/>
        <item m="1" x="352"/>
        <item m="1" x="88"/>
        <item m="1" x="369"/>
        <item m="1" x="102"/>
        <item m="1" x="113"/>
        <item m="1" x="387"/>
        <item m="1" x="132"/>
        <item m="1" x="406"/>
        <item m="1" x="144"/>
        <item m="1" x="417"/>
        <item m="1" x="153"/>
        <item m="1" x="437"/>
        <item m="1" x="172"/>
        <item m="1" x="448"/>
        <item m="1" x="334"/>
        <item m="1" x="73"/>
        <item m="1" x="345"/>
        <item m="1" x="355"/>
        <item m="1" x="90"/>
        <item m="1" x="361"/>
        <item m="1" x="105"/>
        <item m="1" x="124"/>
        <item m="1" x="409"/>
        <item m="1" x="146"/>
        <item m="1" x="419"/>
        <item m="1" x="154"/>
        <item m="1" x="429"/>
        <item m="1" x="174"/>
        <item m="1" x="450"/>
        <item m="1" x="184"/>
        <item m="1" x="461"/>
        <item m="1" x="194"/>
        <item m="1" x="363"/>
        <item m="1" x="96"/>
        <item m="1" x="373"/>
        <item m="1" x="116"/>
        <item m="1" x="389"/>
        <item m="1" x="126"/>
        <item m="1" x="397"/>
        <item m="1" x="136"/>
        <item m="1" x="421"/>
        <item m="1" x="156"/>
        <item m="1" x="431"/>
        <item m="1" x="165"/>
        <item m="1" x="441"/>
        <item m="1" x="186"/>
        <item m="1" x="463"/>
        <item m="1" x="474"/>
        <item m="1" x="204"/>
        <item m="1" x="496"/>
        <item m="1" x="365"/>
        <item m="1" x="98"/>
        <item m="1" x="108"/>
        <item m="1" x="391"/>
        <item m="1" x="128"/>
        <item m="1" x="399"/>
        <item m="1" x="137"/>
        <item m="1" x="412"/>
        <item m="1" x="158"/>
        <item m="1" x="433"/>
        <item m="1" x="167"/>
        <item m="1" x="442"/>
        <item m="1" x="177"/>
        <item m="1" x="465"/>
        <item m="1" x="196"/>
        <item m="1" x="476"/>
        <item m="1" x="205"/>
        <item m="1" x="485"/>
        <item m="1" x="226"/>
        <item m="1" x="509"/>
        <item m="1" x="237"/>
        <item m="1" x="381"/>
        <item m="1" x="119"/>
        <item m="1" x="401"/>
        <item m="1" x="139"/>
        <item m="1" x="413"/>
        <item m="1" x="149"/>
        <item m="1" x="424"/>
        <item m="1" x="169"/>
        <item m="1" x="444"/>
        <item m="1" x="178"/>
        <item m="1" x="454"/>
        <item m="1" x="189"/>
        <item m="1" x="478"/>
        <item m="1" x="207"/>
        <item m="1" x="486"/>
        <item m="1" x="216"/>
        <item m="1" x="499"/>
        <item m="1" x="515"/>
        <item m="1" x="525"/>
        <item m="1" x="141"/>
        <item m="1" x="415"/>
        <item m="1" x="151"/>
        <item m="1" x="425"/>
        <item m="1" x="160"/>
        <item m="1" x="445"/>
        <item m="1" x="180"/>
        <item m="1" x="456"/>
        <item m="1" x="467"/>
        <item m="1" x="209"/>
        <item m="1" x="488"/>
        <item m="1" x="218"/>
        <item m="1" x="500"/>
        <item m="1" x="228"/>
        <item m="1" x="517"/>
        <item m="1" x="245"/>
        <item m="1" x="526"/>
        <item m="1" x="253"/>
        <item m="1" x="535"/>
        <item m="1" x="266"/>
        <item m="1" x="549"/>
        <item m="1" x="427"/>
        <item m="1" x="161"/>
        <item m="1" x="436"/>
        <item m="1" x="182"/>
        <item m="1" x="458"/>
        <item m="1" x="190"/>
        <item m="1" x="468"/>
        <item m="1" x="199"/>
        <item m="1" x="490"/>
        <item m="1" x="220"/>
        <item m="1" x="502"/>
        <item m="1" x="229"/>
        <item m="1" x="512"/>
        <item m="1" x="247"/>
        <item m="1" x="528"/>
        <item m="1" x="255"/>
        <item m="1" x="536"/>
        <item m="1" x="261"/>
        <item m="1" x="551"/>
        <item m="1" x="274"/>
        <item m="1" x="16"/>
        <item m="1" x="279"/>
        <item m="1" x="192"/>
        <item m="1" x="470"/>
        <item m="1" x="200"/>
        <item m="1" x="481"/>
        <item m="1" x="212"/>
        <item m="1" x="504"/>
        <item m="1" x="231"/>
        <item m="1" x="241"/>
        <item m="1" x="520"/>
        <item m="1" x="257"/>
        <item m="1" x="538"/>
        <item m="1" x="262"/>
        <item m="1" x="543"/>
        <item m="1" x="18"/>
        <item m="1" x="281"/>
        <item m="1" x="23"/>
        <item m="1" x="286"/>
        <item m="1" x="28"/>
        <item m="1" x="472"/>
        <item m="1" x="202"/>
        <item m="1" x="483"/>
        <item m="1" x="213"/>
        <item m="1" x="492"/>
        <item m="1" x="233"/>
        <item m="1" x="513"/>
        <item m="1" x="242"/>
        <item m="1" x="521"/>
        <item m="1" x="249"/>
        <item m="1" x="531"/>
        <item m="1" x="540"/>
        <item m="1" x="264"/>
        <item m="1" x="545"/>
        <item m="1" x="269"/>
        <item m="1" x="553"/>
        <item m="1" x="283"/>
        <item m="1" x="25"/>
        <item m="1" x="288"/>
        <item m="1" x="29"/>
        <item m="1" x="293"/>
        <item m="1" x="40"/>
        <item m="1" x="494"/>
        <item m="1" x="224"/>
        <item m="1" x="508"/>
        <item m="1" x="236"/>
        <item m="1" x="523"/>
        <item m="1" x="251"/>
        <item m="1" x="533"/>
        <item m="1" x="260"/>
        <item m="1" x="547"/>
        <item m="1" x="272"/>
        <item m="1" x="555"/>
        <item m="1" x="277"/>
        <item m="1" x="22"/>
        <item m="1" x="290"/>
        <item m="1" x="32"/>
        <item m="1" x="295"/>
        <item m="1" x="36"/>
        <item m="1" x="300"/>
        <item m="1" x="48"/>
        <item m="1" x="314"/>
        <item m="1" x="53"/>
        <item m="1" x="320"/>
        <item m="1" x="296"/>
        <item m="1" x="38"/>
        <item m="1" x="302"/>
        <item m="1" x="43"/>
        <item m="1" x="309"/>
        <item m="1" x="54"/>
        <item m="1" x="321"/>
        <item m="1" x="61"/>
        <item m="1" x="328"/>
        <item m="1" x="69"/>
        <item m="1" x="340"/>
        <item m="1" x="79"/>
        <item m="1" x="348"/>
        <item m="1" x="85"/>
        <item m="1" x="358"/>
        <item m="1" x="100"/>
        <item m="1" x="374"/>
        <item m="1" x="109"/>
        <item m="1" x="383"/>
        <item m="1" x="120"/>
        <item m="1" x="404"/>
        <item m="1" x="305"/>
        <item m="1" x="46"/>
        <item m="1" x="311"/>
        <item m="1" x="51"/>
        <item m="1" x="323"/>
        <item m="1" x="64"/>
        <item m="1" x="331"/>
        <item m="1" x="71"/>
        <item m="1" x="337"/>
        <item m="1" x="81"/>
        <item m="1" x="351"/>
        <item m="1" x="359"/>
        <item m="1" x="93"/>
        <item m="1" x="376"/>
        <item m="1" x="112"/>
        <item m="1" x="386"/>
        <item m="1" x="122"/>
        <item m="1" x="394"/>
        <item m="1" x="143"/>
        <item m="1" x="318"/>
        <item m="1" x="58"/>
        <item m="1" x="325"/>
        <item m="1" x="67"/>
        <item m="1" x="338"/>
        <item m="1" x="76"/>
        <item m="1" x="344"/>
        <item m="1" x="83"/>
        <item m="1" x="354"/>
        <item m="1" x="94"/>
        <item m="1" x="370"/>
        <item m="1" x="104"/>
        <item m="1" x="378"/>
        <item m="1" x="115"/>
        <item m="1" x="395"/>
        <item m="1" x="133"/>
        <item m="1" x="408"/>
        <item m="1" x="145"/>
        <item m="1" x="418"/>
        <item m="1" x="163"/>
        <item m="1" x="438"/>
        <item m="1" x="173"/>
        <item m="1" x="449"/>
        <item m="1" x="335"/>
        <item m="1" x="78"/>
        <item m="1" x="347"/>
        <item m="1" x="356"/>
        <item m="1" x="91"/>
        <item m="1" x="372"/>
        <item m="1" x="107"/>
        <item m="1" x="135"/>
        <item m="1" x="411"/>
        <item m="1" x="148"/>
        <item m="1" x="420"/>
        <item m="1" x="155"/>
        <item m="1" x="440"/>
        <item m="1" x="176"/>
        <item m="1" x="452"/>
        <item m="1" x="185"/>
        <item m="1" x="462"/>
        <item m="1" x="357"/>
        <item m="1" x="364"/>
        <item m="1" x="97"/>
        <item m="1" x="380"/>
        <item m="1" x="117"/>
        <item m="1" x="390"/>
        <item m="1" x="127"/>
        <item m="1" x="398"/>
        <item m="1" x="422"/>
        <item m="1" x="157"/>
        <item m="1" x="432"/>
        <item m="1" x="166"/>
        <item m="1" x="453"/>
        <item m="1" x="187"/>
        <item m="1" x="464"/>
        <item m="1" x="195"/>
        <item m="1" x="475"/>
        <item m="1" x="215"/>
        <item m="1" x="497"/>
        <item m="1" x="366"/>
        <item m="1" x="99"/>
        <item m="1" x="118"/>
        <item m="1" x="392"/>
        <item m="1" x="129"/>
        <item m="1" x="400"/>
        <item m="1" x="138"/>
        <item m="1" x="423"/>
        <item m="1" x="159"/>
        <item m="1" x="434"/>
        <item m="1" x="168"/>
        <item m="1" x="443"/>
        <item m="1" x="188"/>
        <item m="1" x="466"/>
        <item m="1" x="197"/>
        <item m="1" x="477"/>
        <item m="1" x="206"/>
        <item m="1" x="498"/>
        <item m="1" x="227"/>
        <item m="1" x="510"/>
        <item m="1" x="238"/>
        <item m="1" x="382"/>
        <item m="1" x="130"/>
        <item m="1" x="402"/>
        <item m="1" x="140"/>
        <item m="1" x="414"/>
        <item m="1" x="150"/>
        <item m="1" x="435"/>
        <item m="1" x="170"/>
        <item m="1" x="179"/>
        <item m="1" x="455"/>
        <item m="1" x="198"/>
        <item m="1" x="479"/>
        <item m="1" x="208"/>
        <item m="1" x="487"/>
        <item m="1" x="217"/>
        <item m="1" x="511"/>
        <item m="1" x="239"/>
        <item m="1" x="516"/>
        <item m="1" x="403"/>
        <item m="1" x="142"/>
        <item m="1" x="416"/>
        <item m="1" x="152"/>
        <item m="1" x="426"/>
        <item m="1" x="171"/>
        <item m="1" x="446"/>
        <item m="1" x="181"/>
        <item m="1" x="457"/>
        <item m="1" x="480"/>
        <item m="1" x="210"/>
        <item m="1" x="489"/>
        <item m="1" x="219"/>
        <item m="1" x="501"/>
        <item m="1" x="240"/>
        <item m="1" x="518"/>
        <item m="1" x="246"/>
        <item m="1" x="527"/>
        <item m="1" x="254"/>
        <item m="1" x="542"/>
        <item m="1" x="267"/>
        <item m="1" x="550"/>
        <item m="1" x="428"/>
        <item m="1" x="162"/>
        <item m="1" x="447"/>
        <item m="1" x="183"/>
        <item m="1" x="459"/>
        <item m="1" x="191"/>
        <item m="1" x="469"/>
        <item m="1" x="211"/>
        <item m="1" x="491"/>
        <item m="1" x="221"/>
        <item m="1" x="503"/>
        <item m="1" x="230"/>
        <item m="1" x="519"/>
        <item m="1" x="248"/>
        <item m="1" x="529"/>
        <item m="1" x="256"/>
        <item m="1" x="537"/>
        <item m="1" x="268"/>
        <item m="1" x="552"/>
        <item m="1" x="275"/>
        <item m="1" x="17"/>
        <item m="1" x="280"/>
        <item m="1" x="460"/>
        <item m="1" x="193"/>
        <item m="1" x="471"/>
        <item m="1" x="201"/>
        <item m="1" x="482"/>
        <item m="1" x="222"/>
        <item m="1" x="505"/>
        <item m="1" x="232"/>
        <item m="1" x="530"/>
        <item m="1" x="258"/>
        <item m="1" x="539"/>
        <item m="1" x="263"/>
        <item m="1" x="544"/>
        <item m="1" x="19"/>
        <item m="1" x="282"/>
        <item m="1" x="24"/>
        <item m="1" x="287"/>
        <item m="1" x="34"/>
        <item m="1" x="473"/>
        <item m="1" x="203"/>
        <item m="1" x="484"/>
        <item m="1" x="214"/>
        <item m="1" x="507"/>
        <item m="1" x="235"/>
        <item m="1" x="514"/>
        <item m="1" x="243"/>
        <item m="1" x="522"/>
        <item m="1" x="259"/>
        <item m="1" x="541"/>
        <item m="1" x="265"/>
        <item m="1" x="546"/>
        <item m="1" x="271"/>
        <item m="1" x="21"/>
        <item m="1" x="285"/>
        <item m="1" x="26"/>
        <item m="1" x="289"/>
        <item m="1" x="31"/>
        <item m="1" x="299"/>
        <item m="1" x="41"/>
        <item m="1" x="307"/>
        <item m="1" x="495"/>
        <item m="1" x="225"/>
        <item m="1" x="244"/>
        <item m="1" x="524"/>
        <item m="1" x="252"/>
        <item m="1" x="534"/>
        <item m="1" x="548"/>
        <item m="1" x="273"/>
        <item m="1" x="556"/>
        <item m="1" x="278"/>
        <item m="1" x="27"/>
        <item m="1" x="291"/>
        <item m="1" x="33"/>
        <item m="1" x="297"/>
        <item m="1" x="39"/>
        <item m="1" x="304"/>
        <item m="1" x="45"/>
        <item m="1" x="316"/>
        <item m="1" x="55"/>
        <item m="1" x="322"/>
        <item m="1" x="63"/>
        <item m="1" x="330"/>
        <item m="1" x="74"/>
        <item m="1" x="341"/>
        <item m="1" x="80"/>
        <item m="1" x="350"/>
        <item m="1" x="87"/>
        <item m="1" x="368"/>
        <item m="1" x="101"/>
        <item m="1" x="375"/>
        <item m="1" x="111"/>
        <item m="1" x="385"/>
        <item m="1" x="131"/>
        <item m="1" x="405"/>
        <item m="1" x="306"/>
        <item m="1" x="47"/>
        <item m="1" x="312"/>
        <item m="1" x="57"/>
        <item m="1" x="324"/>
        <item m="1" x="66"/>
        <item m="1" x="333"/>
        <item m="1" x="72"/>
        <item m="1" x="343"/>
        <item m="1" x="82"/>
        <item m="1" x="353"/>
        <item m="1" x="89"/>
        <item m="1" x="360"/>
        <item m="1" x="103"/>
        <item m="1" x="377"/>
        <item m="1" x="114"/>
        <item m="1" x="388"/>
        <item m="1" x="123"/>
        <item m="1" x="407"/>
        <item m="1" x="319"/>
        <item m="1" x="59"/>
        <item m="1" x="326"/>
        <item m="1" x="339"/>
        <item m="1" x="77"/>
        <item m="1" x="346"/>
        <item m="1" x="84"/>
        <item m="1" x="362"/>
        <item m="1" x="95"/>
        <item m="1" x="371"/>
        <item m="1" x="106"/>
        <item m="1" x="379"/>
        <item m="1" x="125"/>
        <item m="1" x="396"/>
        <item m="1" x="134"/>
        <item m="1" x="410"/>
        <item m="1" x="147"/>
        <item m="1" x="430"/>
        <item m="1" x="164"/>
        <item m="1" x="439"/>
        <item m="1" x="175"/>
        <item m="1" x="4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sortType="ascending" defaultSubtotal="0"/>
    <pivotField compact="0" outline="0" showAll="0" defaultSubtotal="0"/>
    <pivotField axis="axisPage" compact="0" outline="0" showAll="0">
      <items count="45">
        <item sd="0" m="1" x="31"/>
        <item x="1"/>
        <item sd="0" x="14"/>
        <item sd="0" x="15"/>
        <item sd="0" m="1" x="25"/>
        <item x="19"/>
        <item x="12"/>
        <item x="5"/>
        <item m="1" x="38"/>
        <item x="2"/>
        <item m="1" x="32"/>
        <item x="4"/>
        <item x="0"/>
        <item x="20"/>
        <item x="21"/>
        <item x="13"/>
        <item x="17"/>
        <item x="16"/>
        <item m="1" x="36"/>
        <item x="8"/>
        <item m="1" x="28"/>
        <item m="1" x="29"/>
        <item m="1" x="35"/>
        <item m="1" x="27"/>
        <item m="1" x="37"/>
        <item m="1" x="42"/>
        <item m="1" x="41"/>
        <item x="7"/>
        <item x="18"/>
        <item x="22"/>
        <item x="23"/>
        <item m="1" x="43"/>
        <item m="1" x="26"/>
        <item m="1" x="34"/>
        <item m="1" x="39"/>
        <item x="9"/>
        <item x="3"/>
        <item m="1" x="30"/>
        <item x="10"/>
        <item m="1" x="33"/>
        <item x="6"/>
        <item m="1" x="24"/>
        <item m="1" x="40"/>
        <item x="11"/>
        <item t="default"/>
      </items>
    </pivotField>
    <pivotField compact="0" outline="0" showAll="0" defaultSubtotal="0"/>
    <pivotField compact="0" outline="0" showAll="0" defaultSubtotal="0"/>
    <pivotField compact="0" outline="0" showAll="0"/>
    <pivotField compact="0" numFmtId="170" outline="0" showAll="0"/>
    <pivotField compact="0" numFmtId="4" outline="0" showAll="0"/>
    <pivotField axis="axisRow" compact="0" outline="0" showAll="0">
      <items count="28">
        <item x="8"/>
        <item x="10"/>
        <item x="9"/>
        <item m="1" x="22"/>
        <item m="1" x="23"/>
        <item m="1" x="21"/>
        <item m="1" x="26"/>
        <item x="7"/>
        <item m="1" x="14"/>
        <item x="2"/>
        <item m="1" x="20"/>
        <item m="1" x="13"/>
        <item x="3"/>
        <item m="1" x="19"/>
        <item m="1" x="17"/>
        <item m="1" x="12"/>
        <item m="1" x="25"/>
        <item x="4"/>
        <item m="1" x="16"/>
        <item x="1"/>
        <item x="11"/>
        <item x="0"/>
        <item x="5"/>
        <item m="1" x="18"/>
        <item m="1" x="24"/>
        <item m="1" x="15"/>
        <item x="6"/>
        <item t="default"/>
      </items>
    </pivotField>
    <pivotField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multipleItemSelectionAllowed="1" showAll="0">
      <items count="4">
        <item h="1" x="0"/>
        <item x="1"/>
        <item x="2"/>
        <item t="default"/>
      </items>
    </pivotField>
    <pivotField compact="0" outline="0" showAll="0"/>
    <pivotField dataField="1" compact="0" outline="0" dragToRow="0" dragToCol="0" dragToPage="0" showAll="0" defaultSubtotal="0"/>
    <pivotField compact="0" outline="0" showAll="0">
      <items count="15">
        <item n="MV" x="12"/>
        <item x="11"/>
        <item x="8"/>
        <item x="7"/>
        <item n="WIKS" x="0"/>
        <item n="WICO KS" x="10"/>
        <item x="9"/>
        <item n="CA KS" x="1"/>
        <item n="CACO" x="2"/>
        <item x="3"/>
        <item x="4"/>
        <item x="5"/>
        <item x="6"/>
        <item x="13"/>
        <item t="default"/>
      </items>
    </pivotField>
    <pivotField compact="0" outline="0" showAll="0" defaultSubtotal="0">
      <items count="22">
        <item n="GBKK" x="10"/>
        <item n="Central" x="11"/>
        <item x="5"/>
        <item x="6"/>
        <item x="4"/>
        <item sd="0" x="18"/>
        <item n="MM Bev" x="19"/>
        <item n="North" x="12"/>
        <item x="16"/>
        <item n="Northeast" x="17"/>
        <item x="0"/>
        <item x="1"/>
        <item x="2"/>
        <item x="3"/>
        <item x="7"/>
        <item x="8"/>
        <item n="Other MT" x="20"/>
        <item x="13"/>
        <item x="14"/>
        <item x="15"/>
        <item x="9"/>
        <item x="21"/>
      </items>
    </pivotField>
    <pivotField axis="axisCol" compact="0" outline="0" showAll="0">
      <items count="508">
        <item n="Dec 2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n="Apr21"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n="Sep21" x="131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t="default"/>
      </items>
    </pivotField>
    <pivotField compact="0" outline="0" showAll="0">
      <items count="30">
        <item n="GBKK" x="12"/>
        <item n="Central" x="13"/>
        <item x="5"/>
        <item x="6"/>
        <item x="4"/>
        <item n="South" x="27"/>
        <item n="North" x="14"/>
        <item x="25"/>
        <item n="Northeast" x="26"/>
        <item x="0"/>
        <item x="1"/>
        <item x="2"/>
        <item x="3"/>
        <item x="7"/>
        <item x="9"/>
        <item x="8"/>
        <item x="15"/>
        <item x="16"/>
        <item n="Other MT" x="24"/>
        <item x="17"/>
        <item x="18"/>
        <item x="19"/>
        <item x="20"/>
        <item x="21"/>
        <item x="22"/>
        <item x="23"/>
        <item x="10"/>
        <item x="11"/>
        <item x="28"/>
        <item t="default"/>
      </items>
    </pivotField>
  </pivotFields>
  <rowFields count="1">
    <field x="13"/>
  </rowFields>
  <rowItems count="13">
    <i>
      <x/>
    </i>
    <i>
      <x v="1"/>
    </i>
    <i>
      <x v="2"/>
    </i>
    <i>
      <x v="7"/>
    </i>
    <i>
      <x v="9"/>
    </i>
    <i>
      <x v="12"/>
    </i>
    <i>
      <x v="17"/>
    </i>
    <i>
      <x v="19"/>
    </i>
    <i>
      <x v="20"/>
    </i>
    <i>
      <x v="21"/>
    </i>
    <i>
      <x v="22"/>
    </i>
    <i>
      <x v="26"/>
    </i>
    <i t="grand">
      <x/>
    </i>
  </rowItems>
  <colFields count="1">
    <field x="27"/>
  </colFields>
  <colItems count="15"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 t="grand">
      <x/>
    </i>
  </colItems>
  <pageFields count="2">
    <pageField fld="22" hier="-1"/>
    <pageField fld="7" hier="-1"/>
  </pageFields>
  <dataFields count="1">
    <dataField name="Sum of MMU" fld="24" baseField="7" baseItem="38" numFmtId="172"/>
  </dataFields>
  <formats count="21">
    <format dxfId="173">
      <pivotArea field="13" type="button" dataOnly="0" labelOnly="1" outline="0" axis="axisRow" fieldPosition="0"/>
    </format>
    <format dxfId="172">
      <pivotArea type="topRight" dataOnly="0" labelOnly="1" outline="0" fieldPosition="0"/>
    </format>
    <format dxfId="171">
      <pivotArea dataOnly="0" labelOnly="1" grandCol="1" outline="0" fieldPosition="0"/>
    </format>
    <format dxfId="170">
      <pivotArea outline="0" fieldPosition="0">
        <references count="1">
          <reference field="27" count="1" selected="0">
            <x v="2"/>
          </reference>
        </references>
      </pivotArea>
    </format>
    <format dxfId="169">
      <pivotArea field="27" grandRow="1" outline="0" axis="axisCol" fieldPosition="0">
        <references count="1">
          <reference field="27" count="1" selected="0">
            <x v="18"/>
          </reference>
        </references>
      </pivotArea>
    </format>
    <format dxfId="168">
      <pivotArea field="27" grandRow="1" outline="0" axis="axisCol" fieldPosition="0">
        <references count="1">
          <reference field="27" count="1" selected="0">
            <x v="21"/>
          </reference>
        </references>
      </pivotArea>
    </format>
    <format dxfId="167">
      <pivotArea outline="0" fieldPosition="0">
        <references count="1">
          <reference field="4294967294" count="1">
            <x v="0"/>
          </reference>
        </references>
      </pivotArea>
    </format>
    <format dxfId="166">
      <pivotArea outline="0" collapsedLevelsAreSubtotals="1" fieldPosition="0"/>
    </format>
    <format dxfId="165">
      <pivotArea field="27" grandRow="1" outline="0" axis="axisCol" fieldPosition="0">
        <references count="1">
          <reference field="27" count="1" selected="0">
            <x v="126"/>
          </reference>
        </references>
      </pivotArea>
    </format>
    <format dxfId="164">
      <pivotArea field="27" grandRow="1" outline="0" axis="axisCol" fieldPosition="0">
        <references count="1">
          <reference field="27" count="5" selected="0">
            <x v="161"/>
            <x v="162"/>
            <x v="163"/>
            <x v="164"/>
            <x v="165"/>
          </reference>
        </references>
      </pivotArea>
    </format>
    <format dxfId="163">
      <pivotArea dataOnly="0" labelOnly="1" outline="0" fieldPosition="0">
        <references count="1">
          <reference field="27" count="1">
            <x v="193"/>
          </reference>
        </references>
      </pivotArea>
    </format>
    <format dxfId="162">
      <pivotArea field="27" grandRow="1" outline="0" axis="axisCol" fieldPosition="0">
        <references count="1">
          <reference field="27" count="7" selected="0">
            <x v="193"/>
            <x v="194"/>
            <x v="195"/>
            <x v="196"/>
            <x v="197"/>
            <x v="198"/>
            <x v="199"/>
          </reference>
        </references>
      </pivotArea>
    </format>
    <format dxfId="161">
      <pivotArea outline="0" collapsedLevelsAreSubtotals="1" fieldPosition="0"/>
    </format>
    <format dxfId="160">
      <pivotArea dataOnly="0" labelOnly="1" outline="0" fieldPosition="0">
        <references count="1">
          <reference field="27" count="10"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</references>
      </pivotArea>
    </format>
    <format dxfId="159">
      <pivotArea dataOnly="0" labelOnly="1" grandCol="1" outline="0" fieldPosition="0"/>
    </format>
    <format dxfId="158">
      <pivotArea outline="0" collapsedLevelsAreSubtotals="1" fieldPosition="0"/>
    </format>
    <format dxfId="157">
      <pivotArea dataOnly="0" labelOnly="1" outline="0" fieldPosition="0">
        <references count="1">
          <reference field="27" count="10">
            <x v="332"/>
            <x v="333"/>
            <x v="334"/>
            <x v="335"/>
            <x v="336"/>
            <x v="337"/>
            <x v="338"/>
            <x v="339"/>
            <x v="340"/>
            <x v="341"/>
          </reference>
        </references>
      </pivotArea>
    </format>
    <format dxfId="156">
      <pivotArea dataOnly="0" labelOnly="1" grandCol="1" outline="0" fieldPosition="0"/>
    </format>
    <format dxfId="155">
      <pivotArea grandRow="1" grandCol="1" outline="0" collapsedLevelsAreSubtotals="1" fieldPosition="0"/>
    </format>
    <format dxfId="154">
      <pivotArea grandRow="1" outline="0" collapsedLevelsAreSubtotals="1" fieldPosition="0"/>
    </format>
    <format dxfId="153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DEA63-B60F-4221-9A4E-BE9CC0439AE4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compact="0" compactData="0" gridDropZones="1" multipleFieldFilters="0">
  <location ref="A4:H27" firstHeaderRow="1" firstDataRow="2" firstDataCol="2" rowPageCount="1" colPageCount="1"/>
  <pivotFields count="29">
    <pivotField compact="0" numFmtId="164" outline="0" showAll="0" sortType="ascending" defaultSubtotal="0">
      <items count="387">
        <item m="1" x="347"/>
        <item m="1" x="157"/>
        <item m="1" x="356"/>
        <item m="1" x="165"/>
        <item m="1" x="175"/>
        <item m="1" x="373"/>
        <item m="1" x="186"/>
        <item m="1" x="385"/>
        <item m="1" x="189"/>
        <item m="1" x="7"/>
        <item m="1" x="194"/>
        <item m="1" x="13"/>
        <item m="1" x="200"/>
        <item m="1" x="15"/>
        <item m="1" x="203"/>
        <item m="1" x="213"/>
        <item m="1" x="28"/>
        <item m="1" x="198"/>
        <item m="1" x="17"/>
        <item m="1" x="205"/>
        <item m="1" x="20"/>
        <item m="1" x="209"/>
        <item m="1" x="25"/>
        <item m="1" x="33"/>
        <item m="1" x="222"/>
        <item m="1" x="39"/>
        <item m="1" x="207"/>
        <item m="1" x="22"/>
        <item m="1" x="211"/>
        <item m="1" x="26"/>
        <item m="1" x="215"/>
        <item m="1" x="35"/>
        <item m="1" x="224"/>
        <item m="1" x="41"/>
        <item m="1" x="229"/>
        <item m="1" x="238"/>
        <item m="1" x="51"/>
        <item m="1" x="55"/>
        <item m="1" x="252"/>
        <item m="1" x="69"/>
        <item m="1" x="264"/>
        <item m="1" x="78"/>
        <item m="1" x="271"/>
        <item m="1" x="216"/>
        <item m="1" x="31"/>
        <item m="1" x="37"/>
        <item m="1" x="226"/>
        <item m="1" x="44"/>
        <item m="1" x="233"/>
        <item m="1" x="240"/>
        <item m="1" x="52"/>
        <item m="1" x="253"/>
        <item m="1" x="63"/>
        <item m="1" x="71"/>
        <item m="1" x="266"/>
        <item m="1" x="86"/>
        <item m="1" x="281"/>
        <item m="1" x="96"/>
        <item m="1" x="289"/>
        <item m="1" x="103"/>
        <item m="1" x="306"/>
        <item m="1" x="119"/>
        <item m="1" x="314"/>
        <item m="1" x="227"/>
        <item m="1" x="43"/>
        <item m="1" x="235"/>
        <item m="1" x="242"/>
        <item m="1" x="53"/>
        <item m="1" x="247"/>
        <item m="1" x="65"/>
        <item m="1" x="80"/>
        <item m="1" x="283"/>
        <item m="1" x="98"/>
        <item m="1" x="291"/>
        <item m="1" x="104"/>
        <item m="1" x="299"/>
        <item m="1" x="121"/>
        <item m="1" x="316"/>
        <item m="1" x="128"/>
        <item m="1" x="323"/>
        <item m="1" x="136"/>
        <item m="1" x="248"/>
        <item m="1" x="58"/>
        <item m="1" x="256"/>
        <item m="1" x="73"/>
        <item m="1" x="267"/>
        <item m="1" x="81"/>
        <item m="1" x="274"/>
        <item m="1" x="89"/>
        <item m="1" x="293"/>
        <item m="1" x="106"/>
        <item m="1" x="300"/>
        <item m="1" x="113"/>
        <item m="1" x="309"/>
        <item m="1" x="130"/>
        <item m="1" x="325"/>
        <item m="1" x="333"/>
        <item m="1" x="144"/>
        <item m="1" x="349"/>
        <item m="1" x="250"/>
        <item m="1" x="60"/>
        <item m="1" x="67"/>
        <item m="1" x="269"/>
        <item m="1" x="83"/>
        <item m="1" x="276"/>
        <item m="1" x="90"/>
        <item m="1" x="285"/>
        <item m="1" x="108"/>
        <item m="1" x="302"/>
        <item m="1" x="115"/>
        <item m="1" x="310"/>
        <item m="1" x="123"/>
        <item m="1" x="327"/>
        <item m="1" x="138"/>
        <item m="1" x="335"/>
        <item m="1" x="145"/>
        <item m="1" x="341"/>
        <item m="1" x="159"/>
        <item m="1" x="358"/>
        <item m="1" x="167"/>
        <item m="1" x="261"/>
        <item m="1" x="76"/>
        <item m="1" x="278"/>
        <item m="1" x="92"/>
        <item m="1" x="286"/>
        <item m="1" x="100"/>
        <item m="1" x="296"/>
        <item m="1" x="117"/>
        <item m="1" x="312"/>
        <item m="1" x="124"/>
        <item m="1" x="319"/>
        <item m="1" x="133"/>
        <item m="1" x="337"/>
        <item m="1" x="147"/>
        <item m="1" x="342"/>
        <item m="1" x="153"/>
        <item m="1" x="352"/>
        <item m="1" x="363"/>
        <item m="1" x="369"/>
        <item m="1" x="94"/>
        <item m="1" x="288"/>
        <item m="1" x="102"/>
        <item m="1" x="297"/>
        <item m="1" x="110"/>
        <item m="1" x="313"/>
        <item m="1" x="126"/>
        <item m="1" x="321"/>
        <item m="1" x="329"/>
        <item m="1" x="149"/>
        <item m="1" x="344"/>
        <item m="1" x="155"/>
        <item m="1" x="353"/>
        <item m="1" x="161"/>
        <item m="1" x="365"/>
        <item m="1" x="172"/>
        <item m="1" x="370"/>
        <item m="1" x="177"/>
        <item m="1" x="375"/>
        <item m="1" x="184"/>
        <item m="1" x="382"/>
        <item m="1" x="298"/>
        <item m="1" x="111"/>
        <item m="1" x="305"/>
        <item m="1" x="127"/>
        <item m="1" x="322"/>
        <item m="1" x="134"/>
        <item m="1" x="330"/>
        <item m="1" x="141"/>
        <item m="1" x="345"/>
        <item m="1" x="156"/>
        <item m="1" x="354"/>
        <item m="1" x="162"/>
        <item m="1" x="361"/>
        <item m="1" x="173"/>
        <item m="1" x="371"/>
        <item m="1" x="178"/>
        <item m="1" x="376"/>
        <item m="1" x="181"/>
        <item m="1" x="383"/>
        <item m="1" x="188"/>
        <item m="1" x="5"/>
        <item m="1" x="191"/>
        <item m="1" x="135"/>
        <item m="1" x="331"/>
        <item m="1" x="142"/>
        <item m="1" x="339"/>
        <item m="1" x="150"/>
        <item m="1" x="355"/>
        <item m="1" x="163"/>
        <item m="1" x="170"/>
        <item m="1" x="366"/>
        <item m="1" x="179"/>
        <item m="1" x="377"/>
        <item m="1" x="182"/>
        <item m="1" x="379"/>
        <item m="1" x="6"/>
        <item m="1" x="192"/>
        <item m="1" x="9"/>
        <item m="1" x="195"/>
        <item m="1" x="11"/>
        <item m="1" x="332"/>
        <item m="1" x="143"/>
        <item m="1" x="340"/>
        <item m="1" x="151"/>
        <item m="1" x="346"/>
        <item m="1" x="164"/>
        <item m="1" x="362"/>
        <item m="1" x="171"/>
        <item m="1" x="367"/>
        <item m="1" x="174"/>
        <item m="1" x="372"/>
        <item m="1" x="378"/>
        <item m="1" x="183"/>
        <item m="1" x="380"/>
        <item m="1" x="185"/>
        <item m="1" x="384"/>
        <item m="1" x="193"/>
        <item m="1" x="10"/>
        <item m="1" x="196"/>
        <item m="1" x="12"/>
        <item m="1" x="199"/>
        <item m="1" x="19"/>
        <item m="1" x="348"/>
        <item m="1" x="158"/>
        <item m="1" x="357"/>
        <item m="1" x="166"/>
        <item m="1" x="368"/>
        <item m="1" x="176"/>
        <item m="1" x="374"/>
        <item m="1" x="180"/>
        <item m="1" x="381"/>
        <item m="1" x="187"/>
        <item m="1" x="386"/>
        <item m="1" x="190"/>
        <item m="1" x="8"/>
        <item m="1" x="197"/>
        <item m="1" x="14"/>
        <item m="1" x="201"/>
        <item m="1" x="16"/>
        <item m="1" x="204"/>
        <item m="1" x="24"/>
        <item m="1" x="214"/>
        <item m="1" x="29"/>
        <item m="1" x="218"/>
        <item m="1" x="202"/>
        <item m="1" x="18"/>
        <item m="1" x="206"/>
        <item m="1" x="21"/>
        <item m="1" x="210"/>
        <item m="1" x="30"/>
        <item m="1" x="219"/>
        <item m="1" x="34"/>
        <item m="1" x="223"/>
        <item m="1" x="40"/>
        <item m="1" x="232"/>
        <item m="1" x="47"/>
        <item m="1" x="237"/>
        <item m="1" x="50"/>
        <item m="1" x="245"/>
        <item m="1" x="62"/>
        <item m="1" x="257"/>
        <item m="1" x="68"/>
        <item m="1" x="263"/>
        <item m="1" x="77"/>
        <item m="1" x="280"/>
        <item m="1" x="208"/>
        <item m="1" x="23"/>
        <item m="1" x="212"/>
        <item m="1" x="27"/>
        <item m="1" x="220"/>
        <item m="1" x="36"/>
        <item m="1" x="225"/>
        <item m="1" x="42"/>
        <item m="1" x="230"/>
        <item m="1" x="48"/>
        <item m="1" x="239"/>
        <item m="1" x="246"/>
        <item m="1" x="56"/>
        <item m="1" x="258"/>
        <item m="1" x="70"/>
        <item m="1" x="265"/>
        <item m="1" x="79"/>
        <item m="1" x="272"/>
        <item m="1" x="95"/>
        <item m="1" x="217"/>
        <item m="1" x="32"/>
        <item m="1" x="221"/>
        <item m="1" x="38"/>
        <item m="1" x="231"/>
        <item m="1" x="45"/>
        <item m="1" x="234"/>
        <item m="1" x="49"/>
        <item m="1" x="241"/>
        <item m="1" x="57"/>
        <item m="1" x="254"/>
        <item m="1" x="64"/>
        <item m="1" x="259"/>
        <item m="1" x="72"/>
        <item m="1" x="273"/>
        <item m="1" x="87"/>
        <item m="1" x="282"/>
        <item m="1" x="97"/>
        <item m="1" x="290"/>
        <item m="1" x="112"/>
        <item m="1" x="307"/>
        <item m="1" x="120"/>
        <item m="1" x="315"/>
        <item m="1" x="228"/>
        <item m="1" x="46"/>
        <item m="1" x="236"/>
        <item m="1" x="243"/>
        <item m="1" x="54"/>
        <item m="1" x="255"/>
        <item m="1" x="66"/>
        <item m="1" x="88"/>
        <item m="1" x="284"/>
        <item m="1" x="99"/>
        <item m="1" x="292"/>
        <item m="1" x="105"/>
        <item m="1" x="308"/>
        <item m="1" x="122"/>
        <item m="1" x="317"/>
        <item m="1" x="129"/>
        <item m="1" x="324"/>
        <item m="1" x="244"/>
        <item m="1" x="249"/>
        <item m="1" x="59"/>
        <item m="1" x="260"/>
        <item m="1" x="74"/>
        <item m="1" x="268"/>
        <item m="1" x="82"/>
        <item m="1" x="275"/>
        <item m="1" x="294"/>
        <item m="1" x="107"/>
        <item m="1" x="301"/>
        <item m="1" x="114"/>
        <item m="1" x="318"/>
        <item m="1" x="131"/>
        <item m="1" x="326"/>
        <item m="1" x="137"/>
        <item m="1" x="334"/>
        <item m="1" x="152"/>
        <item m="1" x="350"/>
        <item m="1" x="251"/>
        <item m="1" x="61"/>
        <item m="1" x="75"/>
        <item m="1" x="270"/>
        <item m="1" x="84"/>
        <item m="1" x="277"/>
        <item m="1" x="91"/>
        <item m="1" x="295"/>
        <item m="1" x="109"/>
        <item m="1" x="303"/>
        <item m="1" x="116"/>
        <item m="1" x="311"/>
        <item m="1" x="132"/>
        <item m="1" x="328"/>
        <item m="1" x="139"/>
        <item m="1" x="336"/>
        <item m="1" x="146"/>
        <item m="1" x="351"/>
        <item m="1" x="160"/>
        <item m="1" x="359"/>
        <item m="1" x="168"/>
        <item m="1" x="262"/>
        <item m="1" x="85"/>
        <item m="1" x="279"/>
        <item m="1" x="93"/>
        <item m="1" x="287"/>
        <item m="1" x="101"/>
        <item m="1" x="304"/>
        <item m="1" x="118"/>
        <item m="1" x="125"/>
        <item m="1" x="320"/>
        <item m="1" x="140"/>
        <item m="1" x="338"/>
        <item m="1" x="148"/>
        <item m="1" x="343"/>
        <item m="1" x="154"/>
        <item m="1" x="360"/>
        <item m="1" x="169"/>
        <item m="1" x="364"/>
        <item x="4"/>
        <item x="0"/>
        <item x="2"/>
        <item x="3"/>
        <item x="1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sortType="ascending" defaultSubtotal="0"/>
    <pivotField compact="0" outline="0" showAll="0" defaultSubtotal="0"/>
    <pivotField compact="0" outline="0" showAll="0">
      <items count="44">
        <item sd="0" x="15"/>
        <item sd="0" x="17"/>
        <item sd="0" x="19"/>
        <item sd="0" m="1" x="25"/>
        <item x="14"/>
        <item x="18"/>
        <item x="16"/>
        <item m="1" x="37"/>
        <item x="7"/>
        <item m="1" x="31"/>
        <item x="12"/>
        <item x="10"/>
        <item x="0"/>
        <item x="8"/>
        <item x="21"/>
        <item x="1"/>
        <item x="23"/>
        <item m="1" x="35"/>
        <item x="20"/>
        <item m="1" x="28"/>
        <item m="1" x="29"/>
        <item m="1" x="34"/>
        <item m="1" x="27"/>
        <item m="1" x="36"/>
        <item m="1" x="41"/>
        <item m="1" x="40"/>
        <item x="3"/>
        <item x="4"/>
        <item x="13"/>
        <item x="2"/>
        <item m="1" x="42"/>
        <item m="1" x="26"/>
        <item m="1" x="33"/>
        <item m="1" x="38"/>
        <item x="9"/>
        <item x="11"/>
        <item m="1" x="30"/>
        <item x="6"/>
        <item m="1" x="32"/>
        <item x="22"/>
        <item m="1" x="24"/>
        <item m="1" x="39"/>
        <item x="5"/>
        <item t="default"/>
      </items>
    </pivotField>
    <pivotField compact="0" outline="0" showAll="0" defaultSubtotal="0"/>
    <pivotField axis="axisRow" compact="0" outline="0" showAll="0" defaultSubtotal="0">
      <items count="21">
        <item x="12"/>
        <item x="16"/>
        <item x="15"/>
        <item x="20"/>
        <item x="18"/>
        <item x="19"/>
        <item x="14"/>
        <item x="17"/>
        <item x="10"/>
        <item x="13"/>
        <item x="8"/>
        <item x="9"/>
        <item x="7"/>
        <item x="0"/>
        <item x="1"/>
        <item x="2"/>
        <item x="3"/>
        <item x="4"/>
        <item x="5"/>
        <item x="6"/>
        <item x="11"/>
      </items>
    </pivotField>
    <pivotField compact="0" outline="0" showAll="0"/>
    <pivotField compact="0" numFmtId="170" outline="0" showAll="0"/>
    <pivotField compact="0" numFmtId="4" outline="0" showAll="0"/>
    <pivotField axis="axisRow" compact="0" outline="0" showAll="0" defaultSubtotal="0">
      <items count="26">
        <item x="8"/>
        <item x="9"/>
        <item x="7"/>
        <item m="1" x="21"/>
        <item m="1" x="22"/>
        <item m="1" x="20"/>
        <item m="1" x="25"/>
        <item x="0"/>
        <item m="1" x="13"/>
        <item x="1"/>
        <item m="1" x="19"/>
        <item m="1" x="12"/>
        <item x="2"/>
        <item m="1" x="18"/>
        <item m="1" x="16"/>
        <item m="1" x="11"/>
        <item m="1" x="24"/>
        <item x="3"/>
        <item m="1" x="15"/>
        <item x="5"/>
        <item x="10"/>
        <item x="4"/>
        <item x="6"/>
        <item m="1" x="17"/>
        <item m="1" x="23"/>
        <item m="1" x="14"/>
      </items>
    </pivotField>
    <pivotField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multipleItemSelectionAllowed="1" showAll="0">
      <items count="4">
        <item x="0"/>
        <item h="1" x="2"/>
        <item h="1" x="1"/>
        <item t="default"/>
      </items>
    </pivotField>
    <pivotField compact="0" outline="0" showAll="0"/>
    <pivotField dataField="1" compact="0" outline="0" dragToRow="0" dragToCol="0" dragToPage="0" showAll="0" defaultSubtotal="0"/>
    <pivotField compact="0" outline="0" showAll="0">
      <items count="14">
        <item n="MV" x="12"/>
        <item x="11"/>
        <item x="8"/>
        <item x="7"/>
        <item n="WIKS" x="0"/>
        <item n="WICO KS" x="10"/>
        <item x="9"/>
        <item n="CA KS" x="1"/>
        <item n="CACO" x="2"/>
        <item x="3"/>
        <item x="4"/>
        <item x="5"/>
        <item x="6"/>
        <item t="default"/>
      </items>
    </pivotField>
    <pivotField compact="0" outline="0" showAll="0" defaultSubtotal="0">
      <items count="21">
        <item n="GBKK" x="10"/>
        <item n="Central" x="11"/>
        <item x="5"/>
        <item x="6"/>
        <item x="4"/>
        <item sd="0" x="18"/>
        <item n="MM Bev" x="19"/>
        <item n="North" x="12"/>
        <item x="16"/>
        <item n="Northeast" x="17"/>
        <item x="0"/>
        <item x="1"/>
        <item x="2"/>
        <item x="3"/>
        <item x="7"/>
        <item x="8"/>
        <item n="Other MT" x="20"/>
        <item x="13"/>
        <item x="14"/>
        <item x="15"/>
        <item x="9"/>
      </items>
    </pivotField>
    <pivotField axis="axisCol" compact="0" outline="0" showAll="0">
      <items count="338">
        <item n="Dec 2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n="Apr21"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n="Sep21" x="131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t="default"/>
      </items>
    </pivotField>
    <pivotField compact="0" outline="0" showAll="0">
      <items count="29">
        <item n="GBKK" x="12"/>
        <item n="Central" x="13"/>
        <item x="5"/>
        <item x="6"/>
        <item x="4"/>
        <item n="South" x="27"/>
        <item n="North" x="14"/>
        <item x="25"/>
        <item n="Northeast" x="26"/>
        <item x="0"/>
        <item x="1"/>
        <item x="2"/>
        <item x="3"/>
        <item x="7"/>
        <item x="9"/>
        <item x="8"/>
        <item x="15"/>
        <item x="16"/>
        <item n="Other MT" x="24"/>
        <item x="17"/>
        <item x="18"/>
        <item x="19"/>
        <item x="20"/>
        <item x="21"/>
        <item x="22"/>
        <item x="23"/>
        <item x="10"/>
        <item x="11"/>
        <item t="default"/>
      </items>
    </pivotField>
  </pivotFields>
  <rowFields count="2">
    <field x="13"/>
    <field x="9"/>
  </rowFields>
  <rowItems count="22">
    <i>
      <x/>
      <x v="3"/>
    </i>
    <i r="1">
      <x v="10"/>
    </i>
    <i>
      <x v="1"/>
      <x v="4"/>
    </i>
    <i r="1">
      <x v="11"/>
    </i>
    <i>
      <x v="2"/>
      <x v="5"/>
    </i>
    <i r="1">
      <x v="12"/>
    </i>
    <i>
      <x v="7"/>
      <x v="9"/>
    </i>
    <i r="1">
      <x v="13"/>
    </i>
    <i>
      <x v="9"/>
      <x/>
    </i>
    <i r="1">
      <x v="14"/>
    </i>
    <i>
      <x v="12"/>
      <x v="1"/>
    </i>
    <i r="1">
      <x v="15"/>
    </i>
    <i>
      <x v="17"/>
      <x v="2"/>
    </i>
    <i r="1">
      <x v="16"/>
    </i>
    <i>
      <x v="19"/>
      <x v="6"/>
    </i>
    <i r="1">
      <x v="18"/>
    </i>
    <i>
      <x v="20"/>
      <x v="8"/>
    </i>
    <i r="1">
      <x v="20"/>
    </i>
    <i>
      <x v="21"/>
      <x v="17"/>
    </i>
    <i>
      <x v="22"/>
      <x v="7"/>
    </i>
    <i r="1">
      <x v="19"/>
    </i>
    <i t="grand">
      <x/>
    </i>
  </rowItems>
  <colFields count="1">
    <field x="27"/>
  </colFields>
  <colItems count="6">
    <i>
      <x v="332"/>
    </i>
    <i>
      <x v="333"/>
    </i>
    <i>
      <x v="334"/>
    </i>
    <i>
      <x v="335"/>
    </i>
    <i>
      <x v="336"/>
    </i>
    <i t="grand">
      <x/>
    </i>
  </colItems>
  <pageFields count="1">
    <pageField fld="22" hier="-1"/>
  </pageFields>
  <dataFields count="1">
    <dataField name="Sum of MMU" fld="24" baseField="7" baseItem="38" numFmtId="172"/>
  </dataFields>
  <formats count="16">
    <format dxfId="152">
      <pivotArea field="13" type="button" dataOnly="0" labelOnly="1" outline="0" axis="axisRow" fieldPosition="0"/>
    </format>
    <format dxfId="151">
      <pivotArea type="topRight" dataOnly="0" labelOnly="1" outline="0" fieldPosition="0"/>
    </format>
    <format dxfId="150">
      <pivotArea dataOnly="0" labelOnly="1" grandCol="1" outline="0" fieldPosition="0"/>
    </format>
    <format dxfId="149">
      <pivotArea outline="0" fieldPosition="0">
        <references count="1">
          <reference field="27" count="1" selected="0">
            <x v="2"/>
          </reference>
        </references>
      </pivotArea>
    </format>
    <format dxfId="148">
      <pivotArea grandCol="1" outline="0" collapsedLevelsAreSubtotals="1" fieldPosition="0"/>
    </format>
    <format dxfId="147">
      <pivotArea field="27" grandRow="1" outline="0" axis="axisCol" fieldPosition="0">
        <references count="1">
          <reference field="27" count="1" selected="0">
            <x v="18"/>
          </reference>
        </references>
      </pivotArea>
    </format>
    <format dxfId="146">
      <pivotArea field="27" grandRow="1" outline="0" axis="axisCol" fieldPosition="0">
        <references count="1">
          <reference field="27" count="1" selected="0">
            <x v="21"/>
          </reference>
        </references>
      </pivotArea>
    </format>
    <format dxfId="145">
      <pivotArea outline="0" fieldPosition="0">
        <references count="1">
          <reference field="4294967294" count="1">
            <x v="0"/>
          </reference>
        </references>
      </pivotArea>
    </format>
    <format dxfId="144">
      <pivotArea grandRow="1" outline="0" collapsedLevelsAreSubtotals="1" fieldPosition="0"/>
    </format>
    <format dxfId="143">
      <pivotArea outline="0" collapsedLevelsAreSubtotals="1" fieldPosition="0"/>
    </format>
    <format dxfId="142">
      <pivotArea dataOnly="0" labelOnly="1" grandCol="1" outline="0" fieldPosition="0"/>
    </format>
    <format dxfId="141">
      <pivotArea field="27" grandRow="1" outline="0" axis="axisCol" fieldPosition="0">
        <references count="1">
          <reference field="27" count="1" selected="0">
            <x v="126"/>
          </reference>
        </references>
      </pivotArea>
    </format>
    <format dxfId="140">
      <pivotArea field="27" grandRow="1" outline="0" axis="axisCol" fieldPosition="0">
        <references count="1">
          <reference field="27" count="5" selected="0">
            <x v="161"/>
            <x v="162"/>
            <x v="163"/>
            <x v="164"/>
            <x v="165"/>
          </reference>
        </references>
      </pivotArea>
    </format>
    <format dxfId="139">
      <pivotArea dataOnly="0" labelOnly="1" outline="0" fieldPosition="0">
        <references count="1">
          <reference field="27" count="1">
            <x v="193"/>
          </reference>
        </references>
      </pivotArea>
    </format>
    <format dxfId="138">
      <pivotArea grandRow="1" grandCol="1" outline="0" collapsedLevelsAreSubtotals="1" fieldPosition="0"/>
    </format>
    <format dxfId="137">
      <pivotArea field="27" grandRow="1" outline="0" axis="axisCol" fieldPosition="0">
        <references count="1">
          <reference field="27" count="7" selected="0">
            <x v="193"/>
            <x v="194"/>
            <x v="195"/>
            <x v="196"/>
            <x v="197"/>
            <x v="198"/>
            <x v="19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1AFE7-030F-43FD-93E9-E456344AF86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L591" firstHeaderRow="1" firstDataRow="2" firstDataCol="6" rowPageCount="1" colPageCount="1"/>
  <pivotFields count="23">
    <pivotField axis="axisRow" compact="0" numFmtId="164" outline="0" showAll="0" sortType="ascending" defaultSubtotal="0">
      <items count="49">
        <item m="1" x="19"/>
        <item m="1" x="31"/>
        <item m="1" x="43"/>
        <item m="1" x="25"/>
        <item m="1" x="39"/>
        <item m="1" x="22"/>
        <item m="1" x="48"/>
        <item m="1" x="29"/>
        <item m="1" x="41"/>
        <item m="1" x="23"/>
        <item m="1" x="38"/>
        <item m="1" x="21"/>
        <item m="1" x="34"/>
        <item m="1" x="46"/>
        <item m="1" x="27"/>
        <item m="1" x="37"/>
        <item m="1" x="20"/>
        <item m="1" x="32"/>
        <item m="1" x="44"/>
        <item m="1" x="26"/>
        <item m="1" x="36"/>
        <item m="1" x="30"/>
        <item m="1" x="42"/>
        <item m="1" x="24"/>
        <item m="1" x="35"/>
        <item m="1" x="47"/>
        <item m="1" x="28"/>
        <item m="1" x="40"/>
        <item m="1" x="33"/>
        <item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compact="0" outline="0" showAll="0" defaultSubtotal="0">
      <items count="1642">
        <item m="1" x="1350"/>
        <item m="1" x="1346"/>
        <item m="1" x="836"/>
        <item m="1" x="1068"/>
        <item m="1" x="838"/>
        <item m="1" x="802"/>
        <item m="1" x="1022"/>
        <item m="1" x="1071"/>
        <item m="1" x="593"/>
        <item m="1" x="1352"/>
        <item m="1" x="839"/>
        <item m="1" x="804"/>
        <item m="1" x="1370"/>
        <item m="1" x="1025"/>
        <item m="1" x="595"/>
        <item m="1" x="1356"/>
        <item m="1" x="1608"/>
        <item m="1" x="842"/>
        <item m="1" x="810"/>
        <item m="1" x="1027"/>
        <item m="1" x="1077"/>
        <item m="1" x="601"/>
        <item m="1" x="1206"/>
        <item m="1" x="820"/>
        <item m="1" x="1372"/>
        <item m="1" x="1292"/>
        <item m="1" x="999"/>
        <item m="1" x="1461"/>
        <item m="1" x="693"/>
        <item m="1" x="1400"/>
        <item m="1" x="1079"/>
        <item m="1" x="630"/>
        <item m="1" x="759"/>
        <item m="1" x="1318"/>
        <item m="1" x="1164"/>
        <item m="1" x="1379"/>
        <item m="1" x="1464"/>
        <item m="1" x="707"/>
        <item m="1" x="1252"/>
        <item m="1" x="572"/>
        <item m="1" x="1152"/>
        <item m="1" x="1191"/>
        <item m="1" x="904"/>
        <item m="1" x="1208"/>
        <item m="1" x="761"/>
        <item m="1" x="634"/>
        <item m="1" x="1438"/>
        <item m="1" x="1427"/>
        <item m="1" x="806"/>
        <item m="1" x="1502"/>
        <item m="1" x="1547"/>
        <item m="1" x="918"/>
        <item m="1" x="1351"/>
        <item m="1" x="876"/>
        <item m="1" x="1158"/>
        <item m="1" x="1288"/>
        <item m="1" x="763"/>
        <item m="1" x="1296"/>
        <item m="1" x="1254"/>
        <item m="1" x="709"/>
        <item m="1" x="924"/>
        <item m="1" x="658"/>
        <item m="1" x="1466"/>
        <item m="1" x="1053"/>
        <item m="1" x="1601"/>
        <item m="1" x="1365"/>
        <item m="1" x="1021"/>
        <item m="1" x="591"/>
        <item m="1" x="951"/>
        <item m="1" x="1041"/>
        <item m="1" x="1492"/>
        <item m="1" x="1604"/>
        <item m="1" x="1368"/>
        <item m="1" x="859"/>
        <item m="1" x="1039"/>
        <item m="1" x="1089"/>
        <item m="1" x="1583"/>
        <item m="1" x="1508"/>
        <item m="1" x="1606"/>
        <item m="1" x="1075"/>
        <item m="1" x="864"/>
        <item m="1" x="996"/>
        <item m="1" x="1581"/>
        <item m="1" x="1086"/>
        <item m="1" x="585"/>
        <item m="1" x="1624"/>
        <item m="1" x="1371"/>
        <item m="1" x="867"/>
        <item m="1" x="1154"/>
        <item m="1" x="581"/>
        <item m="1" x="1558"/>
        <item m="1" x="1598"/>
        <item m="1" x="1635"/>
        <item m="1" x="791"/>
        <item m="1" x="737"/>
        <item m="1" x="598"/>
        <item m="1" x="1250"/>
        <item m="1" x="1184"/>
        <item m="1" x="1338"/>
        <item m="1" x="1201"/>
        <item m="1" x="1347"/>
        <item m="1" x="1195"/>
        <item m="1" x="1143"/>
        <item m="1" x="701"/>
        <item m="1" x="984"/>
        <item m="1" x="1538"/>
        <item m="1" x="1000"/>
        <item m="1" x="922"/>
        <item m="1" x="1294"/>
        <item m="1" x="1341"/>
        <item m="1" x="965"/>
        <item m="1" x="825"/>
        <item m="1" x="1588"/>
        <item m="1" x="1491"/>
        <item m="1" x="616"/>
        <item m="1" x="1441"/>
        <item m="1" x="1183"/>
        <item m="1" x="894"/>
        <item m="1" x="685"/>
        <item m="1" x="1276"/>
        <item m="1" x="1336"/>
        <item m="1" x="1193"/>
        <item m="1" x="1610"/>
        <item m="1" x="1319"/>
        <item m="1" x="872"/>
        <item m="1" x="1501"/>
        <item m="1" x="1015"/>
        <item m="1" x="1585"/>
        <item m="1" x="1138"/>
        <item m="1" x="1103"/>
        <item m="1" x="586"/>
        <item m="1" x="1035"/>
        <item m="1" x="1186"/>
        <item m="1" x="1166"/>
        <item m="1" x="1083"/>
        <item m="1" x="1525"/>
        <item m="1" x="1603"/>
        <item m="1" x="1460"/>
        <item m="1" x="1363"/>
        <item m="1" x="1238"/>
        <item m="1" x="1234"/>
        <item m="1" x="1366"/>
        <item m="1" x="656"/>
        <item m="1" x="692"/>
        <item m="1" x="1344"/>
        <item m="1" x="1456"/>
        <item m="1" x="1462"/>
        <item m="1" x="1016"/>
        <item m="1" x="1590"/>
        <item m="1" x="1562"/>
        <item m="1" x="997"/>
        <item m="1" x="1540"/>
        <item m="1" x="1626"/>
        <item m="1" x="1167"/>
        <item m="1" x="1135"/>
        <item m="1" x="1101"/>
        <item m="1" x="1517"/>
        <item m="1" x="1515"/>
        <item m="1" x="1628"/>
        <item m="1" x="1014"/>
        <item m="1" x="1123"/>
        <item m="1" x="1579"/>
        <item m="1" x="623"/>
        <item m="1" x="1286"/>
        <item m="1" x="1417"/>
        <item m="1" x="919"/>
        <item m="1" x="1153"/>
        <item m="1" x="1285"/>
        <item m="1" x="1248"/>
        <item m="1" x="1406"/>
        <item m="1" x="816"/>
        <item m="1" x="1418"/>
        <item m="1" x="976"/>
        <item m="1" x="1629"/>
        <item m="1" x="1107"/>
        <item m="1" x="624"/>
        <item m="1" x="1499"/>
        <item m="1" x="1541"/>
        <item m="1" x="1052"/>
        <item m="1" x="1207"/>
        <item m="1" x="821"/>
        <item m="1" x="1355"/>
        <item m="1" x="1283"/>
        <item m="1" x="1177"/>
        <item m="1" x="1369"/>
        <item m="1" x="1050"/>
        <item m="1" x="619"/>
        <item m="1" x="760"/>
        <item m="1" x="1465"/>
        <item m="1" x="657"/>
        <item m="1" x="923"/>
        <item m="1" x="708"/>
        <item m="1" x="1253"/>
        <item m="1" x="1295"/>
        <item m="1" x="1179"/>
        <item m="1" x="1118"/>
        <item m="1" x="1209"/>
        <item m="1" x="762"/>
        <item m="1" x="795"/>
        <item m="1" x="1144"/>
        <item m="1" x="1278"/>
        <item m="1" x="764"/>
        <item m="1" x="1297"/>
        <item m="1" x="1255"/>
        <item m="1" x="710"/>
        <item m="1" x="925"/>
        <item m="1" x="659"/>
        <item m="1" x="1467"/>
        <item m="1" x="905"/>
        <item m="1" x="1109"/>
        <item m="1" x="584"/>
        <item m="1" x="1122"/>
        <item m="1" x="1175"/>
        <item m="1" x="1203"/>
        <item m="1" x="1189"/>
        <item m="1" x="1397"/>
        <item m="1" x="1205"/>
        <item m="1" x="1054"/>
        <item m="1" x="1613"/>
        <item m="1" x="975"/>
        <item m="1" x="1381"/>
        <item m="1" x="1293"/>
        <item m="1" x="1516"/>
        <item m="1" x="1587"/>
        <item m="1" x="1539"/>
        <item m="1" x="985"/>
        <item m="1" x="1056"/>
        <item m="1" x="633"/>
        <item m="1" x="1580"/>
        <item m="1" x="1133"/>
        <item m="1" x="1623"/>
        <item m="1" x="1059"/>
        <item m="1" x="1543"/>
        <item m="1" x="1033"/>
        <item m="1" x="1359"/>
        <item m="1" x="1357"/>
        <item m="1" x="1612"/>
        <item m="1" x="845"/>
        <item m="1" x="811"/>
        <item m="1" x="1032"/>
        <item m="1" x="868"/>
        <item m="1" x="605"/>
        <item m="1" x="1376"/>
        <item m="1" x="1374"/>
        <item m="1" x="1082"/>
        <item m="1" x="1078"/>
        <item m="1" x="580"/>
        <item m="1" x="1151"/>
        <item m="1" x="1176"/>
        <item m="1" x="1609"/>
        <item m="1" x="1087"/>
        <item m="1" x="1622"/>
        <item m="1" x="1163"/>
        <item m="1" x="655"/>
        <item m="1" x="1185"/>
        <item m="1" x="603"/>
        <item m="1" x="1121"/>
        <item m="1" x="1236"/>
        <item m="1" x="1131"/>
        <item m="1" x="650"/>
        <item m="1" x="1132"/>
        <item m="1" x="1621"/>
        <item m="1" x="621"/>
        <item m="1" x="622"/>
        <item m="1" x="1284"/>
        <item m="1" x="704"/>
        <item m="1" x="1060"/>
        <item m="1" x="799"/>
        <item m="1" x="1362"/>
        <item m="1" x="849"/>
        <item m="1" x="1045"/>
        <item m="1" x="796"/>
        <item m="1" x="1360"/>
        <item m="1" x="1529"/>
        <item m="1" x="1391"/>
        <item m="1" x="1141"/>
        <item m="1" x="1361"/>
        <item m="1" x="1531"/>
        <item m="1" x="1567"/>
        <item m="1" x="1142"/>
        <item m="1" x="800"/>
        <item m="1" x="1364"/>
        <item m="1" x="1334"/>
        <item m="1" x="819"/>
        <item m="1" x="1532"/>
        <item m="1" x="1568"/>
        <item m="1" x="1210"/>
        <item m="1" x="1564"/>
        <item m="1" x="1072"/>
        <item m="1" x="1192"/>
        <item m="1" x="765"/>
        <item m="1" x="1008"/>
        <item m="1" x="1280"/>
        <item m="1" x="907"/>
        <item m="1" x="808"/>
        <item m="1" x="866"/>
        <item m="1" x="1174"/>
        <item m="1" x="1596"/>
        <item m="1" x="1119"/>
        <item m="1" x="1006"/>
        <item m="1" x="767"/>
        <item m="1" x="597"/>
        <item m="1" x="1577"/>
        <item m="1" x="854"/>
        <item m="1" x="1557"/>
        <item m="1" x="1439"/>
        <item m="1" x="881"/>
        <item m="1" x="1051"/>
        <item m="1" x="735"/>
        <item m="1" x="1470"/>
        <item m="1" x="928"/>
        <item m="1" x="713"/>
        <item m="1" x="1258"/>
        <item m="1" x="1300"/>
        <item m="1" x="768"/>
        <item m="1" x="752"/>
        <item m="1" x="1001"/>
        <item m="1" x="610"/>
        <item m="1" x="1615"/>
        <item m="1" x="817"/>
        <item m="1" x="1378"/>
        <item m="1" x="1093"/>
        <item m="1" x="870"/>
        <item m="1" x="612"/>
        <item m="1" x="1172"/>
        <item m="1" x="646"/>
        <item m="1" x="699"/>
        <item m="1" x="629"/>
        <item m="1" x="1327"/>
        <item m="1" x="813"/>
        <item m="1" x="1563"/>
        <item m="1" x="1520"/>
        <item m="1" x="1003"/>
        <item m="1" x="1044"/>
        <item m="1" x="1065"/>
        <item m="1" x="1332"/>
        <item m="1" x="815"/>
        <item m="1" x="1393"/>
        <item m="1" x="1519"/>
        <item m="1" x="1546"/>
        <item m="1" x="1042"/>
        <item m="1" x="1591"/>
        <item m="1" x="1067"/>
        <item m="1" x="1396"/>
        <item m="1" x="1145"/>
        <item m="1" x="1542"/>
        <item m="1" x="1527"/>
        <item m="1" x="1155"/>
        <item m="1" x="954"/>
        <item m="1" x="968"/>
        <item m="1" x="970"/>
        <item m="1" x="884"/>
        <item m="1" x="980"/>
        <item m="1" x="1551"/>
        <item m="1" x="1069"/>
        <item m="1" x="1146"/>
        <item m="1" x="1451"/>
        <item m="1" x="1468"/>
        <item m="1" x="660"/>
        <item m="1" x="711"/>
        <item m="1" x="1256"/>
        <item m="1" x="1298"/>
        <item m="1" x="627"/>
        <item m="1" x="1007"/>
        <item m="1" x="841"/>
        <item m="1" x="1212"/>
        <item m="1" x="863"/>
        <item m="1" x="1094"/>
        <item m="1" x="1173"/>
        <item m="1" x="910"/>
        <item m="1" x="1343"/>
        <item m="1" x="805"/>
        <item m="1" x="618"/>
        <item m="1" x="1521"/>
        <item m="1" x="1570"/>
        <item m="1" x="1404"/>
        <item m="1" x="648"/>
        <item m="1" x="797"/>
        <item m="1" x="1331"/>
        <item m="1" x="987"/>
        <item m="1" x="1112"/>
        <item m="1" x="977"/>
        <item m="1" x="1019"/>
        <item m="1" x="1632"/>
        <item m="1" x="1111"/>
        <item m="1" x="1545"/>
        <item m="1" x="1058"/>
        <item m="1" x="1108"/>
        <item m="1" x="1503"/>
        <item m="1" x="986"/>
        <item m="1" x="998"/>
        <item m="1" x="1586"/>
        <item m="1" x="1091"/>
        <item m="1" x="749"/>
        <item m="1" x="1009"/>
        <item m="1" x="981"/>
        <item m="1" x="1048"/>
        <item m="1" x="1073"/>
        <item m="1" x="992"/>
        <item m="1" x="1049"/>
        <item m="1" x="878"/>
        <item m="1" x="920"/>
        <item m="1" x="982"/>
        <item m="1" x="1031"/>
        <item m="1" x="1024"/>
        <item m="1" x="652"/>
        <item m="1" x="948"/>
        <item m="1" x="662"/>
        <item m="1" x="742"/>
        <item m="1" x="1504"/>
        <item m="1" x="1020"/>
        <item m="1" x="1549"/>
        <item m="1" x="1061"/>
        <item m="1" x="1565"/>
        <item m="1" x="1040"/>
        <item m="1" x="1245"/>
        <item m="1" x="1290"/>
        <item m="1" x="741"/>
        <item m="1" x="953"/>
        <item m="1" x="1595"/>
        <item m="1" x="1493"/>
        <item m="1" x="1092"/>
        <item m="1" x="1017"/>
        <item m="1" x="1098"/>
        <item m="1" x="956"/>
        <item m="1" x="971"/>
        <item m="1" x="926"/>
        <item m="1" x="1403"/>
        <item m="1" x="912"/>
        <item m="1" x="994"/>
        <item m="1" x="1232"/>
        <item m="1" x="1282"/>
        <item m="1" x="1200"/>
        <item m="1" x="1597"/>
        <item m="1" x="1530"/>
        <item m="1" x="1594"/>
        <item m="1" x="1631"/>
        <item m="1" x="1548"/>
        <item m="1" x="1511"/>
        <item m="1" x="1211"/>
        <item m="1" x="1046"/>
        <item m="1" x="1180"/>
        <item m="1" x="766"/>
        <item m="1" x="1469"/>
        <item m="1" x="661"/>
        <item m="1" x="927"/>
        <item m="1" x="712"/>
        <item m="1" x="1257"/>
        <item m="1" x="1299"/>
        <item m="1" x="1097"/>
        <item m="1" x="1213"/>
        <item m="1" x="990"/>
        <item m="1" x="1335"/>
        <item m="1" x="1030"/>
        <item m="1" x="736"/>
        <item m="1" x="1471"/>
        <item m="1" x="663"/>
        <item m="1" x="929"/>
        <item m="1" x="714"/>
        <item m="1" x="1259"/>
        <item m="1" x="1301"/>
        <item m="1" x="769"/>
        <item m="1" x="589"/>
        <item m="1" x="1630"/>
        <item m="1" x="865"/>
        <item m="1" x="1037"/>
        <item m="1" x="909"/>
        <item m="1" x="1333"/>
        <item m="1" x="874"/>
        <item m="1" x="1026"/>
        <item m="1" x="853"/>
        <item m="1" x="898"/>
        <item m="1" x="945"/>
        <item m="1" x="958"/>
        <item m="1" x="921"/>
        <item m="1" x="1023"/>
        <item m="1" x="582"/>
        <item m="1" x="1125"/>
        <item m="1" x="993"/>
        <item m="1" x="1188"/>
        <item m="1" x="1063"/>
        <item m="1" x="1457"/>
        <item m="1" x="893"/>
        <item m="1" x="1204"/>
        <item m="1" x="680"/>
        <item m="1" x="897"/>
        <item m="1" x="626"/>
        <item m="1" x="1445"/>
        <item m="1" x="1249"/>
        <item m="1" x="1126"/>
        <item m="1" x="1178"/>
        <item m="1" x="1004"/>
        <item m="1" x="734"/>
        <item m="1" x="1140"/>
        <item m="1" x="991"/>
        <item m="1" x="1002"/>
        <item m="1" x="801"/>
        <item m="1" x="803"/>
        <item m="1" x="1367"/>
        <item m="1" x="1337"/>
        <item m="1" x="822"/>
        <item m="1" x="1535"/>
        <item m="1" x="1571"/>
        <item m="1" x="1399"/>
        <item m="1" x="1147"/>
        <item m="1" x="809"/>
        <item m="1" x="827"/>
        <item m="1" x="1070"/>
        <item m="1" x="1582"/>
        <item m="1" x="1627"/>
        <item m="1" x="1156"/>
        <item m="1" x="587"/>
        <item m="1" x="1104"/>
        <item m="1" x="1560"/>
        <item m="1" x="1074"/>
        <item m="1" x="823"/>
        <item m="1" x="1401"/>
        <item m="1" x="1085"/>
        <item m="1" x="1134"/>
        <item m="1" x="1106"/>
        <item m="1" x="1168"/>
        <item m="1" x="1640"/>
        <item m="1" x="1088"/>
        <item m="1" x="1124"/>
        <item m="1" x="625"/>
        <item m="1" x="1137"/>
        <item m="1" x="588"/>
        <item m="1" x="628"/>
        <item m="1" x="1625"/>
        <item m="1" x="607"/>
        <item m="1" x="1190"/>
        <item m="1" x="1038"/>
        <item m="1" x="1584"/>
        <item m="1" x="903"/>
        <item m="1" x="1214"/>
        <item m="1" x="1215"/>
        <item m="1" x="640"/>
        <item m="1" x="832"/>
        <item m="1" x="1574"/>
        <item m="1" x="1619"/>
        <item m="1" x="702"/>
        <item m="1" x="1555"/>
        <item m="1" x="1329"/>
        <item m="1" x="792"/>
        <item m="1" x="890"/>
        <item m="1" x="639"/>
        <item m="1" x="615"/>
        <item m="1" x="575"/>
        <item m="1" x="915"/>
        <item m="1" x="962"/>
        <item m="1" x="888"/>
        <item m="1" x="895"/>
        <item m="1" x="1463"/>
        <item m="1" x="1182"/>
        <item m="1" x="875"/>
        <item m="1" x="1348"/>
        <item m="1" x="1407"/>
        <item m="1" x="1444"/>
        <item m="1" x="698"/>
        <item m="1" x="1080"/>
        <item m="1" x="1442"/>
        <item m="1" x="1239"/>
        <item m="1" x="856"/>
        <item m="1" x="1420"/>
        <item m="1" x="1159"/>
        <item m="1" x="1472"/>
        <item m="1" x="1473"/>
        <item m="1" x="664"/>
        <item m="1" x="665"/>
        <item m="1" x="930"/>
        <item m="1" x="931"/>
        <item m="1" x="1244"/>
        <item m="1" x="1230"/>
        <item m="1" x="715"/>
        <item m="1" x="716"/>
        <item m="1" x="1260"/>
        <item m="1" x="1261"/>
        <item m="1" x="688"/>
        <item m="1" x="882"/>
        <item m="1" x="1302"/>
        <item m="1" x="1303"/>
        <item m="1" x="913"/>
        <item m="1" x="770"/>
        <item m="1" x="824"/>
        <item m="1" x="961"/>
        <item m="1" x="834"/>
        <item m="1" x="682"/>
        <item m="1" x="1559"/>
        <item m="1" x="1216"/>
        <item m="1" x="1217"/>
        <item m="1" x="1575"/>
        <item m="1" x="596"/>
        <item m="1" x="1402"/>
        <item m="1" x="613"/>
        <item m="1" x="739"/>
        <item m="1" x="573"/>
        <item m="1" x="1150"/>
        <item m="1" x="1130"/>
        <item m="1" x="1411"/>
        <item m="1" x="684"/>
        <item m="1" x="641"/>
        <item m="1" x="758"/>
        <item m="1" x="743"/>
        <item m="1" x="771"/>
        <item m="1" x="772"/>
        <item m="1" x="1181"/>
        <item m="1" x="1593"/>
        <item m="1" x="1328"/>
        <item m="1" x="654"/>
        <item m="1" x="1474"/>
        <item m="1" x="1475"/>
        <item m="1" x="666"/>
        <item m="1" x="667"/>
        <item m="1" x="1262"/>
        <item m="1" x="1263"/>
        <item m="1" x="1534"/>
        <item m="1" x="717"/>
        <item m="1" x="718"/>
        <item m="1" x="1304"/>
        <item m="1" x="1305"/>
        <item m="1" x="955"/>
        <item m="1" x="1566"/>
        <item m="1" x="1287"/>
        <item m="1" x="1494"/>
        <item m="1" x="738"/>
        <item m="1" x="1281"/>
        <item m="1" x="1554"/>
        <item m="1" x="731"/>
        <item m="1" x="599"/>
        <item m="1" x="789"/>
        <item m="1" x="829"/>
        <item m="1" x="916"/>
        <item m="1" x="694"/>
        <item m="1" x="1544"/>
        <item m="1" x="850"/>
        <item m="1" x="697"/>
        <item m="1" x="732"/>
        <item m="1" x="1198"/>
        <item m="1" x="1358"/>
        <item m="1" x="1510"/>
        <item m="1" x="1526"/>
        <item m="1" x="1561"/>
        <item m="1" x="647"/>
        <item m="1" x="952"/>
        <item m="1" x="932"/>
        <item m="1" x="933"/>
        <item m="1" x="706"/>
        <item m="1" x="1148"/>
        <item m="1" x="1218"/>
        <item m="1" x="1219"/>
        <item m="1" x="855"/>
        <item m="1" x="818"/>
        <item m="1" x="1128"/>
        <item m="1" x="1117"/>
        <item m="1" x="592"/>
        <item m="1" x="576"/>
        <item m="1" x="773"/>
        <item m="1" x="774"/>
        <item m="1" x="1194"/>
        <item m="1" x="1389"/>
        <item m="1" x="1430"/>
        <item m="1" x="826"/>
        <item m="1" x="1592"/>
        <item m="1" x="577"/>
        <item m="1" x="1447"/>
        <item m="1" x="891"/>
        <item m="1" x="1409"/>
        <item m="1" x="830"/>
        <item m="1" x="620"/>
        <item m="1" x="906"/>
        <item m="1" x="1081"/>
        <item m="1" x="638"/>
        <item m="1" x="1105"/>
        <item m="1" x="1055"/>
        <item m="1" x="1136"/>
        <item m="1" x="1386"/>
        <item m="1" x="1383"/>
        <item m="1" x="1388"/>
        <item m="1" x="862"/>
        <item m="1" x="812"/>
        <item m="1" x="1639"/>
        <item m="1" x="1550"/>
        <item m="1" x="1413"/>
        <item m="1" x="1617"/>
        <item m="1" x="1553"/>
        <item m="1" x="1377"/>
        <item m="1" x="1013"/>
        <item m="1" x="1599"/>
        <item m="1" x="1028"/>
        <item m="1" x="1443"/>
        <item m="1" x="1113"/>
        <item m="1" x="1062"/>
        <item m="1" x="840"/>
        <item m="1" x="1242"/>
        <item m="1" x="668"/>
        <item m="1" x="669"/>
        <item m="1" x="1264"/>
        <item m="1" x="1265"/>
        <item m="1" x="1424"/>
        <item m="1" x="1291"/>
        <item m="1" x="1246"/>
        <item m="1" x="1233"/>
        <item m="1" x="1476"/>
        <item m="1" x="1477"/>
        <item m="1" x="934"/>
        <item m="1" x="935"/>
        <item m="1" x="719"/>
        <item m="1" x="720"/>
        <item m="1" x="614"/>
        <item m="1" x="590"/>
        <item m="1" x="1306"/>
        <item m="1" x="1307"/>
        <item m="1" x="775"/>
        <item m="1" x="776"/>
        <item m="1" x="1220"/>
        <item m="1" x="1221"/>
        <item m="1" x="1600"/>
        <item m="1" x="1115"/>
        <item m="1" x="959"/>
        <item m="1" x="1099"/>
        <item m="1" x="1506"/>
        <item m="1" x="1569"/>
        <item m="1" x="1576"/>
        <item m="1" x="1029"/>
        <item m="1" x="1012"/>
        <item m="1" x="1616"/>
        <item m="1" x="1602"/>
        <item m="1" x="777"/>
        <item m="1" x="778"/>
        <item m="1" x="611"/>
        <item m="1" x="790"/>
        <item m="1" x="1349"/>
        <item m="1" x="889"/>
        <item m="1" x="974"/>
        <item m="1" x="978"/>
        <item m="1" x="837"/>
        <item m="1" x="1036"/>
        <item m="1" x="1405"/>
        <item m="1" x="683"/>
        <item m="1" x="1633"/>
        <item m="1" x="1110"/>
        <item m="1" x="1387"/>
        <item m="1" x="892"/>
        <item m="1" x="691"/>
        <item m="1" x="746"/>
        <item m="1" x="1100"/>
        <item m="1" x="645"/>
        <item m="1" x="1505"/>
        <item m="1" x="1429"/>
        <item m="1" x="1478"/>
        <item m="1" x="1479"/>
        <item m="1" x="670"/>
        <item m="1" x="671"/>
        <item m="1" x="936"/>
        <item m="1" x="937"/>
        <item m="1" x="721"/>
        <item m="1" x="722"/>
        <item m="1" x="1266"/>
        <item m="1" x="1267"/>
        <item m="1" x="1308"/>
        <item m="1" x="1309"/>
        <item m="1" x="745"/>
        <item m="1" x="756"/>
        <item m="1" x="1129"/>
        <item m="1" x="1251"/>
        <item m="1" x="1010"/>
        <item m="1" x="1169"/>
        <item m="1" x="1241"/>
        <item m="1" x="1277"/>
        <item m="1" x="1416"/>
        <item m="1" x="973"/>
        <item m="1" x="1229"/>
        <item m="1" x="1380"/>
        <item m="1" x="1102"/>
        <item m="1" x="1345"/>
        <item m="1" x="1392"/>
        <item m="1" x="1171"/>
        <item m="1" x="1419"/>
        <item m="1" x="946"/>
        <item m="1" x="1394"/>
        <item m="1" x="908"/>
        <item m="1" x="979"/>
        <item m="1" x="1222"/>
        <item m="1" x="1223"/>
        <item m="1" x="579"/>
        <item m="1" x="687"/>
        <item m="1" x="1452"/>
        <item m="1" x="1116"/>
        <item m="1" x="1096"/>
        <item m="1" x="1139"/>
        <item m="1" x="1160"/>
        <item m="1" x="1325"/>
        <item m="1" x="1005"/>
        <item m="1" x="846"/>
        <item m="1" x="828"/>
        <item m="1" x="1458"/>
        <item m="1" x="1449"/>
        <item m="1" x="779"/>
        <item m="1" x="780"/>
        <item m="1" x="1043"/>
        <item m="1" x="644"/>
        <item m="1" x="681"/>
        <item m="1" x="947"/>
        <item m="1" x="635"/>
        <item m="1" x="988"/>
        <item m="1" x="883"/>
        <item m="1" x="967"/>
        <item m="1" x="877"/>
        <item m="1" x="966"/>
        <item m="1" x="950"/>
        <item m="1" x="989"/>
        <item m="1" x="1084"/>
        <item m="1" x="1034"/>
        <item m="1" x="995"/>
        <item m="1" x="703"/>
        <item m="1" x="606"/>
        <item m="1" x="1533"/>
        <item m="1" x="1340"/>
        <item m="1" x="1323"/>
        <item m="1" x="957"/>
        <item m="1" x="636"/>
        <item m="1" x="574"/>
        <item m="1" x="1423"/>
        <item m="1" x="1199"/>
        <item m="1" x="1384"/>
        <item m="1" x="1127"/>
        <item m="1" x="1114"/>
        <item m="1" x="1480"/>
        <item m="1" x="1481"/>
        <item m="1" x="672"/>
        <item m="1" x="673"/>
        <item m="1" x="938"/>
        <item m="1" x="939"/>
        <item m="1" x="723"/>
        <item m="1" x="724"/>
        <item m="1" x="1268"/>
        <item m="1" x="1269"/>
        <item m="1" x="1437"/>
        <item m="1" x="1425"/>
        <item m="1" x="1310"/>
        <item m="1" x="1311"/>
        <item m="1" x="1415"/>
        <item m="1" x="1224"/>
        <item m="1" x="861"/>
        <item m="1" x="1330"/>
        <item m="1" x="1289"/>
        <item m="1" x="1611"/>
        <item m="1" x="1509"/>
        <item m="1" x="833"/>
        <item m="1" x="1523"/>
        <item m="1" x="744"/>
        <item m="1" x="1398"/>
        <item m="1" x="1641"/>
        <item m="1" x="632"/>
        <item m="1" x="689"/>
        <item m="1" x="1342"/>
        <item m="1" x="1637"/>
        <item m="1" x="1490"/>
        <item m="1" x="631"/>
        <item m="1" x="1572"/>
        <item m="1" x="1495"/>
        <item m="1" x="751"/>
        <item m="1" x="972"/>
        <item m="1" x="1578"/>
        <item m="1" x="1605"/>
        <item m="1" x="608"/>
        <item m="1" x="1090"/>
        <item m="1" x="1066"/>
        <item m="1" x="651"/>
        <item m="1" x="583"/>
        <item m="1" x="700"/>
        <item m="1" x="887"/>
        <item m="1" x="1446"/>
        <item m="1" x="1431"/>
        <item m="1" x="781"/>
        <item m="1" x="782"/>
        <item m="1" x="1064"/>
        <item m="1" x="1455"/>
        <item m="1" x="1196"/>
        <item m="1" x="857"/>
        <item m="1" x="847"/>
        <item m="1" x="1170"/>
        <item m="1" x="1395"/>
        <item m="1" x="1422"/>
        <item m="1" x="1524"/>
        <item m="1" x="896"/>
        <item m="1" x="1636"/>
        <item m="1" x="1390"/>
        <item m="1" x="686"/>
        <item m="1" x="1408"/>
        <item m="1" x="1556"/>
        <item m="1" x="914"/>
        <item m="1" x="1076"/>
        <item m="1" x="674"/>
        <item m="1" x="675"/>
        <item m="1" x="750"/>
        <item m="1" x="740"/>
        <item m="1" x="754"/>
        <item m="1" x="1120"/>
        <item m="1" x="1489"/>
        <item m="1" x="814"/>
        <item m="1" x="885"/>
        <item m="1" x="1436"/>
        <item m="1" x="1435"/>
        <item m="1" x="969"/>
        <item m="1" x="1482"/>
        <item m="1" x="1483"/>
        <item m="1" x="940"/>
        <item m="1" x="941"/>
        <item m="1" x="725"/>
        <item m="1" x="726"/>
        <item m="1" x="1270"/>
        <item m="1" x="1271"/>
        <item m="1" x="1312"/>
        <item m="1" x="1313"/>
        <item m="1" x="1225"/>
        <item m="1" x="1226"/>
        <item m="1" x="798"/>
        <item m="1" x="1095"/>
        <item m="1" x="1589"/>
        <item m="1" x="1512"/>
        <item m="1" x="1373"/>
        <item m="1" x="1488"/>
        <item m="1" x="695"/>
        <item m="1" x="1157"/>
        <item m="1" x="1432"/>
        <item m="1" x="1518"/>
        <item m="1" x="1500"/>
        <item m="1" x="1459"/>
        <item m="1" x="911"/>
        <item m="1" x="1165"/>
        <item m="1" x="748"/>
        <item m="1" x="917"/>
        <item m="1" x="1187"/>
        <item m="1" x="1410"/>
        <item m="1" x="690"/>
        <item m="1" x="851"/>
        <item m="1" x="964"/>
        <item m="1" x="879"/>
        <item m="1" x="944"/>
        <item m="1" x="860"/>
        <item m="1" x="852"/>
        <item m="1" x="1453"/>
        <item m="1" x="1440"/>
        <item m="1" x="783"/>
        <item m="1" x="784"/>
        <item m="1" x="1426"/>
        <item m="1" x="960"/>
        <item m="1" x="983"/>
        <item m="1" x="1011"/>
        <item m="1" x="858"/>
        <item m="1" x="1235"/>
        <item m="1" x="1243"/>
        <item m="1" x="1247"/>
        <item m="1" x="609"/>
        <item m="1" x="653"/>
        <item m="1" x="1161"/>
        <item m="1" x="1353"/>
        <item m="1" x="1339"/>
        <item m="1" x="1421"/>
        <item m="1" x="1412"/>
        <item m="1" x="785"/>
        <item m="1" x="786"/>
        <item m="1" x="1272"/>
        <item m="1" x="1273"/>
        <item m="1" x="1314"/>
        <item m="1" x="1315"/>
        <item m="1" x="1484"/>
        <item m="1" x="1485"/>
        <item m="1" x="676"/>
        <item m="1" x="677"/>
        <item m="1" x="727"/>
        <item m="1" x="728"/>
        <item m="1" x="942"/>
        <item m="1" x="943"/>
        <item m="1" x="1227"/>
        <item m="1" x="1228"/>
        <item m="1" x="1149"/>
        <item m="1" x="1634"/>
        <item m="1" x="1202"/>
        <item m="1" x="871"/>
        <item m="1" x="807"/>
        <item m="1" x="831"/>
        <item m="1" x="1513"/>
        <item m="1" x="869"/>
        <item m="1" x="1450"/>
        <item m="1" x="1607"/>
        <item m="1" x="848"/>
        <item m="1" x="1382"/>
        <item m="1" x="1414"/>
        <item m="1" x="901"/>
        <item m="1" x="637"/>
        <item m="1" x="902"/>
        <item m="1" x="1162"/>
        <item m="1" x="1231"/>
        <item m="1" x="1536"/>
        <item m="1" x="963"/>
        <item m="1" x="949"/>
        <item m="1" x="886"/>
        <item m="1" x="880"/>
        <item m="1" x="787"/>
        <item m="1" x="788"/>
        <item m="1" x="747"/>
        <item m="1" x="1620"/>
        <item m="1" x="1434"/>
        <item m="1" x="617"/>
        <item m="1" x="1496"/>
        <item m="1" x="642"/>
        <item m="1" x="578"/>
        <item m="1" x="1240"/>
        <item m="1" x="1448"/>
        <item m="1" x="1324"/>
        <item m="1" x="1433"/>
        <item m="1" x="844"/>
        <item m="1" x="600"/>
        <item m="1" x="1326"/>
        <item m="1" x="1614"/>
        <item m="1" x="594"/>
        <item m="1" x="1498"/>
        <item m="1" x="1375"/>
        <item m="1" x="1237"/>
        <item m="1" x="899"/>
        <item m="1" x="835"/>
        <item m="1" x="1018"/>
        <item m="1" x="1428"/>
        <item m="1" x="1486"/>
        <item m="1" x="1487"/>
        <item m="1" x="678"/>
        <item m="1" x="679"/>
        <item m="1" x="729"/>
        <item m="1" x="730"/>
        <item m="1" x="1316"/>
        <item m="1" x="1317"/>
        <item m="1" x="1274"/>
        <item m="1" x="1275"/>
        <item m="1" x="900"/>
        <item m="1" x="757"/>
        <item m="1" x="705"/>
        <item m="1" x="604"/>
        <item m="1" x="1354"/>
        <item m="1" x="733"/>
        <item m="1" x="1279"/>
        <item m="1" x="755"/>
        <item m="1" x="1057"/>
        <item m="1" x="1497"/>
        <item m="1" x="1321"/>
        <item m="1" x="794"/>
        <item m="1" x="873"/>
        <item m="1" x="1537"/>
        <item m="1" x="1522"/>
        <item m="1" x="793"/>
        <item m="1" x="1320"/>
        <item m="1" x="1047"/>
        <item m="1" x="1618"/>
        <item m="1" x="1454"/>
        <item m="1" x="843"/>
        <item m="1" x="602"/>
        <item m="1" x="1385"/>
        <item m="1" x="1507"/>
        <item m="1" x="1638"/>
        <item m="1" x="1552"/>
        <item m="1" x="1528"/>
        <item m="1" x="1573"/>
        <item m="1" x="649"/>
        <item m="1" x="1514"/>
        <item m="1" x="696"/>
        <item m="1" x="753"/>
        <item m="1" x="1322"/>
        <item m="1" x="643"/>
        <item m="1" x="1197"/>
        <item x="5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681">
        <item m="1" x="1225"/>
        <item m="1" x="695"/>
        <item m="1" x="942"/>
        <item m="1" x="1318"/>
        <item m="1" x="1395"/>
        <item m="1" x="1440"/>
        <item m="1" x="615"/>
        <item m="1" x="697"/>
        <item m="1" x="945"/>
        <item m="1" x="950"/>
        <item m="1" x="1232"/>
        <item m="1" x="1324"/>
        <item m="1" x="1398"/>
        <item m="1" x="1443"/>
        <item m="1" x="704"/>
        <item m="1" x="710"/>
        <item m="1" x="828"/>
        <item m="1" x="965"/>
        <item m="1" x="1115"/>
        <item m="1" x="1333"/>
        <item m="1" x="1403"/>
        <item m="1" x="1668"/>
        <item m="1" x="1559"/>
        <item m="1" x="1625"/>
        <item m="1" x="620"/>
        <item m="1" x="820"/>
        <item m="1" x="1562"/>
        <item m="1" x="1627"/>
        <item m="1" x="624"/>
        <item m="1" x="1483"/>
        <item m="1" x="1418"/>
        <item m="1" x="1484"/>
        <item m="1" x="1543"/>
        <item m="1" x="1458"/>
        <item m="1" x="1545"/>
        <item m="1" x="1052"/>
        <item m="1" x="1582"/>
        <item m="1" x="1460"/>
        <item m="1" x="1513"/>
        <item m="1" x="1194"/>
        <item m="1" x="1298"/>
        <item m="1" x="1462"/>
        <item m="1" x="1489"/>
        <item m="1" x="1585"/>
        <item m="1" x="1061"/>
        <item m="1" x="1376"/>
        <item m="1" x="1492"/>
        <item m="1" x="1495"/>
        <item m="1" x="1521"/>
        <item m="1" x="1555"/>
        <item m="1" x="1591"/>
        <item m="1" x="1074"/>
        <item m="1" x="1432"/>
        <item m="1" x="1497"/>
        <item m="1" x="1217"/>
        <item m="1" x="1434"/>
        <item m="1" x="1499"/>
        <item m="1" x="1525"/>
        <item m="1" x="1531"/>
        <item m="1" x="1608"/>
        <item m="1" x="590"/>
        <item m="1" x="756"/>
        <item m="1" x="1026"/>
        <item m="1" x="1442"/>
        <item m="1" x="1477"/>
        <item m="1" x="808"/>
        <item m="1" x="1092"/>
        <item m="1" x="1224"/>
        <item m="1" x="1393"/>
        <item m="1" x="1438"/>
        <item m="1" x="809"/>
        <item m="1" x="1093"/>
        <item m="1" x="1319"/>
        <item m="1" x="1656"/>
        <item m="1" x="811"/>
        <item m="1" x="1396"/>
        <item m="1" x="1658"/>
        <item m="1" x="617"/>
        <item m="1" x="815"/>
        <item m="1" x="1099"/>
        <item m="1" x="1661"/>
        <item m="1" x="621"/>
        <item m="1" x="821"/>
        <item m="1" x="1107"/>
        <item m="1" x="1238"/>
        <item m="1" x="1328"/>
        <item m="1" x="1446"/>
        <item m="1" x="1244"/>
        <item m="1" x="1447"/>
        <item m="1" x="1249"/>
        <item m="1" x="1337"/>
        <item m="1" x="1405"/>
        <item m="1" x="1237"/>
        <item m="1" x="1598"/>
        <item m="1" x="1663"/>
        <item m="1" x="709"/>
        <item m="1" x="827"/>
        <item m="1" x="964"/>
        <item m="1" x="1287"/>
        <item m="1" x="1364"/>
        <item m="1" x="1456"/>
        <item m="1" x="1180"/>
        <item m="1" x="1291"/>
        <item m="1" x="1367"/>
        <item m="1" x="1047"/>
        <item m="1" x="1185"/>
        <item m="1" x="1369"/>
        <item m="1" x="1512"/>
        <item m="1" x="1371"/>
        <item m="1" x="1583"/>
        <item m="1" x="1373"/>
        <item m="1" x="1426"/>
        <item m="1" x="1465"/>
        <item m="1" x="1552"/>
        <item m="1" x="1588"/>
        <item m="1" x="1204"/>
        <item m="1" x="1305"/>
        <item m="1" x="1380"/>
        <item m="1" x="1429"/>
        <item m="1" x="1211"/>
        <item m="1" x="1310"/>
        <item m="1" x="1470"/>
        <item m="1" x="1523"/>
        <item m="1" x="1593"/>
        <item m="1" x="1082"/>
        <item m="1" x="1503"/>
        <item m="1" x="1529"/>
        <item m="1" x="1329"/>
        <item m="1" x="1116"/>
        <item m="1" x="1334"/>
        <item m="1" x="1601"/>
        <item m="1" x="1122"/>
        <item m="1" x="1603"/>
        <item m="1" x="636"/>
        <item m="1" x="1254"/>
        <item m="1" x="1604"/>
        <item m="1" x="1633"/>
        <item m="1" x="625"/>
        <item m="1" x="956"/>
        <item m="1" x="1106"/>
        <item m="1" x="1243"/>
        <item m="1" x="1541"/>
        <item m="1" x="1577"/>
        <item m="1" x="1296"/>
        <item m="1" x="1192"/>
        <item m="1" x="1518"/>
        <item m="1" x="1385"/>
        <item m="1" x="1557"/>
        <item m="1" x="1634"/>
        <item m="1" x="1677"/>
        <item m="1" x="1628"/>
        <item m="1" x="626"/>
        <item m="1" x="631"/>
        <item m="1" x="716"/>
        <item m="1" x="836"/>
        <item m="1" x="1250"/>
        <item m="1" x="1338"/>
        <item m="1" x="1632"/>
        <item m="1" x="842"/>
        <item m="1" x="613"/>
        <item m="1" x="1227"/>
        <item m="1" x="1441"/>
        <item m="1" x="699"/>
        <item m="1" x="1401"/>
        <item m="1" x="715"/>
        <item m="1" x="1121"/>
        <item m="1" x="1032"/>
        <item m="1" x="1173"/>
        <item m="1" x="1294"/>
        <item m="1" x="1485"/>
        <item m="1" x="1370"/>
        <item m="1" x="1420"/>
        <item m="1" x="1486"/>
        <item m="1" x="1546"/>
        <item m="1" x="1468"/>
        <item m="1" x="829"/>
        <item m="1" x="1630"/>
        <item m="1" x="1669"/>
        <item m="1" x="1341"/>
        <item m="1" x="1654"/>
        <item m="1" x="1321"/>
        <item m="1" x="1664"/>
        <item m="1" x="1231"/>
        <item m="1" x="1595"/>
        <item m="1" x="1660"/>
        <item m="1" x="703"/>
        <item m="1" x="1417"/>
        <item m="1" x="1040"/>
        <item m="1" x="1457"/>
        <item m="1" x="1510"/>
        <item m="1" x="1579"/>
        <item m="1" x="1056"/>
        <item m="1" x="1297"/>
        <item m="1" x="1421"/>
        <item m="1" x="1487"/>
        <item m="1" x="1547"/>
        <item m="1" x="1058"/>
        <item m="1" x="1423"/>
        <item m="1" x="1515"/>
        <item m="1" x="1549"/>
        <item m="1" x="1198"/>
        <item m="1" x="1066"/>
        <item m="1" x="1314"/>
        <item m="1" x="1388"/>
        <item m="1" x="1472"/>
        <item m="1" x="1560"/>
        <item m="1" x="1596"/>
        <item m="1" x="1567"/>
        <item m="1" x="1639"/>
        <item m="1" x="658"/>
        <item m="1" x="883"/>
        <item m="1" x="641"/>
        <item m="1" x="727"/>
        <item m="1" x="1665"/>
        <item m="1" x="1127"/>
        <item m="1" x="973"/>
        <item m="1" x="1114"/>
        <item m="1" x="1509"/>
        <item m="1" x="1419"/>
        <item m="1" x="1511"/>
        <item m="1" x="1581"/>
        <item m="1" x="974"/>
        <item m="1" x="1673"/>
        <item m="1" x="1095"/>
        <item m="1" x="1459"/>
        <item m="1" x="1189"/>
        <item m="1" x="966"/>
        <item m="1" x="696"/>
        <item m="1" x="957"/>
        <item m="1" x="1599"/>
        <item m="1" x="1245"/>
        <item m="1" x="1301"/>
        <item m="1" x="721"/>
        <item m="1" x="980"/>
        <item m="1" x="835"/>
        <item m="1" x="711"/>
        <item m="1" x="943"/>
        <item m="1" x="630"/>
        <item m="1" x="1256"/>
        <item m="1" x="1448"/>
        <item m="1" x="1672"/>
        <item m="1" x="635"/>
        <item m="1" x="720"/>
        <item m="1" x="979"/>
        <item m="1" x="1253"/>
        <item m="1" x="1340"/>
        <item m="1" x="1342"/>
        <item m="1" x="841"/>
        <item m="1" x="1126"/>
        <item m="1" x="1406"/>
        <item m="1" x="1674"/>
        <item m="1" x="638"/>
        <item m="1" x="724"/>
        <item m="1" x="1130"/>
        <item m="1" x="1407"/>
        <item m="1" x="1675"/>
        <item m="1" x="725"/>
        <item m="1" x="984"/>
        <item m="1" x="1131"/>
        <item m="1" x="1257"/>
        <item m="1" x="1343"/>
        <item m="1" x="1635"/>
        <item m="1" x="983"/>
        <item m="1" x="1676"/>
        <item m="1" x="639"/>
        <item m="1" x="1449"/>
        <item m="1" x="845"/>
        <item m="1" x="846"/>
        <item m="1" x="1605"/>
        <item m="1" x="1450"/>
        <item m="1" x="1652"/>
        <item m="1" x="1553"/>
        <item m="1" x="640"/>
        <item m="1" x="847"/>
        <item m="1" x="1258"/>
        <item m="1" x="1618"/>
        <item m="1" x="611"/>
        <item m="1" x="1463"/>
        <item m="1" x="1516"/>
        <item m="1" x="1550"/>
        <item m="1" x="1621"/>
        <item m="1" x="1383"/>
        <item m="1" x="1431"/>
        <item m="1" x="1496"/>
        <item m="1" x="1433"/>
        <item m="1" x="1498"/>
        <item m="1" x="1524"/>
        <item m="1" x="1558"/>
        <item m="1" x="1594"/>
        <item m="1" x="1624"/>
        <item m="1" x="1167"/>
        <item m="1" x="591"/>
        <item m="1" x="1537"/>
        <item m="1" x="1612"/>
        <item m="1" x="598"/>
        <item m="1" x="1054"/>
        <item m="1" x="1060"/>
        <item m="1" x="1197"/>
        <item m="1" x="1615"/>
        <item m="1" x="1647"/>
        <item m="1" x="601"/>
        <item m="1" x="677"/>
        <item m="1" x="1616"/>
        <item m="1" x="1210"/>
        <item m="1" x="1617"/>
        <item m="1" x="1352"/>
        <item m="1" x="1479"/>
        <item m="1" x="1566"/>
        <item m="1" x="1007"/>
        <item m="1" x="1355"/>
        <item m="1" x="1412"/>
        <item m="1" x="1506"/>
        <item m="1" x="1568"/>
        <item m="1" x="1156"/>
        <item m="1" x="1454"/>
        <item m="1" x="1507"/>
        <item m="1" x="1570"/>
        <item m="1" x="1159"/>
        <item m="1" x="1358"/>
        <item m="1" x="1455"/>
        <item m="1" x="1482"/>
        <item m="1" x="1504"/>
        <item m="1" x="726"/>
        <item m="1" x="985"/>
        <item m="1" x="1132"/>
        <item m="1" x="1344"/>
        <item m="1" x="1408"/>
        <item m="1" x="1451"/>
        <item m="1" x="1372"/>
        <item m="1" x="1422"/>
        <item m="1" x="1461"/>
        <item m="1" x="1584"/>
        <item m="1" x="1374"/>
        <item m="1" x="1424"/>
        <item m="1" x="1490"/>
        <item m="1" x="1653"/>
        <item m="1" x="612"/>
        <item m="1" x="1427"/>
        <item m="1" x="1589"/>
        <item m="1" x="1655"/>
        <item m="1" x="614"/>
        <item m="1" x="1469"/>
        <item m="1" x="1522"/>
        <item m="1" x="1556"/>
        <item m="1" x="1592"/>
        <item m="1" x="1657"/>
        <item m="1" x="1471"/>
        <item m="1" x="1659"/>
        <item m="1" x="619"/>
        <item m="1" x="1435"/>
        <item m="1" x="1597"/>
        <item m="1" x="1640"/>
        <item m="1" x="1175"/>
        <item m="1" x="1535"/>
        <item m="1" x="896"/>
        <item m="1" x="903"/>
        <item m="1" x="1048"/>
        <item m="1" x="776"/>
        <item m="1" x="907"/>
        <item m="1" x="1613"/>
        <item m="1" x="599"/>
        <item m="1" x="674"/>
        <item m="1" x="909"/>
        <item m="1" x="1575"/>
        <item m="1" x="1646"/>
        <item m="1" x="675"/>
        <item m="1" x="911"/>
        <item m="1" x="1540"/>
        <item m="1" x="1576"/>
        <item m="1" x="789"/>
        <item m="1" x="605"/>
        <item m="1" x="795"/>
        <item m="1" x="929"/>
        <item m="1" x="1081"/>
        <item m="1" x="1146"/>
        <item m="1" x="1411"/>
        <item m="1" x="1505"/>
        <item m="1" x="1152"/>
        <item m="1" x="1453"/>
        <item m="1" x="1508"/>
        <item m="1" x="1678"/>
        <item m="1" x="986"/>
        <item m="1" x="1133"/>
        <item m="1" x="1607"/>
        <item m="1" x="644"/>
        <item m="1" x="1136"/>
        <item m="1" x="1262"/>
        <item m="1" x="1300"/>
        <item m="1" x="1375"/>
        <item m="1" x="1491"/>
        <item m="1" x="1517"/>
        <item m="1" x="1551"/>
        <item m="1" x="1619"/>
        <item m="1" x="1493"/>
        <item m="1" x="1390"/>
        <item m="1" x="1473"/>
        <item m="1" x="1500"/>
        <item m="1" x="1569"/>
        <item m="1" x="662"/>
        <item m="1" x="889"/>
        <item m="1" x="1610"/>
        <item m="1" x="1641"/>
        <item m="1" x="1042"/>
        <item m="1" x="1181"/>
        <item m="1" x="1536"/>
        <item m="1" x="1611"/>
        <item m="1" x="772"/>
        <item m="1" x="1216"/>
        <item m="1" x="1000"/>
        <item m="1" x="1452"/>
        <item m="1" x="1273"/>
        <item m="1" x="1357"/>
        <item m="1" x="848"/>
        <item m="1" x="1345"/>
        <item m="1" x="1637"/>
        <item m="1" x="1680"/>
        <item m="1" x="1347"/>
        <item m="1" x="1425"/>
        <item m="1" x="1304"/>
        <item m="1" x="1488"/>
        <item m="1" x="1514"/>
        <item m="1" x="1548"/>
        <item m="1" x="1586"/>
        <item m="1" x="1378"/>
        <item m="1" x="1519"/>
        <item m="1" x="1623"/>
        <item m="1" x="616"/>
        <item m="1" x="593"/>
        <item m="1" x="767"/>
        <item m="1" x="1643"/>
        <item m="1" x="1193"/>
        <item m="1" x="686"/>
        <item m="1" x="1530"/>
        <item m="1" x="1636"/>
        <item m="1" x="1679"/>
        <item m="1" x="642"/>
        <item m="1" x="728"/>
        <item m="1" x="1259"/>
        <item m="1" x="731"/>
        <item m="1" x="989"/>
        <item m="1" x="1196"/>
        <item m="1" x="1587"/>
        <item m="1" x="1466"/>
        <item m="1" x="1387"/>
        <item m="1" x="1533"/>
        <item m="1" x="1573"/>
        <item m="1" x="1644"/>
        <item m="1" x="672"/>
        <item m="1" x="778"/>
        <item m="1" x="1057"/>
        <item m="1" x="1539"/>
        <item m="1" x="1614"/>
        <item m="1" x="600"/>
        <item m="1" x="780"/>
        <item m="1" x="1648"/>
        <item m="1" x="681"/>
        <item m="1" x="1544"/>
        <item m="1" x="1649"/>
        <item m="1" x="1532"/>
        <item m="1" x="1013"/>
        <item m="1" x="1276"/>
        <item m="1" x="1413"/>
        <item m="1" x="1481"/>
        <item m="1" x="1534"/>
        <item m="1" x="1017"/>
        <item m="1" x="1278"/>
        <item m="1" x="1414"/>
        <item m="1" x="1620"/>
        <item m="1" x="1561"/>
        <item m="1" x="1034"/>
        <item m="1" x="1269"/>
        <item m="1" x="1480"/>
        <item m="1" x="643"/>
        <item m="1" x="730"/>
        <item m="1" x="1645"/>
        <item m="1" x="761"/>
        <item m="1" x="596"/>
        <item m="1" x="1186"/>
        <item m="1" x="1190"/>
        <item m="1" x="669"/>
        <item m="1" x="1538"/>
        <item m="1" x="1574"/>
        <item m="1" x="1445"/>
        <item m="1" x="1478"/>
        <item m="1" x="1526"/>
        <item m="1" x="1572"/>
        <item m="1" x="1565"/>
        <item m="1" x="1606"/>
        <item m="1" x="851"/>
        <item m="1" x="1609"/>
        <item m="1" x="665"/>
        <item m="1" x="784"/>
        <item m="1" x="916"/>
        <item m="1" x="1065"/>
        <item m="1" x="1203"/>
        <item m="1" x="1542"/>
        <item m="1" x="1578"/>
        <item m="1" x="603"/>
        <item m="1" x="922"/>
        <item m="1" x="1073"/>
        <item m="1" x="1580"/>
        <item m="1" x="1202"/>
        <item m="1" x="1571"/>
        <item m="1" x="1464"/>
        <item m="1" x="1626"/>
        <item m="1" x="1564"/>
        <item m="1" x="623"/>
        <item m="1" x="1391"/>
        <item m="1" x="1436"/>
        <item m="1" x="1474"/>
        <item m="1" x="1501"/>
        <item m="1" x="1527"/>
        <item m="1" x="1563"/>
        <item m="1" x="1439"/>
        <item m="1" x="1476"/>
        <item m="1" x="1662"/>
        <item m="1" x="1629"/>
        <item m="1" x="1667"/>
        <item m="1" x="1437"/>
        <item m="1" x="1475"/>
        <item m="1" x="1502"/>
        <item m="1" x="1528"/>
        <item m="1" x="1602"/>
        <item m="1" x="1631"/>
        <item m="1" x="1671"/>
        <item m="1" x="634"/>
        <item m="1" x="1394"/>
        <item m="1" x="1428"/>
        <item m="1" x="1590"/>
        <item m="1" x="1622"/>
        <item m="1" x="1209"/>
        <item m="1" x="629"/>
        <item m="1" x="1392"/>
        <item m="1" x="1467"/>
        <item m="1" x="1494"/>
        <item m="1" x="1554"/>
        <item m="1" x="1309"/>
        <item m="1" x="1384"/>
        <item m="1" x="1520"/>
        <item m="1" x="1600"/>
        <item m="1" x="1379"/>
        <item m="1" x="796"/>
        <item m="1" x="762"/>
        <item m="1" x="739"/>
        <item m="1" x="705"/>
        <item m="1" x="682"/>
        <item m="1" x="659"/>
        <item m="1" x="646"/>
        <item m="1" x="618"/>
        <item m="1" x="602"/>
        <item m="1" x="890"/>
        <item m="1" x="861"/>
        <item m="1" x="822"/>
        <item m="1" x="790"/>
        <item m="1" x="757"/>
        <item m="1" x="735"/>
        <item m="1" x="700"/>
        <item m="1" x="678"/>
        <item m="1" x="657"/>
        <item m="1" x="645"/>
        <item m="1" x="958"/>
        <item m="1" x="923"/>
        <item m="1" x="884"/>
        <item m="1" x="856"/>
        <item m="1" x="816"/>
        <item m="1" x="785"/>
        <item m="1" x="753"/>
        <item m="1" x="732"/>
        <item m="1" x="698"/>
        <item m="1" x="676"/>
        <item m="1" x="1027"/>
        <item m="1" x="995"/>
        <item m="1" x="951"/>
        <item m="1" x="917"/>
        <item m="1" x="879"/>
        <item m="1" x="852"/>
        <item m="1" x="812"/>
        <item m="1" x="781"/>
        <item m="1" x="752"/>
        <item m="1" x="729"/>
        <item m="1" x="1100"/>
        <item m="1" x="1067"/>
        <item m="1" x="1021"/>
        <item m="1" x="990"/>
        <item m="1" x="946"/>
        <item m="1" x="912"/>
        <item m="1" x="877"/>
        <item m="1" x="849"/>
        <item m="1" x="810"/>
        <item m="1" x="779"/>
        <item m="1" x="673"/>
        <item m="1" x="656"/>
        <item m="1" x="637"/>
        <item m="1" x="610"/>
        <item m="1" x="597"/>
        <item m="1" x="589"/>
        <item m="1" x="1670"/>
        <item m="1" x="1651"/>
        <item m="1" x="1642"/>
        <item m="1" x="1638"/>
        <item m="1" x="722"/>
        <item m="1" x="693"/>
        <item m="1" x="670"/>
        <item m="1" x="654"/>
        <item m="1" x="632"/>
        <item m="1" x="608"/>
        <item m="1" x="594"/>
        <item m="1" x="587"/>
        <item m="1" x="1666"/>
        <item m="1" x="1650"/>
        <item m="1" x="773"/>
        <item m="1" x="748"/>
        <item m="1" x="717"/>
        <item m="1" x="690"/>
        <item m="1" x="666"/>
        <item m="1" x="651"/>
        <item m="1" x="627"/>
        <item m="1" x="606"/>
        <item m="1" x="592"/>
        <item m="1" x="586"/>
        <item m="1" x="837"/>
        <item m="1" x="802"/>
        <item m="1" x="768"/>
        <item m="1" x="744"/>
        <item m="1" x="712"/>
        <item m="1" x="687"/>
        <item m="1" x="663"/>
        <item m="1" x="649"/>
        <item m="1" x="622"/>
        <item m="1" x="604"/>
        <item m="1" x="897"/>
        <item m="1" x="867"/>
        <item m="1" x="830"/>
        <item m="1" x="797"/>
        <item m="1" x="763"/>
        <item m="1" x="740"/>
        <item m="1" x="706"/>
        <item m="1" x="683"/>
        <item m="1" x="660"/>
        <item m="1" x="647"/>
        <item m="1" x="967"/>
        <item m="1" x="930"/>
        <item m="1" x="891"/>
        <item m="1" x="862"/>
        <item m="1" x="823"/>
        <item m="1" x="791"/>
        <item m="1" x="758"/>
        <item m="1" x="736"/>
        <item m="1" x="701"/>
        <item m="1" x="679"/>
        <item m="1" x="1035"/>
        <item m="1" x="1002"/>
        <item m="1" x="959"/>
        <item m="1" x="924"/>
        <item m="1" x="885"/>
        <item m="1" x="857"/>
        <item m="1" x="817"/>
        <item m="1" x="786"/>
        <item m="1" x="754"/>
        <item m="1" x="733"/>
        <item m="1" x="1108"/>
        <item m="1" x="1075"/>
        <item m="1" x="1028"/>
        <item m="1" x="996"/>
        <item m="1" x="952"/>
        <item m="1" x="918"/>
        <item m="1" x="880"/>
        <item m="1" x="853"/>
        <item m="1" x="813"/>
        <item m="1" x="782"/>
        <item m="1" x="1168"/>
        <item m="1" x="1141"/>
        <item m="1" x="1101"/>
        <item m="1" x="1068"/>
        <item m="1" x="1022"/>
        <item m="1" x="991"/>
        <item m="1" x="947"/>
        <item m="1" x="913"/>
        <item m="1" x="878"/>
        <item m="1" x="850"/>
        <item m="1" x="1233"/>
        <item m="1" x="1205"/>
        <item m="1" x="1163"/>
        <item m="1" x="1137"/>
        <item m="1" x="1096"/>
        <item m="1" x="1062"/>
        <item m="1" x="1019"/>
        <item m="1" x="987"/>
        <item m="1" x="944"/>
        <item m="1" x="910"/>
        <item m="1" x="777"/>
        <item m="1" x="751"/>
        <item m="1" x="723"/>
        <item m="1" x="694"/>
        <item m="1" x="671"/>
        <item m="1" x="655"/>
        <item m="1" x="633"/>
        <item m="1" x="609"/>
        <item m="1" x="595"/>
        <item m="1" x="588"/>
        <item m="1" x="843"/>
        <item m="1" x="806"/>
        <item m="1" x="774"/>
        <item m="1" x="749"/>
        <item m="1" x="718"/>
        <item m="1" x="691"/>
        <item m="1" x="667"/>
        <item m="1" x="652"/>
        <item m="1" x="628"/>
        <item m="1" x="607"/>
        <item m="1" x="904"/>
        <item m="1" x="873"/>
        <item m="1" x="838"/>
        <item m="1" x="803"/>
        <item m="1" x="769"/>
        <item m="1" x="745"/>
        <item m="1" x="713"/>
        <item m="1" x="688"/>
        <item m="1" x="664"/>
        <item m="1" x="650"/>
        <item m="1" x="975"/>
        <item m="1" x="936"/>
        <item m="1" x="898"/>
        <item m="1" x="868"/>
        <item m="1" x="831"/>
        <item m="1" x="798"/>
        <item m="1" x="764"/>
        <item m="1" x="741"/>
        <item m="1" x="707"/>
        <item m="1" x="684"/>
        <item m="1" x="1043"/>
        <item m="1" x="1009"/>
        <item m="1" x="968"/>
        <item m="1" x="931"/>
        <item m="1" x="892"/>
        <item m="1" x="863"/>
        <item m="1" x="824"/>
        <item m="1" x="792"/>
        <item m="1" x="759"/>
        <item m="1" x="737"/>
        <item m="1" x="1117"/>
        <item m="1" x="1083"/>
        <item m="1" x="1036"/>
        <item m="1" x="1003"/>
        <item m="1" x="960"/>
        <item m="1" x="925"/>
        <item m="1" x="886"/>
        <item m="1" x="858"/>
        <item m="1" x="818"/>
        <item m="1" x="787"/>
        <item m="1" x="1176"/>
        <item m="1" x="1148"/>
        <item m="1" x="1109"/>
        <item m="1" x="1076"/>
        <item m="1" x="1029"/>
        <item m="1" x="997"/>
        <item m="1" x="953"/>
        <item m="1" x="919"/>
        <item m="1" x="881"/>
        <item m="1" x="854"/>
        <item m="1" x="1239"/>
        <item m="1" x="1212"/>
        <item m="1" x="1169"/>
        <item m="1" x="1142"/>
        <item m="1" x="1102"/>
        <item m="1" x="1069"/>
        <item m="1" x="1023"/>
        <item m="1" x="992"/>
        <item m="1" x="948"/>
        <item m="1" x="914"/>
        <item m="1" x="1284"/>
        <item m="1" x="1266"/>
        <item m="1" x="1234"/>
        <item m="1" x="1206"/>
        <item m="1" x="1164"/>
        <item m="1" x="1138"/>
        <item m="1" x="1097"/>
        <item m="1" x="1063"/>
        <item m="1" x="1020"/>
        <item m="1" x="988"/>
        <item m="1" x="1325"/>
        <item m="1" x="1306"/>
        <item m="1" x="1281"/>
        <item m="1" x="1263"/>
        <item m="1" x="1228"/>
        <item m="1" x="1199"/>
        <item m="1" x="1161"/>
        <item m="1" x="1134"/>
        <item m="1" x="1094"/>
        <item m="1" x="1059"/>
        <item m="1" x="908"/>
        <item m="1" x="876"/>
        <item m="1" x="844"/>
        <item m="1" x="807"/>
        <item m="1" x="775"/>
        <item m="1" x="750"/>
        <item m="1" x="719"/>
        <item m="1" x="692"/>
        <item m="1" x="668"/>
        <item m="1" x="653"/>
        <item m="1" x="981"/>
        <item m="1" x="940"/>
        <item m="1" x="905"/>
        <item m="1" x="874"/>
        <item m="1" x="839"/>
        <item m="1" x="804"/>
        <item m="1" x="770"/>
        <item m="1" x="746"/>
        <item m="1" x="714"/>
        <item m="1" x="689"/>
        <item m="1" x="1049"/>
        <item m="1" x="1014"/>
        <item m="1" x="976"/>
        <item m="1" x="937"/>
        <item m="1" x="899"/>
        <item m="1" x="869"/>
        <item m="1" x="832"/>
        <item m="1" x="799"/>
        <item m="1" x="765"/>
        <item m="1" x="742"/>
        <item m="1" x="1123"/>
        <item m="1" x="1087"/>
        <item m="1" x="1044"/>
        <item m="1" x="1010"/>
        <item m="1" x="969"/>
        <item m="1" x="932"/>
        <item m="1" x="893"/>
        <item m="1" x="864"/>
        <item m="1" x="825"/>
        <item m="1" x="793"/>
        <item m="1" x="1182"/>
        <item m="1" x="1153"/>
        <item m="1" x="1118"/>
        <item m="1" x="1084"/>
        <item m="1" x="1037"/>
        <item m="1" x="1004"/>
        <item m="1" x="961"/>
        <item m="1" x="926"/>
        <item m="1" x="887"/>
        <item m="1" x="859"/>
        <item m="1" x="1246"/>
        <item m="1" x="1218"/>
        <item m="1" x="1177"/>
        <item m="1" x="1149"/>
        <item m="1" x="1110"/>
        <item m="1" x="1077"/>
        <item m="1" x="1030"/>
        <item m="1" x="998"/>
        <item m="1" x="954"/>
        <item m="1" x="920"/>
        <item m="1" x="1288"/>
        <item m="1" x="1270"/>
        <item m="1" x="1240"/>
        <item m="1" x="1213"/>
        <item m="1" x="1170"/>
        <item m="1" x="1143"/>
        <item m="1" x="1103"/>
        <item m="1" x="1070"/>
        <item m="1" x="1024"/>
        <item m="1" x="993"/>
        <item m="1" x="1330"/>
        <item m="1" x="1311"/>
        <item m="1" x="1285"/>
        <item m="1" x="1267"/>
        <item m="1" x="1235"/>
        <item m="1" x="1207"/>
        <item m="1" x="1165"/>
        <item m="1" x="1139"/>
        <item m="1" x="1098"/>
        <item m="1" x="1064"/>
        <item m="1" x="1362"/>
        <item m="1" x="1350"/>
        <item m="1" x="1326"/>
        <item m="1" x="1307"/>
        <item m="1" x="1282"/>
        <item m="1" x="1264"/>
        <item m="1" x="1229"/>
        <item m="1" x="1200"/>
        <item m="1" x="1162"/>
        <item m="1" x="1135"/>
        <item m="1" x="1399"/>
        <item m="1" x="1381"/>
        <item m="1" x="1360"/>
        <item m="1" x="1348"/>
        <item m="1" x="1322"/>
        <item m="1" x="1302"/>
        <item m="1" x="1279"/>
        <item m="1" x="1260"/>
        <item m="1" x="1226"/>
        <item m="1" x="1195"/>
        <item m="1" x="1055"/>
        <item m="1" x="1018"/>
        <item m="1" x="982"/>
        <item m="1" x="941"/>
        <item m="1" x="906"/>
        <item m="1" x="875"/>
        <item m="1" x="840"/>
        <item m="1" x="805"/>
        <item m="1" x="771"/>
        <item m="1" x="747"/>
        <item m="1" x="1128"/>
        <item m="1" x="1090"/>
        <item m="1" x="1050"/>
        <item m="1" x="1015"/>
        <item m="1" x="977"/>
        <item m="1" x="938"/>
        <item m="1" x="900"/>
        <item m="1" x="870"/>
        <item m="1" x="833"/>
        <item m="1" x="800"/>
        <item m="1" x="1187"/>
        <item m="1" x="1157"/>
        <item m="1" x="1124"/>
        <item m="1" x="1088"/>
        <item m="1" x="1045"/>
        <item m="1" x="1011"/>
        <item m="1" x="970"/>
        <item m="1" x="933"/>
        <item m="1" x="894"/>
        <item m="1" x="865"/>
        <item m="1" x="1251"/>
        <item m="1" x="1221"/>
        <item m="1" x="1183"/>
        <item m="1" x="1154"/>
        <item m="1" x="1119"/>
        <item m="1" x="1085"/>
        <item m="1" x="1038"/>
        <item m="1" x="1005"/>
        <item m="1" x="962"/>
        <item m="1" x="927"/>
        <item m="1" x="1292"/>
        <item m="1" x="1274"/>
        <item m="1" x="1247"/>
        <item m="1" x="1219"/>
        <item m="1" x="1178"/>
        <item m="1" x="1150"/>
        <item m="1" x="1111"/>
        <item m="1" x="1078"/>
        <item m="1" x="1031"/>
        <item m="1" x="999"/>
        <item m="1" x="1335"/>
        <item m="1" x="1315"/>
        <item m="1" x="1289"/>
        <item m="1" x="1271"/>
        <item m="1" x="1241"/>
        <item m="1" x="1214"/>
        <item m="1" x="1171"/>
        <item m="1" x="1144"/>
        <item m="1" x="1104"/>
        <item m="1" x="1071"/>
        <item m="1" x="1365"/>
        <item m="1" x="1353"/>
        <item m="1" x="1331"/>
        <item m="1" x="1312"/>
        <item m="1" x="1286"/>
        <item m="1" x="1268"/>
        <item m="1" x="1236"/>
        <item m="1" x="1208"/>
        <item m="1" x="1166"/>
        <item m="1" x="1140"/>
        <item m="1" x="1402"/>
        <item m="1" x="1386"/>
        <item m="1" x="1363"/>
        <item m="1" x="1351"/>
        <item m="1" x="1327"/>
        <item m="1" x="1308"/>
        <item m="1" x="1283"/>
        <item m="1" x="1265"/>
        <item m="1" x="1230"/>
        <item m="1" x="1201"/>
        <item m="1" x="1416"/>
        <item m="1" x="1410"/>
        <item m="1" x="1400"/>
        <item m="1" x="1382"/>
        <item m="1" x="1361"/>
        <item m="1" x="1349"/>
        <item m="1" x="1323"/>
        <item m="1" x="1303"/>
        <item m="1" x="1280"/>
        <item m="1" x="1261"/>
        <item m="1" x="1444"/>
        <item m="1" x="1430"/>
        <item m="1" x="1415"/>
        <item m="1" x="1409"/>
        <item m="1" x="1397"/>
        <item m="1" x="1377"/>
        <item m="1" x="1359"/>
        <item m="1" x="1346"/>
        <item m="1" x="1320"/>
        <item m="1" x="1299"/>
        <item m="1" x="1191"/>
        <item m="1" x="1160"/>
        <item m="1" x="1129"/>
        <item m="1" x="1091"/>
        <item m="1" x="1051"/>
        <item m="1" x="1016"/>
        <item m="1" x="978"/>
        <item m="1" x="939"/>
        <item m="1" x="901"/>
        <item m="1" x="871"/>
        <item m="1" x="1255"/>
        <item m="1" x="1223"/>
        <item m="1" x="1188"/>
        <item m="1" x="1158"/>
        <item m="1" x="1125"/>
        <item m="1" x="1089"/>
        <item m="1" x="1046"/>
        <item m="1" x="1012"/>
        <item m="1" x="971"/>
        <item m="1" x="934"/>
        <item m="1" x="1295"/>
        <item m="1" x="1277"/>
        <item m="1" x="1252"/>
        <item m="1" x="1222"/>
        <item m="1" x="1184"/>
        <item m="1" x="1155"/>
        <item m="1" x="1120"/>
        <item m="1" x="1086"/>
        <item m="1" x="1039"/>
        <item m="1" x="1006"/>
        <item m="1" x="1339"/>
        <item m="1" x="1317"/>
        <item m="1" x="1293"/>
        <item m="1" x="1275"/>
        <item m="1" x="1248"/>
        <item m="1" x="1220"/>
        <item m="1" x="1179"/>
        <item m="1" x="1151"/>
        <item m="1" x="1112"/>
        <item m="1" x="1079"/>
        <item m="1" x="1368"/>
        <item m="1" x="1356"/>
        <item m="1" x="1336"/>
        <item m="1" x="1316"/>
        <item m="1" x="1290"/>
        <item m="1" x="1272"/>
        <item m="1" x="1242"/>
        <item m="1" x="1215"/>
        <item m="1" x="1172"/>
        <item m="1" x="1145"/>
        <item m="1" x="1404"/>
        <item m="1" x="1389"/>
        <item m="1" x="1366"/>
        <item m="1" x="1354"/>
        <item m="1" x="1332"/>
        <item m="1" x="1313"/>
        <item m="1" x="1053"/>
        <item m="1" x="902"/>
        <item m="1" x="872"/>
        <item m="1" x="834"/>
        <item m="1" x="801"/>
        <item m="1" x="766"/>
        <item m="1" x="743"/>
        <item m="1" x="708"/>
        <item m="1" x="685"/>
        <item m="1" x="661"/>
        <item m="1" x="648"/>
        <item m="1" x="972"/>
        <item m="1" x="935"/>
        <item m="1" x="895"/>
        <item m="1" x="866"/>
        <item m="1" x="826"/>
        <item m="1" x="794"/>
        <item m="1" x="760"/>
        <item m="1" x="738"/>
        <item m="1" x="702"/>
        <item m="1" x="680"/>
        <item m="1" x="1041"/>
        <item m="1" x="1008"/>
        <item m="1" x="963"/>
        <item m="1" x="928"/>
        <item m="1" x="888"/>
        <item m="1" x="860"/>
        <item m="1" x="819"/>
        <item m="1" x="788"/>
        <item m="1" x="755"/>
        <item m="1" x="734"/>
        <item m="1" x="1113"/>
        <item m="1" x="1080"/>
        <item m="1" x="1033"/>
        <item m="1" x="1001"/>
        <item m="1" x="955"/>
        <item m="1" x="921"/>
        <item m="1" x="882"/>
        <item m="1" x="855"/>
        <item m="1" x="814"/>
        <item m="1" x="783"/>
        <item m="1" x="1174"/>
        <item m="1" x="1147"/>
        <item m="1" x="1105"/>
        <item m="1" x="1072"/>
        <item m="1" x="1025"/>
        <item m="1" x="994"/>
        <item m="1" x="949"/>
        <item m="1" x="915"/>
        <item x="5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</items>
    </pivotField>
    <pivotField axis="axisRow" compact="0" outline="0" showAll="0" defaultSubtotal="0">
      <items count="80">
        <item x="0"/>
        <item m="1" x="78"/>
        <item m="1" x="79"/>
        <item m="1" x="69"/>
        <item m="1" x="70"/>
        <item m="1" x="73"/>
        <item m="1" x="74"/>
        <item m="1" x="75"/>
        <item m="1" x="76"/>
        <item m="1" x="77"/>
        <item x="60"/>
        <item x="2"/>
        <item x="1"/>
        <item x="52"/>
        <item x="56"/>
        <item x="38"/>
        <item x="17"/>
        <item x="32"/>
        <item x="46"/>
        <item x="40"/>
        <item x="39"/>
        <item x="34"/>
        <item x="35"/>
        <item x="47"/>
        <item x="16"/>
        <item x="5"/>
        <item x="33"/>
        <item x="12"/>
        <item m="1" x="72"/>
        <item x="41"/>
        <item x="62"/>
        <item x="4"/>
        <item x="42"/>
        <item x="36"/>
        <item x="3"/>
        <item x="45"/>
        <item x="37"/>
        <item x="7"/>
        <item x="13"/>
        <item x="10"/>
        <item x="31"/>
        <item x="29"/>
        <item x="9"/>
        <item x="49"/>
        <item x="11"/>
        <item x="30"/>
        <item x="15"/>
        <item x="8"/>
        <item x="51"/>
        <item x="65"/>
        <item x="53"/>
        <item x="55"/>
        <item x="54"/>
        <item x="61"/>
        <item x="26"/>
        <item x="6"/>
        <item x="44"/>
        <item x="57"/>
        <item m="1" x="71"/>
        <item x="14"/>
        <item x="23"/>
        <item x="18"/>
        <item x="24"/>
        <item x="67"/>
        <item x="59"/>
        <item x="66"/>
        <item x="50"/>
        <item x="43"/>
        <item x="28"/>
        <item x="21"/>
        <item x="27"/>
        <item x="25"/>
        <item x="20"/>
        <item x="19"/>
        <item x="64"/>
        <item x="22"/>
        <item x="63"/>
        <item x="48"/>
        <item x="58"/>
        <item x="68"/>
      </items>
    </pivotField>
    <pivotField axis="axisRow" compact="0" outline="0" showAll="0">
      <items count="47">
        <item x="0"/>
        <item m="1" x="40"/>
        <item m="1" x="35"/>
        <item m="1" x="39"/>
        <item m="1" x="44"/>
        <item m="1" x="34"/>
        <item m="1" x="41"/>
        <item m="1" x="43"/>
        <item m="1" x="42"/>
        <item m="1" x="36"/>
        <item x="26"/>
        <item x="2"/>
        <item x="1"/>
        <item m="1" x="45"/>
        <item x="22"/>
        <item x="7"/>
        <item x="5"/>
        <item x="28"/>
        <item x="4"/>
        <item x="3"/>
        <item x="19"/>
        <item x="30"/>
        <item x="21"/>
        <item x="27"/>
        <item x="16"/>
        <item x="6"/>
        <item m="1" x="38"/>
        <item x="13"/>
        <item x="8"/>
        <item x="14"/>
        <item x="32"/>
        <item x="25"/>
        <item m="1" x="37"/>
        <item x="18"/>
        <item x="11"/>
        <item x="17"/>
        <item x="15"/>
        <item x="10"/>
        <item x="20"/>
        <item x="9"/>
        <item x="29"/>
        <item x="12"/>
        <item x="24"/>
        <item x="31"/>
        <item x="33"/>
        <item x="23"/>
        <item t="default"/>
      </items>
    </pivotField>
    <pivotField axis="axisRow" compact="0" outline="0" showAll="0" defaultSubtotal="0">
      <items count="100">
        <item x="6"/>
        <item x="5"/>
        <item x="7"/>
        <item x="9"/>
        <item x="8"/>
        <item x="0"/>
        <item x="2"/>
        <item x="1"/>
        <item m="1" x="98"/>
        <item m="1" x="99"/>
        <item m="1" x="88"/>
        <item m="1" x="89"/>
        <item m="1" x="92"/>
        <item m="1" x="94"/>
        <item m="1" x="95"/>
        <item m="1" x="96"/>
        <item m="1" x="97"/>
        <item x="4"/>
        <item m="1" x="93"/>
        <item x="79"/>
        <item x="11"/>
        <item x="12"/>
        <item x="3"/>
        <item x="10"/>
        <item x="65"/>
        <item x="71"/>
        <item x="72"/>
        <item x="69"/>
        <item x="51"/>
        <item x="27"/>
        <item x="45"/>
        <item x="59"/>
        <item x="53"/>
        <item x="52"/>
        <item x="47"/>
        <item x="48"/>
        <item x="60"/>
        <item x="26"/>
        <item x="15"/>
        <item x="46"/>
        <item x="22"/>
        <item m="1" x="91"/>
        <item x="54"/>
        <item x="81"/>
        <item x="14"/>
        <item x="55"/>
        <item x="49"/>
        <item x="13"/>
        <item x="58"/>
        <item x="50"/>
        <item x="17"/>
        <item x="23"/>
        <item x="20"/>
        <item x="44"/>
        <item x="42"/>
        <item x="19"/>
        <item x="62"/>
        <item x="21"/>
        <item x="43"/>
        <item x="25"/>
        <item x="18"/>
        <item x="64"/>
        <item x="84"/>
        <item x="66"/>
        <item x="68"/>
        <item x="67"/>
        <item x="80"/>
        <item x="39"/>
        <item x="16"/>
        <item x="57"/>
        <item x="70"/>
        <item m="1" x="90"/>
        <item x="24"/>
        <item x="33"/>
        <item x="28"/>
        <item x="35"/>
        <item x="34"/>
        <item x="36"/>
        <item x="86"/>
        <item x="78"/>
        <item x="85"/>
        <item x="63"/>
        <item x="56"/>
        <item x="41"/>
        <item x="31"/>
        <item x="40"/>
        <item x="38"/>
        <item x="30"/>
        <item x="73"/>
        <item x="29"/>
        <item x="83"/>
        <item x="32"/>
        <item x="82"/>
        <item x="61"/>
        <item x="75"/>
        <item x="76"/>
        <item x="77"/>
        <item x="74"/>
        <item x="87"/>
        <item x="37"/>
      </items>
    </pivotField>
    <pivotField compact="0" outline="0" showAll="0"/>
    <pivotField compact="0" outline="0" showAll="0"/>
    <pivotField compact="0" numFmtId="170" outline="0" showAll="0"/>
    <pivotField compact="0" numFmtId="4" outline="0" showAll="0"/>
    <pivotField compact="0" outline="0" showAll="0"/>
    <pivotField compact="0" outline="0" showAll="0"/>
    <pivotField dataField="1" compact="0" numFmtId="168" outline="0" showAll="0"/>
    <pivotField dataField="1" compact="0" numFmtId="168" outline="0" showAll="0"/>
    <pivotField dataField="1" compact="0" numFmtId="40" outline="0" showAll="0"/>
    <pivotField dataField="1" compact="0" numFmtId="40" outline="0" showAll="0"/>
    <pivotField dataField="1" compact="0" numFmtId="40" outline="0" showAll="0"/>
    <pivotField dataField="1" compact="0" numFmtId="40" outline="0" showAll="0"/>
    <pivotField compact="0" outline="0" showAll="0"/>
    <pivotField axis="axisPage" compact="0" outline="0" showAll="0">
      <items count="5">
        <item x="2"/>
        <item x="0"/>
        <item x="1"/>
        <item x="3"/>
        <item t="default"/>
      </items>
    </pivotField>
  </pivotFields>
  <rowFields count="6">
    <field x="0"/>
    <field x="5"/>
    <field x="6"/>
    <field x="8"/>
    <field x="1"/>
    <field x="7"/>
  </rowFields>
  <rowItems count="587">
    <i>
      <x v="30"/>
      <x v="1096"/>
      <x/>
      <x v="5"/>
      <x v="1071"/>
      <x/>
    </i>
    <i r="1">
      <x v="1097"/>
      <x/>
      <x v="7"/>
      <x v="1072"/>
      <x/>
    </i>
    <i r="1">
      <x v="1098"/>
      <x/>
      <x v="6"/>
      <x v="1073"/>
      <x/>
    </i>
    <i r="1">
      <x v="1099"/>
      <x/>
      <x v="22"/>
      <x v="1074"/>
      <x/>
    </i>
    <i r="1">
      <x v="1100"/>
      <x/>
      <x v="22"/>
      <x v="1075"/>
      <x/>
    </i>
    <i r="1">
      <x v="1101"/>
      <x/>
      <x v="17"/>
      <x v="1076"/>
      <x/>
    </i>
    <i r="1">
      <x v="1102"/>
      <x/>
      <x v="17"/>
      <x v="1077"/>
      <x/>
    </i>
    <i r="1">
      <x v="1103"/>
      <x/>
      <x v="5"/>
      <x v="1078"/>
      <x/>
    </i>
    <i r="1">
      <x v="1104"/>
      <x/>
      <x v="5"/>
      <x v="1079"/>
      <x/>
    </i>
    <i r="1">
      <x v="1105"/>
      <x/>
      <x v="7"/>
      <x v="1080"/>
      <x/>
    </i>
    <i r="1">
      <x v="1106"/>
      <x/>
      <x v="7"/>
      <x v="1081"/>
      <x/>
    </i>
    <i r="1">
      <x v="1107"/>
      <x/>
      <x v="6"/>
      <x v="1082"/>
      <x/>
    </i>
    <i r="1">
      <x v="1108"/>
      <x/>
      <x v="6"/>
      <x v="1083"/>
      <x/>
    </i>
    <i r="1">
      <x v="1109"/>
      <x/>
      <x v="1"/>
      <x v="1084"/>
      <x/>
    </i>
    <i r="1">
      <x v="1110"/>
      <x/>
      <x v="1"/>
      <x v="1085"/>
      <x/>
    </i>
    <i r="1">
      <x v="1111"/>
      <x/>
      <x/>
      <x v="1086"/>
      <x/>
    </i>
    <i r="1">
      <x v="1112"/>
      <x/>
      <x/>
      <x v="1087"/>
      <x/>
    </i>
    <i r="1">
      <x v="1113"/>
      <x/>
      <x v="2"/>
      <x v="1088"/>
      <x/>
    </i>
    <i r="1">
      <x v="1114"/>
      <x/>
      <x v="2"/>
      <x v="1089"/>
      <x/>
    </i>
    <i r="1">
      <x v="1115"/>
      <x/>
      <x v="4"/>
      <x v="1090"/>
      <x/>
    </i>
    <i r="1">
      <x v="1116"/>
      <x/>
      <x v="4"/>
      <x v="1091"/>
      <x/>
    </i>
    <i r="1">
      <x v="1117"/>
      <x/>
      <x v="3"/>
      <x v="1092"/>
      <x/>
    </i>
    <i r="1">
      <x v="1118"/>
      <x/>
      <x v="3"/>
      <x v="1093"/>
      <x/>
    </i>
    <i r="1">
      <x v="1119"/>
      <x/>
      <x v="22"/>
      <x v="1094"/>
      <x/>
    </i>
    <i r="1">
      <x v="1120"/>
      <x/>
      <x v="22"/>
      <x v="1095"/>
      <x/>
    </i>
    <i r="1">
      <x v="1121"/>
      <x v="12"/>
      <x v="23"/>
      <x v="1096"/>
      <x v="12"/>
    </i>
    <i r="1">
      <x v="1122"/>
      <x v="11"/>
      <x v="20"/>
      <x v="1097"/>
      <x v="11"/>
    </i>
    <i r="1">
      <x v="1123"/>
      <x v="11"/>
      <x v="20"/>
      <x v="1098"/>
      <x v="11"/>
    </i>
    <i r="1">
      <x v="1124"/>
      <x v="11"/>
      <x v="21"/>
      <x v="1099"/>
      <x v="11"/>
    </i>
    <i r="1">
      <x v="1125"/>
      <x v="34"/>
      <x v="47"/>
      <x v="1100"/>
      <x v="19"/>
    </i>
    <i r="1">
      <x v="1126"/>
      <x v="31"/>
      <x v="44"/>
      <x v="1101"/>
      <x v="18"/>
    </i>
    <i r="1">
      <x v="1127"/>
      <x v="25"/>
      <x v="38"/>
      <x v="1102"/>
      <x v="16"/>
    </i>
    <i r="1">
      <x v="1128"/>
      <x v="55"/>
      <x v="68"/>
      <x v="1103"/>
      <x v="25"/>
    </i>
    <i r="1">
      <x v="1129"/>
      <x v="37"/>
      <x v="50"/>
      <x v="1104"/>
      <x v="15"/>
    </i>
    <i r="1">
      <x v="1130"/>
      <x v="47"/>
      <x v="60"/>
      <x v="1105"/>
      <x v="15"/>
    </i>
    <i r="1">
      <x v="1131"/>
      <x v="42"/>
      <x v="55"/>
      <x v="1106"/>
      <x v="15"/>
    </i>
    <i r="1">
      <x v="1132"/>
      <x v="39"/>
      <x v="52"/>
      <x v="1107"/>
      <x v="15"/>
    </i>
    <i r="1">
      <x v="1133"/>
      <x v="44"/>
      <x v="57"/>
      <x v="1108"/>
      <x v="15"/>
    </i>
    <i r="1">
      <x v="1134"/>
      <x v="27"/>
      <x v="40"/>
      <x v="1109"/>
      <x v="15"/>
    </i>
    <i r="1">
      <x v="1135"/>
      <x v="38"/>
      <x v="51"/>
      <x v="1110"/>
      <x v="15"/>
    </i>
    <i r="1">
      <x v="1136"/>
      <x v="59"/>
      <x v="72"/>
      <x v="1111"/>
      <x v="15"/>
    </i>
    <i r="1">
      <x v="1137"/>
      <x v="46"/>
      <x v="59"/>
      <x v="1112"/>
      <x v="15"/>
    </i>
    <i r="1">
      <x v="1138"/>
      <x v="24"/>
      <x v="37"/>
      <x v="1113"/>
      <x v="15"/>
    </i>
    <i r="1">
      <x v="1139"/>
      <x v="16"/>
      <x v="29"/>
      <x v="1114"/>
      <x v="15"/>
    </i>
    <i r="1">
      <x v="1140"/>
      <x v="61"/>
      <x v="74"/>
      <x v="1115"/>
      <x v="28"/>
    </i>
    <i r="1">
      <x v="1141"/>
      <x v="73"/>
      <x v="89"/>
      <x v="1116"/>
      <x v="39"/>
    </i>
    <i r="1">
      <x v="1142"/>
      <x v="72"/>
      <x v="87"/>
      <x v="1117"/>
      <x v="37"/>
    </i>
    <i r="1">
      <x v="1143"/>
      <x v="69"/>
      <x v="84"/>
      <x v="1118"/>
      <x v="34"/>
    </i>
    <i r="1">
      <x v="1144"/>
      <x v="75"/>
      <x v="91"/>
      <x v="1119"/>
      <x v="41"/>
    </i>
    <i r="1">
      <x v="1145"/>
      <x v="60"/>
      <x v="73"/>
      <x v="1120"/>
      <x v="27"/>
    </i>
    <i r="1">
      <x v="1146"/>
      <x v="62"/>
      <x v="76"/>
      <x v="1121"/>
      <x v="29"/>
    </i>
    <i r="1">
      <x v="1147"/>
      <x v="62"/>
      <x v="75"/>
      <x v="1122"/>
      <x v="29"/>
    </i>
    <i r="1">
      <x v="1148"/>
      <x v="62"/>
      <x v="77"/>
      <x v="1123"/>
      <x v="29"/>
    </i>
    <i r="1">
      <x v="1149"/>
      <x v="62"/>
      <x v="99"/>
      <x v="1124"/>
      <x v="29"/>
    </i>
    <i r="1">
      <x v="1150"/>
      <x v="71"/>
      <x v="86"/>
      <x v="1125"/>
      <x v="36"/>
    </i>
    <i r="1">
      <x v="1151"/>
      <x v="54"/>
      <x v="67"/>
      <x v="1126"/>
      <x v="24"/>
    </i>
    <i r="1">
      <x v="1152"/>
      <x v="70"/>
      <x v="85"/>
      <x v="1127"/>
      <x v="35"/>
    </i>
    <i r="1">
      <x v="1153"/>
      <x v="68"/>
      <x v="83"/>
      <x v="1128"/>
      <x v="33"/>
    </i>
    <i r="1">
      <x v="1154"/>
      <x v="68"/>
      <x v="83"/>
      <x v="1129"/>
      <x v="33"/>
    </i>
    <i r="1">
      <x v="1155"/>
      <x v="41"/>
      <x v="54"/>
      <x v="1130"/>
      <x v="15"/>
    </i>
    <i r="1">
      <x v="1156"/>
      <x v="45"/>
      <x v="58"/>
      <x v="1131"/>
      <x v="15"/>
    </i>
    <i r="1">
      <x v="1157"/>
      <x v="40"/>
      <x v="53"/>
      <x v="1132"/>
      <x v="15"/>
    </i>
    <i r="1">
      <x v="1158"/>
      <x v="17"/>
      <x v="30"/>
      <x v="1133"/>
      <x v="15"/>
    </i>
    <i r="1">
      <x v="1159"/>
      <x v="26"/>
      <x v="39"/>
      <x v="1134"/>
      <x v="15"/>
    </i>
    <i r="1">
      <x v="1160"/>
      <x v="21"/>
      <x v="34"/>
      <x v="1135"/>
      <x v="15"/>
    </i>
    <i r="1">
      <x v="1161"/>
      <x v="22"/>
      <x v="35"/>
      <x v="1136"/>
      <x v="15"/>
    </i>
    <i r="1">
      <x v="1162"/>
      <x v="33"/>
      <x v="46"/>
      <x v="1137"/>
      <x v="15"/>
    </i>
    <i r="1">
      <x v="1163"/>
      <x v="36"/>
      <x v="49"/>
      <x v="1138"/>
      <x v="15"/>
    </i>
    <i r="1">
      <x v="1164"/>
      <x v="15"/>
      <x v="28"/>
      <x v="1139"/>
      <x v="15"/>
    </i>
    <i r="1">
      <x v="1165"/>
      <x v="20"/>
      <x v="33"/>
      <x v="1140"/>
      <x v="15"/>
    </i>
    <i r="1">
      <x v="1166"/>
      <x v="19"/>
      <x v="32"/>
      <x v="1141"/>
      <x v="15"/>
    </i>
    <i r="1">
      <x v="1167"/>
      <x v="29"/>
      <x v="42"/>
      <x v="1142"/>
      <x v="15"/>
    </i>
    <i r="1">
      <x v="1168"/>
      <x v="32"/>
      <x v="45"/>
      <x v="1143"/>
      <x v="15"/>
    </i>
    <i r="1">
      <x v="1169"/>
      <x v="67"/>
      <x v="82"/>
      <x v="1144"/>
      <x v="15"/>
    </i>
    <i r="1">
      <x v="1170"/>
      <x v="56"/>
      <x v="69"/>
      <x v="1145"/>
      <x v="15"/>
    </i>
    <i r="1">
      <x v="1171"/>
      <x v="35"/>
      <x v="48"/>
      <x v="1146"/>
      <x v="15"/>
    </i>
    <i r="1">
      <x v="1172"/>
      <x v="18"/>
      <x v="31"/>
      <x v="1147"/>
      <x v="15"/>
    </i>
    <i r="1">
      <x v="1173"/>
      <x v="23"/>
      <x v="36"/>
      <x v="1148"/>
      <x v="15"/>
    </i>
    <i r="1">
      <x v="1174"/>
      <x v="77"/>
      <x v="93"/>
      <x v="1149"/>
      <x v="15"/>
    </i>
    <i r="1">
      <x v="1175"/>
      <x v="43"/>
      <x v="56"/>
      <x v="1150"/>
      <x v="15"/>
    </i>
    <i r="1">
      <x v="1176"/>
      <x v="66"/>
      <x v="81"/>
      <x v="1151"/>
      <x v="15"/>
    </i>
    <i>
      <x v="31"/>
      <x v="1177"/>
      <x v="48"/>
      <x v="61"/>
      <x v="1152"/>
      <x v="20"/>
    </i>
    <i r="1">
      <x v="1178"/>
      <x v="13"/>
      <x v="24"/>
      <x v="1153"/>
      <x v="38"/>
    </i>
    <i r="1">
      <x v="1179"/>
      <x/>
      <x v="17"/>
      <x v="1154"/>
      <x/>
    </i>
    <i r="1">
      <x v="1180"/>
      <x/>
      <x v="17"/>
      <x v="1155"/>
      <x/>
    </i>
    <i r="1">
      <x v="1181"/>
      <x v="11"/>
      <x v="20"/>
      <x v="1156"/>
      <x v="11"/>
    </i>
    <i r="1">
      <x v="1182"/>
      <x v="11"/>
      <x v="21"/>
      <x v="1157"/>
      <x v="11"/>
    </i>
    <i r="1">
      <x v="1183"/>
      <x v="50"/>
      <x v="63"/>
      <x v="1158"/>
      <x v="22"/>
    </i>
    <i r="1">
      <x v="1184"/>
      <x v="52"/>
      <x v="65"/>
      <x v="1159"/>
      <x v="22"/>
    </i>
    <i r="1">
      <x v="1185"/>
      <x v="51"/>
      <x v="64"/>
      <x v="1160"/>
      <x v="22"/>
    </i>
    <i r="1">
      <x v="1186"/>
      <x/>
      <x v="5"/>
      <x v="1161"/>
      <x/>
    </i>
    <i r="1">
      <x v="1187"/>
      <x/>
      <x v="5"/>
      <x v="1162"/>
      <x/>
    </i>
    <i r="1">
      <x v="1188"/>
      <x/>
      <x v="7"/>
      <x v="1163"/>
      <x/>
    </i>
    <i r="1">
      <x v="1189"/>
      <x/>
      <x v="7"/>
      <x v="1164"/>
      <x/>
    </i>
    <i r="1">
      <x v="1190"/>
      <x/>
      <x v="6"/>
      <x v="1165"/>
      <x/>
    </i>
    <i r="1">
      <x v="1191"/>
      <x/>
      <x v="6"/>
      <x v="1166"/>
      <x/>
    </i>
    <i r="1">
      <x v="1192"/>
      <x v="14"/>
      <x v="27"/>
      <x v="1167"/>
      <x v="14"/>
    </i>
    <i r="1">
      <x v="1193"/>
      <x v="70"/>
      <x v="85"/>
      <x v="1168"/>
      <x v="35"/>
    </i>
    <i r="1">
      <x v="1194"/>
      <x v="55"/>
      <x v="68"/>
      <x v="1169"/>
      <x v="25"/>
    </i>
    <i r="1">
      <x v="1195"/>
      <x v="57"/>
      <x v="70"/>
      <x v="1170"/>
      <x v="45"/>
    </i>
    <i>
      <x v="32"/>
      <x v="1196"/>
      <x v="14"/>
      <x v="25"/>
      <x v="1171"/>
      <x v="14"/>
    </i>
    <i r="1">
      <x v="1197"/>
      <x v="14"/>
      <x v="26"/>
      <x v="1172"/>
      <x v="14"/>
    </i>
    <i r="1">
      <x v="1198"/>
      <x v="48"/>
      <x v="61"/>
      <x v="1173"/>
      <x v="20"/>
    </i>
    <i r="1">
      <x v="1199"/>
      <x v="12"/>
      <x v="88"/>
      <x v="1174"/>
      <x v="12"/>
    </i>
    <i r="1">
      <x v="1200"/>
      <x v="31"/>
      <x v="44"/>
      <x v="1175"/>
      <x v="18"/>
    </i>
    <i r="1">
      <x v="1201"/>
      <x v="71"/>
      <x v="86"/>
      <x v="1176"/>
      <x v="36"/>
    </i>
    <i r="1">
      <x v="1202"/>
      <x v="61"/>
      <x v="74"/>
      <x v="1177"/>
      <x v="28"/>
    </i>
    <i r="1">
      <x v="1203"/>
      <x v="75"/>
      <x v="91"/>
      <x v="1178"/>
      <x v="41"/>
    </i>
    <i r="1">
      <x v="1204"/>
      <x v="70"/>
      <x v="85"/>
      <x v="1179"/>
      <x v="35"/>
    </i>
    <i r="1">
      <x v="1205"/>
      <x v="69"/>
      <x v="84"/>
      <x v="1180"/>
      <x v="34"/>
    </i>
    <i r="1">
      <x v="1206"/>
      <x v="78"/>
      <x v="97"/>
      <x v="1181"/>
      <x v="42"/>
    </i>
    <i r="1">
      <x v="1207"/>
      <x v="78"/>
      <x v="94"/>
      <x v="1182"/>
      <x v="42"/>
    </i>
    <i r="1">
      <x v="1208"/>
      <x v="78"/>
      <x v="95"/>
      <x v="1183"/>
      <x v="42"/>
    </i>
    <i r="1">
      <x v="1209"/>
      <x v="78"/>
      <x v="96"/>
      <x v="1184"/>
      <x v="42"/>
    </i>
    <i r="1">
      <x v="1210"/>
      <x/>
      <x v="1"/>
      <x v="1185"/>
      <x/>
    </i>
    <i r="1">
      <x v="1211"/>
      <x/>
      <x v="1"/>
      <x v="1186"/>
      <x/>
    </i>
    <i r="1">
      <x v="1212"/>
      <x/>
      <x/>
      <x v="1187"/>
      <x/>
    </i>
    <i r="1">
      <x v="1213"/>
      <x/>
      <x/>
      <x v="1188"/>
      <x/>
    </i>
    <i r="1">
      <x v="1214"/>
      <x/>
      <x v="2"/>
      <x v="1189"/>
      <x/>
    </i>
    <i r="1">
      <x v="1215"/>
      <x/>
      <x v="2"/>
      <x v="1190"/>
      <x/>
    </i>
    <i r="1">
      <x v="1216"/>
      <x/>
      <x v="4"/>
      <x v="1191"/>
      <x/>
    </i>
    <i r="1">
      <x v="1217"/>
      <x/>
      <x v="4"/>
      <x v="1192"/>
      <x/>
    </i>
    <i r="1">
      <x v="1218"/>
      <x/>
      <x v="3"/>
      <x v="1193"/>
      <x/>
    </i>
    <i r="1">
      <x v="1219"/>
      <x/>
      <x v="3"/>
      <x v="1194"/>
      <x/>
    </i>
    <i r="1">
      <x v="1220"/>
      <x/>
      <x v="22"/>
      <x v="1195"/>
      <x/>
    </i>
    <i r="1">
      <x v="1221"/>
      <x/>
      <x v="22"/>
      <x v="1196"/>
      <x/>
    </i>
    <i r="1">
      <x v="1222"/>
      <x/>
      <x v="5"/>
      <x v="1197"/>
      <x/>
    </i>
    <i r="1">
      <x v="1223"/>
      <x/>
      <x v="5"/>
      <x v="1198"/>
      <x/>
    </i>
    <i r="1">
      <x v="1224"/>
      <x/>
      <x v="7"/>
      <x v="1199"/>
      <x/>
    </i>
    <i r="1">
      <x v="1225"/>
      <x/>
      <x v="7"/>
      <x v="1200"/>
      <x/>
    </i>
    <i r="1">
      <x v="1226"/>
      <x/>
      <x v="6"/>
      <x v="1201"/>
      <x/>
    </i>
    <i r="1">
      <x v="1227"/>
      <x/>
      <x v="6"/>
      <x v="1202"/>
      <x/>
    </i>
    <i r="1">
      <x v="1228"/>
      <x v="12"/>
      <x v="23"/>
      <x v="1203"/>
      <x v="12"/>
    </i>
    <i r="1">
      <x v="1229"/>
      <x v="13"/>
      <x v="24"/>
      <x v="1204"/>
      <x v="38"/>
    </i>
    <i r="1">
      <x v="1230"/>
      <x v="11"/>
      <x v="21"/>
      <x v="1205"/>
      <x v="11"/>
    </i>
    <i r="1">
      <x v="1645"/>
      <x/>
      <x v="6"/>
      <x v="1620"/>
      <x/>
    </i>
    <i r="1">
      <x v="1646"/>
      <x/>
      <x v="6"/>
      <x v="1620"/>
      <x/>
    </i>
    <i r="1">
      <x v="1647"/>
      <x/>
      <x v="22"/>
      <x v="1621"/>
      <x/>
    </i>
    <i r="1">
      <x v="1648"/>
      <x/>
      <x v="22"/>
      <x v="1621"/>
      <x/>
    </i>
    <i r="1">
      <x v="1649"/>
      <x/>
      <x v="22"/>
      <x v="1622"/>
      <x/>
    </i>
    <i r="1">
      <x v="1650"/>
      <x/>
      <x v="22"/>
      <x v="1622"/>
      <x/>
    </i>
    <i r="1">
      <x v="1651"/>
      <x/>
      <x v="7"/>
      <x v="1623"/>
      <x/>
    </i>
    <i r="1">
      <x v="1652"/>
      <x/>
      <x v="7"/>
      <x v="1623"/>
      <x/>
    </i>
    <i r="1">
      <x v="1653"/>
      <x/>
      <x v="17"/>
      <x v="1624"/>
      <x/>
    </i>
    <i r="1">
      <x v="1654"/>
      <x v="31"/>
      <x v="44"/>
      <x v="1625"/>
      <x v="18"/>
    </i>
    <i r="1">
      <x v="1655"/>
      <x v="31"/>
      <x v="44"/>
      <x v="1625"/>
      <x v="18"/>
    </i>
    <i r="1">
      <x v="1656"/>
      <x v="31"/>
      <x v="44"/>
      <x v="1626"/>
      <x v="18"/>
    </i>
    <i r="1">
      <x v="1657"/>
      <x v="10"/>
      <x v="19"/>
      <x v="1627"/>
      <x v="10"/>
    </i>
    <i>
      <x v="33"/>
      <x v="1231"/>
      <x v="64"/>
      <x v="79"/>
      <x v="1206"/>
      <x v="31"/>
    </i>
    <i r="1">
      <x v="1232"/>
      <x v="10"/>
      <x v="19"/>
      <x v="1207"/>
      <x v="10"/>
    </i>
    <i r="1">
      <x v="1233"/>
      <x/>
      <x v="17"/>
      <x v="1208"/>
      <x/>
    </i>
    <i r="1">
      <x v="1234"/>
      <x/>
      <x v="17"/>
      <x v="1209"/>
      <x/>
    </i>
    <i r="1">
      <x v="1235"/>
      <x v="34"/>
      <x v="47"/>
      <x v="1210"/>
      <x v="19"/>
    </i>
    <i r="1">
      <x v="1236"/>
      <x v="72"/>
      <x v="87"/>
      <x v="1211"/>
      <x v="37"/>
    </i>
    <i r="1">
      <x v="1237"/>
      <x v="61"/>
      <x v="74"/>
      <x v="1212"/>
      <x v="28"/>
    </i>
    <i r="1">
      <x v="1238"/>
      <x v="75"/>
      <x v="91"/>
      <x v="1213"/>
      <x v="41"/>
    </i>
    <i r="1">
      <x v="1239"/>
      <x v="60"/>
      <x v="73"/>
      <x v="1214"/>
      <x v="27"/>
    </i>
    <i r="1">
      <x v="1240"/>
      <x v="53"/>
      <x v="66"/>
      <x v="1215"/>
      <x v="23"/>
    </i>
    <i r="1">
      <x v="1241"/>
      <x v="55"/>
      <x v="68"/>
      <x v="1216"/>
      <x v="25"/>
    </i>
    <i r="1">
      <x v="1242"/>
      <x v="30"/>
      <x v="43"/>
      <x v="1217"/>
      <x v="17"/>
    </i>
    <i r="1">
      <x v="1243"/>
      <x v="54"/>
      <x v="67"/>
      <x v="1218"/>
      <x v="24"/>
    </i>
    <i r="1">
      <x v="1244"/>
      <x v="42"/>
      <x v="55"/>
      <x v="1219"/>
      <x v="15"/>
    </i>
    <i r="1">
      <x v="1245"/>
      <x v="27"/>
      <x v="40"/>
      <x v="1220"/>
      <x v="15"/>
    </i>
    <i r="1">
      <x v="1246"/>
      <x v="27"/>
      <x v="40"/>
      <x v="1221"/>
      <x v="15"/>
    </i>
    <i r="1">
      <x v="1247"/>
      <x v="59"/>
      <x v="72"/>
      <x v="1222"/>
      <x v="15"/>
    </i>
    <i r="1">
      <x v="1248"/>
      <x v="24"/>
      <x v="37"/>
      <x v="1223"/>
      <x v="15"/>
    </i>
    <i r="1">
      <x v="1249"/>
      <x v="16"/>
      <x v="29"/>
      <x v="1224"/>
      <x v="15"/>
    </i>
    <i r="1">
      <x v="1250"/>
      <x v="41"/>
      <x v="54"/>
      <x v="1225"/>
      <x v="15"/>
    </i>
    <i r="1">
      <x v="1251"/>
      <x v="45"/>
      <x v="58"/>
      <x v="1226"/>
      <x v="15"/>
    </i>
    <i r="1">
      <x v="1252"/>
      <x v="40"/>
      <x v="53"/>
      <x v="1227"/>
      <x v="15"/>
    </i>
    <i r="1">
      <x v="1253"/>
      <x v="17"/>
      <x v="30"/>
      <x v="1228"/>
      <x v="15"/>
    </i>
    <i r="1">
      <x v="1254"/>
      <x v="26"/>
      <x v="39"/>
      <x v="1229"/>
      <x v="15"/>
    </i>
    <i r="1">
      <x v="1255"/>
      <x v="21"/>
      <x v="34"/>
      <x v="1230"/>
      <x v="15"/>
    </i>
    <i r="1">
      <x v="1256"/>
      <x v="22"/>
      <x v="35"/>
      <x v="1231"/>
      <x v="15"/>
    </i>
    <i r="1">
      <x v="1257"/>
      <x v="33"/>
      <x v="46"/>
      <x v="1232"/>
      <x v="15"/>
    </i>
    <i r="1">
      <x v="1258"/>
      <x v="15"/>
      <x v="28"/>
      <x v="1233"/>
      <x v="15"/>
    </i>
    <i r="1">
      <x v="1259"/>
      <x v="20"/>
      <x v="33"/>
      <x v="1234"/>
      <x v="15"/>
    </i>
    <i r="1">
      <x v="1260"/>
      <x v="19"/>
      <x v="32"/>
      <x v="1235"/>
      <x v="15"/>
    </i>
    <i r="1">
      <x v="1261"/>
      <x v="29"/>
      <x v="42"/>
      <x v="1236"/>
      <x v="15"/>
    </i>
    <i r="1">
      <x v="1262"/>
      <x v="56"/>
      <x v="69"/>
      <x v="1237"/>
      <x v="15"/>
    </i>
    <i r="1">
      <x v="1263"/>
      <x v="18"/>
      <x v="31"/>
      <x v="1238"/>
      <x v="15"/>
    </i>
    <i r="1">
      <x v="1264"/>
      <x v="76"/>
      <x v="92"/>
      <x v="1239"/>
      <x v="15"/>
    </i>
    <i r="1">
      <x v="1265"/>
      <x v="43"/>
      <x v="56"/>
      <x v="1240"/>
      <x v="15"/>
    </i>
    <i r="1">
      <x v="1266"/>
      <x v="66"/>
      <x v="81"/>
      <x v="1241"/>
      <x v="15"/>
    </i>
    <i r="1">
      <x v="1267"/>
      <x v="68"/>
      <x v="83"/>
      <x v="1242"/>
      <x v="33"/>
    </i>
    <i>
      <x v="34"/>
      <x v="1268"/>
      <x v="11"/>
      <x v="20"/>
      <x v="1243"/>
      <x v="11"/>
    </i>
    <i r="1">
      <x v="1269"/>
      <x v="48"/>
      <x v="61"/>
      <x v="1244"/>
      <x v="20"/>
    </i>
    <i r="1">
      <x v="1270"/>
      <x/>
      <x v="5"/>
      <x v="1245"/>
      <x/>
    </i>
    <i r="1">
      <x v="1271"/>
      <x/>
      <x v="5"/>
      <x v="1246"/>
      <x/>
    </i>
    <i r="1">
      <x v="1272"/>
      <x/>
      <x v="7"/>
      <x v="1247"/>
      <x/>
    </i>
    <i r="1">
      <x v="1273"/>
      <x/>
      <x v="7"/>
      <x v="1248"/>
      <x/>
    </i>
    <i r="1">
      <x v="1274"/>
      <x/>
      <x v="6"/>
      <x v="1249"/>
      <x/>
    </i>
    <i r="1">
      <x v="1275"/>
      <x/>
      <x v="6"/>
      <x v="1250"/>
      <x/>
    </i>
    <i r="1">
      <x v="1276"/>
      <x v="25"/>
      <x v="38"/>
      <x v="1251"/>
      <x v="16"/>
    </i>
    <i r="1">
      <x v="1277"/>
      <x v="15"/>
      <x v="28"/>
      <x v="1252"/>
      <x v="15"/>
    </i>
    <i r="1">
      <x v="1278"/>
      <x v="60"/>
      <x v="73"/>
      <x v="1253"/>
      <x v="27"/>
    </i>
    <i r="1">
      <x v="1279"/>
      <x v="70"/>
      <x v="85"/>
      <x v="1254"/>
      <x v="35"/>
    </i>
    <i r="1">
      <x v="1280"/>
      <x v="71"/>
      <x v="86"/>
      <x v="1255"/>
      <x v="36"/>
    </i>
    <i r="1">
      <x v="1281"/>
      <x v="69"/>
      <x v="84"/>
      <x v="1256"/>
      <x v="34"/>
    </i>
    <i r="1">
      <x v="1282"/>
      <x v="69"/>
      <x v="84"/>
      <x v="1257"/>
      <x v="34"/>
    </i>
    <i r="1">
      <x v="1283"/>
      <x v="73"/>
      <x v="89"/>
      <x v="1258"/>
      <x v="39"/>
    </i>
    <i r="1">
      <x v="1284"/>
      <x/>
      <x v="1"/>
      <x v="1259"/>
      <x/>
    </i>
    <i r="1">
      <x v="1285"/>
      <x/>
      <x v="1"/>
      <x v="1260"/>
      <x/>
    </i>
    <i r="1">
      <x v="1286"/>
      <x/>
      <x/>
      <x v="1261"/>
      <x/>
    </i>
    <i r="1">
      <x v="1287"/>
      <x/>
      <x/>
      <x v="1262"/>
      <x/>
    </i>
    <i r="1">
      <x v="1288"/>
      <x/>
      <x v="2"/>
      <x v="1263"/>
      <x/>
    </i>
    <i r="1">
      <x v="1289"/>
      <x/>
      <x v="2"/>
      <x v="1264"/>
      <x/>
    </i>
    <i r="1">
      <x v="1290"/>
      <x/>
      <x v="4"/>
      <x v="1265"/>
      <x/>
    </i>
    <i r="1">
      <x v="1291"/>
      <x/>
      <x v="4"/>
      <x v="1266"/>
      <x/>
    </i>
    <i r="1">
      <x v="1292"/>
      <x/>
      <x v="3"/>
      <x v="1267"/>
      <x/>
    </i>
    <i r="1">
      <x v="1293"/>
      <x/>
      <x v="3"/>
      <x v="1268"/>
      <x/>
    </i>
    <i r="1">
      <x v="1294"/>
      <x/>
      <x v="22"/>
      <x v="1269"/>
      <x/>
    </i>
    <i r="1">
      <x v="1295"/>
      <x/>
      <x v="22"/>
      <x v="1270"/>
      <x/>
    </i>
    <i r="1">
      <x v="1658"/>
      <x/>
      <x v="1"/>
      <x v="1628"/>
      <x/>
    </i>
    <i r="1">
      <x v="1659"/>
      <x v="31"/>
      <x v="44"/>
      <x v="1629"/>
      <x v="18"/>
    </i>
    <i r="1">
      <x v="1660"/>
      <x v="31"/>
      <x v="44"/>
      <x v="1629"/>
      <x v="18"/>
    </i>
    <i r="1">
      <x v="1661"/>
      <x/>
      <x v="7"/>
      <x v="1630"/>
      <x/>
    </i>
    <i r="1">
      <x v="1662"/>
      <x v="27"/>
      <x v="40"/>
      <x v="1631"/>
      <x v="15"/>
    </i>
    <i r="1">
      <x v="1663"/>
      <x v="21"/>
      <x v="34"/>
      <x v="1632"/>
      <x v="15"/>
    </i>
    <i r="1">
      <x v="1664"/>
      <x v="56"/>
      <x v="69"/>
      <x v="1633"/>
      <x v="15"/>
    </i>
    <i r="1">
      <x v="1665"/>
      <x/>
      <x v="1"/>
      <x v="1634"/>
      <x/>
    </i>
    <i r="1">
      <x v="1666"/>
      <x/>
      <x v="1"/>
      <x v="1634"/>
      <x/>
    </i>
    <i>
      <x v="35"/>
      <x v="1296"/>
      <x v="75"/>
      <x v="91"/>
      <x v="1271"/>
      <x v="41"/>
    </i>
    <i r="1">
      <x v="1297"/>
      <x v="74"/>
      <x v="90"/>
      <x v="1272"/>
      <x v="40"/>
    </i>
    <i r="1">
      <x v="1298"/>
      <x v="57"/>
      <x v="70"/>
      <x v="1273"/>
      <x v="45"/>
    </i>
    <i r="1">
      <x v="1299"/>
      <x v="72"/>
      <x v="87"/>
      <x v="1274"/>
      <x v="37"/>
    </i>
    <i r="1">
      <x v="1300"/>
      <x v="66"/>
      <x v="81"/>
      <x v="1275"/>
      <x v="15"/>
    </i>
    <i r="1">
      <x v="1301"/>
      <x v="55"/>
      <x v="68"/>
      <x v="1276"/>
      <x v="25"/>
    </i>
    <i>
      <x v="36"/>
      <x v="1302"/>
      <x v="37"/>
      <x v="50"/>
      <x v="1277"/>
      <x v="15"/>
    </i>
    <i r="1">
      <x v="1303"/>
      <x v="47"/>
      <x v="60"/>
      <x v="1278"/>
      <x v="15"/>
    </i>
    <i r="1">
      <x v="1304"/>
      <x v="39"/>
      <x v="52"/>
      <x v="1279"/>
      <x v="15"/>
    </i>
    <i r="1">
      <x v="1305"/>
      <x v="44"/>
      <x v="57"/>
      <x v="1280"/>
      <x v="15"/>
    </i>
    <i r="1">
      <x v="1306"/>
      <x v="38"/>
      <x v="51"/>
      <x v="1281"/>
      <x v="15"/>
    </i>
    <i r="1">
      <x v="1307"/>
      <x v="46"/>
      <x v="59"/>
      <x v="1282"/>
      <x v="15"/>
    </i>
    <i r="1">
      <x v="1308"/>
      <x v="36"/>
      <x v="49"/>
      <x v="1283"/>
      <x v="15"/>
    </i>
    <i r="1">
      <x v="1309"/>
      <x v="35"/>
      <x v="48"/>
      <x v="1284"/>
      <x v="15"/>
    </i>
    <i r="1">
      <x v="1310"/>
      <x v="77"/>
      <x v="93"/>
      <x v="1285"/>
      <x v="15"/>
    </i>
    <i r="1">
      <x v="1311"/>
      <x v="10"/>
      <x v="19"/>
      <x v="1286"/>
      <x v="10"/>
    </i>
    <i r="1">
      <x v="1312"/>
      <x v="31"/>
      <x v="44"/>
      <x v="1287"/>
      <x v="18"/>
    </i>
    <i r="1">
      <x v="1313"/>
      <x v="13"/>
      <x v="24"/>
      <x v="1288"/>
      <x v="38"/>
    </i>
    <i r="1">
      <x v="1314"/>
      <x v="11"/>
      <x v="21"/>
      <x v="1289"/>
      <x v="11"/>
    </i>
    <i r="1">
      <x v="1315"/>
      <x v="11"/>
      <x v="21"/>
      <x v="1290"/>
      <x v="11"/>
    </i>
    <i r="1">
      <x v="1316"/>
      <x v="11"/>
      <x v="20"/>
      <x v="1291"/>
      <x v="11"/>
    </i>
    <i r="1">
      <x v="1317"/>
      <x v="14"/>
      <x v="26"/>
      <x v="1292"/>
      <x v="14"/>
    </i>
    <i r="1">
      <x v="1318"/>
      <x v="14"/>
      <x v="25"/>
      <x v="1293"/>
      <x v="14"/>
    </i>
    <i r="1">
      <x v="1319"/>
      <x v="14"/>
      <x v="27"/>
      <x v="1294"/>
      <x v="14"/>
    </i>
    <i r="1">
      <x v="1320"/>
      <x/>
      <x v="5"/>
      <x v="1295"/>
      <x/>
    </i>
    <i r="1">
      <x v="1321"/>
      <x/>
      <x v="5"/>
      <x v="1296"/>
      <x/>
    </i>
    <i r="1">
      <x v="1322"/>
      <x/>
      <x v="7"/>
      <x v="1297"/>
      <x/>
    </i>
    <i r="1">
      <x v="1323"/>
      <x/>
      <x v="7"/>
      <x v="1298"/>
      <x/>
    </i>
    <i r="1">
      <x v="1324"/>
      <x/>
      <x v="6"/>
      <x v="1299"/>
      <x/>
    </i>
    <i r="1">
      <x v="1325"/>
      <x/>
      <x v="6"/>
      <x v="1300"/>
      <x/>
    </i>
    <i r="1">
      <x v="1326"/>
      <x v="50"/>
      <x v="63"/>
      <x v="1301"/>
      <x v="22"/>
    </i>
    <i r="1">
      <x v="1327"/>
      <x v="52"/>
      <x v="65"/>
      <x v="1302"/>
      <x v="22"/>
    </i>
    <i r="1">
      <x v="1328"/>
      <x v="51"/>
      <x v="64"/>
      <x v="1303"/>
      <x v="22"/>
    </i>
    <i r="1">
      <x v="1329"/>
      <x v="54"/>
      <x v="67"/>
      <x v="1304"/>
      <x v="24"/>
    </i>
    <i r="1">
      <x v="1330"/>
      <x v="68"/>
      <x v="83"/>
      <x v="1305"/>
      <x v="33"/>
    </i>
    <i>
      <x v="37"/>
      <x v="1331"/>
      <x/>
      <x v="17"/>
      <x v="1306"/>
      <x/>
    </i>
    <i r="1">
      <x v="1332"/>
      <x/>
      <x v="17"/>
      <x v="1307"/>
      <x/>
    </i>
    <i r="1">
      <x v="1333"/>
      <x v="61"/>
      <x v="74"/>
      <x v="1308"/>
      <x v="28"/>
    </i>
    <i r="1">
      <x v="1334"/>
      <x v="75"/>
      <x v="91"/>
      <x v="1309"/>
      <x v="41"/>
    </i>
    <i r="1">
      <x v="1335"/>
      <x v="62"/>
      <x v="76"/>
      <x v="1310"/>
      <x v="29"/>
    </i>
    <i r="1">
      <x v="1336"/>
      <x v="62"/>
      <x v="75"/>
      <x v="1311"/>
      <x v="29"/>
    </i>
    <i r="1">
      <x v="1337"/>
      <x v="62"/>
      <x v="77"/>
      <x v="1312"/>
      <x v="29"/>
    </i>
    <i r="1">
      <x v="1338"/>
      <x v="62"/>
      <x v="99"/>
      <x v="1313"/>
      <x v="29"/>
    </i>
    <i r="1">
      <x v="1339"/>
      <x v="71"/>
      <x v="86"/>
      <x v="1314"/>
      <x v="36"/>
    </i>
    <i r="1">
      <x v="1340"/>
      <x v="72"/>
      <x v="87"/>
      <x v="1315"/>
      <x v="37"/>
    </i>
    <i r="1">
      <x v="1341"/>
      <x v="31"/>
      <x v="44"/>
      <x v="1316"/>
      <x v="18"/>
    </i>
    <i r="1">
      <x v="1342"/>
      <x v="49"/>
      <x v="62"/>
      <x v="1317"/>
      <x v="21"/>
    </i>
    <i r="1">
      <x v="1343"/>
      <x v="13"/>
      <x v="24"/>
      <x v="1318"/>
      <x v="38"/>
    </i>
    <i r="1">
      <x v="1344"/>
      <x v="70"/>
      <x v="85"/>
      <x v="1319"/>
      <x v="35"/>
    </i>
    <i r="1">
      <x v="1345"/>
      <x v="69"/>
      <x v="84"/>
      <x v="1320"/>
      <x v="34"/>
    </i>
    <i r="1">
      <x v="1346"/>
      <x/>
      <x v="5"/>
      <x v="1321"/>
      <x/>
    </i>
    <i r="1">
      <x v="1347"/>
      <x/>
      <x v="5"/>
      <x v="1322"/>
      <x/>
    </i>
    <i r="1">
      <x v="1348"/>
      <x/>
      <x v="7"/>
      <x v="1323"/>
      <x/>
    </i>
    <i r="1">
      <x v="1349"/>
      <x/>
      <x v="7"/>
      <x v="1324"/>
      <x/>
    </i>
    <i r="1">
      <x v="1350"/>
      <x/>
      <x v="6"/>
      <x v="1325"/>
      <x/>
    </i>
    <i r="1">
      <x v="1351"/>
      <x/>
      <x v="6"/>
      <x v="1326"/>
      <x/>
    </i>
    <i r="1">
      <x v="1352"/>
      <x/>
      <x v="1"/>
      <x v="1327"/>
      <x/>
    </i>
    <i r="1">
      <x v="1353"/>
      <x/>
      <x v="1"/>
      <x v="1328"/>
      <x/>
    </i>
    <i r="1">
      <x v="1354"/>
      <x/>
      <x/>
      <x v="1329"/>
      <x/>
    </i>
    <i r="1">
      <x v="1355"/>
      <x/>
      <x/>
      <x v="1330"/>
      <x/>
    </i>
    <i r="1">
      <x v="1356"/>
      <x/>
      <x v="2"/>
      <x v="1331"/>
      <x/>
    </i>
    <i r="1">
      <x v="1357"/>
      <x/>
      <x v="2"/>
      <x v="1332"/>
      <x/>
    </i>
    <i r="1">
      <x v="1358"/>
      <x/>
      <x v="4"/>
      <x v="1333"/>
      <x/>
    </i>
    <i r="1">
      <x v="1359"/>
      <x/>
      <x v="4"/>
      <x v="1334"/>
      <x/>
    </i>
    <i r="1">
      <x v="1360"/>
      <x/>
      <x v="3"/>
      <x v="1335"/>
      <x/>
    </i>
    <i r="1">
      <x v="1361"/>
      <x/>
      <x v="3"/>
      <x v="1336"/>
      <x/>
    </i>
    <i r="1">
      <x v="1362"/>
      <x/>
      <x v="22"/>
      <x v="1337"/>
      <x/>
    </i>
    <i r="1">
      <x v="1363"/>
      <x/>
      <x v="22"/>
      <x v="1338"/>
      <x/>
    </i>
    <i>
      <x v="38"/>
      <x v="1364"/>
      <x v="64"/>
      <x v="79"/>
      <x v="1339"/>
      <x v="31"/>
    </i>
    <i r="1">
      <x v="1365"/>
      <x v="10"/>
      <x v="19"/>
      <x v="1340"/>
      <x v="10"/>
    </i>
    <i r="1">
      <x v="1366"/>
      <x/>
      <x v="17"/>
      <x v="1341"/>
      <x/>
    </i>
    <i r="1">
      <x v="1367"/>
      <x/>
      <x v="17"/>
      <x v="1342"/>
      <x/>
    </i>
    <i r="1">
      <x v="1368"/>
      <x v="34"/>
      <x v="47"/>
      <x v="1343"/>
      <x v="19"/>
    </i>
    <i r="1">
      <x v="1369"/>
      <x v="60"/>
      <x v="73"/>
      <x v="1344"/>
      <x v="27"/>
    </i>
    <i r="1">
      <x v="1370"/>
      <x v="73"/>
      <x v="89"/>
      <x v="1345"/>
      <x v="39"/>
    </i>
    <i r="1">
      <x v="1371"/>
      <x v="75"/>
      <x v="91"/>
      <x v="1346"/>
      <x v="41"/>
    </i>
    <i r="1">
      <x v="1372"/>
      <x v="42"/>
      <x v="55"/>
      <x v="1347"/>
      <x v="15"/>
    </i>
    <i r="1">
      <x v="1373"/>
      <x v="27"/>
      <x v="40"/>
      <x v="1348"/>
      <x v="15"/>
    </i>
    <i r="1">
      <x v="1374"/>
      <x v="59"/>
      <x v="72"/>
      <x v="1349"/>
      <x v="15"/>
    </i>
    <i r="1">
      <x v="1375"/>
      <x v="24"/>
      <x v="37"/>
      <x v="1350"/>
      <x v="15"/>
    </i>
    <i r="1">
      <x v="1376"/>
      <x v="16"/>
      <x v="29"/>
      <x v="1351"/>
      <x v="15"/>
    </i>
    <i r="1">
      <x v="1377"/>
      <x v="41"/>
      <x v="54"/>
      <x v="1352"/>
      <x v="15"/>
    </i>
    <i r="1">
      <x v="1378"/>
      <x v="45"/>
      <x v="58"/>
      <x v="1353"/>
      <x v="15"/>
    </i>
    <i r="1">
      <x v="1379"/>
      <x v="40"/>
      <x v="53"/>
      <x v="1354"/>
      <x v="15"/>
    </i>
    <i r="1">
      <x v="1380"/>
      <x v="17"/>
      <x v="30"/>
      <x v="1355"/>
      <x v="15"/>
    </i>
    <i r="1">
      <x v="1381"/>
      <x v="26"/>
      <x v="39"/>
      <x v="1356"/>
      <x v="15"/>
    </i>
    <i r="1">
      <x v="1382"/>
      <x v="21"/>
      <x v="34"/>
      <x v="1357"/>
      <x v="15"/>
    </i>
    <i r="1">
      <x v="1383"/>
      <x v="22"/>
      <x v="35"/>
      <x v="1358"/>
      <x v="15"/>
    </i>
    <i r="1">
      <x v="1384"/>
      <x v="33"/>
      <x v="46"/>
      <x v="1359"/>
      <x v="15"/>
    </i>
    <i r="1">
      <x v="1385"/>
      <x v="15"/>
      <x v="28"/>
      <x v="1360"/>
      <x v="15"/>
    </i>
    <i r="1">
      <x v="1386"/>
      <x v="20"/>
      <x v="33"/>
      <x v="1361"/>
      <x v="15"/>
    </i>
    <i r="1">
      <x v="1387"/>
      <x v="19"/>
      <x v="32"/>
      <x v="1362"/>
      <x v="15"/>
    </i>
    <i r="1">
      <x v="1388"/>
      <x v="29"/>
      <x v="42"/>
      <x v="1363"/>
      <x v="15"/>
    </i>
    <i r="1">
      <x v="1389"/>
      <x v="67"/>
      <x v="82"/>
      <x v="1364"/>
      <x v="15"/>
    </i>
    <i r="1">
      <x v="1390"/>
      <x v="56"/>
      <x v="69"/>
      <x v="1365"/>
      <x v="15"/>
    </i>
    <i r="1">
      <x v="1391"/>
      <x v="18"/>
      <x v="31"/>
      <x v="1366"/>
      <x v="15"/>
    </i>
    <i r="1">
      <x v="1392"/>
      <x v="43"/>
      <x v="56"/>
      <x v="1367"/>
      <x v="15"/>
    </i>
    <i r="1">
      <x v="1393"/>
      <x v="66"/>
      <x v="81"/>
      <x v="1368"/>
      <x v="15"/>
    </i>
    <i r="1">
      <x v="1394"/>
      <x v="68"/>
      <x v="83"/>
      <x v="1369"/>
      <x v="33"/>
    </i>
    <i r="1">
      <x v="1395"/>
      <x v="30"/>
      <x v="43"/>
      <x v="1370"/>
      <x v="17"/>
    </i>
    <i>
      <x v="39"/>
      <x v="1396"/>
      <x v="31"/>
      <x v="44"/>
      <x v="1371"/>
      <x v="18"/>
    </i>
    <i r="1">
      <x v="1397"/>
      <x v="11"/>
      <x v="20"/>
      <x v="1372"/>
      <x v="11"/>
    </i>
    <i r="1">
      <x v="1398"/>
      <x v="11"/>
      <x v="20"/>
      <x v="1373"/>
      <x v="11"/>
    </i>
    <i r="1">
      <x v="1399"/>
      <x/>
      <x v="5"/>
      <x v="1374"/>
      <x/>
    </i>
    <i r="1">
      <x v="1400"/>
      <x/>
      <x v="5"/>
      <x v="1375"/>
      <x/>
    </i>
    <i r="1">
      <x v="1401"/>
      <x/>
      <x v="7"/>
      <x v="1376"/>
      <x/>
    </i>
    <i r="1">
      <x v="1402"/>
      <x/>
      <x v="7"/>
      <x v="1377"/>
      <x/>
    </i>
    <i r="1">
      <x v="1403"/>
      <x/>
      <x v="6"/>
      <x v="1378"/>
      <x/>
    </i>
    <i r="1">
      <x v="1404"/>
      <x/>
      <x v="6"/>
      <x v="1379"/>
      <x/>
    </i>
    <i r="1">
      <x v="1405"/>
      <x v="61"/>
      <x v="74"/>
      <x v="1380"/>
      <x v="28"/>
    </i>
    <i r="1">
      <x v="1406"/>
      <x v="72"/>
      <x v="87"/>
      <x v="1381"/>
      <x v="37"/>
    </i>
    <i r="1">
      <x v="1407"/>
      <x v="57"/>
      <x v="70"/>
      <x v="1382"/>
      <x v="45"/>
    </i>
    <i r="1">
      <x v="1408"/>
      <x v="25"/>
      <x v="38"/>
      <x v="1383"/>
      <x v="16"/>
    </i>
    <i r="1">
      <x v="1409"/>
      <x v="53"/>
      <x v="66"/>
      <x v="1384"/>
      <x v="23"/>
    </i>
    <i r="1">
      <x v="1410"/>
      <x v="70"/>
      <x v="85"/>
      <x v="1385"/>
      <x v="35"/>
    </i>
    <i r="1">
      <x v="1411"/>
      <x v="69"/>
      <x v="84"/>
      <x v="1386"/>
      <x v="34"/>
    </i>
    <i r="1">
      <x v="1412"/>
      <x/>
      <x v="1"/>
      <x v="1387"/>
      <x/>
    </i>
    <i r="1">
      <x v="1413"/>
      <x/>
      <x v="1"/>
      <x v="1388"/>
      <x/>
    </i>
    <i r="1">
      <x v="1414"/>
      <x/>
      <x/>
      <x v="1389"/>
      <x/>
    </i>
    <i r="1">
      <x v="1415"/>
      <x/>
      <x/>
      <x v="1390"/>
      <x/>
    </i>
    <i r="1">
      <x v="1416"/>
      <x/>
      <x v="2"/>
      <x v="1391"/>
      <x/>
    </i>
    <i r="1">
      <x v="1417"/>
      <x/>
      <x v="2"/>
      <x v="1392"/>
      <x/>
    </i>
    <i r="1">
      <x v="1418"/>
      <x/>
      <x v="4"/>
      <x v="1393"/>
      <x/>
    </i>
    <i r="1">
      <x v="1419"/>
      <x/>
      <x v="4"/>
      <x v="1394"/>
      <x/>
    </i>
    <i r="1">
      <x v="1420"/>
      <x/>
      <x v="3"/>
      <x v="1395"/>
      <x/>
    </i>
    <i r="1">
      <x v="1421"/>
      <x/>
      <x v="3"/>
      <x v="1396"/>
      <x/>
    </i>
    <i r="1">
      <x v="1422"/>
      <x v="37"/>
      <x v="50"/>
      <x v="1397"/>
      <x v="15"/>
    </i>
    <i r="1">
      <x v="1423"/>
      <x v="39"/>
      <x v="52"/>
      <x v="1398"/>
      <x v="15"/>
    </i>
    <i r="1">
      <x v="1424"/>
      <x v="44"/>
      <x v="57"/>
      <x v="1399"/>
      <x v="15"/>
    </i>
    <i r="1">
      <x v="1425"/>
      <x v="38"/>
      <x v="51"/>
      <x v="1400"/>
      <x v="15"/>
    </i>
    <i r="1">
      <x v="1426"/>
      <x v="36"/>
      <x v="49"/>
      <x v="1401"/>
      <x v="15"/>
    </i>
    <i r="1">
      <x v="1427"/>
      <x v="77"/>
      <x v="93"/>
      <x v="1402"/>
      <x v="15"/>
    </i>
    <i r="1">
      <x v="1428"/>
      <x v="12"/>
      <x v="23"/>
      <x v="1403"/>
      <x v="12"/>
    </i>
    <i r="1">
      <x v="1429"/>
      <x v="25"/>
      <x v="38"/>
      <x v="1404"/>
      <x v="16"/>
    </i>
    <i r="1">
      <x v="1667"/>
      <x/>
      <x v="4"/>
      <x v="1635"/>
      <x/>
    </i>
    <i r="1">
      <x v="1668"/>
      <x/>
      <x v="4"/>
      <x v="1635"/>
      <x/>
    </i>
    <i r="1">
      <x v="1669"/>
      <x/>
      <x v="17"/>
      <x v="1636"/>
      <x/>
    </i>
    <i r="1">
      <x v="1670"/>
      <x/>
      <x v="17"/>
      <x v="1636"/>
      <x/>
    </i>
    <i r="1">
      <x v="1671"/>
      <x/>
      <x v="22"/>
      <x v="1637"/>
      <x/>
    </i>
    <i r="1">
      <x v="1672"/>
      <x/>
      <x v="22"/>
      <x v="1637"/>
      <x/>
    </i>
    <i r="1">
      <x v="1673"/>
      <x/>
      <x v="22"/>
      <x v="1638"/>
      <x/>
    </i>
    <i r="1">
      <x v="1674"/>
      <x/>
      <x v="22"/>
      <x v="1638"/>
      <x/>
    </i>
    <i>
      <x v="40"/>
      <x v="1430"/>
      <x/>
      <x v="22"/>
      <x v="1405"/>
      <x/>
    </i>
    <i r="1">
      <x v="1431"/>
      <x/>
      <x v="22"/>
      <x v="1406"/>
      <x/>
    </i>
    <i r="1">
      <x v="1432"/>
      <x v="75"/>
      <x v="91"/>
      <x v="1407"/>
      <x v="41"/>
    </i>
    <i>
      <x v="41"/>
      <x v="1433"/>
      <x v="13"/>
      <x v="24"/>
      <x v="1408"/>
      <x v="38"/>
    </i>
    <i r="1">
      <x v="1434"/>
      <x v="11"/>
      <x v="20"/>
      <x v="1409"/>
      <x v="11"/>
    </i>
    <i r="1">
      <x v="1435"/>
      <x v="11"/>
      <x v="20"/>
      <x v="1410"/>
      <x v="11"/>
    </i>
    <i r="1">
      <x v="1436"/>
      <x v="11"/>
      <x v="20"/>
      <x v="1411"/>
      <x v="11"/>
    </i>
    <i r="1">
      <x v="1437"/>
      <x v="11"/>
      <x v="20"/>
      <x v="1412"/>
      <x v="11"/>
    </i>
    <i r="1">
      <x v="1438"/>
      <x v="11"/>
      <x v="21"/>
      <x v="1413"/>
      <x v="11"/>
    </i>
    <i r="1">
      <x v="1439"/>
      <x v="14"/>
      <x v="25"/>
      <x v="1414"/>
      <x v="14"/>
    </i>
    <i r="1">
      <x v="1440"/>
      <x v="14"/>
      <x v="27"/>
      <x v="1415"/>
      <x v="14"/>
    </i>
    <i r="1">
      <x v="1441"/>
      <x v="14"/>
      <x v="26"/>
      <x v="1416"/>
      <x v="14"/>
    </i>
    <i r="1">
      <x v="1442"/>
      <x v="31"/>
      <x v="44"/>
      <x v="1417"/>
      <x v="18"/>
    </i>
    <i r="1">
      <x v="1443"/>
      <x/>
      <x v="5"/>
      <x v="1418"/>
      <x/>
    </i>
    <i r="1">
      <x v="1444"/>
      <x/>
      <x v="5"/>
      <x v="1419"/>
      <x/>
    </i>
    <i r="1">
      <x v="1445"/>
      <x/>
      <x v="7"/>
      <x v="1420"/>
      <x/>
    </i>
    <i r="1">
      <x v="1446"/>
      <x/>
      <x v="7"/>
      <x v="1421"/>
      <x/>
    </i>
    <i r="1">
      <x v="1447"/>
      <x/>
      <x v="6"/>
      <x v="1422"/>
      <x/>
    </i>
    <i r="1">
      <x v="1448"/>
      <x/>
      <x v="6"/>
      <x v="1423"/>
      <x/>
    </i>
    <i r="1">
      <x v="1449"/>
      <x v="50"/>
      <x v="63"/>
      <x v="1424"/>
      <x v="22"/>
    </i>
    <i r="1">
      <x v="1450"/>
      <x v="52"/>
      <x v="65"/>
      <x v="1425"/>
      <x v="22"/>
    </i>
    <i r="1">
      <x v="1451"/>
      <x v="51"/>
      <x v="64"/>
      <x v="1426"/>
      <x v="22"/>
    </i>
    <i r="1">
      <x v="1452"/>
      <x v="72"/>
      <x v="87"/>
      <x v="1427"/>
      <x v="37"/>
    </i>
    <i r="1">
      <x v="1453"/>
      <x v="71"/>
      <x v="86"/>
      <x v="1428"/>
      <x v="36"/>
    </i>
    <i r="1">
      <x v="1454"/>
      <x v="31"/>
      <x v="44"/>
      <x v="1429"/>
      <x v="18"/>
    </i>
    <i r="1">
      <x v="1455"/>
      <x v="10"/>
      <x v="19"/>
      <x v="1430"/>
      <x v="10"/>
    </i>
    <i r="1">
      <x v="1456"/>
      <x v="69"/>
      <x v="84"/>
      <x v="1431"/>
      <x v="34"/>
    </i>
    <i r="1">
      <x v="1457"/>
      <x v="69"/>
      <x v="84"/>
      <x v="1432"/>
      <x v="34"/>
    </i>
    <i>
      <x v="42"/>
      <x v="1458"/>
      <x/>
      <x v="17"/>
      <x v="1433"/>
      <x/>
    </i>
    <i r="1">
      <x v="1459"/>
      <x/>
      <x v="17"/>
      <x v="1434"/>
      <x/>
    </i>
    <i r="1">
      <x v="1460"/>
      <x v="17"/>
      <x v="30"/>
      <x v="1435"/>
      <x v="15"/>
    </i>
    <i r="1">
      <x v="1461"/>
      <x v="61"/>
      <x v="74"/>
      <x v="1436"/>
      <x v="28"/>
    </i>
    <i r="1">
      <x v="1462"/>
      <x v="62"/>
      <x v="76"/>
      <x v="1437"/>
      <x v="29"/>
    </i>
    <i r="1">
      <x v="1463"/>
      <x v="62"/>
      <x v="75"/>
      <x v="1438"/>
      <x v="29"/>
    </i>
    <i r="1">
      <x v="1464"/>
      <x v="62"/>
      <x v="77"/>
      <x v="1439"/>
      <x v="29"/>
    </i>
    <i r="1">
      <x v="1465"/>
      <x v="62"/>
      <x v="99"/>
      <x v="1440"/>
      <x v="29"/>
    </i>
    <i r="1">
      <x v="1466"/>
      <x v="75"/>
      <x v="91"/>
      <x v="1441"/>
      <x v="41"/>
    </i>
    <i r="1">
      <x v="1467"/>
      <x v="68"/>
      <x v="83"/>
      <x v="1442"/>
      <x v="33"/>
    </i>
    <i r="1">
      <x v="1468"/>
      <x v="54"/>
      <x v="67"/>
      <x v="1443"/>
      <x v="24"/>
    </i>
    <i r="1">
      <x v="1469"/>
      <x v="70"/>
      <x v="85"/>
      <x v="1444"/>
      <x v="35"/>
    </i>
    <i r="1">
      <x v="1470"/>
      <x v="78"/>
      <x v="97"/>
      <x v="1445"/>
      <x v="42"/>
    </i>
    <i r="1">
      <x v="1471"/>
      <x v="78"/>
      <x v="94"/>
      <x v="1446"/>
      <x v="42"/>
    </i>
    <i r="1">
      <x v="1472"/>
      <x v="78"/>
      <x v="95"/>
      <x v="1447"/>
      <x v="42"/>
    </i>
    <i r="1">
      <x v="1473"/>
      <x v="78"/>
      <x v="96"/>
      <x v="1448"/>
      <x v="42"/>
    </i>
    <i r="1">
      <x v="1474"/>
      <x v="65"/>
      <x v="80"/>
      <x v="1449"/>
      <x v="43"/>
    </i>
    <i r="1">
      <x v="1475"/>
      <x v="13"/>
      <x v="24"/>
      <x v="1450"/>
      <x v="38"/>
    </i>
    <i r="1">
      <x v="1476"/>
      <x v="31"/>
      <x v="44"/>
      <x v="1451"/>
      <x v="18"/>
    </i>
    <i r="1">
      <x v="1477"/>
      <x v="74"/>
      <x v="90"/>
      <x v="1452"/>
      <x v="40"/>
    </i>
    <i r="1">
      <x v="1478"/>
      <x v="69"/>
      <x v="84"/>
      <x v="1453"/>
      <x v="34"/>
    </i>
    <i r="1">
      <x v="1479"/>
      <x/>
      <x v="5"/>
      <x v="1454"/>
      <x/>
    </i>
    <i r="1">
      <x v="1480"/>
      <x/>
      <x v="5"/>
      <x v="1455"/>
      <x/>
    </i>
    <i r="1">
      <x v="1481"/>
      <x/>
      <x v="7"/>
      <x v="1456"/>
      <x/>
    </i>
    <i r="1">
      <x v="1482"/>
      <x/>
      <x v="7"/>
      <x v="1457"/>
      <x/>
    </i>
    <i r="1">
      <x v="1483"/>
      <x/>
      <x v="6"/>
      <x v="1458"/>
      <x/>
    </i>
    <i r="1">
      <x v="1484"/>
      <x/>
      <x v="6"/>
      <x v="1459"/>
      <x/>
    </i>
    <i r="1">
      <x v="1485"/>
      <x/>
      <x v="1"/>
      <x v="1460"/>
      <x/>
    </i>
    <i r="1">
      <x v="1486"/>
      <x/>
      <x v="1"/>
      <x v="1461"/>
      <x/>
    </i>
    <i r="1">
      <x v="1487"/>
      <x/>
      <x/>
      <x v="1462"/>
      <x/>
    </i>
    <i r="1">
      <x v="1488"/>
      <x/>
      <x/>
      <x v="1463"/>
      <x/>
    </i>
    <i r="1">
      <x v="1489"/>
      <x/>
      <x v="2"/>
      <x v="1464"/>
      <x/>
    </i>
    <i r="1">
      <x v="1490"/>
      <x/>
      <x v="2"/>
      <x v="1465"/>
      <x/>
    </i>
    <i r="1">
      <x v="1491"/>
      <x/>
      <x v="4"/>
      <x v="1466"/>
      <x/>
    </i>
    <i r="1">
      <x v="1492"/>
      <x/>
      <x v="4"/>
      <x v="1467"/>
      <x/>
    </i>
    <i r="1">
      <x v="1493"/>
      <x/>
      <x v="3"/>
      <x v="1468"/>
      <x/>
    </i>
    <i r="1">
      <x v="1494"/>
      <x/>
      <x v="3"/>
      <x v="1469"/>
      <x/>
    </i>
    <i r="1">
      <x v="1495"/>
      <x/>
      <x v="22"/>
      <x v="1470"/>
      <x/>
    </i>
    <i r="1">
      <x v="1496"/>
      <x/>
      <x v="22"/>
      <x v="1471"/>
      <x/>
    </i>
    <i r="1">
      <x v="1675"/>
      <x/>
      <x v="3"/>
      <x v="1639"/>
      <x/>
    </i>
    <i r="1">
      <x v="1676"/>
      <x/>
      <x v="3"/>
      <x v="1639"/>
      <x/>
    </i>
    <i r="1">
      <x v="1677"/>
      <x/>
      <x v="22"/>
      <x v="1640"/>
      <x/>
    </i>
    <i r="1">
      <x v="1678"/>
      <x/>
      <x v="22"/>
      <x v="1640"/>
      <x/>
    </i>
    <i r="1">
      <x v="1679"/>
      <x/>
      <x v="7"/>
      <x v="1641"/>
      <x/>
    </i>
    <i r="1">
      <x v="1680"/>
      <x/>
      <x v="7"/>
      <x v="1641"/>
      <x/>
    </i>
    <i>
      <x v="43"/>
      <x v="1497"/>
      <x/>
      <x v="17"/>
      <x v="1472"/>
      <x/>
    </i>
    <i r="1">
      <x v="1498"/>
      <x/>
      <x v="17"/>
      <x v="1473"/>
      <x/>
    </i>
    <i r="1">
      <x v="1499"/>
      <x v="12"/>
      <x v="23"/>
      <x v="1474"/>
      <x v="12"/>
    </i>
    <i r="1">
      <x v="1500"/>
      <x v="34"/>
      <x v="47"/>
      <x v="1475"/>
      <x v="19"/>
    </i>
    <i r="1">
      <x v="1501"/>
      <x v="23"/>
      <x v="36"/>
      <x v="1476"/>
      <x v="15"/>
    </i>
    <i r="1">
      <x v="1502"/>
      <x v="42"/>
      <x v="55"/>
      <x v="1477"/>
      <x v="15"/>
    </i>
    <i r="1">
      <x v="1503"/>
      <x v="27"/>
      <x v="40"/>
      <x v="1478"/>
      <x v="15"/>
    </i>
    <i r="1">
      <x v="1504"/>
      <x v="59"/>
      <x v="72"/>
      <x v="1479"/>
      <x v="15"/>
    </i>
    <i r="1">
      <x v="1505"/>
      <x v="24"/>
      <x v="37"/>
      <x v="1480"/>
      <x v="15"/>
    </i>
    <i r="1">
      <x v="1506"/>
      <x v="16"/>
      <x v="29"/>
      <x v="1481"/>
      <x v="15"/>
    </i>
    <i r="1">
      <x v="1507"/>
      <x v="41"/>
      <x v="54"/>
      <x v="1482"/>
      <x v="15"/>
    </i>
    <i r="1">
      <x v="1508"/>
      <x v="45"/>
      <x v="58"/>
      <x v="1483"/>
      <x v="15"/>
    </i>
    <i r="1">
      <x v="1509"/>
      <x v="40"/>
      <x v="53"/>
      <x v="1484"/>
      <x v="15"/>
    </i>
    <i r="1">
      <x v="1510"/>
      <x v="17"/>
      <x v="30"/>
      <x v="1485"/>
      <x v="15"/>
    </i>
    <i r="1">
      <x v="1511"/>
      <x v="26"/>
      <x v="39"/>
      <x v="1486"/>
      <x v="15"/>
    </i>
    <i r="1">
      <x v="1512"/>
      <x v="21"/>
      <x v="34"/>
      <x v="1487"/>
      <x v="15"/>
    </i>
    <i r="1">
      <x v="1513"/>
      <x v="33"/>
      <x v="46"/>
      <x v="1488"/>
      <x v="15"/>
    </i>
    <i r="1">
      <x v="1514"/>
      <x v="15"/>
      <x v="28"/>
      <x v="1489"/>
      <x v="15"/>
    </i>
    <i r="1">
      <x v="1515"/>
      <x v="20"/>
      <x v="33"/>
      <x v="1490"/>
      <x v="15"/>
    </i>
    <i r="1">
      <x v="1516"/>
      <x v="29"/>
      <x v="42"/>
      <x v="1491"/>
      <x v="15"/>
    </i>
    <i r="1">
      <x v="1517"/>
      <x v="32"/>
      <x v="45"/>
      <x v="1492"/>
      <x v="15"/>
    </i>
    <i r="1">
      <x v="1518"/>
      <x v="67"/>
      <x v="82"/>
      <x v="1493"/>
      <x v="15"/>
    </i>
    <i r="1">
      <x v="1519"/>
      <x v="76"/>
      <x v="92"/>
      <x v="1494"/>
      <x v="15"/>
    </i>
    <i r="1">
      <x v="1520"/>
      <x v="43"/>
      <x v="56"/>
      <x v="1495"/>
      <x v="15"/>
    </i>
    <i r="1">
      <x v="1521"/>
      <x v="56"/>
      <x v="69"/>
      <x v="1496"/>
      <x v="15"/>
    </i>
    <i r="1">
      <x v="1522"/>
      <x v="18"/>
      <x v="31"/>
      <x v="1497"/>
      <x v="15"/>
    </i>
    <i r="1">
      <x v="1523"/>
      <x v="55"/>
      <x v="68"/>
      <x v="1498"/>
      <x v="25"/>
    </i>
    <i r="1">
      <x v="1524"/>
      <x v="60"/>
      <x v="73"/>
      <x v="1499"/>
      <x v="27"/>
    </i>
    <i r="1">
      <x v="1525"/>
      <x v="71"/>
      <x v="86"/>
      <x v="1500"/>
      <x v="36"/>
    </i>
    <i r="1">
      <x v="1526"/>
      <x v="75"/>
      <x v="91"/>
      <x v="1501"/>
      <x v="41"/>
    </i>
    <i>
      <x v="44"/>
      <x v="1527"/>
      <x v="10"/>
      <x v="19"/>
      <x v="1502"/>
      <x v="10"/>
    </i>
    <i r="1">
      <x v="1528"/>
      <x v="37"/>
      <x v="50"/>
      <x v="1503"/>
      <x v="15"/>
    </i>
    <i r="1">
      <x v="1529"/>
      <x v="39"/>
      <x v="52"/>
      <x v="1504"/>
      <x v="15"/>
    </i>
    <i r="1">
      <x v="1530"/>
      <x v="44"/>
      <x v="57"/>
      <x v="1505"/>
      <x v="15"/>
    </i>
    <i r="1">
      <x v="1531"/>
      <x v="38"/>
      <x v="51"/>
      <x v="1506"/>
      <x v="15"/>
    </i>
    <i r="1">
      <x v="1532"/>
      <x v="46"/>
      <x v="59"/>
      <x v="1507"/>
      <x v="15"/>
    </i>
    <i r="1">
      <x v="1533"/>
      <x v="36"/>
      <x v="49"/>
      <x v="1508"/>
      <x v="15"/>
    </i>
    <i r="1">
      <x v="1534"/>
      <x v="35"/>
      <x v="48"/>
      <x v="1509"/>
      <x v="15"/>
    </i>
    <i r="1">
      <x v="1535"/>
      <x v="77"/>
      <x v="93"/>
      <x v="1510"/>
      <x v="15"/>
    </i>
    <i r="1">
      <x v="1536"/>
      <x v="64"/>
      <x v="79"/>
      <x v="1511"/>
      <x v="31"/>
    </i>
    <i r="1">
      <x v="1537"/>
      <x v="31"/>
      <x v="44"/>
      <x v="1512"/>
      <x v="18"/>
    </i>
    <i r="1">
      <x v="1538"/>
      <x/>
      <x v="5"/>
      <x v="1513"/>
      <x/>
    </i>
    <i r="1">
      <x v="1539"/>
      <x/>
      <x v="5"/>
      <x v="1514"/>
      <x/>
    </i>
    <i r="1">
      <x v="1540"/>
      <x/>
      <x v="7"/>
      <x v="1515"/>
      <x/>
    </i>
    <i r="1">
      <x v="1541"/>
      <x/>
      <x v="7"/>
      <x v="1516"/>
      <x/>
    </i>
    <i r="1">
      <x v="1542"/>
      <x/>
      <x v="6"/>
      <x v="1517"/>
      <x/>
    </i>
    <i r="1">
      <x v="1543"/>
      <x/>
      <x v="6"/>
      <x v="1518"/>
      <x/>
    </i>
    <i r="1">
      <x v="1544"/>
      <x v="63"/>
      <x v="78"/>
      <x v="1519"/>
      <x v="30"/>
    </i>
    <i r="1">
      <x v="1545"/>
      <x v="25"/>
      <x v="38"/>
      <x v="1520"/>
      <x v="16"/>
    </i>
    <i r="1">
      <x v="1546"/>
      <x v="49"/>
      <x v="62"/>
      <x v="1521"/>
      <x v="21"/>
    </i>
    <i r="1">
      <x v="1547"/>
      <x v="30"/>
      <x v="43"/>
      <x v="1522"/>
      <x v="17"/>
    </i>
    <i r="1">
      <x v="1548"/>
      <x v="61"/>
      <x v="74"/>
      <x v="1523"/>
      <x v="28"/>
    </i>
    <i r="1">
      <x v="1549"/>
      <x v="57"/>
      <x v="70"/>
      <x v="1524"/>
      <x v="45"/>
    </i>
    <i r="1">
      <x v="1550"/>
      <x v="69"/>
      <x v="84"/>
      <x v="1525"/>
      <x v="34"/>
    </i>
    <i r="1">
      <x v="1551"/>
      <x v="53"/>
      <x v="66"/>
      <x v="1526"/>
      <x v="23"/>
    </i>
    <i r="1">
      <x v="1552"/>
      <x v="68"/>
      <x v="83"/>
      <x v="1527"/>
      <x v="33"/>
    </i>
    <i r="1">
      <x v="1553"/>
      <x v="60"/>
      <x v="73"/>
      <x v="1528"/>
      <x v="27"/>
    </i>
    <i r="1">
      <x v="1554"/>
      <x v="70"/>
      <x v="85"/>
      <x v="1529"/>
      <x v="35"/>
    </i>
    <i r="1">
      <x v="1555"/>
      <x v="27"/>
      <x v="40"/>
      <x v="1530"/>
      <x v="15"/>
    </i>
    <i r="1">
      <x v="1556"/>
      <x v="74"/>
      <x v="90"/>
      <x v="1531"/>
      <x v="40"/>
    </i>
    <i r="1">
      <x v="1557"/>
      <x/>
      <x v="1"/>
      <x v="1532"/>
      <x/>
    </i>
    <i r="1">
      <x v="1558"/>
      <x/>
      <x v="1"/>
      <x v="1533"/>
      <x/>
    </i>
    <i r="1">
      <x v="1559"/>
      <x/>
      <x/>
      <x v="1534"/>
      <x/>
    </i>
    <i r="1">
      <x v="1560"/>
      <x/>
      <x/>
      <x v="1535"/>
      <x/>
    </i>
    <i r="1">
      <x v="1561"/>
      <x/>
      <x v="2"/>
      <x v="1536"/>
      <x/>
    </i>
    <i r="1">
      <x v="1562"/>
      <x/>
      <x v="2"/>
      <x v="1537"/>
      <x/>
    </i>
    <i r="1">
      <x v="1563"/>
      <x/>
      <x v="4"/>
      <x v="1538"/>
      <x/>
    </i>
    <i r="1">
      <x v="1564"/>
      <x/>
      <x v="4"/>
      <x v="1539"/>
      <x/>
    </i>
    <i r="1">
      <x v="1565"/>
      <x/>
      <x v="3"/>
      <x v="1540"/>
      <x/>
    </i>
    <i r="1">
      <x v="1566"/>
      <x/>
      <x v="3"/>
      <x v="1541"/>
      <x/>
    </i>
    <i r="1">
      <x v="1567"/>
      <x/>
      <x v="22"/>
      <x v="1542"/>
      <x/>
    </i>
    <i r="1">
      <x v="1568"/>
      <x/>
      <x v="22"/>
      <x v="1543"/>
      <x/>
    </i>
    <i>
      <x v="45"/>
      <x v="1569"/>
      <x v="10"/>
      <x v="19"/>
      <x v="1544"/>
      <x v="10"/>
    </i>
    <i r="1">
      <x v="1570"/>
      <x v="13"/>
      <x v="24"/>
      <x v="1545"/>
      <x v="38"/>
    </i>
    <i r="1">
      <x v="1571"/>
      <x/>
      <x v="17"/>
      <x v="1546"/>
      <x/>
    </i>
    <i r="1">
      <x v="1572"/>
      <x/>
      <x v="17"/>
      <x v="1547"/>
      <x/>
    </i>
    <i r="1">
      <x v="1573"/>
      <x/>
      <x v="5"/>
      <x v="1548"/>
      <x/>
    </i>
    <i r="1">
      <x v="1574"/>
      <x/>
      <x v="5"/>
      <x v="1549"/>
      <x/>
    </i>
    <i r="1">
      <x v="1575"/>
      <x/>
      <x v="7"/>
      <x v="1550"/>
      <x/>
    </i>
    <i r="1">
      <x v="1576"/>
      <x/>
      <x v="7"/>
      <x v="1551"/>
      <x/>
    </i>
    <i r="1">
      <x v="1577"/>
      <x/>
      <x v="6"/>
      <x v="1552"/>
      <x/>
    </i>
    <i r="1">
      <x v="1578"/>
      <x/>
      <x v="6"/>
      <x v="1553"/>
      <x/>
    </i>
    <i r="1">
      <x v="1579"/>
      <x v="14"/>
      <x v="25"/>
      <x v="1554"/>
      <x v="14"/>
    </i>
    <i r="1">
      <x v="1580"/>
      <x v="14"/>
      <x v="27"/>
      <x v="1555"/>
      <x v="14"/>
    </i>
    <i r="1">
      <x v="1581"/>
      <x v="14"/>
      <x v="26"/>
      <x v="1556"/>
      <x v="14"/>
    </i>
    <i r="1">
      <x v="1582"/>
      <x v="14"/>
      <x v="26"/>
      <x v="1557"/>
      <x v="14"/>
    </i>
    <i r="1">
      <x v="1583"/>
      <x v="50"/>
      <x v="63"/>
      <x v="1558"/>
      <x v="22"/>
    </i>
    <i r="1">
      <x v="1584"/>
      <x v="52"/>
      <x v="65"/>
      <x v="1559"/>
      <x v="22"/>
    </i>
    <i r="1">
      <x v="1585"/>
      <x v="51"/>
      <x v="64"/>
      <x v="1560"/>
      <x v="22"/>
    </i>
    <i r="1">
      <x v="1586"/>
      <x v="66"/>
      <x v="81"/>
      <x v="1561"/>
      <x v="15"/>
    </i>
    <i r="1">
      <x v="1587"/>
      <x v="75"/>
      <x v="91"/>
      <x v="1562"/>
      <x v="41"/>
    </i>
    <i r="1">
      <x v="1588"/>
      <x v="72"/>
      <x v="87"/>
      <x v="1563"/>
      <x v="37"/>
    </i>
    <i r="1">
      <x v="1589"/>
      <x v="69"/>
      <x v="84"/>
      <x v="1564"/>
      <x v="34"/>
    </i>
    <i r="1">
      <x v="1590"/>
      <x v="62"/>
      <x v="76"/>
      <x v="1565"/>
      <x v="29"/>
    </i>
    <i r="1">
      <x v="1591"/>
      <x v="62"/>
      <x v="75"/>
      <x v="1566"/>
      <x v="29"/>
    </i>
    <i r="1">
      <x v="1592"/>
      <x v="62"/>
      <x v="77"/>
      <x v="1567"/>
      <x v="29"/>
    </i>
    <i r="1">
      <x v="1593"/>
      <x v="62"/>
      <x v="99"/>
      <x v="1568"/>
      <x v="29"/>
    </i>
    <i r="1">
      <x v="1594"/>
      <x v="54"/>
      <x v="67"/>
      <x v="1569"/>
      <x v="24"/>
    </i>
    <i>
      <x v="46"/>
      <x v="1595"/>
      <x v="57"/>
      <x v="70"/>
      <x v="1570"/>
      <x v="45"/>
    </i>
    <i r="1">
      <x v="1596"/>
      <x v="70"/>
      <x v="85"/>
      <x v="1571"/>
      <x v="35"/>
    </i>
    <i r="1">
      <x v="1597"/>
      <x v="71"/>
      <x v="86"/>
      <x v="1572"/>
      <x v="36"/>
    </i>
    <i r="1">
      <x v="1598"/>
      <x v="31"/>
      <x v="44"/>
      <x v="1573"/>
      <x v="18"/>
    </i>
    <i r="1">
      <x v="1599"/>
      <x v="13"/>
      <x v="24"/>
      <x v="1574"/>
      <x v="38"/>
    </i>
    <i r="1">
      <x v="1600"/>
      <x v="12"/>
      <x v="23"/>
      <x v="1575"/>
      <x v="12"/>
    </i>
    <i r="1">
      <x v="1601"/>
      <x/>
      <x v="5"/>
      <x v="1576"/>
      <x/>
    </i>
    <i r="1">
      <x v="1602"/>
      <x/>
      <x v="5"/>
      <x v="1577"/>
      <x/>
    </i>
    <i r="1">
      <x v="1603"/>
      <x/>
      <x v="7"/>
      <x v="1578"/>
      <x/>
    </i>
    <i r="1">
      <x v="1604"/>
      <x/>
      <x v="7"/>
      <x v="1579"/>
      <x/>
    </i>
    <i r="1">
      <x v="1605"/>
      <x/>
      <x v="6"/>
      <x v="1580"/>
      <x/>
    </i>
    <i r="1">
      <x v="1606"/>
      <x/>
      <x v="6"/>
      <x v="1581"/>
      <x/>
    </i>
    <i r="1">
      <x v="1607"/>
      <x/>
      <x v="1"/>
      <x v="1582"/>
      <x/>
    </i>
    <i r="1">
      <x v="1608"/>
      <x/>
      <x v="1"/>
      <x v="1583"/>
      <x/>
    </i>
    <i r="1">
      <x v="1609"/>
      <x/>
      <x/>
      <x v="1584"/>
      <x/>
    </i>
    <i r="1">
      <x v="1610"/>
      <x/>
      <x/>
      <x v="1585"/>
      <x/>
    </i>
    <i r="1">
      <x v="1611"/>
      <x/>
      <x v="2"/>
      <x v="1586"/>
      <x/>
    </i>
    <i r="1">
      <x v="1612"/>
      <x/>
      <x v="2"/>
      <x v="1587"/>
      <x/>
    </i>
    <i r="1">
      <x v="1613"/>
      <x/>
      <x v="4"/>
      <x v="1588"/>
      <x/>
    </i>
    <i r="1">
      <x v="1614"/>
      <x/>
      <x v="4"/>
      <x v="1589"/>
      <x/>
    </i>
    <i r="1">
      <x v="1615"/>
      <x/>
      <x v="3"/>
      <x v="1590"/>
      <x/>
    </i>
    <i r="1">
      <x v="1616"/>
      <x/>
      <x v="3"/>
      <x v="1591"/>
      <x/>
    </i>
    <i>
      <x v="47"/>
      <x v="1617"/>
      <x v="64"/>
      <x v="79"/>
      <x v="1592"/>
      <x v="31"/>
    </i>
    <i r="1">
      <x v="1618"/>
      <x v="10"/>
      <x v="19"/>
      <x v="1593"/>
      <x v="10"/>
    </i>
    <i r="1">
      <x v="1619"/>
      <x/>
      <x v="17"/>
      <x v="1594"/>
      <x/>
    </i>
    <i r="1">
      <x v="1620"/>
      <x v="37"/>
      <x v="50"/>
      <x v="1595"/>
      <x v="15"/>
    </i>
    <i r="1">
      <x v="1621"/>
      <x v="42"/>
      <x v="55"/>
      <x v="1596"/>
      <x v="15"/>
    </i>
    <i r="1">
      <x v="1622"/>
      <x v="39"/>
      <x v="52"/>
      <x v="1597"/>
      <x v="15"/>
    </i>
    <i r="1">
      <x v="1623"/>
      <x v="44"/>
      <x v="57"/>
      <x v="1598"/>
      <x v="15"/>
    </i>
    <i r="1">
      <x v="1624"/>
      <x v="27"/>
      <x v="40"/>
      <x v="1599"/>
      <x v="15"/>
    </i>
    <i r="1">
      <x v="1625"/>
      <x v="38"/>
      <x v="51"/>
      <x v="1600"/>
      <x v="15"/>
    </i>
    <i r="1">
      <x v="1626"/>
      <x v="59"/>
      <x v="72"/>
      <x v="1601"/>
      <x v="15"/>
    </i>
    <i r="1">
      <x v="1627"/>
      <x v="46"/>
      <x v="59"/>
      <x v="1602"/>
      <x v="15"/>
    </i>
    <i r="1">
      <x v="1628"/>
      <x v="41"/>
      <x v="54"/>
      <x v="1603"/>
      <x v="15"/>
    </i>
    <i r="1">
      <x v="1629"/>
      <x v="45"/>
      <x v="58"/>
      <x v="1604"/>
      <x v="15"/>
    </i>
    <i r="1">
      <x v="1630"/>
      <x v="40"/>
      <x v="53"/>
      <x v="1605"/>
      <x v="15"/>
    </i>
    <i r="1">
      <x v="1631"/>
      <x v="26"/>
      <x v="39"/>
      <x v="1606"/>
      <x v="15"/>
    </i>
    <i r="1">
      <x v="1632"/>
      <x v="21"/>
      <x v="34"/>
      <x v="1607"/>
      <x v="15"/>
    </i>
    <i r="1">
      <x v="1633"/>
      <x v="33"/>
      <x v="46"/>
      <x v="1608"/>
      <x v="15"/>
    </i>
    <i r="1">
      <x v="1634"/>
      <x v="36"/>
      <x v="49"/>
      <x v="1609"/>
      <x v="15"/>
    </i>
    <i r="1">
      <x v="1635"/>
      <x v="20"/>
      <x v="33"/>
      <x v="1610"/>
      <x v="15"/>
    </i>
    <i r="1">
      <x v="1636"/>
      <x v="29"/>
      <x v="42"/>
      <x v="1611"/>
      <x v="15"/>
    </i>
    <i r="1">
      <x v="1637"/>
      <x v="43"/>
      <x v="56"/>
      <x v="1612"/>
      <x v="15"/>
    </i>
    <i r="1">
      <x v="1638"/>
      <x v="56"/>
      <x v="69"/>
      <x v="1613"/>
      <x v="15"/>
    </i>
    <i r="1">
      <x v="1639"/>
      <x v="18"/>
      <x v="31"/>
      <x v="1614"/>
      <x v="15"/>
    </i>
    <i r="1">
      <x v="1640"/>
      <x v="77"/>
      <x v="93"/>
      <x v="1615"/>
      <x v="15"/>
    </i>
    <i r="1">
      <x v="1641"/>
      <x v="47"/>
      <x v="60"/>
      <x v="1616"/>
      <x v="15"/>
    </i>
    <i r="1">
      <x v="1642"/>
      <x v="22"/>
      <x v="35"/>
      <x v="1617"/>
      <x v="15"/>
    </i>
    <i r="1">
      <x v="1643"/>
      <x v="19"/>
      <x v="32"/>
      <x v="1618"/>
      <x v="15"/>
    </i>
    <i r="1">
      <x v="1644"/>
      <x v="25"/>
      <x v="38"/>
      <x v="1619"/>
      <x v="16"/>
    </i>
    <i>
      <x v="48"/>
      <x v="1095"/>
      <x v="79"/>
      <x v="98"/>
      <x v="1070"/>
      <x v="4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2" hier="-1"/>
  </pageFields>
  <dataFields count="6">
    <dataField name="Sum of RSP" fld="18" baseField="0" baseItem="0"/>
    <dataField name="Sum of Amount" fld="15" baseField="0" baseItem="0"/>
    <dataField name="Sum of Discount" fld="16" baseField="0" baseItem="0"/>
    <dataField name="Sum of Amount Exclude VAT" fld="17" baseField="0" baseItem="0"/>
    <dataField name="Sum of VAT" fld="19" baseField="0" baseItem="0"/>
    <dataField name="Sum of Amount included VAT" fld="20" baseField="0" baseItem="0"/>
  </dataFields>
  <formats count="4">
    <format dxfId="136">
      <pivotArea outline="0" collapsedLevelsAreSubtotals="1" fieldPosition="0"/>
    </format>
    <format dxfId="135">
      <pivotArea field="-2" type="button" dataOnly="0" labelOnly="1" outline="0" axis="axisCol" fieldPosition="0"/>
    </format>
    <format dxfId="134">
      <pivotArea type="topRight" dataOnly="0" labelOnly="1" outline="0" fieldPosition="0"/>
    </format>
    <format dxfId="13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28EEF-47EF-4C54-B9ED-35CB624FA1A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F24" firstHeaderRow="1" firstDataRow="2" firstDataCol="1"/>
  <pivotFields count="23">
    <pivotField axis="axisRow" compact="0" numFmtId="164" outline="0" showAll="0" sortType="ascending" defaultSubtotal="0">
      <items count="49">
        <item m="1" x="19"/>
        <item m="1" x="31"/>
        <item m="1" x="43"/>
        <item m="1" x="25"/>
        <item m="1" x="39"/>
        <item m="1" x="22"/>
        <item m="1" x="48"/>
        <item m="1" x="29"/>
        <item m="1" x="41"/>
        <item m="1" x="23"/>
        <item m="1" x="38"/>
        <item m="1" x="21"/>
        <item m="1" x="34"/>
        <item m="1" x="46"/>
        <item m="1" x="27"/>
        <item m="1" x="37"/>
        <item m="1" x="20"/>
        <item m="1" x="32"/>
        <item m="1" x="44"/>
        <item m="1" x="26"/>
        <item m="1" x="36"/>
        <item m="1" x="30"/>
        <item m="1" x="42"/>
        <item m="1" x="24"/>
        <item m="1" x="35"/>
        <item m="1" x="47"/>
        <item m="1" x="28"/>
        <item m="1" x="40"/>
        <item m="1" x="33"/>
        <item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/>
    <pivotField compact="0" outline="0" showAll="0"/>
    <pivotField compact="0" numFmtId="170" outline="0" showAll="0"/>
    <pivotField compact="0" numFmtId="4" outline="0" showAll="0"/>
    <pivotField compact="0" outline="0" showAll="0"/>
    <pivotField dataField="1"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</pivotFields>
  <rowFields count="1">
    <field x="0"/>
  </rowFields>
  <rowItems count="20"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22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14" baseField="0" baseItem="0"/>
  </dataFields>
  <formats count="3">
    <format dxfId="132">
      <pivotArea outline="0" collapsedLevelsAreSubtotals="1" fieldPosition="0"/>
    </format>
    <format dxfId="131">
      <pivotArea field="-2" type="button" dataOnly="0" labelOnly="1" outline="0" axis="axisValues" fieldPosition="0"/>
    </format>
    <format dxfId="130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26D4B-2D4A-423E-9C45-9ABC78A6C8B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H6" firstHeaderRow="1" firstDataRow="2" firstDataCol="2" rowPageCount="1" colPageCount="1"/>
  <pivotFields count="23">
    <pivotField compact="0" numFmtId="164" outline="0" showAll="0" sortType="ascending">
      <items count="50">
        <item m="1" x="19"/>
        <item m="1" x="31"/>
        <item m="1" x="43"/>
        <item m="1" x="25"/>
        <item m="1" x="39"/>
        <item m="1" x="22"/>
        <item m="1" x="48"/>
        <item m="1" x="29"/>
        <item m="1" x="41"/>
        <item m="1" x="23"/>
        <item m="1" x="38"/>
        <item m="1" x="21"/>
        <item m="1" x="34"/>
        <item m="1" x="46"/>
        <item m="1" x="27"/>
        <item m="1" x="37"/>
        <item m="1" x="20"/>
        <item m="1" x="32"/>
        <item m="1" x="44"/>
        <item m="1" x="26"/>
        <item m="1" x="36"/>
        <item m="1" x="30"/>
        <item m="1" x="42"/>
        <item m="1" x="24"/>
        <item m="1" x="35"/>
        <item m="1" x="47"/>
        <item m="1" x="28"/>
        <item m="1" x="40"/>
        <item m="1" x="33"/>
        <item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axis="axisRow" compact="0" outline="0" showAll="0" defaultSubtotal="0">
      <items count="80">
        <item x="0"/>
        <item m="1" x="78"/>
        <item m="1" x="79"/>
        <item m="1" x="69"/>
        <item m="1" x="70"/>
        <item m="1" x="73"/>
        <item m="1" x="74"/>
        <item m="1" x="75"/>
        <item m="1" x="76"/>
        <item m="1" x="77"/>
        <item x="60"/>
        <item x="2"/>
        <item x="1"/>
        <item x="52"/>
        <item x="56"/>
        <item x="38"/>
        <item x="17"/>
        <item x="32"/>
        <item x="46"/>
        <item x="40"/>
        <item x="39"/>
        <item x="34"/>
        <item x="35"/>
        <item x="47"/>
        <item x="16"/>
        <item x="5"/>
        <item x="33"/>
        <item x="12"/>
        <item m="1" x="72"/>
        <item x="41"/>
        <item x="62"/>
        <item x="4"/>
        <item x="42"/>
        <item x="36"/>
        <item x="3"/>
        <item x="45"/>
        <item x="37"/>
        <item x="7"/>
        <item x="13"/>
        <item x="10"/>
        <item x="31"/>
        <item x="29"/>
        <item x="9"/>
        <item x="49"/>
        <item x="11"/>
        <item x="30"/>
        <item x="15"/>
        <item x="8"/>
        <item x="51"/>
        <item x="65"/>
        <item x="53"/>
        <item x="55"/>
        <item x="54"/>
        <item x="61"/>
        <item x="26"/>
        <item x="6"/>
        <item x="44"/>
        <item x="57"/>
        <item m="1" x="71"/>
        <item x="14"/>
        <item x="23"/>
        <item x="18"/>
        <item x="24"/>
        <item x="67"/>
        <item x="59"/>
        <item x="66"/>
        <item x="50"/>
        <item x="43"/>
        <item x="28"/>
        <item x="21"/>
        <item x="27"/>
        <item x="25"/>
        <item x="20"/>
        <item x="19"/>
        <item x="64"/>
        <item x="22"/>
        <item x="63"/>
        <item x="48"/>
        <item x="58"/>
        <item x="68"/>
      </items>
    </pivotField>
    <pivotField axis="axisRow" compact="0" outline="0" showAll="0">
      <items count="47">
        <item x="0"/>
        <item m="1" x="40"/>
        <item m="1" x="35"/>
        <item m="1" x="39"/>
        <item m="1" x="44"/>
        <item m="1" x="34"/>
        <item m="1" x="41"/>
        <item m="1" x="43"/>
        <item m="1" x="42"/>
        <item m="1" x="36"/>
        <item x="26"/>
        <item x="2"/>
        <item x="1"/>
        <item m="1" x="45"/>
        <item x="22"/>
        <item x="7"/>
        <item x="5"/>
        <item x="28"/>
        <item x="4"/>
        <item x="3"/>
        <item x="19"/>
        <item x="30"/>
        <item x="21"/>
        <item x="27"/>
        <item x="16"/>
        <item x="6"/>
        <item m="1" x="38"/>
        <item x="13"/>
        <item x="8"/>
        <item x="14"/>
        <item x="32"/>
        <item x="25"/>
        <item m="1" x="37"/>
        <item x="18"/>
        <item x="11"/>
        <item x="17"/>
        <item x="15"/>
        <item x="10"/>
        <item x="20"/>
        <item x="9"/>
        <item x="29"/>
        <item x="12"/>
        <item x="24"/>
        <item x="31"/>
        <item x="33"/>
        <item x="23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170" outline="0" showAll="0"/>
    <pivotField compact="0" numFmtId="4" outline="0" showAll="0"/>
    <pivotField axis="axisCol" compact="0" outline="0" showAll="0" defaultSubtotal="0">
      <items count="22">
        <item x="0"/>
        <item x="1"/>
        <item x="2"/>
        <item x="18"/>
        <item x="7"/>
        <item x="3"/>
        <item x="4"/>
        <item x="6"/>
        <item x="5"/>
        <item x="12"/>
        <item x="11"/>
        <item x="8"/>
        <item m="1" x="21"/>
        <item m="1" x="20"/>
        <item x="17"/>
        <item x="16"/>
        <item x="15"/>
        <item x="14"/>
        <item x="10"/>
        <item x="19"/>
        <item x="9"/>
        <item x="13"/>
      </items>
    </pivotField>
    <pivotField dataField="1"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showAll="0">
      <items count="5">
        <item x="0"/>
        <item x="2"/>
        <item x="1"/>
        <item x="3"/>
        <item t="default"/>
      </items>
    </pivotField>
  </pivotFields>
  <rowFields count="2">
    <field x="6"/>
    <field x="7"/>
  </rowFields>
  <rowItems count="2">
    <i>
      <x v="63"/>
      <x v="30"/>
    </i>
    <i t="grand">
      <x/>
    </i>
  </rowItems>
  <colFields count="1">
    <field x="13"/>
  </colFields>
  <colItems count="6">
    <i>
      <x v="5"/>
    </i>
    <i>
      <x v="6"/>
    </i>
    <i>
      <x v="8"/>
    </i>
    <i>
      <x v="11"/>
    </i>
    <i>
      <x v="20"/>
    </i>
    <i t="grand">
      <x/>
    </i>
  </colItems>
  <pageFields count="1">
    <pageField fld="22" item="1" hier="-1"/>
  </pageFields>
  <dataFields count="1">
    <dataField name="Sum of Quantity" fld="14" baseField="13" baseItem="11" numFmtId="1"/>
  </dataFields>
  <formats count="9">
    <format dxfId="129">
      <pivotArea outline="0" collapsedLevelsAreSubtotals="1" fieldPosition="0"/>
    </format>
    <format dxfId="128">
      <pivotArea field="-2" type="button" dataOnly="0" labelOnly="1" outline="0" axis="axisValues" fieldPosition="0"/>
    </format>
    <format dxfId="127">
      <pivotArea type="topRight" dataOnly="0" labelOnly="1" outline="0" fieldPosition="0"/>
    </format>
    <format dxfId="126">
      <pivotArea type="origin" dataOnly="0" labelOnly="1" outline="0" fieldPosition="0"/>
    </format>
    <format dxfId="125">
      <pivotArea field="0" type="button" dataOnly="0" labelOnly="1" outline="0"/>
    </format>
    <format dxfId="124">
      <pivotArea dataOnly="0" labelOnly="1" grandCol="1" outline="0" fieldPosition="0"/>
    </format>
    <format dxfId="123">
      <pivotArea field="0" type="button" dataOnly="0" labelOnly="1" outline="0"/>
    </format>
    <format dxfId="122">
      <pivotArea dataOnly="0" labelOnly="1" grandCol="1" outline="0" fieldPosition="0"/>
    </format>
    <format dxfId="1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DD33E-71B9-4EC2-B131-DE7BF2680F1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G6" firstHeaderRow="1" firstDataRow="2" firstDataCol="1" rowPageCount="1" colPageCount="1"/>
  <pivotFields count="23">
    <pivotField axis="axisRow" compact="0" numFmtId="164" outline="0" showAll="0" sortType="ascending">
      <items count="50">
        <item m="1" x="19"/>
        <item m="1" x="31"/>
        <item m="1" x="43"/>
        <item m="1" x="25"/>
        <item m="1" x="39"/>
        <item m="1" x="22"/>
        <item m="1" x="48"/>
        <item m="1" x="29"/>
        <item m="1" x="41"/>
        <item m="1" x="23"/>
        <item m="1" x="38"/>
        <item m="1" x="21"/>
        <item m="1" x="34"/>
        <item m="1" x="46"/>
        <item m="1" x="27"/>
        <item m="1" x="37"/>
        <item m="1" x="20"/>
        <item m="1" x="32"/>
        <item m="1" x="44"/>
        <item m="1" x="26"/>
        <item m="1" x="36"/>
        <item m="1" x="30"/>
        <item m="1" x="42"/>
        <item m="1" x="24"/>
        <item m="1" x="35"/>
        <item m="1" x="47"/>
        <item m="1" x="28"/>
        <item m="1" x="40"/>
        <item m="1" x="33"/>
        <item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/>
    <pivotField compact="0" outline="0" showAll="0"/>
    <pivotField compact="0" numFmtId="170" outline="0" showAll="0"/>
    <pivotField compact="0" numFmtId="4" outline="0" showAll="0"/>
    <pivotField axis="axisCol" compact="0" outline="0" showAll="0" defaultSubtotal="0">
      <items count="22">
        <item x="0"/>
        <item x="1"/>
        <item x="2"/>
        <item x="18"/>
        <item x="7"/>
        <item x="3"/>
        <item x="4"/>
        <item x="5"/>
        <item x="6"/>
        <item x="12"/>
        <item x="11"/>
        <item x="8"/>
        <item m="1" x="21"/>
        <item m="1" x="20"/>
        <item x="17"/>
        <item x="16"/>
        <item x="15"/>
        <item x="14"/>
        <item x="10"/>
        <item x="19"/>
        <item x="9"/>
        <item x="13"/>
      </items>
    </pivotField>
    <pivotField dataField="1"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showAll="0">
      <items count="5">
        <item x="0"/>
        <item x="2"/>
        <item x="1"/>
        <item x="3"/>
        <item t="default"/>
      </items>
    </pivotField>
  </pivotFields>
  <rowFields count="1">
    <field x="0"/>
  </rowFields>
  <rowItems count="2">
    <i>
      <x v="44"/>
    </i>
    <i t="grand">
      <x/>
    </i>
  </rowItems>
  <colFields count="1">
    <field x="13"/>
  </colFields>
  <colItems count="6">
    <i>
      <x v="5"/>
    </i>
    <i>
      <x v="6"/>
    </i>
    <i>
      <x v="7"/>
    </i>
    <i>
      <x v="11"/>
    </i>
    <i>
      <x v="20"/>
    </i>
    <i t="grand">
      <x/>
    </i>
  </colItems>
  <pageFields count="1">
    <pageField fld="22" item="1" hier="-1"/>
  </pageFields>
  <dataFields count="1">
    <dataField name="Sum of Quantity" fld="14" baseField="0" baseItem="14" numFmtId="1"/>
  </dataFields>
  <formats count="9">
    <format dxfId="120">
      <pivotArea outline="0" collapsedLevelsAreSubtotals="1" fieldPosition="0"/>
    </format>
    <format dxfId="119">
      <pivotArea field="-2" type="button" dataOnly="0" labelOnly="1" outline="0" axis="axisValues" fieldPosition="0"/>
    </format>
    <format dxfId="118">
      <pivotArea type="topRight" dataOnly="0" labelOnly="1" outline="0" fieldPosition="0"/>
    </format>
    <format dxfId="117">
      <pivotArea type="origin" dataOnly="0" labelOnly="1" outline="0" fieldPosition="0"/>
    </format>
    <format dxfId="116">
      <pivotArea field="0" type="button" dataOnly="0" labelOnly="1" outline="0" axis="axisRow" fieldPosition="0"/>
    </format>
    <format dxfId="115">
      <pivotArea dataOnly="0" labelOnly="1" grandCol="1" outline="0" fieldPosition="0"/>
    </format>
    <format dxfId="114">
      <pivotArea field="0" type="button" dataOnly="0" labelOnly="1" outline="0" axis="axisRow" fieldPosition="0"/>
    </format>
    <format dxfId="113">
      <pivotArea dataOnly="0" labelOnly="1" grandCol="1" outline="0" fieldPosition="0"/>
    </format>
    <format dxfId="11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7FEDA-6C34-44F4-BCC8-C65409EB1F7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H6" firstHeaderRow="1" firstDataRow="2" firstDataCol="2" rowPageCount="1" colPageCount="1"/>
  <pivotFields count="23">
    <pivotField compact="0" numFmtId="164" outline="0" showAll="0" sortType="ascending">
      <items count="50">
        <item m="1" x="19"/>
        <item m="1" x="31"/>
        <item m="1" x="43"/>
        <item m="1" x="25"/>
        <item m="1" x="39"/>
        <item m="1" x="22"/>
        <item m="1" x="48"/>
        <item m="1" x="29"/>
        <item m="1" x="41"/>
        <item m="1" x="23"/>
        <item m="1" x="38"/>
        <item m="1" x="21"/>
        <item m="1" x="34"/>
        <item m="1" x="46"/>
        <item m="1" x="27"/>
        <item m="1" x="37"/>
        <item m="1" x="20"/>
        <item m="1" x="32"/>
        <item m="1" x="44"/>
        <item m="1" x="26"/>
        <item m="1" x="36"/>
        <item m="1" x="30"/>
        <item m="1" x="42"/>
        <item m="1" x="24"/>
        <item m="1" x="35"/>
        <item m="1" x="47"/>
        <item m="1" x="28"/>
        <item m="1" x="40"/>
        <item m="1" x="33"/>
        <item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axis="axisRow" compact="0" outline="0" showAll="0" defaultSubtotal="0">
      <items count="80">
        <item x="0"/>
        <item m="1" x="78"/>
        <item m="1" x="79"/>
        <item m="1" x="69"/>
        <item m="1" x="70"/>
        <item m="1" x="73"/>
        <item m="1" x="74"/>
        <item m="1" x="75"/>
        <item m="1" x="76"/>
        <item m="1" x="77"/>
        <item x="60"/>
        <item x="2"/>
        <item x="1"/>
        <item x="52"/>
        <item x="56"/>
        <item x="38"/>
        <item x="17"/>
        <item x="32"/>
        <item x="46"/>
        <item x="40"/>
        <item x="39"/>
        <item x="34"/>
        <item x="35"/>
        <item x="47"/>
        <item x="16"/>
        <item x="5"/>
        <item x="33"/>
        <item x="12"/>
        <item m="1" x="72"/>
        <item x="41"/>
        <item x="62"/>
        <item x="4"/>
        <item x="42"/>
        <item x="36"/>
        <item x="3"/>
        <item x="45"/>
        <item x="37"/>
        <item x="7"/>
        <item x="13"/>
        <item x="10"/>
        <item x="31"/>
        <item x="29"/>
        <item x="9"/>
        <item x="49"/>
        <item x="11"/>
        <item x="30"/>
        <item x="15"/>
        <item x="8"/>
        <item x="51"/>
        <item x="65"/>
        <item x="53"/>
        <item x="55"/>
        <item x="54"/>
        <item x="61"/>
        <item x="26"/>
        <item x="6"/>
        <item x="44"/>
        <item x="57"/>
        <item m="1" x="71"/>
        <item x="14"/>
        <item x="23"/>
        <item x="18"/>
        <item x="24"/>
        <item x="67"/>
        <item x="59"/>
        <item x="66"/>
        <item x="50"/>
        <item x="43"/>
        <item x="28"/>
        <item x="21"/>
        <item x="27"/>
        <item x="25"/>
        <item x="20"/>
        <item x="19"/>
        <item x="64"/>
        <item x="22"/>
        <item x="63"/>
        <item x="48"/>
        <item x="58"/>
        <item x="68"/>
      </items>
    </pivotField>
    <pivotField axis="axisRow" compact="0" outline="0" showAll="0">
      <items count="47">
        <item x="0"/>
        <item m="1" x="40"/>
        <item m="1" x="35"/>
        <item m="1" x="39"/>
        <item m="1" x="44"/>
        <item m="1" x="34"/>
        <item m="1" x="41"/>
        <item m="1" x="43"/>
        <item m="1" x="42"/>
        <item m="1" x="36"/>
        <item x="26"/>
        <item x="2"/>
        <item x="1"/>
        <item m="1" x="45"/>
        <item x="22"/>
        <item x="7"/>
        <item x="5"/>
        <item x="28"/>
        <item x="4"/>
        <item x="3"/>
        <item x="19"/>
        <item x="30"/>
        <item x="21"/>
        <item x="27"/>
        <item x="16"/>
        <item x="6"/>
        <item m="1" x="38"/>
        <item x="13"/>
        <item x="8"/>
        <item x="14"/>
        <item x="32"/>
        <item x="25"/>
        <item m="1" x="37"/>
        <item x="18"/>
        <item x="11"/>
        <item x="17"/>
        <item x="15"/>
        <item x="10"/>
        <item x="20"/>
        <item x="9"/>
        <item x="29"/>
        <item x="12"/>
        <item x="24"/>
        <item x="31"/>
        <item x="33"/>
        <item x="23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170" outline="0" showAll="0"/>
    <pivotField compact="0" numFmtId="4" outline="0" showAll="0"/>
    <pivotField axis="axisCol" compact="0" outline="0" showAll="0" defaultSubtotal="0">
      <items count="22">
        <item x="0"/>
        <item x="1"/>
        <item x="2"/>
        <item x="18"/>
        <item x="7"/>
        <item x="3"/>
        <item x="4"/>
        <item x="5"/>
        <item x="6"/>
        <item x="12"/>
        <item x="11"/>
        <item x="8"/>
        <item m="1" x="21"/>
        <item m="1" x="20"/>
        <item x="17"/>
        <item x="16"/>
        <item x="15"/>
        <item x="14"/>
        <item x="10"/>
        <item x="19"/>
        <item x="9"/>
        <item x="13"/>
      </items>
    </pivotField>
    <pivotField dataField="1"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showAll="0">
      <items count="5">
        <item x="0"/>
        <item x="2"/>
        <item x="1"/>
        <item x="3"/>
        <item t="default"/>
      </items>
    </pivotField>
  </pivotFields>
  <rowFields count="2">
    <field x="6"/>
    <field x="7"/>
  </rowFields>
  <rowItems count="2">
    <i>
      <x v="63"/>
      <x v="30"/>
    </i>
    <i t="grand">
      <x/>
    </i>
  </rowItems>
  <colFields count="1">
    <field x="13"/>
  </colFields>
  <colItems count="6">
    <i>
      <x v="5"/>
    </i>
    <i>
      <x v="6"/>
    </i>
    <i>
      <x v="7"/>
    </i>
    <i>
      <x v="11"/>
    </i>
    <i>
      <x v="20"/>
    </i>
    <i t="grand">
      <x/>
    </i>
  </colItems>
  <pageFields count="1">
    <pageField fld="22" item="1" hier="-1"/>
  </pageFields>
  <dataFields count="1">
    <dataField name="Sum of Quantity" fld="14" baseField="13" baseItem="11" numFmtId="1"/>
  </dataFields>
  <formats count="9">
    <format dxfId="111">
      <pivotArea outline="0" collapsedLevelsAreSubtotals="1" fieldPosition="0"/>
    </format>
    <format dxfId="110">
      <pivotArea field="-2" type="button" dataOnly="0" labelOnly="1" outline="0" axis="axisValues" fieldPosition="0"/>
    </format>
    <format dxfId="109">
      <pivotArea type="topRight" dataOnly="0" labelOnly="1" outline="0" fieldPosition="0"/>
    </format>
    <format dxfId="108">
      <pivotArea type="origin" dataOnly="0" labelOnly="1" outline="0" fieldPosition="0"/>
    </format>
    <format dxfId="107">
      <pivotArea field="0" type="button" dataOnly="0" labelOnly="1" outline="0"/>
    </format>
    <format dxfId="106">
      <pivotArea dataOnly="0" labelOnly="1" grandCol="1" outline="0" fieldPosition="0"/>
    </format>
    <format dxfId="105">
      <pivotArea field="0" type="button" dataOnly="0" labelOnly="1" outline="0"/>
    </format>
    <format dxfId="104">
      <pivotArea dataOnly="0" labelOnly="1" grandCol="1" outline="0" fieldPosition="0"/>
    </format>
    <format dxfId="10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002CF-B500-4FDF-B25A-1937CA9FE1E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D6" firstHeaderRow="1" firstDataRow="2" firstDataCol="2" rowPageCount="1" colPageCount="1"/>
  <pivotFields count="23">
    <pivotField axis="axisCol" compact="0" numFmtId="164" outline="0" showAll="0" sortType="ascending" defaultSubtotal="0">
      <items count="49">
        <item m="1" x="19"/>
        <item m="1" x="31"/>
        <item m="1" x="43"/>
        <item m="1" x="25"/>
        <item m="1" x="39"/>
        <item m="1" x="22"/>
        <item m="1" x="48"/>
        <item m="1" x="29"/>
        <item m="1" x="41"/>
        <item m="1" x="23"/>
        <item m="1" x="38"/>
        <item m="1" x="21"/>
        <item m="1" x="34"/>
        <item m="1" x="46"/>
        <item m="1" x="27"/>
        <item m="1" x="37"/>
        <item m="1" x="20"/>
        <item m="1" x="32"/>
        <item m="1" x="44"/>
        <item m="1" x="26"/>
        <item m="1" x="36"/>
        <item m="1" x="30"/>
        <item m="1" x="42"/>
        <item m="1" x="24"/>
        <item m="1" x="35"/>
        <item m="1" x="47"/>
        <item m="1" x="28"/>
        <item m="1" x="40"/>
        <item m="1" x="33"/>
        <item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axis="axisRow" compact="0" outline="0" showAll="0" defaultSubtotal="0">
      <items count="80">
        <item x="0"/>
        <item m="1" x="78"/>
        <item m="1" x="79"/>
        <item m="1" x="69"/>
        <item m="1" x="70"/>
        <item m="1" x="73"/>
        <item m="1" x="74"/>
        <item m="1" x="75"/>
        <item m="1" x="76"/>
        <item m="1" x="77"/>
        <item x="60"/>
        <item x="2"/>
        <item x="1"/>
        <item x="52"/>
        <item x="56"/>
        <item x="38"/>
        <item x="17"/>
        <item x="32"/>
        <item x="46"/>
        <item x="40"/>
        <item x="39"/>
        <item x="34"/>
        <item x="35"/>
        <item x="47"/>
        <item x="16"/>
        <item x="5"/>
        <item x="33"/>
        <item x="12"/>
        <item m="1" x="72"/>
        <item x="41"/>
        <item x="62"/>
        <item x="4"/>
        <item x="42"/>
        <item x="36"/>
        <item x="3"/>
        <item x="45"/>
        <item x="37"/>
        <item x="7"/>
        <item x="13"/>
        <item x="10"/>
        <item x="31"/>
        <item x="29"/>
        <item x="9"/>
        <item x="49"/>
        <item x="11"/>
        <item x="30"/>
        <item x="15"/>
        <item x="8"/>
        <item x="51"/>
        <item x="65"/>
        <item x="53"/>
        <item x="55"/>
        <item x="54"/>
        <item x="61"/>
        <item x="26"/>
        <item x="6"/>
        <item x="44"/>
        <item x="57"/>
        <item m="1" x="71"/>
        <item x="14"/>
        <item x="23"/>
        <item x="18"/>
        <item x="24"/>
        <item x="67"/>
        <item x="59"/>
        <item x="66"/>
        <item x="50"/>
        <item x="43"/>
        <item x="28"/>
        <item x="21"/>
        <item x="27"/>
        <item x="25"/>
        <item x="20"/>
        <item x="19"/>
        <item x="64"/>
        <item x="22"/>
        <item x="63"/>
        <item x="48"/>
        <item x="58"/>
        <item x="68"/>
      </items>
    </pivotField>
    <pivotField axis="axisRow" compact="0" outline="0" showAll="0">
      <items count="47">
        <item x="0"/>
        <item m="1" x="40"/>
        <item m="1" x="35"/>
        <item m="1" x="39"/>
        <item m="1" x="44"/>
        <item m="1" x="34"/>
        <item m="1" x="41"/>
        <item m="1" x="43"/>
        <item m="1" x="42"/>
        <item m="1" x="36"/>
        <item x="26"/>
        <item x="2"/>
        <item x="1"/>
        <item m="1" x="45"/>
        <item x="22"/>
        <item x="7"/>
        <item x="5"/>
        <item x="28"/>
        <item x="4"/>
        <item x="3"/>
        <item x="19"/>
        <item x="30"/>
        <item x="21"/>
        <item x="27"/>
        <item x="16"/>
        <item x="6"/>
        <item m="1" x="38"/>
        <item x="13"/>
        <item x="8"/>
        <item x="14"/>
        <item x="32"/>
        <item x="25"/>
        <item m="1" x="37"/>
        <item x="18"/>
        <item x="11"/>
        <item x="17"/>
        <item x="15"/>
        <item x="10"/>
        <item x="20"/>
        <item x="9"/>
        <item x="29"/>
        <item x="12"/>
        <item x="24"/>
        <item x="31"/>
        <item x="33"/>
        <item x="23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170" outline="0" showAll="0"/>
    <pivotField compact="0" numFmtId="4" outline="0" showAll="0"/>
    <pivotField compact="0" outline="0" showAll="0"/>
    <pivotField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dataField="1" compact="0" numFmtId="40" outline="0" showAll="0"/>
    <pivotField compact="0" outline="0" showAll="0"/>
    <pivotField axis="axisPage" compact="0" outline="0" showAll="0">
      <items count="5">
        <item x="0"/>
        <item x="2"/>
        <item x="1"/>
        <item x="3"/>
        <item t="default"/>
      </items>
    </pivotField>
  </pivotFields>
  <rowFields count="2">
    <field x="6"/>
    <field x="7"/>
  </rowFields>
  <rowItems count="2">
    <i>
      <x v="63"/>
      <x v="30"/>
    </i>
    <i t="grand">
      <x/>
    </i>
  </rowItems>
  <colFields count="1">
    <field x="0"/>
  </colFields>
  <colItems count="2">
    <i>
      <x v="44"/>
    </i>
    <i t="grand">
      <x/>
    </i>
  </colItems>
  <pageFields count="1">
    <pageField fld="22" item="1" hier="-1"/>
  </pageFields>
  <dataFields count="1">
    <dataField name="Sum of Amount included VAT" fld="20" baseField="0" baseItem="0"/>
  </dataFields>
  <formats count="10">
    <format dxfId="102">
      <pivotArea outline="0" collapsedLevelsAreSubtotals="1" fieldPosition="0"/>
    </format>
    <format dxfId="101">
      <pivotArea field="-2" type="button" dataOnly="0" labelOnly="1" outline="0" axis="axisValues" fieldPosition="0"/>
    </format>
    <format dxfId="100">
      <pivotArea type="topRight" dataOnly="0" labelOnly="1" outline="0" fieldPosition="0"/>
    </format>
    <format dxfId="9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8">
      <pivotArea type="origin" dataOnly="0" labelOnly="1" outline="0" fieldPosition="0"/>
    </format>
    <format dxfId="97">
      <pivotArea field="0" type="button" dataOnly="0" labelOnly="1" outline="0" axis="axisCol" fieldPosition="0"/>
    </format>
    <format dxfId="96">
      <pivotArea dataOnly="0" labelOnly="1" grandCol="1" outline="0" fieldPosition="0"/>
    </format>
    <format dxfId="95">
      <pivotArea field="0" type="button" dataOnly="0" labelOnly="1" outline="0" axis="axisCol" fieldPosition="0"/>
    </format>
    <format dxfId="94">
      <pivotArea dataOnly="0" labelOnly="1" grandCol="1" outline="0" fieldPosition="0"/>
    </format>
    <format dxfId="93">
      <pivotArea dataOnly="0" labelOnly="1" outline="0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27177-C057-4D78-9D65-43C9642ACCB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V43" firstHeaderRow="1" firstDataRow="2" firstDataCol="7" rowPageCount="1" colPageCount="1"/>
  <pivotFields count="23">
    <pivotField axis="axisRow" compact="0" numFmtId="164" outline="0" showAll="0" sortType="ascending" defaultSubtotal="0">
      <items count="49">
        <item m="1" x="19"/>
        <item m="1" x="31"/>
        <item m="1" x="43"/>
        <item m="1" x="25"/>
        <item m="1" x="39"/>
        <item m="1" x="22"/>
        <item m="1" x="48"/>
        <item m="1" x="29"/>
        <item m="1" x="41"/>
        <item m="1" x="23"/>
        <item m="1" x="38"/>
        <item m="1" x="21"/>
        <item m="1" x="34"/>
        <item m="1" x="46"/>
        <item m="1" x="27"/>
        <item m="1" x="37"/>
        <item m="1" x="20"/>
        <item m="1" x="32"/>
        <item m="1" x="44"/>
        <item m="1" x="26"/>
        <item m="1" x="36"/>
        <item m="1" x="30"/>
        <item m="1" x="42"/>
        <item m="1" x="24"/>
        <item m="1" x="35"/>
        <item m="1" x="47"/>
        <item m="1" x="28"/>
        <item m="1" x="40"/>
        <item m="1" x="33"/>
        <item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compact="0" outline="0" showAll="0" defaultSubtotal="0">
      <items count="1642">
        <item m="1" x="1350"/>
        <item m="1" x="1346"/>
        <item m="1" x="836"/>
        <item m="1" x="1068"/>
        <item m="1" x="838"/>
        <item m="1" x="802"/>
        <item m="1" x="1022"/>
        <item m="1" x="1071"/>
        <item m="1" x="593"/>
        <item m="1" x="1352"/>
        <item m="1" x="839"/>
        <item m="1" x="804"/>
        <item m="1" x="1370"/>
        <item m="1" x="1025"/>
        <item m="1" x="595"/>
        <item m="1" x="1356"/>
        <item m="1" x="1608"/>
        <item m="1" x="842"/>
        <item m="1" x="810"/>
        <item m="1" x="1027"/>
        <item m="1" x="1077"/>
        <item m="1" x="601"/>
        <item m="1" x="1206"/>
        <item m="1" x="820"/>
        <item m="1" x="1372"/>
        <item m="1" x="1292"/>
        <item m="1" x="999"/>
        <item m="1" x="1461"/>
        <item m="1" x="693"/>
        <item m="1" x="1400"/>
        <item m="1" x="1079"/>
        <item m="1" x="630"/>
        <item m="1" x="759"/>
        <item m="1" x="1318"/>
        <item m="1" x="1164"/>
        <item m="1" x="1379"/>
        <item m="1" x="1464"/>
        <item m="1" x="707"/>
        <item m="1" x="1252"/>
        <item m="1" x="572"/>
        <item m="1" x="1152"/>
        <item m="1" x="1191"/>
        <item m="1" x="904"/>
        <item m="1" x="1208"/>
        <item m="1" x="761"/>
        <item m="1" x="634"/>
        <item m="1" x="1438"/>
        <item m="1" x="1427"/>
        <item m="1" x="806"/>
        <item m="1" x="1502"/>
        <item m="1" x="1547"/>
        <item m="1" x="918"/>
        <item m="1" x="1351"/>
        <item m="1" x="876"/>
        <item m="1" x="1158"/>
        <item m="1" x="1288"/>
        <item m="1" x="763"/>
        <item m="1" x="1296"/>
        <item m="1" x="1254"/>
        <item m="1" x="709"/>
        <item m="1" x="924"/>
        <item m="1" x="658"/>
        <item m="1" x="1466"/>
        <item m="1" x="1053"/>
        <item m="1" x="1601"/>
        <item m="1" x="1365"/>
        <item m="1" x="1021"/>
        <item m="1" x="591"/>
        <item m="1" x="951"/>
        <item m="1" x="1041"/>
        <item m="1" x="1492"/>
        <item m="1" x="1604"/>
        <item m="1" x="1368"/>
        <item m="1" x="859"/>
        <item m="1" x="1039"/>
        <item m="1" x="1089"/>
        <item m="1" x="1583"/>
        <item m="1" x="1508"/>
        <item m="1" x="1606"/>
        <item m="1" x="1075"/>
        <item m="1" x="864"/>
        <item m="1" x="996"/>
        <item m="1" x="1581"/>
        <item m="1" x="1086"/>
        <item m="1" x="585"/>
        <item m="1" x="1624"/>
        <item m="1" x="1371"/>
        <item m="1" x="867"/>
        <item m="1" x="1154"/>
        <item m="1" x="581"/>
        <item m="1" x="1558"/>
        <item m="1" x="1598"/>
        <item m="1" x="1635"/>
        <item m="1" x="791"/>
        <item m="1" x="737"/>
        <item m="1" x="598"/>
        <item m="1" x="1250"/>
        <item m="1" x="1184"/>
        <item m="1" x="1338"/>
        <item m="1" x="1201"/>
        <item m="1" x="1347"/>
        <item m="1" x="1195"/>
        <item m="1" x="1143"/>
        <item m="1" x="701"/>
        <item m="1" x="984"/>
        <item m="1" x="1538"/>
        <item m="1" x="1000"/>
        <item m="1" x="922"/>
        <item m="1" x="1294"/>
        <item m="1" x="1341"/>
        <item m="1" x="965"/>
        <item m="1" x="825"/>
        <item m="1" x="1588"/>
        <item m="1" x="1491"/>
        <item m="1" x="616"/>
        <item m="1" x="1441"/>
        <item m="1" x="1183"/>
        <item m="1" x="894"/>
        <item m="1" x="685"/>
        <item m="1" x="1276"/>
        <item m="1" x="1336"/>
        <item m="1" x="1193"/>
        <item m="1" x="1610"/>
        <item m="1" x="1319"/>
        <item m="1" x="872"/>
        <item m="1" x="1501"/>
        <item m="1" x="1015"/>
        <item m="1" x="1585"/>
        <item m="1" x="1138"/>
        <item m="1" x="1103"/>
        <item m="1" x="586"/>
        <item m="1" x="1035"/>
        <item m="1" x="1186"/>
        <item m="1" x="1166"/>
        <item m="1" x="1083"/>
        <item m="1" x="1525"/>
        <item m="1" x="1603"/>
        <item m="1" x="1460"/>
        <item m="1" x="1363"/>
        <item m="1" x="1238"/>
        <item m="1" x="1234"/>
        <item m="1" x="1366"/>
        <item m="1" x="656"/>
        <item m="1" x="692"/>
        <item m="1" x="1344"/>
        <item m="1" x="1456"/>
        <item m="1" x="1462"/>
        <item m="1" x="1016"/>
        <item m="1" x="1590"/>
        <item m="1" x="1562"/>
        <item m="1" x="997"/>
        <item m="1" x="1540"/>
        <item m="1" x="1626"/>
        <item m="1" x="1167"/>
        <item m="1" x="1135"/>
        <item m="1" x="1101"/>
        <item m="1" x="1517"/>
        <item m="1" x="1515"/>
        <item m="1" x="1628"/>
        <item m="1" x="1014"/>
        <item m="1" x="1123"/>
        <item m="1" x="1579"/>
        <item m="1" x="623"/>
        <item m="1" x="1286"/>
        <item m="1" x="1417"/>
        <item m="1" x="919"/>
        <item m="1" x="1153"/>
        <item m="1" x="1285"/>
        <item m="1" x="1248"/>
        <item m="1" x="1406"/>
        <item m="1" x="816"/>
        <item m="1" x="1418"/>
        <item m="1" x="976"/>
        <item m="1" x="1629"/>
        <item m="1" x="1107"/>
        <item m="1" x="624"/>
        <item m="1" x="1499"/>
        <item m="1" x="1541"/>
        <item m="1" x="1052"/>
        <item m="1" x="1207"/>
        <item m="1" x="821"/>
        <item m="1" x="1355"/>
        <item m="1" x="1283"/>
        <item m="1" x="1177"/>
        <item m="1" x="1369"/>
        <item m="1" x="1050"/>
        <item m="1" x="619"/>
        <item m="1" x="760"/>
        <item m="1" x="1465"/>
        <item m="1" x="657"/>
        <item m="1" x="923"/>
        <item m="1" x="708"/>
        <item m="1" x="1253"/>
        <item m="1" x="1295"/>
        <item m="1" x="1179"/>
        <item m="1" x="1118"/>
        <item m="1" x="1209"/>
        <item m="1" x="762"/>
        <item m="1" x="795"/>
        <item m="1" x="1144"/>
        <item m="1" x="1278"/>
        <item m="1" x="764"/>
        <item m="1" x="1297"/>
        <item m="1" x="1255"/>
        <item m="1" x="710"/>
        <item m="1" x="925"/>
        <item m="1" x="659"/>
        <item m="1" x="1467"/>
        <item m="1" x="905"/>
        <item m="1" x="1109"/>
        <item m="1" x="584"/>
        <item m="1" x="1122"/>
        <item m="1" x="1175"/>
        <item m="1" x="1203"/>
        <item m="1" x="1189"/>
        <item m="1" x="1397"/>
        <item m="1" x="1205"/>
        <item m="1" x="1054"/>
        <item m="1" x="1613"/>
        <item m="1" x="975"/>
        <item m="1" x="1381"/>
        <item m="1" x="1293"/>
        <item m="1" x="1516"/>
        <item m="1" x="1587"/>
        <item m="1" x="1539"/>
        <item m="1" x="985"/>
        <item m="1" x="1056"/>
        <item m="1" x="633"/>
        <item m="1" x="1580"/>
        <item m="1" x="1133"/>
        <item m="1" x="1623"/>
        <item m="1" x="1059"/>
        <item m="1" x="1543"/>
        <item m="1" x="1033"/>
        <item m="1" x="1359"/>
        <item m="1" x="1357"/>
        <item m="1" x="1612"/>
        <item m="1" x="845"/>
        <item m="1" x="811"/>
        <item m="1" x="1032"/>
        <item m="1" x="868"/>
        <item m="1" x="605"/>
        <item m="1" x="1376"/>
        <item m="1" x="1374"/>
        <item m="1" x="1082"/>
        <item m="1" x="1078"/>
        <item m="1" x="580"/>
        <item m="1" x="1151"/>
        <item m="1" x="1176"/>
        <item m="1" x="1609"/>
        <item m="1" x="1087"/>
        <item m="1" x="1622"/>
        <item m="1" x="1163"/>
        <item m="1" x="655"/>
        <item m="1" x="1185"/>
        <item m="1" x="603"/>
        <item m="1" x="1121"/>
        <item m="1" x="1236"/>
        <item m="1" x="1131"/>
        <item m="1" x="650"/>
        <item m="1" x="1132"/>
        <item m="1" x="1621"/>
        <item m="1" x="621"/>
        <item m="1" x="622"/>
        <item m="1" x="1284"/>
        <item m="1" x="704"/>
        <item m="1" x="1060"/>
        <item m="1" x="799"/>
        <item m="1" x="1362"/>
        <item m="1" x="849"/>
        <item m="1" x="1045"/>
        <item m="1" x="796"/>
        <item m="1" x="1360"/>
        <item m="1" x="1529"/>
        <item m="1" x="1391"/>
        <item m="1" x="1141"/>
        <item m="1" x="1361"/>
        <item m="1" x="1531"/>
        <item m="1" x="1567"/>
        <item m="1" x="1142"/>
        <item m="1" x="800"/>
        <item m="1" x="1364"/>
        <item m="1" x="1334"/>
        <item m="1" x="819"/>
        <item m="1" x="1532"/>
        <item m="1" x="1568"/>
        <item m="1" x="1210"/>
        <item m="1" x="1564"/>
        <item m="1" x="1072"/>
        <item m="1" x="1192"/>
        <item m="1" x="765"/>
        <item m="1" x="1008"/>
        <item m="1" x="1280"/>
        <item m="1" x="907"/>
        <item m="1" x="808"/>
        <item m="1" x="866"/>
        <item m="1" x="1174"/>
        <item m="1" x="1596"/>
        <item m="1" x="1119"/>
        <item m="1" x="1006"/>
        <item m="1" x="767"/>
        <item m="1" x="597"/>
        <item m="1" x="1577"/>
        <item m="1" x="854"/>
        <item m="1" x="1557"/>
        <item m="1" x="1439"/>
        <item m="1" x="881"/>
        <item m="1" x="1051"/>
        <item m="1" x="735"/>
        <item m="1" x="1470"/>
        <item m="1" x="928"/>
        <item m="1" x="713"/>
        <item m="1" x="1258"/>
        <item m="1" x="1300"/>
        <item m="1" x="768"/>
        <item m="1" x="752"/>
        <item m="1" x="1001"/>
        <item m="1" x="610"/>
        <item m="1" x="1615"/>
        <item m="1" x="817"/>
        <item m="1" x="1378"/>
        <item m="1" x="1093"/>
        <item m="1" x="870"/>
        <item m="1" x="612"/>
        <item m="1" x="1172"/>
        <item m="1" x="646"/>
        <item m="1" x="699"/>
        <item m="1" x="629"/>
        <item m="1" x="1327"/>
        <item m="1" x="813"/>
        <item m="1" x="1563"/>
        <item m="1" x="1520"/>
        <item m="1" x="1003"/>
        <item m="1" x="1044"/>
        <item m="1" x="1065"/>
        <item m="1" x="1332"/>
        <item m="1" x="815"/>
        <item m="1" x="1393"/>
        <item m="1" x="1519"/>
        <item m="1" x="1546"/>
        <item m="1" x="1042"/>
        <item m="1" x="1591"/>
        <item m="1" x="1067"/>
        <item m="1" x="1396"/>
        <item m="1" x="1145"/>
        <item m="1" x="1542"/>
        <item m="1" x="1527"/>
        <item m="1" x="1155"/>
        <item m="1" x="954"/>
        <item m="1" x="968"/>
        <item m="1" x="970"/>
        <item m="1" x="884"/>
        <item m="1" x="980"/>
        <item m="1" x="1551"/>
        <item m="1" x="1069"/>
        <item m="1" x="1146"/>
        <item m="1" x="1451"/>
        <item m="1" x="1468"/>
        <item m="1" x="660"/>
        <item m="1" x="711"/>
        <item m="1" x="1256"/>
        <item m="1" x="1298"/>
        <item m="1" x="627"/>
        <item m="1" x="1007"/>
        <item m="1" x="841"/>
        <item m="1" x="1212"/>
        <item m="1" x="863"/>
        <item m="1" x="1094"/>
        <item m="1" x="1173"/>
        <item m="1" x="910"/>
        <item m="1" x="1343"/>
        <item m="1" x="805"/>
        <item m="1" x="618"/>
        <item m="1" x="1521"/>
        <item m="1" x="1570"/>
        <item m="1" x="1404"/>
        <item m="1" x="648"/>
        <item m="1" x="797"/>
        <item m="1" x="1331"/>
        <item m="1" x="987"/>
        <item m="1" x="1112"/>
        <item m="1" x="977"/>
        <item m="1" x="1019"/>
        <item m="1" x="1632"/>
        <item m="1" x="1111"/>
        <item m="1" x="1545"/>
        <item m="1" x="1058"/>
        <item m="1" x="1108"/>
        <item m="1" x="1503"/>
        <item m="1" x="986"/>
        <item m="1" x="998"/>
        <item m="1" x="1586"/>
        <item m="1" x="1091"/>
        <item m="1" x="749"/>
        <item m="1" x="1009"/>
        <item m="1" x="981"/>
        <item m="1" x="1048"/>
        <item m="1" x="1073"/>
        <item m="1" x="992"/>
        <item m="1" x="1049"/>
        <item m="1" x="878"/>
        <item m="1" x="920"/>
        <item m="1" x="982"/>
        <item m="1" x="1031"/>
        <item m="1" x="1024"/>
        <item m="1" x="652"/>
        <item m="1" x="948"/>
        <item m="1" x="662"/>
        <item m="1" x="742"/>
        <item m="1" x="1504"/>
        <item m="1" x="1020"/>
        <item m="1" x="1549"/>
        <item m="1" x="1061"/>
        <item m="1" x="1565"/>
        <item m="1" x="1040"/>
        <item m="1" x="1245"/>
        <item m="1" x="1290"/>
        <item m="1" x="741"/>
        <item m="1" x="953"/>
        <item m="1" x="1595"/>
        <item m="1" x="1493"/>
        <item m="1" x="1092"/>
        <item m="1" x="1017"/>
        <item m="1" x="1098"/>
        <item m="1" x="956"/>
        <item m="1" x="971"/>
        <item m="1" x="926"/>
        <item m="1" x="1403"/>
        <item m="1" x="912"/>
        <item m="1" x="994"/>
        <item m="1" x="1232"/>
        <item m="1" x="1282"/>
        <item m="1" x="1200"/>
        <item m="1" x="1597"/>
        <item m="1" x="1530"/>
        <item m="1" x="1594"/>
        <item m="1" x="1631"/>
        <item m="1" x="1548"/>
        <item m="1" x="1511"/>
        <item m="1" x="1211"/>
        <item m="1" x="1046"/>
        <item m="1" x="1180"/>
        <item m="1" x="766"/>
        <item m="1" x="1469"/>
        <item m="1" x="661"/>
        <item m="1" x="927"/>
        <item m="1" x="712"/>
        <item m="1" x="1257"/>
        <item m="1" x="1299"/>
        <item m="1" x="1097"/>
        <item m="1" x="1213"/>
        <item m="1" x="990"/>
        <item m="1" x="1335"/>
        <item m="1" x="1030"/>
        <item m="1" x="736"/>
        <item m="1" x="1471"/>
        <item m="1" x="663"/>
        <item m="1" x="929"/>
        <item m="1" x="714"/>
        <item m="1" x="1259"/>
        <item m="1" x="1301"/>
        <item m="1" x="769"/>
        <item m="1" x="589"/>
        <item m="1" x="1630"/>
        <item m="1" x="865"/>
        <item m="1" x="1037"/>
        <item m="1" x="909"/>
        <item m="1" x="1333"/>
        <item m="1" x="874"/>
        <item m="1" x="1026"/>
        <item m="1" x="853"/>
        <item m="1" x="898"/>
        <item m="1" x="945"/>
        <item m="1" x="958"/>
        <item m="1" x="921"/>
        <item m="1" x="1023"/>
        <item m="1" x="582"/>
        <item m="1" x="1125"/>
        <item m="1" x="993"/>
        <item m="1" x="1188"/>
        <item m="1" x="1063"/>
        <item m="1" x="1457"/>
        <item m="1" x="893"/>
        <item m="1" x="1204"/>
        <item m="1" x="680"/>
        <item m="1" x="897"/>
        <item m="1" x="626"/>
        <item m="1" x="1445"/>
        <item m="1" x="1249"/>
        <item m="1" x="1126"/>
        <item m="1" x="1178"/>
        <item m="1" x="1004"/>
        <item m="1" x="734"/>
        <item m="1" x="1140"/>
        <item m="1" x="991"/>
        <item m="1" x="1002"/>
        <item m="1" x="801"/>
        <item m="1" x="803"/>
        <item m="1" x="1367"/>
        <item m="1" x="1337"/>
        <item m="1" x="822"/>
        <item m="1" x="1535"/>
        <item m="1" x="1571"/>
        <item m="1" x="1399"/>
        <item m="1" x="1147"/>
        <item m="1" x="809"/>
        <item m="1" x="827"/>
        <item m="1" x="1070"/>
        <item m="1" x="1582"/>
        <item m="1" x="1627"/>
        <item m="1" x="1156"/>
        <item m="1" x="587"/>
        <item m="1" x="1104"/>
        <item m="1" x="1560"/>
        <item m="1" x="1074"/>
        <item m="1" x="823"/>
        <item m="1" x="1401"/>
        <item m="1" x="1085"/>
        <item m="1" x="1134"/>
        <item m="1" x="1106"/>
        <item m="1" x="1168"/>
        <item m="1" x="1640"/>
        <item m="1" x="1088"/>
        <item m="1" x="1124"/>
        <item m="1" x="625"/>
        <item m="1" x="1137"/>
        <item m="1" x="588"/>
        <item m="1" x="628"/>
        <item m="1" x="1625"/>
        <item m="1" x="607"/>
        <item m="1" x="1190"/>
        <item m="1" x="1038"/>
        <item m="1" x="1584"/>
        <item m="1" x="903"/>
        <item m="1" x="1214"/>
        <item m="1" x="1215"/>
        <item m="1" x="640"/>
        <item m="1" x="832"/>
        <item m="1" x="1574"/>
        <item m="1" x="1619"/>
        <item m="1" x="702"/>
        <item m="1" x="1555"/>
        <item m="1" x="1329"/>
        <item m="1" x="792"/>
        <item m="1" x="890"/>
        <item m="1" x="639"/>
        <item m="1" x="615"/>
        <item m="1" x="575"/>
        <item m="1" x="915"/>
        <item m="1" x="962"/>
        <item m="1" x="888"/>
        <item m="1" x="895"/>
        <item m="1" x="1463"/>
        <item m="1" x="1182"/>
        <item m="1" x="875"/>
        <item m="1" x="1348"/>
        <item m="1" x="1407"/>
        <item m="1" x="1444"/>
        <item m="1" x="698"/>
        <item m="1" x="1080"/>
        <item m="1" x="1442"/>
        <item m="1" x="1239"/>
        <item m="1" x="856"/>
        <item m="1" x="1420"/>
        <item m="1" x="1159"/>
        <item m="1" x="1472"/>
        <item m="1" x="1473"/>
        <item m="1" x="664"/>
        <item m="1" x="665"/>
        <item m="1" x="930"/>
        <item m="1" x="931"/>
        <item m="1" x="1244"/>
        <item m="1" x="1230"/>
        <item m="1" x="715"/>
        <item m="1" x="716"/>
        <item m="1" x="1260"/>
        <item m="1" x="1261"/>
        <item m="1" x="688"/>
        <item m="1" x="882"/>
        <item m="1" x="1302"/>
        <item m="1" x="1303"/>
        <item m="1" x="913"/>
        <item m="1" x="770"/>
        <item m="1" x="824"/>
        <item m="1" x="961"/>
        <item m="1" x="834"/>
        <item m="1" x="682"/>
        <item m="1" x="1559"/>
        <item m="1" x="1216"/>
        <item m="1" x="1217"/>
        <item m="1" x="1575"/>
        <item m="1" x="596"/>
        <item m="1" x="1402"/>
        <item m="1" x="613"/>
        <item m="1" x="739"/>
        <item m="1" x="573"/>
        <item m="1" x="1150"/>
        <item m="1" x="1130"/>
        <item m="1" x="1411"/>
        <item m="1" x="684"/>
        <item m="1" x="641"/>
        <item m="1" x="758"/>
        <item m="1" x="743"/>
        <item m="1" x="771"/>
        <item m="1" x="772"/>
        <item m="1" x="1181"/>
        <item m="1" x="1593"/>
        <item m="1" x="1328"/>
        <item m="1" x="654"/>
        <item m="1" x="1474"/>
        <item m="1" x="1475"/>
        <item m="1" x="666"/>
        <item m="1" x="667"/>
        <item m="1" x="1262"/>
        <item m="1" x="1263"/>
        <item m="1" x="1534"/>
        <item m="1" x="717"/>
        <item m="1" x="718"/>
        <item m="1" x="1304"/>
        <item m="1" x="1305"/>
        <item m="1" x="955"/>
        <item m="1" x="1566"/>
        <item m="1" x="1287"/>
        <item m="1" x="1494"/>
        <item m="1" x="738"/>
        <item m="1" x="1281"/>
        <item m="1" x="1554"/>
        <item m="1" x="731"/>
        <item m="1" x="599"/>
        <item m="1" x="789"/>
        <item m="1" x="829"/>
        <item m="1" x="916"/>
        <item m="1" x="694"/>
        <item m="1" x="1544"/>
        <item m="1" x="850"/>
        <item m="1" x="697"/>
        <item m="1" x="732"/>
        <item m="1" x="1198"/>
        <item m="1" x="1358"/>
        <item m="1" x="1510"/>
        <item m="1" x="1526"/>
        <item m="1" x="1561"/>
        <item m="1" x="647"/>
        <item m="1" x="952"/>
        <item m="1" x="932"/>
        <item m="1" x="933"/>
        <item m="1" x="706"/>
        <item m="1" x="1148"/>
        <item m="1" x="1218"/>
        <item m="1" x="1219"/>
        <item m="1" x="855"/>
        <item m="1" x="818"/>
        <item m="1" x="1128"/>
        <item m="1" x="1117"/>
        <item m="1" x="592"/>
        <item m="1" x="576"/>
        <item m="1" x="773"/>
        <item m="1" x="774"/>
        <item m="1" x="1194"/>
        <item m="1" x="1389"/>
        <item m="1" x="1430"/>
        <item m="1" x="826"/>
        <item m="1" x="1592"/>
        <item m="1" x="577"/>
        <item m="1" x="1447"/>
        <item m="1" x="891"/>
        <item m="1" x="1409"/>
        <item m="1" x="830"/>
        <item m="1" x="620"/>
        <item m="1" x="906"/>
        <item m="1" x="1081"/>
        <item m="1" x="638"/>
        <item m="1" x="1105"/>
        <item m="1" x="1055"/>
        <item m="1" x="1136"/>
        <item m="1" x="1386"/>
        <item m="1" x="1383"/>
        <item m="1" x="1388"/>
        <item m="1" x="862"/>
        <item m="1" x="812"/>
        <item m="1" x="1639"/>
        <item m="1" x="1550"/>
        <item m="1" x="1413"/>
        <item m="1" x="1617"/>
        <item m="1" x="1553"/>
        <item m="1" x="1377"/>
        <item m="1" x="1013"/>
        <item m="1" x="1599"/>
        <item m="1" x="1028"/>
        <item m="1" x="1443"/>
        <item m="1" x="1113"/>
        <item m="1" x="1062"/>
        <item m="1" x="840"/>
        <item m="1" x="1242"/>
        <item m="1" x="668"/>
        <item m="1" x="669"/>
        <item m="1" x="1264"/>
        <item m="1" x="1265"/>
        <item m="1" x="1424"/>
        <item m="1" x="1291"/>
        <item m="1" x="1246"/>
        <item m="1" x="1233"/>
        <item m="1" x="1476"/>
        <item m="1" x="1477"/>
        <item m="1" x="934"/>
        <item m="1" x="935"/>
        <item m="1" x="719"/>
        <item m="1" x="720"/>
        <item m="1" x="614"/>
        <item m="1" x="590"/>
        <item m="1" x="1306"/>
        <item m="1" x="1307"/>
        <item m="1" x="775"/>
        <item m="1" x="776"/>
        <item m="1" x="1220"/>
        <item m="1" x="1221"/>
        <item m="1" x="1600"/>
        <item m="1" x="1115"/>
        <item m="1" x="959"/>
        <item m="1" x="1099"/>
        <item m="1" x="1506"/>
        <item m="1" x="1569"/>
        <item m="1" x="1576"/>
        <item m="1" x="1029"/>
        <item m="1" x="1012"/>
        <item m="1" x="1616"/>
        <item m="1" x="1602"/>
        <item m="1" x="777"/>
        <item m="1" x="778"/>
        <item m="1" x="611"/>
        <item m="1" x="790"/>
        <item m="1" x="1349"/>
        <item m="1" x="889"/>
        <item m="1" x="974"/>
        <item m="1" x="978"/>
        <item m="1" x="837"/>
        <item m="1" x="1036"/>
        <item m="1" x="1405"/>
        <item m="1" x="683"/>
        <item m="1" x="1633"/>
        <item m="1" x="1110"/>
        <item m="1" x="1387"/>
        <item m="1" x="892"/>
        <item m="1" x="691"/>
        <item m="1" x="746"/>
        <item m="1" x="1100"/>
        <item m="1" x="645"/>
        <item m="1" x="1505"/>
        <item m="1" x="1429"/>
        <item m="1" x="1478"/>
        <item m="1" x="1479"/>
        <item m="1" x="670"/>
        <item m="1" x="671"/>
        <item m="1" x="936"/>
        <item m="1" x="937"/>
        <item m="1" x="721"/>
        <item m="1" x="722"/>
        <item m="1" x="1266"/>
        <item m="1" x="1267"/>
        <item m="1" x="1308"/>
        <item m="1" x="1309"/>
        <item m="1" x="745"/>
        <item m="1" x="756"/>
        <item m="1" x="1129"/>
        <item m="1" x="1251"/>
        <item m="1" x="1010"/>
        <item m="1" x="1169"/>
        <item m="1" x="1241"/>
        <item m="1" x="1277"/>
        <item m="1" x="1416"/>
        <item m="1" x="973"/>
        <item m="1" x="1229"/>
        <item m="1" x="1380"/>
        <item m="1" x="1102"/>
        <item m="1" x="1345"/>
        <item m="1" x="1392"/>
        <item m="1" x="1171"/>
        <item m="1" x="1419"/>
        <item m="1" x="946"/>
        <item m="1" x="1394"/>
        <item m="1" x="908"/>
        <item m="1" x="979"/>
        <item m="1" x="1222"/>
        <item m="1" x="1223"/>
        <item m="1" x="579"/>
        <item m="1" x="687"/>
        <item m="1" x="1452"/>
        <item m="1" x="1116"/>
        <item m="1" x="1096"/>
        <item m="1" x="1139"/>
        <item m="1" x="1160"/>
        <item m="1" x="1325"/>
        <item m="1" x="1005"/>
        <item m="1" x="846"/>
        <item m="1" x="828"/>
        <item m="1" x="1458"/>
        <item m="1" x="1449"/>
        <item m="1" x="779"/>
        <item m="1" x="780"/>
        <item m="1" x="1043"/>
        <item m="1" x="644"/>
        <item m="1" x="681"/>
        <item m="1" x="947"/>
        <item m="1" x="635"/>
        <item m="1" x="988"/>
        <item m="1" x="883"/>
        <item m="1" x="967"/>
        <item m="1" x="877"/>
        <item m="1" x="966"/>
        <item m="1" x="950"/>
        <item m="1" x="989"/>
        <item m="1" x="1084"/>
        <item m="1" x="1034"/>
        <item m="1" x="995"/>
        <item m="1" x="703"/>
        <item m="1" x="606"/>
        <item m="1" x="1533"/>
        <item m="1" x="1340"/>
        <item m="1" x="1323"/>
        <item m="1" x="957"/>
        <item m="1" x="636"/>
        <item m="1" x="574"/>
        <item m="1" x="1423"/>
        <item m="1" x="1199"/>
        <item m="1" x="1384"/>
        <item m="1" x="1127"/>
        <item m="1" x="1114"/>
        <item m="1" x="1480"/>
        <item m="1" x="1481"/>
        <item m="1" x="672"/>
        <item m="1" x="673"/>
        <item m="1" x="938"/>
        <item m="1" x="939"/>
        <item m="1" x="723"/>
        <item m="1" x="724"/>
        <item m="1" x="1268"/>
        <item m="1" x="1269"/>
        <item m="1" x="1437"/>
        <item m="1" x="1425"/>
        <item m="1" x="1310"/>
        <item m="1" x="1311"/>
        <item m="1" x="1415"/>
        <item m="1" x="1224"/>
        <item m="1" x="861"/>
        <item m="1" x="1330"/>
        <item m="1" x="1289"/>
        <item m="1" x="1611"/>
        <item m="1" x="1509"/>
        <item m="1" x="833"/>
        <item m="1" x="1523"/>
        <item m="1" x="744"/>
        <item m="1" x="1398"/>
        <item m="1" x="1641"/>
        <item m="1" x="632"/>
        <item m="1" x="689"/>
        <item m="1" x="1342"/>
        <item m="1" x="1637"/>
        <item m="1" x="1490"/>
        <item m="1" x="631"/>
        <item m="1" x="1572"/>
        <item m="1" x="1495"/>
        <item m="1" x="751"/>
        <item m="1" x="972"/>
        <item m="1" x="1578"/>
        <item m="1" x="1605"/>
        <item m="1" x="608"/>
        <item m="1" x="1090"/>
        <item m="1" x="1066"/>
        <item m="1" x="651"/>
        <item m="1" x="583"/>
        <item m="1" x="700"/>
        <item m="1" x="887"/>
        <item m="1" x="1446"/>
        <item m="1" x="1431"/>
        <item m="1" x="781"/>
        <item m="1" x="782"/>
        <item m="1" x="1064"/>
        <item m="1" x="1455"/>
        <item m="1" x="1196"/>
        <item m="1" x="857"/>
        <item m="1" x="847"/>
        <item m="1" x="1170"/>
        <item m="1" x="1395"/>
        <item m="1" x="1422"/>
        <item m="1" x="1524"/>
        <item m="1" x="896"/>
        <item m="1" x="1636"/>
        <item m="1" x="1390"/>
        <item m="1" x="686"/>
        <item m="1" x="1408"/>
        <item m="1" x="1556"/>
        <item m="1" x="914"/>
        <item m="1" x="1076"/>
        <item m="1" x="674"/>
        <item m="1" x="675"/>
        <item m="1" x="750"/>
        <item m="1" x="740"/>
        <item m="1" x="754"/>
        <item m="1" x="1120"/>
        <item m="1" x="1489"/>
        <item m="1" x="814"/>
        <item m="1" x="885"/>
        <item m="1" x="1436"/>
        <item m="1" x="1435"/>
        <item m="1" x="969"/>
        <item m="1" x="1482"/>
        <item m="1" x="1483"/>
        <item m="1" x="940"/>
        <item m="1" x="941"/>
        <item m="1" x="725"/>
        <item m="1" x="726"/>
        <item m="1" x="1270"/>
        <item m="1" x="1271"/>
        <item m="1" x="1312"/>
        <item m="1" x="1313"/>
        <item m="1" x="1225"/>
        <item m="1" x="1226"/>
        <item m="1" x="798"/>
        <item m="1" x="1095"/>
        <item m="1" x="1589"/>
        <item m="1" x="1512"/>
        <item m="1" x="1373"/>
        <item m="1" x="1488"/>
        <item m="1" x="695"/>
        <item m="1" x="1157"/>
        <item m="1" x="1432"/>
        <item m="1" x="1518"/>
        <item m="1" x="1500"/>
        <item m="1" x="1459"/>
        <item m="1" x="911"/>
        <item m="1" x="1165"/>
        <item m="1" x="748"/>
        <item m="1" x="917"/>
        <item m="1" x="1187"/>
        <item m="1" x="1410"/>
        <item m="1" x="690"/>
        <item m="1" x="851"/>
        <item m="1" x="964"/>
        <item m="1" x="879"/>
        <item m="1" x="944"/>
        <item m="1" x="860"/>
        <item m="1" x="852"/>
        <item m="1" x="1453"/>
        <item m="1" x="1440"/>
        <item m="1" x="783"/>
        <item m="1" x="784"/>
        <item m="1" x="1426"/>
        <item m="1" x="960"/>
        <item m="1" x="983"/>
        <item m="1" x="1011"/>
        <item m="1" x="858"/>
        <item m="1" x="1235"/>
        <item m="1" x="1243"/>
        <item m="1" x="1247"/>
        <item m="1" x="609"/>
        <item m="1" x="653"/>
        <item m="1" x="1161"/>
        <item m="1" x="1353"/>
        <item m="1" x="1339"/>
        <item m="1" x="1421"/>
        <item m="1" x="1412"/>
        <item m="1" x="785"/>
        <item m="1" x="786"/>
        <item m="1" x="1272"/>
        <item m="1" x="1273"/>
        <item m="1" x="1314"/>
        <item m="1" x="1315"/>
        <item m="1" x="1484"/>
        <item m="1" x="1485"/>
        <item m="1" x="676"/>
        <item m="1" x="677"/>
        <item m="1" x="727"/>
        <item m="1" x="728"/>
        <item m="1" x="942"/>
        <item m="1" x="943"/>
        <item m="1" x="1227"/>
        <item m="1" x="1228"/>
        <item m="1" x="1149"/>
        <item m="1" x="1634"/>
        <item m="1" x="1202"/>
        <item m="1" x="871"/>
        <item m="1" x="807"/>
        <item m="1" x="831"/>
        <item m="1" x="1513"/>
        <item m="1" x="869"/>
        <item m="1" x="1450"/>
        <item m="1" x="1607"/>
        <item m="1" x="848"/>
        <item m="1" x="1382"/>
        <item m="1" x="1414"/>
        <item m="1" x="901"/>
        <item m="1" x="637"/>
        <item m="1" x="902"/>
        <item m="1" x="1162"/>
        <item m="1" x="1231"/>
        <item m="1" x="1536"/>
        <item m="1" x="963"/>
        <item m="1" x="949"/>
        <item m="1" x="886"/>
        <item m="1" x="880"/>
        <item m="1" x="787"/>
        <item m="1" x="788"/>
        <item m="1" x="747"/>
        <item m="1" x="1620"/>
        <item m="1" x="1434"/>
        <item m="1" x="617"/>
        <item m="1" x="1496"/>
        <item m="1" x="642"/>
        <item m="1" x="578"/>
        <item m="1" x="1240"/>
        <item m="1" x="1448"/>
        <item m="1" x="1324"/>
        <item m="1" x="1433"/>
        <item m="1" x="844"/>
        <item m="1" x="600"/>
        <item m="1" x="1326"/>
        <item m="1" x="1614"/>
        <item m="1" x="594"/>
        <item m="1" x="1498"/>
        <item m="1" x="1375"/>
        <item m="1" x="1237"/>
        <item m="1" x="899"/>
        <item m="1" x="835"/>
        <item m="1" x="1018"/>
        <item m="1" x="1428"/>
        <item m="1" x="1486"/>
        <item m="1" x="1487"/>
        <item m="1" x="678"/>
        <item m="1" x="679"/>
        <item m="1" x="729"/>
        <item m="1" x="730"/>
        <item m="1" x="1316"/>
        <item m="1" x="1317"/>
        <item m="1" x="1274"/>
        <item m="1" x="1275"/>
        <item m="1" x="900"/>
        <item m="1" x="757"/>
        <item m="1" x="705"/>
        <item m="1" x="604"/>
        <item m="1" x="1354"/>
        <item m="1" x="733"/>
        <item m="1" x="1279"/>
        <item m="1" x="755"/>
        <item m="1" x="1057"/>
        <item m="1" x="1497"/>
        <item m="1" x="1321"/>
        <item m="1" x="794"/>
        <item m="1" x="873"/>
        <item m="1" x="1537"/>
        <item m="1" x="1522"/>
        <item m="1" x="793"/>
        <item m="1" x="1320"/>
        <item m="1" x="1047"/>
        <item m="1" x="1618"/>
        <item m="1" x="1454"/>
        <item m="1" x="843"/>
        <item m="1" x="602"/>
        <item m="1" x="1385"/>
        <item m="1" x="1507"/>
        <item m="1" x="1638"/>
        <item m="1" x="1552"/>
        <item m="1" x="1528"/>
        <item m="1" x="1573"/>
        <item m="1" x="649"/>
        <item m="1" x="1514"/>
        <item m="1" x="696"/>
        <item m="1" x="753"/>
        <item m="1" x="1322"/>
        <item m="1" x="643"/>
        <item m="1" x="1197"/>
        <item x="5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</items>
    </pivotField>
    <pivotField compact="0" outline="0" showAll="0"/>
    <pivotField axis="axisRow" compact="0" outline="0" showAll="0">
      <items count="5">
        <item h="1" x="0"/>
        <item x="1"/>
        <item x="2"/>
        <item h="1" x="3"/>
        <item t="default"/>
      </items>
    </pivotField>
    <pivotField compact="0" outline="0" showAll="0"/>
    <pivotField axis="axisRow" compact="0" outline="0" showAll="0" sortType="ascending" defaultSubtotal="0">
      <items count="1681">
        <item m="1" x="796"/>
        <item m="1" x="762"/>
        <item m="1" x="739"/>
        <item m="1" x="705"/>
        <item m="1" x="682"/>
        <item m="1" x="659"/>
        <item m="1" x="646"/>
        <item m="1" x="618"/>
        <item m="1" x="602"/>
        <item m="1" x="890"/>
        <item m="1" x="861"/>
        <item m="1" x="822"/>
        <item m="1" x="790"/>
        <item m="1" x="757"/>
        <item m="1" x="735"/>
        <item m="1" x="700"/>
        <item m="1" x="678"/>
        <item m="1" x="657"/>
        <item m="1" x="645"/>
        <item m="1" x="958"/>
        <item m="1" x="923"/>
        <item m="1" x="884"/>
        <item m="1" x="856"/>
        <item m="1" x="816"/>
        <item m="1" x="785"/>
        <item m="1" x="753"/>
        <item m="1" x="732"/>
        <item m="1" x="698"/>
        <item m="1" x="676"/>
        <item m="1" x="1027"/>
        <item m="1" x="995"/>
        <item m="1" x="951"/>
        <item m="1" x="917"/>
        <item m="1" x="879"/>
        <item m="1" x="852"/>
        <item m="1" x="812"/>
        <item m="1" x="781"/>
        <item m="1" x="752"/>
        <item m="1" x="729"/>
        <item m="1" x="1100"/>
        <item m="1" x="1067"/>
        <item m="1" x="1021"/>
        <item m="1" x="990"/>
        <item m="1" x="946"/>
        <item m="1" x="912"/>
        <item m="1" x="877"/>
        <item m="1" x="849"/>
        <item m="1" x="810"/>
        <item m="1" x="779"/>
        <item m="1" x="673"/>
        <item m="1" x="656"/>
        <item m="1" x="637"/>
        <item m="1" x="610"/>
        <item m="1" x="597"/>
        <item m="1" x="589"/>
        <item m="1" x="1670"/>
        <item m="1" x="1651"/>
        <item m="1" x="1642"/>
        <item m="1" x="1638"/>
        <item m="1" x="722"/>
        <item m="1" x="693"/>
        <item m="1" x="670"/>
        <item m="1" x="654"/>
        <item m="1" x="632"/>
        <item m="1" x="608"/>
        <item m="1" x="594"/>
        <item m="1" x="587"/>
        <item m="1" x="1666"/>
        <item m="1" x="1650"/>
        <item m="1" x="773"/>
        <item m="1" x="748"/>
        <item m="1" x="717"/>
        <item m="1" x="690"/>
        <item m="1" x="666"/>
        <item m="1" x="651"/>
        <item m="1" x="627"/>
        <item m="1" x="606"/>
        <item m="1" x="592"/>
        <item m="1" x="586"/>
        <item m="1" x="837"/>
        <item m="1" x="802"/>
        <item m="1" x="768"/>
        <item m="1" x="744"/>
        <item m="1" x="712"/>
        <item m="1" x="687"/>
        <item m="1" x="663"/>
        <item m="1" x="649"/>
        <item m="1" x="622"/>
        <item m="1" x="604"/>
        <item m="1" x="897"/>
        <item m="1" x="867"/>
        <item m="1" x="830"/>
        <item m="1" x="797"/>
        <item m="1" x="763"/>
        <item m="1" x="740"/>
        <item m="1" x="706"/>
        <item m="1" x="683"/>
        <item m="1" x="660"/>
        <item m="1" x="647"/>
        <item m="1" x="967"/>
        <item m="1" x="930"/>
        <item m="1" x="891"/>
        <item m="1" x="862"/>
        <item m="1" x="823"/>
        <item m="1" x="791"/>
        <item m="1" x="758"/>
        <item m="1" x="736"/>
        <item m="1" x="701"/>
        <item m="1" x="679"/>
        <item m="1" x="1035"/>
        <item m="1" x="1002"/>
        <item m="1" x="959"/>
        <item m="1" x="924"/>
        <item m="1" x="885"/>
        <item m="1" x="857"/>
        <item m="1" x="817"/>
        <item m="1" x="786"/>
        <item m="1" x="754"/>
        <item m="1" x="733"/>
        <item m="1" x="1108"/>
        <item m="1" x="1075"/>
        <item m="1" x="1028"/>
        <item m="1" x="996"/>
        <item m="1" x="952"/>
        <item m="1" x="918"/>
        <item m="1" x="880"/>
        <item m="1" x="853"/>
        <item m="1" x="813"/>
        <item m="1" x="782"/>
        <item m="1" x="1168"/>
        <item m="1" x="1141"/>
        <item m="1" x="1101"/>
        <item m="1" x="1068"/>
        <item m="1" x="1022"/>
        <item m="1" x="991"/>
        <item m="1" x="947"/>
        <item m="1" x="913"/>
        <item m="1" x="878"/>
        <item m="1" x="850"/>
        <item m="1" x="1233"/>
        <item m="1" x="1205"/>
        <item m="1" x="1163"/>
        <item m="1" x="1137"/>
        <item m="1" x="1096"/>
        <item m="1" x="1062"/>
        <item m="1" x="1019"/>
        <item m="1" x="987"/>
        <item m="1" x="944"/>
        <item m="1" x="910"/>
        <item m="1" x="777"/>
        <item m="1" x="751"/>
        <item m="1" x="723"/>
        <item m="1" x="694"/>
        <item m="1" x="671"/>
        <item m="1" x="655"/>
        <item m="1" x="633"/>
        <item m="1" x="609"/>
        <item m="1" x="595"/>
        <item m="1" x="588"/>
        <item m="1" x="843"/>
        <item m="1" x="806"/>
        <item m="1" x="774"/>
        <item m="1" x="749"/>
        <item m="1" x="718"/>
        <item m="1" x="691"/>
        <item m="1" x="667"/>
        <item m="1" x="652"/>
        <item m="1" x="628"/>
        <item m="1" x="607"/>
        <item m="1" x="904"/>
        <item m="1" x="873"/>
        <item m="1" x="838"/>
        <item m="1" x="803"/>
        <item m="1" x="769"/>
        <item m="1" x="745"/>
        <item m="1" x="713"/>
        <item m="1" x="688"/>
        <item m="1" x="664"/>
        <item m="1" x="650"/>
        <item m="1" x="975"/>
        <item m="1" x="936"/>
        <item m="1" x="898"/>
        <item m="1" x="868"/>
        <item m="1" x="831"/>
        <item m="1" x="798"/>
        <item m="1" x="764"/>
        <item m="1" x="741"/>
        <item m="1" x="707"/>
        <item m="1" x="684"/>
        <item m="1" x="1043"/>
        <item m="1" x="1009"/>
        <item m="1" x="968"/>
        <item m="1" x="931"/>
        <item m="1" x="892"/>
        <item m="1" x="863"/>
        <item m="1" x="824"/>
        <item m="1" x="792"/>
        <item m="1" x="759"/>
        <item m="1" x="737"/>
        <item m="1" x="1117"/>
        <item m="1" x="1083"/>
        <item m="1" x="1036"/>
        <item m="1" x="1003"/>
        <item m="1" x="960"/>
        <item m="1" x="925"/>
        <item m="1" x="886"/>
        <item m="1" x="858"/>
        <item m="1" x="818"/>
        <item m="1" x="787"/>
        <item m="1" x="1176"/>
        <item m="1" x="1148"/>
        <item m="1" x="1109"/>
        <item m="1" x="1076"/>
        <item m="1" x="1029"/>
        <item m="1" x="997"/>
        <item m="1" x="953"/>
        <item m="1" x="919"/>
        <item m="1" x="881"/>
        <item m="1" x="854"/>
        <item m="1" x="1239"/>
        <item m="1" x="1212"/>
        <item m="1" x="1169"/>
        <item m="1" x="1142"/>
        <item m="1" x="1102"/>
        <item m="1" x="1069"/>
        <item m="1" x="1023"/>
        <item m="1" x="992"/>
        <item m="1" x="948"/>
        <item m="1" x="914"/>
        <item m="1" x="1284"/>
        <item m="1" x="1266"/>
        <item m="1" x="1234"/>
        <item m="1" x="1206"/>
        <item m="1" x="1164"/>
        <item m="1" x="1138"/>
        <item m="1" x="1097"/>
        <item m="1" x="1063"/>
        <item m="1" x="1020"/>
        <item m="1" x="988"/>
        <item m="1" x="1325"/>
        <item m="1" x="1306"/>
        <item m="1" x="1281"/>
        <item m="1" x="1263"/>
        <item m="1" x="1228"/>
        <item m="1" x="1199"/>
        <item m="1" x="1161"/>
        <item m="1" x="1134"/>
        <item m="1" x="1094"/>
        <item m="1" x="1059"/>
        <item m="1" x="908"/>
        <item m="1" x="876"/>
        <item m="1" x="844"/>
        <item m="1" x="807"/>
        <item m="1" x="775"/>
        <item m="1" x="750"/>
        <item m="1" x="719"/>
        <item m="1" x="692"/>
        <item m="1" x="668"/>
        <item m="1" x="653"/>
        <item m="1" x="981"/>
        <item m="1" x="940"/>
        <item m="1" x="905"/>
        <item m="1" x="874"/>
        <item m="1" x="839"/>
        <item m="1" x="804"/>
        <item m="1" x="770"/>
        <item m="1" x="746"/>
        <item m="1" x="714"/>
        <item m="1" x="689"/>
        <item m="1" x="1049"/>
        <item m="1" x="1014"/>
        <item m="1" x="976"/>
        <item m="1" x="937"/>
        <item m="1" x="899"/>
        <item m="1" x="869"/>
        <item m="1" x="832"/>
        <item m="1" x="799"/>
        <item m="1" x="765"/>
        <item m="1" x="742"/>
        <item m="1" x="1123"/>
        <item m="1" x="1087"/>
        <item m="1" x="1044"/>
        <item m="1" x="1010"/>
        <item m="1" x="969"/>
        <item m="1" x="932"/>
        <item m="1" x="893"/>
        <item m="1" x="864"/>
        <item m="1" x="825"/>
        <item m="1" x="793"/>
        <item m="1" x="1182"/>
        <item m="1" x="1153"/>
        <item m="1" x="1118"/>
        <item m="1" x="1084"/>
        <item m="1" x="1037"/>
        <item m="1" x="1004"/>
        <item m="1" x="961"/>
        <item m="1" x="926"/>
        <item m="1" x="887"/>
        <item m="1" x="859"/>
        <item m="1" x="1246"/>
        <item m="1" x="1218"/>
        <item m="1" x="1177"/>
        <item m="1" x="1149"/>
        <item m="1" x="1110"/>
        <item m="1" x="1077"/>
        <item m="1" x="1030"/>
        <item m="1" x="998"/>
        <item m="1" x="954"/>
        <item m="1" x="920"/>
        <item m="1" x="1288"/>
        <item m="1" x="1270"/>
        <item m="1" x="1240"/>
        <item m="1" x="1213"/>
        <item m="1" x="1170"/>
        <item m="1" x="1143"/>
        <item m="1" x="1103"/>
        <item m="1" x="1070"/>
        <item m="1" x="1024"/>
        <item m="1" x="993"/>
        <item m="1" x="1330"/>
        <item m="1" x="1311"/>
        <item m="1" x="1285"/>
        <item m="1" x="1267"/>
        <item m="1" x="1235"/>
        <item m="1" x="1207"/>
        <item m="1" x="1165"/>
        <item m="1" x="1139"/>
        <item m="1" x="1098"/>
        <item m="1" x="1064"/>
        <item m="1" x="1362"/>
        <item m="1" x="1350"/>
        <item m="1" x="1326"/>
        <item m="1" x="1307"/>
        <item m="1" x="1282"/>
        <item m="1" x="1264"/>
        <item m="1" x="1229"/>
        <item m="1" x="1200"/>
        <item m="1" x="1162"/>
        <item m="1" x="1135"/>
        <item m="1" x="1399"/>
        <item m="1" x="1381"/>
        <item m="1" x="1360"/>
        <item m="1" x="1348"/>
        <item m="1" x="1322"/>
        <item m="1" x="1302"/>
        <item m="1" x="1279"/>
        <item m="1" x="1260"/>
        <item m="1" x="1226"/>
        <item m="1" x="1195"/>
        <item m="1" x="1055"/>
        <item m="1" x="1018"/>
        <item m="1" x="982"/>
        <item m="1" x="941"/>
        <item m="1" x="906"/>
        <item m="1" x="875"/>
        <item m="1" x="840"/>
        <item m="1" x="805"/>
        <item m="1" x="771"/>
        <item m="1" x="747"/>
        <item m="1" x="1128"/>
        <item m="1" x="1090"/>
        <item m="1" x="1050"/>
        <item m="1" x="1015"/>
        <item m="1" x="977"/>
        <item m="1" x="938"/>
        <item m="1" x="900"/>
        <item m="1" x="870"/>
        <item m="1" x="833"/>
        <item m="1" x="800"/>
        <item m="1" x="1187"/>
        <item m="1" x="1157"/>
        <item m="1" x="1124"/>
        <item m="1" x="1088"/>
        <item m="1" x="1045"/>
        <item m="1" x="1011"/>
        <item m="1" x="970"/>
        <item m="1" x="933"/>
        <item m="1" x="894"/>
        <item m="1" x="865"/>
        <item m="1" x="1251"/>
        <item m="1" x="1221"/>
        <item m="1" x="1183"/>
        <item m="1" x="1154"/>
        <item m="1" x="1119"/>
        <item m="1" x="1085"/>
        <item m="1" x="1038"/>
        <item m="1" x="1005"/>
        <item m="1" x="962"/>
        <item m="1" x="927"/>
        <item m="1" x="1292"/>
        <item m="1" x="1274"/>
        <item m="1" x="1247"/>
        <item m="1" x="1219"/>
        <item m="1" x="1178"/>
        <item m="1" x="1150"/>
        <item m="1" x="1111"/>
        <item m="1" x="1078"/>
        <item m="1" x="1031"/>
        <item m="1" x="999"/>
        <item m="1" x="1335"/>
        <item m="1" x="1315"/>
        <item m="1" x="1289"/>
        <item m="1" x="1271"/>
        <item m="1" x="1241"/>
        <item m="1" x="1214"/>
        <item m="1" x="1171"/>
        <item m="1" x="1144"/>
        <item m="1" x="1104"/>
        <item m="1" x="1071"/>
        <item m="1" x="1365"/>
        <item m="1" x="1353"/>
        <item m="1" x="1331"/>
        <item m="1" x="1312"/>
        <item m="1" x="1286"/>
        <item m="1" x="1268"/>
        <item m="1" x="1236"/>
        <item m="1" x="1208"/>
        <item m="1" x="1166"/>
        <item m="1" x="1140"/>
        <item m="1" x="1402"/>
        <item m="1" x="1386"/>
        <item m="1" x="1363"/>
        <item m="1" x="1351"/>
        <item m="1" x="1327"/>
        <item m="1" x="1308"/>
        <item m="1" x="1283"/>
        <item m="1" x="1265"/>
        <item m="1" x="1230"/>
        <item m="1" x="1201"/>
        <item m="1" x="1416"/>
        <item m="1" x="1410"/>
        <item m="1" x="1400"/>
        <item m="1" x="1382"/>
        <item m="1" x="1361"/>
        <item m="1" x="1349"/>
        <item m="1" x="1323"/>
        <item m="1" x="1303"/>
        <item m="1" x="1280"/>
        <item m="1" x="1261"/>
        <item m="1" x="1444"/>
        <item m="1" x="1430"/>
        <item m="1" x="1415"/>
        <item m="1" x="1409"/>
        <item m="1" x="1397"/>
        <item m="1" x="1377"/>
        <item m="1" x="1359"/>
        <item m="1" x="1346"/>
        <item m="1" x="1320"/>
        <item m="1" x="1299"/>
        <item m="1" x="1191"/>
        <item m="1" x="1160"/>
        <item m="1" x="1129"/>
        <item m="1" x="1091"/>
        <item m="1" x="1051"/>
        <item m="1" x="1016"/>
        <item m="1" x="978"/>
        <item m="1" x="939"/>
        <item m="1" x="901"/>
        <item m="1" x="871"/>
        <item m="1" x="1255"/>
        <item m="1" x="1223"/>
        <item m="1" x="1188"/>
        <item m="1" x="1158"/>
        <item m="1" x="1125"/>
        <item m="1" x="1089"/>
        <item m="1" x="1046"/>
        <item m="1" x="1012"/>
        <item m="1" x="971"/>
        <item m="1" x="934"/>
        <item m="1" x="1295"/>
        <item m="1" x="1277"/>
        <item m="1" x="1252"/>
        <item m="1" x="1222"/>
        <item m="1" x="1184"/>
        <item m="1" x="1155"/>
        <item m="1" x="1120"/>
        <item m="1" x="1086"/>
        <item m="1" x="1039"/>
        <item m="1" x="1006"/>
        <item m="1" x="1339"/>
        <item m="1" x="1317"/>
        <item m="1" x="1293"/>
        <item m="1" x="1275"/>
        <item m="1" x="1248"/>
        <item m="1" x="1220"/>
        <item m="1" x="1179"/>
        <item m="1" x="1151"/>
        <item m="1" x="1112"/>
        <item m="1" x="1079"/>
        <item m="1" x="1368"/>
        <item m="1" x="1356"/>
        <item m="1" x="1336"/>
        <item m="1" x="1316"/>
        <item m="1" x="1290"/>
        <item m="1" x="1272"/>
        <item m="1" x="1242"/>
        <item m="1" x="1215"/>
        <item m="1" x="1172"/>
        <item m="1" x="1145"/>
        <item m="1" x="1404"/>
        <item m="1" x="1389"/>
        <item m="1" x="1366"/>
        <item m="1" x="1354"/>
        <item m="1" x="1332"/>
        <item m="1" x="13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m="1" x="1053"/>
        <item m="1" x="902"/>
        <item m="1" x="872"/>
        <item m="1" x="834"/>
        <item m="1" x="801"/>
        <item m="1" x="766"/>
        <item m="1" x="743"/>
        <item m="1" x="708"/>
        <item m="1" x="685"/>
        <item m="1" x="661"/>
        <item m="1" x="648"/>
        <item m="1" x="972"/>
        <item m="1" x="935"/>
        <item m="1" x="895"/>
        <item m="1" x="866"/>
        <item m="1" x="826"/>
        <item m="1" x="794"/>
        <item m="1" x="760"/>
        <item m="1" x="738"/>
        <item m="1" x="702"/>
        <item m="1" x="680"/>
        <item m="1" x="1041"/>
        <item m="1" x="1008"/>
        <item m="1" x="963"/>
        <item m="1" x="928"/>
        <item m="1" x="888"/>
        <item m="1" x="860"/>
        <item m="1" x="819"/>
        <item m="1" x="788"/>
        <item m="1" x="755"/>
        <item m="1" x="734"/>
        <item m="1" x="1113"/>
        <item m="1" x="1080"/>
        <item m="1" x="1033"/>
        <item m="1" x="1001"/>
        <item m="1" x="955"/>
        <item m="1" x="921"/>
        <item m="1" x="882"/>
        <item m="1" x="855"/>
        <item m="1" x="814"/>
        <item m="1" x="783"/>
        <item m="1" x="1174"/>
        <item m="1" x="1147"/>
        <item m="1" x="1105"/>
        <item m="1" x="1072"/>
        <item m="1" x="1025"/>
        <item m="1" x="994"/>
        <item m="1" x="949"/>
        <item m="1" x="915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m="1" x="695"/>
        <item m="1" x="808"/>
        <item m="1" x="942"/>
        <item m="1" x="1092"/>
        <item m="1" x="1224"/>
        <item m="1" x="1318"/>
        <item m="1" x="1393"/>
        <item m="1" x="1438"/>
        <item m="1" x="1654"/>
        <item m="1" x="613"/>
        <item m="1" x="696"/>
        <item m="1" x="809"/>
        <item m="1" x="943"/>
        <item m="1" x="1093"/>
        <item m="1" x="1225"/>
        <item m="1" x="1319"/>
        <item m="1" x="1395"/>
        <item m="1" x="1440"/>
        <item m="1" x="1656"/>
        <item m="1" x="615"/>
        <item m="1" x="697"/>
        <item m="1" x="811"/>
        <item m="1" x="945"/>
        <item m="1" x="1095"/>
        <item m="1" x="1227"/>
        <item m="1" x="1321"/>
        <item m="1" x="1396"/>
        <item m="1" x="1441"/>
        <item m="1" x="1658"/>
        <item m="1" x="617"/>
        <item m="1" x="699"/>
        <item m="1" x="815"/>
        <item m="1" x="950"/>
        <item m="1" x="1099"/>
        <item m="1" x="1232"/>
        <item m="1" x="1324"/>
        <item m="1" x="1398"/>
        <item m="1" x="1443"/>
        <item m="1" x="1661"/>
        <item m="1" x="621"/>
        <item m="1" x="704"/>
        <item m="1" x="821"/>
        <item m="1" x="957"/>
        <item m="1" x="1107"/>
        <item m="1" x="1238"/>
        <item m="1" x="1328"/>
        <item m="1" x="1401"/>
        <item m="1" x="1446"/>
        <item m="1" x="1664"/>
        <item m="1" x="625"/>
        <item m="1" x="710"/>
        <item m="1" x="828"/>
        <item m="1" x="965"/>
        <item m="1" x="1115"/>
        <item m="1" x="1244"/>
        <item m="1" x="1333"/>
        <item m="1" x="1403"/>
        <item m="1" x="1447"/>
        <item m="1" x="1668"/>
        <item m="1" x="630"/>
        <item m="1" x="715"/>
        <item m="1" x="835"/>
        <item m="1" x="973"/>
        <item m="1" x="1121"/>
        <item m="1" x="1249"/>
        <item m="1" x="1337"/>
        <item m="1" x="1405"/>
        <item m="1" x="1448"/>
        <item m="1" x="1672"/>
        <item m="1" x="635"/>
        <item m="1" x="720"/>
        <item m="1" x="841"/>
        <item m="1" x="979"/>
        <item m="1" x="1126"/>
        <item m="1" x="1253"/>
        <item m="1" x="1340"/>
        <item m="1" x="1406"/>
        <item m="1" x="1449"/>
        <item m="1" x="1674"/>
        <item m="1" x="638"/>
        <item m="1" x="724"/>
        <item m="1" x="845"/>
        <item m="1" x="983"/>
        <item m="1" x="1130"/>
        <item m="1" x="1256"/>
        <item m="1" x="1342"/>
        <item m="1" x="1407"/>
        <item m="1" x="1450"/>
        <item m="1" x="1676"/>
        <item m="1" x="640"/>
        <item m="1" x="726"/>
        <item m="1" x="847"/>
        <item m="1" x="985"/>
        <item m="1" x="1132"/>
        <item m="1" x="1258"/>
        <item m="1" x="1344"/>
        <item m="1" x="1408"/>
        <item m="1" x="1451"/>
        <item m="1" x="1372"/>
        <item m="1" x="1422"/>
        <item m="1" x="1461"/>
        <item m="1" x="1488"/>
        <item m="1" x="1514"/>
        <item m="1" x="1548"/>
        <item m="1" x="1584"/>
        <item m="1" x="1618"/>
        <item m="1" x="1652"/>
        <item m="1" x="611"/>
        <item m="1" x="1374"/>
        <item m="1" x="1424"/>
        <item m="1" x="1463"/>
        <item m="1" x="1490"/>
        <item m="1" x="1516"/>
        <item m="1" x="1550"/>
        <item m="1" x="1586"/>
        <item m="1" x="1619"/>
        <item m="1" x="1653"/>
        <item m="1" x="612"/>
        <item m="1" x="1378"/>
        <item m="1" x="1427"/>
        <item m="1" x="1466"/>
        <item m="1" x="1493"/>
        <item m="1" x="1519"/>
        <item m="1" x="1553"/>
        <item m="1" x="1589"/>
        <item m="1" x="1621"/>
        <item m="1" x="1655"/>
        <item m="1" x="614"/>
        <item m="1" x="1383"/>
        <item m="1" x="1431"/>
        <item m="1" x="1469"/>
        <item m="1" x="1496"/>
        <item m="1" x="1522"/>
        <item m="1" x="1556"/>
        <item m="1" x="1592"/>
        <item m="1" x="1623"/>
        <item m="1" x="1657"/>
        <item m="1" x="616"/>
        <item m="1" x="1387"/>
        <item m="1" x="1433"/>
        <item m="1" x="1471"/>
        <item m="1" x="1498"/>
        <item m="1" x="1524"/>
        <item m="1" x="1558"/>
        <item m="1" x="1594"/>
        <item m="1" x="1624"/>
        <item m="1" x="1659"/>
        <item m="1" x="619"/>
        <item m="1" x="1390"/>
        <item m="1" x="1435"/>
        <item m="1" x="1473"/>
        <item m="1" x="1500"/>
        <item m="1" x="1526"/>
        <item m="1" x="1561"/>
        <item m="1" x="1597"/>
        <item m="1" x="1626"/>
        <item m="1" x="1662"/>
        <item m="1" x="623"/>
        <item m="1" x="1391"/>
        <item m="1" x="1436"/>
        <item m="1" x="1474"/>
        <item m="1" x="1501"/>
        <item m="1" x="1527"/>
        <item m="1" x="1563"/>
        <item m="1" x="1600"/>
        <item m="1" x="1629"/>
        <item m="1" x="1667"/>
        <item m="1" x="629"/>
        <item m="1" x="1392"/>
        <item m="1" x="1437"/>
        <item m="1" x="1475"/>
        <item m="1" x="1502"/>
        <item m="1" x="1528"/>
        <item m="1" x="1564"/>
        <item m="1" x="1602"/>
        <item m="1" x="1631"/>
        <item m="1" x="1671"/>
        <item m="1" x="634"/>
        <item m="1" x="1394"/>
        <item m="1" x="1439"/>
        <item m="1" x="1476"/>
        <item m="1" x="1231"/>
        <item m="1" x="1559"/>
        <item m="1" x="1595"/>
        <item m="1" x="1625"/>
        <item m="1" x="1660"/>
        <item m="1" x="620"/>
        <item m="1" x="703"/>
        <item m="1" x="820"/>
        <item m="1" x="956"/>
        <item m="1" x="1106"/>
        <item m="1" x="1237"/>
        <item m="1" x="1562"/>
        <item m="1" x="1598"/>
        <item m="1" x="1627"/>
        <item m="1" x="1663"/>
        <item m="1" x="624"/>
        <item m="1" x="709"/>
        <item m="1" x="827"/>
        <item m="1" x="964"/>
        <item m="1" x="1114"/>
        <item m="1" x="1243"/>
        <item m="1" x="1032"/>
        <item m="1" x="1173"/>
        <item m="1" x="1287"/>
        <item m="1" x="1364"/>
        <item m="1" x="1417"/>
        <item m="1" x="1456"/>
        <item m="1" x="1483"/>
        <item m="1" x="1509"/>
        <item m="1" x="1541"/>
        <item m="1" x="1577"/>
        <item m="1" x="1040"/>
        <item m="1" x="1180"/>
        <item m="1" x="1291"/>
        <item m="1" x="1367"/>
        <item m="1" x="1418"/>
        <item m="1" x="1457"/>
        <item m="1" x="1484"/>
        <item m="1" x="1510"/>
        <item m="1" x="1543"/>
        <item m="1" x="1579"/>
        <item m="1" x="1047"/>
        <item m="1" x="1185"/>
        <item m="1" x="1294"/>
        <item m="1" x="1369"/>
        <item m="1" x="1419"/>
        <item m="1" x="1458"/>
        <item m="1" x="1485"/>
        <item m="1" x="1511"/>
        <item m="1" x="1545"/>
        <item m="1" x="1581"/>
        <item m="1" x="1052"/>
        <item m="1" x="1189"/>
        <item m="1" x="1296"/>
        <item m="1" x="1370"/>
        <item m="1" x="1420"/>
        <item m="1" x="1459"/>
        <item m="1" x="1486"/>
        <item m="1" x="1512"/>
        <item m="1" x="1546"/>
        <item m="1" x="1582"/>
        <item m="1" x="1056"/>
        <item m="1" x="1192"/>
        <item m="1" x="1297"/>
        <item m="1" x="1371"/>
        <item m="1" x="1421"/>
        <item m="1" x="1460"/>
        <item m="1" x="1487"/>
        <item m="1" x="1513"/>
        <item m="1" x="1547"/>
        <item m="1" x="1583"/>
        <item m="1" x="1058"/>
        <item m="1" x="1194"/>
        <item m="1" x="1298"/>
        <item m="1" x="1373"/>
        <item m="1" x="1423"/>
        <item m="1" x="1462"/>
        <item m="1" x="1489"/>
        <item m="1" x="1515"/>
        <item m="1" x="1549"/>
        <item m="1" x="1585"/>
        <item m="1" x="1061"/>
        <item m="1" x="1198"/>
        <item m="1" x="1301"/>
        <item m="1" x="1376"/>
        <item m="1" x="1426"/>
        <item m="1" x="1465"/>
        <item m="1" x="1492"/>
        <item m="1" x="1518"/>
        <item m="1" x="1552"/>
        <item m="1" x="1588"/>
        <item m="1" x="1066"/>
        <item m="1" x="1204"/>
        <item m="1" x="1305"/>
        <item m="1" x="1380"/>
        <item m="1" x="1429"/>
        <item m="1" x="1468"/>
        <item m="1" x="1495"/>
        <item m="1" x="1521"/>
        <item m="1" x="1555"/>
        <item m="1" x="1591"/>
        <item m="1" x="1074"/>
        <item m="1" x="1211"/>
        <item m="1" x="1310"/>
        <item m="1" x="1385"/>
        <item m="1" x="1432"/>
        <item m="1" x="1470"/>
        <item m="1" x="1497"/>
        <item m="1" x="1523"/>
        <item m="1" x="1557"/>
        <item m="1" x="1593"/>
        <item m="1" x="1082"/>
        <item m="1" x="1217"/>
        <item m="1" x="1314"/>
        <item m="1" x="1388"/>
        <item m="1" x="1434"/>
        <item m="1" x="1472"/>
        <item m="1" x="1499"/>
        <item m="1" x="1525"/>
        <item m="1" x="1560"/>
        <item m="1" x="1596"/>
        <item m="1" x="1531"/>
        <item m="1" x="1567"/>
        <item m="1" x="1608"/>
        <item m="1" x="1639"/>
        <item m="1" x="590"/>
        <item m="1" x="658"/>
        <item m="1" x="756"/>
        <item m="1" x="883"/>
        <item m="1" x="1026"/>
        <item m="1" x="1167"/>
        <item m="1" x="1533"/>
        <item m="1" x="1569"/>
        <item m="1" x="1609"/>
        <item m="1" x="1640"/>
        <item m="1" x="591"/>
        <item m="1" x="662"/>
        <item m="1" x="761"/>
        <item m="1" x="889"/>
        <item m="1" x="1034"/>
        <item m="1" x="1175"/>
        <item m="1" x="1535"/>
        <item m="1" x="1571"/>
        <item m="1" x="1610"/>
        <item m="1" x="1641"/>
        <item m="1" x="593"/>
        <item m="1" x="665"/>
        <item m="1" x="767"/>
        <item m="1" x="896"/>
        <item m="1" x="1042"/>
        <item m="1" x="1181"/>
        <item m="1" x="1536"/>
        <item m="1" x="1572"/>
        <item m="1" x="1611"/>
        <item m="1" x="1643"/>
        <item m="1" x="596"/>
        <item m="1" x="669"/>
        <item m="1" x="772"/>
        <item m="1" x="903"/>
        <item m="1" x="1048"/>
        <item m="1" x="1186"/>
        <item m="1" x="1537"/>
        <item m="1" x="1573"/>
        <item m="1" x="1612"/>
        <item m="1" x="1644"/>
        <item m="1" x="598"/>
        <item m="1" x="672"/>
        <item m="1" x="776"/>
        <item m="1" x="907"/>
        <item m="1" x="1054"/>
        <item m="1" x="1190"/>
        <item m="1" x="1538"/>
        <item m="1" x="1574"/>
        <item m="1" x="1613"/>
        <item m="1" x="1645"/>
        <item m="1" x="599"/>
        <item m="1" x="674"/>
        <item m="1" x="778"/>
        <item m="1" x="909"/>
        <item m="1" x="1057"/>
        <item m="1" x="1193"/>
        <item m="1" x="1539"/>
        <item m="1" x="1575"/>
        <item m="1" x="1614"/>
        <item m="1" x="1646"/>
        <item m="1" x="600"/>
        <item m="1" x="675"/>
        <item m="1" x="780"/>
        <item m="1" x="911"/>
        <item m="1" x="1060"/>
        <item m="1" x="1197"/>
        <item m="1" x="1540"/>
        <item m="1" x="1576"/>
        <item m="1" x="1615"/>
        <item m="1" x="1647"/>
        <item m="1" x="601"/>
        <item m="1" x="677"/>
        <item m="1" x="784"/>
        <item m="1" x="916"/>
        <item m="1" x="1065"/>
        <item m="1" x="1203"/>
        <item m="1" x="1542"/>
        <item m="1" x="1578"/>
        <item m="1" x="1616"/>
        <item m="1" x="1648"/>
        <item m="1" x="603"/>
        <item m="1" x="681"/>
        <item m="1" x="789"/>
        <item m="1" x="922"/>
        <item m="1" x="1073"/>
        <item m="1" x="1210"/>
        <item m="1" x="1544"/>
        <item m="1" x="1580"/>
        <item m="1" x="1617"/>
        <item m="1" x="1649"/>
        <item m="1" x="605"/>
        <item m="1" x="686"/>
        <item m="1" x="795"/>
        <item m="1" x="929"/>
        <item m="1" x="1081"/>
        <item m="1" x="1216"/>
        <item m="1" x="1000"/>
        <item m="1" x="1146"/>
        <item m="1" x="1269"/>
        <item m="1" x="1352"/>
        <item m="1" x="1411"/>
        <item m="1" x="1452"/>
        <item m="1" x="1479"/>
        <item m="1" x="1505"/>
        <item m="1" x="1530"/>
        <item m="1" x="1566"/>
        <item m="1" x="1007"/>
        <item m="1" x="1152"/>
        <item m="1" x="1273"/>
        <item m="1" x="1355"/>
        <item m="1" x="1412"/>
        <item m="1" x="1453"/>
        <item m="1" x="1480"/>
        <item m="1" x="1506"/>
        <item m="1" x="1532"/>
        <item m="1" x="1568"/>
        <item m="1" x="1013"/>
        <item m="1" x="1156"/>
        <item m="1" x="1276"/>
        <item m="1" x="1357"/>
        <item m="1" x="1413"/>
        <item m="1" x="1454"/>
        <item m="1" x="1481"/>
        <item m="1" x="1507"/>
        <item m="1" x="1534"/>
        <item m="1" x="1570"/>
        <item m="1" x="1017"/>
        <item m="1" x="1159"/>
        <item m="1" x="1278"/>
        <item m="1" x="1358"/>
        <item m="1" x="1414"/>
        <item m="1" x="1455"/>
        <item m="1" x="1482"/>
        <item m="1" x="1508"/>
        <item m="1" x="1634"/>
        <item m="1" x="1677"/>
        <item m="1" x="641"/>
        <item m="1" x="727"/>
        <item m="1" x="1442"/>
        <item m="1" x="1477"/>
        <item m="1" x="1503"/>
        <item m="1" x="1529"/>
        <item m="1" x="1565"/>
        <item m="1" x="1606"/>
        <item m="1" x="1636"/>
        <item m="1" x="1679"/>
        <item m="1" x="643"/>
        <item m="1" x="730"/>
        <item m="1" x="1445"/>
        <item m="1" x="1478"/>
        <item m="1" x="1504"/>
        <item m="1" x="1329"/>
        <item m="1" x="1599"/>
        <item m="1" x="1628"/>
        <item m="1" x="1665"/>
        <item m="1" x="626"/>
        <item m="1" x="711"/>
        <item m="1" x="829"/>
        <item m="1" x="966"/>
        <item m="1" x="1116"/>
        <item m="1" x="1245"/>
        <item m="1" x="1334"/>
        <item m="1" x="1601"/>
        <item m="1" x="1630"/>
        <item m="1" x="1669"/>
        <item m="1" x="631"/>
        <item m="1" x="716"/>
        <item m="1" x="836"/>
        <item m="1" x="974"/>
        <item m="1" x="1122"/>
        <item m="1" x="1250"/>
        <item m="1" x="1338"/>
        <item m="1" x="1603"/>
        <item m="1" x="1632"/>
        <item m="1" x="1673"/>
        <item m="1" x="636"/>
        <item m="1" x="721"/>
        <item m="1" x="842"/>
        <item m="1" x="980"/>
        <item m="1" x="1127"/>
        <item m="1" x="1254"/>
        <item m="1" x="1341"/>
        <item m="1" x="1604"/>
        <item m="1" x="1633"/>
        <item m="1" x="1675"/>
        <item m="1" x="639"/>
        <item m="1" x="725"/>
        <item m="1" x="846"/>
        <item m="1" x="984"/>
        <item m="1" x="1131"/>
        <item m="1" x="1257"/>
        <item m="1" x="1343"/>
        <item m="1" x="1605"/>
        <item m="1" x="1635"/>
        <item m="1" x="1678"/>
        <item m="1" x="642"/>
        <item m="1" x="728"/>
        <item m="1" x="848"/>
        <item m="1" x="986"/>
        <item m="1" x="1133"/>
        <item m="1" x="1259"/>
        <item m="1" x="1345"/>
        <item m="1" x="1607"/>
        <item m="1" x="1637"/>
        <item m="1" x="1680"/>
        <item m="1" x="644"/>
        <item m="1" x="731"/>
        <item m="1" x="851"/>
        <item m="1" x="989"/>
        <item m="1" x="1136"/>
        <item m="1" x="1262"/>
        <item m="1" x="1347"/>
        <item m="1" x="1196"/>
        <item m="1" x="1300"/>
        <item m="1" x="1375"/>
        <item m="1" x="1425"/>
        <item m="1" x="1464"/>
        <item m="1" x="1491"/>
        <item m="1" x="1517"/>
        <item m="1" x="1551"/>
        <item m="1" x="1587"/>
        <item m="1" x="1620"/>
        <item m="1" x="1202"/>
        <item m="1" x="1304"/>
        <item m="1" x="1379"/>
        <item m="1" x="1428"/>
        <item m="1" x="1467"/>
        <item m="1" x="1494"/>
        <item m="1" x="1520"/>
        <item m="1" x="1554"/>
        <item m="1" x="1590"/>
        <item m="1" x="1622"/>
        <item m="1" x="1209"/>
        <item m="1" x="1309"/>
        <item m="1" x="1384"/>
        <item x="585"/>
      </items>
    </pivotField>
    <pivotField axis="axisRow" compact="0" outline="0" showAll="0" defaultSubtotal="0">
      <items count="80">
        <item x="0"/>
        <item m="1" x="78"/>
        <item m="1" x="79"/>
        <item m="1" x="69"/>
        <item m="1" x="70"/>
        <item m="1" x="73"/>
        <item m="1" x="74"/>
        <item m="1" x="75"/>
        <item m="1" x="76"/>
        <item m="1" x="77"/>
        <item x="60"/>
        <item x="2"/>
        <item x="1"/>
        <item x="52"/>
        <item x="56"/>
        <item x="38"/>
        <item x="17"/>
        <item x="32"/>
        <item x="46"/>
        <item x="40"/>
        <item x="39"/>
        <item x="34"/>
        <item x="35"/>
        <item x="47"/>
        <item x="16"/>
        <item x="5"/>
        <item x="33"/>
        <item x="12"/>
        <item m="1" x="72"/>
        <item x="41"/>
        <item x="62"/>
        <item x="4"/>
        <item x="42"/>
        <item x="36"/>
        <item x="3"/>
        <item x="45"/>
        <item x="37"/>
        <item x="7"/>
        <item x="13"/>
        <item x="10"/>
        <item x="31"/>
        <item x="29"/>
        <item x="9"/>
        <item x="49"/>
        <item x="11"/>
        <item x="30"/>
        <item x="15"/>
        <item x="8"/>
        <item x="51"/>
        <item x="65"/>
        <item x="53"/>
        <item x="55"/>
        <item x="54"/>
        <item x="61"/>
        <item x="26"/>
        <item x="6"/>
        <item x="44"/>
        <item x="57"/>
        <item m="1" x="71"/>
        <item x="14"/>
        <item x="23"/>
        <item x="18"/>
        <item x="24"/>
        <item x="67"/>
        <item x="59"/>
        <item x="66"/>
        <item x="50"/>
        <item x="43"/>
        <item x="28"/>
        <item x="21"/>
        <item x="27"/>
        <item x="25"/>
        <item x="20"/>
        <item x="19"/>
        <item x="64"/>
        <item x="22"/>
        <item x="63"/>
        <item x="48"/>
        <item x="58"/>
        <item x="68"/>
      </items>
    </pivotField>
    <pivotField axis="axisRow" compact="0" outline="0" showAll="0">
      <items count="47">
        <item x="0"/>
        <item m="1" x="40"/>
        <item m="1" x="44"/>
        <item m="1" x="39"/>
        <item m="1" x="35"/>
        <item m="1" x="34"/>
        <item m="1" x="41"/>
        <item m="1" x="43"/>
        <item m="1" x="42"/>
        <item m="1" x="36"/>
        <item x="26"/>
        <item x="2"/>
        <item x="1"/>
        <item m="1" x="45"/>
        <item x="22"/>
        <item x="7"/>
        <item x="5"/>
        <item x="28"/>
        <item x="4"/>
        <item x="3"/>
        <item x="19"/>
        <item x="30"/>
        <item x="21"/>
        <item x="27"/>
        <item x="16"/>
        <item x="6"/>
        <item m="1" x="38"/>
        <item x="13"/>
        <item x="8"/>
        <item x="14"/>
        <item x="32"/>
        <item x="25"/>
        <item m="1" x="37"/>
        <item x="18"/>
        <item x="11"/>
        <item x="17"/>
        <item x="15"/>
        <item x="10"/>
        <item x="20"/>
        <item x="9"/>
        <item x="29"/>
        <item x="12"/>
        <item x="24"/>
        <item x="31"/>
        <item x="33"/>
        <item x="23"/>
        <item t="default"/>
      </items>
    </pivotField>
    <pivotField axis="axisRow" compact="0" outline="0" showAll="0" defaultSubtotal="0">
      <items count="100">
        <item x="6"/>
        <item x="5"/>
        <item x="7"/>
        <item x="9"/>
        <item x="8"/>
        <item x="0"/>
        <item x="2"/>
        <item x="1"/>
        <item m="1" x="98"/>
        <item m="1" x="99"/>
        <item m="1" x="88"/>
        <item m="1" x="89"/>
        <item m="1" x="92"/>
        <item m="1" x="94"/>
        <item m="1" x="95"/>
        <item m="1" x="96"/>
        <item m="1" x="97"/>
        <item x="4"/>
        <item m="1" x="93"/>
        <item x="79"/>
        <item x="11"/>
        <item x="12"/>
        <item x="3"/>
        <item x="10"/>
        <item x="65"/>
        <item x="71"/>
        <item x="72"/>
        <item x="69"/>
        <item x="51"/>
        <item x="27"/>
        <item x="45"/>
        <item x="59"/>
        <item x="53"/>
        <item x="52"/>
        <item x="47"/>
        <item x="48"/>
        <item x="60"/>
        <item x="26"/>
        <item x="15"/>
        <item x="46"/>
        <item x="22"/>
        <item m="1" x="91"/>
        <item x="54"/>
        <item x="81"/>
        <item x="14"/>
        <item x="55"/>
        <item x="49"/>
        <item x="13"/>
        <item x="58"/>
        <item x="50"/>
        <item x="17"/>
        <item x="23"/>
        <item x="20"/>
        <item x="44"/>
        <item x="42"/>
        <item x="19"/>
        <item x="62"/>
        <item x="21"/>
        <item x="43"/>
        <item x="25"/>
        <item x="18"/>
        <item x="64"/>
        <item x="84"/>
        <item x="66"/>
        <item x="68"/>
        <item x="67"/>
        <item x="80"/>
        <item x="39"/>
        <item x="16"/>
        <item x="57"/>
        <item x="70"/>
        <item m="1" x="90"/>
        <item x="24"/>
        <item x="33"/>
        <item x="28"/>
        <item x="35"/>
        <item x="34"/>
        <item x="36"/>
        <item x="86"/>
        <item x="78"/>
        <item x="85"/>
        <item x="63"/>
        <item x="56"/>
        <item x="41"/>
        <item x="31"/>
        <item x="40"/>
        <item x="38"/>
        <item x="30"/>
        <item x="73"/>
        <item x="29"/>
        <item x="83"/>
        <item x="32"/>
        <item x="82"/>
        <item x="61"/>
        <item x="75"/>
        <item x="76"/>
        <item x="77"/>
        <item x="74"/>
        <item x="87"/>
        <item x="37"/>
      </items>
    </pivotField>
    <pivotField compact="0" outline="0" showAll="0"/>
    <pivotField compact="0" outline="0" showAll="0"/>
    <pivotField compact="0" numFmtId="170" outline="0" showAll="0"/>
    <pivotField compact="0" numFmtId="4" outline="0" showAll="0"/>
    <pivotField axis="axisCol" compact="0" outline="0" showAll="0">
      <items count="23">
        <item x="0"/>
        <item x="1"/>
        <item x="2"/>
        <item x="18"/>
        <item x="7"/>
        <item x="11"/>
        <item x="12"/>
        <item x="8"/>
        <item m="1" x="21"/>
        <item m="1" x="20"/>
        <item x="3"/>
        <item x="4"/>
        <item x="5"/>
        <item x="6"/>
        <item x="17"/>
        <item x="16"/>
        <item x="15"/>
        <item x="14"/>
        <item x="10"/>
        <item x="19"/>
        <item x="9"/>
        <item x="13"/>
        <item t="default"/>
      </items>
    </pivotField>
    <pivotField dataField="1"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showAll="0">
      <items count="5">
        <item x="0"/>
        <item x="2"/>
        <item x="1"/>
        <item x="3"/>
        <item t="default"/>
      </items>
    </pivotField>
  </pivotFields>
  <rowFields count="7">
    <field x="3"/>
    <field x="0"/>
    <field x="5"/>
    <field x="6"/>
    <field x="8"/>
    <field x="1"/>
    <field x="7"/>
  </rowFields>
  <rowItems count="39">
    <i>
      <x v="1"/>
      <x v="32"/>
      <x v="1103"/>
      <x/>
      <x v="6"/>
      <x v="1620"/>
      <x/>
    </i>
    <i r="2">
      <x v="1105"/>
      <x/>
      <x v="22"/>
      <x v="1621"/>
      <x/>
    </i>
    <i r="2">
      <x v="1107"/>
      <x/>
      <x v="22"/>
      <x v="1622"/>
      <x/>
    </i>
    <i r="2">
      <x v="1109"/>
      <x/>
      <x v="7"/>
      <x v="1623"/>
      <x/>
    </i>
    <i r="2">
      <x v="1112"/>
      <x v="31"/>
      <x v="44"/>
      <x v="1625"/>
      <x v="18"/>
    </i>
    <i r="2">
      <x v="1115"/>
      <x v="10"/>
      <x v="19"/>
      <x v="1627"/>
      <x v="10"/>
    </i>
    <i r="1">
      <x v="34"/>
      <x v="1117"/>
      <x v="31"/>
      <x v="44"/>
      <x v="1629"/>
      <x v="18"/>
    </i>
    <i r="2">
      <x v="1119"/>
      <x/>
      <x v="7"/>
      <x v="1630"/>
      <x/>
    </i>
    <i r="2">
      <x v="1121"/>
      <x v="21"/>
      <x v="34"/>
      <x v="1632"/>
      <x v="15"/>
    </i>
    <i r="2">
      <x v="1122"/>
      <x v="56"/>
      <x v="69"/>
      <x v="1633"/>
      <x v="15"/>
    </i>
    <i r="2">
      <x v="1123"/>
      <x/>
      <x v="1"/>
      <x v="1634"/>
      <x/>
    </i>
    <i r="1">
      <x v="39"/>
      <x v="1125"/>
      <x/>
      <x v="4"/>
      <x v="1635"/>
      <x/>
    </i>
    <i r="2">
      <x v="1127"/>
      <x/>
      <x v="17"/>
      <x v="1636"/>
      <x/>
    </i>
    <i r="2">
      <x v="1129"/>
      <x/>
      <x v="22"/>
      <x v="1637"/>
      <x/>
    </i>
    <i r="2">
      <x v="1131"/>
      <x/>
      <x v="22"/>
      <x v="1638"/>
      <x/>
    </i>
    <i r="1">
      <x v="42"/>
      <x v="1133"/>
      <x/>
      <x v="3"/>
      <x v="1639"/>
      <x/>
    </i>
    <i r="2">
      <x v="1135"/>
      <x/>
      <x v="22"/>
      <x v="1640"/>
      <x/>
    </i>
    <i r="2">
      <x v="1137"/>
      <x/>
      <x v="7"/>
      <x v="1641"/>
      <x/>
    </i>
    <i t="default">
      <x v="1"/>
    </i>
    <i>
      <x v="2"/>
      <x v="32"/>
      <x v="1104"/>
      <x/>
      <x v="6"/>
      <x v="1620"/>
      <x/>
    </i>
    <i r="2">
      <x v="1106"/>
      <x/>
      <x v="22"/>
      <x v="1621"/>
      <x/>
    </i>
    <i r="2">
      <x v="1108"/>
      <x/>
      <x v="22"/>
      <x v="1622"/>
      <x/>
    </i>
    <i r="2">
      <x v="1110"/>
      <x/>
      <x v="7"/>
      <x v="1623"/>
      <x/>
    </i>
    <i r="2">
      <x v="1111"/>
      <x/>
      <x v="17"/>
      <x v="1624"/>
      <x/>
    </i>
    <i r="2">
      <x v="1113"/>
      <x v="31"/>
      <x v="44"/>
      <x v="1625"/>
      <x v="18"/>
    </i>
    <i r="2">
      <x v="1114"/>
      <x v="31"/>
      <x v="44"/>
      <x v="1626"/>
      <x v="18"/>
    </i>
    <i r="1">
      <x v="34"/>
      <x v="1116"/>
      <x/>
      <x v="1"/>
      <x v="1628"/>
      <x/>
    </i>
    <i r="2">
      <x v="1118"/>
      <x v="31"/>
      <x v="44"/>
      <x v="1629"/>
      <x v="18"/>
    </i>
    <i r="2">
      <x v="1120"/>
      <x v="27"/>
      <x v="40"/>
      <x v="1631"/>
      <x v="15"/>
    </i>
    <i r="2">
      <x v="1124"/>
      <x/>
      <x v="1"/>
      <x v="1634"/>
      <x/>
    </i>
    <i r="1">
      <x v="39"/>
      <x v="1126"/>
      <x/>
      <x v="4"/>
      <x v="1635"/>
      <x/>
    </i>
    <i r="2">
      <x v="1128"/>
      <x/>
      <x v="17"/>
      <x v="1636"/>
      <x/>
    </i>
    <i r="2">
      <x v="1130"/>
      <x/>
      <x v="22"/>
      <x v="1637"/>
      <x/>
    </i>
    <i r="2">
      <x v="1132"/>
      <x/>
      <x v="22"/>
      <x v="1638"/>
      <x/>
    </i>
    <i r="1">
      <x v="42"/>
      <x v="1134"/>
      <x/>
      <x v="3"/>
      <x v="1639"/>
      <x/>
    </i>
    <i r="2">
      <x v="1136"/>
      <x/>
      <x v="22"/>
      <x v="1640"/>
      <x/>
    </i>
    <i r="2">
      <x v="1138"/>
      <x/>
      <x v="7"/>
      <x v="1641"/>
      <x/>
    </i>
    <i t="default">
      <x v="2"/>
    </i>
    <i t="grand">
      <x/>
    </i>
  </rowItems>
  <colFields count="1">
    <field x="13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20"/>
    </i>
    <i>
      <x v="21"/>
    </i>
    <i t="grand">
      <x/>
    </i>
  </colItems>
  <pageFields count="1">
    <pageField fld="22" hier="-1"/>
  </pageFields>
  <dataFields count="1">
    <dataField name="Sum of Quantity" fld="14" baseField="0" baseItem="0" numFmtId="169"/>
  </dataFields>
  <formats count="5">
    <format dxfId="92">
      <pivotArea outline="0" collapsedLevelsAreSubtotals="1" fieldPosition="0"/>
    </format>
    <format dxfId="91">
      <pivotArea field="13" type="button" dataOnly="0" labelOnly="1" outline="0" axis="axisCol" fieldPosition="0"/>
    </format>
    <format dxfId="90">
      <pivotArea type="topRight" dataOnly="0" labelOnly="1" outline="0" fieldPosition="0"/>
    </format>
    <format dxfId="89">
      <pivotArea dataOnly="0" labelOnly="1" outline="0" fieldPosition="0">
        <references count="1">
          <reference field="13" count="0"/>
        </references>
      </pivotArea>
    </format>
    <format dxfId="8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73A35-467A-4336-8EF2-7680658FD53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B24" firstHeaderRow="2" firstDataRow="2" firstDataCol="1" rowPageCount="1" colPageCount="1"/>
  <pivotFields count="23">
    <pivotField axis="axisRow" compact="0" numFmtId="164" outline="0" showAll="0" sortType="ascending" defaultSubtotal="0">
      <items count="49">
        <item m="1" x="19"/>
        <item m="1" x="31"/>
        <item m="1" x="43"/>
        <item m="1" x="25"/>
        <item m="1" x="39"/>
        <item m="1" x="22"/>
        <item m="1" x="48"/>
        <item m="1" x="29"/>
        <item m="1" x="41"/>
        <item m="1" x="23"/>
        <item m="1" x="38"/>
        <item m="1" x="21"/>
        <item m="1" x="34"/>
        <item m="1" x="46"/>
        <item m="1" x="27"/>
        <item m="1" x="37"/>
        <item m="1" x="20"/>
        <item m="1" x="32"/>
        <item m="1" x="44"/>
        <item m="1" x="26"/>
        <item m="1" x="36"/>
        <item m="1" x="30"/>
        <item m="1" x="42"/>
        <item m="1" x="24"/>
        <item m="1" x="35"/>
        <item m="1" x="47"/>
        <item m="1" x="28"/>
        <item m="1" x="40"/>
        <item m="1" x="33"/>
        <item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/>
    <pivotField compact="0" outline="0" showAll="0"/>
    <pivotField compact="0" numFmtId="170" outline="0" showAll="0"/>
    <pivotField compact="0" numFmtId="4" outline="0" showAll="0"/>
    <pivotField compact="0" outline="0" showAll="0"/>
    <pivotField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dataField="1" compact="0" numFmtId="40" outline="0" showAll="0"/>
    <pivotField compact="0" outline="0" showAll="0"/>
    <pivotField axis="axisPage" compact="0" outline="0" showAll="0">
      <items count="5">
        <item x="0"/>
        <item x="2"/>
        <item x="1"/>
        <item x="3"/>
        <item t="default"/>
      </items>
    </pivotField>
  </pivotFields>
  <rowFields count="1">
    <field x="0"/>
  </rowFields>
  <rowItems count="20"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ageFields count="1">
    <pageField fld="22" hier="-1"/>
  </pageFields>
  <dataFields count="1">
    <dataField name="Sum of Amount included VAT" fld="20" baseField="0" baseItem="0"/>
  </dataFields>
  <formats count="4">
    <format dxfId="87">
      <pivotArea outline="0" collapsedLevelsAreSubtotals="1" fieldPosition="0"/>
    </format>
    <format dxfId="86">
      <pivotArea field="-2" type="button" dataOnly="0" labelOnly="1" outline="0" axis="axisValues" fieldPosition="0"/>
    </format>
    <format dxfId="85">
      <pivotArea type="topRight" dataOnly="0" labelOnly="1" outline="0" fieldPosition="0"/>
    </format>
    <format dxfId="8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354D-F67F-431D-A819-1246A7A5189D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Z596" firstHeaderRow="1" firstDataRow="2" firstDataCol="5"/>
  <pivotFields count="22">
    <pivotField axis="axisRow" compact="0" numFmtId="164" outline="0" showAll="0">
      <items count="50">
        <item m="1" x="31"/>
        <item m="1" x="19"/>
        <item m="1" x="43"/>
        <item m="1" x="25"/>
        <item m="1" x="39"/>
        <item m="1" x="22"/>
        <item m="1" x="29"/>
        <item m="1" x="41"/>
        <item m="1" x="48"/>
        <item m="1" x="23"/>
        <item m="1" x="38"/>
        <item m="1" x="21"/>
        <item m="1" x="34"/>
        <item m="1" x="46"/>
        <item m="1" x="27"/>
        <item m="1" x="37"/>
        <item m="1" x="20"/>
        <item m="1" x="32"/>
        <item m="1" x="44"/>
        <item m="1" x="26"/>
        <item m="1" x="36"/>
        <item m="1" x="30"/>
        <item m="1" x="42"/>
        <item m="1" x="24"/>
        <item m="1" x="35"/>
        <item m="1" x="47"/>
        <item m="1" x="28"/>
        <item m="1" x="40"/>
        <item m="1" x="33"/>
        <item m="1" x="45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compact="0" outline="0" showAll="0" defaultSubtotal="0">
      <items count="1642">
        <item m="1" x="1350"/>
        <item m="1" x="1346"/>
        <item m="1" x="836"/>
        <item m="1" x="1068"/>
        <item m="1" x="838"/>
        <item m="1" x="802"/>
        <item m="1" x="1022"/>
        <item m="1" x="1071"/>
        <item m="1" x="593"/>
        <item m="1" x="1352"/>
        <item m="1" x="839"/>
        <item m="1" x="804"/>
        <item m="1" x="1370"/>
        <item m="1" x="1025"/>
        <item m="1" x="595"/>
        <item m="1" x="1356"/>
        <item m="1" x="1608"/>
        <item m="1" x="842"/>
        <item m="1" x="810"/>
        <item m="1" x="1027"/>
        <item m="1" x="1077"/>
        <item m="1" x="601"/>
        <item m="1" x="1206"/>
        <item m="1" x="820"/>
        <item m="1" x="1372"/>
        <item m="1" x="1292"/>
        <item m="1" x="999"/>
        <item m="1" x="1461"/>
        <item m="1" x="693"/>
        <item m="1" x="1400"/>
        <item m="1" x="1079"/>
        <item m="1" x="630"/>
        <item m="1" x="759"/>
        <item m="1" x="1318"/>
        <item m="1" x="1164"/>
        <item m="1" x="1379"/>
        <item m="1" x="1464"/>
        <item m="1" x="707"/>
        <item m="1" x="1252"/>
        <item m="1" x="572"/>
        <item m="1" x="1152"/>
        <item m="1" x="1191"/>
        <item m="1" x="904"/>
        <item m="1" x="1208"/>
        <item m="1" x="761"/>
        <item m="1" x="634"/>
        <item m="1" x="1438"/>
        <item m="1" x="1427"/>
        <item m="1" x="806"/>
        <item m="1" x="1502"/>
        <item m="1" x="1547"/>
        <item m="1" x="918"/>
        <item m="1" x="1351"/>
        <item m="1" x="876"/>
        <item m="1" x="1158"/>
        <item m="1" x="1288"/>
        <item m="1" x="763"/>
        <item m="1" x="1296"/>
        <item m="1" x="1254"/>
        <item m="1" x="709"/>
        <item m="1" x="924"/>
        <item m="1" x="658"/>
        <item m="1" x="1466"/>
        <item m="1" x="1053"/>
        <item m="1" x="1601"/>
        <item m="1" x="1365"/>
        <item m="1" x="1021"/>
        <item m="1" x="591"/>
        <item m="1" x="951"/>
        <item m="1" x="1041"/>
        <item m="1" x="1492"/>
        <item m="1" x="1604"/>
        <item m="1" x="1368"/>
        <item m="1" x="859"/>
        <item m="1" x="1039"/>
        <item m="1" x="1089"/>
        <item m="1" x="1583"/>
        <item m="1" x="1508"/>
        <item m="1" x="1606"/>
        <item m="1" x="1075"/>
        <item m="1" x="864"/>
        <item m="1" x="996"/>
        <item m="1" x="1581"/>
        <item m="1" x="1086"/>
        <item m="1" x="585"/>
        <item m="1" x="1624"/>
        <item m="1" x="1371"/>
        <item m="1" x="867"/>
        <item m="1" x="1154"/>
        <item m="1" x="581"/>
        <item m="1" x="1558"/>
        <item m="1" x="1598"/>
        <item m="1" x="1635"/>
        <item m="1" x="791"/>
        <item m="1" x="737"/>
        <item m="1" x="598"/>
        <item m="1" x="1250"/>
        <item m="1" x="1184"/>
        <item m="1" x="1338"/>
        <item m="1" x="1201"/>
        <item m="1" x="1347"/>
        <item m="1" x="1195"/>
        <item m="1" x="1143"/>
        <item m="1" x="701"/>
        <item m="1" x="984"/>
        <item m="1" x="1538"/>
        <item m="1" x="1000"/>
        <item m="1" x="922"/>
        <item m="1" x="1294"/>
        <item m="1" x="1341"/>
        <item m="1" x="965"/>
        <item m="1" x="825"/>
        <item m="1" x="1588"/>
        <item m="1" x="1491"/>
        <item m="1" x="616"/>
        <item m="1" x="1441"/>
        <item m="1" x="1183"/>
        <item m="1" x="894"/>
        <item m="1" x="685"/>
        <item m="1" x="1276"/>
        <item m="1" x="1336"/>
        <item m="1" x="1193"/>
        <item m="1" x="1610"/>
        <item m="1" x="1319"/>
        <item m="1" x="872"/>
        <item m="1" x="1501"/>
        <item m="1" x="1015"/>
        <item m="1" x="1585"/>
        <item m="1" x="1138"/>
        <item m="1" x="1103"/>
        <item m="1" x="586"/>
        <item m="1" x="1035"/>
        <item m="1" x="1186"/>
        <item m="1" x="1166"/>
        <item m="1" x="1083"/>
        <item m="1" x="1525"/>
        <item m="1" x="1603"/>
        <item m="1" x="1460"/>
        <item m="1" x="1363"/>
        <item m="1" x="1238"/>
        <item m="1" x="1234"/>
        <item m="1" x="1366"/>
        <item m="1" x="656"/>
        <item m="1" x="692"/>
        <item m="1" x="1344"/>
        <item m="1" x="1456"/>
        <item m="1" x="1462"/>
        <item m="1" x="1016"/>
        <item m="1" x="1590"/>
        <item m="1" x="1562"/>
        <item m="1" x="997"/>
        <item m="1" x="1540"/>
        <item m="1" x="1626"/>
        <item m="1" x="1167"/>
        <item m="1" x="1135"/>
        <item m="1" x="1101"/>
        <item m="1" x="1517"/>
        <item m="1" x="1515"/>
        <item m="1" x="1628"/>
        <item m="1" x="1014"/>
        <item m="1" x="1123"/>
        <item m="1" x="1579"/>
        <item m="1" x="623"/>
        <item m="1" x="1286"/>
        <item m="1" x="1417"/>
        <item m="1" x="919"/>
        <item m="1" x="1153"/>
        <item m="1" x="1285"/>
        <item m="1" x="1248"/>
        <item m="1" x="1406"/>
        <item m="1" x="816"/>
        <item m="1" x="1418"/>
        <item m="1" x="976"/>
        <item m="1" x="1629"/>
        <item m="1" x="1107"/>
        <item m="1" x="624"/>
        <item m="1" x="1499"/>
        <item m="1" x="1541"/>
        <item m="1" x="1052"/>
        <item m="1" x="1207"/>
        <item m="1" x="821"/>
        <item m="1" x="1355"/>
        <item m="1" x="1283"/>
        <item m="1" x="1177"/>
        <item m="1" x="1369"/>
        <item m="1" x="1050"/>
        <item m="1" x="619"/>
        <item m="1" x="760"/>
        <item m="1" x="1465"/>
        <item m="1" x="657"/>
        <item m="1" x="923"/>
        <item m="1" x="708"/>
        <item m="1" x="1253"/>
        <item m="1" x="1295"/>
        <item m="1" x="1179"/>
        <item m="1" x="1118"/>
        <item m="1" x="1209"/>
        <item m="1" x="762"/>
        <item m="1" x="795"/>
        <item m="1" x="1144"/>
        <item m="1" x="1278"/>
        <item m="1" x="764"/>
        <item m="1" x="1297"/>
        <item m="1" x="1255"/>
        <item m="1" x="710"/>
        <item m="1" x="925"/>
        <item m="1" x="659"/>
        <item m="1" x="1467"/>
        <item m="1" x="905"/>
        <item m="1" x="1109"/>
        <item m="1" x="584"/>
        <item m="1" x="1122"/>
        <item m="1" x="1175"/>
        <item m="1" x="1203"/>
        <item m="1" x="1189"/>
        <item m="1" x="1397"/>
        <item m="1" x="1205"/>
        <item m="1" x="1054"/>
        <item m="1" x="1613"/>
        <item m="1" x="975"/>
        <item m="1" x="1381"/>
        <item m="1" x="1293"/>
        <item m="1" x="1516"/>
        <item m="1" x="1587"/>
        <item m="1" x="1539"/>
        <item m="1" x="985"/>
        <item m="1" x="1056"/>
        <item m="1" x="633"/>
        <item m="1" x="1580"/>
        <item m="1" x="1133"/>
        <item m="1" x="1623"/>
        <item m="1" x="1059"/>
        <item m="1" x="1543"/>
        <item m="1" x="1033"/>
        <item m="1" x="1359"/>
        <item m="1" x="1357"/>
        <item m="1" x="1612"/>
        <item m="1" x="845"/>
        <item m="1" x="811"/>
        <item m="1" x="1032"/>
        <item m="1" x="868"/>
        <item m="1" x="605"/>
        <item m="1" x="1376"/>
        <item m="1" x="1374"/>
        <item m="1" x="1082"/>
        <item m="1" x="1078"/>
        <item m="1" x="580"/>
        <item m="1" x="1151"/>
        <item m="1" x="1176"/>
        <item m="1" x="1609"/>
        <item m="1" x="1087"/>
        <item m="1" x="1622"/>
        <item m="1" x="1163"/>
        <item m="1" x="655"/>
        <item m="1" x="1185"/>
        <item m="1" x="603"/>
        <item m="1" x="1121"/>
        <item m="1" x="1236"/>
        <item m="1" x="1131"/>
        <item m="1" x="650"/>
        <item m="1" x="1132"/>
        <item m="1" x="1621"/>
        <item m="1" x="621"/>
        <item m="1" x="622"/>
        <item m="1" x="1284"/>
        <item m="1" x="704"/>
        <item m="1" x="1060"/>
        <item m="1" x="799"/>
        <item m="1" x="1362"/>
        <item m="1" x="849"/>
        <item m="1" x="1045"/>
        <item m="1" x="796"/>
        <item m="1" x="1360"/>
        <item m="1" x="1529"/>
        <item m="1" x="1391"/>
        <item m="1" x="1141"/>
        <item m="1" x="1361"/>
        <item m="1" x="1531"/>
        <item m="1" x="1567"/>
        <item m="1" x="1142"/>
        <item m="1" x="800"/>
        <item m="1" x="1364"/>
        <item m="1" x="1334"/>
        <item m="1" x="819"/>
        <item m="1" x="1532"/>
        <item m="1" x="1568"/>
        <item m="1" x="1210"/>
        <item m="1" x="1564"/>
        <item m="1" x="1072"/>
        <item m="1" x="1192"/>
        <item m="1" x="765"/>
        <item m="1" x="1008"/>
        <item m="1" x="1280"/>
        <item m="1" x="907"/>
        <item m="1" x="808"/>
        <item m="1" x="866"/>
        <item m="1" x="1174"/>
        <item m="1" x="1596"/>
        <item m="1" x="1119"/>
        <item m="1" x="1006"/>
        <item m="1" x="767"/>
        <item m="1" x="597"/>
        <item m="1" x="1577"/>
        <item m="1" x="854"/>
        <item m="1" x="1557"/>
        <item m="1" x="1439"/>
        <item m="1" x="881"/>
        <item m="1" x="1051"/>
        <item m="1" x="735"/>
        <item m="1" x="1470"/>
        <item m="1" x="928"/>
        <item m="1" x="713"/>
        <item m="1" x="1258"/>
        <item m="1" x="1300"/>
        <item m="1" x="768"/>
        <item m="1" x="752"/>
        <item m="1" x="1001"/>
        <item m="1" x="610"/>
        <item m="1" x="1615"/>
        <item m="1" x="817"/>
        <item m="1" x="1378"/>
        <item m="1" x="1093"/>
        <item m="1" x="870"/>
        <item m="1" x="612"/>
        <item m="1" x="1172"/>
        <item m="1" x="646"/>
        <item m="1" x="699"/>
        <item m="1" x="629"/>
        <item m="1" x="1327"/>
        <item m="1" x="813"/>
        <item m="1" x="1563"/>
        <item m="1" x="1520"/>
        <item m="1" x="1003"/>
        <item m="1" x="1044"/>
        <item m="1" x="1065"/>
        <item m="1" x="1332"/>
        <item m="1" x="815"/>
        <item m="1" x="1393"/>
        <item m="1" x="1519"/>
        <item m="1" x="1546"/>
        <item m="1" x="1042"/>
        <item m="1" x="1591"/>
        <item m="1" x="1067"/>
        <item m="1" x="1396"/>
        <item m="1" x="1145"/>
        <item m="1" x="1542"/>
        <item m="1" x="1527"/>
        <item m="1" x="1155"/>
        <item m="1" x="954"/>
        <item m="1" x="968"/>
        <item m="1" x="970"/>
        <item m="1" x="884"/>
        <item m="1" x="980"/>
        <item m="1" x="1551"/>
        <item m="1" x="1069"/>
        <item m="1" x="1146"/>
        <item m="1" x="1451"/>
        <item m="1" x="1468"/>
        <item m="1" x="660"/>
        <item m="1" x="711"/>
        <item m="1" x="1256"/>
        <item m="1" x="1298"/>
        <item m="1" x="627"/>
        <item m="1" x="1007"/>
        <item m="1" x="841"/>
        <item m="1" x="1212"/>
        <item m="1" x="863"/>
        <item m="1" x="1094"/>
        <item m="1" x="1173"/>
        <item m="1" x="910"/>
        <item m="1" x="1343"/>
        <item m="1" x="805"/>
        <item m="1" x="618"/>
        <item m="1" x="1521"/>
        <item m="1" x="1570"/>
        <item m="1" x="1404"/>
        <item m="1" x="648"/>
        <item m="1" x="797"/>
        <item m="1" x="1331"/>
        <item m="1" x="987"/>
        <item m="1" x="1112"/>
        <item m="1" x="977"/>
        <item m="1" x="1019"/>
        <item m="1" x="1632"/>
        <item m="1" x="1111"/>
        <item m="1" x="1545"/>
        <item m="1" x="1058"/>
        <item m="1" x="1108"/>
        <item m="1" x="1503"/>
        <item m="1" x="986"/>
        <item m="1" x="998"/>
        <item m="1" x="1586"/>
        <item m="1" x="1091"/>
        <item m="1" x="749"/>
        <item m="1" x="1009"/>
        <item m="1" x="981"/>
        <item m="1" x="1048"/>
        <item m="1" x="1073"/>
        <item m="1" x="992"/>
        <item m="1" x="1049"/>
        <item m="1" x="878"/>
        <item m="1" x="920"/>
        <item m="1" x="982"/>
        <item m="1" x="1031"/>
        <item m="1" x="1024"/>
        <item m="1" x="652"/>
        <item m="1" x="948"/>
        <item m="1" x="662"/>
        <item m="1" x="742"/>
        <item m="1" x="1504"/>
        <item m="1" x="1020"/>
        <item m="1" x="1549"/>
        <item m="1" x="1061"/>
        <item m="1" x="1565"/>
        <item m="1" x="1040"/>
        <item m="1" x="1245"/>
        <item m="1" x="1290"/>
        <item m="1" x="741"/>
        <item m="1" x="953"/>
        <item m="1" x="1595"/>
        <item m="1" x="1493"/>
        <item m="1" x="1092"/>
        <item m="1" x="1017"/>
        <item m="1" x="1098"/>
        <item m="1" x="956"/>
        <item m="1" x="971"/>
        <item m="1" x="926"/>
        <item m="1" x="1403"/>
        <item m="1" x="912"/>
        <item m="1" x="994"/>
        <item m="1" x="1232"/>
        <item m="1" x="1282"/>
        <item m="1" x="1200"/>
        <item m="1" x="1597"/>
        <item m="1" x="1530"/>
        <item m="1" x="1594"/>
        <item m="1" x="1631"/>
        <item m="1" x="1548"/>
        <item m="1" x="1511"/>
        <item m="1" x="1211"/>
        <item m="1" x="1046"/>
        <item m="1" x="1180"/>
        <item m="1" x="766"/>
        <item m="1" x="1469"/>
        <item m="1" x="661"/>
        <item m="1" x="927"/>
        <item m="1" x="712"/>
        <item m="1" x="1257"/>
        <item m="1" x="1299"/>
        <item m="1" x="1097"/>
        <item m="1" x="1213"/>
        <item m="1" x="990"/>
        <item m="1" x="1335"/>
        <item m="1" x="1030"/>
        <item m="1" x="736"/>
        <item m="1" x="1471"/>
        <item m="1" x="663"/>
        <item m="1" x="929"/>
        <item m="1" x="714"/>
        <item m="1" x="1259"/>
        <item m="1" x="1301"/>
        <item m="1" x="769"/>
        <item m="1" x="589"/>
        <item m="1" x="1630"/>
        <item m="1" x="865"/>
        <item m="1" x="1037"/>
        <item m="1" x="909"/>
        <item m="1" x="1333"/>
        <item m="1" x="874"/>
        <item m="1" x="1026"/>
        <item m="1" x="853"/>
        <item m="1" x="898"/>
        <item m="1" x="945"/>
        <item m="1" x="958"/>
        <item m="1" x="921"/>
        <item m="1" x="1023"/>
        <item m="1" x="582"/>
        <item m="1" x="1125"/>
        <item m="1" x="993"/>
        <item m="1" x="1188"/>
        <item m="1" x="1063"/>
        <item m="1" x="1457"/>
        <item m="1" x="893"/>
        <item m="1" x="1204"/>
        <item m="1" x="680"/>
        <item m="1" x="897"/>
        <item m="1" x="626"/>
        <item m="1" x="1445"/>
        <item m="1" x="1249"/>
        <item m="1" x="1126"/>
        <item m="1" x="1178"/>
        <item m="1" x="1004"/>
        <item m="1" x="734"/>
        <item m="1" x="1140"/>
        <item m="1" x="991"/>
        <item m="1" x="1002"/>
        <item m="1" x="801"/>
        <item m="1" x="803"/>
        <item m="1" x="1367"/>
        <item m="1" x="1337"/>
        <item m="1" x="822"/>
        <item m="1" x="1535"/>
        <item m="1" x="1571"/>
        <item m="1" x="1399"/>
        <item m="1" x="1147"/>
        <item m="1" x="809"/>
        <item m="1" x="827"/>
        <item m="1" x="1070"/>
        <item m="1" x="1582"/>
        <item m="1" x="1627"/>
        <item m="1" x="1156"/>
        <item m="1" x="587"/>
        <item m="1" x="1104"/>
        <item m="1" x="1560"/>
        <item m="1" x="1074"/>
        <item m="1" x="823"/>
        <item m="1" x="1401"/>
        <item m="1" x="1085"/>
        <item m="1" x="1134"/>
        <item m="1" x="1106"/>
        <item m="1" x="1168"/>
        <item m="1" x="1640"/>
        <item m="1" x="1088"/>
        <item m="1" x="1124"/>
        <item m="1" x="625"/>
        <item m="1" x="1137"/>
        <item m="1" x="588"/>
        <item m="1" x="628"/>
        <item m="1" x="1625"/>
        <item m="1" x="607"/>
        <item m="1" x="1190"/>
        <item m="1" x="1038"/>
        <item m="1" x="1584"/>
        <item m="1" x="903"/>
        <item m="1" x="1214"/>
        <item m="1" x="1215"/>
        <item m="1" x="640"/>
        <item m="1" x="832"/>
        <item m="1" x="1574"/>
        <item m="1" x="1619"/>
        <item m="1" x="702"/>
        <item m="1" x="1555"/>
        <item m="1" x="1329"/>
        <item m="1" x="792"/>
        <item m="1" x="890"/>
        <item m="1" x="639"/>
        <item m="1" x="615"/>
        <item m="1" x="575"/>
        <item m="1" x="915"/>
        <item m="1" x="962"/>
        <item m="1" x="888"/>
        <item m="1" x="895"/>
        <item m="1" x="1463"/>
        <item m="1" x="1182"/>
        <item m="1" x="875"/>
        <item m="1" x="1348"/>
        <item m="1" x="1407"/>
        <item m="1" x="1444"/>
        <item m="1" x="698"/>
        <item m="1" x="1080"/>
        <item m="1" x="1442"/>
        <item m="1" x="1239"/>
        <item m="1" x="856"/>
        <item m="1" x="1420"/>
        <item m="1" x="1159"/>
        <item m="1" x="1472"/>
        <item m="1" x="1473"/>
        <item m="1" x="664"/>
        <item m="1" x="665"/>
        <item m="1" x="930"/>
        <item m="1" x="931"/>
        <item m="1" x="1244"/>
        <item m="1" x="1230"/>
        <item m="1" x="715"/>
        <item m="1" x="716"/>
        <item m="1" x="1260"/>
        <item m="1" x="1261"/>
        <item m="1" x="688"/>
        <item m="1" x="882"/>
        <item m="1" x="1302"/>
        <item m="1" x="1303"/>
        <item m="1" x="913"/>
        <item m="1" x="770"/>
        <item m="1" x="824"/>
        <item m="1" x="961"/>
        <item m="1" x="834"/>
        <item m="1" x="682"/>
        <item m="1" x="1559"/>
        <item m="1" x="1216"/>
        <item m="1" x="1217"/>
        <item m="1" x="1575"/>
        <item m="1" x="596"/>
        <item m="1" x="1402"/>
        <item m="1" x="613"/>
        <item m="1" x="739"/>
        <item m="1" x="573"/>
        <item m="1" x="1150"/>
        <item m="1" x="1130"/>
        <item m="1" x="1411"/>
        <item m="1" x="684"/>
        <item m="1" x="641"/>
        <item m="1" x="758"/>
        <item m="1" x="743"/>
        <item m="1" x="771"/>
        <item m="1" x="772"/>
        <item m="1" x="1181"/>
        <item m="1" x="1593"/>
        <item m="1" x="1328"/>
        <item m="1" x="654"/>
        <item m="1" x="1474"/>
        <item m="1" x="1475"/>
        <item m="1" x="666"/>
        <item m="1" x="667"/>
        <item m="1" x="1262"/>
        <item m="1" x="1263"/>
        <item m="1" x="1534"/>
        <item m="1" x="717"/>
        <item m="1" x="718"/>
        <item m="1" x="1304"/>
        <item m="1" x="1305"/>
        <item m="1" x="955"/>
        <item m="1" x="1566"/>
        <item m="1" x="1287"/>
        <item m="1" x="1494"/>
        <item m="1" x="738"/>
        <item m="1" x="1281"/>
        <item m="1" x="1554"/>
        <item m="1" x="731"/>
        <item m="1" x="599"/>
        <item m="1" x="789"/>
        <item m="1" x="829"/>
        <item m="1" x="916"/>
        <item m="1" x="694"/>
        <item m="1" x="1544"/>
        <item m="1" x="850"/>
        <item m="1" x="697"/>
        <item m="1" x="732"/>
        <item m="1" x="1198"/>
        <item m="1" x="1358"/>
        <item m="1" x="1510"/>
        <item m="1" x="1526"/>
        <item m="1" x="1561"/>
        <item m="1" x="647"/>
        <item m="1" x="952"/>
        <item m="1" x="932"/>
        <item m="1" x="933"/>
        <item m="1" x="706"/>
        <item m="1" x="1148"/>
        <item m="1" x="1218"/>
        <item m="1" x="1219"/>
        <item m="1" x="855"/>
        <item m="1" x="818"/>
        <item m="1" x="1128"/>
        <item m="1" x="1117"/>
        <item m="1" x="592"/>
        <item m="1" x="576"/>
        <item m="1" x="773"/>
        <item m="1" x="774"/>
        <item m="1" x="1194"/>
        <item m="1" x="1389"/>
        <item m="1" x="1430"/>
        <item m="1" x="826"/>
        <item m="1" x="1592"/>
        <item m="1" x="577"/>
        <item m="1" x="1447"/>
        <item m="1" x="891"/>
        <item m="1" x="1409"/>
        <item m="1" x="830"/>
        <item m="1" x="620"/>
        <item m="1" x="906"/>
        <item m="1" x="1081"/>
        <item m="1" x="638"/>
        <item m="1" x="1105"/>
        <item m="1" x="1055"/>
        <item m="1" x="1136"/>
        <item m="1" x="1386"/>
        <item m="1" x="1383"/>
        <item m="1" x="1388"/>
        <item m="1" x="862"/>
        <item m="1" x="812"/>
        <item m="1" x="1639"/>
        <item m="1" x="1550"/>
        <item m="1" x="1413"/>
        <item m="1" x="1617"/>
        <item m="1" x="1553"/>
        <item m="1" x="1377"/>
        <item m="1" x="1013"/>
        <item m="1" x="1599"/>
        <item m="1" x="1028"/>
        <item m="1" x="1443"/>
        <item m="1" x="1113"/>
        <item m="1" x="1062"/>
        <item m="1" x="840"/>
        <item m="1" x="1242"/>
        <item m="1" x="668"/>
        <item m="1" x="669"/>
        <item m="1" x="1264"/>
        <item m="1" x="1265"/>
        <item m="1" x="1424"/>
        <item m="1" x="1291"/>
        <item m="1" x="1246"/>
        <item m="1" x="1233"/>
        <item m="1" x="1476"/>
        <item m="1" x="1477"/>
        <item m="1" x="934"/>
        <item m="1" x="935"/>
        <item m="1" x="719"/>
        <item m="1" x="720"/>
        <item m="1" x="614"/>
        <item m="1" x="590"/>
        <item m="1" x="1306"/>
        <item m="1" x="1307"/>
        <item m="1" x="775"/>
        <item m="1" x="776"/>
        <item m="1" x="1220"/>
        <item m="1" x="1221"/>
        <item m="1" x="1600"/>
        <item m="1" x="1115"/>
        <item m="1" x="959"/>
        <item m="1" x="1099"/>
        <item m="1" x="1506"/>
        <item m="1" x="1569"/>
        <item m="1" x="1576"/>
        <item m="1" x="1029"/>
        <item m="1" x="1012"/>
        <item m="1" x="1616"/>
        <item m="1" x="1602"/>
        <item m="1" x="777"/>
        <item m="1" x="778"/>
        <item m="1" x="611"/>
        <item m="1" x="790"/>
        <item m="1" x="1349"/>
        <item m="1" x="889"/>
        <item m="1" x="974"/>
        <item m="1" x="978"/>
        <item m="1" x="837"/>
        <item m="1" x="1036"/>
        <item m="1" x="1405"/>
        <item m="1" x="683"/>
        <item m="1" x="1633"/>
        <item m="1" x="1110"/>
        <item m="1" x="1387"/>
        <item m="1" x="892"/>
        <item m="1" x="691"/>
        <item m="1" x="746"/>
        <item m="1" x="1100"/>
        <item m="1" x="645"/>
        <item m="1" x="1505"/>
        <item m="1" x="1429"/>
        <item m="1" x="1478"/>
        <item m="1" x="1479"/>
        <item m="1" x="670"/>
        <item m="1" x="671"/>
        <item m="1" x="936"/>
        <item m="1" x="937"/>
        <item m="1" x="721"/>
        <item m="1" x="722"/>
        <item m="1" x="1266"/>
        <item m="1" x="1267"/>
        <item m="1" x="1308"/>
        <item m="1" x="1309"/>
        <item m="1" x="745"/>
        <item m="1" x="756"/>
        <item m="1" x="1129"/>
        <item m="1" x="1251"/>
        <item m="1" x="1010"/>
        <item m="1" x="1169"/>
        <item m="1" x="1241"/>
        <item m="1" x="1277"/>
        <item m="1" x="1416"/>
        <item m="1" x="973"/>
        <item m="1" x="1229"/>
        <item m="1" x="1380"/>
        <item m="1" x="1102"/>
        <item m="1" x="1345"/>
        <item m="1" x="1392"/>
        <item m="1" x="1171"/>
        <item m="1" x="1419"/>
        <item m="1" x="946"/>
        <item m="1" x="1394"/>
        <item m="1" x="908"/>
        <item m="1" x="979"/>
        <item m="1" x="1222"/>
        <item m="1" x="1223"/>
        <item m="1" x="579"/>
        <item m="1" x="687"/>
        <item m="1" x="1452"/>
        <item m="1" x="1116"/>
        <item m="1" x="1096"/>
        <item m="1" x="1139"/>
        <item m="1" x="1160"/>
        <item m="1" x="1325"/>
        <item m="1" x="1005"/>
        <item m="1" x="846"/>
        <item m="1" x="828"/>
        <item m="1" x="1458"/>
        <item m="1" x="1449"/>
        <item m="1" x="779"/>
        <item m="1" x="780"/>
        <item m="1" x="1043"/>
        <item m="1" x="644"/>
        <item m="1" x="681"/>
        <item m="1" x="947"/>
        <item m="1" x="635"/>
        <item m="1" x="988"/>
        <item m="1" x="883"/>
        <item m="1" x="967"/>
        <item m="1" x="877"/>
        <item m="1" x="966"/>
        <item m="1" x="950"/>
        <item m="1" x="989"/>
        <item m="1" x="1084"/>
        <item m="1" x="1034"/>
        <item m="1" x="995"/>
        <item m="1" x="703"/>
        <item m="1" x="606"/>
        <item m="1" x="1533"/>
        <item m="1" x="1340"/>
        <item m="1" x="1323"/>
        <item m="1" x="957"/>
        <item m="1" x="636"/>
        <item m="1" x="574"/>
        <item m="1" x="1423"/>
        <item m="1" x="1199"/>
        <item m="1" x="1384"/>
        <item m="1" x="1127"/>
        <item m="1" x="1114"/>
        <item m="1" x="1480"/>
        <item m="1" x="1481"/>
        <item m="1" x="672"/>
        <item m="1" x="673"/>
        <item m="1" x="938"/>
        <item m="1" x="939"/>
        <item m="1" x="723"/>
        <item m="1" x="724"/>
        <item m="1" x="1268"/>
        <item m="1" x="1269"/>
        <item m="1" x="1437"/>
        <item m="1" x="1425"/>
        <item m="1" x="1310"/>
        <item m="1" x="1311"/>
        <item m="1" x="1415"/>
        <item m="1" x="1224"/>
        <item m="1" x="861"/>
        <item m="1" x="1330"/>
        <item m="1" x="1289"/>
        <item m="1" x="1611"/>
        <item m="1" x="1509"/>
        <item m="1" x="833"/>
        <item m="1" x="1523"/>
        <item m="1" x="744"/>
        <item m="1" x="1398"/>
        <item m="1" x="1641"/>
        <item m="1" x="632"/>
        <item m="1" x="689"/>
        <item m="1" x="1342"/>
        <item m="1" x="1637"/>
        <item m="1" x="1490"/>
        <item m="1" x="631"/>
        <item m="1" x="1572"/>
        <item m="1" x="1495"/>
        <item m="1" x="751"/>
        <item m="1" x="972"/>
        <item m="1" x="1578"/>
        <item m="1" x="1605"/>
        <item m="1" x="608"/>
        <item m="1" x="1090"/>
        <item m="1" x="1066"/>
        <item m="1" x="651"/>
        <item m="1" x="583"/>
        <item m="1" x="700"/>
        <item m="1" x="887"/>
        <item m="1" x="1446"/>
        <item m="1" x="1431"/>
        <item m="1" x="781"/>
        <item m="1" x="782"/>
        <item m="1" x="1064"/>
        <item m="1" x="1455"/>
        <item m="1" x="1196"/>
        <item m="1" x="857"/>
        <item m="1" x="847"/>
        <item m="1" x="1170"/>
        <item m="1" x="1395"/>
        <item m="1" x="1422"/>
        <item m="1" x="1524"/>
        <item m="1" x="896"/>
        <item m="1" x="1636"/>
        <item m="1" x="1390"/>
        <item m="1" x="686"/>
        <item m="1" x="1408"/>
        <item m="1" x="1556"/>
        <item m="1" x="914"/>
        <item m="1" x="1076"/>
        <item m="1" x="674"/>
        <item m="1" x="675"/>
        <item m="1" x="750"/>
        <item m="1" x="740"/>
        <item m="1" x="754"/>
        <item m="1" x="1120"/>
        <item m="1" x="1489"/>
        <item m="1" x="814"/>
        <item m="1" x="885"/>
        <item m="1" x="1436"/>
        <item m="1" x="1435"/>
        <item m="1" x="969"/>
        <item m="1" x="1482"/>
        <item m="1" x="1483"/>
        <item m="1" x="940"/>
        <item m="1" x="941"/>
        <item m="1" x="725"/>
        <item m="1" x="726"/>
        <item m="1" x="1270"/>
        <item m="1" x="1271"/>
        <item m="1" x="1312"/>
        <item m="1" x="1313"/>
        <item m="1" x="1225"/>
        <item m="1" x="1226"/>
        <item m="1" x="798"/>
        <item m="1" x="1095"/>
        <item m="1" x="1589"/>
        <item m="1" x="1512"/>
        <item m="1" x="1373"/>
        <item m="1" x="1488"/>
        <item m="1" x="695"/>
        <item m="1" x="1157"/>
        <item m="1" x="1432"/>
        <item m="1" x="1518"/>
        <item m="1" x="1500"/>
        <item m="1" x="1459"/>
        <item m="1" x="911"/>
        <item m="1" x="1165"/>
        <item m="1" x="748"/>
        <item m="1" x="917"/>
        <item m="1" x="1187"/>
        <item m="1" x="1410"/>
        <item m="1" x="690"/>
        <item m="1" x="851"/>
        <item m="1" x="964"/>
        <item m="1" x="879"/>
        <item m="1" x="944"/>
        <item m="1" x="860"/>
        <item m="1" x="852"/>
        <item m="1" x="1453"/>
        <item m="1" x="1440"/>
        <item m="1" x="783"/>
        <item m="1" x="784"/>
        <item m="1" x="1426"/>
        <item m="1" x="960"/>
        <item m="1" x="983"/>
        <item m="1" x="1011"/>
        <item m="1" x="858"/>
        <item m="1" x="1235"/>
        <item m="1" x="1243"/>
        <item m="1" x="1247"/>
        <item m="1" x="609"/>
        <item m="1" x="653"/>
        <item m="1" x="1161"/>
        <item m="1" x="1353"/>
        <item m="1" x="1339"/>
        <item m="1" x="1421"/>
        <item m="1" x="1412"/>
        <item m="1" x="785"/>
        <item m="1" x="786"/>
        <item m="1" x="1272"/>
        <item m="1" x="1273"/>
        <item m="1" x="1314"/>
        <item m="1" x="1315"/>
        <item m="1" x="1484"/>
        <item m="1" x="1485"/>
        <item m="1" x="676"/>
        <item m="1" x="677"/>
        <item m="1" x="727"/>
        <item m="1" x="728"/>
        <item m="1" x="942"/>
        <item m="1" x="943"/>
        <item m="1" x="1227"/>
        <item m="1" x="1228"/>
        <item m="1" x="1149"/>
        <item m="1" x="1634"/>
        <item m="1" x="1202"/>
        <item m="1" x="871"/>
        <item m="1" x="807"/>
        <item m="1" x="831"/>
        <item m="1" x="1513"/>
        <item m="1" x="869"/>
        <item m="1" x="1450"/>
        <item m="1" x="1607"/>
        <item m="1" x="848"/>
        <item m="1" x="1382"/>
        <item m="1" x="1414"/>
        <item m="1" x="901"/>
        <item m="1" x="637"/>
        <item m="1" x="902"/>
        <item m="1" x="1162"/>
        <item m="1" x="1231"/>
        <item m="1" x="1536"/>
        <item m="1" x="963"/>
        <item m="1" x="949"/>
        <item m="1" x="886"/>
        <item m="1" x="880"/>
        <item m="1" x="787"/>
        <item m="1" x="788"/>
        <item m="1" x="747"/>
        <item m="1" x="1620"/>
        <item m="1" x="1434"/>
        <item m="1" x="617"/>
        <item m="1" x="1496"/>
        <item m="1" x="642"/>
        <item m="1" x="578"/>
        <item m="1" x="1240"/>
        <item m="1" x="1448"/>
        <item m="1" x="1324"/>
        <item m="1" x="1433"/>
        <item m="1" x="844"/>
        <item m="1" x="600"/>
        <item m="1" x="1326"/>
        <item m="1" x="1614"/>
        <item m="1" x="594"/>
        <item m="1" x="1498"/>
        <item m="1" x="1375"/>
        <item m="1" x="1237"/>
        <item m="1" x="899"/>
        <item m="1" x="835"/>
        <item m="1" x="1018"/>
        <item m="1" x="1428"/>
        <item m="1" x="1486"/>
        <item m="1" x="1487"/>
        <item m="1" x="678"/>
        <item m="1" x="679"/>
        <item m="1" x="729"/>
        <item m="1" x="730"/>
        <item m="1" x="1316"/>
        <item m="1" x="1317"/>
        <item m="1" x="1274"/>
        <item m="1" x="1275"/>
        <item m="1" x="900"/>
        <item m="1" x="757"/>
        <item m="1" x="705"/>
        <item m="1" x="604"/>
        <item m="1" x="1354"/>
        <item m="1" x="733"/>
        <item m="1" x="1279"/>
        <item m="1" x="755"/>
        <item m="1" x="1057"/>
        <item m="1" x="1497"/>
        <item m="1" x="1321"/>
        <item m="1" x="794"/>
        <item m="1" x="873"/>
        <item m="1" x="1537"/>
        <item m="1" x="1522"/>
        <item m="1" x="793"/>
        <item m="1" x="1320"/>
        <item m="1" x="1047"/>
        <item m="1" x="1618"/>
        <item m="1" x="1454"/>
        <item m="1" x="843"/>
        <item m="1" x="602"/>
        <item m="1" x="1385"/>
        <item m="1" x="1507"/>
        <item m="1" x="1638"/>
        <item m="1" x="1552"/>
        <item m="1" x="1528"/>
        <item m="1" x="1573"/>
        <item m="1" x="649"/>
        <item m="1" x="1514"/>
        <item m="1" x="696"/>
        <item m="1" x="753"/>
        <item m="1" x="1322"/>
        <item m="1" x="643"/>
        <item m="1" x="1197"/>
        <item x="5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80">
        <item x="0"/>
        <item m="1" x="78"/>
        <item m="1" x="79"/>
        <item m="1" x="69"/>
        <item m="1" x="70"/>
        <item m="1" x="73"/>
        <item m="1" x="74"/>
        <item m="1" x="75"/>
        <item m="1" x="76"/>
        <item m="1" x="77"/>
        <item x="60"/>
        <item x="2"/>
        <item x="1"/>
        <item x="52"/>
        <item x="56"/>
        <item x="38"/>
        <item x="17"/>
        <item x="32"/>
        <item x="46"/>
        <item x="40"/>
        <item x="39"/>
        <item x="34"/>
        <item x="35"/>
        <item x="47"/>
        <item x="16"/>
        <item x="5"/>
        <item x="33"/>
        <item x="12"/>
        <item m="1" x="72"/>
        <item x="41"/>
        <item x="62"/>
        <item x="4"/>
        <item x="42"/>
        <item x="36"/>
        <item x="3"/>
        <item x="45"/>
        <item x="37"/>
        <item x="7"/>
        <item x="13"/>
        <item x="10"/>
        <item x="31"/>
        <item x="29"/>
        <item x="9"/>
        <item x="49"/>
        <item x="11"/>
        <item x="30"/>
        <item x="15"/>
        <item x="8"/>
        <item x="51"/>
        <item x="65"/>
        <item x="53"/>
        <item x="55"/>
        <item x="54"/>
        <item x="61"/>
        <item x="26"/>
        <item x="6"/>
        <item x="44"/>
        <item x="57"/>
        <item m="1" x="71"/>
        <item x="14"/>
        <item x="23"/>
        <item x="18"/>
        <item x="24"/>
        <item x="67"/>
        <item x="59"/>
        <item x="66"/>
        <item x="50"/>
        <item x="43"/>
        <item x="28"/>
        <item x="21"/>
        <item x="27"/>
        <item x="25"/>
        <item x="20"/>
        <item x="19"/>
        <item x="64"/>
        <item x="22"/>
        <item x="63"/>
        <item x="48"/>
        <item x="58"/>
        <item x="68"/>
      </items>
    </pivotField>
    <pivotField axis="axisRow" compact="0" outline="0" showAll="0">
      <items count="47">
        <item x="0"/>
        <item m="1" x="40"/>
        <item m="1" x="35"/>
        <item m="1" x="39"/>
        <item m="1" x="44"/>
        <item m="1" x="34"/>
        <item m="1" x="41"/>
        <item m="1" x="43"/>
        <item m="1" x="42"/>
        <item m="1" x="36"/>
        <item x="26"/>
        <item x="2"/>
        <item x="1"/>
        <item m="1" x="45"/>
        <item x="22"/>
        <item x="7"/>
        <item x="5"/>
        <item x="28"/>
        <item x="4"/>
        <item x="3"/>
        <item x="19"/>
        <item x="30"/>
        <item x="21"/>
        <item x="27"/>
        <item x="16"/>
        <item x="6"/>
        <item m="1" x="38"/>
        <item x="13"/>
        <item x="8"/>
        <item x="14"/>
        <item x="32"/>
        <item x="25"/>
        <item m="1" x="37"/>
        <item x="18"/>
        <item x="11"/>
        <item x="17"/>
        <item x="15"/>
        <item x="10"/>
        <item x="20"/>
        <item x="9"/>
        <item x="29"/>
        <item x="12"/>
        <item x="24"/>
        <item x="31"/>
        <item x="33"/>
        <item x="23"/>
        <item t="default"/>
      </items>
    </pivotField>
    <pivotField axis="axisRow" compact="0" outline="0" showAll="0" defaultSubtotal="0">
      <items count="100">
        <item x="6"/>
        <item x="5"/>
        <item x="7"/>
        <item x="9"/>
        <item x="8"/>
        <item x="0"/>
        <item x="2"/>
        <item x="1"/>
        <item m="1" x="98"/>
        <item m="1" x="99"/>
        <item m="1" x="88"/>
        <item m="1" x="89"/>
        <item m="1" x="92"/>
        <item m="1" x="94"/>
        <item m="1" x="95"/>
        <item m="1" x="96"/>
        <item m="1" x="97"/>
        <item x="4"/>
        <item m="1" x="93"/>
        <item x="79"/>
        <item x="11"/>
        <item x="12"/>
        <item x="3"/>
        <item x="10"/>
        <item x="65"/>
        <item x="71"/>
        <item x="72"/>
        <item x="69"/>
        <item x="51"/>
        <item x="27"/>
        <item x="45"/>
        <item x="59"/>
        <item x="53"/>
        <item x="52"/>
        <item x="47"/>
        <item x="48"/>
        <item x="60"/>
        <item x="26"/>
        <item x="15"/>
        <item x="46"/>
        <item x="22"/>
        <item m="1" x="91"/>
        <item x="54"/>
        <item x="81"/>
        <item x="14"/>
        <item x="55"/>
        <item x="49"/>
        <item x="13"/>
        <item x="58"/>
        <item x="50"/>
        <item x="17"/>
        <item x="23"/>
        <item x="20"/>
        <item x="44"/>
        <item x="42"/>
        <item x="19"/>
        <item x="62"/>
        <item x="21"/>
        <item x="43"/>
        <item x="25"/>
        <item x="18"/>
        <item x="64"/>
        <item x="84"/>
        <item x="66"/>
        <item x="68"/>
        <item x="67"/>
        <item x="80"/>
        <item x="39"/>
        <item x="16"/>
        <item x="57"/>
        <item x="70"/>
        <item m="1" x="90"/>
        <item x="24"/>
        <item x="33"/>
        <item x="28"/>
        <item x="35"/>
        <item x="34"/>
        <item x="36"/>
        <item x="86"/>
        <item x="78"/>
        <item x="85"/>
        <item x="63"/>
        <item x="56"/>
        <item x="41"/>
        <item x="31"/>
        <item x="40"/>
        <item x="38"/>
        <item x="30"/>
        <item x="73"/>
        <item x="29"/>
        <item x="83"/>
        <item x="32"/>
        <item x="82"/>
        <item x="61"/>
        <item x="75"/>
        <item x="76"/>
        <item x="77"/>
        <item x="74"/>
        <item x="87"/>
        <item x="37"/>
      </items>
    </pivotField>
    <pivotField compact="0" outline="0" showAll="0"/>
    <pivotField compact="0" outline="0" showAll="0"/>
    <pivotField compact="0" numFmtId="170" outline="0" showAll="0"/>
    <pivotField compact="0" numFmtId="4" outline="0" showAll="0"/>
    <pivotField axis="axisCol" compact="0" outline="0" showAll="0">
      <items count="23">
        <item x="0"/>
        <item x="1"/>
        <item x="2"/>
        <item x="18"/>
        <item x="7"/>
        <item x="11"/>
        <item x="12"/>
        <item x="8"/>
        <item m="1" x="21"/>
        <item m="1" x="20"/>
        <item x="3"/>
        <item x="4"/>
        <item x="5"/>
        <item x="6"/>
        <item x="17"/>
        <item x="16"/>
        <item x="15"/>
        <item x="14"/>
        <item x="10"/>
        <item x="19"/>
        <item x="9"/>
        <item x="13"/>
        <item t="default"/>
      </items>
    </pivotField>
    <pivotField dataField="1"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</pivotFields>
  <rowFields count="5">
    <field x="0"/>
    <field x="6"/>
    <field x="8"/>
    <field x="1"/>
    <field x="7"/>
  </rowFields>
  <rowItems count="592">
    <i>
      <x v="30"/>
      <x v="79"/>
      <x v="98"/>
      <x v="1070"/>
      <x v="44"/>
    </i>
    <i t="default">
      <x v="30"/>
    </i>
    <i>
      <x v="31"/>
      <x/>
      <x/>
      <x v="1086"/>
      <x/>
    </i>
    <i r="3">
      <x v="1087"/>
      <x/>
    </i>
    <i r="2">
      <x v="1"/>
      <x v="1084"/>
      <x/>
    </i>
    <i r="3">
      <x v="1085"/>
      <x/>
    </i>
    <i r="2">
      <x v="2"/>
      <x v="1088"/>
      <x/>
    </i>
    <i r="3">
      <x v="1089"/>
      <x/>
    </i>
    <i r="2">
      <x v="3"/>
      <x v="1092"/>
      <x/>
    </i>
    <i r="3">
      <x v="1093"/>
      <x/>
    </i>
    <i r="2">
      <x v="4"/>
      <x v="1090"/>
      <x/>
    </i>
    <i r="3">
      <x v="1091"/>
      <x/>
    </i>
    <i r="2">
      <x v="5"/>
      <x v="1071"/>
      <x/>
    </i>
    <i r="3">
      <x v="1078"/>
      <x/>
    </i>
    <i r="3">
      <x v="1079"/>
      <x/>
    </i>
    <i r="2">
      <x v="6"/>
      <x v="1073"/>
      <x/>
    </i>
    <i r="3">
      <x v="1082"/>
      <x/>
    </i>
    <i r="3">
      <x v="1083"/>
      <x/>
    </i>
    <i r="2">
      <x v="7"/>
      <x v="1072"/>
      <x/>
    </i>
    <i r="3">
      <x v="1080"/>
      <x/>
    </i>
    <i r="3">
      <x v="1081"/>
      <x/>
    </i>
    <i r="2">
      <x v="17"/>
      <x v="1076"/>
      <x/>
    </i>
    <i r="3">
      <x v="1077"/>
      <x/>
    </i>
    <i r="2">
      <x v="22"/>
      <x v="1074"/>
      <x/>
    </i>
    <i r="3">
      <x v="1075"/>
      <x/>
    </i>
    <i r="3">
      <x v="1094"/>
      <x/>
    </i>
    <i r="3">
      <x v="1095"/>
      <x/>
    </i>
    <i r="1">
      <x v="11"/>
      <x v="20"/>
      <x v="1097"/>
      <x v="11"/>
    </i>
    <i r="3">
      <x v="1098"/>
      <x v="11"/>
    </i>
    <i r="2">
      <x v="21"/>
      <x v="1099"/>
      <x v="11"/>
    </i>
    <i r="1">
      <x v="12"/>
      <x v="23"/>
      <x v="1096"/>
      <x v="12"/>
    </i>
    <i r="1">
      <x v="15"/>
      <x v="28"/>
      <x v="1139"/>
      <x v="15"/>
    </i>
    <i r="1">
      <x v="16"/>
      <x v="29"/>
      <x v="1114"/>
      <x v="15"/>
    </i>
    <i r="1">
      <x v="17"/>
      <x v="30"/>
      <x v="1133"/>
      <x v="15"/>
    </i>
    <i r="1">
      <x v="18"/>
      <x v="31"/>
      <x v="1147"/>
      <x v="15"/>
    </i>
    <i r="1">
      <x v="19"/>
      <x v="32"/>
      <x v="1141"/>
      <x v="15"/>
    </i>
    <i r="1">
      <x v="20"/>
      <x v="33"/>
      <x v="1140"/>
      <x v="15"/>
    </i>
    <i r="1">
      <x v="21"/>
      <x v="34"/>
      <x v="1135"/>
      <x v="15"/>
    </i>
    <i r="1">
      <x v="22"/>
      <x v="35"/>
      <x v="1136"/>
      <x v="15"/>
    </i>
    <i r="1">
      <x v="23"/>
      <x v="36"/>
      <x v="1148"/>
      <x v="15"/>
    </i>
    <i r="1">
      <x v="24"/>
      <x v="37"/>
      <x v="1113"/>
      <x v="15"/>
    </i>
    <i r="1">
      <x v="25"/>
      <x v="38"/>
      <x v="1102"/>
      <x v="16"/>
    </i>
    <i r="1">
      <x v="26"/>
      <x v="39"/>
      <x v="1134"/>
      <x v="15"/>
    </i>
    <i r="1">
      <x v="27"/>
      <x v="40"/>
      <x v="1109"/>
      <x v="15"/>
    </i>
    <i r="1">
      <x v="29"/>
      <x v="42"/>
      <x v="1142"/>
      <x v="15"/>
    </i>
    <i r="1">
      <x v="31"/>
      <x v="44"/>
      <x v="1101"/>
      <x v="18"/>
    </i>
    <i r="1">
      <x v="32"/>
      <x v="45"/>
      <x v="1143"/>
      <x v="15"/>
    </i>
    <i r="1">
      <x v="33"/>
      <x v="46"/>
      <x v="1137"/>
      <x v="15"/>
    </i>
    <i r="1">
      <x v="34"/>
      <x v="47"/>
      <x v="1100"/>
      <x v="19"/>
    </i>
    <i r="1">
      <x v="35"/>
      <x v="48"/>
      <x v="1146"/>
      <x v="15"/>
    </i>
    <i r="1">
      <x v="36"/>
      <x v="49"/>
      <x v="1138"/>
      <x v="15"/>
    </i>
    <i r="1">
      <x v="37"/>
      <x v="50"/>
      <x v="1104"/>
      <x v="15"/>
    </i>
    <i r="1">
      <x v="38"/>
      <x v="51"/>
      <x v="1110"/>
      <x v="15"/>
    </i>
    <i r="1">
      <x v="39"/>
      <x v="52"/>
      <x v="1107"/>
      <x v="15"/>
    </i>
    <i r="1">
      <x v="40"/>
      <x v="53"/>
      <x v="1132"/>
      <x v="15"/>
    </i>
    <i r="1">
      <x v="41"/>
      <x v="54"/>
      <x v="1130"/>
      <x v="15"/>
    </i>
    <i r="1">
      <x v="42"/>
      <x v="55"/>
      <x v="1106"/>
      <x v="15"/>
    </i>
    <i r="1">
      <x v="43"/>
      <x v="56"/>
      <x v="1150"/>
      <x v="15"/>
    </i>
    <i r="1">
      <x v="44"/>
      <x v="57"/>
      <x v="1108"/>
      <x v="15"/>
    </i>
    <i r="1">
      <x v="45"/>
      <x v="58"/>
      <x v="1131"/>
      <x v="15"/>
    </i>
    <i r="1">
      <x v="46"/>
      <x v="59"/>
      <x v="1112"/>
      <x v="15"/>
    </i>
    <i r="1">
      <x v="47"/>
      <x v="60"/>
      <x v="1105"/>
      <x v="15"/>
    </i>
    <i r="1">
      <x v="54"/>
      <x v="67"/>
      <x v="1126"/>
      <x v="24"/>
    </i>
    <i r="1">
      <x v="55"/>
      <x v="68"/>
      <x v="1103"/>
      <x v="25"/>
    </i>
    <i r="1">
      <x v="56"/>
      <x v="69"/>
      <x v="1145"/>
      <x v="15"/>
    </i>
    <i r="1">
      <x v="59"/>
      <x v="72"/>
      <x v="1111"/>
      <x v="15"/>
    </i>
    <i r="1">
      <x v="60"/>
      <x v="73"/>
      <x v="1120"/>
      <x v="27"/>
    </i>
    <i r="1">
      <x v="61"/>
      <x v="74"/>
      <x v="1115"/>
      <x v="28"/>
    </i>
    <i r="1">
      <x v="62"/>
      <x v="75"/>
      <x v="1122"/>
      <x v="29"/>
    </i>
    <i r="2">
      <x v="76"/>
      <x v="1121"/>
      <x v="29"/>
    </i>
    <i r="2">
      <x v="77"/>
      <x v="1123"/>
      <x v="29"/>
    </i>
    <i r="2">
      <x v="99"/>
      <x v="1124"/>
      <x v="29"/>
    </i>
    <i r="1">
      <x v="66"/>
      <x v="81"/>
      <x v="1151"/>
      <x v="15"/>
    </i>
    <i r="1">
      <x v="67"/>
      <x v="82"/>
      <x v="1144"/>
      <x v="15"/>
    </i>
    <i r="1">
      <x v="68"/>
      <x v="83"/>
      <x v="1128"/>
      <x v="33"/>
    </i>
    <i r="3">
      <x v="1129"/>
      <x v="33"/>
    </i>
    <i r="1">
      <x v="69"/>
      <x v="84"/>
      <x v="1118"/>
      <x v="34"/>
    </i>
    <i r="1">
      <x v="70"/>
      <x v="85"/>
      <x v="1127"/>
      <x v="35"/>
    </i>
    <i r="1">
      <x v="71"/>
      <x v="86"/>
      <x v="1125"/>
      <x v="36"/>
    </i>
    <i r="1">
      <x v="72"/>
      <x v="87"/>
      <x v="1117"/>
      <x v="37"/>
    </i>
    <i r="1">
      <x v="73"/>
      <x v="89"/>
      <x v="1116"/>
      <x v="39"/>
    </i>
    <i r="1">
      <x v="75"/>
      <x v="91"/>
      <x v="1119"/>
      <x v="41"/>
    </i>
    <i r="1">
      <x v="77"/>
      <x v="93"/>
      <x v="1149"/>
      <x v="15"/>
    </i>
    <i t="default">
      <x v="31"/>
    </i>
    <i>
      <x v="32"/>
      <x/>
      <x v="5"/>
      <x v="1161"/>
      <x/>
    </i>
    <i r="3">
      <x v="1162"/>
      <x/>
    </i>
    <i r="2">
      <x v="6"/>
      <x v="1165"/>
      <x/>
    </i>
    <i r="3">
      <x v="1166"/>
      <x/>
    </i>
    <i r="2">
      <x v="7"/>
      <x v="1163"/>
      <x/>
    </i>
    <i r="3">
      <x v="1164"/>
      <x/>
    </i>
    <i r="2">
      <x v="17"/>
      <x v="1154"/>
      <x/>
    </i>
    <i r="3">
      <x v="1155"/>
      <x/>
    </i>
    <i r="1">
      <x v="11"/>
      <x v="20"/>
      <x v="1156"/>
      <x v="11"/>
    </i>
    <i r="2">
      <x v="21"/>
      <x v="1157"/>
      <x v="11"/>
    </i>
    <i r="1">
      <x v="13"/>
      <x v="24"/>
      <x v="1153"/>
      <x v="38"/>
    </i>
    <i r="1">
      <x v="14"/>
      <x v="27"/>
      <x v="1167"/>
      <x v="14"/>
    </i>
    <i r="1">
      <x v="48"/>
      <x v="61"/>
      <x v="1152"/>
      <x v="20"/>
    </i>
    <i r="1">
      <x v="50"/>
      <x v="63"/>
      <x v="1158"/>
      <x v="22"/>
    </i>
    <i r="1">
      <x v="51"/>
      <x v="64"/>
      <x v="1160"/>
      <x v="22"/>
    </i>
    <i r="1">
      <x v="52"/>
      <x v="65"/>
      <x v="1159"/>
      <x v="22"/>
    </i>
    <i r="1">
      <x v="55"/>
      <x v="68"/>
      <x v="1169"/>
      <x v="25"/>
    </i>
    <i r="1">
      <x v="57"/>
      <x v="70"/>
      <x v="1170"/>
      <x v="45"/>
    </i>
    <i r="1">
      <x v="70"/>
      <x v="85"/>
      <x v="1168"/>
      <x v="35"/>
    </i>
    <i t="default">
      <x v="32"/>
    </i>
    <i>
      <x v="33"/>
      <x/>
      <x/>
      <x v="1187"/>
      <x/>
    </i>
    <i r="3">
      <x v="1188"/>
      <x/>
    </i>
    <i r="2">
      <x v="1"/>
      <x v="1185"/>
      <x/>
    </i>
    <i r="3">
      <x v="1186"/>
      <x/>
    </i>
    <i r="2">
      <x v="2"/>
      <x v="1189"/>
      <x/>
    </i>
    <i r="3">
      <x v="1190"/>
      <x/>
    </i>
    <i r="2">
      <x v="3"/>
      <x v="1193"/>
      <x/>
    </i>
    <i r="3">
      <x v="1194"/>
      <x/>
    </i>
    <i r="2">
      <x v="4"/>
      <x v="1191"/>
      <x/>
    </i>
    <i r="3">
      <x v="1192"/>
      <x/>
    </i>
    <i r="2">
      <x v="5"/>
      <x v="1197"/>
      <x/>
    </i>
    <i r="3">
      <x v="1198"/>
      <x/>
    </i>
    <i r="2">
      <x v="6"/>
      <x v="1201"/>
      <x/>
    </i>
    <i r="3">
      <x v="1202"/>
      <x/>
    </i>
    <i r="3">
      <x v="1620"/>
      <x/>
    </i>
    <i r="2">
      <x v="7"/>
      <x v="1199"/>
      <x/>
    </i>
    <i r="3">
      <x v="1200"/>
      <x/>
    </i>
    <i r="3">
      <x v="1623"/>
      <x/>
    </i>
    <i r="2">
      <x v="17"/>
      <x v="1624"/>
      <x/>
    </i>
    <i r="2">
      <x v="22"/>
      <x v="1195"/>
      <x/>
    </i>
    <i r="3">
      <x v="1196"/>
      <x/>
    </i>
    <i r="3">
      <x v="1621"/>
      <x/>
    </i>
    <i r="3">
      <x v="1622"/>
      <x/>
    </i>
    <i r="1">
      <x v="10"/>
      <x v="19"/>
      <x v="1627"/>
      <x v="10"/>
    </i>
    <i r="1">
      <x v="11"/>
      <x v="21"/>
      <x v="1205"/>
      <x v="11"/>
    </i>
    <i r="1">
      <x v="12"/>
      <x v="23"/>
      <x v="1203"/>
      <x v="12"/>
    </i>
    <i r="2">
      <x v="88"/>
      <x v="1174"/>
      <x v="12"/>
    </i>
    <i r="1">
      <x v="13"/>
      <x v="24"/>
      <x v="1204"/>
      <x v="38"/>
    </i>
    <i r="1">
      <x v="14"/>
      <x v="25"/>
      <x v="1171"/>
      <x v="14"/>
    </i>
    <i r="2">
      <x v="26"/>
      <x v="1172"/>
      <x v="14"/>
    </i>
    <i r="1">
      <x v="31"/>
      <x v="44"/>
      <x v="1175"/>
      <x v="18"/>
    </i>
    <i r="3">
      <x v="1625"/>
      <x v="18"/>
    </i>
    <i r="3">
      <x v="1626"/>
      <x v="18"/>
    </i>
    <i r="1">
      <x v="48"/>
      <x v="61"/>
      <x v="1173"/>
      <x v="20"/>
    </i>
    <i r="1">
      <x v="61"/>
      <x v="74"/>
      <x v="1177"/>
      <x v="28"/>
    </i>
    <i r="1">
      <x v="69"/>
      <x v="84"/>
      <x v="1180"/>
      <x v="34"/>
    </i>
    <i r="1">
      <x v="70"/>
      <x v="85"/>
      <x v="1179"/>
      <x v="35"/>
    </i>
    <i r="1">
      <x v="71"/>
      <x v="86"/>
      <x v="1176"/>
      <x v="36"/>
    </i>
    <i r="1">
      <x v="75"/>
      <x v="91"/>
      <x v="1178"/>
      <x v="41"/>
    </i>
    <i r="1">
      <x v="78"/>
      <x v="94"/>
      <x v="1182"/>
      <x v="42"/>
    </i>
    <i r="2">
      <x v="95"/>
      <x v="1183"/>
      <x v="42"/>
    </i>
    <i r="2">
      <x v="96"/>
      <x v="1184"/>
      <x v="42"/>
    </i>
    <i r="2">
      <x v="97"/>
      <x v="1181"/>
      <x v="42"/>
    </i>
    <i t="default">
      <x v="33"/>
    </i>
    <i>
      <x v="34"/>
      <x/>
      <x v="17"/>
      <x v="1208"/>
      <x/>
    </i>
    <i r="3">
      <x v="1209"/>
      <x/>
    </i>
    <i r="1">
      <x v="10"/>
      <x v="19"/>
      <x v="1207"/>
      <x v="10"/>
    </i>
    <i r="1">
      <x v="15"/>
      <x v="28"/>
      <x v="1233"/>
      <x v="15"/>
    </i>
    <i r="1">
      <x v="16"/>
      <x v="29"/>
      <x v="1224"/>
      <x v="15"/>
    </i>
    <i r="1">
      <x v="17"/>
      <x v="30"/>
      <x v="1228"/>
      <x v="15"/>
    </i>
    <i r="1">
      <x v="18"/>
      <x v="31"/>
      <x v="1238"/>
      <x v="15"/>
    </i>
    <i r="1">
      <x v="19"/>
      <x v="32"/>
      <x v="1235"/>
      <x v="15"/>
    </i>
    <i r="1">
      <x v="20"/>
      <x v="33"/>
      <x v="1234"/>
      <x v="15"/>
    </i>
    <i r="1">
      <x v="21"/>
      <x v="34"/>
      <x v="1230"/>
      <x v="15"/>
    </i>
    <i r="1">
      <x v="22"/>
      <x v="35"/>
      <x v="1231"/>
      <x v="15"/>
    </i>
    <i r="1">
      <x v="24"/>
      <x v="37"/>
      <x v="1223"/>
      <x v="15"/>
    </i>
    <i r="1">
      <x v="26"/>
      <x v="39"/>
      <x v="1229"/>
      <x v="15"/>
    </i>
    <i r="1">
      <x v="27"/>
      <x v="40"/>
      <x v="1220"/>
      <x v="15"/>
    </i>
    <i r="3">
      <x v="1221"/>
      <x v="15"/>
    </i>
    <i r="1">
      <x v="29"/>
      <x v="42"/>
      <x v="1236"/>
      <x v="15"/>
    </i>
    <i r="1">
      <x v="30"/>
      <x v="43"/>
      <x v="1217"/>
      <x v="17"/>
    </i>
    <i r="1">
      <x v="33"/>
      <x v="46"/>
      <x v="1232"/>
      <x v="15"/>
    </i>
    <i r="1">
      <x v="34"/>
      <x v="47"/>
      <x v="1210"/>
      <x v="19"/>
    </i>
    <i r="1">
      <x v="40"/>
      <x v="53"/>
      <x v="1227"/>
      <x v="15"/>
    </i>
    <i r="1">
      <x v="41"/>
      <x v="54"/>
      <x v="1225"/>
      <x v="15"/>
    </i>
    <i r="1">
      <x v="42"/>
      <x v="55"/>
      <x v="1219"/>
      <x v="15"/>
    </i>
    <i r="1">
      <x v="43"/>
      <x v="56"/>
      <x v="1240"/>
      <x v="15"/>
    </i>
    <i r="1">
      <x v="45"/>
      <x v="58"/>
      <x v="1226"/>
      <x v="15"/>
    </i>
    <i r="1">
      <x v="53"/>
      <x v="66"/>
      <x v="1215"/>
      <x v="23"/>
    </i>
    <i r="1">
      <x v="54"/>
      <x v="67"/>
      <x v="1218"/>
      <x v="24"/>
    </i>
    <i r="1">
      <x v="55"/>
      <x v="68"/>
      <x v="1216"/>
      <x v="25"/>
    </i>
    <i r="1">
      <x v="56"/>
      <x v="69"/>
      <x v="1237"/>
      <x v="15"/>
    </i>
    <i r="1">
      <x v="59"/>
      <x v="72"/>
      <x v="1222"/>
      <x v="15"/>
    </i>
    <i r="1">
      <x v="60"/>
      <x v="73"/>
      <x v="1214"/>
      <x v="27"/>
    </i>
    <i r="1">
      <x v="61"/>
      <x v="74"/>
      <x v="1212"/>
      <x v="28"/>
    </i>
    <i r="1">
      <x v="64"/>
      <x v="79"/>
      <x v="1206"/>
      <x v="31"/>
    </i>
    <i r="1">
      <x v="66"/>
      <x v="81"/>
      <x v="1241"/>
      <x v="15"/>
    </i>
    <i r="1">
      <x v="68"/>
      <x v="83"/>
      <x v="1242"/>
      <x v="33"/>
    </i>
    <i r="1">
      <x v="72"/>
      <x v="87"/>
      <x v="1211"/>
      <x v="37"/>
    </i>
    <i r="1">
      <x v="75"/>
      <x v="91"/>
      <x v="1213"/>
      <x v="41"/>
    </i>
    <i r="1">
      <x v="76"/>
      <x v="92"/>
      <x v="1239"/>
      <x v="15"/>
    </i>
    <i t="default">
      <x v="34"/>
    </i>
    <i>
      <x v="35"/>
      <x/>
      <x/>
      <x v="1261"/>
      <x/>
    </i>
    <i r="3">
      <x v="1262"/>
      <x/>
    </i>
    <i r="2">
      <x v="1"/>
      <x v="1259"/>
      <x/>
    </i>
    <i r="3">
      <x v="1260"/>
      <x/>
    </i>
    <i r="3">
      <x v="1628"/>
      <x/>
    </i>
    <i r="3">
      <x v="1634"/>
      <x/>
    </i>
    <i r="2">
      <x v="2"/>
      <x v="1263"/>
      <x/>
    </i>
    <i r="3">
      <x v="1264"/>
      <x/>
    </i>
    <i r="2">
      <x v="3"/>
      <x v="1267"/>
      <x/>
    </i>
    <i r="3">
      <x v="1268"/>
      <x/>
    </i>
    <i r="2">
      <x v="4"/>
      <x v="1265"/>
      <x/>
    </i>
    <i r="3">
      <x v="1266"/>
      <x/>
    </i>
    <i r="2">
      <x v="5"/>
      <x v="1245"/>
      <x/>
    </i>
    <i r="3">
      <x v="1246"/>
      <x/>
    </i>
    <i r="2">
      <x v="6"/>
      <x v="1249"/>
      <x/>
    </i>
    <i r="3">
      <x v="1250"/>
      <x/>
    </i>
    <i r="2">
      <x v="7"/>
      <x v="1247"/>
      <x/>
    </i>
    <i r="3">
      <x v="1248"/>
      <x/>
    </i>
    <i r="3">
      <x v="1630"/>
      <x/>
    </i>
    <i r="2">
      <x v="22"/>
      <x v="1269"/>
      <x/>
    </i>
    <i r="3">
      <x v="1270"/>
      <x/>
    </i>
    <i r="1">
      <x v="11"/>
      <x v="20"/>
      <x v="1243"/>
      <x v="11"/>
    </i>
    <i r="1">
      <x v="15"/>
      <x v="28"/>
      <x v="1252"/>
      <x v="15"/>
    </i>
    <i r="1">
      <x v="21"/>
      <x v="34"/>
      <x v="1632"/>
      <x v="15"/>
    </i>
    <i r="1">
      <x v="25"/>
      <x v="38"/>
      <x v="1251"/>
      <x v="16"/>
    </i>
    <i r="1">
      <x v="27"/>
      <x v="40"/>
      <x v="1631"/>
      <x v="15"/>
    </i>
    <i r="1">
      <x v="31"/>
      <x v="44"/>
      <x v="1629"/>
      <x v="18"/>
    </i>
    <i r="1">
      <x v="48"/>
      <x v="61"/>
      <x v="1244"/>
      <x v="20"/>
    </i>
    <i r="1">
      <x v="56"/>
      <x v="69"/>
      <x v="1633"/>
      <x v="15"/>
    </i>
    <i r="1">
      <x v="60"/>
      <x v="73"/>
      <x v="1253"/>
      <x v="27"/>
    </i>
    <i r="1">
      <x v="69"/>
      <x v="84"/>
      <x v="1256"/>
      <x v="34"/>
    </i>
    <i r="3">
      <x v="1257"/>
      <x v="34"/>
    </i>
    <i r="1">
      <x v="70"/>
      <x v="85"/>
      <x v="1254"/>
      <x v="35"/>
    </i>
    <i r="1">
      <x v="71"/>
      <x v="86"/>
      <x v="1255"/>
      <x v="36"/>
    </i>
    <i r="1">
      <x v="73"/>
      <x v="89"/>
      <x v="1258"/>
      <x v="39"/>
    </i>
    <i t="default">
      <x v="35"/>
    </i>
    <i>
      <x v="36"/>
      <x v="55"/>
      <x v="68"/>
      <x v="1276"/>
      <x v="25"/>
    </i>
    <i r="1">
      <x v="57"/>
      <x v="70"/>
      <x v="1273"/>
      <x v="45"/>
    </i>
    <i r="1">
      <x v="66"/>
      <x v="81"/>
      <x v="1275"/>
      <x v="15"/>
    </i>
    <i r="1">
      <x v="72"/>
      <x v="87"/>
      <x v="1274"/>
      <x v="37"/>
    </i>
    <i r="1">
      <x v="74"/>
      <x v="90"/>
      <x v="1272"/>
      <x v="40"/>
    </i>
    <i r="1">
      <x v="75"/>
      <x v="91"/>
      <x v="1271"/>
      <x v="41"/>
    </i>
    <i t="default">
      <x v="36"/>
    </i>
    <i>
      <x v="37"/>
      <x/>
      <x v="5"/>
      <x v="1295"/>
      <x/>
    </i>
    <i r="3">
      <x v="1296"/>
      <x/>
    </i>
    <i r="2">
      <x v="6"/>
      <x v="1299"/>
      <x/>
    </i>
    <i r="3">
      <x v="1300"/>
      <x/>
    </i>
    <i r="2">
      <x v="7"/>
      <x v="1297"/>
      <x/>
    </i>
    <i r="3">
      <x v="1298"/>
      <x/>
    </i>
    <i r="1">
      <x v="10"/>
      <x v="19"/>
      <x v="1286"/>
      <x v="10"/>
    </i>
    <i r="1">
      <x v="11"/>
      <x v="20"/>
      <x v="1291"/>
      <x v="11"/>
    </i>
    <i r="2">
      <x v="21"/>
      <x v="1289"/>
      <x v="11"/>
    </i>
    <i r="3">
      <x v="1290"/>
      <x v="11"/>
    </i>
    <i r="1">
      <x v="13"/>
      <x v="24"/>
      <x v="1288"/>
      <x v="38"/>
    </i>
    <i r="1">
      <x v="14"/>
      <x v="25"/>
      <x v="1293"/>
      <x v="14"/>
    </i>
    <i r="2">
      <x v="26"/>
      <x v="1292"/>
      <x v="14"/>
    </i>
    <i r="2">
      <x v="27"/>
      <x v="1294"/>
      <x v="14"/>
    </i>
    <i r="1">
      <x v="31"/>
      <x v="44"/>
      <x v="1287"/>
      <x v="18"/>
    </i>
    <i r="1">
      <x v="35"/>
      <x v="48"/>
      <x v="1284"/>
      <x v="15"/>
    </i>
    <i r="1">
      <x v="36"/>
      <x v="49"/>
      <x v="1283"/>
      <x v="15"/>
    </i>
    <i r="1">
      <x v="37"/>
      <x v="50"/>
      <x v="1277"/>
      <x v="15"/>
    </i>
    <i r="1">
      <x v="38"/>
      <x v="51"/>
      <x v="1281"/>
      <x v="15"/>
    </i>
    <i r="1">
      <x v="39"/>
      <x v="52"/>
      <x v="1279"/>
      <x v="15"/>
    </i>
    <i r="1">
      <x v="44"/>
      <x v="57"/>
      <x v="1280"/>
      <x v="15"/>
    </i>
    <i r="1">
      <x v="46"/>
      <x v="59"/>
      <x v="1282"/>
      <x v="15"/>
    </i>
    <i r="1">
      <x v="47"/>
      <x v="60"/>
      <x v="1278"/>
      <x v="15"/>
    </i>
    <i r="1">
      <x v="50"/>
      <x v="63"/>
      <x v="1301"/>
      <x v="22"/>
    </i>
    <i r="1">
      <x v="51"/>
      <x v="64"/>
      <x v="1303"/>
      <x v="22"/>
    </i>
    <i r="1">
      <x v="52"/>
      <x v="65"/>
      <x v="1302"/>
      <x v="22"/>
    </i>
    <i r="1">
      <x v="54"/>
      <x v="67"/>
      <x v="1304"/>
      <x v="24"/>
    </i>
    <i r="1">
      <x v="68"/>
      <x v="83"/>
      <x v="1305"/>
      <x v="33"/>
    </i>
    <i r="1">
      <x v="77"/>
      <x v="93"/>
      <x v="1285"/>
      <x v="15"/>
    </i>
    <i t="default">
      <x v="37"/>
    </i>
    <i>
      <x v="38"/>
      <x/>
      <x/>
      <x v="1329"/>
      <x/>
    </i>
    <i r="3">
      <x v="1330"/>
      <x/>
    </i>
    <i r="2">
      <x v="1"/>
      <x v="1327"/>
      <x/>
    </i>
    <i r="3">
      <x v="1328"/>
      <x/>
    </i>
    <i r="2">
      <x v="2"/>
      <x v="1331"/>
      <x/>
    </i>
    <i r="3">
      <x v="1332"/>
      <x/>
    </i>
    <i r="2">
      <x v="3"/>
      <x v="1335"/>
      <x/>
    </i>
    <i r="3">
      <x v="1336"/>
      <x/>
    </i>
    <i r="2">
      <x v="4"/>
      <x v="1333"/>
      <x/>
    </i>
    <i r="3">
      <x v="1334"/>
      <x/>
    </i>
    <i r="2">
      <x v="5"/>
      <x v="1321"/>
      <x/>
    </i>
    <i r="3">
      <x v="1322"/>
      <x/>
    </i>
    <i r="2">
      <x v="6"/>
      <x v="1325"/>
      <x/>
    </i>
    <i r="3">
      <x v="1326"/>
      <x/>
    </i>
    <i r="2">
      <x v="7"/>
      <x v="1323"/>
      <x/>
    </i>
    <i r="3">
      <x v="1324"/>
      <x/>
    </i>
    <i r="2">
      <x v="17"/>
      <x v="1306"/>
      <x/>
    </i>
    <i r="3">
      <x v="1307"/>
      <x/>
    </i>
    <i r="2">
      <x v="22"/>
      <x v="1337"/>
      <x/>
    </i>
    <i r="3">
      <x v="1338"/>
      <x/>
    </i>
    <i r="1">
      <x v="13"/>
      <x v="24"/>
      <x v="1318"/>
      <x v="38"/>
    </i>
    <i r="1">
      <x v="31"/>
      <x v="44"/>
      <x v="1316"/>
      <x v="18"/>
    </i>
    <i r="1">
      <x v="49"/>
      <x v="62"/>
      <x v="1317"/>
      <x v="21"/>
    </i>
    <i r="1">
      <x v="61"/>
      <x v="74"/>
      <x v="1308"/>
      <x v="28"/>
    </i>
    <i r="1">
      <x v="62"/>
      <x v="75"/>
      <x v="1311"/>
      <x v="29"/>
    </i>
    <i r="2">
      <x v="76"/>
      <x v="1310"/>
      <x v="29"/>
    </i>
    <i r="2">
      <x v="77"/>
      <x v="1312"/>
      <x v="29"/>
    </i>
    <i r="2">
      <x v="99"/>
      <x v="1313"/>
      <x v="29"/>
    </i>
    <i r="1">
      <x v="69"/>
      <x v="84"/>
      <x v="1320"/>
      <x v="34"/>
    </i>
    <i r="1">
      <x v="70"/>
      <x v="85"/>
      <x v="1319"/>
      <x v="35"/>
    </i>
    <i r="1">
      <x v="71"/>
      <x v="86"/>
      <x v="1314"/>
      <x v="36"/>
    </i>
    <i r="1">
      <x v="72"/>
      <x v="87"/>
      <x v="1315"/>
      <x v="37"/>
    </i>
    <i r="1">
      <x v="75"/>
      <x v="91"/>
      <x v="1309"/>
      <x v="41"/>
    </i>
    <i t="default">
      <x v="38"/>
    </i>
    <i>
      <x v="39"/>
      <x/>
      <x v="17"/>
      <x v="1341"/>
      <x/>
    </i>
    <i r="3">
      <x v="1342"/>
      <x/>
    </i>
    <i r="1">
      <x v="10"/>
      <x v="19"/>
      <x v="1340"/>
      <x v="10"/>
    </i>
    <i r="1">
      <x v="15"/>
      <x v="28"/>
      <x v="1360"/>
      <x v="15"/>
    </i>
    <i r="1">
      <x v="16"/>
      <x v="29"/>
      <x v="1351"/>
      <x v="15"/>
    </i>
    <i r="1">
      <x v="17"/>
      <x v="30"/>
      <x v="1355"/>
      <x v="15"/>
    </i>
    <i r="1">
      <x v="18"/>
      <x v="31"/>
      <x v="1366"/>
      <x v="15"/>
    </i>
    <i r="1">
      <x v="19"/>
      <x v="32"/>
      <x v="1362"/>
      <x v="15"/>
    </i>
    <i r="1">
      <x v="20"/>
      <x v="33"/>
      <x v="1361"/>
      <x v="15"/>
    </i>
    <i r="1">
      <x v="21"/>
      <x v="34"/>
      <x v="1357"/>
      <x v="15"/>
    </i>
    <i r="1">
      <x v="22"/>
      <x v="35"/>
      <x v="1358"/>
      <x v="15"/>
    </i>
    <i r="1">
      <x v="24"/>
      <x v="37"/>
      <x v="1350"/>
      <x v="15"/>
    </i>
    <i r="1">
      <x v="26"/>
      <x v="39"/>
      <x v="1356"/>
      <x v="15"/>
    </i>
    <i r="1">
      <x v="27"/>
      <x v="40"/>
      <x v="1348"/>
      <x v="15"/>
    </i>
    <i r="1">
      <x v="29"/>
      <x v="42"/>
      <x v="1363"/>
      <x v="15"/>
    </i>
    <i r="1">
      <x v="30"/>
      <x v="43"/>
      <x v="1370"/>
      <x v="17"/>
    </i>
    <i r="1">
      <x v="33"/>
      <x v="46"/>
      <x v="1359"/>
      <x v="15"/>
    </i>
    <i r="1">
      <x v="34"/>
      <x v="47"/>
      <x v="1343"/>
      <x v="19"/>
    </i>
    <i r="1">
      <x v="40"/>
      <x v="53"/>
      <x v="1354"/>
      <x v="15"/>
    </i>
    <i r="1">
      <x v="41"/>
      <x v="54"/>
      <x v="1352"/>
      <x v="15"/>
    </i>
    <i r="1">
      <x v="42"/>
      <x v="55"/>
      <x v="1347"/>
      <x v="15"/>
    </i>
    <i r="1">
      <x v="43"/>
      <x v="56"/>
      <x v="1367"/>
      <x v="15"/>
    </i>
    <i r="1">
      <x v="45"/>
      <x v="58"/>
      <x v="1353"/>
      <x v="15"/>
    </i>
    <i r="1">
      <x v="56"/>
      <x v="69"/>
      <x v="1365"/>
      <x v="15"/>
    </i>
    <i r="1">
      <x v="59"/>
      <x v="72"/>
      <x v="1349"/>
      <x v="15"/>
    </i>
    <i r="1">
      <x v="60"/>
      <x v="73"/>
      <x v="1344"/>
      <x v="27"/>
    </i>
    <i r="1">
      <x v="64"/>
      <x v="79"/>
      <x v="1339"/>
      <x v="31"/>
    </i>
    <i r="1">
      <x v="66"/>
      <x v="81"/>
      <x v="1368"/>
      <x v="15"/>
    </i>
    <i r="1">
      <x v="67"/>
      <x v="82"/>
      <x v="1364"/>
      <x v="15"/>
    </i>
    <i r="1">
      <x v="68"/>
      <x v="83"/>
      <x v="1369"/>
      <x v="33"/>
    </i>
    <i r="1">
      <x v="73"/>
      <x v="89"/>
      <x v="1345"/>
      <x v="39"/>
    </i>
    <i r="1">
      <x v="75"/>
      <x v="91"/>
      <x v="1346"/>
      <x v="41"/>
    </i>
    <i t="default">
      <x v="39"/>
    </i>
    <i>
      <x v="40"/>
      <x/>
      <x/>
      <x v="1389"/>
      <x/>
    </i>
    <i r="3">
      <x v="1390"/>
      <x/>
    </i>
    <i r="2">
      <x v="1"/>
      <x v="1387"/>
      <x/>
    </i>
    <i r="3">
      <x v="1388"/>
      <x/>
    </i>
    <i r="2">
      <x v="2"/>
      <x v="1391"/>
      <x/>
    </i>
    <i r="3">
      <x v="1392"/>
      <x/>
    </i>
    <i r="2">
      <x v="3"/>
      <x v="1395"/>
      <x/>
    </i>
    <i r="3">
      <x v="1396"/>
      <x/>
    </i>
    <i r="2">
      <x v="4"/>
      <x v="1393"/>
      <x/>
    </i>
    <i r="3">
      <x v="1394"/>
      <x/>
    </i>
    <i r="3">
      <x v="1635"/>
      <x/>
    </i>
    <i r="2">
      <x v="5"/>
      <x v="1374"/>
      <x/>
    </i>
    <i r="3">
      <x v="1375"/>
      <x/>
    </i>
    <i r="2">
      <x v="6"/>
      <x v="1378"/>
      <x/>
    </i>
    <i r="3">
      <x v="1379"/>
      <x/>
    </i>
    <i r="2">
      <x v="7"/>
      <x v="1376"/>
      <x/>
    </i>
    <i r="3">
      <x v="1377"/>
      <x/>
    </i>
    <i r="2">
      <x v="17"/>
      <x v="1636"/>
      <x/>
    </i>
    <i r="2">
      <x v="22"/>
      <x v="1637"/>
      <x/>
    </i>
    <i r="3">
      <x v="1638"/>
      <x/>
    </i>
    <i r="1">
      <x v="11"/>
      <x v="20"/>
      <x v="1372"/>
      <x v="11"/>
    </i>
    <i r="3">
      <x v="1373"/>
      <x v="11"/>
    </i>
    <i r="1">
      <x v="12"/>
      <x v="23"/>
      <x v="1403"/>
      <x v="12"/>
    </i>
    <i r="1">
      <x v="25"/>
      <x v="38"/>
      <x v="1383"/>
      <x v="16"/>
    </i>
    <i r="3">
      <x v="1404"/>
      <x v="16"/>
    </i>
    <i r="1">
      <x v="31"/>
      <x v="44"/>
      <x v="1371"/>
      <x v="18"/>
    </i>
    <i r="1">
      <x v="36"/>
      <x v="49"/>
      <x v="1401"/>
      <x v="15"/>
    </i>
    <i r="1">
      <x v="37"/>
      <x v="50"/>
      <x v="1397"/>
      <x v="15"/>
    </i>
    <i r="1">
      <x v="38"/>
      <x v="51"/>
      <x v="1400"/>
      <x v="15"/>
    </i>
    <i r="1">
      <x v="39"/>
      <x v="52"/>
      <x v="1398"/>
      <x v="15"/>
    </i>
    <i r="1">
      <x v="44"/>
      <x v="57"/>
      <x v="1399"/>
      <x v="15"/>
    </i>
    <i r="1">
      <x v="53"/>
      <x v="66"/>
      <x v="1384"/>
      <x v="23"/>
    </i>
    <i r="1">
      <x v="57"/>
      <x v="70"/>
      <x v="1382"/>
      <x v="45"/>
    </i>
    <i r="1">
      <x v="61"/>
      <x v="74"/>
      <x v="1380"/>
      <x v="28"/>
    </i>
    <i r="1">
      <x v="69"/>
      <x v="84"/>
      <x v="1386"/>
      <x v="34"/>
    </i>
    <i r="1">
      <x v="70"/>
      <x v="85"/>
      <x v="1385"/>
      <x v="35"/>
    </i>
    <i r="1">
      <x v="72"/>
      <x v="87"/>
      <x v="1381"/>
      <x v="37"/>
    </i>
    <i r="1">
      <x v="77"/>
      <x v="93"/>
      <x v="1402"/>
      <x v="15"/>
    </i>
    <i t="default">
      <x v="40"/>
    </i>
    <i>
      <x v="41"/>
      <x/>
      <x v="22"/>
      <x v="1405"/>
      <x/>
    </i>
    <i r="3">
      <x v="1406"/>
      <x/>
    </i>
    <i r="1">
      <x v="75"/>
      <x v="91"/>
      <x v="1407"/>
      <x v="41"/>
    </i>
    <i t="default">
      <x v="41"/>
    </i>
    <i>
      <x v="42"/>
      <x/>
      <x v="5"/>
      <x v="1418"/>
      <x/>
    </i>
    <i r="3">
      <x v="1419"/>
      <x/>
    </i>
    <i r="2">
      <x v="6"/>
      <x v="1422"/>
      <x/>
    </i>
    <i r="3">
      <x v="1423"/>
      <x/>
    </i>
    <i r="2">
      <x v="7"/>
      <x v="1420"/>
      <x/>
    </i>
    <i r="3">
      <x v="1421"/>
      <x/>
    </i>
    <i r="1">
      <x v="10"/>
      <x v="19"/>
      <x v="1430"/>
      <x v="10"/>
    </i>
    <i r="1">
      <x v="11"/>
      <x v="20"/>
      <x v="1409"/>
      <x v="11"/>
    </i>
    <i r="3">
      <x v="1410"/>
      <x v="11"/>
    </i>
    <i r="3">
      <x v="1411"/>
      <x v="11"/>
    </i>
    <i r="3">
      <x v="1412"/>
      <x v="11"/>
    </i>
    <i r="2">
      <x v="21"/>
      <x v="1413"/>
      <x v="11"/>
    </i>
    <i r="1">
      <x v="13"/>
      <x v="24"/>
      <x v="1408"/>
      <x v="38"/>
    </i>
    <i r="1">
      <x v="14"/>
      <x v="25"/>
      <x v="1414"/>
      <x v="14"/>
    </i>
    <i r="2">
      <x v="26"/>
      <x v="1416"/>
      <x v="14"/>
    </i>
    <i r="2">
      <x v="27"/>
      <x v="1415"/>
      <x v="14"/>
    </i>
    <i r="1">
      <x v="31"/>
      <x v="44"/>
      <x v="1417"/>
      <x v="18"/>
    </i>
    <i r="3">
      <x v="1429"/>
      <x v="18"/>
    </i>
    <i r="1">
      <x v="50"/>
      <x v="63"/>
      <x v="1424"/>
      <x v="22"/>
    </i>
    <i r="1">
      <x v="51"/>
      <x v="64"/>
      <x v="1426"/>
      <x v="22"/>
    </i>
    <i r="1">
      <x v="52"/>
      <x v="65"/>
      <x v="1425"/>
      <x v="22"/>
    </i>
    <i r="1">
      <x v="69"/>
      <x v="84"/>
      <x v="1431"/>
      <x v="34"/>
    </i>
    <i r="3">
      <x v="1432"/>
      <x v="34"/>
    </i>
    <i r="1">
      <x v="71"/>
      <x v="86"/>
      <x v="1428"/>
      <x v="36"/>
    </i>
    <i r="1">
      <x v="72"/>
      <x v="87"/>
      <x v="1427"/>
      <x v="37"/>
    </i>
    <i t="default">
      <x v="42"/>
    </i>
    <i>
      <x v="43"/>
      <x/>
      <x/>
      <x v="1462"/>
      <x/>
    </i>
    <i r="3">
      <x v="1463"/>
      <x/>
    </i>
    <i r="2">
      <x v="1"/>
      <x v="1460"/>
      <x/>
    </i>
    <i r="3">
      <x v="1461"/>
      <x/>
    </i>
    <i r="2">
      <x v="2"/>
      <x v="1464"/>
      <x/>
    </i>
    <i r="3">
      <x v="1465"/>
      <x/>
    </i>
    <i r="2">
      <x v="3"/>
      <x v="1468"/>
      <x/>
    </i>
    <i r="3">
      <x v="1469"/>
      <x/>
    </i>
    <i r="3">
      <x v="1639"/>
      <x/>
    </i>
    <i r="2">
      <x v="4"/>
      <x v="1466"/>
      <x/>
    </i>
    <i r="3">
      <x v="1467"/>
      <x/>
    </i>
    <i r="2">
      <x v="5"/>
      <x v="1454"/>
      <x/>
    </i>
    <i r="3">
      <x v="1455"/>
      <x/>
    </i>
    <i r="2">
      <x v="6"/>
      <x v="1458"/>
      <x/>
    </i>
    <i r="3">
      <x v="1459"/>
      <x/>
    </i>
    <i r="2">
      <x v="7"/>
      <x v="1456"/>
      <x/>
    </i>
    <i r="3">
      <x v="1457"/>
      <x/>
    </i>
    <i r="3">
      <x v="1641"/>
      <x/>
    </i>
    <i r="2">
      <x v="17"/>
      <x v="1433"/>
      <x/>
    </i>
    <i r="3">
      <x v="1434"/>
      <x/>
    </i>
    <i r="2">
      <x v="22"/>
      <x v="1470"/>
      <x/>
    </i>
    <i r="3">
      <x v="1471"/>
      <x/>
    </i>
    <i r="3">
      <x v="1640"/>
      <x/>
    </i>
    <i r="1">
      <x v="13"/>
      <x v="24"/>
      <x v="1450"/>
      <x v="38"/>
    </i>
    <i r="1">
      <x v="17"/>
      <x v="30"/>
      <x v="1435"/>
      <x v="15"/>
    </i>
    <i r="1">
      <x v="31"/>
      <x v="44"/>
      <x v="1451"/>
      <x v="18"/>
    </i>
    <i r="1">
      <x v="54"/>
      <x v="67"/>
      <x v="1443"/>
      <x v="24"/>
    </i>
    <i r="1">
      <x v="61"/>
      <x v="74"/>
      <x v="1436"/>
      <x v="28"/>
    </i>
    <i r="1">
      <x v="62"/>
      <x v="75"/>
      <x v="1438"/>
      <x v="29"/>
    </i>
    <i r="2">
      <x v="76"/>
      <x v="1437"/>
      <x v="29"/>
    </i>
    <i r="2">
      <x v="77"/>
      <x v="1439"/>
      <x v="29"/>
    </i>
    <i r="2">
      <x v="99"/>
      <x v="1440"/>
      <x v="29"/>
    </i>
    <i r="1">
      <x v="65"/>
      <x v="80"/>
      <x v="1449"/>
      <x v="43"/>
    </i>
    <i r="1">
      <x v="68"/>
      <x v="83"/>
      <x v="1442"/>
      <x v="33"/>
    </i>
    <i r="1">
      <x v="69"/>
      <x v="84"/>
      <x v="1453"/>
      <x v="34"/>
    </i>
    <i r="1">
      <x v="70"/>
      <x v="85"/>
      <x v="1444"/>
      <x v="35"/>
    </i>
    <i r="1">
      <x v="74"/>
      <x v="90"/>
      <x v="1452"/>
      <x v="40"/>
    </i>
    <i r="1">
      <x v="75"/>
      <x v="91"/>
      <x v="1441"/>
      <x v="41"/>
    </i>
    <i r="1">
      <x v="78"/>
      <x v="94"/>
      <x v="1446"/>
      <x v="42"/>
    </i>
    <i r="2">
      <x v="95"/>
      <x v="1447"/>
      <x v="42"/>
    </i>
    <i r="2">
      <x v="96"/>
      <x v="1448"/>
      <x v="42"/>
    </i>
    <i r="2">
      <x v="97"/>
      <x v="1445"/>
      <x v="42"/>
    </i>
    <i t="default">
      <x v="43"/>
    </i>
    <i>
      <x v="44"/>
      <x/>
      <x v="17"/>
      <x v="1472"/>
      <x/>
    </i>
    <i r="3">
      <x v="1473"/>
      <x/>
    </i>
    <i r="1">
      <x v="12"/>
      <x v="23"/>
      <x v="1474"/>
      <x v="12"/>
    </i>
    <i r="1">
      <x v="15"/>
      <x v="28"/>
      <x v="1489"/>
      <x v="15"/>
    </i>
    <i r="1">
      <x v="16"/>
      <x v="29"/>
      <x v="1481"/>
      <x v="15"/>
    </i>
    <i r="1">
      <x v="17"/>
      <x v="30"/>
      <x v="1485"/>
      <x v="15"/>
    </i>
    <i r="1">
      <x v="18"/>
      <x v="31"/>
      <x v="1497"/>
      <x v="15"/>
    </i>
    <i r="1">
      <x v="20"/>
      <x v="33"/>
      <x v="1490"/>
      <x v="15"/>
    </i>
    <i r="1">
      <x v="21"/>
      <x v="34"/>
      <x v="1487"/>
      <x v="15"/>
    </i>
    <i r="1">
      <x v="23"/>
      <x v="36"/>
      <x v="1476"/>
      <x v="15"/>
    </i>
    <i r="1">
      <x v="24"/>
      <x v="37"/>
      <x v="1480"/>
      <x v="15"/>
    </i>
    <i r="1">
      <x v="26"/>
      <x v="39"/>
      <x v="1486"/>
      <x v="15"/>
    </i>
    <i r="1">
      <x v="27"/>
      <x v="40"/>
      <x v="1478"/>
      <x v="15"/>
    </i>
    <i r="1">
      <x v="29"/>
      <x v="42"/>
      <x v="1491"/>
      <x v="15"/>
    </i>
    <i r="1">
      <x v="32"/>
      <x v="45"/>
      <x v="1492"/>
      <x v="15"/>
    </i>
    <i r="1">
      <x v="33"/>
      <x v="46"/>
      <x v="1488"/>
      <x v="15"/>
    </i>
    <i r="1">
      <x v="34"/>
      <x v="47"/>
      <x v="1475"/>
      <x v="19"/>
    </i>
    <i r="1">
      <x v="40"/>
      <x v="53"/>
      <x v="1484"/>
      <x v="15"/>
    </i>
    <i r="1">
      <x v="41"/>
      <x v="54"/>
      <x v="1482"/>
      <x v="15"/>
    </i>
    <i r="1">
      <x v="42"/>
      <x v="55"/>
      <x v="1477"/>
      <x v="15"/>
    </i>
    <i r="1">
      <x v="43"/>
      <x v="56"/>
      <x v="1495"/>
      <x v="15"/>
    </i>
    <i r="1">
      <x v="45"/>
      <x v="58"/>
      <x v="1483"/>
      <x v="15"/>
    </i>
    <i r="1">
      <x v="55"/>
      <x v="68"/>
      <x v="1498"/>
      <x v="25"/>
    </i>
    <i r="1">
      <x v="56"/>
      <x v="69"/>
      <x v="1496"/>
      <x v="15"/>
    </i>
    <i r="1">
      <x v="59"/>
      <x v="72"/>
      <x v="1479"/>
      <x v="15"/>
    </i>
    <i r="1">
      <x v="60"/>
      <x v="73"/>
      <x v="1499"/>
      <x v="27"/>
    </i>
    <i r="1">
      <x v="67"/>
      <x v="82"/>
      <x v="1493"/>
      <x v="15"/>
    </i>
    <i r="1">
      <x v="71"/>
      <x v="86"/>
      <x v="1500"/>
      <x v="36"/>
    </i>
    <i r="1">
      <x v="75"/>
      <x v="91"/>
      <x v="1501"/>
      <x v="41"/>
    </i>
    <i r="1">
      <x v="76"/>
      <x v="92"/>
      <x v="1494"/>
      <x v="15"/>
    </i>
    <i t="default">
      <x v="44"/>
    </i>
    <i>
      <x v="45"/>
      <x/>
      <x/>
      <x v="1534"/>
      <x/>
    </i>
    <i r="3">
      <x v="1535"/>
      <x/>
    </i>
    <i r="2">
      <x v="1"/>
      <x v="1532"/>
      <x/>
    </i>
    <i r="3">
      <x v="1533"/>
      <x/>
    </i>
    <i r="2">
      <x v="2"/>
      <x v="1536"/>
      <x/>
    </i>
    <i r="3">
      <x v="1537"/>
      <x/>
    </i>
    <i r="2">
      <x v="3"/>
      <x v="1540"/>
      <x/>
    </i>
    <i r="3">
      <x v="1541"/>
      <x/>
    </i>
    <i r="2">
      <x v="4"/>
      <x v="1538"/>
      <x/>
    </i>
    <i r="3">
      <x v="1539"/>
      <x/>
    </i>
    <i r="2">
      <x v="5"/>
      <x v="1513"/>
      <x/>
    </i>
    <i r="3">
      <x v="1514"/>
      <x/>
    </i>
    <i r="2">
      <x v="6"/>
      <x v="1517"/>
      <x/>
    </i>
    <i r="3">
      <x v="1518"/>
      <x/>
    </i>
    <i r="2">
      <x v="7"/>
      <x v="1515"/>
      <x/>
    </i>
    <i r="3">
      <x v="1516"/>
      <x/>
    </i>
    <i r="2">
      <x v="22"/>
      <x v="1542"/>
      <x/>
    </i>
    <i r="3">
      <x v="1543"/>
      <x/>
    </i>
    <i r="1">
      <x v="10"/>
      <x v="19"/>
      <x v="1502"/>
      <x v="10"/>
    </i>
    <i r="1">
      <x v="25"/>
      <x v="38"/>
      <x v="1520"/>
      <x v="16"/>
    </i>
    <i r="1">
      <x v="27"/>
      <x v="40"/>
      <x v="1530"/>
      <x v="15"/>
    </i>
    <i r="1">
      <x v="30"/>
      <x v="43"/>
      <x v="1522"/>
      <x v="17"/>
    </i>
    <i r="1">
      <x v="31"/>
      <x v="44"/>
      <x v="1512"/>
      <x v="18"/>
    </i>
    <i r="1">
      <x v="35"/>
      <x v="48"/>
      <x v="1509"/>
      <x v="15"/>
    </i>
    <i r="1">
      <x v="36"/>
      <x v="49"/>
      <x v="1508"/>
      <x v="15"/>
    </i>
    <i r="1">
      <x v="37"/>
      <x v="50"/>
      <x v="1503"/>
      <x v="15"/>
    </i>
    <i r="1">
      <x v="38"/>
      <x v="51"/>
      <x v="1506"/>
      <x v="15"/>
    </i>
    <i r="1">
      <x v="39"/>
      <x v="52"/>
      <x v="1504"/>
      <x v="15"/>
    </i>
    <i r="1">
      <x v="44"/>
      <x v="57"/>
      <x v="1505"/>
      <x v="15"/>
    </i>
    <i r="1">
      <x v="46"/>
      <x v="59"/>
      <x v="1507"/>
      <x v="15"/>
    </i>
    <i r="1">
      <x v="49"/>
      <x v="62"/>
      <x v="1521"/>
      <x v="21"/>
    </i>
    <i r="1">
      <x v="53"/>
      <x v="66"/>
      <x v="1526"/>
      <x v="23"/>
    </i>
    <i r="1">
      <x v="57"/>
      <x v="70"/>
      <x v="1524"/>
      <x v="45"/>
    </i>
    <i r="1">
      <x v="60"/>
      <x v="73"/>
      <x v="1528"/>
      <x v="27"/>
    </i>
    <i r="1">
      <x v="61"/>
      <x v="74"/>
      <x v="1523"/>
      <x v="28"/>
    </i>
    <i r="1">
      <x v="63"/>
      <x v="78"/>
      <x v="1519"/>
      <x v="30"/>
    </i>
    <i r="1">
      <x v="64"/>
      <x v="79"/>
      <x v="1511"/>
      <x v="31"/>
    </i>
    <i r="1">
      <x v="68"/>
      <x v="83"/>
      <x v="1527"/>
      <x v="33"/>
    </i>
    <i r="1">
      <x v="69"/>
      <x v="84"/>
      <x v="1525"/>
      <x v="34"/>
    </i>
    <i r="1">
      <x v="70"/>
      <x v="85"/>
      <x v="1529"/>
      <x v="35"/>
    </i>
    <i r="1">
      <x v="74"/>
      <x v="90"/>
      <x v="1531"/>
      <x v="40"/>
    </i>
    <i r="1">
      <x v="77"/>
      <x v="93"/>
      <x v="1510"/>
      <x v="15"/>
    </i>
    <i t="default">
      <x v="45"/>
    </i>
    <i>
      <x v="46"/>
      <x/>
      <x v="5"/>
      <x v="1548"/>
      <x/>
    </i>
    <i r="3">
      <x v="1549"/>
      <x/>
    </i>
    <i r="2">
      <x v="6"/>
      <x v="1552"/>
      <x/>
    </i>
    <i r="3">
      <x v="1553"/>
      <x/>
    </i>
    <i r="2">
      <x v="7"/>
      <x v="1550"/>
      <x/>
    </i>
    <i r="3">
      <x v="1551"/>
      <x/>
    </i>
    <i r="2">
      <x v="17"/>
      <x v="1546"/>
      <x/>
    </i>
    <i r="3">
      <x v="1547"/>
      <x/>
    </i>
    <i r="1">
      <x v="10"/>
      <x v="19"/>
      <x v="1544"/>
      <x v="10"/>
    </i>
    <i r="1">
      <x v="13"/>
      <x v="24"/>
      <x v="1545"/>
      <x v="38"/>
    </i>
    <i r="1">
      <x v="14"/>
      <x v="25"/>
      <x v="1554"/>
      <x v="14"/>
    </i>
    <i r="2">
      <x v="26"/>
      <x v="1556"/>
      <x v="14"/>
    </i>
    <i r="3">
      <x v="1557"/>
      <x v="14"/>
    </i>
    <i r="2">
      <x v="27"/>
      <x v="1555"/>
      <x v="14"/>
    </i>
    <i r="1">
      <x v="50"/>
      <x v="63"/>
      <x v="1558"/>
      <x v="22"/>
    </i>
    <i r="1">
      <x v="51"/>
      <x v="64"/>
      <x v="1560"/>
      <x v="22"/>
    </i>
    <i r="1">
      <x v="52"/>
      <x v="65"/>
      <x v="1559"/>
      <x v="22"/>
    </i>
    <i r="1">
      <x v="54"/>
      <x v="67"/>
      <x v="1569"/>
      <x v="24"/>
    </i>
    <i r="1">
      <x v="62"/>
      <x v="75"/>
      <x v="1566"/>
      <x v="29"/>
    </i>
    <i r="2">
      <x v="76"/>
      <x v="1565"/>
      <x v="29"/>
    </i>
    <i r="2">
      <x v="77"/>
      <x v="1567"/>
      <x v="29"/>
    </i>
    <i r="2">
      <x v="99"/>
      <x v="1568"/>
      <x v="29"/>
    </i>
    <i r="1">
      <x v="66"/>
      <x v="81"/>
      <x v="1561"/>
      <x v="15"/>
    </i>
    <i r="1">
      <x v="69"/>
      <x v="84"/>
      <x v="1564"/>
      <x v="34"/>
    </i>
    <i r="1">
      <x v="72"/>
      <x v="87"/>
      <x v="1563"/>
      <x v="37"/>
    </i>
    <i r="1">
      <x v="75"/>
      <x v="91"/>
      <x v="1562"/>
      <x v="41"/>
    </i>
    <i t="default">
      <x v="46"/>
    </i>
    <i>
      <x v="47"/>
      <x/>
      <x/>
      <x v="1584"/>
      <x/>
    </i>
    <i r="3">
      <x v="1585"/>
      <x/>
    </i>
    <i r="2">
      <x v="1"/>
      <x v="1582"/>
      <x/>
    </i>
    <i r="3">
      <x v="1583"/>
      <x/>
    </i>
    <i r="2">
      <x v="2"/>
      <x v="1586"/>
      <x/>
    </i>
    <i r="3">
      <x v="1587"/>
      <x/>
    </i>
    <i r="2">
      <x v="3"/>
      <x v="1590"/>
      <x/>
    </i>
    <i r="3">
      <x v="1591"/>
      <x/>
    </i>
    <i r="2">
      <x v="4"/>
      <x v="1588"/>
      <x/>
    </i>
    <i r="3">
      <x v="1589"/>
      <x/>
    </i>
    <i r="2">
      <x v="5"/>
      <x v="1576"/>
      <x/>
    </i>
    <i r="3">
      <x v="1577"/>
      <x/>
    </i>
    <i r="2">
      <x v="6"/>
      <x v="1580"/>
      <x/>
    </i>
    <i r="3">
      <x v="1581"/>
      <x/>
    </i>
    <i r="2">
      <x v="7"/>
      <x v="1578"/>
      <x/>
    </i>
    <i r="3">
      <x v="1579"/>
      <x/>
    </i>
    <i r="1">
      <x v="12"/>
      <x v="23"/>
      <x v="1575"/>
      <x v="12"/>
    </i>
    <i r="1">
      <x v="13"/>
      <x v="24"/>
      <x v="1574"/>
      <x v="38"/>
    </i>
    <i r="1">
      <x v="31"/>
      <x v="44"/>
      <x v="1573"/>
      <x v="18"/>
    </i>
    <i r="1">
      <x v="57"/>
      <x v="70"/>
      <x v="1570"/>
      <x v="45"/>
    </i>
    <i r="1">
      <x v="70"/>
      <x v="85"/>
      <x v="1571"/>
      <x v="35"/>
    </i>
    <i r="1">
      <x v="71"/>
      <x v="86"/>
      <x v="1572"/>
      <x v="36"/>
    </i>
    <i t="default">
      <x v="47"/>
    </i>
    <i>
      <x v="48"/>
      <x/>
      <x v="17"/>
      <x v="1594"/>
      <x/>
    </i>
    <i r="1">
      <x v="10"/>
      <x v="19"/>
      <x v="1593"/>
      <x v="10"/>
    </i>
    <i r="1">
      <x v="18"/>
      <x v="31"/>
      <x v="1614"/>
      <x v="15"/>
    </i>
    <i r="1">
      <x v="19"/>
      <x v="32"/>
      <x v="1618"/>
      <x v="15"/>
    </i>
    <i r="1">
      <x v="20"/>
      <x v="33"/>
      <x v="1610"/>
      <x v="15"/>
    </i>
    <i r="1">
      <x v="21"/>
      <x v="34"/>
      <x v="1607"/>
      <x v="15"/>
    </i>
    <i r="1">
      <x v="22"/>
      <x v="35"/>
      <x v="1617"/>
      <x v="15"/>
    </i>
    <i r="1">
      <x v="25"/>
      <x v="38"/>
      <x v="1619"/>
      <x v="16"/>
    </i>
    <i r="1">
      <x v="26"/>
      <x v="39"/>
      <x v="1606"/>
      <x v="15"/>
    </i>
    <i r="1">
      <x v="27"/>
      <x v="40"/>
      <x v="1599"/>
      <x v="15"/>
    </i>
    <i r="1">
      <x v="29"/>
      <x v="42"/>
      <x v="1611"/>
      <x v="15"/>
    </i>
    <i r="1">
      <x v="33"/>
      <x v="46"/>
      <x v="1608"/>
      <x v="15"/>
    </i>
    <i r="1">
      <x v="36"/>
      <x v="49"/>
      <x v="1609"/>
      <x v="15"/>
    </i>
    <i r="1">
      <x v="37"/>
      <x v="50"/>
      <x v="1595"/>
      <x v="15"/>
    </i>
    <i r="1">
      <x v="38"/>
      <x v="51"/>
      <x v="1600"/>
      <x v="15"/>
    </i>
    <i r="1">
      <x v="39"/>
      <x v="52"/>
      <x v="1597"/>
      <x v="15"/>
    </i>
    <i r="1">
      <x v="40"/>
      <x v="53"/>
      <x v="1605"/>
      <x v="15"/>
    </i>
    <i r="1">
      <x v="41"/>
      <x v="54"/>
      <x v="1603"/>
      <x v="15"/>
    </i>
    <i r="1">
      <x v="42"/>
      <x v="55"/>
      <x v="1596"/>
      <x v="15"/>
    </i>
    <i r="1">
      <x v="43"/>
      <x v="56"/>
      <x v="1612"/>
      <x v="15"/>
    </i>
    <i r="1">
      <x v="44"/>
      <x v="57"/>
      <x v="1598"/>
      <x v="15"/>
    </i>
    <i r="1">
      <x v="45"/>
      <x v="58"/>
      <x v="1604"/>
      <x v="15"/>
    </i>
    <i r="1">
      <x v="46"/>
      <x v="59"/>
      <x v="1602"/>
      <x v="15"/>
    </i>
    <i r="1">
      <x v="47"/>
      <x v="60"/>
      <x v="1616"/>
      <x v="15"/>
    </i>
    <i r="1">
      <x v="56"/>
      <x v="69"/>
      <x v="1613"/>
      <x v="15"/>
    </i>
    <i r="1">
      <x v="59"/>
      <x v="72"/>
      <x v="1601"/>
      <x v="15"/>
    </i>
    <i r="1">
      <x v="64"/>
      <x v="79"/>
      <x v="1592"/>
      <x v="31"/>
    </i>
    <i r="1">
      <x v="77"/>
      <x v="93"/>
      <x v="1615"/>
      <x v="15"/>
    </i>
    <i t="default">
      <x v="48"/>
    </i>
    <i t="grand">
      <x/>
    </i>
  </rowItems>
  <colFields count="1">
    <field x="13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Sum of Quantity" fld="14" baseField="0" baseItem="0" numFmtId="169"/>
  </dataFields>
  <formats count="5">
    <format dxfId="83">
      <pivotArea outline="0" collapsedLevelsAreSubtotals="1" fieldPosition="0"/>
    </format>
    <format dxfId="82">
      <pivotArea field="13" type="button" dataOnly="0" labelOnly="1" outline="0" axis="axisCol" fieldPosition="0"/>
    </format>
    <format dxfId="81">
      <pivotArea type="topRight" dataOnly="0" labelOnly="1" outline="0" fieldPosition="0"/>
    </format>
    <format dxfId="80">
      <pivotArea dataOnly="0" labelOnly="1" outline="0" fieldPosition="0">
        <references count="1">
          <reference field="13" count="0"/>
        </references>
      </pivotArea>
    </format>
    <format dxfId="7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E702F-B287-4208-82E1-4EE6C14995DA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X93" firstHeaderRow="1" firstDataRow="2" firstDataCol="3" rowPageCount="1" colPageCount="1"/>
  <pivotFields count="23"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80">
        <item x="0"/>
        <item m="1" x="78"/>
        <item m="1" x="79"/>
        <item m="1" x="69"/>
        <item m="1" x="70"/>
        <item m="1" x="73"/>
        <item m="1" x="74"/>
        <item m="1" x="75"/>
        <item m="1" x="76"/>
        <item m="1" x="77"/>
        <item x="60"/>
        <item x="2"/>
        <item x="1"/>
        <item x="52"/>
        <item x="56"/>
        <item x="38"/>
        <item x="17"/>
        <item x="32"/>
        <item x="46"/>
        <item x="40"/>
        <item x="39"/>
        <item x="34"/>
        <item x="35"/>
        <item x="47"/>
        <item x="16"/>
        <item x="5"/>
        <item x="33"/>
        <item x="12"/>
        <item m="1" x="72"/>
        <item x="41"/>
        <item x="62"/>
        <item x="4"/>
        <item x="42"/>
        <item x="36"/>
        <item x="3"/>
        <item x="45"/>
        <item x="37"/>
        <item x="7"/>
        <item x="13"/>
        <item x="10"/>
        <item x="31"/>
        <item x="29"/>
        <item x="9"/>
        <item x="49"/>
        <item x="11"/>
        <item x="30"/>
        <item x="15"/>
        <item x="8"/>
        <item x="51"/>
        <item x="65"/>
        <item x="53"/>
        <item x="55"/>
        <item x="54"/>
        <item x="61"/>
        <item x="26"/>
        <item x="6"/>
        <item x="44"/>
        <item x="57"/>
        <item m="1" x="71"/>
        <item x="14"/>
        <item x="23"/>
        <item x="18"/>
        <item x="24"/>
        <item x="67"/>
        <item x="59"/>
        <item x="66"/>
        <item x="50"/>
        <item x="43"/>
        <item x="28"/>
        <item x="21"/>
        <item x="27"/>
        <item x="25"/>
        <item x="20"/>
        <item x="19"/>
        <item x="64"/>
        <item x="22"/>
        <item x="63"/>
        <item x="48"/>
        <item x="58"/>
        <item x="68"/>
      </items>
    </pivotField>
    <pivotField axis="axisRow" compact="0" outline="0" showAll="0">
      <items count="47">
        <item x="0"/>
        <item m="1" x="40"/>
        <item m="1" x="35"/>
        <item m="1" x="39"/>
        <item m="1" x="44"/>
        <item m="1" x="34"/>
        <item m="1" x="41"/>
        <item m="1" x="43"/>
        <item m="1" x="42"/>
        <item m="1" x="36"/>
        <item x="26"/>
        <item x="2"/>
        <item x="1"/>
        <item m="1" x="45"/>
        <item x="22"/>
        <item x="7"/>
        <item x="5"/>
        <item x="28"/>
        <item x="4"/>
        <item x="3"/>
        <item x="19"/>
        <item x="30"/>
        <item x="21"/>
        <item x="27"/>
        <item x="16"/>
        <item x="6"/>
        <item m="1" x="38"/>
        <item x="13"/>
        <item x="8"/>
        <item x="14"/>
        <item x="32"/>
        <item x="25"/>
        <item m="1" x="37"/>
        <item x="18"/>
        <item x="11"/>
        <item x="17"/>
        <item x="15"/>
        <item x="10"/>
        <item x="20"/>
        <item x="9"/>
        <item x="29"/>
        <item x="12"/>
        <item x="24"/>
        <item x="31"/>
        <item x="33"/>
        <item x="23"/>
        <item t="default"/>
      </items>
    </pivotField>
    <pivotField axis="axisRow" compact="0" outline="0" showAll="0" defaultSubtotal="0">
      <items count="100">
        <item x="6"/>
        <item x="5"/>
        <item x="7"/>
        <item x="9"/>
        <item x="8"/>
        <item x="0"/>
        <item x="2"/>
        <item x="1"/>
        <item m="1" x="98"/>
        <item m="1" x="99"/>
        <item m="1" x="88"/>
        <item m="1" x="89"/>
        <item m="1" x="92"/>
        <item m="1" x="94"/>
        <item m="1" x="95"/>
        <item m="1" x="96"/>
        <item m="1" x="97"/>
        <item x="4"/>
        <item m="1" x="93"/>
        <item x="79"/>
        <item x="11"/>
        <item x="12"/>
        <item x="3"/>
        <item x="10"/>
        <item x="65"/>
        <item x="71"/>
        <item x="72"/>
        <item x="69"/>
        <item x="51"/>
        <item x="27"/>
        <item x="45"/>
        <item x="59"/>
        <item x="53"/>
        <item x="52"/>
        <item x="47"/>
        <item x="48"/>
        <item x="60"/>
        <item x="26"/>
        <item x="15"/>
        <item x="46"/>
        <item x="22"/>
        <item m="1" x="91"/>
        <item x="54"/>
        <item x="81"/>
        <item x="14"/>
        <item x="55"/>
        <item x="49"/>
        <item x="13"/>
        <item x="58"/>
        <item x="50"/>
        <item x="17"/>
        <item x="23"/>
        <item x="20"/>
        <item x="44"/>
        <item x="42"/>
        <item x="19"/>
        <item x="62"/>
        <item x="21"/>
        <item x="43"/>
        <item x="25"/>
        <item x="18"/>
        <item x="64"/>
        <item x="84"/>
        <item x="66"/>
        <item x="68"/>
        <item x="67"/>
        <item x="80"/>
        <item x="39"/>
        <item x="16"/>
        <item x="57"/>
        <item x="70"/>
        <item m="1" x="90"/>
        <item x="24"/>
        <item x="33"/>
        <item x="28"/>
        <item x="35"/>
        <item x="34"/>
        <item x="36"/>
        <item x="86"/>
        <item x="78"/>
        <item x="85"/>
        <item x="63"/>
        <item x="56"/>
        <item x="41"/>
        <item x="31"/>
        <item x="40"/>
        <item x="38"/>
        <item x="30"/>
        <item x="73"/>
        <item x="29"/>
        <item x="83"/>
        <item x="32"/>
        <item x="82"/>
        <item x="61"/>
        <item x="75"/>
        <item x="76"/>
        <item x="77"/>
        <item x="74"/>
        <item x="87"/>
        <item x="37"/>
      </items>
    </pivotField>
    <pivotField compact="0" outline="0" showAll="0"/>
    <pivotField compact="0" outline="0" showAll="0"/>
    <pivotField compact="0" numFmtId="170" outline="0" showAll="0"/>
    <pivotField compact="0" numFmtId="4" outline="0" showAll="0"/>
    <pivotField axis="axisCol" compact="0" outline="0" showAll="0">
      <items count="23">
        <item x="0"/>
        <item x="1"/>
        <item x="2"/>
        <item x="18"/>
        <item x="7"/>
        <item x="11"/>
        <item x="12"/>
        <item x="8"/>
        <item m="1" x="21"/>
        <item m="1" x="20"/>
        <item x="3"/>
        <item x="4"/>
        <item x="5"/>
        <item x="6"/>
        <item x="17"/>
        <item x="16"/>
        <item x="15"/>
        <item x="14"/>
        <item x="10"/>
        <item x="19"/>
        <item x="9"/>
        <item x="13"/>
        <item t="default"/>
      </items>
    </pivotField>
    <pivotField dataField="1" compact="0" outline="0" showAll="0"/>
    <pivotField compact="0" numFmtId="168" outline="0" showAll="0"/>
    <pivotField compact="0" numFmtId="168" outline="0" showAll="0"/>
    <pivotField compact="0" numFmtId="40" outline="0" showAll="0"/>
    <pivotField compact="0" numFmtId="40" outline="0" showAll="0"/>
    <pivotField compact="0" numFmtId="40" outline="0" showAll="0"/>
    <pivotField compact="0" numFmtId="40" outline="0" showAll="0"/>
    <pivotField compact="0" outline="0" showAll="0"/>
    <pivotField axis="axisPage" compact="0" outline="0" multipleItemSelectionAllowed="1" showAll="0">
      <items count="5">
        <item x="0"/>
        <item x="2"/>
        <item x="1"/>
        <item x="3"/>
        <item t="default"/>
      </items>
    </pivotField>
  </pivotFields>
  <rowFields count="3">
    <field x="6"/>
    <field x="8"/>
    <field x="7"/>
  </rowFields>
  <rowItems count="89">
    <i>
      <x/>
      <x/>
      <x/>
    </i>
    <i r="1">
      <x v="1"/>
      <x/>
    </i>
    <i r="1">
      <x v="2"/>
      <x/>
    </i>
    <i r="1">
      <x v="3"/>
      <x/>
    </i>
    <i r="1">
      <x v="4"/>
      <x/>
    </i>
    <i r="1">
      <x v="5"/>
      <x/>
    </i>
    <i r="1">
      <x v="6"/>
      <x/>
    </i>
    <i r="1">
      <x v="7"/>
      <x/>
    </i>
    <i r="1">
      <x v="17"/>
      <x/>
    </i>
    <i r="1">
      <x v="22"/>
      <x/>
    </i>
    <i>
      <x v="10"/>
      <x v="19"/>
      <x v="10"/>
    </i>
    <i>
      <x v="11"/>
      <x v="20"/>
      <x v="11"/>
    </i>
    <i r="1">
      <x v="21"/>
      <x v="11"/>
    </i>
    <i>
      <x v="12"/>
      <x v="23"/>
      <x v="12"/>
    </i>
    <i r="1">
      <x v="88"/>
      <x v="12"/>
    </i>
    <i>
      <x v="13"/>
      <x v="24"/>
      <x v="38"/>
    </i>
    <i>
      <x v="14"/>
      <x v="25"/>
      <x v="14"/>
    </i>
    <i r="1">
      <x v="26"/>
      <x v="14"/>
    </i>
    <i r="1">
      <x v="27"/>
      <x v="14"/>
    </i>
    <i>
      <x v="15"/>
      <x v="28"/>
      <x v="15"/>
    </i>
    <i>
      <x v="16"/>
      <x v="29"/>
      <x v="15"/>
    </i>
    <i>
      <x v="17"/>
      <x v="30"/>
      <x v="15"/>
    </i>
    <i>
      <x v="18"/>
      <x v="31"/>
      <x v="15"/>
    </i>
    <i>
      <x v="19"/>
      <x v="32"/>
      <x v="15"/>
    </i>
    <i>
      <x v="20"/>
      <x v="33"/>
      <x v="15"/>
    </i>
    <i>
      <x v="21"/>
      <x v="34"/>
      <x v="15"/>
    </i>
    <i>
      <x v="22"/>
      <x v="35"/>
      <x v="15"/>
    </i>
    <i>
      <x v="23"/>
      <x v="36"/>
      <x v="15"/>
    </i>
    <i>
      <x v="24"/>
      <x v="37"/>
      <x v="15"/>
    </i>
    <i>
      <x v="25"/>
      <x v="38"/>
      <x v="16"/>
    </i>
    <i>
      <x v="26"/>
      <x v="39"/>
      <x v="15"/>
    </i>
    <i>
      <x v="27"/>
      <x v="40"/>
      <x v="15"/>
    </i>
    <i>
      <x v="29"/>
      <x v="42"/>
      <x v="15"/>
    </i>
    <i>
      <x v="30"/>
      <x v="43"/>
      <x v="17"/>
    </i>
    <i>
      <x v="31"/>
      <x v="44"/>
      <x v="18"/>
    </i>
    <i>
      <x v="32"/>
      <x v="45"/>
      <x v="15"/>
    </i>
    <i>
      <x v="33"/>
      <x v="46"/>
      <x v="15"/>
    </i>
    <i>
      <x v="34"/>
      <x v="47"/>
      <x v="19"/>
    </i>
    <i>
      <x v="35"/>
      <x v="48"/>
      <x v="15"/>
    </i>
    <i>
      <x v="36"/>
      <x v="49"/>
      <x v="15"/>
    </i>
    <i>
      <x v="37"/>
      <x v="50"/>
      <x v="15"/>
    </i>
    <i>
      <x v="38"/>
      <x v="51"/>
      <x v="15"/>
    </i>
    <i>
      <x v="39"/>
      <x v="52"/>
      <x v="15"/>
    </i>
    <i>
      <x v="40"/>
      <x v="53"/>
      <x v="15"/>
    </i>
    <i>
      <x v="41"/>
      <x v="54"/>
      <x v="15"/>
    </i>
    <i>
      <x v="42"/>
      <x v="55"/>
      <x v="15"/>
    </i>
    <i>
      <x v="43"/>
      <x v="56"/>
      <x v="15"/>
    </i>
    <i>
      <x v="44"/>
      <x v="57"/>
      <x v="15"/>
    </i>
    <i>
      <x v="45"/>
      <x v="58"/>
      <x v="15"/>
    </i>
    <i>
      <x v="46"/>
      <x v="59"/>
      <x v="15"/>
    </i>
    <i>
      <x v="47"/>
      <x v="60"/>
      <x v="15"/>
    </i>
    <i>
      <x v="48"/>
      <x v="61"/>
      <x v="20"/>
    </i>
    <i>
      <x v="49"/>
      <x v="62"/>
      <x v="21"/>
    </i>
    <i>
      <x v="50"/>
      <x v="63"/>
      <x v="22"/>
    </i>
    <i>
      <x v="51"/>
      <x v="64"/>
      <x v="22"/>
    </i>
    <i>
      <x v="52"/>
      <x v="65"/>
      <x v="22"/>
    </i>
    <i>
      <x v="53"/>
      <x v="66"/>
      <x v="23"/>
    </i>
    <i>
      <x v="54"/>
      <x v="67"/>
      <x v="24"/>
    </i>
    <i>
      <x v="55"/>
      <x v="68"/>
      <x v="25"/>
    </i>
    <i>
      <x v="56"/>
      <x v="69"/>
      <x v="15"/>
    </i>
    <i>
      <x v="57"/>
      <x v="70"/>
      <x v="45"/>
    </i>
    <i>
      <x v="59"/>
      <x v="72"/>
      <x v="15"/>
    </i>
    <i>
      <x v="60"/>
      <x v="73"/>
      <x v="27"/>
    </i>
    <i>
      <x v="61"/>
      <x v="74"/>
      <x v="28"/>
    </i>
    <i>
      <x v="62"/>
      <x v="75"/>
      <x v="29"/>
    </i>
    <i r="1">
      <x v="76"/>
      <x v="29"/>
    </i>
    <i r="1">
      <x v="77"/>
      <x v="29"/>
    </i>
    <i r="1">
      <x v="99"/>
      <x v="29"/>
    </i>
    <i>
      <x v="63"/>
      <x v="78"/>
      <x v="30"/>
    </i>
    <i>
      <x v="64"/>
      <x v="79"/>
      <x v="31"/>
    </i>
    <i>
      <x v="65"/>
      <x v="80"/>
      <x v="43"/>
    </i>
    <i>
      <x v="66"/>
      <x v="81"/>
      <x v="15"/>
    </i>
    <i>
      <x v="67"/>
      <x v="82"/>
      <x v="15"/>
    </i>
    <i>
      <x v="68"/>
      <x v="83"/>
      <x v="33"/>
    </i>
    <i>
      <x v="69"/>
      <x v="84"/>
      <x v="34"/>
    </i>
    <i>
      <x v="70"/>
      <x v="85"/>
      <x v="35"/>
    </i>
    <i>
      <x v="71"/>
      <x v="86"/>
      <x v="36"/>
    </i>
    <i>
      <x v="72"/>
      <x v="87"/>
      <x v="37"/>
    </i>
    <i>
      <x v="73"/>
      <x v="89"/>
      <x v="39"/>
    </i>
    <i>
      <x v="74"/>
      <x v="90"/>
      <x v="40"/>
    </i>
    <i>
      <x v="75"/>
      <x v="91"/>
      <x v="41"/>
    </i>
    <i>
      <x v="76"/>
      <x v="92"/>
      <x v="15"/>
    </i>
    <i>
      <x v="77"/>
      <x v="93"/>
      <x v="15"/>
    </i>
    <i>
      <x v="78"/>
      <x v="94"/>
      <x v="42"/>
    </i>
    <i r="1">
      <x v="95"/>
      <x v="42"/>
    </i>
    <i r="1">
      <x v="96"/>
      <x v="42"/>
    </i>
    <i r="1">
      <x v="97"/>
      <x v="42"/>
    </i>
    <i>
      <x v="79"/>
      <x v="98"/>
      <x v="44"/>
    </i>
    <i t="grand">
      <x/>
    </i>
  </rowItems>
  <colFields count="1">
    <field x="13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pageFields count="1">
    <pageField fld="22" hier="-1"/>
  </pageFields>
  <dataFields count="1">
    <dataField name="Sum of Quantity" fld="14" baseField="0" baseItem="0" numFmtId="169"/>
  </dataFields>
  <formats count="5">
    <format dxfId="78">
      <pivotArea outline="0" collapsedLevelsAreSubtotals="1" fieldPosition="0"/>
    </format>
    <format dxfId="77">
      <pivotArea field="13" type="button" dataOnly="0" labelOnly="1" outline="0" axis="axisCol" fieldPosition="0"/>
    </format>
    <format dxfId="76">
      <pivotArea type="topRight" dataOnly="0" labelOnly="1" outline="0" fieldPosition="0"/>
    </format>
    <format dxfId="75">
      <pivotArea dataOnly="0" labelOnly="1" outline="0" fieldPosition="0">
        <references count="1">
          <reference field="13" count="0"/>
        </references>
      </pivotArea>
    </format>
    <format dxfId="7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 colHeaderCaption="Brand Name" customListSort="0">
  <location ref="A3:U100" firstHeaderRow="1" firstDataRow="2" firstDataCol="2" rowPageCount="1" colPageCount="1"/>
  <pivotFields count="23">
    <pivotField axis="axisRow" compact="0" outline="0" showAll="0" sortType="ascending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586">
        <item x="5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</items>
    </pivotField>
    <pivotField compact="0" outline="0" showAll="0" defaultSubtotal="0">
      <items count="69">
        <item x="68"/>
        <item x="54"/>
        <item x="53"/>
        <item x="55"/>
        <item x="59"/>
        <item x="52"/>
        <item x="60"/>
        <item x="67"/>
        <item x="0"/>
        <item x="32"/>
        <item x="56"/>
        <item x="16"/>
        <item x="33"/>
        <item x="8"/>
        <item x="10"/>
        <item x="11"/>
        <item x="12"/>
        <item x="13"/>
        <item x="7"/>
        <item x="34"/>
        <item x="35"/>
        <item x="9"/>
        <item x="36"/>
        <item x="49"/>
        <item x="3"/>
        <item x="1"/>
        <item x="15"/>
        <item x="30"/>
        <item x="29"/>
        <item x="14"/>
        <item x="17"/>
        <item x="43"/>
        <item x="31"/>
        <item x="51"/>
        <item x="63"/>
        <item x="2"/>
        <item x="42"/>
        <item x="44"/>
        <item x="39"/>
        <item x="40"/>
        <item x="4"/>
        <item x="38"/>
        <item x="50"/>
        <item x="37"/>
        <item x="41"/>
        <item x="46"/>
        <item x="65"/>
        <item x="45"/>
        <item x="47"/>
        <item x="5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48"/>
        <item x="57"/>
        <item x="58"/>
        <item x="61"/>
        <item x="62"/>
        <item x="64"/>
        <item x="66"/>
      </items>
    </pivotField>
    <pivotField axis="axisRow" compact="0" outline="0" showAll="0">
      <items count="35">
        <item x="25"/>
        <item x="0"/>
        <item x="2"/>
        <item x="22"/>
        <item x="32"/>
        <item x="21"/>
        <item x="7"/>
        <item x="33"/>
        <item x="3"/>
        <item x="1"/>
        <item x="19"/>
        <item x="26"/>
        <item x="4"/>
        <item x="30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3"/>
        <item x="24"/>
        <item x="27"/>
        <item x="28"/>
        <item x="29"/>
        <item x="31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umSubtotal="1">
      <items count="22">
        <item x="7"/>
        <item x="20"/>
        <item x="19"/>
        <item x="0"/>
        <item x="1"/>
        <item x="2"/>
        <item x="4"/>
        <item x="6"/>
        <item x="3"/>
        <item x="5"/>
        <item x="12"/>
        <item x="8"/>
        <item x="11"/>
        <item x="9"/>
        <item x="10"/>
        <item x="13"/>
        <item x="14"/>
        <item x="15"/>
        <item x="16"/>
        <item x="17"/>
        <item x="18"/>
        <item t="sum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6">
        <item x="0"/>
        <item h="1" x="4"/>
        <item h="1" x="3"/>
        <item h="1" x="2"/>
        <item h="1" x="1"/>
        <item t="default"/>
      </items>
    </pivotField>
  </pivotFields>
  <rowFields count="2">
    <field x="0"/>
    <field x="7"/>
  </rowFields>
  <rowItems count="96">
    <i>
      <x/>
      <x v="1"/>
    </i>
    <i r="1">
      <x v="2"/>
    </i>
    <i r="1">
      <x v="6"/>
    </i>
    <i r="1">
      <x v="8"/>
    </i>
    <i r="1">
      <x v="9"/>
    </i>
    <i r="1">
      <x v="12"/>
    </i>
    <i r="1">
      <x v="14"/>
    </i>
    <i>
      <x v="1"/>
      <x v="1"/>
    </i>
    <i r="1">
      <x v="2"/>
    </i>
    <i r="1">
      <x v="3"/>
    </i>
    <i r="1">
      <x v="5"/>
    </i>
    <i r="1">
      <x v="10"/>
    </i>
    <i r="1">
      <x v="27"/>
    </i>
    <i>
      <x v="2"/>
      <x v="1"/>
    </i>
    <i r="1">
      <x v="2"/>
    </i>
    <i r="1">
      <x v="3"/>
    </i>
    <i r="1">
      <x v="9"/>
    </i>
    <i r="1">
      <x v="10"/>
    </i>
    <i r="1">
      <x v="11"/>
    </i>
    <i r="1">
      <x v="12"/>
    </i>
    <i r="1">
      <x v="27"/>
    </i>
    <i>
      <x v="3"/>
      <x/>
    </i>
    <i r="1">
      <x v="1"/>
    </i>
    <i r="1">
      <x v="6"/>
    </i>
    <i r="1">
      <x v="8"/>
    </i>
    <i r="1">
      <x v="11"/>
    </i>
    <i>
      <x v="4"/>
      <x v="1"/>
    </i>
    <i r="1">
      <x v="2"/>
    </i>
    <i r="1">
      <x v="6"/>
    </i>
    <i r="1">
      <x v="10"/>
    </i>
    <i r="1">
      <x v="12"/>
    </i>
    <i r="1">
      <x v="14"/>
    </i>
    <i>
      <x v="5"/>
      <x v="6"/>
    </i>
    <i>
      <x v="6"/>
      <x v="1"/>
    </i>
    <i r="1">
      <x v="2"/>
    </i>
    <i r="1">
      <x v="3"/>
    </i>
    <i r="1">
      <x v="5"/>
    </i>
    <i r="1">
      <x v="6"/>
    </i>
    <i r="1">
      <x v="11"/>
    </i>
    <i r="1">
      <x v="12"/>
    </i>
    <i r="1">
      <x v="27"/>
    </i>
    <i>
      <x v="7"/>
      <x v="1"/>
    </i>
    <i r="1">
      <x v="12"/>
    </i>
    <i r="1">
      <x v="13"/>
    </i>
    <i r="1">
      <x v="27"/>
    </i>
    <i>
      <x v="8"/>
      <x/>
    </i>
    <i r="1">
      <x v="1"/>
    </i>
    <i r="1">
      <x v="6"/>
    </i>
    <i r="1">
      <x v="8"/>
    </i>
    <i r="1">
      <x v="11"/>
    </i>
    <i>
      <x v="9"/>
      <x v="1"/>
    </i>
    <i r="1">
      <x v="2"/>
    </i>
    <i r="1">
      <x v="6"/>
    </i>
    <i r="1">
      <x v="9"/>
    </i>
    <i r="1">
      <x v="12"/>
    </i>
    <i r="1">
      <x v="14"/>
    </i>
    <i>
      <x v="10"/>
      <x v="1"/>
    </i>
    <i>
      <x v="11"/>
      <x v="1"/>
    </i>
    <i r="1">
      <x v="2"/>
    </i>
    <i r="1">
      <x v="3"/>
    </i>
    <i r="1">
      <x v="5"/>
    </i>
    <i r="1">
      <x v="11"/>
    </i>
    <i r="1">
      <x v="12"/>
    </i>
    <i r="1">
      <x v="27"/>
    </i>
    <i>
      <x v="12"/>
      <x v="1"/>
    </i>
    <i r="1">
      <x v="6"/>
    </i>
    <i r="1">
      <x v="12"/>
    </i>
    <i r="1">
      <x v="27"/>
    </i>
    <i r="1">
      <x v="33"/>
    </i>
    <i>
      <x v="13"/>
      <x v="1"/>
    </i>
    <i r="1">
      <x v="6"/>
    </i>
    <i r="1">
      <x v="8"/>
    </i>
    <i r="1">
      <x v="9"/>
    </i>
    <i>
      <x v="14"/>
      <x/>
    </i>
    <i r="1">
      <x v="1"/>
    </i>
    <i r="1">
      <x v="6"/>
    </i>
    <i r="1">
      <x v="11"/>
    </i>
    <i r="1">
      <x v="12"/>
    </i>
    <i r="1">
      <x v="13"/>
    </i>
    <i r="1">
      <x v="14"/>
    </i>
    <i>
      <x v="15"/>
      <x v="1"/>
    </i>
    <i r="1">
      <x v="3"/>
    </i>
    <i r="1">
      <x v="5"/>
    </i>
    <i r="1">
      <x v="6"/>
    </i>
    <i r="1">
      <x v="11"/>
    </i>
    <i r="1">
      <x v="27"/>
    </i>
    <i>
      <x v="16"/>
      <x v="1"/>
    </i>
    <i r="1">
      <x v="9"/>
    </i>
    <i r="1">
      <x v="12"/>
    </i>
    <i r="1">
      <x v="27"/>
    </i>
    <i>
      <x v="17"/>
      <x/>
    </i>
    <i r="1">
      <x v="1"/>
    </i>
    <i r="1">
      <x v="6"/>
    </i>
    <i r="1">
      <x v="11"/>
    </i>
    <i r="1">
      <x v="14"/>
    </i>
    <i t="grand">
      <x/>
    </i>
  </rowItems>
  <colFields count="1">
    <field x="13"/>
  </colFields>
  <colItems count="19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 t="grand">
      <x/>
    </i>
  </colItems>
  <pageFields count="1">
    <pageField fld="22" hier="-1"/>
  </pageFields>
  <dataFields count="1">
    <dataField name="Sum of Quantity" fld="14" baseField="0" baseItem="0" numFmtId="38"/>
  </dataFields>
  <formats count="26">
    <format dxfId="73">
      <pivotArea type="origin" dataOnly="0" labelOnly="1" outline="0" fieldPosition="0"/>
    </format>
    <format dxfId="72">
      <pivotArea field="0" type="button" dataOnly="0" labelOnly="1" outline="0" axis="axisRow" fieldPosition="0"/>
    </format>
    <format dxfId="71">
      <pivotArea field="13" type="button" dataOnly="0" labelOnly="1" outline="0" axis="axisCol" fieldPosition="0"/>
    </format>
    <format dxfId="70">
      <pivotArea type="topRight" dataOnly="0" labelOnly="1" outline="0" fieldPosition="0"/>
    </format>
    <format dxfId="69">
      <pivotArea dataOnly="0" labelOnly="1" fieldPosition="0">
        <references count="1">
          <reference field="13" count="0"/>
        </references>
      </pivotArea>
    </format>
    <format dxfId="68">
      <pivotArea dataOnly="0" labelOnly="1" grandCol="1" outline="0" fieldPosition="0"/>
    </format>
    <format dxfId="67">
      <pivotArea type="origin" dataOnly="0" labelOnly="1" outline="0" fieldPosition="0"/>
    </format>
    <format dxfId="66">
      <pivotArea field="0" type="button" dataOnly="0" labelOnly="1" outline="0" axis="axisRow" fieldPosition="0"/>
    </format>
    <format dxfId="65">
      <pivotArea field="13" type="button" dataOnly="0" labelOnly="1" outline="0" axis="axisCol" fieldPosition="0"/>
    </format>
    <format dxfId="64">
      <pivotArea type="topRight" dataOnly="0" labelOnly="1" outline="0" fieldPosition="0"/>
    </format>
    <format dxfId="63">
      <pivotArea dataOnly="0" labelOnly="1" fieldPosition="0">
        <references count="1">
          <reference field="13" count="0"/>
        </references>
      </pivotArea>
    </format>
    <format dxfId="62">
      <pivotArea dataOnly="0" labelOnly="1" grandCol="1" outline="0" fieldPosition="0"/>
    </format>
    <format dxfId="61">
      <pivotArea field="7" type="button" dataOnly="0" labelOnly="1" outline="0" axis="axisRow" fieldPosition="1"/>
    </format>
    <format dxfId="60">
      <pivotArea field="6" type="button" dataOnly="0" labelOnly="1" outline="0"/>
    </format>
    <format dxfId="59">
      <pivotArea field="5" type="button" dataOnly="0" labelOnly="1" outline="0"/>
    </format>
    <format dxfId="58">
      <pivotArea field="7" type="button" dataOnly="0" labelOnly="1" outline="0" axis="axisRow" fieldPosition="1"/>
    </format>
    <format dxfId="57">
      <pivotArea field="6" type="button" dataOnly="0" labelOnly="1" outline="0"/>
    </format>
    <format dxfId="56">
      <pivotArea type="origin" dataOnly="0" labelOnly="1" outline="0" offset="C1" fieldPosition="0"/>
    </format>
    <format dxfId="55">
      <pivotArea field="5" type="button" dataOnly="0" labelOnly="1" outline="0"/>
    </format>
    <format dxfId="54">
      <pivotArea field="22" type="button" dataOnly="0" labelOnly="1" outline="0" axis="axisPage" fieldPosition="0"/>
    </format>
    <format dxfId="53">
      <pivotArea dataOnly="0" labelOnly="1" outline="0" fieldPosition="0">
        <references count="1">
          <reference field="22" count="0"/>
        </references>
      </pivotArea>
    </format>
    <format dxfId="52">
      <pivotArea outline="0" collapsedLevelsAreSubtotals="1" fieldPosition="0"/>
    </format>
    <format dxfId="51">
      <pivotArea field="13" type="button" dataOnly="0" labelOnly="1" outline="0" axis="axisCol" fieldPosition="0"/>
    </format>
    <format dxfId="50">
      <pivotArea type="topRight" dataOnly="0" labelOnly="1" outline="0" fieldPosition="0"/>
    </format>
    <format dxfId="49">
      <pivotArea dataOnly="0" labelOnly="1" outline="0" fieldPosition="0">
        <references count="1">
          <reference field="13" count="1">
            <x v="0"/>
          </reference>
        </references>
      </pivotArea>
    </format>
    <format dxfId="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5" Type="http://schemas.openxmlformats.org/officeDocument/2006/relationships/customProperty" Target="../customProperty6.bin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7.bin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5" Type="http://schemas.openxmlformats.org/officeDocument/2006/relationships/customProperty" Target="../customProperty9.bin"/><Relationship Id="rId4" Type="http://schemas.openxmlformats.org/officeDocument/2006/relationships/printerSettings" Target="../printerSettings/printerSettings1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0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6.xml"/><Relationship Id="rId6" Type="http://schemas.openxmlformats.org/officeDocument/2006/relationships/customProperty" Target="../customProperty12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3.bin"/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4.bin"/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6.bin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7.bin"/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8.bin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9.bin"/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0.bin"/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13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1.bin"/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14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2.bin"/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15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3.bin"/><Relationship Id="rId2" Type="http://schemas.openxmlformats.org/officeDocument/2006/relationships/printerSettings" Target="../printerSettings/printerSettings30.bin"/><Relationship Id="rId1" Type="http://schemas.openxmlformats.org/officeDocument/2006/relationships/pivotTable" Target="../pivotTables/pivotTable1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4.bin"/><Relationship Id="rId2" Type="http://schemas.openxmlformats.org/officeDocument/2006/relationships/printerSettings" Target="../printerSettings/printerSettings31.bin"/><Relationship Id="rId1" Type="http://schemas.openxmlformats.org/officeDocument/2006/relationships/pivotTable" Target="../pivotTables/pivotTable1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5.bin"/><Relationship Id="rId2" Type="http://schemas.openxmlformats.org/officeDocument/2006/relationships/printerSettings" Target="../printerSettings/printerSettings32.bin"/><Relationship Id="rId1" Type="http://schemas.openxmlformats.org/officeDocument/2006/relationships/pivotTable" Target="../pivotTables/pivotTable18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6.bin"/><Relationship Id="rId2" Type="http://schemas.openxmlformats.org/officeDocument/2006/relationships/printerSettings" Target="../printerSettings/printerSettings33.bin"/><Relationship Id="rId1" Type="http://schemas.openxmlformats.org/officeDocument/2006/relationships/pivotTable" Target="../pivotTables/pivotTable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7.bin"/><Relationship Id="rId2" Type="http://schemas.openxmlformats.org/officeDocument/2006/relationships/printerSettings" Target="../printerSettings/printerSettings34.bin"/><Relationship Id="rId1" Type="http://schemas.openxmlformats.org/officeDocument/2006/relationships/pivotTable" Target="../pivotTables/pivotTable20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8.bin"/><Relationship Id="rId2" Type="http://schemas.openxmlformats.org/officeDocument/2006/relationships/printerSettings" Target="../printerSettings/printerSettings35.bin"/><Relationship Id="rId1" Type="http://schemas.openxmlformats.org/officeDocument/2006/relationships/pivotTable" Target="../pivotTables/pivotTable2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9.bin"/><Relationship Id="rId2" Type="http://schemas.openxmlformats.org/officeDocument/2006/relationships/printerSettings" Target="../printerSettings/printerSettings36.bin"/><Relationship Id="rId1" Type="http://schemas.openxmlformats.org/officeDocument/2006/relationships/pivotTable" Target="../pivotTables/pivotTable22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0.bin"/><Relationship Id="rId2" Type="http://schemas.openxmlformats.org/officeDocument/2006/relationships/printerSettings" Target="../printerSettings/printerSettings37.bin"/><Relationship Id="rId1" Type="http://schemas.openxmlformats.org/officeDocument/2006/relationships/pivotTable" Target="../pivotTables/pivotTable23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1.bin"/><Relationship Id="rId2" Type="http://schemas.openxmlformats.org/officeDocument/2006/relationships/printerSettings" Target="../printerSettings/printerSettings38.bin"/><Relationship Id="rId1" Type="http://schemas.openxmlformats.org/officeDocument/2006/relationships/pivotTable" Target="../pivotTables/pivotTable24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2.bin"/><Relationship Id="rId2" Type="http://schemas.openxmlformats.org/officeDocument/2006/relationships/printerSettings" Target="../printerSettings/printerSettings39.bin"/><Relationship Id="rId1" Type="http://schemas.openxmlformats.org/officeDocument/2006/relationships/pivotTable" Target="../pivotTables/pivotTable25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.bin"/><Relationship Id="rId2" Type="http://schemas.openxmlformats.org/officeDocument/2006/relationships/printerSettings" Target="../printerSettings/printerSettings40.bin"/><Relationship Id="rId1" Type="http://schemas.openxmlformats.org/officeDocument/2006/relationships/pivotTable" Target="../pivotTables/pivotTable26.xml"/><Relationship Id="rId4" Type="http://schemas.openxmlformats.org/officeDocument/2006/relationships/customProperty" Target="../customProperty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408"/>
  <sheetViews>
    <sheetView workbookViewId="0">
      <selection activeCell="O82" sqref="O82"/>
    </sheetView>
  </sheetViews>
  <sheetFormatPr defaultRowHeight="14.5"/>
  <cols>
    <col min="1" max="1" width="14" customWidth="1"/>
    <col min="2" max="12" width="9.26953125"/>
  </cols>
  <sheetData>
    <row r="1" spans="1:12">
      <c r="A1" s="34" t="s">
        <v>0</v>
      </c>
      <c r="B1" s="41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</row>
    <row r="2" spans="1:12">
      <c r="A2" s="35">
        <v>41491</v>
      </c>
      <c r="B2" s="42"/>
      <c r="C2" s="37">
        <v>1007984190</v>
      </c>
      <c r="D2" s="37" t="s">
        <v>12</v>
      </c>
      <c r="E2" s="37" t="s">
        <v>17</v>
      </c>
      <c r="F2" s="38">
        <v>93229281</v>
      </c>
      <c r="G2" s="37">
        <v>1014040</v>
      </c>
      <c r="H2" s="37" t="s">
        <v>86</v>
      </c>
      <c r="I2" s="37">
        <v>13208113</v>
      </c>
      <c r="J2" s="37" t="s">
        <v>19</v>
      </c>
      <c r="K2" s="37">
        <v>0</v>
      </c>
      <c r="L2" s="37">
        <v>0</v>
      </c>
    </row>
    <row r="3" spans="1:12">
      <c r="A3" s="36">
        <v>41491</v>
      </c>
      <c r="B3" s="43"/>
      <c r="C3" s="39">
        <v>1007984190</v>
      </c>
      <c r="D3" s="39" t="s">
        <v>12</v>
      </c>
      <c r="E3" s="39" t="s">
        <v>17</v>
      </c>
      <c r="F3" s="40">
        <v>93229281</v>
      </c>
      <c r="G3" s="39">
        <v>1014040</v>
      </c>
      <c r="H3" s="39" t="s">
        <v>86</v>
      </c>
      <c r="I3" s="39">
        <v>13208113</v>
      </c>
      <c r="J3" s="39" t="s">
        <v>19</v>
      </c>
      <c r="K3" s="39">
        <v>2000</v>
      </c>
      <c r="L3" s="39">
        <v>157572</v>
      </c>
    </row>
    <row r="4" spans="1:12">
      <c r="A4" s="36">
        <v>41491</v>
      </c>
      <c r="B4" s="43"/>
      <c r="C4" s="39">
        <v>1007984190</v>
      </c>
      <c r="D4" s="39" t="s">
        <v>12</v>
      </c>
      <c r="E4" s="39" t="s">
        <v>17</v>
      </c>
      <c r="F4" s="40">
        <v>93229281</v>
      </c>
      <c r="G4" s="39">
        <v>1014040</v>
      </c>
      <c r="H4" s="39" t="s">
        <v>86</v>
      </c>
      <c r="I4" s="39">
        <v>13208095</v>
      </c>
      <c r="J4" s="39" t="s">
        <v>20</v>
      </c>
      <c r="K4" s="39">
        <v>0</v>
      </c>
      <c r="L4" s="39">
        <v>0</v>
      </c>
    </row>
    <row r="5" spans="1:12">
      <c r="A5" s="36">
        <v>41491</v>
      </c>
      <c r="B5" s="43"/>
      <c r="C5" s="39">
        <v>1007984190</v>
      </c>
      <c r="D5" s="39" t="s">
        <v>12</v>
      </c>
      <c r="E5" s="39" t="s">
        <v>17</v>
      </c>
      <c r="F5" s="40">
        <v>93229281</v>
      </c>
      <c r="G5" s="39">
        <v>1014040</v>
      </c>
      <c r="H5" s="39" t="s">
        <v>86</v>
      </c>
      <c r="I5" s="39">
        <v>13208095</v>
      </c>
      <c r="J5" s="39" t="s">
        <v>20</v>
      </c>
      <c r="K5" s="39">
        <v>3500</v>
      </c>
      <c r="L5" s="39">
        <v>275751</v>
      </c>
    </row>
    <row r="6" spans="1:12">
      <c r="A6" s="36">
        <v>41491</v>
      </c>
      <c r="B6" s="43"/>
      <c r="C6" s="39">
        <v>1007984190</v>
      </c>
      <c r="D6" s="39" t="s">
        <v>12</v>
      </c>
      <c r="E6" s="39" t="s">
        <v>17</v>
      </c>
      <c r="F6" s="40">
        <v>93229281</v>
      </c>
      <c r="G6" s="39">
        <v>1014040</v>
      </c>
      <c r="H6" s="39" t="s">
        <v>86</v>
      </c>
      <c r="I6" s="39">
        <v>13208122</v>
      </c>
      <c r="J6" s="39" t="s">
        <v>21</v>
      </c>
      <c r="K6" s="39">
        <v>0</v>
      </c>
      <c r="L6" s="39">
        <v>0</v>
      </c>
    </row>
    <row r="7" spans="1:12">
      <c r="A7" s="36">
        <v>41491</v>
      </c>
      <c r="B7" s="43"/>
      <c r="C7" s="39">
        <v>1007984190</v>
      </c>
      <c r="D7" s="39" t="s">
        <v>12</v>
      </c>
      <c r="E7" s="39" t="s">
        <v>17</v>
      </c>
      <c r="F7" s="40">
        <v>93229281</v>
      </c>
      <c r="G7" s="39">
        <v>1014040</v>
      </c>
      <c r="H7" s="39" t="s">
        <v>86</v>
      </c>
      <c r="I7" s="39">
        <v>13208122</v>
      </c>
      <c r="J7" s="39" t="s">
        <v>21</v>
      </c>
      <c r="K7" s="39">
        <v>500</v>
      </c>
      <c r="L7" s="39">
        <v>39393</v>
      </c>
    </row>
    <row r="8" spans="1:12">
      <c r="A8" s="36">
        <v>41487</v>
      </c>
      <c r="B8" s="43"/>
      <c r="C8" s="39">
        <v>1007977694</v>
      </c>
      <c r="D8" s="39" t="s">
        <v>12</v>
      </c>
      <c r="E8" s="39" t="s">
        <v>17</v>
      </c>
      <c r="F8" s="40">
        <v>93229238</v>
      </c>
      <c r="G8" s="39">
        <v>1014394</v>
      </c>
      <c r="H8" s="39" t="s">
        <v>82</v>
      </c>
      <c r="I8" s="39">
        <v>13208113</v>
      </c>
      <c r="J8" s="39" t="s">
        <v>19</v>
      </c>
      <c r="K8" s="39">
        <v>0</v>
      </c>
      <c r="L8" s="39">
        <v>0</v>
      </c>
    </row>
    <row r="9" spans="1:12">
      <c r="A9" s="36">
        <v>41487</v>
      </c>
      <c r="B9" s="43"/>
      <c r="C9" s="39">
        <v>1007977694</v>
      </c>
      <c r="D9" s="39" t="s">
        <v>12</v>
      </c>
      <c r="E9" s="39" t="s">
        <v>17</v>
      </c>
      <c r="F9" s="40">
        <v>93229238</v>
      </c>
      <c r="G9" s="39">
        <v>1014394</v>
      </c>
      <c r="H9" s="39" t="s">
        <v>82</v>
      </c>
      <c r="I9" s="39">
        <v>13208113</v>
      </c>
      <c r="J9" s="39" t="s">
        <v>19</v>
      </c>
      <c r="K9" s="39">
        <v>1000</v>
      </c>
      <c r="L9" s="39">
        <v>78886</v>
      </c>
    </row>
    <row r="10" spans="1:12">
      <c r="A10" s="36">
        <v>41487</v>
      </c>
      <c r="B10" s="43"/>
      <c r="C10" s="39">
        <v>1007977694</v>
      </c>
      <c r="D10" s="39" t="s">
        <v>12</v>
      </c>
      <c r="E10" s="39" t="s">
        <v>17</v>
      </c>
      <c r="F10" s="40">
        <v>93229238</v>
      </c>
      <c r="G10" s="39">
        <v>1014394</v>
      </c>
      <c r="H10" s="39" t="s">
        <v>82</v>
      </c>
      <c r="I10" s="39">
        <v>13208095</v>
      </c>
      <c r="J10" s="39" t="s">
        <v>20</v>
      </c>
      <c r="K10" s="39">
        <v>0</v>
      </c>
      <c r="L10" s="39">
        <v>0</v>
      </c>
    </row>
    <row r="11" spans="1:12">
      <c r="A11" s="36">
        <v>41487</v>
      </c>
      <c r="B11" s="43"/>
      <c r="C11" s="39">
        <v>1007977694</v>
      </c>
      <c r="D11" s="39" t="s">
        <v>12</v>
      </c>
      <c r="E11" s="39" t="s">
        <v>17</v>
      </c>
      <c r="F11" s="40">
        <v>93229238</v>
      </c>
      <c r="G11" s="39">
        <v>1014394</v>
      </c>
      <c r="H11" s="39" t="s">
        <v>82</v>
      </c>
      <c r="I11" s="39">
        <v>13208095</v>
      </c>
      <c r="J11" s="39" t="s">
        <v>20</v>
      </c>
      <c r="K11" s="39">
        <v>3500</v>
      </c>
      <c r="L11" s="39">
        <v>276101</v>
      </c>
    </row>
    <row r="12" spans="1:12">
      <c r="A12" s="36">
        <v>41487</v>
      </c>
      <c r="B12" s="43"/>
      <c r="C12" s="39">
        <v>1007977694</v>
      </c>
      <c r="D12" s="39" t="s">
        <v>12</v>
      </c>
      <c r="E12" s="39" t="s">
        <v>17</v>
      </c>
      <c r="F12" s="40">
        <v>93229238</v>
      </c>
      <c r="G12" s="39">
        <v>1014394</v>
      </c>
      <c r="H12" s="39" t="s">
        <v>82</v>
      </c>
      <c r="I12" s="39">
        <v>13208149</v>
      </c>
      <c r="J12" s="39" t="s">
        <v>15</v>
      </c>
      <c r="K12" s="39">
        <v>0</v>
      </c>
      <c r="L12" s="39">
        <v>0</v>
      </c>
    </row>
    <row r="13" spans="1:12">
      <c r="A13" s="36">
        <v>41487</v>
      </c>
      <c r="B13" s="43"/>
      <c r="C13" s="39">
        <v>1007977694</v>
      </c>
      <c r="D13" s="39" t="s">
        <v>12</v>
      </c>
      <c r="E13" s="39" t="s">
        <v>17</v>
      </c>
      <c r="F13" s="40">
        <v>93229238</v>
      </c>
      <c r="G13" s="39">
        <v>1014394</v>
      </c>
      <c r="H13" s="39" t="s">
        <v>82</v>
      </c>
      <c r="I13" s="39">
        <v>13208149</v>
      </c>
      <c r="J13" s="39" t="s">
        <v>15</v>
      </c>
      <c r="K13" s="39">
        <v>2500</v>
      </c>
      <c r="L13" s="39">
        <v>138450</v>
      </c>
    </row>
    <row r="14" spans="1:12">
      <c r="A14" s="36">
        <v>41487</v>
      </c>
      <c r="B14" s="43"/>
      <c r="C14" s="39">
        <v>1007977694</v>
      </c>
      <c r="D14" s="39" t="s">
        <v>12</v>
      </c>
      <c r="E14" s="39" t="s">
        <v>17</v>
      </c>
      <c r="F14" s="40">
        <v>93229238</v>
      </c>
      <c r="G14" s="39">
        <v>1014394</v>
      </c>
      <c r="H14" s="39" t="s">
        <v>82</v>
      </c>
      <c r="I14" s="39">
        <v>13208158</v>
      </c>
      <c r="J14" s="39" t="s">
        <v>16</v>
      </c>
      <c r="K14" s="39">
        <v>0</v>
      </c>
      <c r="L14" s="39">
        <v>0</v>
      </c>
    </row>
    <row r="15" spans="1:12">
      <c r="A15" s="36">
        <v>41487</v>
      </c>
      <c r="B15" s="43"/>
      <c r="C15" s="39">
        <v>1007977694</v>
      </c>
      <c r="D15" s="39" t="s">
        <v>12</v>
      </c>
      <c r="E15" s="39" t="s">
        <v>17</v>
      </c>
      <c r="F15" s="40">
        <v>93229238</v>
      </c>
      <c r="G15" s="39">
        <v>1014394</v>
      </c>
      <c r="H15" s="39" t="s">
        <v>82</v>
      </c>
      <c r="I15" s="39">
        <v>13208158</v>
      </c>
      <c r="J15" s="39" t="s">
        <v>16</v>
      </c>
      <c r="K15" s="39">
        <v>6500</v>
      </c>
      <c r="L15" s="39">
        <v>359970</v>
      </c>
    </row>
    <row r="16" spans="1:12">
      <c r="A16" s="36">
        <v>41487</v>
      </c>
      <c r="B16" s="43"/>
      <c r="C16" s="39">
        <v>1007977694</v>
      </c>
      <c r="D16" s="39" t="s">
        <v>12</v>
      </c>
      <c r="E16" s="39" t="s">
        <v>17</v>
      </c>
      <c r="F16" s="40">
        <v>93229238</v>
      </c>
      <c r="G16" s="39">
        <v>1014394</v>
      </c>
      <c r="H16" s="39" t="s">
        <v>82</v>
      </c>
      <c r="I16" s="39">
        <v>13237099</v>
      </c>
      <c r="J16" s="39" t="s">
        <v>901</v>
      </c>
      <c r="K16" s="39">
        <v>0</v>
      </c>
      <c r="L16" s="39">
        <v>0</v>
      </c>
    </row>
    <row r="17" spans="1:12">
      <c r="A17" s="36">
        <v>41487</v>
      </c>
      <c r="B17" s="43"/>
      <c r="C17" s="39">
        <v>1007977694</v>
      </c>
      <c r="D17" s="39" t="s">
        <v>12</v>
      </c>
      <c r="E17" s="39" t="s">
        <v>17</v>
      </c>
      <c r="F17" s="40">
        <v>93229238</v>
      </c>
      <c r="G17" s="39">
        <v>1014394</v>
      </c>
      <c r="H17" s="39" t="s">
        <v>82</v>
      </c>
      <c r="I17" s="39">
        <v>13237099</v>
      </c>
      <c r="J17" s="39" t="s">
        <v>901</v>
      </c>
      <c r="K17" s="39">
        <v>1000</v>
      </c>
      <c r="L17" s="39">
        <v>55380</v>
      </c>
    </row>
    <row r="18" spans="1:12">
      <c r="A18" s="36">
        <v>41487</v>
      </c>
      <c r="B18" s="43">
        <v>889715</v>
      </c>
      <c r="C18" s="39">
        <v>1007977664</v>
      </c>
      <c r="D18" s="39" t="s">
        <v>12</v>
      </c>
      <c r="E18" s="39" t="s">
        <v>17</v>
      </c>
      <c r="F18" s="40">
        <v>93229229</v>
      </c>
      <c r="G18" s="39">
        <v>1014615</v>
      </c>
      <c r="H18" s="39" t="s">
        <v>28</v>
      </c>
      <c r="I18" s="39">
        <v>13208113</v>
      </c>
      <c r="J18" s="39" t="s">
        <v>19</v>
      </c>
      <c r="K18" s="39">
        <v>0</v>
      </c>
      <c r="L18" s="39">
        <v>0</v>
      </c>
    </row>
    <row r="19" spans="1:12">
      <c r="A19" s="36">
        <v>41487</v>
      </c>
      <c r="B19" s="43">
        <v>889715</v>
      </c>
      <c r="C19" s="39">
        <v>1007977664</v>
      </c>
      <c r="D19" s="39" t="s">
        <v>12</v>
      </c>
      <c r="E19" s="39" t="s">
        <v>17</v>
      </c>
      <c r="F19" s="40">
        <v>93229229</v>
      </c>
      <c r="G19" s="39">
        <v>1014615</v>
      </c>
      <c r="H19" s="39" t="s">
        <v>28</v>
      </c>
      <c r="I19" s="39">
        <v>13208113</v>
      </c>
      <c r="J19" s="39" t="s">
        <v>19</v>
      </c>
      <c r="K19" s="39">
        <v>500</v>
      </c>
      <c r="L19" s="39">
        <v>40435</v>
      </c>
    </row>
    <row r="20" spans="1:12">
      <c r="A20" s="36">
        <v>41487</v>
      </c>
      <c r="B20" s="43">
        <v>889715</v>
      </c>
      <c r="C20" s="39">
        <v>1007977664</v>
      </c>
      <c r="D20" s="39" t="s">
        <v>12</v>
      </c>
      <c r="E20" s="39" t="s">
        <v>17</v>
      </c>
      <c r="F20" s="40">
        <v>93229229</v>
      </c>
      <c r="G20" s="39">
        <v>1014615</v>
      </c>
      <c r="H20" s="39" t="s">
        <v>28</v>
      </c>
      <c r="I20" s="39">
        <v>13208095</v>
      </c>
      <c r="J20" s="39" t="s">
        <v>20</v>
      </c>
      <c r="K20" s="39">
        <v>0</v>
      </c>
      <c r="L20" s="39">
        <v>0</v>
      </c>
    </row>
    <row r="21" spans="1:12">
      <c r="A21" s="36">
        <v>41487</v>
      </c>
      <c r="B21" s="43">
        <v>889715</v>
      </c>
      <c r="C21" s="39">
        <v>1007977664</v>
      </c>
      <c r="D21" s="39" t="s">
        <v>12</v>
      </c>
      <c r="E21" s="39" t="s">
        <v>17</v>
      </c>
      <c r="F21" s="40">
        <v>93229229</v>
      </c>
      <c r="G21" s="39">
        <v>1014615</v>
      </c>
      <c r="H21" s="39" t="s">
        <v>28</v>
      </c>
      <c r="I21" s="39">
        <v>13208095</v>
      </c>
      <c r="J21" s="39" t="s">
        <v>20</v>
      </c>
      <c r="K21" s="39">
        <v>1000</v>
      </c>
      <c r="L21" s="39">
        <v>80870</v>
      </c>
    </row>
    <row r="22" spans="1:12">
      <c r="A22" s="36">
        <v>41487</v>
      </c>
      <c r="B22" s="43">
        <v>889715</v>
      </c>
      <c r="C22" s="39">
        <v>1007977664</v>
      </c>
      <c r="D22" s="39" t="s">
        <v>12</v>
      </c>
      <c r="E22" s="39" t="s">
        <v>17</v>
      </c>
      <c r="F22" s="40">
        <v>93229229</v>
      </c>
      <c r="G22" s="39">
        <v>1014615</v>
      </c>
      <c r="H22" s="39" t="s">
        <v>28</v>
      </c>
      <c r="I22" s="39">
        <v>13208122</v>
      </c>
      <c r="J22" s="39" t="s">
        <v>21</v>
      </c>
      <c r="K22" s="39">
        <v>0</v>
      </c>
      <c r="L22" s="39">
        <v>0</v>
      </c>
    </row>
    <row r="23" spans="1:12">
      <c r="A23" s="36">
        <v>41487</v>
      </c>
      <c r="B23" s="43">
        <v>889715</v>
      </c>
      <c r="C23" s="39">
        <v>1007977664</v>
      </c>
      <c r="D23" s="39" t="s">
        <v>12</v>
      </c>
      <c r="E23" s="39" t="s">
        <v>17</v>
      </c>
      <c r="F23" s="40">
        <v>93229229</v>
      </c>
      <c r="G23" s="39">
        <v>1014615</v>
      </c>
      <c r="H23" s="39" t="s">
        <v>28</v>
      </c>
      <c r="I23" s="39">
        <v>13208122</v>
      </c>
      <c r="J23" s="39" t="s">
        <v>21</v>
      </c>
      <c r="K23" s="39">
        <v>1000</v>
      </c>
      <c r="L23" s="39">
        <v>80870</v>
      </c>
    </row>
    <row r="24" spans="1:12">
      <c r="A24" s="36">
        <v>41489</v>
      </c>
      <c r="B24" s="43" t="s">
        <v>1121</v>
      </c>
      <c r="C24" s="39">
        <v>1007981670</v>
      </c>
      <c r="D24" s="39" t="s">
        <v>12</v>
      </c>
      <c r="E24" s="39" t="s">
        <v>17</v>
      </c>
      <c r="F24" s="40">
        <v>93229264</v>
      </c>
      <c r="G24" s="39">
        <v>1014618</v>
      </c>
      <c r="H24" s="39" t="s">
        <v>30</v>
      </c>
      <c r="I24" s="39">
        <v>13208095</v>
      </c>
      <c r="J24" s="39" t="s">
        <v>20</v>
      </c>
      <c r="K24" s="39">
        <v>0</v>
      </c>
      <c r="L24" s="39">
        <v>0</v>
      </c>
    </row>
    <row r="25" spans="1:12">
      <c r="A25" s="36">
        <v>41489</v>
      </c>
      <c r="B25" s="43" t="s">
        <v>1121</v>
      </c>
      <c r="C25" s="39">
        <v>1007981670</v>
      </c>
      <c r="D25" s="39" t="s">
        <v>12</v>
      </c>
      <c r="E25" s="39" t="s">
        <v>17</v>
      </c>
      <c r="F25" s="40">
        <v>93229264</v>
      </c>
      <c r="G25" s="39">
        <v>1014618</v>
      </c>
      <c r="H25" s="39" t="s">
        <v>30</v>
      </c>
      <c r="I25" s="39">
        <v>13208095</v>
      </c>
      <c r="J25" s="39" t="s">
        <v>20</v>
      </c>
      <c r="K25" s="39">
        <v>80</v>
      </c>
      <c r="L25" s="39">
        <v>6340.21</v>
      </c>
    </row>
    <row r="26" spans="1:12">
      <c r="A26" s="36">
        <v>41488</v>
      </c>
      <c r="B26" s="43">
        <v>54145</v>
      </c>
      <c r="C26" s="39">
        <v>1007980739</v>
      </c>
      <c r="D26" s="39" t="s">
        <v>12</v>
      </c>
      <c r="E26" s="39" t="s">
        <v>17</v>
      </c>
      <c r="F26" s="40">
        <v>93229252</v>
      </c>
      <c r="G26" s="39">
        <v>1014627</v>
      </c>
      <c r="H26" s="39" t="s">
        <v>89</v>
      </c>
      <c r="I26" s="39">
        <v>13208095</v>
      </c>
      <c r="J26" s="39" t="s">
        <v>20</v>
      </c>
      <c r="K26" s="39">
        <v>0</v>
      </c>
      <c r="L26" s="39">
        <v>0</v>
      </c>
    </row>
    <row r="27" spans="1:12">
      <c r="A27" s="36">
        <v>41488</v>
      </c>
      <c r="B27" s="43">
        <v>54145</v>
      </c>
      <c r="C27" s="39">
        <v>1007980739</v>
      </c>
      <c r="D27" s="39" t="s">
        <v>12</v>
      </c>
      <c r="E27" s="39" t="s">
        <v>17</v>
      </c>
      <c r="F27" s="40">
        <v>93229252</v>
      </c>
      <c r="G27" s="39">
        <v>1014627</v>
      </c>
      <c r="H27" s="39" t="s">
        <v>89</v>
      </c>
      <c r="I27" s="39">
        <v>13208095</v>
      </c>
      <c r="J27" s="39" t="s">
        <v>20</v>
      </c>
      <c r="K27" s="39">
        <v>50</v>
      </c>
      <c r="L27" s="39">
        <v>3962.63</v>
      </c>
    </row>
    <row r="28" spans="1:12">
      <c r="A28" s="36">
        <v>41488</v>
      </c>
      <c r="B28" s="43">
        <v>54145</v>
      </c>
      <c r="C28" s="39">
        <v>1007980739</v>
      </c>
      <c r="D28" s="39" t="s">
        <v>12</v>
      </c>
      <c r="E28" s="39" t="s">
        <v>17</v>
      </c>
      <c r="F28" s="40">
        <v>93229252</v>
      </c>
      <c r="G28" s="39">
        <v>1014627</v>
      </c>
      <c r="H28" s="39" t="s">
        <v>89</v>
      </c>
      <c r="I28" s="39">
        <v>13208122</v>
      </c>
      <c r="J28" s="39" t="s">
        <v>21</v>
      </c>
      <c r="K28" s="39">
        <v>0</v>
      </c>
      <c r="L28" s="39">
        <v>0</v>
      </c>
    </row>
    <row r="29" spans="1:12">
      <c r="A29" s="36">
        <v>41488</v>
      </c>
      <c r="B29" s="43">
        <v>54145</v>
      </c>
      <c r="C29" s="39">
        <v>1007980739</v>
      </c>
      <c r="D29" s="39" t="s">
        <v>12</v>
      </c>
      <c r="E29" s="39" t="s">
        <v>17</v>
      </c>
      <c r="F29" s="40">
        <v>93229252</v>
      </c>
      <c r="G29" s="39">
        <v>1014627</v>
      </c>
      <c r="H29" s="39" t="s">
        <v>89</v>
      </c>
      <c r="I29" s="39">
        <v>13208122</v>
      </c>
      <c r="J29" s="39" t="s">
        <v>21</v>
      </c>
      <c r="K29" s="39">
        <v>50</v>
      </c>
      <c r="L29" s="39">
        <v>3962.63</v>
      </c>
    </row>
    <row r="30" spans="1:12">
      <c r="A30" s="36">
        <v>41488</v>
      </c>
      <c r="B30" s="43">
        <v>54145</v>
      </c>
      <c r="C30" s="39">
        <v>1007980739</v>
      </c>
      <c r="D30" s="39" t="s">
        <v>12</v>
      </c>
      <c r="E30" s="39" t="s">
        <v>17</v>
      </c>
      <c r="F30" s="40">
        <v>93229252</v>
      </c>
      <c r="G30" s="39">
        <v>1014627</v>
      </c>
      <c r="H30" s="39" t="s">
        <v>89</v>
      </c>
      <c r="I30" s="39">
        <v>13208149</v>
      </c>
      <c r="J30" s="39" t="s">
        <v>15</v>
      </c>
      <c r="K30" s="39">
        <v>0</v>
      </c>
      <c r="L30" s="39">
        <v>0</v>
      </c>
    </row>
    <row r="31" spans="1:12">
      <c r="A31" s="36">
        <v>41488</v>
      </c>
      <c r="B31" s="43">
        <v>54145</v>
      </c>
      <c r="C31" s="39">
        <v>1007980739</v>
      </c>
      <c r="D31" s="39" t="s">
        <v>12</v>
      </c>
      <c r="E31" s="39" t="s">
        <v>17</v>
      </c>
      <c r="F31" s="40">
        <v>93229252</v>
      </c>
      <c r="G31" s="39">
        <v>1014627</v>
      </c>
      <c r="H31" s="39" t="s">
        <v>89</v>
      </c>
      <c r="I31" s="39">
        <v>13208149</v>
      </c>
      <c r="J31" s="39" t="s">
        <v>15</v>
      </c>
      <c r="K31" s="39">
        <v>50</v>
      </c>
      <c r="L31" s="39">
        <v>2782.22</v>
      </c>
    </row>
    <row r="32" spans="1:12">
      <c r="A32" s="36">
        <v>41489</v>
      </c>
      <c r="B32" s="43" t="s">
        <v>1122</v>
      </c>
      <c r="C32" s="39">
        <v>1007981680</v>
      </c>
      <c r="D32" s="39" t="s">
        <v>12</v>
      </c>
      <c r="E32" s="39" t="s">
        <v>17</v>
      </c>
      <c r="F32" s="40">
        <v>93229268</v>
      </c>
      <c r="G32" s="39">
        <v>1014639</v>
      </c>
      <c r="H32" s="39" t="s">
        <v>30</v>
      </c>
      <c r="I32" s="39">
        <v>13208149</v>
      </c>
      <c r="J32" s="39" t="s">
        <v>15</v>
      </c>
      <c r="K32" s="39">
        <v>0</v>
      </c>
      <c r="L32" s="39">
        <v>0</v>
      </c>
    </row>
    <row r="33" spans="1:12">
      <c r="A33" s="36">
        <v>41489</v>
      </c>
      <c r="B33" s="43" t="s">
        <v>1122</v>
      </c>
      <c r="C33" s="39">
        <v>1007981680</v>
      </c>
      <c r="D33" s="39" t="s">
        <v>12</v>
      </c>
      <c r="E33" s="39" t="s">
        <v>17</v>
      </c>
      <c r="F33" s="40">
        <v>93229268</v>
      </c>
      <c r="G33" s="39">
        <v>1014639</v>
      </c>
      <c r="H33" s="39" t="s">
        <v>30</v>
      </c>
      <c r="I33" s="39">
        <v>13208149</v>
      </c>
      <c r="J33" s="39" t="s">
        <v>15</v>
      </c>
      <c r="K33" s="39">
        <v>10</v>
      </c>
      <c r="L33" s="39">
        <v>556.44000000000005</v>
      </c>
    </row>
    <row r="34" spans="1:12">
      <c r="A34" s="36">
        <v>41489</v>
      </c>
      <c r="B34" s="43" t="s">
        <v>1122</v>
      </c>
      <c r="C34" s="39">
        <v>1007981680</v>
      </c>
      <c r="D34" s="39" t="s">
        <v>12</v>
      </c>
      <c r="E34" s="39" t="s">
        <v>17</v>
      </c>
      <c r="F34" s="40">
        <v>93229268</v>
      </c>
      <c r="G34" s="39">
        <v>1014639</v>
      </c>
      <c r="H34" s="39" t="s">
        <v>30</v>
      </c>
      <c r="I34" s="39">
        <v>13208158</v>
      </c>
      <c r="J34" s="39" t="s">
        <v>16</v>
      </c>
      <c r="K34" s="39">
        <v>0</v>
      </c>
      <c r="L34" s="39">
        <v>0</v>
      </c>
    </row>
    <row r="35" spans="1:12">
      <c r="A35" s="36">
        <v>41489</v>
      </c>
      <c r="B35" s="43" t="s">
        <v>1122</v>
      </c>
      <c r="C35" s="39">
        <v>1007981680</v>
      </c>
      <c r="D35" s="39" t="s">
        <v>12</v>
      </c>
      <c r="E35" s="39" t="s">
        <v>17</v>
      </c>
      <c r="F35" s="40">
        <v>93229268</v>
      </c>
      <c r="G35" s="39">
        <v>1014639</v>
      </c>
      <c r="H35" s="39" t="s">
        <v>30</v>
      </c>
      <c r="I35" s="39">
        <v>13208158</v>
      </c>
      <c r="J35" s="39" t="s">
        <v>16</v>
      </c>
      <c r="K35" s="39">
        <v>30</v>
      </c>
      <c r="L35" s="39">
        <v>1669.33</v>
      </c>
    </row>
    <row r="36" spans="1:12">
      <c r="A36" s="36">
        <v>41489</v>
      </c>
      <c r="B36" s="43" t="s">
        <v>1123</v>
      </c>
      <c r="C36" s="39">
        <v>1007981662</v>
      </c>
      <c r="D36" s="39" t="s">
        <v>12</v>
      </c>
      <c r="E36" s="39" t="s">
        <v>17</v>
      </c>
      <c r="F36" s="40">
        <v>93229261</v>
      </c>
      <c r="G36" s="39">
        <v>1014640</v>
      </c>
      <c r="H36" s="39" t="s">
        <v>30</v>
      </c>
      <c r="I36" s="39">
        <v>13208122</v>
      </c>
      <c r="J36" s="39" t="s">
        <v>21</v>
      </c>
      <c r="K36" s="39">
        <v>0</v>
      </c>
      <c r="L36" s="39">
        <v>0</v>
      </c>
    </row>
    <row r="37" spans="1:12">
      <c r="A37" s="36">
        <v>41489</v>
      </c>
      <c r="B37" s="43" t="s">
        <v>1123</v>
      </c>
      <c r="C37" s="39">
        <v>1007981662</v>
      </c>
      <c r="D37" s="39" t="s">
        <v>12</v>
      </c>
      <c r="E37" s="39" t="s">
        <v>17</v>
      </c>
      <c r="F37" s="40">
        <v>93229261</v>
      </c>
      <c r="G37" s="39">
        <v>1014640</v>
      </c>
      <c r="H37" s="39" t="s">
        <v>30</v>
      </c>
      <c r="I37" s="39">
        <v>13208122</v>
      </c>
      <c r="J37" s="39" t="s">
        <v>21</v>
      </c>
      <c r="K37" s="39">
        <v>20</v>
      </c>
      <c r="L37" s="39">
        <v>1585.05</v>
      </c>
    </row>
    <row r="38" spans="1:12">
      <c r="A38" s="36">
        <v>41487</v>
      </c>
      <c r="B38" s="43">
        <v>1049799</v>
      </c>
      <c r="C38" s="39">
        <v>1007977666</v>
      </c>
      <c r="D38" s="39" t="s">
        <v>12</v>
      </c>
      <c r="E38" s="39" t="s">
        <v>17</v>
      </c>
      <c r="F38" s="40">
        <v>93229230</v>
      </c>
      <c r="G38" s="39">
        <v>1014645</v>
      </c>
      <c r="H38" s="39" t="s">
        <v>28</v>
      </c>
      <c r="I38" s="39">
        <v>13208113</v>
      </c>
      <c r="J38" s="39" t="s">
        <v>19</v>
      </c>
      <c r="K38" s="39">
        <v>0</v>
      </c>
      <c r="L38" s="39">
        <v>0</v>
      </c>
    </row>
    <row r="39" spans="1:12">
      <c r="A39" s="36">
        <v>41487</v>
      </c>
      <c r="B39" s="43">
        <v>1049799</v>
      </c>
      <c r="C39" s="39">
        <v>1007977666</v>
      </c>
      <c r="D39" s="39" t="s">
        <v>12</v>
      </c>
      <c r="E39" s="39" t="s">
        <v>17</v>
      </c>
      <c r="F39" s="40">
        <v>93229230</v>
      </c>
      <c r="G39" s="39">
        <v>1014645</v>
      </c>
      <c r="H39" s="39" t="s">
        <v>28</v>
      </c>
      <c r="I39" s="39">
        <v>13208113</v>
      </c>
      <c r="J39" s="39" t="s">
        <v>19</v>
      </c>
      <c r="K39" s="39">
        <v>250</v>
      </c>
      <c r="L39" s="39">
        <v>20217.5</v>
      </c>
    </row>
    <row r="40" spans="1:12">
      <c r="A40" s="36">
        <v>41487</v>
      </c>
      <c r="B40" s="43">
        <v>1049799</v>
      </c>
      <c r="C40" s="39">
        <v>1007977666</v>
      </c>
      <c r="D40" s="39" t="s">
        <v>12</v>
      </c>
      <c r="E40" s="39" t="s">
        <v>17</v>
      </c>
      <c r="F40" s="40">
        <v>93229230</v>
      </c>
      <c r="G40" s="39">
        <v>1014645</v>
      </c>
      <c r="H40" s="39" t="s">
        <v>28</v>
      </c>
      <c r="I40" s="39">
        <v>13208095</v>
      </c>
      <c r="J40" s="39" t="s">
        <v>20</v>
      </c>
      <c r="K40" s="39">
        <v>0</v>
      </c>
      <c r="L40" s="39">
        <v>0</v>
      </c>
    </row>
    <row r="41" spans="1:12">
      <c r="A41" s="36">
        <v>41487</v>
      </c>
      <c r="B41" s="43">
        <v>1049799</v>
      </c>
      <c r="C41" s="39">
        <v>1007977666</v>
      </c>
      <c r="D41" s="39" t="s">
        <v>12</v>
      </c>
      <c r="E41" s="39" t="s">
        <v>17</v>
      </c>
      <c r="F41" s="40">
        <v>93229230</v>
      </c>
      <c r="G41" s="39">
        <v>1014645</v>
      </c>
      <c r="H41" s="39" t="s">
        <v>28</v>
      </c>
      <c r="I41" s="39">
        <v>13208095</v>
      </c>
      <c r="J41" s="39" t="s">
        <v>20</v>
      </c>
      <c r="K41" s="39">
        <v>500</v>
      </c>
      <c r="L41" s="39">
        <v>40435</v>
      </c>
    </row>
    <row r="42" spans="1:12">
      <c r="A42" s="36">
        <v>41487</v>
      </c>
      <c r="B42" s="43">
        <v>1049799</v>
      </c>
      <c r="C42" s="39">
        <v>1007977666</v>
      </c>
      <c r="D42" s="39" t="s">
        <v>12</v>
      </c>
      <c r="E42" s="39" t="s">
        <v>17</v>
      </c>
      <c r="F42" s="40">
        <v>93229230</v>
      </c>
      <c r="G42" s="39">
        <v>1014645</v>
      </c>
      <c r="H42" s="39" t="s">
        <v>28</v>
      </c>
      <c r="I42" s="39">
        <v>13208122</v>
      </c>
      <c r="J42" s="39" t="s">
        <v>21</v>
      </c>
      <c r="K42" s="39">
        <v>0</v>
      </c>
      <c r="L42" s="39">
        <v>0</v>
      </c>
    </row>
    <row r="43" spans="1:12">
      <c r="A43" s="36">
        <v>41487</v>
      </c>
      <c r="B43" s="43">
        <v>1049799</v>
      </c>
      <c r="C43" s="39">
        <v>1007977666</v>
      </c>
      <c r="D43" s="39" t="s">
        <v>12</v>
      </c>
      <c r="E43" s="39" t="s">
        <v>17</v>
      </c>
      <c r="F43" s="40">
        <v>93229230</v>
      </c>
      <c r="G43" s="39">
        <v>1014645</v>
      </c>
      <c r="H43" s="39" t="s">
        <v>28</v>
      </c>
      <c r="I43" s="39">
        <v>13208122</v>
      </c>
      <c r="J43" s="39" t="s">
        <v>21</v>
      </c>
      <c r="K43" s="39">
        <v>500</v>
      </c>
      <c r="L43" s="39">
        <v>40435</v>
      </c>
    </row>
    <row r="44" spans="1:12">
      <c r="A44" s="36">
        <v>41487</v>
      </c>
      <c r="B44" s="43">
        <v>1049799</v>
      </c>
      <c r="C44" s="39">
        <v>1007977666</v>
      </c>
      <c r="D44" s="39" t="s">
        <v>12</v>
      </c>
      <c r="E44" s="39" t="s">
        <v>17</v>
      </c>
      <c r="F44" s="40">
        <v>93229230</v>
      </c>
      <c r="G44" s="39">
        <v>1014645</v>
      </c>
      <c r="H44" s="39" t="s">
        <v>28</v>
      </c>
      <c r="I44" s="39">
        <v>13208104</v>
      </c>
      <c r="J44" s="39" t="s">
        <v>23</v>
      </c>
      <c r="K44" s="39">
        <v>0</v>
      </c>
      <c r="L44" s="39">
        <v>0</v>
      </c>
    </row>
    <row r="45" spans="1:12">
      <c r="A45" s="36">
        <v>41487</v>
      </c>
      <c r="B45" s="43">
        <v>1049799</v>
      </c>
      <c r="C45" s="39">
        <v>1007977666</v>
      </c>
      <c r="D45" s="39" t="s">
        <v>12</v>
      </c>
      <c r="E45" s="39" t="s">
        <v>17</v>
      </c>
      <c r="F45" s="40">
        <v>93229230</v>
      </c>
      <c r="G45" s="39">
        <v>1014645</v>
      </c>
      <c r="H45" s="39" t="s">
        <v>28</v>
      </c>
      <c r="I45" s="39">
        <v>13208104</v>
      </c>
      <c r="J45" s="39" t="s">
        <v>23</v>
      </c>
      <c r="K45" s="39">
        <v>250</v>
      </c>
      <c r="L45" s="39">
        <v>20217.5</v>
      </c>
    </row>
    <row r="46" spans="1:12">
      <c r="A46" s="36">
        <v>41489</v>
      </c>
      <c r="B46" s="43" t="s">
        <v>1124</v>
      </c>
      <c r="C46" s="39">
        <v>1007981665</v>
      </c>
      <c r="D46" s="39" t="s">
        <v>12</v>
      </c>
      <c r="E46" s="39" t="s">
        <v>17</v>
      </c>
      <c r="F46" s="40">
        <v>93229262</v>
      </c>
      <c r="G46" s="39">
        <v>1014648</v>
      </c>
      <c r="H46" s="39" t="s">
        <v>30</v>
      </c>
      <c r="I46" s="39">
        <v>13208095</v>
      </c>
      <c r="J46" s="39" t="s">
        <v>20</v>
      </c>
      <c r="K46" s="39">
        <v>0</v>
      </c>
      <c r="L46" s="39">
        <v>0</v>
      </c>
    </row>
    <row r="47" spans="1:12">
      <c r="A47" s="36">
        <v>41489</v>
      </c>
      <c r="B47" s="43" t="s">
        <v>1124</v>
      </c>
      <c r="C47" s="39">
        <v>1007981665</v>
      </c>
      <c r="D47" s="39" t="s">
        <v>12</v>
      </c>
      <c r="E47" s="39" t="s">
        <v>17</v>
      </c>
      <c r="F47" s="40">
        <v>93229262</v>
      </c>
      <c r="G47" s="39">
        <v>1014648</v>
      </c>
      <c r="H47" s="39" t="s">
        <v>30</v>
      </c>
      <c r="I47" s="39">
        <v>13208095</v>
      </c>
      <c r="J47" s="39" t="s">
        <v>20</v>
      </c>
      <c r="K47" s="39">
        <v>110</v>
      </c>
      <c r="L47" s="39">
        <v>8717.7900000000009</v>
      </c>
    </row>
    <row r="48" spans="1:12">
      <c r="A48" s="36">
        <v>41489</v>
      </c>
      <c r="B48" s="43" t="s">
        <v>1124</v>
      </c>
      <c r="C48" s="39">
        <v>1007981665</v>
      </c>
      <c r="D48" s="39" t="s">
        <v>12</v>
      </c>
      <c r="E48" s="39" t="s">
        <v>17</v>
      </c>
      <c r="F48" s="40">
        <v>93229262</v>
      </c>
      <c r="G48" s="39">
        <v>1014648</v>
      </c>
      <c r="H48" s="39" t="s">
        <v>30</v>
      </c>
      <c r="I48" s="39">
        <v>13208122</v>
      </c>
      <c r="J48" s="39" t="s">
        <v>21</v>
      </c>
      <c r="K48" s="39">
        <v>0</v>
      </c>
      <c r="L48" s="39">
        <v>0</v>
      </c>
    </row>
    <row r="49" spans="1:12">
      <c r="A49" s="36">
        <v>41489</v>
      </c>
      <c r="B49" s="43" t="s">
        <v>1124</v>
      </c>
      <c r="C49" s="39">
        <v>1007981665</v>
      </c>
      <c r="D49" s="39" t="s">
        <v>12</v>
      </c>
      <c r="E49" s="39" t="s">
        <v>17</v>
      </c>
      <c r="F49" s="40">
        <v>93229262</v>
      </c>
      <c r="G49" s="39">
        <v>1014648</v>
      </c>
      <c r="H49" s="39" t="s">
        <v>30</v>
      </c>
      <c r="I49" s="39">
        <v>13208122</v>
      </c>
      <c r="J49" s="39" t="s">
        <v>21</v>
      </c>
      <c r="K49" s="39">
        <v>70</v>
      </c>
      <c r="L49" s="39">
        <v>5547.68</v>
      </c>
    </row>
    <row r="50" spans="1:12">
      <c r="A50" s="36">
        <v>41489</v>
      </c>
      <c r="B50" s="43" t="s">
        <v>1124</v>
      </c>
      <c r="C50" s="39">
        <v>1007981665</v>
      </c>
      <c r="D50" s="39" t="s">
        <v>12</v>
      </c>
      <c r="E50" s="39" t="s">
        <v>17</v>
      </c>
      <c r="F50" s="40">
        <v>93229262</v>
      </c>
      <c r="G50" s="39">
        <v>1014648</v>
      </c>
      <c r="H50" s="39" t="s">
        <v>30</v>
      </c>
      <c r="I50" s="39">
        <v>13208149</v>
      </c>
      <c r="J50" s="39" t="s">
        <v>15</v>
      </c>
      <c r="K50" s="39">
        <v>0</v>
      </c>
      <c r="L50" s="39">
        <v>0</v>
      </c>
    </row>
    <row r="51" spans="1:12">
      <c r="A51" s="36">
        <v>41489</v>
      </c>
      <c r="B51" s="43" t="s">
        <v>1124</v>
      </c>
      <c r="C51" s="39">
        <v>1007981665</v>
      </c>
      <c r="D51" s="39" t="s">
        <v>12</v>
      </c>
      <c r="E51" s="39" t="s">
        <v>17</v>
      </c>
      <c r="F51" s="40">
        <v>93229262</v>
      </c>
      <c r="G51" s="39">
        <v>1014648</v>
      </c>
      <c r="H51" s="39" t="s">
        <v>30</v>
      </c>
      <c r="I51" s="39">
        <v>13208149</v>
      </c>
      <c r="J51" s="39" t="s">
        <v>15</v>
      </c>
      <c r="K51" s="39">
        <v>10</v>
      </c>
      <c r="L51" s="39">
        <v>556.44000000000005</v>
      </c>
    </row>
    <row r="52" spans="1:12">
      <c r="A52" s="36">
        <v>41489</v>
      </c>
      <c r="B52" s="43" t="s">
        <v>1124</v>
      </c>
      <c r="C52" s="39">
        <v>1007981665</v>
      </c>
      <c r="D52" s="39" t="s">
        <v>12</v>
      </c>
      <c r="E52" s="39" t="s">
        <v>17</v>
      </c>
      <c r="F52" s="40">
        <v>93229262</v>
      </c>
      <c r="G52" s="39">
        <v>1014648</v>
      </c>
      <c r="H52" s="39" t="s">
        <v>30</v>
      </c>
      <c r="I52" s="39">
        <v>13208158</v>
      </c>
      <c r="J52" s="39" t="s">
        <v>16</v>
      </c>
      <c r="K52" s="39">
        <v>0</v>
      </c>
      <c r="L52" s="39">
        <v>0</v>
      </c>
    </row>
    <row r="53" spans="1:12">
      <c r="A53" s="36">
        <v>41489</v>
      </c>
      <c r="B53" s="43" t="s">
        <v>1124</v>
      </c>
      <c r="C53" s="39">
        <v>1007981665</v>
      </c>
      <c r="D53" s="39" t="s">
        <v>12</v>
      </c>
      <c r="E53" s="39" t="s">
        <v>17</v>
      </c>
      <c r="F53" s="40">
        <v>93229262</v>
      </c>
      <c r="G53" s="39">
        <v>1014648</v>
      </c>
      <c r="H53" s="39" t="s">
        <v>30</v>
      </c>
      <c r="I53" s="39">
        <v>13208158</v>
      </c>
      <c r="J53" s="39" t="s">
        <v>16</v>
      </c>
      <c r="K53" s="39">
        <v>10</v>
      </c>
      <c r="L53" s="39">
        <v>556.44000000000005</v>
      </c>
    </row>
    <row r="54" spans="1:12">
      <c r="A54" s="36">
        <v>41489</v>
      </c>
      <c r="B54" s="43" t="s">
        <v>1125</v>
      </c>
      <c r="C54" s="39">
        <v>1007981667</v>
      </c>
      <c r="D54" s="39" t="s">
        <v>12</v>
      </c>
      <c r="E54" s="39" t="s">
        <v>17</v>
      </c>
      <c r="F54" s="40">
        <v>93229263</v>
      </c>
      <c r="G54" s="39">
        <v>1014649</v>
      </c>
      <c r="H54" s="39" t="s">
        <v>30</v>
      </c>
      <c r="I54" s="39">
        <v>13208113</v>
      </c>
      <c r="J54" s="39" t="s">
        <v>19</v>
      </c>
      <c r="K54" s="39">
        <v>0</v>
      </c>
      <c r="L54" s="39">
        <v>0</v>
      </c>
    </row>
    <row r="55" spans="1:12">
      <c r="A55" s="36">
        <v>41489</v>
      </c>
      <c r="B55" s="43" t="s">
        <v>1125</v>
      </c>
      <c r="C55" s="39">
        <v>1007981667</v>
      </c>
      <c r="D55" s="39" t="s">
        <v>12</v>
      </c>
      <c r="E55" s="39" t="s">
        <v>17</v>
      </c>
      <c r="F55" s="40">
        <v>93229263</v>
      </c>
      <c r="G55" s="39">
        <v>1014649</v>
      </c>
      <c r="H55" s="39" t="s">
        <v>30</v>
      </c>
      <c r="I55" s="39">
        <v>13208113</v>
      </c>
      <c r="J55" s="39" t="s">
        <v>19</v>
      </c>
      <c r="K55" s="39">
        <v>40</v>
      </c>
      <c r="L55" s="39">
        <v>3170.1</v>
      </c>
    </row>
    <row r="56" spans="1:12">
      <c r="A56" s="36">
        <v>41489</v>
      </c>
      <c r="B56" s="43" t="s">
        <v>1125</v>
      </c>
      <c r="C56" s="39">
        <v>1007981667</v>
      </c>
      <c r="D56" s="39" t="s">
        <v>12</v>
      </c>
      <c r="E56" s="39" t="s">
        <v>17</v>
      </c>
      <c r="F56" s="40">
        <v>93229263</v>
      </c>
      <c r="G56" s="39">
        <v>1014649</v>
      </c>
      <c r="H56" s="39" t="s">
        <v>30</v>
      </c>
      <c r="I56" s="39">
        <v>13208158</v>
      </c>
      <c r="J56" s="39" t="s">
        <v>16</v>
      </c>
      <c r="K56" s="39">
        <v>0</v>
      </c>
      <c r="L56" s="39">
        <v>0</v>
      </c>
    </row>
    <row r="57" spans="1:12">
      <c r="A57" s="36">
        <v>41489</v>
      </c>
      <c r="B57" s="43" t="s">
        <v>1125</v>
      </c>
      <c r="C57" s="39">
        <v>1007981667</v>
      </c>
      <c r="D57" s="39" t="s">
        <v>12</v>
      </c>
      <c r="E57" s="39" t="s">
        <v>17</v>
      </c>
      <c r="F57" s="40">
        <v>93229263</v>
      </c>
      <c r="G57" s="39">
        <v>1014649</v>
      </c>
      <c r="H57" s="39" t="s">
        <v>30</v>
      </c>
      <c r="I57" s="39">
        <v>13208158</v>
      </c>
      <c r="J57" s="39" t="s">
        <v>16</v>
      </c>
      <c r="K57" s="39">
        <v>20</v>
      </c>
      <c r="L57" s="39">
        <v>1112.8900000000001</v>
      </c>
    </row>
    <row r="58" spans="1:12">
      <c r="A58" s="36">
        <v>41487</v>
      </c>
      <c r="B58" s="43">
        <v>360848</v>
      </c>
      <c r="C58" s="39">
        <v>1007977677</v>
      </c>
      <c r="D58" s="39" t="s">
        <v>12</v>
      </c>
      <c r="E58" s="39" t="s">
        <v>17</v>
      </c>
      <c r="F58" s="40">
        <v>93229234</v>
      </c>
      <c r="G58" s="39">
        <v>1014691</v>
      </c>
      <c r="H58" s="39" t="s">
        <v>24</v>
      </c>
      <c r="I58" s="39">
        <v>13208113</v>
      </c>
      <c r="J58" s="39" t="s">
        <v>19</v>
      </c>
      <c r="K58" s="39">
        <v>0</v>
      </c>
      <c r="L58" s="39">
        <v>0</v>
      </c>
    </row>
    <row r="59" spans="1:12">
      <c r="A59" s="36">
        <v>41487</v>
      </c>
      <c r="B59" s="43">
        <v>360848</v>
      </c>
      <c r="C59" s="39">
        <v>1007977677</v>
      </c>
      <c r="D59" s="39" t="s">
        <v>12</v>
      </c>
      <c r="E59" s="39" t="s">
        <v>17</v>
      </c>
      <c r="F59" s="40">
        <v>93229234</v>
      </c>
      <c r="G59" s="39">
        <v>1014691</v>
      </c>
      <c r="H59" s="39" t="s">
        <v>24</v>
      </c>
      <c r="I59" s="39">
        <v>13208113</v>
      </c>
      <c r="J59" s="39" t="s">
        <v>19</v>
      </c>
      <c r="K59" s="39">
        <v>500</v>
      </c>
      <c r="L59" s="39">
        <v>39828.47</v>
      </c>
    </row>
    <row r="60" spans="1:12">
      <c r="A60" s="36">
        <v>41487</v>
      </c>
      <c r="B60" s="43">
        <v>360848</v>
      </c>
      <c r="C60" s="39">
        <v>1007977677</v>
      </c>
      <c r="D60" s="39" t="s">
        <v>12</v>
      </c>
      <c r="E60" s="39" t="s">
        <v>17</v>
      </c>
      <c r="F60" s="40">
        <v>93229234</v>
      </c>
      <c r="G60" s="39">
        <v>1014691</v>
      </c>
      <c r="H60" s="39" t="s">
        <v>24</v>
      </c>
      <c r="I60" s="39">
        <v>13208095</v>
      </c>
      <c r="J60" s="39" t="s">
        <v>20</v>
      </c>
      <c r="K60" s="39">
        <v>0</v>
      </c>
      <c r="L60" s="39">
        <v>0</v>
      </c>
    </row>
    <row r="61" spans="1:12">
      <c r="A61" s="36">
        <v>41487</v>
      </c>
      <c r="B61" s="43">
        <v>360848</v>
      </c>
      <c r="C61" s="39">
        <v>1007977677</v>
      </c>
      <c r="D61" s="39" t="s">
        <v>12</v>
      </c>
      <c r="E61" s="39" t="s">
        <v>17</v>
      </c>
      <c r="F61" s="40">
        <v>93229234</v>
      </c>
      <c r="G61" s="39">
        <v>1014691</v>
      </c>
      <c r="H61" s="39" t="s">
        <v>24</v>
      </c>
      <c r="I61" s="39">
        <v>13208095</v>
      </c>
      <c r="J61" s="39" t="s">
        <v>20</v>
      </c>
      <c r="K61" s="39">
        <v>500</v>
      </c>
      <c r="L61" s="39">
        <v>39828.47</v>
      </c>
    </row>
    <row r="62" spans="1:12">
      <c r="A62" s="36">
        <v>41487</v>
      </c>
      <c r="B62" s="43">
        <v>510680</v>
      </c>
      <c r="C62" s="39">
        <v>1007977674</v>
      </c>
      <c r="D62" s="39" t="s">
        <v>12</v>
      </c>
      <c r="E62" s="39" t="s">
        <v>17</v>
      </c>
      <c r="F62" s="40">
        <v>93229233</v>
      </c>
      <c r="G62" s="39">
        <v>1014696</v>
      </c>
      <c r="H62" s="39" t="s">
        <v>39</v>
      </c>
      <c r="I62" s="39">
        <v>13208113</v>
      </c>
      <c r="J62" s="39" t="s">
        <v>19</v>
      </c>
      <c r="K62" s="39">
        <v>0</v>
      </c>
      <c r="L62" s="39">
        <v>0</v>
      </c>
    </row>
    <row r="63" spans="1:12">
      <c r="A63" s="36">
        <v>41487</v>
      </c>
      <c r="B63" s="43">
        <v>510680</v>
      </c>
      <c r="C63" s="39">
        <v>1007977674</v>
      </c>
      <c r="D63" s="39" t="s">
        <v>12</v>
      </c>
      <c r="E63" s="39" t="s">
        <v>17</v>
      </c>
      <c r="F63" s="40">
        <v>93229233</v>
      </c>
      <c r="G63" s="39">
        <v>1014696</v>
      </c>
      <c r="H63" s="39" t="s">
        <v>39</v>
      </c>
      <c r="I63" s="39">
        <v>13208113</v>
      </c>
      <c r="J63" s="39" t="s">
        <v>19</v>
      </c>
      <c r="K63" s="39">
        <v>1000</v>
      </c>
      <c r="L63" s="39">
        <v>78524.600000000006</v>
      </c>
    </row>
    <row r="64" spans="1:12">
      <c r="A64" s="36">
        <v>41487</v>
      </c>
      <c r="B64" s="43">
        <v>510680</v>
      </c>
      <c r="C64" s="39">
        <v>1007977674</v>
      </c>
      <c r="D64" s="39" t="s">
        <v>12</v>
      </c>
      <c r="E64" s="39" t="s">
        <v>17</v>
      </c>
      <c r="F64" s="40">
        <v>93229233</v>
      </c>
      <c r="G64" s="39">
        <v>1014696</v>
      </c>
      <c r="H64" s="39" t="s">
        <v>39</v>
      </c>
      <c r="I64" s="39">
        <v>13208095</v>
      </c>
      <c r="J64" s="39" t="s">
        <v>20</v>
      </c>
      <c r="K64" s="39">
        <v>0</v>
      </c>
      <c r="L64" s="39">
        <v>0</v>
      </c>
    </row>
    <row r="65" spans="1:12">
      <c r="A65" s="36">
        <v>41487</v>
      </c>
      <c r="B65" s="43">
        <v>510680</v>
      </c>
      <c r="C65" s="39">
        <v>1007977674</v>
      </c>
      <c r="D65" s="39" t="s">
        <v>12</v>
      </c>
      <c r="E65" s="39" t="s">
        <v>17</v>
      </c>
      <c r="F65" s="40">
        <v>93229233</v>
      </c>
      <c r="G65" s="39">
        <v>1014696</v>
      </c>
      <c r="H65" s="39" t="s">
        <v>39</v>
      </c>
      <c r="I65" s="39">
        <v>13208095</v>
      </c>
      <c r="J65" s="39" t="s">
        <v>20</v>
      </c>
      <c r="K65" s="39">
        <v>1000</v>
      </c>
      <c r="L65" s="39">
        <v>78524.600000000006</v>
      </c>
    </row>
    <row r="66" spans="1:12">
      <c r="A66" s="36">
        <v>41491</v>
      </c>
      <c r="B66" s="43"/>
      <c r="C66" s="39">
        <v>1007984621</v>
      </c>
      <c r="D66" s="39" t="s">
        <v>42</v>
      </c>
      <c r="E66" s="39" t="s">
        <v>43</v>
      </c>
      <c r="F66" s="40">
        <v>93302574</v>
      </c>
      <c r="G66" s="39">
        <v>1014715</v>
      </c>
      <c r="H66" s="39" t="s">
        <v>682</v>
      </c>
      <c r="I66" s="39">
        <v>13208113</v>
      </c>
      <c r="J66" s="39" t="s">
        <v>19</v>
      </c>
      <c r="K66" s="39">
        <v>40</v>
      </c>
      <c r="L66" s="39">
        <v>3234.8</v>
      </c>
    </row>
    <row r="67" spans="1:12">
      <c r="A67" s="36">
        <v>41491</v>
      </c>
      <c r="B67" s="43"/>
      <c r="C67" s="39">
        <v>1007984621</v>
      </c>
      <c r="D67" s="39" t="s">
        <v>42</v>
      </c>
      <c r="E67" s="39" t="s">
        <v>43</v>
      </c>
      <c r="F67" s="40">
        <v>93302574</v>
      </c>
      <c r="G67" s="39">
        <v>1014715</v>
      </c>
      <c r="H67" s="39" t="s">
        <v>682</v>
      </c>
      <c r="I67" s="39">
        <v>13208095</v>
      </c>
      <c r="J67" s="39" t="s">
        <v>20</v>
      </c>
      <c r="K67" s="39">
        <v>20</v>
      </c>
      <c r="L67" s="39">
        <v>1617.4</v>
      </c>
    </row>
    <row r="68" spans="1:12">
      <c r="A68" s="36">
        <v>41491</v>
      </c>
      <c r="B68" s="43"/>
      <c r="C68" s="39">
        <v>1007984621</v>
      </c>
      <c r="D68" s="39" t="s">
        <v>42</v>
      </c>
      <c r="E68" s="39" t="s">
        <v>43</v>
      </c>
      <c r="F68" s="40">
        <v>93302574</v>
      </c>
      <c r="G68" s="39">
        <v>1014715</v>
      </c>
      <c r="H68" s="39" t="s">
        <v>682</v>
      </c>
      <c r="I68" s="39">
        <v>13208122</v>
      </c>
      <c r="J68" s="39" t="s">
        <v>21</v>
      </c>
      <c r="K68" s="39">
        <v>10</v>
      </c>
      <c r="L68" s="39">
        <v>808.7</v>
      </c>
    </row>
    <row r="69" spans="1:12">
      <c r="A69" s="36">
        <v>41491</v>
      </c>
      <c r="B69" s="43"/>
      <c r="C69" s="39">
        <v>1007984621</v>
      </c>
      <c r="D69" s="39" t="s">
        <v>42</v>
      </c>
      <c r="E69" s="39" t="s">
        <v>43</v>
      </c>
      <c r="F69" s="40">
        <v>93302574</v>
      </c>
      <c r="G69" s="39">
        <v>1014715</v>
      </c>
      <c r="H69" s="39" t="s">
        <v>682</v>
      </c>
      <c r="I69" s="39">
        <v>13208158</v>
      </c>
      <c r="J69" s="39" t="s">
        <v>16</v>
      </c>
      <c r="K69" s="39">
        <v>10</v>
      </c>
      <c r="L69" s="39">
        <v>567.79999999999995</v>
      </c>
    </row>
    <row r="70" spans="1:12">
      <c r="A70" s="36">
        <v>41487</v>
      </c>
      <c r="B70" s="43">
        <v>2976378</v>
      </c>
      <c r="C70" s="39">
        <v>1007977669</v>
      </c>
      <c r="D70" s="39" t="s">
        <v>12</v>
      </c>
      <c r="E70" s="39" t="s">
        <v>17</v>
      </c>
      <c r="F70" s="40">
        <v>93229232</v>
      </c>
      <c r="G70" s="39">
        <v>1014722</v>
      </c>
      <c r="H70" s="39" t="s">
        <v>34</v>
      </c>
      <c r="I70" s="39">
        <v>13208095</v>
      </c>
      <c r="J70" s="39" t="s">
        <v>20</v>
      </c>
      <c r="K70" s="39">
        <v>0</v>
      </c>
      <c r="L70" s="39">
        <v>0</v>
      </c>
    </row>
    <row r="71" spans="1:12">
      <c r="A71" s="36">
        <v>41487</v>
      </c>
      <c r="B71" s="43">
        <v>2976378</v>
      </c>
      <c r="C71" s="39">
        <v>1007977669</v>
      </c>
      <c r="D71" s="39" t="s">
        <v>12</v>
      </c>
      <c r="E71" s="39" t="s">
        <v>17</v>
      </c>
      <c r="F71" s="40">
        <v>93229232</v>
      </c>
      <c r="G71" s="39">
        <v>1014722</v>
      </c>
      <c r="H71" s="39" t="s">
        <v>34</v>
      </c>
      <c r="I71" s="39">
        <v>13208095</v>
      </c>
      <c r="J71" s="39" t="s">
        <v>20</v>
      </c>
      <c r="K71" s="39">
        <v>1000</v>
      </c>
      <c r="L71" s="39">
        <v>79656.95</v>
      </c>
    </row>
    <row r="72" spans="1:12">
      <c r="A72" s="36">
        <v>41487</v>
      </c>
      <c r="B72" s="43">
        <v>2976378</v>
      </c>
      <c r="C72" s="39">
        <v>1007977669</v>
      </c>
      <c r="D72" s="39" t="s">
        <v>12</v>
      </c>
      <c r="E72" s="39" t="s">
        <v>17</v>
      </c>
      <c r="F72" s="40">
        <v>93229232</v>
      </c>
      <c r="G72" s="39">
        <v>1014722</v>
      </c>
      <c r="H72" s="39" t="s">
        <v>34</v>
      </c>
      <c r="I72" s="39">
        <v>13208149</v>
      </c>
      <c r="J72" s="39" t="s">
        <v>15</v>
      </c>
      <c r="K72" s="39">
        <v>0</v>
      </c>
      <c r="L72" s="39">
        <v>0</v>
      </c>
    </row>
    <row r="73" spans="1:12">
      <c r="A73" s="36">
        <v>41487</v>
      </c>
      <c r="B73" s="43">
        <v>2976378</v>
      </c>
      <c r="C73" s="39">
        <v>1007977669</v>
      </c>
      <c r="D73" s="39" t="s">
        <v>12</v>
      </c>
      <c r="E73" s="39" t="s">
        <v>17</v>
      </c>
      <c r="F73" s="40">
        <v>93229232</v>
      </c>
      <c r="G73" s="39">
        <v>1014722</v>
      </c>
      <c r="H73" s="39" t="s">
        <v>34</v>
      </c>
      <c r="I73" s="39">
        <v>13208149</v>
      </c>
      <c r="J73" s="39" t="s">
        <v>15</v>
      </c>
      <c r="K73" s="39">
        <v>1000</v>
      </c>
      <c r="L73" s="39">
        <v>55928.3</v>
      </c>
    </row>
    <row r="74" spans="1:12">
      <c r="A74" s="36">
        <v>41488</v>
      </c>
      <c r="B74" s="43">
        <v>2974392</v>
      </c>
      <c r="C74" s="39">
        <v>1007980760</v>
      </c>
      <c r="D74" s="39" t="s">
        <v>12</v>
      </c>
      <c r="E74" s="39" t="s">
        <v>17</v>
      </c>
      <c r="F74" s="40">
        <v>93229254</v>
      </c>
      <c r="G74" s="39">
        <v>1014722</v>
      </c>
      <c r="H74" s="39" t="s">
        <v>34</v>
      </c>
      <c r="I74" s="39">
        <v>13208095</v>
      </c>
      <c r="J74" s="39" t="s">
        <v>20</v>
      </c>
      <c r="K74" s="39">
        <v>0</v>
      </c>
      <c r="L74" s="39">
        <v>0</v>
      </c>
    </row>
    <row r="75" spans="1:12">
      <c r="A75" s="36">
        <v>41488</v>
      </c>
      <c r="B75" s="43">
        <v>2974392</v>
      </c>
      <c r="C75" s="39">
        <v>1007980760</v>
      </c>
      <c r="D75" s="39" t="s">
        <v>12</v>
      </c>
      <c r="E75" s="39" t="s">
        <v>17</v>
      </c>
      <c r="F75" s="40">
        <v>93229254</v>
      </c>
      <c r="G75" s="39">
        <v>1014722</v>
      </c>
      <c r="H75" s="39" t="s">
        <v>34</v>
      </c>
      <c r="I75" s="39">
        <v>13208095</v>
      </c>
      <c r="J75" s="39" t="s">
        <v>20</v>
      </c>
      <c r="K75" s="39">
        <v>500</v>
      </c>
      <c r="L75" s="39">
        <v>39828.47</v>
      </c>
    </row>
    <row r="76" spans="1:12">
      <c r="A76" s="36">
        <v>41487</v>
      </c>
      <c r="B76" s="43">
        <v>9798</v>
      </c>
      <c r="C76" s="39">
        <v>1007977662</v>
      </c>
      <c r="D76" s="39" t="s">
        <v>12</v>
      </c>
      <c r="E76" s="39" t="s">
        <v>17</v>
      </c>
      <c r="F76" s="40">
        <v>93229228</v>
      </c>
      <c r="G76" s="39">
        <v>1014753</v>
      </c>
      <c r="H76" s="39" t="s">
        <v>89</v>
      </c>
      <c r="I76" s="39">
        <v>13208113</v>
      </c>
      <c r="J76" s="39" t="s">
        <v>19</v>
      </c>
      <c r="K76" s="39">
        <v>0</v>
      </c>
      <c r="L76" s="39">
        <v>0</v>
      </c>
    </row>
    <row r="77" spans="1:12">
      <c r="A77" s="36">
        <v>41487</v>
      </c>
      <c r="B77" s="43">
        <v>9798</v>
      </c>
      <c r="C77" s="39">
        <v>1007977662</v>
      </c>
      <c r="D77" s="39" t="s">
        <v>12</v>
      </c>
      <c r="E77" s="39" t="s">
        <v>17</v>
      </c>
      <c r="F77" s="40">
        <v>93229228</v>
      </c>
      <c r="G77" s="39">
        <v>1014753</v>
      </c>
      <c r="H77" s="39" t="s">
        <v>89</v>
      </c>
      <c r="I77" s="39">
        <v>13208113</v>
      </c>
      <c r="J77" s="39" t="s">
        <v>19</v>
      </c>
      <c r="K77" s="39">
        <v>50</v>
      </c>
      <c r="L77" s="39">
        <v>3962.63</v>
      </c>
    </row>
    <row r="78" spans="1:12">
      <c r="A78" s="36">
        <v>41487</v>
      </c>
      <c r="B78" s="43">
        <v>9798</v>
      </c>
      <c r="C78" s="39">
        <v>1007977662</v>
      </c>
      <c r="D78" s="39" t="s">
        <v>12</v>
      </c>
      <c r="E78" s="39" t="s">
        <v>17</v>
      </c>
      <c r="F78" s="40">
        <v>93229228</v>
      </c>
      <c r="G78" s="39">
        <v>1014753</v>
      </c>
      <c r="H78" s="39" t="s">
        <v>89</v>
      </c>
      <c r="I78" s="39">
        <v>13208095</v>
      </c>
      <c r="J78" s="39" t="s">
        <v>20</v>
      </c>
      <c r="K78" s="39">
        <v>0</v>
      </c>
      <c r="L78" s="39">
        <v>0</v>
      </c>
    </row>
    <row r="79" spans="1:12">
      <c r="A79" s="36">
        <v>41487</v>
      </c>
      <c r="B79" s="43">
        <v>9798</v>
      </c>
      <c r="C79" s="39">
        <v>1007977662</v>
      </c>
      <c r="D79" s="39" t="s">
        <v>12</v>
      </c>
      <c r="E79" s="39" t="s">
        <v>17</v>
      </c>
      <c r="F79" s="40">
        <v>93229228</v>
      </c>
      <c r="G79" s="39">
        <v>1014753</v>
      </c>
      <c r="H79" s="39" t="s">
        <v>89</v>
      </c>
      <c r="I79" s="39">
        <v>13208095</v>
      </c>
      <c r="J79" s="39" t="s">
        <v>20</v>
      </c>
      <c r="K79" s="39">
        <v>50</v>
      </c>
      <c r="L79" s="39">
        <v>3962.63</v>
      </c>
    </row>
    <row r="80" spans="1:12">
      <c r="A80" s="36">
        <v>41487</v>
      </c>
      <c r="B80" s="43">
        <v>9798</v>
      </c>
      <c r="C80" s="39">
        <v>1007977662</v>
      </c>
      <c r="D80" s="39" t="s">
        <v>12</v>
      </c>
      <c r="E80" s="39" t="s">
        <v>17</v>
      </c>
      <c r="F80" s="40">
        <v>93229228</v>
      </c>
      <c r="G80" s="39">
        <v>1014753</v>
      </c>
      <c r="H80" s="39" t="s">
        <v>89</v>
      </c>
      <c r="I80" s="39">
        <v>13208122</v>
      </c>
      <c r="J80" s="39" t="s">
        <v>21</v>
      </c>
      <c r="K80" s="39">
        <v>0</v>
      </c>
      <c r="L80" s="39">
        <v>0</v>
      </c>
    </row>
    <row r="81" spans="1:12">
      <c r="A81" s="36">
        <v>41487</v>
      </c>
      <c r="B81" s="43">
        <v>9798</v>
      </c>
      <c r="C81" s="39">
        <v>1007977662</v>
      </c>
      <c r="D81" s="39" t="s">
        <v>12</v>
      </c>
      <c r="E81" s="39" t="s">
        <v>17</v>
      </c>
      <c r="F81" s="40">
        <v>93229228</v>
      </c>
      <c r="G81" s="39">
        <v>1014753</v>
      </c>
      <c r="H81" s="39" t="s">
        <v>89</v>
      </c>
      <c r="I81" s="39">
        <v>13208122</v>
      </c>
      <c r="J81" s="39" t="s">
        <v>21</v>
      </c>
      <c r="K81" s="39">
        <v>50</v>
      </c>
      <c r="L81" s="39">
        <v>3962.63</v>
      </c>
    </row>
    <row r="82" spans="1:12">
      <c r="A82" s="36">
        <v>41487</v>
      </c>
      <c r="B82" s="43">
        <v>9798</v>
      </c>
      <c r="C82" s="39">
        <v>1007977662</v>
      </c>
      <c r="D82" s="39" t="s">
        <v>12</v>
      </c>
      <c r="E82" s="39" t="s">
        <v>17</v>
      </c>
      <c r="F82" s="40">
        <v>93229228</v>
      </c>
      <c r="G82" s="39">
        <v>1014753</v>
      </c>
      <c r="H82" s="39" t="s">
        <v>89</v>
      </c>
      <c r="I82" s="39">
        <v>13208104</v>
      </c>
      <c r="J82" s="39" t="s">
        <v>23</v>
      </c>
      <c r="K82" s="39">
        <v>0</v>
      </c>
      <c r="L82" s="39">
        <v>0</v>
      </c>
    </row>
    <row r="83" spans="1:12">
      <c r="A83" s="36">
        <v>41487</v>
      </c>
      <c r="B83" s="43">
        <v>9798</v>
      </c>
      <c r="C83" s="39">
        <v>1007977662</v>
      </c>
      <c r="D83" s="39" t="s">
        <v>12</v>
      </c>
      <c r="E83" s="39" t="s">
        <v>17</v>
      </c>
      <c r="F83" s="40">
        <v>93229228</v>
      </c>
      <c r="G83" s="39">
        <v>1014753</v>
      </c>
      <c r="H83" s="39" t="s">
        <v>89</v>
      </c>
      <c r="I83" s="39">
        <v>13208104</v>
      </c>
      <c r="J83" s="39" t="s">
        <v>23</v>
      </c>
      <c r="K83" s="39">
        <v>20</v>
      </c>
      <c r="L83" s="39">
        <v>1585.05</v>
      </c>
    </row>
    <row r="84" spans="1:12">
      <c r="A84" s="36">
        <v>41487</v>
      </c>
      <c r="B84" s="43" t="s">
        <v>1126</v>
      </c>
      <c r="C84" s="39">
        <v>1007977702</v>
      </c>
      <c r="D84" s="39" t="s">
        <v>12</v>
      </c>
      <c r="E84" s="39" t="s">
        <v>17</v>
      </c>
      <c r="F84" s="40">
        <v>93229241</v>
      </c>
      <c r="G84" s="39">
        <v>1014781</v>
      </c>
      <c r="H84" s="39" t="s">
        <v>22</v>
      </c>
      <c r="I84" s="39">
        <v>13208113</v>
      </c>
      <c r="J84" s="39" t="s">
        <v>19</v>
      </c>
      <c r="K84" s="39">
        <v>0</v>
      </c>
      <c r="L84" s="39">
        <v>0</v>
      </c>
    </row>
    <row r="85" spans="1:12">
      <c r="A85" s="36">
        <v>41487</v>
      </c>
      <c r="B85" s="43" t="s">
        <v>1126</v>
      </c>
      <c r="C85" s="39">
        <v>1007977702</v>
      </c>
      <c r="D85" s="39" t="s">
        <v>12</v>
      </c>
      <c r="E85" s="39" t="s">
        <v>17</v>
      </c>
      <c r="F85" s="40">
        <v>93229241</v>
      </c>
      <c r="G85" s="39">
        <v>1014781</v>
      </c>
      <c r="H85" s="39" t="s">
        <v>22</v>
      </c>
      <c r="I85" s="39">
        <v>13208113</v>
      </c>
      <c r="J85" s="39" t="s">
        <v>19</v>
      </c>
      <c r="K85" s="39">
        <v>1000</v>
      </c>
      <c r="L85" s="39">
        <v>79173.350000000006</v>
      </c>
    </row>
    <row r="86" spans="1:12">
      <c r="A86" s="36">
        <v>41487</v>
      </c>
      <c r="B86" s="43" t="s">
        <v>1126</v>
      </c>
      <c r="C86" s="39">
        <v>1007977702</v>
      </c>
      <c r="D86" s="39" t="s">
        <v>12</v>
      </c>
      <c r="E86" s="39" t="s">
        <v>17</v>
      </c>
      <c r="F86" s="40">
        <v>93229241</v>
      </c>
      <c r="G86" s="39">
        <v>1014781</v>
      </c>
      <c r="H86" s="39" t="s">
        <v>22</v>
      </c>
      <c r="I86" s="39">
        <v>13208095</v>
      </c>
      <c r="J86" s="39" t="s">
        <v>20</v>
      </c>
      <c r="K86" s="39">
        <v>0</v>
      </c>
      <c r="L86" s="39">
        <v>0</v>
      </c>
    </row>
    <row r="87" spans="1:12">
      <c r="A87" s="36">
        <v>41487</v>
      </c>
      <c r="B87" s="43" t="s">
        <v>1126</v>
      </c>
      <c r="C87" s="39">
        <v>1007977702</v>
      </c>
      <c r="D87" s="39" t="s">
        <v>12</v>
      </c>
      <c r="E87" s="39" t="s">
        <v>17</v>
      </c>
      <c r="F87" s="40">
        <v>93229241</v>
      </c>
      <c r="G87" s="39">
        <v>1014781</v>
      </c>
      <c r="H87" s="39" t="s">
        <v>22</v>
      </c>
      <c r="I87" s="39">
        <v>13208095</v>
      </c>
      <c r="J87" s="39" t="s">
        <v>20</v>
      </c>
      <c r="K87" s="39">
        <v>5000</v>
      </c>
      <c r="L87" s="39">
        <v>395866.74</v>
      </c>
    </row>
    <row r="88" spans="1:12">
      <c r="A88" s="36">
        <v>41487</v>
      </c>
      <c r="B88" s="43" t="s">
        <v>1126</v>
      </c>
      <c r="C88" s="39">
        <v>1007977702</v>
      </c>
      <c r="D88" s="39" t="s">
        <v>12</v>
      </c>
      <c r="E88" s="39" t="s">
        <v>17</v>
      </c>
      <c r="F88" s="40">
        <v>93229241</v>
      </c>
      <c r="G88" s="39">
        <v>1014781</v>
      </c>
      <c r="H88" s="39" t="s">
        <v>22</v>
      </c>
      <c r="I88" s="39">
        <v>13208149</v>
      </c>
      <c r="J88" s="39" t="s">
        <v>15</v>
      </c>
      <c r="K88" s="39">
        <v>0</v>
      </c>
      <c r="L88" s="39">
        <v>0</v>
      </c>
    </row>
    <row r="89" spans="1:12">
      <c r="A89" s="36">
        <v>41487</v>
      </c>
      <c r="B89" s="43" t="s">
        <v>1126</v>
      </c>
      <c r="C89" s="39">
        <v>1007977702</v>
      </c>
      <c r="D89" s="39" t="s">
        <v>12</v>
      </c>
      <c r="E89" s="39" t="s">
        <v>17</v>
      </c>
      <c r="F89" s="40">
        <v>93229241</v>
      </c>
      <c r="G89" s="39">
        <v>1014781</v>
      </c>
      <c r="H89" s="39" t="s">
        <v>22</v>
      </c>
      <c r="I89" s="39">
        <v>13208149</v>
      </c>
      <c r="J89" s="39" t="s">
        <v>15</v>
      </c>
      <c r="K89" s="39">
        <v>1000</v>
      </c>
      <c r="L89" s="39">
        <v>54413.94</v>
      </c>
    </row>
    <row r="90" spans="1:12">
      <c r="A90" s="36">
        <v>41487</v>
      </c>
      <c r="B90" s="43" t="s">
        <v>1126</v>
      </c>
      <c r="C90" s="39">
        <v>1007977702</v>
      </c>
      <c r="D90" s="39" t="s">
        <v>12</v>
      </c>
      <c r="E90" s="39" t="s">
        <v>17</v>
      </c>
      <c r="F90" s="40">
        <v>93229241</v>
      </c>
      <c r="G90" s="39">
        <v>1014781</v>
      </c>
      <c r="H90" s="39" t="s">
        <v>22</v>
      </c>
      <c r="I90" s="39">
        <v>13208158</v>
      </c>
      <c r="J90" s="39" t="s">
        <v>16</v>
      </c>
      <c r="K90" s="39">
        <v>0</v>
      </c>
      <c r="L90" s="39">
        <v>0</v>
      </c>
    </row>
    <row r="91" spans="1:12">
      <c r="A91" s="36">
        <v>41487</v>
      </c>
      <c r="B91" s="43" t="s">
        <v>1126</v>
      </c>
      <c r="C91" s="39">
        <v>1007977702</v>
      </c>
      <c r="D91" s="39" t="s">
        <v>12</v>
      </c>
      <c r="E91" s="39" t="s">
        <v>17</v>
      </c>
      <c r="F91" s="40">
        <v>93229241</v>
      </c>
      <c r="G91" s="39">
        <v>1014781</v>
      </c>
      <c r="H91" s="39" t="s">
        <v>22</v>
      </c>
      <c r="I91" s="39">
        <v>13208158</v>
      </c>
      <c r="J91" s="39" t="s">
        <v>16</v>
      </c>
      <c r="K91" s="39">
        <v>500</v>
      </c>
      <c r="L91" s="39">
        <v>27206.97</v>
      </c>
    </row>
    <row r="92" spans="1:12">
      <c r="A92" s="36">
        <v>41491</v>
      </c>
      <c r="B92" s="43" t="s">
        <v>1127</v>
      </c>
      <c r="C92" s="39">
        <v>1007981863</v>
      </c>
      <c r="D92" s="39" t="s">
        <v>12</v>
      </c>
      <c r="E92" s="39" t="s">
        <v>17</v>
      </c>
      <c r="F92" s="40">
        <v>93229276</v>
      </c>
      <c r="G92" s="39">
        <v>1014781</v>
      </c>
      <c r="H92" s="39" t="s">
        <v>22</v>
      </c>
      <c r="I92" s="39">
        <v>13208113</v>
      </c>
      <c r="J92" s="39" t="s">
        <v>19</v>
      </c>
      <c r="K92" s="39">
        <v>0</v>
      </c>
      <c r="L92" s="39">
        <v>0</v>
      </c>
    </row>
    <row r="93" spans="1:12">
      <c r="A93" s="36">
        <v>41491</v>
      </c>
      <c r="B93" s="43" t="s">
        <v>1127</v>
      </c>
      <c r="C93" s="39">
        <v>1007981863</v>
      </c>
      <c r="D93" s="39" t="s">
        <v>12</v>
      </c>
      <c r="E93" s="39" t="s">
        <v>17</v>
      </c>
      <c r="F93" s="40">
        <v>93229276</v>
      </c>
      <c r="G93" s="39">
        <v>1014781</v>
      </c>
      <c r="H93" s="39" t="s">
        <v>22</v>
      </c>
      <c r="I93" s="39">
        <v>13208113</v>
      </c>
      <c r="J93" s="39" t="s">
        <v>19</v>
      </c>
      <c r="K93" s="39">
        <v>500</v>
      </c>
      <c r="L93" s="39">
        <v>39586.67</v>
      </c>
    </row>
    <row r="94" spans="1:12">
      <c r="A94" s="36">
        <v>41491</v>
      </c>
      <c r="B94" s="43" t="s">
        <v>1127</v>
      </c>
      <c r="C94" s="39">
        <v>1007981863</v>
      </c>
      <c r="D94" s="39" t="s">
        <v>12</v>
      </c>
      <c r="E94" s="39" t="s">
        <v>17</v>
      </c>
      <c r="F94" s="40">
        <v>93229276</v>
      </c>
      <c r="G94" s="39">
        <v>1014781</v>
      </c>
      <c r="H94" s="39" t="s">
        <v>22</v>
      </c>
      <c r="I94" s="39">
        <v>13208149</v>
      </c>
      <c r="J94" s="39" t="s">
        <v>15</v>
      </c>
      <c r="K94" s="39">
        <v>0</v>
      </c>
      <c r="L94" s="39">
        <v>0</v>
      </c>
    </row>
    <row r="95" spans="1:12">
      <c r="A95" s="36">
        <v>41491</v>
      </c>
      <c r="B95" s="43" t="s">
        <v>1127</v>
      </c>
      <c r="C95" s="39">
        <v>1007981863</v>
      </c>
      <c r="D95" s="39" t="s">
        <v>12</v>
      </c>
      <c r="E95" s="39" t="s">
        <v>17</v>
      </c>
      <c r="F95" s="40">
        <v>93229276</v>
      </c>
      <c r="G95" s="39">
        <v>1014781</v>
      </c>
      <c r="H95" s="39" t="s">
        <v>22</v>
      </c>
      <c r="I95" s="39">
        <v>13208149</v>
      </c>
      <c r="J95" s="39" t="s">
        <v>15</v>
      </c>
      <c r="K95" s="39">
        <v>500</v>
      </c>
      <c r="L95" s="39">
        <v>27206.97</v>
      </c>
    </row>
    <row r="96" spans="1:12">
      <c r="A96" s="36">
        <v>41491</v>
      </c>
      <c r="B96" s="43" t="s">
        <v>1127</v>
      </c>
      <c r="C96" s="39">
        <v>1007981863</v>
      </c>
      <c r="D96" s="39" t="s">
        <v>12</v>
      </c>
      <c r="E96" s="39" t="s">
        <v>17</v>
      </c>
      <c r="F96" s="40">
        <v>93229276</v>
      </c>
      <c r="G96" s="39">
        <v>1014781</v>
      </c>
      <c r="H96" s="39" t="s">
        <v>22</v>
      </c>
      <c r="I96" s="39">
        <v>13208158</v>
      </c>
      <c r="J96" s="39" t="s">
        <v>16</v>
      </c>
      <c r="K96" s="39">
        <v>0</v>
      </c>
      <c r="L96" s="39">
        <v>0</v>
      </c>
    </row>
    <row r="97" spans="1:12">
      <c r="A97" s="36">
        <v>41491</v>
      </c>
      <c r="B97" s="43" t="s">
        <v>1127</v>
      </c>
      <c r="C97" s="39">
        <v>1007981863</v>
      </c>
      <c r="D97" s="39" t="s">
        <v>12</v>
      </c>
      <c r="E97" s="39" t="s">
        <v>17</v>
      </c>
      <c r="F97" s="40">
        <v>93229276</v>
      </c>
      <c r="G97" s="39">
        <v>1014781</v>
      </c>
      <c r="H97" s="39" t="s">
        <v>22</v>
      </c>
      <c r="I97" s="39">
        <v>13208158</v>
      </c>
      <c r="J97" s="39" t="s">
        <v>16</v>
      </c>
      <c r="K97" s="39">
        <v>500</v>
      </c>
      <c r="L97" s="39">
        <v>27206.97</v>
      </c>
    </row>
    <row r="98" spans="1:12">
      <c r="A98" s="36">
        <v>41488</v>
      </c>
      <c r="B98" s="43" t="s">
        <v>1128</v>
      </c>
      <c r="C98" s="39">
        <v>1007980773</v>
      </c>
      <c r="D98" s="39" t="s">
        <v>12</v>
      </c>
      <c r="E98" s="39" t="s">
        <v>17</v>
      </c>
      <c r="F98" s="40">
        <v>93229257</v>
      </c>
      <c r="G98" s="39">
        <v>1014781</v>
      </c>
      <c r="H98" s="39" t="s">
        <v>22</v>
      </c>
      <c r="I98" s="39">
        <v>13208113</v>
      </c>
      <c r="J98" s="39" t="s">
        <v>19</v>
      </c>
      <c r="K98" s="39">
        <v>0</v>
      </c>
      <c r="L98" s="39">
        <v>0</v>
      </c>
    </row>
    <row r="99" spans="1:12">
      <c r="A99" s="36">
        <v>41488</v>
      </c>
      <c r="B99" s="43" t="s">
        <v>1128</v>
      </c>
      <c r="C99" s="39">
        <v>1007980773</v>
      </c>
      <c r="D99" s="39" t="s">
        <v>12</v>
      </c>
      <c r="E99" s="39" t="s">
        <v>17</v>
      </c>
      <c r="F99" s="40">
        <v>93229257</v>
      </c>
      <c r="G99" s="39">
        <v>1014781</v>
      </c>
      <c r="H99" s="39" t="s">
        <v>22</v>
      </c>
      <c r="I99" s="39">
        <v>13208113</v>
      </c>
      <c r="J99" s="39" t="s">
        <v>19</v>
      </c>
      <c r="K99" s="39">
        <v>3000</v>
      </c>
      <c r="L99" s="39">
        <v>237520.04</v>
      </c>
    </row>
    <row r="100" spans="1:12">
      <c r="A100" s="36">
        <v>41488</v>
      </c>
      <c r="B100" s="43" t="s">
        <v>1128</v>
      </c>
      <c r="C100" s="39">
        <v>1007980773</v>
      </c>
      <c r="D100" s="39" t="s">
        <v>12</v>
      </c>
      <c r="E100" s="39" t="s">
        <v>17</v>
      </c>
      <c r="F100" s="40">
        <v>93229257</v>
      </c>
      <c r="G100" s="39">
        <v>1014781</v>
      </c>
      <c r="H100" s="39" t="s">
        <v>22</v>
      </c>
      <c r="I100" s="39">
        <v>13208095</v>
      </c>
      <c r="J100" s="39" t="s">
        <v>20</v>
      </c>
      <c r="K100" s="39">
        <v>0</v>
      </c>
      <c r="L100" s="39">
        <v>0</v>
      </c>
    </row>
    <row r="101" spans="1:12">
      <c r="A101" s="36">
        <v>41488</v>
      </c>
      <c r="B101" s="43" t="s">
        <v>1128</v>
      </c>
      <c r="C101" s="39">
        <v>1007980773</v>
      </c>
      <c r="D101" s="39" t="s">
        <v>12</v>
      </c>
      <c r="E101" s="39" t="s">
        <v>17</v>
      </c>
      <c r="F101" s="40">
        <v>93229257</v>
      </c>
      <c r="G101" s="39">
        <v>1014781</v>
      </c>
      <c r="H101" s="39" t="s">
        <v>22</v>
      </c>
      <c r="I101" s="39">
        <v>13208095</v>
      </c>
      <c r="J101" s="39" t="s">
        <v>20</v>
      </c>
      <c r="K101" s="39">
        <v>8000</v>
      </c>
      <c r="L101" s="39">
        <v>633386.78</v>
      </c>
    </row>
    <row r="102" spans="1:12">
      <c r="A102" s="36">
        <v>41488</v>
      </c>
      <c r="B102" s="43" t="s">
        <v>1128</v>
      </c>
      <c r="C102" s="39">
        <v>1007980773</v>
      </c>
      <c r="D102" s="39" t="s">
        <v>12</v>
      </c>
      <c r="E102" s="39" t="s">
        <v>17</v>
      </c>
      <c r="F102" s="40">
        <v>93229257</v>
      </c>
      <c r="G102" s="39">
        <v>1014781</v>
      </c>
      <c r="H102" s="39" t="s">
        <v>22</v>
      </c>
      <c r="I102" s="39">
        <v>13208122</v>
      </c>
      <c r="J102" s="39" t="s">
        <v>21</v>
      </c>
      <c r="K102" s="39">
        <v>0</v>
      </c>
      <c r="L102" s="39">
        <v>0</v>
      </c>
    </row>
    <row r="103" spans="1:12">
      <c r="A103" s="36">
        <v>41488</v>
      </c>
      <c r="B103" s="43" t="s">
        <v>1128</v>
      </c>
      <c r="C103" s="39">
        <v>1007980773</v>
      </c>
      <c r="D103" s="39" t="s">
        <v>12</v>
      </c>
      <c r="E103" s="39" t="s">
        <v>17</v>
      </c>
      <c r="F103" s="40">
        <v>93229257</v>
      </c>
      <c r="G103" s="39">
        <v>1014781</v>
      </c>
      <c r="H103" s="39" t="s">
        <v>22</v>
      </c>
      <c r="I103" s="39">
        <v>13208122</v>
      </c>
      <c r="J103" s="39" t="s">
        <v>21</v>
      </c>
      <c r="K103" s="39">
        <v>2000</v>
      </c>
      <c r="L103" s="39">
        <v>158346.69</v>
      </c>
    </row>
    <row r="104" spans="1:12">
      <c r="A104" s="36">
        <v>41488</v>
      </c>
      <c r="B104" s="43" t="s">
        <v>1128</v>
      </c>
      <c r="C104" s="39">
        <v>1007980773</v>
      </c>
      <c r="D104" s="39" t="s">
        <v>12</v>
      </c>
      <c r="E104" s="39" t="s">
        <v>17</v>
      </c>
      <c r="F104" s="40">
        <v>93229257</v>
      </c>
      <c r="G104" s="39">
        <v>1014781</v>
      </c>
      <c r="H104" s="39" t="s">
        <v>22</v>
      </c>
      <c r="I104" s="39">
        <v>13208149</v>
      </c>
      <c r="J104" s="39" t="s">
        <v>15</v>
      </c>
      <c r="K104" s="39">
        <v>0</v>
      </c>
      <c r="L104" s="39">
        <v>0</v>
      </c>
    </row>
    <row r="105" spans="1:12">
      <c r="A105" s="36">
        <v>41488</v>
      </c>
      <c r="B105" s="43" t="s">
        <v>1128</v>
      </c>
      <c r="C105" s="39">
        <v>1007980773</v>
      </c>
      <c r="D105" s="39" t="s">
        <v>12</v>
      </c>
      <c r="E105" s="39" t="s">
        <v>17</v>
      </c>
      <c r="F105" s="40">
        <v>93229257</v>
      </c>
      <c r="G105" s="39">
        <v>1014781</v>
      </c>
      <c r="H105" s="39" t="s">
        <v>22</v>
      </c>
      <c r="I105" s="39">
        <v>13208149</v>
      </c>
      <c r="J105" s="39" t="s">
        <v>15</v>
      </c>
      <c r="K105" s="39">
        <v>1000</v>
      </c>
      <c r="L105" s="39">
        <v>54413.94</v>
      </c>
    </row>
    <row r="106" spans="1:12">
      <c r="A106" s="36">
        <v>41488</v>
      </c>
      <c r="B106" s="43" t="s">
        <v>1128</v>
      </c>
      <c r="C106" s="39">
        <v>1007980773</v>
      </c>
      <c r="D106" s="39" t="s">
        <v>12</v>
      </c>
      <c r="E106" s="39" t="s">
        <v>17</v>
      </c>
      <c r="F106" s="40">
        <v>93229257</v>
      </c>
      <c r="G106" s="39">
        <v>1014781</v>
      </c>
      <c r="H106" s="39" t="s">
        <v>22</v>
      </c>
      <c r="I106" s="39">
        <v>13208158</v>
      </c>
      <c r="J106" s="39" t="s">
        <v>16</v>
      </c>
      <c r="K106" s="39">
        <v>0</v>
      </c>
      <c r="L106" s="39">
        <v>0</v>
      </c>
    </row>
    <row r="107" spans="1:12">
      <c r="A107" s="36">
        <v>41488</v>
      </c>
      <c r="B107" s="43" t="s">
        <v>1128</v>
      </c>
      <c r="C107" s="39">
        <v>1007980773</v>
      </c>
      <c r="D107" s="39" t="s">
        <v>12</v>
      </c>
      <c r="E107" s="39" t="s">
        <v>17</v>
      </c>
      <c r="F107" s="40">
        <v>93229257</v>
      </c>
      <c r="G107" s="39">
        <v>1014781</v>
      </c>
      <c r="H107" s="39" t="s">
        <v>22</v>
      </c>
      <c r="I107" s="39">
        <v>13208158</v>
      </c>
      <c r="J107" s="39" t="s">
        <v>16</v>
      </c>
      <c r="K107" s="39">
        <v>2000</v>
      </c>
      <c r="L107" s="39">
        <v>108827.87</v>
      </c>
    </row>
    <row r="108" spans="1:12">
      <c r="A108" s="36">
        <v>41491</v>
      </c>
      <c r="B108" s="43" t="s">
        <v>1129</v>
      </c>
      <c r="C108" s="39">
        <v>1007984193</v>
      </c>
      <c r="D108" s="39" t="s">
        <v>12</v>
      </c>
      <c r="E108" s="39" t="s">
        <v>17</v>
      </c>
      <c r="F108" s="40">
        <v>93229282</v>
      </c>
      <c r="G108" s="39">
        <v>1014781</v>
      </c>
      <c r="H108" s="39" t="s">
        <v>22</v>
      </c>
      <c r="I108" s="39">
        <v>13208113</v>
      </c>
      <c r="J108" s="39" t="s">
        <v>19</v>
      </c>
      <c r="K108" s="39">
        <v>0</v>
      </c>
      <c r="L108" s="39">
        <v>0</v>
      </c>
    </row>
    <row r="109" spans="1:12">
      <c r="A109" s="36">
        <v>41491</v>
      </c>
      <c r="B109" s="43" t="s">
        <v>1129</v>
      </c>
      <c r="C109" s="39">
        <v>1007984193</v>
      </c>
      <c r="D109" s="39" t="s">
        <v>12</v>
      </c>
      <c r="E109" s="39" t="s">
        <v>17</v>
      </c>
      <c r="F109" s="40">
        <v>93229282</v>
      </c>
      <c r="G109" s="39">
        <v>1014781</v>
      </c>
      <c r="H109" s="39" t="s">
        <v>22</v>
      </c>
      <c r="I109" s="39">
        <v>13208113</v>
      </c>
      <c r="J109" s="39" t="s">
        <v>19</v>
      </c>
      <c r="K109" s="39">
        <v>4500</v>
      </c>
      <c r="L109" s="39">
        <v>356280.06</v>
      </c>
    </row>
    <row r="110" spans="1:12">
      <c r="A110" s="36">
        <v>41491</v>
      </c>
      <c r="B110" s="43" t="s">
        <v>1129</v>
      </c>
      <c r="C110" s="39">
        <v>1007984193</v>
      </c>
      <c r="D110" s="39" t="s">
        <v>12</v>
      </c>
      <c r="E110" s="39" t="s">
        <v>17</v>
      </c>
      <c r="F110" s="40">
        <v>93229282</v>
      </c>
      <c r="G110" s="39">
        <v>1014781</v>
      </c>
      <c r="H110" s="39" t="s">
        <v>22</v>
      </c>
      <c r="I110" s="39">
        <v>13208095</v>
      </c>
      <c r="J110" s="39" t="s">
        <v>20</v>
      </c>
      <c r="K110" s="39">
        <v>0</v>
      </c>
      <c r="L110" s="39">
        <v>0</v>
      </c>
    </row>
    <row r="111" spans="1:12">
      <c r="A111" s="36">
        <v>41491</v>
      </c>
      <c r="B111" s="43" t="s">
        <v>1129</v>
      </c>
      <c r="C111" s="39">
        <v>1007984193</v>
      </c>
      <c r="D111" s="39" t="s">
        <v>12</v>
      </c>
      <c r="E111" s="39" t="s">
        <v>17</v>
      </c>
      <c r="F111" s="40">
        <v>93229282</v>
      </c>
      <c r="G111" s="39">
        <v>1014781</v>
      </c>
      <c r="H111" s="39" t="s">
        <v>22</v>
      </c>
      <c r="I111" s="39">
        <v>13208095</v>
      </c>
      <c r="J111" s="39" t="s">
        <v>20</v>
      </c>
      <c r="K111" s="39">
        <v>8000</v>
      </c>
      <c r="L111" s="39">
        <v>633386.78</v>
      </c>
    </row>
    <row r="112" spans="1:12">
      <c r="A112" s="36">
        <v>41491</v>
      </c>
      <c r="B112" s="43" t="s">
        <v>1129</v>
      </c>
      <c r="C112" s="39">
        <v>1007984193</v>
      </c>
      <c r="D112" s="39" t="s">
        <v>12</v>
      </c>
      <c r="E112" s="39" t="s">
        <v>17</v>
      </c>
      <c r="F112" s="40">
        <v>93229282</v>
      </c>
      <c r="G112" s="39">
        <v>1014781</v>
      </c>
      <c r="H112" s="39" t="s">
        <v>22</v>
      </c>
      <c r="I112" s="39">
        <v>13208122</v>
      </c>
      <c r="J112" s="39" t="s">
        <v>21</v>
      </c>
      <c r="K112" s="39">
        <v>0</v>
      </c>
      <c r="L112" s="39">
        <v>0</v>
      </c>
    </row>
    <row r="113" spans="1:12">
      <c r="A113" s="36">
        <v>41491</v>
      </c>
      <c r="B113" s="43" t="s">
        <v>1129</v>
      </c>
      <c r="C113" s="39">
        <v>1007984193</v>
      </c>
      <c r="D113" s="39" t="s">
        <v>12</v>
      </c>
      <c r="E113" s="39" t="s">
        <v>17</v>
      </c>
      <c r="F113" s="40">
        <v>93229282</v>
      </c>
      <c r="G113" s="39">
        <v>1014781</v>
      </c>
      <c r="H113" s="39" t="s">
        <v>22</v>
      </c>
      <c r="I113" s="39">
        <v>13208122</v>
      </c>
      <c r="J113" s="39" t="s">
        <v>21</v>
      </c>
      <c r="K113" s="39">
        <v>2000</v>
      </c>
      <c r="L113" s="39">
        <v>158346.69</v>
      </c>
    </row>
    <row r="114" spans="1:12">
      <c r="A114" s="36">
        <v>41491</v>
      </c>
      <c r="B114" s="43" t="s">
        <v>1129</v>
      </c>
      <c r="C114" s="39">
        <v>1007984193</v>
      </c>
      <c r="D114" s="39" t="s">
        <v>12</v>
      </c>
      <c r="E114" s="39" t="s">
        <v>17</v>
      </c>
      <c r="F114" s="40">
        <v>93229282</v>
      </c>
      <c r="G114" s="39">
        <v>1014781</v>
      </c>
      <c r="H114" s="39" t="s">
        <v>22</v>
      </c>
      <c r="I114" s="39">
        <v>13208149</v>
      </c>
      <c r="J114" s="39" t="s">
        <v>15</v>
      </c>
      <c r="K114" s="39">
        <v>0</v>
      </c>
      <c r="L114" s="39">
        <v>0</v>
      </c>
    </row>
    <row r="115" spans="1:12">
      <c r="A115" s="36">
        <v>41491</v>
      </c>
      <c r="B115" s="43" t="s">
        <v>1129</v>
      </c>
      <c r="C115" s="39">
        <v>1007984193</v>
      </c>
      <c r="D115" s="39" t="s">
        <v>12</v>
      </c>
      <c r="E115" s="39" t="s">
        <v>17</v>
      </c>
      <c r="F115" s="40">
        <v>93229282</v>
      </c>
      <c r="G115" s="39">
        <v>1014781</v>
      </c>
      <c r="H115" s="39" t="s">
        <v>22</v>
      </c>
      <c r="I115" s="39">
        <v>13208149</v>
      </c>
      <c r="J115" s="39" t="s">
        <v>15</v>
      </c>
      <c r="K115" s="39">
        <v>2000</v>
      </c>
      <c r="L115" s="39">
        <v>108827.87</v>
      </c>
    </row>
    <row r="116" spans="1:12">
      <c r="A116" s="36">
        <v>41491</v>
      </c>
      <c r="B116" s="43" t="s">
        <v>1129</v>
      </c>
      <c r="C116" s="39">
        <v>1007984193</v>
      </c>
      <c r="D116" s="39" t="s">
        <v>12</v>
      </c>
      <c r="E116" s="39" t="s">
        <v>17</v>
      </c>
      <c r="F116" s="40">
        <v>93229282</v>
      </c>
      <c r="G116" s="39">
        <v>1014781</v>
      </c>
      <c r="H116" s="39" t="s">
        <v>22</v>
      </c>
      <c r="I116" s="39">
        <v>13208158</v>
      </c>
      <c r="J116" s="39" t="s">
        <v>16</v>
      </c>
      <c r="K116" s="39">
        <v>0</v>
      </c>
      <c r="L116" s="39">
        <v>0</v>
      </c>
    </row>
    <row r="117" spans="1:12">
      <c r="A117" s="36">
        <v>41491</v>
      </c>
      <c r="B117" s="43" t="s">
        <v>1129</v>
      </c>
      <c r="C117" s="39">
        <v>1007984193</v>
      </c>
      <c r="D117" s="39" t="s">
        <v>12</v>
      </c>
      <c r="E117" s="39" t="s">
        <v>17</v>
      </c>
      <c r="F117" s="40">
        <v>93229282</v>
      </c>
      <c r="G117" s="39">
        <v>1014781</v>
      </c>
      <c r="H117" s="39" t="s">
        <v>22</v>
      </c>
      <c r="I117" s="39">
        <v>13208158</v>
      </c>
      <c r="J117" s="39" t="s">
        <v>16</v>
      </c>
      <c r="K117" s="39">
        <v>2500</v>
      </c>
      <c r="L117" s="39">
        <v>136034.84</v>
      </c>
    </row>
    <row r="118" spans="1:12">
      <c r="A118" s="36">
        <v>41491</v>
      </c>
      <c r="B118" s="43" t="s">
        <v>1130</v>
      </c>
      <c r="C118" s="39">
        <v>1007984195</v>
      </c>
      <c r="D118" s="39" t="s">
        <v>12</v>
      </c>
      <c r="E118" s="39" t="s">
        <v>17</v>
      </c>
      <c r="F118" s="40">
        <v>93229283</v>
      </c>
      <c r="G118" s="39">
        <v>1014781</v>
      </c>
      <c r="H118" s="39" t="s">
        <v>22</v>
      </c>
      <c r="I118" s="39">
        <v>13208113</v>
      </c>
      <c r="J118" s="39" t="s">
        <v>19</v>
      </c>
      <c r="K118" s="39">
        <v>0</v>
      </c>
      <c r="L118" s="39">
        <v>0</v>
      </c>
    </row>
    <row r="119" spans="1:12">
      <c r="A119" s="36">
        <v>41491</v>
      </c>
      <c r="B119" s="43" t="s">
        <v>1130</v>
      </c>
      <c r="C119" s="39">
        <v>1007984195</v>
      </c>
      <c r="D119" s="39" t="s">
        <v>12</v>
      </c>
      <c r="E119" s="39" t="s">
        <v>17</v>
      </c>
      <c r="F119" s="40">
        <v>93229283</v>
      </c>
      <c r="G119" s="39">
        <v>1014781</v>
      </c>
      <c r="H119" s="39" t="s">
        <v>22</v>
      </c>
      <c r="I119" s="39">
        <v>13208113</v>
      </c>
      <c r="J119" s="39" t="s">
        <v>19</v>
      </c>
      <c r="K119" s="39">
        <v>4000</v>
      </c>
      <c r="L119" s="39">
        <v>316693.39</v>
      </c>
    </row>
    <row r="120" spans="1:12">
      <c r="A120" s="36">
        <v>41491</v>
      </c>
      <c r="B120" s="43" t="s">
        <v>1130</v>
      </c>
      <c r="C120" s="39">
        <v>1007984195</v>
      </c>
      <c r="D120" s="39" t="s">
        <v>12</v>
      </c>
      <c r="E120" s="39" t="s">
        <v>17</v>
      </c>
      <c r="F120" s="40">
        <v>93229283</v>
      </c>
      <c r="G120" s="39">
        <v>1014781</v>
      </c>
      <c r="H120" s="39" t="s">
        <v>22</v>
      </c>
      <c r="I120" s="39">
        <v>13208095</v>
      </c>
      <c r="J120" s="39" t="s">
        <v>20</v>
      </c>
      <c r="K120" s="39">
        <v>0</v>
      </c>
      <c r="L120" s="39">
        <v>0</v>
      </c>
    </row>
    <row r="121" spans="1:12">
      <c r="A121" s="36">
        <v>41491</v>
      </c>
      <c r="B121" s="43" t="s">
        <v>1130</v>
      </c>
      <c r="C121" s="39">
        <v>1007984195</v>
      </c>
      <c r="D121" s="39" t="s">
        <v>12</v>
      </c>
      <c r="E121" s="39" t="s">
        <v>17</v>
      </c>
      <c r="F121" s="40">
        <v>93229283</v>
      </c>
      <c r="G121" s="39">
        <v>1014781</v>
      </c>
      <c r="H121" s="39" t="s">
        <v>22</v>
      </c>
      <c r="I121" s="39">
        <v>13208095</v>
      </c>
      <c r="J121" s="39" t="s">
        <v>20</v>
      </c>
      <c r="K121" s="39">
        <v>6000</v>
      </c>
      <c r="L121" s="39">
        <v>475040.08</v>
      </c>
    </row>
    <row r="122" spans="1:12">
      <c r="A122" s="36">
        <v>41491</v>
      </c>
      <c r="B122" s="43" t="s">
        <v>1130</v>
      </c>
      <c r="C122" s="39">
        <v>1007984195</v>
      </c>
      <c r="D122" s="39" t="s">
        <v>12</v>
      </c>
      <c r="E122" s="39" t="s">
        <v>17</v>
      </c>
      <c r="F122" s="40">
        <v>93229283</v>
      </c>
      <c r="G122" s="39">
        <v>1014781</v>
      </c>
      <c r="H122" s="39" t="s">
        <v>22</v>
      </c>
      <c r="I122" s="39">
        <v>13208122</v>
      </c>
      <c r="J122" s="39" t="s">
        <v>21</v>
      </c>
      <c r="K122" s="39">
        <v>0</v>
      </c>
      <c r="L122" s="39">
        <v>0</v>
      </c>
    </row>
    <row r="123" spans="1:12">
      <c r="A123" s="36">
        <v>41491</v>
      </c>
      <c r="B123" s="43" t="s">
        <v>1130</v>
      </c>
      <c r="C123" s="39">
        <v>1007984195</v>
      </c>
      <c r="D123" s="39" t="s">
        <v>12</v>
      </c>
      <c r="E123" s="39" t="s">
        <v>17</v>
      </c>
      <c r="F123" s="40">
        <v>93229283</v>
      </c>
      <c r="G123" s="39">
        <v>1014781</v>
      </c>
      <c r="H123" s="39" t="s">
        <v>22</v>
      </c>
      <c r="I123" s="39">
        <v>13208122</v>
      </c>
      <c r="J123" s="39" t="s">
        <v>21</v>
      </c>
      <c r="K123" s="39">
        <v>4000</v>
      </c>
      <c r="L123" s="39">
        <v>316693.39</v>
      </c>
    </row>
    <row r="124" spans="1:12">
      <c r="A124" s="36">
        <v>41491</v>
      </c>
      <c r="B124" s="43" t="s">
        <v>1130</v>
      </c>
      <c r="C124" s="39">
        <v>1007984195</v>
      </c>
      <c r="D124" s="39" t="s">
        <v>12</v>
      </c>
      <c r="E124" s="39" t="s">
        <v>17</v>
      </c>
      <c r="F124" s="40">
        <v>93229283</v>
      </c>
      <c r="G124" s="39">
        <v>1014781</v>
      </c>
      <c r="H124" s="39" t="s">
        <v>22</v>
      </c>
      <c r="I124" s="39">
        <v>13208149</v>
      </c>
      <c r="J124" s="39" t="s">
        <v>15</v>
      </c>
      <c r="K124" s="39">
        <v>0</v>
      </c>
      <c r="L124" s="39">
        <v>0</v>
      </c>
    </row>
    <row r="125" spans="1:12">
      <c r="A125" s="36">
        <v>41491</v>
      </c>
      <c r="B125" s="43" t="s">
        <v>1130</v>
      </c>
      <c r="C125" s="39">
        <v>1007984195</v>
      </c>
      <c r="D125" s="39" t="s">
        <v>12</v>
      </c>
      <c r="E125" s="39" t="s">
        <v>17</v>
      </c>
      <c r="F125" s="40">
        <v>93229283</v>
      </c>
      <c r="G125" s="39">
        <v>1014781</v>
      </c>
      <c r="H125" s="39" t="s">
        <v>22</v>
      </c>
      <c r="I125" s="39">
        <v>13208149</v>
      </c>
      <c r="J125" s="39" t="s">
        <v>15</v>
      </c>
      <c r="K125" s="39">
        <v>1500</v>
      </c>
      <c r="L125" s="39">
        <v>81620.899999999994</v>
      </c>
    </row>
    <row r="126" spans="1:12">
      <c r="A126" s="36">
        <v>41491</v>
      </c>
      <c r="B126" s="43" t="s">
        <v>1130</v>
      </c>
      <c r="C126" s="39">
        <v>1007984195</v>
      </c>
      <c r="D126" s="39" t="s">
        <v>12</v>
      </c>
      <c r="E126" s="39" t="s">
        <v>17</v>
      </c>
      <c r="F126" s="40">
        <v>93229283</v>
      </c>
      <c r="G126" s="39">
        <v>1014781</v>
      </c>
      <c r="H126" s="39" t="s">
        <v>22</v>
      </c>
      <c r="I126" s="39">
        <v>13208158</v>
      </c>
      <c r="J126" s="39" t="s">
        <v>16</v>
      </c>
      <c r="K126" s="39">
        <v>0</v>
      </c>
      <c r="L126" s="39">
        <v>0</v>
      </c>
    </row>
    <row r="127" spans="1:12">
      <c r="A127" s="36">
        <v>41491</v>
      </c>
      <c r="B127" s="43" t="s">
        <v>1130</v>
      </c>
      <c r="C127" s="39">
        <v>1007984195</v>
      </c>
      <c r="D127" s="39" t="s">
        <v>12</v>
      </c>
      <c r="E127" s="39" t="s">
        <v>17</v>
      </c>
      <c r="F127" s="40">
        <v>93229283</v>
      </c>
      <c r="G127" s="39">
        <v>1014781</v>
      </c>
      <c r="H127" s="39" t="s">
        <v>22</v>
      </c>
      <c r="I127" s="39">
        <v>13208158</v>
      </c>
      <c r="J127" s="39" t="s">
        <v>16</v>
      </c>
      <c r="K127" s="39">
        <v>128</v>
      </c>
      <c r="L127" s="39">
        <v>6964.98</v>
      </c>
    </row>
    <row r="128" spans="1:12">
      <c r="A128" s="36">
        <v>41491</v>
      </c>
      <c r="B128" s="43" t="s">
        <v>1130</v>
      </c>
      <c r="C128" s="39">
        <v>1007984195</v>
      </c>
      <c r="D128" s="39" t="s">
        <v>12</v>
      </c>
      <c r="E128" s="39" t="s">
        <v>17</v>
      </c>
      <c r="F128" s="40">
        <v>93229283</v>
      </c>
      <c r="G128" s="39">
        <v>1014781</v>
      </c>
      <c r="H128" s="39" t="s">
        <v>22</v>
      </c>
      <c r="I128" s="39">
        <v>13208158</v>
      </c>
      <c r="J128" s="39" t="s">
        <v>16</v>
      </c>
      <c r="K128" s="39">
        <v>2872</v>
      </c>
      <c r="L128" s="39">
        <v>156276.82999999999</v>
      </c>
    </row>
    <row r="129" spans="1:12">
      <c r="A129" s="36">
        <v>41491</v>
      </c>
      <c r="B129" s="43"/>
      <c r="C129" s="39">
        <v>1007984344</v>
      </c>
      <c r="D129" s="39" t="s">
        <v>42</v>
      </c>
      <c r="E129" s="39" t="s">
        <v>43</v>
      </c>
      <c r="F129" s="40">
        <v>93302575</v>
      </c>
      <c r="G129" s="39">
        <v>1014781</v>
      </c>
      <c r="H129" s="39" t="s">
        <v>22</v>
      </c>
      <c r="I129" s="39">
        <v>13208113</v>
      </c>
      <c r="J129" s="39" t="s">
        <v>19</v>
      </c>
      <c r="K129" s="39">
        <v>4000</v>
      </c>
      <c r="L129" s="39">
        <v>316693.39</v>
      </c>
    </row>
    <row r="130" spans="1:12">
      <c r="A130" s="36">
        <v>41491</v>
      </c>
      <c r="B130" s="43"/>
      <c r="C130" s="39">
        <v>1007984344</v>
      </c>
      <c r="D130" s="39" t="s">
        <v>42</v>
      </c>
      <c r="E130" s="39" t="s">
        <v>43</v>
      </c>
      <c r="F130" s="40">
        <v>93302575</v>
      </c>
      <c r="G130" s="39">
        <v>1014781</v>
      </c>
      <c r="H130" s="39" t="s">
        <v>22</v>
      </c>
      <c r="I130" s="39">
        <v>13208095</v>
      </c>
      <c r="J130" s="39" t="s">
        <v>20</v>
      </c>
      <c r="K130" s="39">
        <v>6000</v>
      </c>
      <c r="L130" s="39">
        <v>475040.08</v>
      </c>
    </row>
    <row r="131" spans="1:12">
      <c r="A131" s="36">
        <v>41491</v>
      </c>
      <c r="B131" s="43"/>
      <c r="C131" s="39">
        <v>1007984344</v>
      </c>
      <c r="D131" s="39" t="s">
        <v>42</v>
      </c>
      <c r="E131" s="39" t="s">
        <v>43</v>
      </c>
      <c r="F131" s="40">
        <v>93302575</v>
      </c>
      <c r="G131" s="39">
        <v>1014781</v>
      </c>
      <c r="H131" s="39" t="s">
        <v>22</v>
      </c>
      <c r="I131" s="39">
        <v>13208122</v>
      </c>
      <c r="J131" s="39" t="s">
        <v>21</v>
      </c>
      <c r="K131" s="39">
        <v>4000</v>
      </c>
      <c r="L131" s="39">
        <v>316693.39</v>
      </c>
    </row>
    <row r="132" spans="1:12">
      <c r="A132" s="36">
        <v>41491</v>
      </c>
      <c r="B132" s="43"/>
      <c r="C132" s="39">
        <v>1007984344</v>
      </c>
      <c r="D132" s="39" t="s">
        <v>42</v>
      </c>
      <c r="E132" s="39" t="s">
        <v>43</v>
      </c>
      <c r="F132" s="40">
        <v>93302575</v>
      </c>
      <c r="G132" s="39">
        <v>1014781</v>
      </c>
      <c r="H132" s="39" t="s">
        <v>22</v>
      </c>
      <c r="I132" s="39">
        <v>13208149</v>
      </c>
      <c r="J132" s="39" t="s">
        <v>15</v>
      </c>
      <c r="K132" s="39">
        <v>1500</v>
      </c>
      <c r="L132" s="39">
        <v>81620.899999999994</v>
      </c>
    </row>
    <row r="133" spans="1:12">
      <c r="A133" s="36">
        <v>41491</v>
      </c>
      <c r="B133" s="43"/>
      <c r="C133" s="39">
        <v>1007984344</v>
      </c>
      <c r="D133" s="39" t="s">
        <v>42</v>
      </c>
      <c r="E133" s="39" t="s">
        <v>43</v>
      </c>
      <c r="F133" s="40">
        <v>93302575</v>
      </c>
      <c r="G133" s="39">
        <v>1014781</v>
      </c>
      <c r="H133" s="39" t="s">
        <v>22</v>
      </c>
      <c r="I133" s="39">
        <v>13208158</v>
      </c>
      <c r="J133" s="39" t="s">
        <v>16</v>
      </c>
      <c r="K133" s="39">
        <v>128</v>
      </c>
      <c r="L133" s="39">
        <v>6964.98</v>
      </c>
    </row>
    <row r="134" spans="1:12">
      <c r="A134" s="36">
        <v>41491</v>
      </c>
      <c r="B134" s="43"/>
      <c r="C134" s="39">
        <v>1007984344</v>
      </c>
      <c r="D134" s="39" t="s">
        <v>42</v>
      </c>
      <c r="E134" s="39" t="s">
        <v>43</v>
      </c>
      <c r="F134" s="40">
        <v>93302575</v>
      </c>
      <c r="G134" s="39">
        <v>1014781</v>
      </c>
      <c r="H134" s="39" t="s">
        <v>22</v>
      </c>
      <c r="I134" s="39">
        <v>13208158</v>
      </c>
      <c r="J134" s="39" t="s">
        <v>16</v>
      </c>
      <c r="K134" s="39">
        <v>2872</v>
      </c>
      <c r="L134" s="39">
        <v>156276.82999999999</v>
      </c>
    </row>
    <row r="135" spans="1:12">
      <c r="A135" s="36">
        <v>41488</v>
      </c>
      <c r="B135" s="43" t="s">
        <v>1131</v>
      </c>
      <c r="C135" s="39">
        <v>1007980780</v>
      </c>
      <c r="D135" s="39" t="s">
        <v>12</v>
      </c>
      <c r="E135" s="39" t="s">
        <v>17</v>
      </c>
      <c r="F135" s="40">
        <v>93229258</v>
      </c>
      <c r="G135" s="39">
        <v>1014781</v>
      </c>
      <c r="H135" s="39" t="s">
        <v>22</v>
      </c>
      <c r="I135" s="39">
        <v>13208113</v>
      </c>
      <c r="J135" s="39" t="s">
        <v>19</v>
      </c>
      <c r="K135" s="39">
        <v>0</v>
      </c>
      <c r="L135" s="39">
        <v>0</v>
      </c>
    </row>
    <row r="136" spans="1:12">
      <c r="A136" s="36">
        <v>41488</v>
      </c>
      <c r="B136" s="43" t="s">
        <v>1131</v>
      </c>
      <c r="C136" s="39">
        <v>1007980780</v>
      </c>
      <c r="D136" s="39" t="s">
        <v>12</v>
      </c>
      <c r="E136" s="39" t="s">
        <v>17</v>
      </c>
      <c r="F136" s="40">
        <v>93229258</v>
      </c>
      <c r="G136" s="39">
        <v>1014781</v>
      </c>
      <c r="H136" s="39" t="s">
        <v>22</v>
      </c>
      <c r="I136" s="39">
        <v>13208113</v>
      </c>
      <c r="J136" s="39" t="s">
        <v>19</v>
      </c>
      <c r="K136" s="39">
        <v>3000</v>
      </c>
      <c r="L136" s="39">
        <v>237520.04</v>
      </c>
    </row>
    <row r="137" spans="1:12">
      <c r="A137" s="36">
        <v>41488</v>
      </c>
      <c r="B137" s="43" t="s">
        <v>1131</v>
      </c>
      <c r="C137" s="39">
        <v>1007980780</v>
      </c>
      <c r="D137" s="39" t="s">
        <v>12</v>
      </c>
      <c r="E137" s="39" t="s">
        <v>17</v>
      </c>
      <c r="F137" s="40">
        <v>93229258</v>
      </c>
      <c r="G137" s="39">
        <v>1014781</v>
      </c>
      <c r="H137" s="39" t="s">
        <v>22</v>
      </c>
      <c r="I137" s="39">
        <v>13208095</v>
      </c>
      <c r="J137" s="39" t="s">
        <v>20</v>
      </c>
      <c r="K137" s="39">
        <v>0</v>
      </c>
      <c r="L137" s="39">
        <v>0</v>
      </c>
    </row>
    <row r="138" spans="1:12">
      <c r="A138" s="36">
        <v>41488</v>
      </c>
      <c r="B138" s="43" t="s">
        <v>1131</v>
      </c>
      <c r="C138" s="39">
        <v>1007980780</v>
      </c>
      <c r="D138" s="39" t="s">
        <v>12</v>
      </c>
      <c r="E138" s="39" t="s">
        <v>17</v>
      </c>
      <c r="F138" s="40">
        <v>93229258</v>
      </c>
      <c r="G138" s="39">
        <v>1014781</v>
      </c>
      <c r="H138" s="39" t="s">
        <v>22</v>
      </c>
      <c r="I138" s="39">
        <v>13208095</v>
      </c>
      <c r="J138" s="39" t="s">
        <v>20</v>
      </c>
      <c r="K138" s="39">
        <v>10000</v>
      </c>
      <c r="L138" s="39">
        <v>791733.47</v>
      </c>
    </row>
    <row r="139" spans="1:12">
      <c r="A139" s="36">
        <v>41488</v>
      </c>
      <c r="B139" s="43" t="s">
        <v>1131</v>
      </c>
      <c r="C139" s="39">
        <v>1007980780</v>
      </c>
      <c r="D139" s="39" t="s">
        <v>12</v>
      </c>
      <c r="E139" s="39" t="s">
        <v>17</v>
      </c>
      <c r="F139" s="40">
        <v>93229258</v>
      </c>
      <c r="G139" s="39">
        <v>1014781</v>
      </c>
      <c r="H139" s="39" t="s">
        <v>22</v>
      </c>
      <c r="I139" s="39">
        <v>13208122</v>
      </c>
      <c r="J139" s="39" t="s">
        <v>21</v>
      </c>
      <c r="K139" s="39">
        <v>0</v>
      </c>
      <c r="L139" s="39">
        <v>0</v>
      </c>
    </row>
    <row r="140" spans="1:12">
      <c r="A140" s="36">
        <v>41488</v>
      </c>
      <c r="B140" s="43" t="s">
        <v>1131</v>
      </c>
      <c r="C140" s="39">
        <v>1007980780</v>
      </c>
      <c r="D140" s="39" t="s">
        <v>12</v>
      </c>
      <c r="E140" s="39" t="s">
        <v>17</v>
      </c>
      <c r="F140" s="40">
        <v>93229258</v>
      </c>
      <c r="G140" s="39">
        <v>1014781</v>
      </c>
      <c r="H140" s="39" t="s">
        <v>22</v>
      </c>
      <c r="I140" s="39">
        <v>13208122</v>
      </c>
      <c r="J140" s="39" t="s">
        <v>21</v>
      </c>
      <c r="K140" s="39">
        <v>4500</v>
      </c>
      <c r="L140" s="39">
        <v>356280.06</v>
      </c>
    </row>
    <row r="141" spans="1:12">
      <c r="A141" s="36">
        <v>41488</v>
      </c>
      <c r="B141" s="43" t="s">
        <v>1131</v>
      </c>
      <c r="C141" s="39">
        <v>1007980780</v>
      </c>
      <c r="D141" s="39" t="s">
        <v>12</v>
      </c>
      <c r="E141" s="39" t="s">
        <v>17</v>
      </c>
      <c r="F141" s="40">
        <v>93229258</v>
      </c>
      <c r="G141" s="39">
        <v>1014781</v>
      </c>
      <c r="H141" s="39" t="s">
        <v>22</v>
      </c>
      <c r="I141" s="39">
        <v>13208149</v>
      </c>
      <c r="J141" s="39" t="s">
        <v>15</v>
      </c>
      <c r="K141" s="39">
        <v>0</v>
      </c>
      <c r="L141" s="39">
        <v>0</v>
      </c>
    </row>
    <row r="142" spans="1:12">
      <c r="A142" s="36">
        <v>41488</v>
      </c>
      <c r="B142" s="43" t="s">
        <v>1131</v>
      </c>
      <c r="C142" s="39">
        <v>1007980780</v>
      </c>
      <c r="D142" s="39" t="s">
        <v>12</v>
      </c>
      <c r="E142" s="39" t="s">
        <v>17</v>
      </c>
      <c r="F142" s="40">
        <v>93229258</v>
      </c>
      <c r="G142" s="39">
        <v>1014781</v>
      </c>
      <c r="H142" s="39" t="s">
        <v>22</v>
      </c>
      <c r="I142" s="39">
        <v>13208149</v>
      </c>
      <c r="J142" s="39" t="s">
        <v>15</v>
      </c>
      <c r="K142" s="39">
        <v>2000</v>
      </c>
      <c r="L142" s="39">
        <v>108827.87</v>
      </c>
    </row>
    <row r="143" spans="1:12">
      <c r="A143" s="36">
        <v>41488</v>
      </c>
      <c r="B143" s="43" t="s">
        <v>1131</v>
      </c>
      <c r="C143" s="39">
        <v>1007980780</v>
      </c>
      <c r="D143" s="39" t="s">
        <v>12</v>
      </c>
      <c r="E143" s="39" t="s">
        <v>17</v>
      </c>
      <c r="F143" s="40">
        <v>93229258</v>
      </c>
      <c r="G143" s="39">
        <v>1014781</v>
      </c>
      <c r="H143" s="39" t="s">
        <v>22</v>
      </c>
      <c r="I143" s="39">
        <v>13208158</v>
      </c>
      <c r="J143" s="39" t="s">
        <v>16</v>
      </c>
      <c r="K143" s="39">
        <v>0</v>
      </c>
      <c r="L143" s="39">
        <v>0</v>
      </c>
    </row>
    <row r="144" spans="1:12">
      <c r="A144" s="36">
        <v>41488</v>
      </c>
      <c r="B144" s="43" t="s">
        <v>1131</v>
      </c>
      <c r="C144" s="39">
        <v>1007980780</v>
      </c>
      <c r="D144" s="39" t="s">
        <v>12</v>
      </c>
      <c r="E144" s="39" t="s">
        <v>17</v>
      </c>
      <c r="F144" s="40">
        <v>93229258</v>
      </c>
      <c r="G144" s="39">
        <v>1014781</v>
      </c>
      <c r="H144" s="39" t="s">
        <v>22</v>
      </c>
      <c r="I144" s="39">
        <v>13208158</v>
      </c>
      <c r="J144" s="39" t="s">
        <v>16</v>
      </c>
      <c r="K144" s="39">
        <v>5000</v>
      </c>
      <c r="L144" s="39">
        <v>272069.68</v>
      </c>
    </row>
    <row r="145" spans="1:12">
      <c r="A145" s="36">
        <v>41491</v>
      </c>
      <c r="B145" s="43" t="s">
        <v>1130</v>
      </c>
      <c r="C145" s="39">
        <v>1007984364</v>
      </c>
      <c r="D145" s="39" t="s">
        <v>12</v>
      </c>
      <c r="E145" s="39" t="s">
        <v>17</v>
      </c>
      <c r="F145" s="40">
        <v>93229284</v>
      </c>
      <c r="G145" s="39">
        <v>1014781</v>
      </c>
      <c r="H145" s="39" t="s">
        <v>22</v>
      </c>
      <c r="I145" s="39">
        <v>13208113</v>
      </c>
      <c r="J145" s="39" t="s">
        <v>19</v>
      </c>
      <c r="K145" s="39">
        <v>0</v>
      </c>
      <c r="L145" s="39">
        <v>0</v>
      </c>
    </row>
    <row r="146" spans="1:12">
      <c r="A146" s="36">
        <v>41491</v>
      </c>
      <c r="B146" s="43" t="s">
        <v>1130</v>
      </c>
      <c r="C146" s="39">
        <v>1007984364</v>
      </c>
      <c r="D146" s="39" t="s">
        <v>12</v>
      </c>
      <c r="E146" s="39" t="s">
        <v>17</v>
      </c>
      <c r="F146" s="40">
        <v>93229284</v>
      </c>
      <c r="G146" s="39">
        <v>1014781</v>
      </c>
      <c r="H146" s="39" t="s">
        <v>22</v>
      </c>
      <c r="I146" s="39">
        <v>13208113</v>
      </c>
      <c r="J146" s="39" t="s">
        <v>19</v>
      </c>
      <c r="K146" s="39">
        <v>4000</v>
      </c>
      <c r="L146" s="39">
        <v>316693.39</v>
      </c>
    </row>
    <row r="147" spans="1:12">
      <c r="A147" s="36">
        <v>41491</v>
      </c>
      <c r="B147" s="43" t="s">
        <v>1130</v>
      </c>
      <c r="C147" s="39">
        <v>1007984364</v>
      </c>
      <c r="D147" s="39" t="s">
        <v>12</v>
      </c>
      <c r="E147" s="39" t="s">
        <v>17</v>
      </c>
      <c r="F147" s="40">
        <v>93229284</v>
      </c>
      <c r="G147" s="39">
        <v>1014781</v>
      </c>
      <c r="H147" s="39" t="s">
        <v>22</v>
      </c>
      <c r="I147" s="39">
        <v>13208095</v>
      </c>
      <c r="J147" s="39" t="s">
        <v>20</v>
      </c>
      <c r="K147" s="39">
        <v>0</v>
      </c>
      <c r="L147" s="39">
        <v>0</v>
      </c>
    </row>
    <row r="148" spans="1:12">
      <c r="A148" s="36">
        <v>41491</v>
      </c>
      <c r="B148" s="43" t="s">
        <v>1130</v>
      </c>
      <c r="C148" s="39">
        <v>1007984364</v>
      </c>
      <c r="D148" s="39" t="s">
        <v>12</v>
      </c>
      <c r="E148" s="39" t="s">
        <v>17</v>
      </c>
      <c r="F148" s="40">
        <v>93229284</v>
      </c>
      <c r="G148" s="39">
        <v>1014781</v>
      </c>
      <c r="H148" s="39" t="s">
        <v>22</v>
      </c>
      <c r="I148" s="39">
        <v>13208095</v>
      </c>
      <c r="J148" s="39" t="s">
        <v>20</v>
      </c>
      <c r="K148" s="39">
        <v>6000</v>
      </c>
      <c r="L148" s="39">
        <v>475040.08</v>
      </c>
    </row>
    <row r="149" spans="1:12">
      <c r="A149" s="36">
        <v>41491</v>
      </c>
      <c r="B149" s="43" t="s">
        <v>1130</v>
      </c>
      <c r="C149" s="39">
        <v>1007984364</v>
      </c>
      <c r="D149" s="39" t="s">
        <v>12</v>
      </c>
      <c r="E149" s="39" t="s">
        <v>17</v>
      </c>
      <c r="F149" s="40">
        <v>93229284</v>
      </c>
      <c r="G149" s="39">
        <v>1014781</v>
      </c>
      <c r="H149" s="39" t="s">
        <v>22</v>
      </c>
      <c r="I149" s="39">
        <v>13208122</v>
      </c>
      <c r="J149" s="39" t="s">
        <v>21</v>
      </c>
      <c r="K149" s="39">
        <v>0</v>
      </c>
      <c r="L149" s="39">
        <v>0</v>
      </c>
    </row>
    <row r="150" spans="1:12">
      <c r="A150" s="36">
        <v>41491</v>
      </c>
      <c r="B150" s="43" t="s">
        <v>1130</v>
      </c>
      <c r="C150" s="39">
        <v>1007984364</v>
      </c>
      <c r="D150" s="39" t="s">
        <v>12</v>
      </c>
      <c r="E150" s="39" t="s">
        <v>17</v>
      </c>
      <c r="F150" s="40">
        <v>93229284</v>
      </c>
      <c r="G150" s="39">
        <v>1014781</v>
      </c>
      <c r="H150" s="39" t="s">
        <v>22</v>
      </c>
      <c r="I150" s="39">
        <v>13208122</v>
      </c>
      <c r="J150" s="39" t="s">
        <v>21</v>
      </c>
      <c r="K150" s="39">
        <v>4000</v>
      </c>
      <c r="L150" s="39">
        <v>316693.39</v>
      </c>
    </row>
    <row r="151" spans="1:12">
      <c r="A151" s="36">
        <v>41491</v>
      </c>
      <c r="B151" s="43" t="s">
        <v>1130</v>
      </c>
      <c r="C151" s="39">
        <v>1007984364</v>
      </c>
      <c r="D151" s="39" t="s">
        <v>12</v>
      </c>
      <c r="E151" s="39" t="s">
        <v>17</v>
      </c>
      <c r="F151" s="40">
        <v>93229284</v>
      </c>
      <c r="G151" s="39">
        <v>1014781</v>
      </c>
      <c r="H151" s="39" t="s">
        <v>22</v>
      </c>
      <c r="I151" s="39">
        <v>13208149</v>
      </c>
      <c r="J151" s="39" t="s">
        <v>15</v>
      </c>
      <c r="K151" s="39">
        <v>0</v>
      </c>
      <c r="L151" s="39">
        <v>0</v>
      </c>
    </row>
    <row r="152" spans="1:12">
      <c r="A152" s="36">
        <v>41491</v>
      </c>
      <c r="B152" s="43" t="s">
        <v>1130</v>
      </c>
      <c r="C152" s="39">
        <v>1007984364</v>
      </c>
      <c r="D152" s="39" t="s">
        <v>12</v>
      </c>
      <c r="E152" s="39" t="s">
        <v>17</v>
      </c>
      <c r="F152" s="40">
        <v>93229284</v>
      </c>
      <c r="G152" s="39">
        <v>1014781</v>
      </c>
      <c r="H152" s="39" t="s">
        <v>22</v>
      </c>
      <c r="I152" s="39">
        <v>13208149</v>
      </c>
      <c r="J152" s="39" t="s">
        <v>15</v>
      </c>
      <c r="K152" s="39">
        <v>1500</v>
      </c>
      <c r="L152" s="39">
        <v>81620.899999999994</v>
      </c>
    </row>
    <row r="153" spans="1:12">
      <c r="A153" s="36">
        <v>41491</v>
      </c>
      <c r="B153" s="43" t="s">
        <v>1130</v>
      </c>
      <c r="C153" s="39">
        <v>1007984364</v>
      </c>
      <c r="D153" s="39" t="s">
        <v>12</v>
      </c>
      <c r="E153" s="39" t="s">
        <v>17</v>
      </c>
      <c r="F153" s="40">
        <v>93229284</v>
      </c>
      <c r="G153" s="39">
        <v>1014781</v>
      </c>
      <c r="H153" s="39" t="s">
        <v>22</v>
      </c>
      <c r="I153" s="39">
        <v>13208158</v>
      </c>
      <c r="J153" s="39" t="s">
        <v>16</v>
      </c>
      <c r="K153" s="39">
        <v>0</v>
      </c>
      <c r="L153" s="39">
        <v>0</v>
      </c>
    </row>
    <row r="154" spans="1:12">
      <c r="A154" s="36">
        <v>41491</v>
      </c>
      <c r="B154" s="43" t="s">
        <v>1130</v>
      </c>
      <c r="C154" s="39">
        <v>1007984364</v>
      </c>
      <c r="D154" s="39" t="s">
        <v>12</v>
      </c>
      <c r="E154" s="39" t="s">
        <v>17</v>
      </c>
      <c r="F154" s="40">
        <v>93229284</v>
      </c>
      <c r="G154" s="39">
        <v>1014781</v>
      </c>
      <c r="H154" s="39" t="s">
        <v>22</v>
      </c>
      <c r="I154" s="39">
        <v>13208158</v>
      </c>
      <c r="J154" s="39" t="s">
        <v>16</v>
      </c>
      <c r="K154" s="39">
        <v>3000</v>
      </c>
      <c r="L154" s="39">
        <v>163241.81</v>
      </c>
    </row>
    <row r="155" spans="1:12">
      <c r="A155" s="36">
        <v>41487</v>
      </c>
      <c r="B155" s="43" t="s">
        <v>1132</v>
      </c>
      <c r="C155" s="39">
        <v>1007977699</v>
      </c>
      <c r="D155" s="39" t="s">
        <v>12</v>
      </c>
      <c r="E155" s="39" t="s">
        <v>17</v>
      </c>
      <c r="F155" s="40">
        <v>93229240</v>
      </c>
      <c r="G155" s="39">
        <v>1014781</v>
      </c>
      <c r="H155" s="39" t="s">
        <v>22</v>
      </c>
      <c r="I155" s="39">
        <v>13208113</v>
      </c>
      <c r="J155" s="39" t="s">
        <v>19</v>
      </c>
      <c r="K155" s="39">
        <v>0</v>
      </c>
      <c r="L155" s="39">
        <v>0</v>
      </c>
    </row>
    <row r="156" spans="1:12">
      <c r="A156" s="36">
        <v>41487</v>
      </c>
      <c r="B156" s="43" t="s">
        <v>1132</v>
      </c>
      <c r="C156" s="39">
        <v>1007977699</v>
      </c>
      <c r="D156" s="39" t="s">
        <v>12</v>
      </c>
      <c r="E156" s="39" t="s">
        <v>17</v>
      </c>
      <c r="F156" s="40">
        <v>93229240</v>
      </c>
      <c r="G156" s="39">
        <v>1014781</v>
      </c>
      <c r="H156" s="39" t="s">
        <v>22</v>
      </c>
      <c r="I156" s="39">
        <v>13208113</v>
      </c>
      <c r="J156" s="39" t="s">
        <v>19</v>
      </c>
      <c r="K156" s="39">
        <v>2000</v>
      </c>
      <c r="L156" s="39">
        <v>158346.69</v>
      </c>
    </row>
    <row r="157" spans="1:12">
      <c r="A157" s="36">
        <v>41487</v>
      </c>
      <c r="B157" s="43" t="s">
        <v>1132</v>
      </c>
      <c r="C157" s="39">
        <v>1007977699</v>
      </c>
      <c r="D157" s="39" t="s">
        <v>12</v>
      </c>
      <c r="E157" s="39" t="s">
        <v>17</v>
      </c>
      <c r="F157" s="40">
        <v>93229240</v>
      </c>
      <c r="G157" s="39">
        <v>1014781</v>
      </c>
      <c r="H157" s="39" t="s">
        <v>22</v>
      </c>
      <c r="I157" s="39">
        <v>13208095</v>
      </c>
      <c r="J157" s="39" t="s">
        <v>20</v>
      </c>
      <c r="K157" s="39">
        <v>0</v>
      </c>
      <c r="L157" s="39">
        <v>0</v>
      </c>
    </row>
    <row r="158" spans="1:12">
      <c r="A158" s="36">
        <v>41487</v>
      </c>
      <c r="B158" s="43" t="s">
        <v>1132</v>
      </c>
      <c r="C158" s="39">
        <v>1007977699</v>
      </c>
      <c r="D158" s="39" t="s">
        <v>12</v>
      </c>
      <c r="E158" s="39" t="s">
        <v>17</v>
      </c>
      <c r="F158" s="40">
        <v>93229240</v>
      </c>
      <c r="G158" s="39">
        <v>1014781</v>
      </c>
      <c r="H158" s="39" t="s">
        <v>22</v>
      </c>
      <c r="I158" s="39">
        <v>13208095</v>
      </c>
      <c r="J158" s="39" t="s">
        <v>20</v>
      </c>
      <c r="K158" s="39">
        <v>3000</v>
      </c>
      <c r="L158" s="39">
        <v>237520.04</v>
      </c>
    </row>
    <row r="159" spans="1:12">
      <c r="A159" s="36">
        <v>41487</v>
      </c>
      <c r="B159" s="43" t="s">
        <v>1132</v>
      </c>
      <c r="C159" s="39">
        <v>1007977699</v>
      </c>
      <c r="D159" s="39" t="s">
        <v>12</v>
      </c>
      <c r="E159" s="39" t="s">
        <v>17</v>
      </c>
      <c r="F159" s="40">
        <v>93229240</v>
      </c>
      <c r="G159" s="39">
        <v>1014781</v>
      </c>
      <c r="H159" s="39" t="s">
        <v>22</v>
      </c>
      <c r="I159" s="39">
        <v>13208122</v>
      </c>
      <c r="J159" s="39" t="s">
        <v>21</v>
      </c>
      <c r="K159" s="39">
        <v>0</v>
      </c>
      <c r="L159" s="39">
        <v>0</v>
      </c>
    </row>
    <row r="160" spans="1:12">
      <c r="A160" s="36">
        <v>41487</v>
      </c>
      <c r="B160" s="43" t="s">
        <v>1132</v>
      </c>
      <c r="C160" s="39">
        <v>1007977699</v>
      </c>
      <c r="D160" s="39" t="s">
        <v>12</v>
      </c>
      <c r="E160" s="39" t="s">
        <v>17</v>
      </c>
      <c r="F160" s="40">
        <v>93229240</v>
      </c>
      <c r="G160" s="39">
        <v>1014781</v>
      </c>
      <c r="H160" s="39" t="s">
        <v>22</v>
      </c>
      <c r="I160" s="39">
        <v>13208122</v>
      </c>
      <c r="J160" s="39" t="s">
        <v>21</v>
      </c>
      <c r="K160" s="39">
        <v>1000</v>
      </c>
      <c r="L160" s="39">
        <v>79173.350000000006</v>
      </c>
    </row>
    <row r="161" spans="1:12">
      <c r="A161" s="36">
        <v>41487</v>
      </c>
      <c r="B161" s="43" t="s">
        <v>1132</v>
      </c>
      <c r="C161" s="39">
        <v>1007977699</v>
      </c>
      <c r="D161" s="39" t="s">
        <v>12</v>
      </c>
      <c r="E161" s="39" t="s">
        <v>17</v>
      </c>
      <c r="F161" s="40">
        <v>93229240</v>
      </c>
      <c r="G161" s="39">
        <v>1014781</v>
      </c>
      <c r="H161" s="39" t="s">
        <v>22</v>
      </c>
      <c r="I161" s="39">
        <v>13208149</v>
      </c>
      <c r="J161" s="39" t="s">
        <v>15</v>
      </c>
      <c r="K161" s="39">
        <v>0</v>
      </c>
      <c r="L161" s="39">
        <v>0</v>
      </c>
    </row>
    <row r="162" spans="1:12">
      <c r="A162" s="36">
        <v>41487</v>
      </c>
      <c r="B162" s="43" t="s">
        <v>1132</v>
      </c>
      <c r="C162" s="39">
        <v>1007977699</v>
      </c>
      <c r="D162" s="39" t="s">
        <v>12</v>
      </c>
      <c r="E162" s="39" t="s">
        <v>17</v>
      </c>
      <c r="F162" s="40">
        <v>93229240</v>
      </c>
      <c r="G162" s="39">
        <v>1014781</v>
      </c>
      <c r="H162" s="39" t="s">
        <v>22</v>
      </c>
      <c r="I162" s="39">
        <v>13208149</v>
      </c>
      <c r="J162" s="39" t="s">
        <v>15</v>
      </c>
      <c r="K162" s="39">
        <v>1000</v>
      </c>
      <c r="L162" s="39">
        <v>54413.94</v>
      </c>
    </row>
    <row r="163" spans="1:12">
      <c r="A163" s="36">
        <v>41487</v>
      </c>
      <c r="B163" s="43" t="s">
        <v>1132</v>
      </c>
      <c r="C163" s="39">
        <v>1007977699</v>
      </c>
      <c r="D163" s="39" t="s">
        <v>12</v>
      </c>
      <c r="E163" s="39" t="s">
        <v>17</v>
      </c>
      <c r="F163" s="40">
        <v>93229240</v>
      </c>
      <c r="G163" s="39">
        <v>1014781</v>
      </c>
      <c r="H163" s="39" t="s">
        <v>22</v>
      </c>
      <c r="I163" s="39">
        <v>13208158</v>
      </c>
      <c r="J163" s="39" t="s">
        <v>16</v>
      </c>
      <c r="K163" s="39">
        <v>0</v>
      </c>
      <c r="L163" s="39">
        <v>0</v>
      </c>
    </row>
    <row r="164" spans="1:12">
      <c r="A164" s="36">
        <v>41487</v>
      </c>
      <c r="B164" s="43" t="s">
        <v>1132</v>
      </c>
      <c r="C164" s="39">
        <v>1007977699</v>
      </c>
      <c r="D164" s="39" t="s">
        <v>12</v>
      </c>
      <c r="E164" s="39" t="s">
        <v>17</v>
      </c>
      <c r="F164" s="40">
        <v>93229240</v>
      </c>
      <c r="G164" s="39">
        <v>1014781</v>
      </c>
      <c r="H164" s="39" t="s">
        <v>22</v>
      </c>
      <c r="I164" s="39">
        <v>13208158</v>
      </c>
      <c r="J164" s="39" t="s">
        <v>16</v>
      </c>
      <c r="K164" s="39">
        <v>2000</v>
      </c>
      <c r="L164" s="39">
        <v>108827.87</v>
      </c>
    </row>
    <row r="165" spans="1:12">
      <c r="A165" s="36">
        <v>41491</v>
      </c>
      <c r="B165" s="43" t="s">
        <v>1133</v>
      </c>
      <c r="C165" s="39">
        <v>1007981870</v>
      </c>
      <c r="D165" s="39" t="s">
        <v>12</v>
      </c>
      <c r="E165" s="39" t="s">
        <v>17</v>
      </c>
      <c r="F165" s="40">
        <v>93229277</v>
      </c>
      <c r="G165" s="39">
        <v>1014781</v>
      </c>
      <c r="H165" s="39" t="s">
        <v>22</v>
      </c>
      <c r="I165" s="39">
        <v>13208113</v>
      </c>
      <c r="J165" s="39" t="s">
        <v>19</v>
      </c>
      <c r="K165" s="39">
        <v>0</v>
      </c>
      <c r="L165" s="39">
        <v>0</v>
      </c>
    </row>
    <row r="166" spans="1:12">
      <c r="A166" s="36">
        <v>41491</v>
      </c>
      <c r="B166" s="43" t="s">
        <v>1133</v>
      </c>
      <c r="C166" s="39">
        <v>1007981870</v>
      </c>
      <c r="D166" s="39" t="s">
        <v>12</v>
      </c>
      <c r="E166" s="39" t="s">
        <v>17</v>
      </c>
      <c r="F166" s="40">
        <v>93229277</v>
      </c>
      <c r="G166" s="39">
        <v>1014781</v>
      </c>
      <c r="H166" s="39" t="s">
        <v>22</v>
      </c>
      <c r="I166" s="39">
        <v>13208113</v>
      </c>
      <c r="J166" s="39" t="s">
        <v>19</v>
      </c>
      <c r="K166" s="39">
        <v>2500</v>
      </c>
      <c r="L166" s="39">
        <v>197933.37</v>
      </c>
    </row>
    <row r="167" spans="1:12">
      <c r="A167" s="36">
        <v>41491</v>
      </c>
      <c r="B167" s="43" t="s">
        <v>1133</v>
      </c>
      <c r="C167" s="39">
        <v>1007981870</v>
      </c>
      <c r="D167" s="39" t="s">
        <v>12</v>
      </c>
      <c r="E167" s="39" t="s">
        <v>17</v>
      </c>
      <c r="F167" s="40">
        <v>93229277</v>
      </c>
      <c r="G167" s="39">
        <v>1014781</v>
      </c>
      <c r="H167" s="39" t="s">
        <v>22</v>
      </c>
      <c r="I167" s="39">
        <v>13208095</v>
      </c>
      <c r="J167" s="39" t="s">
        <v>20</v>
      </c>
      <c r="K167" s="39">
        <v>0</v>
      </c>
      <c r="L167" s="39">
        <v>0</v>
      </c>
    </row>
    <row r="168" spans="1:12">
      <c r="A168" s="36">
        <v>41491</v>
      </c>
      <c r="B168" s="43" t="s">
        <v>1133</v>
      </c>
      <c r="C168" s="39">
        <v>1007981870</v>
      </c>
      <c r="D168" s="39" t="s">
        <v>12</v>
      </c>
      <c r="E168" s="39" t="s">
        <v>17</v>
      </c>
      <c r="F168" s="40">
        <v>93229277</v>
      </c>
      <c r="G168" s="39">
        <v>1014781</v>
      </c>
      <c r="H168" s="39" t="s">
        <v>22</v>
      </c>
      <c r="I168" s="39">
        <v>13208095</v>
      </c>
      <c r="J168" s="39" t="s">
        <v>20</v>
      </c>
      <c r="K168" s="39">
        <v>5000</v>
      </c>
      <c r="L168" s="39">
        <v>395866.74</v>
      </c>
    </row>
    <row r="169" spans="1:12">
      <c r="A169" s="36">
        <v>41491</v>
      </c>
      <c r="B169" s="43" t="s">
        <v>1133</v>
      </c>
      <c r="C169" s="39">
        <v>1007981870</v>
      </c>
      <c r="D169" s="39" t="s">
        <v>12</v>
      </c>
      <c r="E169" s="39" t="s">
        <v>17</v>
      </c>
      <c r="F169" s="40">
        <v>93229277</v>
      </c>
      <c r="G169" s="39">
        <v>1014781</v>
      </c>
      <c r="H169" s="39" t="s">
        <v>22</v>
      </c>
      <c r="I169" s="39">
        <v>13208122</v>
      </c>
      <c r="J169" s="39" t="s">
        <v>21</v>
      </c>
      <c r="K169" s="39">
        <v>0</v>
      </c>
      <c r="L169" s="39">
        <v>0</v>
      </c>
    </row>
    <row r="170" spans="1:12">
      <c r="A170" s="36">
        <v>41491</v>
      </c>
      <c r="B170" s="43" t="s">
        <v>1133</v>
      </c>
      <c r="C170" s="39">
        <v>1007981870</v>
      </c>
      <c r="D170" s="39" t="s">
        <v>12</v>
      </c>
      <c r="E170" s="39" t="s">
        <v>17</v>
      </c>
      <c r="F170" s="40">
        <v>93229277</v>
      </c>
      <c r="G170" s="39">
        <v>1014781</v>
      </c>
      <c r="H170" s="39" t="s">
        <v>22</v>
      </c>
      <c r="I170" s="39">
        <v>13208122</v>
      </c>
      <c r="J170" s="39" t="s">
        <v>21</v>
      </c>
      <c r="K170" s="39">
        <v>1500</v>
      </c>
      <c r="L170" s="39">
        <v>118760.02</v>
      </c>
    </row>
    <row r="171" spans="1:12">
      <c r="A171" s="36">
        <v>41491</v>
      </c>
      <c r="B171" s="43" t="s">
        <v>1133</v>
      </c>
      <c r="C171" s="39">
        <v>1007981870</v>
      </c>
      <c r="D171" s="39" t="s">
        <v>12</v>
      </c>
      <c r="E171" s="39" t="s">
        <v>17</v>
      </c>
      <c r="F171" s="40">
        <v>93229277</v>
      </c>
      <c r="G171" s="39">
        <v>1014781</v>
      </c>
      <c r="H171" s="39" t="s">
        <v>22</v>
      </c>
      <c r="I171" s="39">
        <v>13208149</v>
      </c>
      <c r="J171" s="39" t="s">
        <v>15</v>
      </c>
      <c r="K171" s="39">
        <v>0</v>
      </c>
      <c r="L171" s="39">
        <v>0</v>
      </c>
    </row>
    <row r="172" spans="1:12">
      <c r="A172" s="36">
        <v>41491</v>
      </c>
      <c r="B172" s="43" t="s">
        <v>1133</v>
      </c>
      <c r="C172" s="39">
        <v>1007981870</v>
      </c>
      <c r="D172" s="39" t="s">
        <v>12</v>
      </c>
      <c r="E172" s="39" t="s">
        <v>17</v>
      </c>
      <c r="F172" s="40">
        <v>93229277</v>
      </c>
      <c r="G172" s="39">
        <v>1014781</v>
      </c>
      <c r="H172" s="39" t="s">
        <v>22</v>
      </c>
      <c r="I172" s="39">
        <v>13208149</v>
      </c>
      <c r="J172" s="39" t="s">
        <v>15</v>
      </c>
      <c r="K172" s="39">
        <v>2000</v>
      </c>
      <c r="L172" s="39">
        <v>108827.87</v>
      </c>
    </row>
    <row r="173" spans="1:12">
      <c r="A173" s="36">
        <v>41491</v>
      </c>
      <c r="B173" s="43" t="s">
        <v>1133</v>
      </c>
      <c r="C173" s="39">
        <v>1007981870</v>
      </c>
      <c r="D173" s="39" t="s">
        <v>12</v>
      </c>
      <c r="E173" s="39" t="s">
        <v>17</v>
      </c>
      <c r="F173" s="40">
        <v>93229277</v>
      </c>
      <c r="G173" s="39">
        <v>1014781</v>
      </c>
      <c r="H173" s="39" t="s">
        <v>22</v>
      </c>
      <c r="I173" s="39">
        <v>13208158</v>
      </c>
      <c r="J173" s="39" t="s">
        <v>16</v>
      </c>
      <c r="K173" s="39">
        <v>0</v>
      </c>
      <c r="L173" s="39">
        <v>0</v>
      </c>
    </row>
    <row r="174" spans="1:12">
      <c r="A174" s="36">
        <v>41491</v>
      </c>
      <c r="B174" s="43" t="s">
        <v>1133</v>
      </c>
      <c r="C174" s="39">
        <v>1007981870</v>
      </c>
      <c r="D174" s="39" t="s">
        <v>12</v>
      </c>
      <c r="E174" s="39" t="s">
        <v>17</v>
      </c>
      <c r="F174" s="40">
        <v>93229277</v>
      </c>
      <c r="G174" s="39">
        <v>1014781</v>
      </c>
      <c r="H174" s="39" t="s">
        <v>22</v>
      </c>
      <c r="I174" s="39">
        <v>13208158</v>
      </c>
      <c r="J174" s="39" t="s">
        <v>16</v>
      </c>
      <c r="K174" s="39">
        <v>3000</v>
      </c>
      <c r="L174" s="39">
        <v>163241.81</v>
      </c>
    </row>
    <row r="175" spans="1:12">
      <c r="A175" s="36">
        <v>41487</v>
      </c>
      <c r="B175" s="43" t="s">
        <v>1134</v>
      </c>
      <c r="C175" s="39">
        <v>1007977696</v>
      </c>
      <c r="D175" s="39" t="s">
        <v>12</v>
      </c>
      <c r="E175" s="39" t="s">
        <v>17</v>
      </c>
      <c r="F175" s="40">
        <v>93229239</v>
      </c>
      <c r="G175" s="39">
        <v>1014781</v>
      </c>
      <c r="H175" s="39" t="s">
        <v>22</v>
      </c>
      <c r="I175" s="39">
        <v>13208113</v>
      </c>
      <c r="J175" s="39" t="s">
        <v>19</v>
      </c>
      <c r="K175" s="39">
        <v>0</v>
      </c>
      <c r="L175" s="39">
        <v>0</v>
      </c>
    </row>
    <row r="176" spans="1:12">
      <c r="A176" s="36">
        <v>41487</v>
      </c>
      <c r="B176" s="43" t="s">
        <v>1134</v>
      </c>
      <c r="C176" s="39">
        <v>1007977696</v>
      </c>
      <c r="D176" s="39" t="s">
        <v>12</v>
      </c>
      <c r="E176" s="39" t="s">
        <v>17</v>
      </c>
      <c r="F176" s="40">
        <v>93229239</v>
      </c>
      <c r="G176" s="39">
        <v>1014781</v>
      </c>
      <c r="H176" s="39" t="s">
        <v>22</v>
      </c>
      <c r="I176" s="39">
        <v>13208113</v>
      </c>
      <c r="J176" s="39" t="s">
        <v>19</v>
      </c>
      <c r="K176" s="39">
        <v>1000</v>
      </c>
      <c r="L176" s="39">
        <v>79173.350000000006</v>
      </c>
    </row>
    <row r="177" spans="1:12">
      <c r="A177" s="36">
        <v>41487</v>
      </c>
      <c r="B177" s="43" t="s">
        <v>1134</v>
      </c>
      <c r="C177" s="39">
        <v>1007977696</v>
      </c>
      <c r="D177" s="39" t="s">
        <v>12</v>
      </c>
      <c r="E177" s="39" t="s">
        <v>17</v>
      </c>
      <c r="F177" s="40">
        <v>93229239</v>
      </c>
      <c r="G177" s="39">
        <v>1014781</v>
      </c>
      <c r="H177" s="39" t="s">
        <v>22</v>
      </c>
      <c r="I177" s="39">
        <v>13208095</v>
      </c>
      <c r="J177" s="39" t="s">
        <v>20</v>
      </c>
      <c r="K177" s="39">
        <v>0</v>
      </c>
      <c r="L177" s="39">
        <v>0</v>
      </c>
    </row>
    <row r="178" spans="1:12">
      <c r="A178" s="36">
        <v>41487</v>
      </c>
      <c r="B178" s="43" t="s">
        <v>1134</v>
      </c>
      <c r="C178" s="39">
        <v>1007977696</v>
      </c>
      <c r="D178" s="39" t="s">
        <v>12</v>
      </c>
      <c r="E178" s="39" t="s">
        <v>17</v>
      </c>
      <c r="F178" s="40">
        <v>93229239</v>
      </c>
      <c r="G178" s="39">
        <v>1014781</v>
      </c>
      <c r="H178" s="39" t="s">
        <v>22</v>
      </c>
      <c r="I178" s="39">
        <v>13208095</v>
      </c>
      <c r="J178" s="39" t="s">
        <v>20</v>
      </c>
      <c r="K178" s="39">
        <v>500</v>
      </c>
      <c r="L178" s="39">
        <v>39586.67</v>
      </c>
    </row>
    <row r="179" spans="1:12">
      <c r="A179" s="36">
        <v>41487</v>
      </c>
      <c r="B179" s="43" t="s">
        <v>1134</v>
      </c>
      <c r="C179" s="39">
        <v>1007977696</v>
      </c>
      <c r="D179" s="39" t="s">
        <v>12</v>
      </c>
      <c r="E179" s="39" t="s">
        <v>17</v>
      </c>
      <c r="F179" s="40">
        <v>93229239</v>
      </c>
      <c r="G179" s="39">
        <v>1014781</v>
      </c>
      <c r="H179" s="39" t="s">
        <v>22</v>
      </c>
      <c r="I179" s="39">
        <v>13208122</v>
      </c>
      <c r="J179" s="39" t="s">
        <v>21</v>
      </c>
      <c r="K179" s="39">
        <v>0</v>
      </c>
      <c r="L179" s="39">
        <v>0</v>
      </c>
    </row>
    <row r="180" spans="1:12">
      <c r="A180" s="36">
        <v>41487</v>
      </c>
      <c r="B180" s="43" t="s">
        <v>1134</v>
      </c>
      <c r="C180" s="39">
        <v>1007977696</v>
      </c>
      <c r="D180" s="39" t="s">
        <v>12</v>
      </c>
      <c r="E180" s="39" t="s">
        <v>17</v>
      </c>
      <c r="F180" s="40">
        <v>93229239</v>
      </c>
      <c r="G180" s="39">
        <v>1014781</v>
      </c>
      <c r="H180" s="39" t="s">
        <v>22</v>
      </c>
      <c r="I180" s="39">
        <v>13208122</v>
      </c>
      <c r="J180" s="39" t="s">
        <v>21</v>
      </c>
      <c r="K180" s="39">
        <v>1000</v>
      </c>
      <c r="L180" s="39">
        <v>79173.350000000006</v>
      </c>
    </row>
    <row r="181" spans="1:12">
      <c r="A181" s="36">
        <v>41487</v>
      </c>
      <c r="B181" s="43" t="s">
        <v>1134</v>
      </c>
      <c r="C181" s="39">
        <v>1007977696</v>
      </c>
      <c r="D181" s="39" t="s">
        <v>12</v>
      </c>
      <c r="E181" s="39" t="s">
        <v>17</v>
      </c>
      <c r="F181" s="40">
        <v>93229239</v>
      </c>
      <c r="G181" s="39">
        <v>1014781</v>
      </c>
      <c r="H181" s="39" t="s">
        <v>22</v>
      </c>
      <c r="I181" s="39">
        <v>13208158</v>
      </c>
      <c r="J181" s="39" t="s">
        <v>16</v>
      </c>
      <c r="K181" s="39">
        <v>0</v>
      </c>
      <c r="L181" s="39">
        <v>0</v>
      </c>
    </row>
    <row r="182" spans="1:12">
      <c r="A182" s="36">
        <v>41487</v>
      </c>
      <c r="B182" s="43" t="s">
        <v>1134</v>
      </c>
      <c r="C182" s="39">
        <v>1007977696</v>
      </c>
      <c r="D182" s="39" t="s">
        <v>12</v>
      </c>
      <c r="E182" s="39" t="s">
        <v>17</v>
      </c>
      <c r="F182" s="40">
        <v>93229239</v>
      </c>
      <c r="G182" s="39">
        <v>1014781</v>
      </c>
      <c r="H182" s="39" t="s">
        <v>22</v>
      </c>
      <c r="I182" s="39">
        <v>13208158</v>
      </c>
      <c r="J182" s="39" t="s">
        <v>16</v>
      </c>
      <c r="K182" s="39">
        <v>1500</v>
      </c>
      <c r="L182" s="39">
        <v>81620.899999999994</v>
      </c>
    </row>
    <row r="183" spans="1:12">
      <c r="A183" s="36">
        <v>41491</v>
      </c>
      <c r="B183" s="43" t="s">
        <v>1135</v>
      </c>
      <c r="C183" s="39">
        <v>1007981875</v>
      </c>
      <c r="D183" s="39" t="s">
        <v>12</v>
      </c>
      <c r="E183" s="39" t="s">
        <v>17</v>
      </c>
      <c r="F183" s="40">
        <v>93229278</v>
      </c>
      <c r="G183" s="39">
        <v>1014781</v>
      </c>
      <c r="H183" s="39" t="s">
        <v>22</v>
      </c>
      <c r="I183" s="39">
        <v>13208113</v>
      </c>
      <c r="J183" s="39" t="s">
        <v>19</v>
      </c>
      <c r="K183" s="39">
        <v>0</v>
      </c>
      <c r="L183" s="39">
        <v>0</v>
      </c>
    </row>
    <row r="184" spans="1:12">
      <c r="A184" s="36">
        <v>41491</v>
      </c>
      <c r="B184" s="43" t="s">
        <v>1135</v>
      </c>
      <c r="C184" s="39">
        <v>1007981875</v>
      </c>
      <c r="D184" s="39" t="s">
        <v>12</v>
      </c>
      <c r="E184" s="39" t="s">
        <v>17</v>
      </c>
      <c r="F184" s="40">
        <v>93229278</v>
      </c>
      <c r="G184" s="39">
        <v>1014781</v>
      </c>
      <c r="H184" s="39" t="s">
        <v>22</v>
      </c>
      <c r="I184" s="39">
        <v>13208113</v>
      </c>
      <c r="J184" s="39" t="s">
        <v>19</v>
      </c>
      <c r="K184" s="39">
        <v>1000</v>
      </c>
      <c r="L184" s="39">
        <v>79173.350000000006</v>
      </c>
    </row>
    <row r="185" spans="1:12">
      <c r="A185" s="36">
        <v>41491</v>
      </c>
      <c r="B185" s="43" t="s">
        <v>1135</v>
      </c>
      <c r="C185" s="39">
        <v>1007981875</v>
      </c>
      <c r="D185" s="39" t="s">
        <v>12</v>
      </c>
      <c r="E185" s="39" t="s">
        <v>17</v>
      </c>
      <c r="F185" s="40">
        <v>93229278</v>
      </c>
      <c r="G185" s="39">
        <v>1014781</v>
      </c>
      <c r="H185" s="39" t="s">
        <v>22</v>
      </c>
      <c r="I185" s="39">
        <v>13208095</v>
      </c>
      <c r="J185" s="39" t="s">
        <v>20</v>
      </c>
      <c r="K185" s="39">
        <v>0</v>
      </c>
      <c r="L185" s="39">
        <v>0</v>
      </c>
    </row>
    <row r="186" spans="1:12">
      <c r="A186" s="36">
        <v>41491</v>
      </c>
      <c r="B186" s="43" t="s">
        <v>1135</v>
      </c>
      <c r="C186" s="39">
        <v>1007981875</v>
      </c>
      <c r="D186" s="39" t="s">
        <v>12</v>
      </c>
      <c r="E186" s="39" t="s">
        <v>17</v>
      </c>
      <c r="F186" s="40">
        <v>93229278</v>
      </c>
      <c r="G186" s="39">
        <v>1014781</v>
      </c>
      <c r="H186" s="39" t="s">
        <v>22</v>
      </c>
      <c r="I186" s="39">
        <v>13208095</v>
      </c>
      <c r="J186" s="39" t="s">
        <v>20</v>
      </c>
      <c r="K186" s="39">
        <v>2000</v>
      </c>
      <c r="L186" s="39">
        <v>158346.69</v>
      </c>
    </row>
    <row r="187" spans="1:12">
      <c r="A187" s="36">
        <v>41491</v>
      </c>
      <c r="B187" s="43" t="s">
        <v>1135</v>
      </c>
      <c r="C187" s="39">
        <v>1007981875</v>
      </c>
      <c r="D187" s="39" t="s">
        <v>12</v>
      </c>
      <c r="E187" s="39" t="s">
        <v>17</v>
      </c>
      <c r="F187" s="40">
        <v>93229278</v>
      </c>
      <c r="G187" s="39">
        <v>1014781</v>
      </c>
      <c r="H187" s="39" t="s">
        <v>22</v>
      </c>
      <c r="I187" s="39">
        <v>13208122</v>
      </c>
      <c r="J187" s="39" t="s">
        <v>21</v>
      </c>
      <c r="K187" s="39">
        <v>0</v>
      </c>
      <c r="L187" s="39">
        <v>0</v>
      </c>
    </row>
    <row r="188" spans="1:12">
      <c r="A188" s="36">
        <v>41491</v>
      </c>
      <c r="B188" s="43" t="s">
        <v>1135</v>
      </c>
      <c r="C188" s="39">
        <v>1007981875</v>
      </c>
      <c r="D188" s="39" t="s">
        <v>12</v>
      </c>
      <c r="E188" s="39" t="s">
        <v>17</v>
      </c>
      <c r="F188" s="40">
        <v>93229278</v>
      </c>
      <c r="G188" s="39">
        <v>1014781</v>
      </c>
      <c r="H188" s="39" t="s">
        <v>22</v>
      </c>
      <c r="I188" s="39">
        <v>13208122</v>
      </c>
      <c r="J188" s="39" t="s">
        <v>21</v>
      </c>
      <c r="K188" s="39">
        <v>500</v>
      </c>
      <c r="L188" s="39">
        <v>39586.67</v>
      </c>
    </row>
    <row r="189" spans="1:12">
      <c r="A189" s="36">
        <v>41491</v>
      </c>
      <c r="B189" s="43" t="s">
        <v>1135</v>
      </c>
      <c r="C189" s="39">
        <v>1007981875</v>
      </c>
      <c r="D189" s="39" t="s">
        <v>12</v>
      </c>
      <c r="E189" s="39" t="s">
        <v>17</v>
      </c>
      <c r="F189" s="40">
        <v>93229278</v>
      </c>
      <c r="G189" s="39">
        <v>1014781</v>
      </c>
      <c r="H189" s="39" t="s">
        <v>22</v>
      </c>
      <c r="I189" s="39">
        <v>13208149</v>
      </c>
      <c r="J189" s="39" t="s">
        <v>15</v>
      </c>
      <c r="K189" s="39">
        <v>0</v>
      </c>
      <c r="L189" s="39">
        <v>0</v>
      </c>
    </row>
    <row r="190" spans="1:12">
      <c r="A190" s="36">
        <v>41491</v>
      </c>
      <c r="B190" s="43" t="s">
        <v>1135</v>
      </c>
      <c r="C190" s="39">
        <v>1007981875</v>
      </c>
      <c r="D190" s="39" t="s">
        <v>12</v>
      </c>
      <c r="E190" s="39" t="s">
        <v>17</v>
      </c>
      <c r="F190" s="40">
        <v>93229278</v>
      </c>
      <c r="G190" s="39">
        <v>1014781</v>
      </c>
      <c r="H190" s="39" t="s">
        <v>22</v>
      </c>
      <c r="I190" s="39">
        <v>13208149</v>
      </c>
      <c r="J190" s="39" t="s">
        <v>15</v>
      </c>
      <c r="K190" s="39">
        <v>1500</v>
      </c>
      <c r="L190" s="39">
        <v>81620.899999999994</v>
      </c>
    </row>
    <row r="191" spans="1:12">
      <c r="A191" s="36">
        <v>41491</v>
      </c>
      <c r="B191" s="43" t="s">
        <v>1135</v>
      </c>
      <c r="C191" s="39">
        <v>1007981875</v>
      </c>
      <c r="D191" s="39" t="s">
        <v>12</v>
      </c>
      <c r="E191" s="39" t="s">
        <v>17</v>
      </c>
      <c r="F191" s="40">
        <v>93229278</v>
      </c>
      <c r="G191" s="39">
        <v>1014781</v>
      </c>
      <c r="H191" s="39" t="s">
        <v>22</v>
      </c>
      <c r="I191" s="39">
        <v>13208158</v>
      </c>
      <c r="J191" s="39" t="s">
        <v>16</v>
      </c>
      <c r="K191" s="39">
        <v>0</v>
      </c>
      <c r="L191" s="39">
        <v>0</v>
      </c>
    </row>
    <row r="192" spans="1:12">
      <c r="A192" s="36">
        <v>41491</v>
      </c>
      <c r="B192" s="43" t="s">
        <v>1135</v>
      </c>
      <c r="C192" s="39">
        <v>1007981875</v>
      </c>
      <c r="D192" s="39" t="s">
        <v>12</v>
      </c>
      <c r="E192" s="39" t="s">
        <v>17</v>
      </c>
      <c r="F192" s="40">
        <v>93229278</v>
      </c>
      <c r="G192" s="39">
        <v>1014781</v>
      </c>
      <c r="H192" s="39" t="s">
        <v>22</v>
      </c>
      <c r="I192" s="39">
        <v>13208158</v>
      </c>
      <c r="J192" s="39" t="s">
        <v>16</v>
      </c>
      <c r="K192" s="39">
        <v>1500</v>
      </c>
      <c r="L192" s="39">
        <v>81620.899999999994</v>
      </c>
    </row>
    <row r="193" spans="1:12">
      <c r="A193" s="36">
        <v>41488</v>
      </c>
      <c r="B193" s="43" t="s">
        <v>1136</v>
      </c>
      <c r="C193" s="39">
        <v>1007980783</v>
      </c>
      <c r="D193" s="39" t="s">
        <v>12</v>
      </c>
      <c r="E193" s="39" t="s">
        <v>17</v>
      </c>
      <c r="F193" s="40">
        <v>93229259</v>
      </c>
      <c r="G193" s="39">
        <v>1014781</v>
      </c>
      <c r="H193" s="39" t="s">
        <v>22</v>
      </c>
      <c r="I193" s="39">
        <v>13208095</v>
      </c>
      <c r="J193" s="39" t="s">
        <v>20</v>
      </c>
      <c r="K193" s="39">
        <v>0</v>
      </c>
      <c r="L193" s="39">
        <v>0</v>
      </c>
    </row>
    <row r="194" spans="1:12">
      <c r="A194" s="36">
        <v>41488</v>
      </c>
      <c r="B194" s="43" t="s">
        <v>1136</v>
      </c>
      <c r="C194" s="39">
        <v>1007980783</v>
      </c>
      <c r="D194" s="39" t="s">
        <v>12</v>
      </c>
      <c r="E194" s="39" t="s">
        <v>17</v>
      </c>
      <c r="F194" s="40">
        <v>93229259</v>
      </c>
      <c r="G194" s="39">
        <v>1014781</v>
      </c>
      <c r="H194" s="39" t="s">
        <v>22</v>
      </c>
      <c r="I194" s="39">
        <v>13208095</v>
      </c>
      <c r="J194" s="39" t="s">
        <v>20</v>
      </c>
      <c r="K194" s="39">
        <v>5000</v>
      </c>
      <c r="L194" s="39">
        <v>395866.74</v>
      </c>
    </row>
    <row r="195" spans="1:12">
      <c r="A195" s="36">
        <v>41488</v>
      </c>
      <c r="B195" s="43" t="s">
        <v>1136</v>
      </c>
      <c r="C195" s="39">
        <v>1007980783</v>
      </c>
      <c r="D195" s="39" t="s">
        <v>12</v>
      </c>
      <c r="E195" s="39" t="s">
        <v>17</v>
      </c>
      <c r="F195" s="40">
        <v>93229259</v>
      </c>
      <c r="G195" s="39">
        <v>1014781</v>
      </c>
      <c r="H195" s="39" t="s">
        <v>22</v>
      </c>
      <c r="I195" s="39">
        <v>13208122</v>
      </c>
      <c r="J195" s="39" t="s">
        <v>21</v>
      </c>
      <c r="K195" s="39">
        <v>0</v>
      </c>
      <c r="L195" s="39">
        <v>0</v>
      </c>
    </row>
    <row r="196" spans="1:12">
      <c r="A196" s="36">
        <v>41488</v>
      </c>
      <c r="B196" s="43" t="s">
        <v>1136</v>
      </c>
      <c r="C196" s="39">
        <v>1007980783</v>
      </c>
      <c r="D196" s="39" t="s">
        <v>12</v>
      </c>
      <c r="E196" s="39" t="s">
        <v>17</v>
      </c>
      <c r="F196" s="40">
        <v>93229259</v>
      </c>
      <c r="G196" s="39">
        <v>1014781</v>
      </c>
      <c r="H196" s="39" t="s">
        <v>22</v>
      </c>
      <c r="I196" s="39">
        <v>13208122</v>
      </c>
      <c r="J196" s="39" t="s">
        <v>21</v>
      </c>
      <c r="K196" s="39">
        <v>2500</v>
      </c>
      <c r="L196" s="39">
        <v>197933.37</v>
      </c>
    </row>
    <row r="197" spans="1:12">
      <c r="A197" s="36">
        <v>41487</v>
      </c>
      <c r="B197" s="43">
        <v>96873026713</v>
      </c>
      <c r="C197" s="39">
        <v>1007977650</v>
      </c>
      <c r="D197" s="39" t="s">
        <v>12</v>
      </c>
      <c r="E197" s="39" t="s">
        <v>17</v>
      </c>
      <c r="F197" s="40">
        <v>93229226</v>
      </c>
      <c r="G197" s="39">
        <v>1014869</v>
      </c>
      <c r="H197" s="39" t="s">
        <v>14</v>
      </c>
      <c r="I197" s="39">
        <v>13208113</v>
      </c>
      <c r="J197" s="39" t="s">
        <v>19</v>
      </c>
      <c r="K197" s="39">
        <v>0</v>
      </c>
      <c r="L197" s="39">
        <v>0</v>
      </c>
    </row>
    <row r="198" spans="1:12">
      <c r="A198" s="36">
        <v>41487</v>
      </c>
      <c r="B198" s="43">
        <v>96873026713</v>
      </c>
      <c r="C198" s="39">
        <v>1007977650</v>
      </c>
      <c r="D198" s="39" t="s">
        <v>12</v>
      </c>
      <c r="E198" s="39" t="s">
        <v>17</v>
      </c>
      <c r="F198" s="40">
        <v>93229226</v>
      </c>
      <c r="G198" s="39">
        <v>1014869</v>
      </c>
      <c r="H198" s="39" t="s">
        <v>14</v>
      </c>
      <c r="I198" s="39">
        <v>13208113</v>
      </c>
      <c r="J198" s="39" t="s">
        <v>19</v>
      </c>
      <c r="K198" s="39">
        <v>10</v>
      </c>
      <c r="L198" s="39">
        <v>792.53</v>
      </c>
    </row>
    <row r="199" spans="1:12">
      <c r="A199" s="36">
        <v>41487</v>
      </c>
      <c r="B199" s="43">
        <v>96873026713</v>
      </c>
      <c r="C199" s="39">
        <v>1007977650</v>
      </c>
      <c r="D199" s="39" t="s">
        <v>12</v>
      </c>
      <c r="E199" s="39" t="s">
        <v>17</v>
      </c>
      <c r="F199" s="40">
        <v>93229226</v>
      </c>
      <c r="G199" s="39">
        <v>1014869</v>
      </c>
      <c r="H199" s="39" t="s">
        <v>14</v>
      </c>
      <c r="I199" s="39">
        <v>13208095</v>
      </c>
      <c r="J199" s="39" t="s">
        <v>20</v>
      </c>
      <c r="K199" s="39">
        <v>0</v>
      </c>
      <c r="L199" s="39">
        <v>0</v>
      </c>
    </row>
    <row r="200" spans="1:12">
      <c r="A200" s="36">
        <v>41487</v>
      </c>
      <c r="B200" s="43">
        <v>96873026713</v>
      </c>
      <c r="C200" s="39">
        <v>1007977650</v>
      </c>
      <c r="D200" s="39" t="s">
        <v>12</v>
      </c>
      <c r="E200" s="39" t="s">
        <v>17</v>
      </c>
      <c r="F200" s="40">
        <v>93229226</v>
      </c>
      <c r="G200" s="39">
        <v>1014869</v>
      </c>
      <c r="H200" s="39" t="s">
        <v>14</v>
      </c>
      <c r="I200" s="39">
        <v>13208095</v>
      </c>
      <c r="J200" s="39" t="s">
        <v>20</v>
      </c>
      <c r="K200" s="39">
        <v>10</v>
      </c>
      <c r="L200" s="39">
        <v>792.53</v>
      </c>
    </row>
    <row r="201" spans="1:12">
      <c r="A201" s="36">
        <v>41487</v>
      </c>
      <c r="B201" s="43">
        <v>96873026713</v>
      </c>
      <c r="C201" s="39">
        <v>1007977650</v>
      </c>
      <c r="D201" s="39" t="s">
        <v>12</v>
      </c>
      <c r="E201" s="39" t="s">
        <v>17</v>
      </c>
      <c r="F201" s="40">
        <v>93229226</v>
      </c>
      <c r="G201" s="39">
        <v>1014869</v>
      </c>
      <c r="H201" s="39" t="s">
        <v>14</v>
      </c>
      <c r="I201" s="39">
        <v>13208122</v>
      </c>
      <c r="J201" s="39" t="s">
        <v>21</v>
      </c>
      <c r="K201" s="39">
        <v>0</v>
      </c>
      <c r="L201" s="39">
        <v>0</v>
      </c>
    </row>
    <row r="202" spans="1:12">
      <c r="A202" s="36">
        <v>41487</v>
      </c>
      <c r="B202" s="43">
        <v>96873026713</v>
      </c>
      <c r="C202" s="39">
        <v>1007977650</v>
      </c>
      <c r="D202" s="39" t="s">
        <v>12</v>
      </c>
      <c r="E202" s="39" t="s">
        <v>17</v>
      </c>
      <c r="F202" s="40">
        <v>93229226</v>
      </c>
      <c r="G202" s="39">
        <v>1014869</v>
      </c>
      <c r="H202" s="39" t="s">
        <v>14</v>
      </c>
      <c r="I202" s="39">
        <v>13208122</v>
      </c>
      <c r="J202" s="39" t="s">
        <v>21</v>
      </c>
      <c r="K202" s="39">
        <v>10</v>
      </c>
      <c r="L202" s="39">
        <v>792.53</v>
      </c>
    </row>
    <row r="203" spans="1:12">
      <c r="A203" s="36">
        <v>41488</v>
      </c>
      <c r="B203" s="43">
        <v>96908034499</v>
      </c>
      <c r="C203" s="39">
        <v>1007980720</v>
      </c>
      <c r="D203" s="39" t="s">
        <v>12</v>
      </c>
      <c r="E203" s="39" t="s">
        <v>17</v>
      </c>
      <c r="F203" s="40">
        <v>93229248</v>
      </c>
      <c r="G203" s="39">
        <v>1014869</v>
      </c>
      <c r="H203" s="39" t="s">
        <v>14</v>
      </c>
      <c r="I203" s="39">
        <v>13208095</v>
      </c>
      <c r="J203" s="39" t="s">
        <v>20</v>
      </c>
      <c r="K203" s="39">
        <v>0</v>
      </c>
      <c r="L203" s="39">
        <v>0</v>
      </c>
    </row>
    <row r="204" spans="1:12">
      <c r="A204" s="36">
        <v>41488</v>
      </c>
      <c r="B204" s="43">
        <v>96908034499</v>
      </c>
      <c r="C204" s="39">
        <v>1007980720</v>
      </c>
      <c r="D204" s="39" t="s">
        <v>12</v>
      </c>
      <c r="E204" s="39" t="s">
        <v>17</v>
      </c>
      <c r="F204" s="40">
        <v>93229248</v>
      </c>
      <c r="G204" s="39">
        <v>1014869</v>
      </c>
      <c r="H204" s="39" t="s">
        <v>14</v>
      </c>
      <c r="I204" s="39">
        <v>13208095</v>
      </c>
      <c r="J204" s="39" t="s">
        <v>20</v>
      </c>
      <c r="K204" s="39">
        <v>10</v>
      </c>
      <c r="L204" s="39">
        <v>792.53</v>
      </c>
    </row>
    <row r="205" spans="1:12">
      <c r="A205" s="36">
        <v>41488</v>
      </c>
      <c r="B205" s="43">
        <v>96908034499</v>
      </c>
      <c r="C205" s="39">
        <v>1007980720</v>
      </c>
      <c r="D205" s="39" t="s">
        <v>12</v>
      </c>
      <c r="E205" s="39" t="s">
        <v>17</v>
      </c>
      <c r="F205" s="40">
        <v>93229248</v>
      </c>
      <c r="G205" s="39">
        <v>1014869</v>
      </c>
      <c r="H205" s="39" t="s">
        <v>14</v>
      </c>
      <c r="I205" s="39">
        <v>13208122</v>
      </c>
      <c r="J205" s="39" t="s">
        <v>21</v>
      </c>
      <c r="K205" s="39">
        <v>0</v>
      </c>
      <c r="L205" s="39">
        <v>0</v>
      </c>
    </row>
    <row r="206" spans="1:12">
      <c r="A206" s="36">
        <v>41488</v>
      </c>
      <c r="B206" s="43">
        <v>96908034499</v>
      </c>
      <c r="C206" s="39">
        <v>1007980720</v>
      </c>
      <c r="D206" s="39" t="s">
        <v>12</v>
      </c>
      <c r="E206" s="39" t="s">
        <v>17</v>
      </c>
      <c r="F206" s="40">
        <v>93229248</v>
      </c>
      <c r="G206" s="39">
        <v>1014869</v>
      </c>
      <c r="H206" s="39" t="s">
        <v>14</v>
      </c>
      <c r="I206" s="39">
        <v>13208122</v>
      </c>
      <c r="J206" s="39" t="s">
        <v>21</v>
      </c>
      <c r="K206" s="39">
        <v>20</v>
      </c>
      <c r="L206" s="39">
        <v>1585.05</v>
      </c>
    </row>
    <row r="207" spans="1:12">
      <c r="A207" s="36">
        <v>41488</v>
      </c>
      <c r="B207" s="43">
        <v>96908034499</v>
      </c>
      <c r="C207" s="39">
        <v>1007980720</v>
      </c>
      <c r="D207" s="39" t="s">
        <v>12</v>
      </c>
      <c r="E207" s="39" t="s">
        <v>17</v>
      </c>
      <c r="F207" s="40">
        <v>93229248</v>
      </c>
      <c r="G207" s="39">
        <v>1014869</v>
      </c>
      <c r="H207" s="39" t="s">
        <v>14</v>
      </c>
      <c r="I207" s="39">
        <v>13208149</v>
      </c>
      <c r="J207" s="39" t="s">
        <v>15</v>
      </c>
      <c r="K207" s="39">
        <v>0</v>
      </c>
      <c r="L207" s="39">
        <v>0</v>
      </c>
    </row>
    <row r="208" spans="1:12">
      <c r="A208" s="36">
        <v>41488</v>
      </c>
      <c r="B208" s="43">
        <v>96908034499</v>
      </c>
      <c r="C208" s="39">
        <v>1007980720</v>
      </c>
      <c r="D208" s="39" t="s">
        <v>12</v>
      </c>
      <c r="E208" s="39" t="s">
        <v>17</v>
      </c>
      <c r="F208" s="40">
        <v>93229248</v>
      </c>
      <c r="G208" s="39">
        <v>1014869</v>
      </c>
      <c r="H208" s="39" t="s">
        <v>14</v>
      </c>
      <c r="I208" s="39">
        <v>13208149</v>
      </c>
      <c r="J208" s="39" t="s">
        <v>15</v>
      </c>
      <c r="K208" s="39">
        <v>10</v>
      </c>
      <c r="L208" s="39">
        <v>556.44000000000005</v>
      </c>
    </row>
    <row r="209" spans="1:12">
      <c r="A209" s="36">
        <v>41488</v>
      </c>
      <c r="B209" s="43">
        <v>96908034499</v>
      </c>
      <c r="C209" s="39">
        <v>1007980720</v>
      </c>
      <c r="D209" s="39" t="s">
        <v>12</v>
      </c>
      <c r="E209" s="39" t="s">
        <v>17</v>
      </c>
      <c r="F209" s="40">
        <v>93229248</v>
      </c>
      <c r="G209" s="39">
        <v>1014869</v>
      </c>
      <c r="H209" s="39" t="s">
        <v>14</v>
      </c>
      <c r="I209" s="39">
        <v>13208158</v>
      </c>
      <c r="J209" s="39" t="s">
        <v>16</v>
      </c>
      <c r="K209" s="39">
        <v>0</v>
      </c>
      <c r="L209" s="39">
        <v>0</v>
      </c>
    </row>
    <row r="210" spans="1:12">
      <c r="A210" s="36">
        <v>41488</v>
      </c>
      <c r="B210" s="43">
        <v>96908034499</v>
      </c>
      <c r="C210" s="39">
        <v>1007980720</v>
      </c>
      <c r="D210" s="39" t="s">
        <v>12</v>
      </c>
      <c r="E210" s="39" t="s">
        <v>17</v>
      </c>
      <c r="F210" s="40">
        <v>93229248</v>
      </c>
      <c r="G210" s="39">
        <v>1014869</v>
      </c>
      <c r="H210" s="39" t="s">
        <v>14</v>
      </c>
      <c r="I210" s="39">
        <v>13208158</v>
      </c>
      <c r="J210" s="39" t="s">
        <v>16</v>
      </c>
      <c r="K210" s="39">
        <v>30</v>
      </c>
      <c r="L210" s="39">
        <v>1669.33</v>
      </c>
    </row>
    <row r="211" spans="1:12">
      <c r="A211" s="36">
        <v>41487</v>
      </c>
      <c r="B211" s="43">
        <v>96865025840</v>
      </c>
      <c r="C211" s="39">
        <v>1007977643</v>
      </c>
      <c r="D211" s="39" t="s">
        <v>12</v>
      </c>
      <c r="E211" s="39" t="s">
        <v>17</v>
      </c>
      <c r="F211" s="40">
        <v>93229225</v>
      </c>
      <c r="G211" s="39">
        <v>1014869</v>
      </c>
      <c r="H211" s="39" t="s">
        <v>14</v>
      </c>
      <c r="I211" s="39">
        <v>13208095</v>
      </c>
      <c r="J211" s="39" t="s">
        <v>20</v>
      </c>
      <c r="K211" s="39">
        <v>0</v>
      </c>
      <c r="L211" s="39">
        <v>0</v>
      </c>
    </row>
    <row r="212" spans="1:12">
      <c r="A212" s="36">
        <v>41487</v>
      </c>
      <c r="B212" s="43">
        <v>96865025840</v>
      </c>
      <c r="C212" s="39">
        <v>1007977643</v>
      </c>
      <c r="D212" s="39" t="s">
        <v>12</v>
      </c>
      <c r="E212" s="39" t="s">
        <v>17</v>
      </c>
      <c r="F212" s="40">
        <v>93229225</v>
      </c>
      <c r="G212" s="39">
        <v>1014869</v>
      </c>
      <c r="H212" s="39" t="s">
        <v>14</v>
      </c>
      <c r="I212" s="39">
        <v>13208095</v>
      </c>
      <c r="J212" s="39" t="s">
        <v>20</v>
      </c>
      <c r="K212" s="39">
        <v>10</v>
      </c>
      <c r="L212" s="39">
        <v>792.53</v>
      </c>
    </row>
    <row r="213" spans="1:12">
      <c r="A213" s="36">
        <v>41487</v>
      </c>
      <c r="B213" s="43">
        <v>96865025840</v>
      </c>
      <c r="C213" s="39">
        <v>1007977643</v>
      </c>
      <c r="D213" s="39" t="s">
        <v>12</v>
      </c>
      <c r="E213" s="39" t="s">
        <v>17</v>
      </c>
      <c r="F213" s="40">
        <v>93229225</v>
      </c>
      <c r="G213" s="39">
        <v>1014869</v>
      </c>
      <c r="H213" s="39" t="s">
        <v>14</v>
      </c>
      <c r="I213" s="39">
        <v>13208122</v>
      </c>
      <c r="J213" s="39" t="s">
        <v>21</v>
      </c>
      <c r="K213" s="39">
        <v>0</v>
      </c>
      <c r="L213" s="39">
        <v>0</v>
      </c>
    </row>
    <row r="214" spans="1:12">
      <c r="A214" s="36">
        <v>41487</v>
      </c>
      <c r="B214" s="43">
        <v>96865025840</v>
      </c>
      <c r="C214" s="39">
        <v>1007977643</v>
      </c>
      <c r="D214" s="39" t="s">
        <v>12</v>
      </c>
      <c r="E214" s="39" t="s">
        <v>17</v>
      </c>
      <c r="F214" s="40">
        <v>93229225</v>
      </c>
      <c r="G214" s="39">
        <v>1014869</v>
      </c>
      <c r="H214" s="39" t="s">
        <v>14</v>
      </c>
      <c r="I214" s="39">
        <v>13208122</v>
      </c>
      <c r="J214" s="39" t="s">
        <v>21</v>
      </c>
      <c r="K214" s="39">
        <v>20</v>
      </c>
      <c r="L214" s="39">
        <v>1585.05</v>
      </c>
    </row>
    <row r="215" spans="1:12">
      <c r="A215" s="36">
        <v>41487</v>
      </c>
      <c r="B215" s="43" t="s">
        <v>1137</v>
      </c>
      <c r="C215" s="39">
        <v>1007984713</v>
      </c>
      <c r="D215" s="39" t="s">
        <v>12</v>
      </c>
      <c r="E215" s="39" t="s">
        <v>13</v>
      </c>
      <c r="F215" s="40">
        <v>92619321</v>
      </c>
      <c r="G215" s="39">
        <v>1014869</v>
      </c>
      <c r="H215" s="39" t="s">
        <v>14</v>
      </c>
      <c r="I215" s="39">
        <v>13208113</v>
      </c>
      <c r="J215" s="39" t="s">
        <v>19</v>
      </c>
      <c r="K215" s="39">
        <v>0</v>
      </c>
      <c r="L215" s="39">
        <v>0</v>
      </c>
    </row>
    <row r="216" spans="1:12">
      <c r="A216" s="36">
        <v>41487</v>
      </c>
      <c r="B216" s="43" t="s">
        <v>1137</v>
      </c>
      <c r="C216" s="39">
        <v>1007984713</v>
      </c>
      <c r="D216" s="39" t="s">
        <v>12</v>
      </c>
      <c r="E216" s="39" t="s">
        <v>13</v>
      </c>
      <c r="F216" s="40">
        <v>92619321</v>
      </c>
      <c r="G216" s="39">
        <v>1014869</v>
      </c>
      <c r="H216" s="39" t="s">
        <v>14</v>
      </c>
      <c r="I216" s="39">
        <v>13208113</v>
      </c>
      <c r="J216" s="39" t="s">
        <v>19</v>
      </c>
      <c r="K216" s="39">
        <v>40</v>
      </c>
      <c r="L216" s="39">
        <v>3170.1</v>
      </c>
    </row>
    <row r="217" spans="1:12">
      <c r="A217" s="36">
        <v>41487</v>
      </c>
      <c r="B217" s="43" t="s">
        <v>1137</v>
      </c>
      <c r="C217" s="39">
        <v>1007984713</v>
      </c>
      <c r="D217" s="39" t="s">
        <v>12</v>
      </c>
      <c r="E217" s="39" t="s">
        <v>13</v>
      </c>
      <c r="F217" s="40">
        <v>92619321</v>
      </c>
      <c r="G217" s="39">
        <v>1014869</v>
      </c>
      <c r="H217" s="39" t="s">
        <v>14</v>
      </c>
      <c r="I217" s="39">
        <v>13208095</v>
      </c>
      <c r="J217" s="39" t="s">
        <v>20</v>
      </c>
      <c r="K217" s="39">
        <v>0</v>
      </c>
      <c r="L217" s="39">
        <v>0</v>
      </c>
    </row>
    <row r="218" spans="1:12">
      <c r="A218" s="36">
        <v>41487</v>
      </c>
      <c r="B218" s="43" t="s">
        <v>1137</v>
      </c>
      <c r="C218" s="39">
        <v>1007984713</v>
      </c>
      <c r="D218" s="39" t="s">
        <v>12</v>
      </c>
      <c r="E218" s="39" t="s">
        <v>13</v>
      </c>
      <c r="F218" s="40">
        <v>92619321</v>
      </c>
      <c r="G218" s="39">
        <v>1014869</v>
      </c>
      <c r="H218" s="39" t="s">
        <v>14</v>
      </c>
      <c r="I218" s="39">
        <v>13208095</v>
      </c>
      <c r="J218" s="39" t="s">
        <v>20</v>
      </c>
      <c r="K218" s="39">
        <v>20</v>
      </c>
      <c r="L218" s="39">
        <v>1585.05</v>
      </c>
    </row>
    <row r="219" spans="1:12">
      <c r="A219" s="36">
        <v>41487</v>
      </c>
      <c r="B219" s="43" t="s">
        <v>1137</v>
      </c>
      <c r="C219" s="39">
        <v>1007984713</v>
      </c>
      <c r="D219" s="39" t="s">
        <v>12</v>
      </c>
      <c r="E219" s="39" t="s">
        <v>13</v>
      </c>
      <c r="F219" s="40">
        <v>92619321</v>
      </c>
      <c r="G219" s="39">
        <v>1014869</v>
      </c>
      <c r="H219" s="39" t="s">
        <v>14</v>
      </c>
      <c r="I219" s="39">
        <v>13208122</v>
      </c>
      <c r="J219" s="39" t="s">
        <v>21</v>
      </c>
      <c r="K219" s="39">
        <v>0</v>
      </c>
      <c r="L219" s="39">
        <v>0</v>
      </c>
    </row>
    <row r="220" spans="1:12">
      <c r="A220" s="36">
        <v>41487</v>
      </c>
      <c r="B220" s="43" t="s">
        <v>1137</v>
      </c>
      <c r="C220" s="39">
        <v>1007984713</v>
      </c>
      <c r="D220" s="39" t="s">
        <v>12</v>
      </c>
      <c r="E220" s="39" t="s">
        <v>13</v>
      </c>
      <c r="F220" s="40">
        <v>92619321</v>
      </c>
      <c r="G220" s="39">
        <v>1014869</v>
      </c>
      <c r="H220" s="39" t="s">
        <v>14</v>
      </c>
      <c r="I220" s="39">
        <v>13208122</v>
      </c>
      <c r="J220" s="39" t="s">
        <v>21</v>
      </c>
      <c r="K220" s="39">
        <v>10</v>
      </c>
      <c r="L220" s="39">
        <v>792.53</v>
      </c>
    </row>
    <row r="221" spans="1:12">
      <c r="A221" s="36">
        <v>41487</v>
      </c>
      <c r="B221" s="43" t="s">
        <v>1137</v>
      </c>
      <c r="C221" s="39">
        <v>1007984713</v>
      </c>
      <c r="D221" s="39" t="s">
        <v>12</v>
      </c>
      <c r="E221" s="39" t="s">
        <v>13</v>
      </c>
      <c r="F221" s="40">
        <v>92619321</v>
      </c>
      <c r="G221" s="39">
        <v>1014869</v>
      </c>
      <c r="H221" s="39" t="s">
        <v>14</v>
      </c>
      <c r="I221" s="39">
        <v>13208158</v>
      </c>
      <c r="J221" s="39" t="s">
        <v>16</v>
      </c>
      <c r="K221" s="39">
        <v>0</v>
      </c>
      <c r="L221" s="39">
        <v>0</v>
      </c>
    </row>
    <row r="222" spans="1:12">
      <c r="A222" s="36">
        <v>41487</v>
      </c>
      <c r="B222" s="43" t="s">
        <v>1137</v>
      </c>
      <c r="C222" s="39">
        <v>1007984713</v>
      </c>
      <c r="D222" s="39" t="s">
        <v>12</v>
      </c>
      <c r="E222" s="39" t="s">
        <v>13</v>
      </c>
      <c r="F222" s="40">
        <v>92619321</v>
      </c>
      <c r="G222" s="39">
        <v>1014869</v>
      </c>
      <c r="H222" s="39" t="s">
        <v>14</v>
      </c>
      <c r="I222" s="39">
        <v>13208158</v>
      </c>
      <c r="J222" s="39" t="s">
        <v>16</v>
      </c>
      <c r="K222" s="39">
        <v>10</v>
      </c>
      <c r="L222" s="39">
        <v>556.44000000000005</v>
      </c>
    </row>
    <row r="223" spans="1:12">
      <c r="A223" s="36">
        <v>41487</v>
      </c>
      <c r="B223" s="43">
        <v>96844030149</v>
      </c>
      <c r="C223" s="39">
        <v>1007977640</v>
      </c>
      <c r="D223" s="39" t="s">
        <v>12</v>
      </c>
      <c r="E223" s="39" t="s">
        <v>17</v>
      </c>
      <c r="F223" s="40">
        <v>93229224</v>
      </c>
      <c r="G223" s="39">
        <v>1014869</v>
      </c>
      <c r="H223" s="39" t="s">
        <v>14</v>
      </c>
      <c r="I223" s="39">
        <v>13208122</v>
      </c>
      <c r="J223" s="39" t="s">
        <v>21</v>
      </c>
      <c r="K223" s="39">
        <v>0</v>
      </c>
      <c r="L223" s="39">
        <v>0</v>
      </c>
    </row>
    <row r="224" spans="1:12">
      <c r="A224" s="36">
        <v>41487</v>
      </c>
      <c r="B224" s="43">
        <v>96844030149</v>
      </c>
      <c r="C224" s="39">
        <v>1007977640</v>
      </c>
      <c r="D224" s="39" t="s">
        <v>12</v>
      </c>
      <c r="E224" s="39" t="s">
        <v>17</v>
      </c>
      <c r="F224" s="40">
        <v>93229224</v>
      </c>
      <c r="G224" s="39">
        <v>1014869</v>
      </c>
      <c r="H224" s="39" t="s">
        <v>14</v>
      </c>
      <c r="I224" s="39">
        <v>13208122</v>
      </c>
      <c r="J224" s="39" t="s">
        <v>21</v>
      </c>
      <c r="K224" s="39">
        <v>20</v>
      </c>
      <c r="L224" s="39">
        <v>1585.05</v>
      </c>
    </row>
    <row r="225" spans="1:12">
      <c r="A225" s="36">
        <v>41487</v>
      </c>
      <c r="B225" s="43">
        <v>96844030149</v>
      </c>
      <c r="C225" s="39">
        <v>1007977640</v>
      </c>
      <c r="D225" s="39" t="s">
        <v>12</v>
      </c>
      <c r="E225" s="39" t="s">
        <v>17</v>
      </c>
      <c r="F225" s="40">
        <v>93229224</v>
      </c>
      <c r="G225" s="39">
        <v>1014869</v>
      </c>
      <c r="H225" s="39" t="s">
        <v>14</v>
      </c>
      <c r="I225" s="39">
        <v>13208158</v>
      </c>
      <c r="J225" s="39" t="s">
        <v>16</v>
      </c>
      <c r="K225" s="39">
        <v>0</v>
      </c>
      <c r="L225" s="39">
        <v>0</v>
      </c>
    </row>
    <row r="226" spans="1:12">
      <c r="A226" s="36">
        <v>41487</v>
      </c>
      <c r="B226" s="43">
        <v>96844030149</v>
      </c>
      <c r="C226" s="39">
        <v>1007977640</v>
      </c>
      <c r="D226" s="39" t="s">
        <v>12</v>
      </c>
      <c r="E226" s="39" t="s">
        <v>17</v>
      </c>
      <c r="F226" s="40">
        <v>93229224</v>
      </c>
      <c r="G226" s="39">
        <v>1014869</v>
      </c>
      <c r="H226" s="39" t="s">
        <v>14</v>
      </c>
      <c r="I226" s="39">
        <v>13208158</v>
      </c>
      <c r="J226" s="39" t="s">
        <v>16</v>
      </c>
      <c r="K226" s="39">
        <v>10</v>
      </c>
      <c r="L226" s="39">
        <v>556.44000000000005</v>
      </c>
    </row>
    <row r="227" spans="1:12">
      <c r="A227" s="36">
        <v>41487</v>
      </c>
      <c r="B227" s="43">
        <v>96611041722</v>
      </c>
      <c r="C227" s="39">
        <v>1007977627</v>
      </c>
      <c r="D227" s="39" t="s">
        <v>12</v>
      </c>
      <c r="E227" s="39" t="s">
        <v>17</v>
      </c>
      <c r="F227" s="40">
        <v>93229220</v>
      </c>
      <c r="G227" s="39">
        <v>1014869</v>
      </c>
      <c r="H227" s="39" t="s">
        <v>14</v>
      </c>
      <c r="I227" s="39">
        <v>13208113</v>
      </c>
      <c r="J227" s="39" t="s">
        <v>19</v>
      </c>
      <c r="K227" s="39">
        <v>0</v>
      </c>
      <c r="L227" s="39">
        <v>0</v>
      </c>
    </row>
    <row r="228" spans="1:12">
      <c r="A228" s="36">
        <v>41487</v>
      </c>
      <c r="B228" s="43">
        <v>96611041722</v>
      </c>
      <c r="C228" s="39">
        <v>1007977627</v>
      </c>
      <c r="D228" s="39" t="s">
        <v>12</v>
      </c>
      <c r="E228" s="39" t="s">
        <v>17</v>
      </c>
      <c r="F228" s="40">
        <v>93229220</v>
      </c>
      <c r="G228" s="39">
        <v>1014869</v>
      </c>
      <c r="H228" s="39" t="s">
        <v>14</v>
      </c>
      <c r="I228" s="39">
        <v>13208113</v>
      </c>
      <c r="J228" s="39" t="s">
        <v>19</v>
      </c>
      <c r="K228" s="39">
        <v>50</v>
      </c>
      <c r="L228" s="39">
        <v>3962.63</v>
      </c>
    </row>
    <row r="229" spans="1:12">
      <c r="A229" s="36">
        <v>41487</v>
      </c>
      <c r="B229" s="43">
        <v>96611041722</v>
      </c>
      <c r="C229" s="39">
        <v>1007977627</v>
      </c>
      <c r="D229" s="39" t="s">
        <v>12</v>
      </c>
      <c r="E229" s="39" t="s">
        <v>17</v>
      </c>
      <c r="F229" s="40">
        <v>93229220</v>
      </c>
      <c r="G229" s="39">
        <v>1014869</v>
      </c>
      <c r="H229" s="39" t="s">
        <v>14</v>
      </c>
      <c r="I229" s="39">
        <v>13208158</v>
      </c>
      <c r="J229" s="39" t="s">
        <v>16</v>
      </c>
      <c r="K229" s="39">
        <v>0</v>
      </c>
      <c r="L229" s="39">
        <v>0</v>
      </c>
    </row>
    <row r="230" spans="1:12">
      <c r="A230" s="36">
        <v>41487</v>
      </c>
      <c r="B230" s="43">
        <v>96611041722</v>
      </c>
      <c r="C230" s="39">
        <v>1007977627</v>
      </c>
      <c r="D230" s="39" t="s">
        <v>12</v>
      </c>
      <c r="E230" s="39" t="s">
        <v>17</v>
      </c>
      <c r="F230" s="40">
        <v>93229220</v>
      </c>
      <c r="G230" s="39">
        <v>1014869</v>
      </c>
      <c r="H230" s="39" t="s">
        <v>14</v>
      </c>
      <c r="I230" s="39">
        <v>13208158</v>
      </c>
      <c r="J230" s="39" t="s">
        <v>16</v>
      </c>
      <c r="K230" s="39">
        <v>30</v>
      </c>
      <c r="L230" s="39">
        <v>1669.33</v>
      </c>
    </row>
    <row r="231" spans="1:12">
      <c r="A231" s="36">
        <v>41487</v>
      </c>
      <c r="B231" s="43">
        <v>96617034010</v>
      </c>
      <c r="C231" s="39">
        <v>1007977630</v>
      </c>
      <c r="D231" s="39" t="s">
        <v>12</v>
      </c>
      <c r="E231" s="39" t="s">
        <v>17</v>
      </c>
      <c r="F231" s="40">
        <v>93229221</v>
      </c>
      <c r="G231" s="39">
        <v>1014869</v>
      </c>
      <c r="H231" s="39" t="s">
        <v>14</v>
      </c>
      <c r="I231" s="39">
        <v>13208113</v>
      </c>
      <c r="J231" s="39" t="s">
        <v>19</v>
      </c>
      <c r="K231" s="39">
        <v>0</v>
      </c>
      <c r="L231" s="39">
        <v>0</v>
      </c>
    </row>
    <row r="232" spans="1:12">
      <c r="A232" s="36">
        <v>41487</v>
      </c>
      <c r="B232" s="43">
        <v>96617034010</v>
      </c>
      <c r="C232" s="39">
        <v>1007977630</v>
      </c>
      <c r="D232" s="39" t="s">
        <v>12</v>
      </c>
      <c r="E232" s="39" t="s">
        <v>17</v>
      </c>
      <c r="F232" s="40">
        <v>93229221</v>
      </c>
      <c r="G232" s="39">
        <v>1014869</v>
      </c>
      <c r="H232" s="39" t="s">
        <v>14</v>
      </c>
      <c r="I232" s="39">
        <v>13208113</v>
      </c>
      <c r="J232" s="39" t="s">
        <v>19</v>
      </c>
      <c r="K232" s="39">
        <v>10</v>
      </c>
      <c r="L232" s="39">
        <v>792.53</v>
      </c>
    </row>
    <row r="233" spans="1:12">
      <c r="A233" s="36">
        <v>41487</v>
      </c>
      <c r="B233" s="43">
        <v>96617034010</v>
      </c>
      <c r="C233" s="39">
        <v>1007977630</v>
      </c>
      <c r="D233" s="39" t="s">
        <v>12</v>
      </c>
      <c r="E233" s="39" t="s">
        <v>17</v>
      </c>
      <c r="F233" s="40">
        <v>93229221</v>
      </c>
      <c r="G233" s="39">
        <v>1014869</v>
      </c>
      <c r="H233" s="39" t="s">
        <v>14</v>
      </c>
      <c r="I233" s="39">
        <v>13208095</v>
      </c>
      <c r="J233" s="39" t="s">
        <v>20</v>
      </c>
      <c r="K233" s="39">
        <v>0</v>
      </c>
      <c r="L233" s="39">
        <v>0</v>
      </c>
    </row>
    <row r="234" spans="1:12">
      <c r="A234" s="36">
        <v>41487</v>
      </c>
      <c r="B234" s="43">
        <v>96617034010</v>
      </c>
      <c r="C234" s="39">
        <v>1007977630</v>
      </c>
      <c r="D234" s="39" t="s">
        <v>12</v>
      </c>
      <c r="E234" s="39" t="s">
        <v>17</v>
      </c>
      <c r="F234" s="40">
        <v>93229221</v>
      </c>
      <c r="G234" s="39">
        <v>1014869</v>
      </c>
      <c r="H234" s="39" t="s">
        <v>14</v>
      </c>
      <c r="I234" s="39">
        <v>13208095</v>
      </c>
      <c r="J234" s="39" t="s">
        <v>20</v>
      </c>
      <c r="K234" s="39">
        <v>20</v>
      </c>
      <c r="L234" s="39">
        <v>1585.05</v>
      </c>
    </row>
    <row r="235" spans="1:12">
      <c r="A235" s="36">
        <v>41487</v>
      </c>
      <c r="B235" s="43">
        <v>96617034010</v>
      </c>
      <c r="C235" s="39">
        <v>1007977630</v>
      </c>
      <c r="D235" s="39" t="s">
        <v>12</v>
      </c>
      <c r="E235" s="39" t="s">
        <v>17</v>
      </c>
      <c r="F235" s="40">
        <v>93229221</v>
      </c>
      <c r="G235" s="39">
        <v>1014869</v>
      </c>
      <c r="H235" s="39" t="s">
        <v>14</v>
      </c>
      <c r="I235" s="39">
        <v>13208122</v>
      </c>
      <c r="J235" s="39" t="s">
        <v>21</v>
      </c>
      <c r="K235" s="39">
        <v>0</v>
      </c>
      <c r="L235" s="39">
        <v>0</v>
      </c>
    </row>
    <row r="236" spans="1:12">
      <c r="A236" s="36">
        <v>41487</v>
      </c>
      <c r="B236" s="43">
        <v>96617034010</v>
      </c>
      <c r="C236" s="39">
        <v>1007977630</v>
      </c>
      <c r="D236" s="39" t="s">
        <v>12</v>
      </c>
      <c r="E236" s="39" t="s">
        <v>17</v>
      </c>
      <c r="F236" s="40">
        <v>93229221</v>
      </c>
      <c r="G236" s="39">
        <v>1014869</v>
      </c>
      <c r="H236" s="39" t="s">
        <v>14</v>
      </c>
      <c r="I236" s="39">
        <v>13208122</v>
      </c>
      <c r="J236" s="39" t="s">
        <v>21</v>
      </c>
      <c r="K236" s="39">
        <v>10</v>
      </c>
      <c r="L236" s="39">
        <v>792.53</v>
      </c>
    </row>
    <row r="237" spans="1:12">
      <c r="A237" s="36">
        <v>41487</v>
      </c>
      <c r="B237" s="43">
        <v>96617034010</v>
      </c>
      <c r="C237" s="39">
        <v>1007977630</v>
      </c>
      <c r="D237" s="39" t="s">
        <v>12</v>
      </c>
      <c r="E237" s="39" t="s">
        <v>17</v>
      </c>
      <c r="F237" s="40">
        <v>93229221</v>
      </c>
      <c r="G237" s="39">
        <v>1014869</v>
      </c>
      <c r="H237" s="39" t="s">
        <v>14</v>
      </c>
      <c r="I237" s="39">
        <v>13208158</v>
      </c>
      <c r="J237" s="39" t="s">
        <v>16</v>
      </c>
      <c r="K237" s="39">
        <v>0</v>
      </c>
      <c r="L237" s="39">
        <v>0</v>
      </c>
    </row>
    <row r="238" spans="1:12">
      <c r="A238" s="36">
        <v>41487</v>
      </c>
      <c r="B238" s="43">
        <v>96617034010</v>
      </c>
      <c r="C238" s="39">
        <v>1007977630</v>
      </c>
      <c r="D238" s="39" t="s">
        <v>12</v>
      </c>
      <c r="E238" s="39" t="s">
        <v>17</v>
      </c>
      <c r="F238" s="40">
        <v>93229221</v>
      </c>
      <c r="G238" s="39">
        <v>1014869</v>
      </c>
      <c r="H238" s="39" t="s">
        <v>14</v>
      </c>
      <c r="I238" s="39">
        <v>13208158</v>
      </c>
      <c r="J238" s="39" t="s">
        <v>16</v>
      </c>
      <c r="K238" s="39">
        <v>20</v>
      </c>
      <c r="L238" s="39">
        <v>1112.8900000000001</v>
      </c>
    </row>
    <row r="239" spans="1:12">
      <c r="A239" s="36">
        <v>41488</v>
      </c>
      <c r="B239" s="43">
        <v>96609030351</v>
      </c>
      <c r="C239" s="39">
        <v>1007980706</v>
      </c>
      <c r="D239" s="39" t="s">
        <v>12</v>
      </c>
      <c r="E239" s="39" t="s">
        <v>17</v>
      </c>
      <c r="F239" s="40">
        <v>93229244</v>
      </c>
      <c r="G239" s="39">
        <v>1014869</v>
      </c>
      <c r="H239" s="39" t="s">
        <v>14</v>
      </c>
      <c r="I239" s="39">
        <v>13208158</v>
      </c>
      <c r="J239" s="39" t="s">
        <v>16</v>
      </c>
      <c r="K239" s="39">
        <v>0</v>
      </c>
      <c r="L239" s="39">
        <v>0</v>
      </c>
    </row>
    <row r="240" spans="1:12">
      <c r="A240" s="36">
        <v>41488</v>
      </c>
      <c r="B240" s="43">
        <v>96609030351</v>
      </c>
      <c r="C240" s="39">
        <v>1007980706</v>
      </c>
      <c r="D240" s="39" t="s">
        <v>12</v>
      </c>
      <c r="E240" s="39" t="s">
        <v>17</v>
      </c>
      <c r="F240" s="40">
        <v>93229244</v>
      </c>
      <c r="G240" s="39">
        <v>1014869</v>
      </c>
      <c r="H240" s="39" t="s">
        <v>14</v>
      </c>
      <c r="I240" s="39">
        <v>13208158</v>
      </c>
      <c r="J240" s="39" t="s">
        <v>16</v>
      </c>
      <c r="K240" s="39">
        <v>20</v>
      </c>
      <c r="L240" s="39">
        <v>1112.8900000000001</v>
      </c>
    </row>
    <row r="241" spans="1:12">
      <c r="A241" s="36">
        <v>41488</v>
      </c>
      <c r="B241" s="43">
        <v>96424028682</v>
      </c>
      <c r="C241" s="39">
        <v>1007980715</v>
      </c>
      <c r="D241" s="39" t="s">
        <v>12</v>
      </c>
      <c r="E241" s="39" t="s">
        <v>17</v>
      </c>
      <c r="F241" s="40">
        <v>93229247</v>
      </c>
      <c r="G241" s="39">
        <v>1014869</v>
      </c>
      <c r="H241" s="39" t="s">
        <v>14</v>
      </c>
      <c r="I241" s="39">
        <v>13208113</v>
      </c>
      <c r="J241" s="39" t="s">
        <v>19</v>
      </c>
      <c r="K241" s="39">
        <v>0</v>
      </c>
      <c r="L241" s="39">
        <v>0</v>
      </c>
    </row>
    <row r="242" spans="1:12">
      <c r="A242" s="36">
        <v>41488</v>
      </c>
      <c r="B242" s="43">
        <v>96424028682</v>
      </c>
      <c r="C242" s="39">
        <v>1007980715</v>
      </c>
      <c r="D242" s="39" t="s">
        <v>12</v>
      </c>
      <c r="E242" s="39" t="s">
        <v>17</v>
      </c>
      <c r="F242" s="40">
        <v>93229247</v>
      </c>
      <c r="G242" s="39">
        <v>1014869</v>
      </c>
      <c r="H242" s="39" t="s">
        <v>14</v>
      </c>
      <c r="I242" s="39">
        <v>13208113</v>
      </c>
      <c r="J242" s="39" t="s">
        <v>19</v>
      </c>
      <c r="K242" s="39">
        <v>10</v>
      </c>
      <c r="L242" s="39">
        <v>792.53</v>
      </c>
    </row>
    <row r="243" spans="1:12">
      <c r="A243" s="36">
        <v>41488</v>
      </c>
      <c r="B243" s="43">
        <v>96424028682</v>
      </c>
      <c r="C243" s="39">
        <v>1007980715</v>
      </c>
      <c r="D243" s="39" t="s">
        <v>12</v>
      </c>
      <c r="E243" s="39" t="s">
        <v>17</v>
      </c>
      <c r="F243" s="40">
        <v>93229247</v>
      </c>
      <c r="G243" s="39">
        <v>1014869</v>
      </c>
      <c r="H243" s="39" t="s">
        <v>14</v>
      </c>
      <c r="I243" s="39">
        <v>13208095</v>
      </c>
      <c r="J243" s="39" t="s">
        <v>20</v>
      </c>
      <c r="K243" s="39">
        <v>0</v>
      </c>
      <c r="L243" s="39">
        <v>0</v>
      </c>
    </row>
    <row r="244" spans="1:12">
      <c r="A244" s="36">
        <v>41488</v>
      </c>
      <c r="B244" s="43">
        <v>96424028682</v>
      </c>
      <c r="C244" s="39">
        <v>1007980715</v>
      </c>
      <c r="D244" s="39" t="s">
        <v>12</v>
      </c>
      <c r="E244" s="39" t="s">
        <v>17</v>
      </c>
      <c r="F244" s="40">
        <v>93229247</v>
      </c>
      <c r="G244" s="39">
        <v>1014869</v>
      </c>
      <c r="H244" s="39" t="s">
        <v>14</v>
      </c>
      <c r="I244" s="39">
        <v>13208095</v>
      </c>
      <c r="J244" s="39" t="s">
        <v>20</v>
      </c>
      <c r="K244" s="39">
        <v>10</v>
      </c>
      <c r="L244" s="39">
        <v>792.53</v>
      </c>
    </row>
    <row r="245" spans="1:12">
      <c r="A245" s="36">
        <v>41488</v>
      </c>
      <c r="B245" s="43">
        <v>96424028682</v>
      </c>
      <c r="C245" s="39">
        <v>1007980715</v>
      </c>
      <c r="D245" s="39" t="s">
        <v>12</v>
      </c>
      <c r="E245" s="39" t="s">
        <v>17</v>
      </c>
      <c r="F245" s="40">
        <v>93229247</v>
      </c>
      <c r="G245" s="39">
        <v>1014869</v>
      </c>
      <c r="H245" s="39" t="s">
        <v>14</v>
      </c>
      <c r="I245" s="39">
        <v>13208122</v>
      </c>
      <c r="J245" s="39" t="s">
        <v>21</v>
      </c>
      <c r="K245" s="39">
        <v>0</v>
      </c>
      <c r="L245" s="39">
        <v>0</v>
      </c>
    </row>
    <row r="246" spans="1:12">
      <c r="A246" s="36">
        <v>41488</v>
      </c>
      <c r="B246" s="43">
        <v>96424028682</v>
      </c>
      <c r="C246" s="39">
        <v>1007980715</v>
      </c>
      <c r="D246" s="39" t="s">
        <v>12</v>
      </c>
      <c r="E246" s="39" t="s">
        <v>17</v>
      </c>
      <c r="F246" s="40">
        <v>93229247</v>
      </c>
      <c r="G246" s="39">
        <v>1014869</v>
      </c>
      <c r="H246" s="39" t="s">
        <v>14</v>
      </c>
      <c r="I246" s="39">
        <v>13208122</v>
      </c>
      <c r="J246" s="39" t="s">
        <v>21</v>
      </c>
      <c r="K246" s="39">
        <v>10</v>
      </c>
      <c r="L246" s="39">
        <v>792.53</v>
      </c>
    </row>
    <row r="247" spans="1:12">
      <c r="A247" s="36">
        <v>41488</v>
      </c>
      <c r="B247" s="43">
        <v>96424028682</v>
      </c>
      <c r="C247" s="39">
        <v>1007980715</v>
      </c>
      <c r="D247" s="39" t="s">
        <v>12</v>
      </c>
      <c r="E247" s="39" t="s">
        <v>17</v>
      </c>
      <c r="F247" s="40">
        <v>93229247</v>
      </c>
      <c r="G247" s="39">
        <v>1014869</v>
      </c>
      <c r="H247" s="39" t="s">
        <v>14</v>
      </c>
      <c r="I247" s="39">
        <v>13208158</v>
      </c>
      <c r="J247" s="39" t="s">
        <v>16</v>
      </c>
      <c r="K247" s="39">
        <v>0</v>
      </c>
      <c r="L247" s="39">
        <v>0</v>
      </c>
    </row>
    <row r="248" spans="1:12">
      <c r="A248" s="36">
        <v>41488</v>
      </c>
      <c r="B248" s="43">
        <v>96424028682</v>
      </c>
      <c r="C248" s="39">
        <v>1007980715</v>
      </c>
      <c r="D248" s="39" t="s">
        <v>12</v>
      </c>
      <c r="E248" s="39" t="s">
        <v>17</v>
      </c>
      <c r="F248" s="40">
        <v>93229247</v>
      </c>
      <c r="G248" s="39">
        <v>1014869</v>
      </c>
      <c r="H248" s="39" t="s">
        <v>14</v>
      </c>
      <c r="I248" s="39">
        <v>13208158</v>
      </c>
      <c r="J248" s="39" t="s">
        <v>16</v>
      </c>
      <c r="K248" s="39">
        <v>10</v>
      </c>
      <c r="L248" s="39">
        <v>556.44000000000005</v>
      </c>
    </row>
    <row r="249" spans="1:12">
      <c r="A249" s="36">
        <v>41488</v>
      </c>
      <c r="B249" s="43">
        <v>96106022746</v>
      </c>
      <c r="C249" s="39">
        <v>1007980725</v>
      </c>
      <c r="D249" s="39" t="s">
        <v>12</v>
      </c>
      <c r="E249" s="39" t="s">
        <v>17</v>
      </c>
      <c r="F249" s="40">
        <v>93229249</v>
      </c>
      <c r="G249" s="39">
        <v>1014869</v>
      </c>
      <c r="H249" s="39" t="s">
        <v>14</v>
      </c>
      <c r="I249" s="39">
        <v>13208113</v>
      </c>
      <c r="J249" s="39" t="s">
        <v>19</v>
      </c>
      <c r="K249" s="39">
        <v>0</v>
      </c>
      <c r="L249" s="39">
        <v>0</v>
      </c>
    </row>
    <row r="250" spans="1:12">
      <c r="A250" s="36">
        <v>41488</v>
      </c>
      <c r="B250" s="43">
        <v>96106022746</v>
      </c>
      <c r="C250" s="39">
        <v>1007980725</v>
      </c>
      <c r="D250" s="39" t="s">
        <v>12</v>
      </c>
      <c r="E250" s="39" t="s">
        <v>17</v>
      </c>
      <c r="F250" s="40">
        <v>93229249</v>
      </c>
      <c r="G250" s="39">
        <v>1014869</v>
      </c>
      <c r="H250" s="39" t="s">
        <v>14</v>
      </c>
      <c r="I250" s="39">
        <v>13208113</v>
      </c>
      <c r="J250" s="39" t="s">
        <v>19</v>
      </c>
      <c r="K250" s="39">
        <v>50</v>
      </c>
      <c r="L250" s="39">
        <v>3962.63</v>
      </c>
    </row>
    <row r="251" spans="1:12">
      <c r="A251" s="36">
        <v>41488</v>
      </c>
      <c r="B251" s="43">
        <v>96106022746</v>
      </c>
      <c r="C251" s="39">
        <v>1007980725</v>
      </c>
      <c r="D251" s="39" t="s">
        <v>12</v>
      </c>
      <c r="E251" s="39" t="s">
        <v>17</v>
      </c>
      <c r="F251" s="40">
        <v>93229249</v>
      </c>
      <c r="G251" s="39">
        <v>1014869</v>
      </c>
      <c r="H251" s="39" t="s">
        <v>14</v>
      </c>
      <c r="I251" s="39">
        <v>13208122</v>
      </c>
      <c r="J251" s="39" t="s">
        <v>21</v>
      </c>
      <c r="K251" s="39">
        <v>0</v>
      </c>
      <c r="L251" s="39">
        <v>0</v>
      </c>
    </row>
    <row r="252" spans="1:12">
      <c r="A252" s="36">
        <v>41488</v>
      </c>
      <c r="B252" s="43">
        <v>96106022746</v>
      </c>
      <c r="C252" s="39">
        <v>1007980725</v>
      </c>
      <c r="D252" s="39" t="s">
        <v>12</v>
      </c>
      <c r="E252" s="39" t="s">
        <v>17</v>
      </c>
      <c r="F252" s="40">
        <v>93229249</v>
      </c>
      <c r="G252" s="39">
        <v>1014869</v>
      </c>
      <c r="H252" s="39" t="s">
        <v>14</v>
      </c>
      <c r="I252" s="39">
        <v>13208122</v>
      </c>
      <c r="J252" s="39" t="s">
        <v>21</v>
      </c>
      <c r="K252" s="39">
        <v>10</v>
      </c>
      <c r="L252" s="39">
        <v>792.53</v>
      </c>
    </row>
    <row r="253" spans="1:12">
      <c r="A253" s="36">
        <v>41488</v>
      </c>
      <c r="B253" s="43">
        <v>96106022746</v>
      </c>
      <c r="C253" s="39">
        <v>1007980725</v>
      </c>
      <c r="D253" s="39" t="s">
        <v>12</v>
      </c>
      <c r="E253" s="39" t="s">
        <v>17</v>
      </c>
      <c r="F253" s="40">
        <v>93229249</v>
      </c>
      <c r="G253" s="39">
        <v>1014869</v>
      </c>
      <c r="H253" s="39" t="s">
        <v>14</v>
      </c>
      <c r="I253" s="39">
        <v>13208149</v>
      </c>
      <c r="J253" s="39" t="s">
        <v>15</v>
      </c>
      <c r="K253" s="39">
        <v>0</v>
      </c>
      <c r="L253" s="39">
        <v>0</v>
      </c>
    </row>
    <row r="254" spans="1:12">
      <c r="A254" s="36">
        <v>41488</v>
      </c>
      <c r="B254" s="43">
        <v>96106022746</v>
      </c>
      <c r="C254" s="39">
        <v>1007980725</v>
      </c>
      <c r="D254" s="39" t="s">
        <v>12</v>
      </c>
      <c r="E254" s="39" t="s">
        <v>17</v>
      </c>
      <c r="F254" s="40">
        <v>93229249</v>
      </c>
      <c r="G254" s="39">
        <v>1014869</v>
      </c>
      <c r="H254" s="39" t="s">
        <v>14</v>
      </c>
      <c r="I254" s="39">
        <v>13208149</v>
      </c>
      <c r="J254" s="39" t="s">
        <v>15</v>
      </c>
      <c r="K254" s="39">
        <v>10</v>
      </c>
      <c r="L254" s="39">
        <v>556.44000000000005</v>
      </c>
    </row>
    <row r="255" spans="1:12">
      <c r="A255" s="36">
        <v>41488</v>
      </c>
      <c r="B255" s="43">
        <v>96106022746</v>
      </c>
      <c r="C255" s="39">
        <v>1007980725</v>
      </c>
      <c r="D255" s="39" t="s">
        <v>12</v>
      </c>
      <c r="E255" s="39" t="s">
        <v>17</v>
      </c>
      <c r="F255" s="40">
        <v>93229249</v>
      </c>
      <c r="G255" s="39">
        <v>1014869</v>
      </c>
      <c r="H255" s="39" t="s">
        <v>14</v>
      </c>
      <c r="I255" s="39">
        <v>13208158</v>
      </c>
      <c r="J255" s="39" t="s">
        <v>16</v>
      </c>
      <c r="K255" s="39">
        <v>0</v>
      </c>
      <c r="L255" s="39">
        <v>0</v>
      </c>
    </row>
    <row r="256" spans="1:12">
      <c r="A256" s="36">
        <v>41488</v>
      </c>
      <c r="B256" s="43">
        <v>96106022746</v>
      </c>
      <c r="C256" s="39">
        <v>1007980725</v>
      </c>
      <c r="D256" s="39" t="s">
        <v>12</v>
      </c>
      <c r="E256" s="39" t="s">
        <v>17</v>
      </c>
      <c r="F256" s="40">
        <v>93229249</v>
      </c>
      <c r="G256" s="39">
        <v>1014869</v>
      </c>
      <c r="H256" s="39" t="s">
        <v>14</v>
      </c>
      <c r="I256" s="39">
        <v>13208158</v>
      </c>
      <c r="J256" s="39" t="s">
        <v>16</v>
      </c>
      <c r="K256" s="39">
        <v>10</v>
      </c>
      <c r="L256" s="39">
        <v>556.44000000000005</v>
      </c>
    </row>
    <row r="257" spans="1:12">
      <c r="A257" s="36">
        <v>41491</v>
      </c>
      <c r="B257" s="43">
        <v>96876032875</v>
      </c>
      <c r="C257" s="39">
        <v>1007984187</v>
      </c>
      <c r="D257" s="39" t="s">
        <v>12</v>
      </c>
      <c r="E257" s="39" t="s">
        <v>17</v>
      </c>
      <c r="F257" s="40">
        <v>93229279</v>
      </c>
      <c r="G257" s="39">
        <v>1014869</v>
      </c>
      <c r="H257" s="39" t="s">
        <v>14</v>
      </c>
      <c r="I257" s="39">
        <v>13208113</v>
      </c>
      <c r="J257" s="39" t="s">
        <v>19</v>
      </c>
      <c r="K257" s="39">
        <v>0</v>
      </c>
      <c r="L257" s="39">
        <v>0</v>
      </c>
    </row>
    <row r="258" spans="1:12">
      <c r="A258" s="36">
        <v>41491</v>
      </c>
      <c r="B258" s="43">
        <v>96876032875</v>
      </c>
      <c r="C258" s="39">
        <v>1007984187</v>
      </c>
      <c r="D258" s="39" t="s">
        <v>12</v>
      </c>
      <c r="E258" s="39" t="s">
        <v>17</v>
      </c>
      <c r="F258" s="40">
        <v>93229279</v>
      </c>
      <c r="G258" s="39">
        <v>1014869</v>
      </c>
      <c r="H258" s="39" t="s">
        <v>14</v>
      </c>
      <c r="I258" s="39">
        <v>13208113</v>
      </c>
      <c r="J258" s="39" t="s">
        <v>19</v>
      </c>
      <c r="K258" s="39">
        <v>40</v>
      </c>
      <c r="L258" s="39">
        <v>3170.1</v>
      </c>
    </row>
    <row r="259" spans="1:12">
      <c r="A259" s="36">
        <v>41491</v>
      </c>
      <c r="B259" s="43">
        <v>96876032875</v>
      </c>
      <c r="C259" s="39">
        <v>1007984187</v>
      </c>
      <c r="D259" s="39" t="s">
        <v>12</v>
      </c>
      <c r="E259" s="39" t="s">
        <v>17</v>
      </c>
      <c r="F259" s="40">
        <v>93229279</v>
      </c>
      <c r="G259" s="39">
        <v>1014869</v>
      </c>
      <c r="H259" s="39" t="s">
        <v>14</v>
      </c>
      <c r="I259" s="39">
        <v>13208095</v>
      </c>
      <c r="J259" s="39" t="s">
        <v>20</v>
      </c>
      <c r="K259" s="39">
        <v>0</v>
      </c>
      <c r="L259" s="39">
        <v>0</v>
      </c>
    </row>
    <row r="260" spans="1:12">
      <c r="A260" s="36">
        <v>41491</v>
      </c>
      <c r="B260" s="43">
        <v>96876032875</v>
      </c>
      <c r="C260" s="39">
        <v>1007984187</v>
      </c>
      <c r="D260" s="39" t="s">
        <v>12</v>
      </c>
      <c r="E260" s="39" t="s">
        <v>17</v>
      </c>
      <c r="F260" s="40">
        <v>93229279</v>
      </c>
      <c r="G260" s="39">
        <v>1014869</v>
      </c>
      <c r="H260" s="39" t="s">
        <v>14</v>
      </c>
      <c r="I260" s="39">
        <v>13208095</v>
      </c>
      <c r="J260" s="39" t="s">
        <v>20</v>
      </c>
      <c r="K260" s="39">
        <v>50</v>
      </c>
      <c r="L260" s="39">
        <v>3962.63</v>
      </c>
    </row>
    <row r="261" spans="1:12">
      <c r="A261" s="36">
        <v>41491</v>
      </c>
      <c r="B261" s="43">
        <v>96876032875</v>
      </c>
      <c r="C261" s="39">
        <v>1007984187</v>
      </c>
      <c r="D261" s="39" t="s">
        <v>12</v>
      </c>
      <c r="E261" s="39" t="s">
        <v>17</v>
      </c>
      <c r="F261" s="40">
        <v>93229279</v>
      </c>
      <c r="G261" s="39">
        <v>1014869</v>
      </c>
      <c r="H261" s="39" t="s">
        <v>14</v>
      </c>
      <c r="I261" s="39">
        <v>13208122</v>
      </c>
      <c r="J261" s="39" t="s">
        <v>21</v>
      </c>
      <c r="K261" s="39">
        <v>0</v>
      </c>
      <c r="L261" s="39">
        <v>0</v>
      </c>
    </row>
    <row r="262" spans="1:12">
      <c r="A262" s="36">
        <v>41491</v>
      </c>
      <c r="B262" s="43">
        <v>96876032875</v>
      </c>
      <c r="C262" s="39">
        <v>1007984187</v>
      </c>
      <c r="D262" s="39" t="s">
        <v>12</v>
      </c>
      <c r="E262" s="39" t="s">
        <v>17</v>
      </c>
      <c r="F262" s="40">
        <v>93229279</v>
      </c>
      <c r="G262" s="39">
        <v>1014869</v>
      </c>
      <c r="H262" s="39" t="s">
        <v>14</v>
      </c>
      <c r="I262" s="39">
        <v>13208122</v>
      </c>
      <c r="J262" s="39" t="s">
        <v>21</v>
      </c>
      <c r="K262" s="39">
        <v>10</v>
      </c>
      <c r="L262" s="39">
        <v>792.53</v>
      </c>
    </row>
    <row r="263" spans="1:12">
      <c r="A263" s="36">
        <v>41488</v>
      </c>
      <c r="B263" s="43">
        <v>96914031068</v>
      </c>
      <c r="C263" s="39">
        <v>1007980704</v>
      </c>
      <c r="D263" s="39" t="s">
        <v>12</v>
      </c>
      <c r="E263" s="39" t="s">
        <v>17</v>
      </c>
      <c r="F263" s="40">
        <v>93229243</v>
      </c>
      <c r="G263" s="39">
        <v>1014869</v>
      </c>
      <c r="H263" s="39" t="s">
        <v>14</v>
      </c>
      <c r="I263" s="39">
        <v>13208113</v>
      </c>
      <c r="J263" s="39" t="s">
        <v>19</v>
      </c>
      <c r="K263" s="39">
        <v>0</v>
      </c>
      <c r="L263" s="39">
        <v>0</v>
      </c>
    </row>
    <row r="264" spans="1:12">
      <c r="A264" s="36">
        <v>41488</v>
      </c>
      <c r="B264" s="43">
        <v>96914031068</v>
      </c>
      <c r="C264" s="39">
        <v>1007980704</v>
      </c>
      <c r="D264" s="39" t="s">
        <v>12</v>
      </c>
      <c r="E264" s="39" t="s">
        <v>17</v>
      </c>
      <c r="F264" s="40">
        <v>93229243</v>
      </c>
      <c r="G264" s="39">
        <v>1014869</v>
      </c>
      <c r="H264" s="39" t="s">
        <v>14</v>
      </c>
      <c r="I264" s="39">
        <v>13208113</v>
      </c>
      <c r="J264" s="39" t="s">
        <v>19</v>
      </c>
      <c r="K264" s="39">
        <v>10</v>
      </c>
      <c r="L264" s="39">
        <v>792.53</v>
      </c>
    </row>
    <row r="265" spans="1:12">
      <c r="A265" s="36">
        <v>41488</v>
      </c>
      <c r="B265" s="43">
        <v>96914031068</v>
      </c>
      <c r="C265" s="39">
        <v>1007980704</v>
      </c>
      <c r="D265" s="39" t="s">
        <v>12</v>
      </c>
      <c r="E265" s="39" t="s">
        <v>17</v>
      </c>
      <c r="F265" s="40">
        <v>93229243</v>
      </c>
      <c r="G265" s="39">
        <v>1014869</v>
      </c>
      <c r="H265" s="39" t="s">
        <v>14</v>
      </c>
      <c r="I265" s="39">
        <v>13208095</v>
      </c>
      <c r="J265" s="39" t="s">
        <v>20</v>
      </c>
      <c r="K265" s="39">
        <v>0</v>
      </c>
      <c r="L265" s="39">
        <v>0</v>
      </c>
    </row>
    <row r="266" spans="1:12">
      <c r="A266" s="36">
        <v>41488</v>
      </c>
      <c r="B266" s="43">
        <v>96914031068</v>
      </c>
      <c r="C266" s="39">
        <v>1007980704</v>
      </c>
      <c r="D266" s="39" t="s">
        <v>12</v>
      </c>
      <c r="E266" s="39" t="s">
        <v>17</v>
      </c>
      <c r="F266" s="40">
        <v>93229243</v>
      </c>
      <c r="G266" s="39">
        <v>1014869</v>
      </c>
      <c r="H266" s="39" t="s">
        <v>14</v>
      </c>
      <c r="I266" s="39">
        <v>13208095</v>
      </c>
      <c r="J266" s="39" t="s">
        <v>20</v>
      </c>
      <c r="K266" s="39">
        <v>40</v>
      </c>
      <c r="L266" s="39">
        <v>3170.1</v>
      </c>
    </row>
    <row r="267" spans="1:12">
      <c r="A267" s="36">
        <v>41488</v>
      </c>
      <c r="B267" s="43">
        <v>96410024304</v>
      </c>
      <c r="C267" s="39">
        <v>1007980709</v>
      </c>
      <c r="D267" s="39" t="s">
        <v>12</v>
      </c>
      <c r="E267" s="39" t="s">
        <v>17</v>
      </c>
      <c r="F267" s="40">
        <v>93229245</v>
      </c>
      <c r="G267" s="39">
        <v>1014869</v>
      </c>
      <c r="H267" s="39" t="s">
        <v>14</v>
      </c>
      <c r="I267" s="39">
        <v>13208095</v>
      </c>
      <c r="J267" s="39" t="s">
        <v>20</v>
      </c>
      <c r="K267" s="39">
        <v>0</v>
      </c>
      <c r="L267" s="39">
        <v>0</v>
      </c>
    </row>
    <row r="268" spans="1:12">
      <c r="A268" s="36">
        <v>41488</v>
      </c>
      <c r="B268" s="43">
        <v>96410024304</v>
      </c>
      <c r="C268" s="39">
        <v>1007980709</v>
      </c>
      <c r="D268" s="39" t="s">
        <v>12</v>
      </c>
      <c r="E268" s="39" t="s">
        <v>17</v>
      </c>
      <c r="F268" s="40">
        <v>93229245</v>
      </c>
      <c r="G268" s="39">
        <v>1014869</v>
      </c>
      <c r="H268" s="39" t="s">
        <v>14</v>
      </c>
      <c r="I268" s="39">
        <v>13208095</v>
      </c>
      <c r="J268" s="39" t="s">
        <v>20</v>
      </c>
      <c r="K268" s="39">
        <v>20</v>
      </c>
      <c r="L268" s="39">
        <v>1585.05</v>
      </c>
    </row>
    <row r="269" spans="1:12">
      <c r="A269" s="36">
        <v>41488</v>
      </c>
      <c r="B269" s="43">
        <v>96410024304</v>
      </c>
      <c r="C269" s="39">
        <v>1007980709</v>
      </c>
      <c r="D269" s="39" t="s">
        <v>12</v>
      </c>
      <c r="E269" s="39" t="s">
        <v>17</v>
      </c>
      <c r="F269" s="40">
        <v>93229245</v>
      </c>
      <c r="G269" s="39">
        <v>1014869</v>
      </c>
      <c r="H269" s="39" t="s">
        <v>14</v>
      </c>
      <c r="I269" s="39">
        <v>13208158</v>
      </c>
      <c r="J269" s="39" t="s">
        <v>16</v>
      </c>
      <c r="K269" s="39">
        <v>0</v>
      </c>
      <c r="L269" s="39">
        <v>0</v>
      </c>
    </row>
    <row r="270" spans="1:12">
      <c r="A270" s="36">
        <v>41488</v>
      </c>
      <c r="B270" s="43">
        <v>96410024304</v>
      </c>
      <c r="C270" s="39">
        <v>1007980709</v>
      </c>
      <c r="D270" s="39" t="s">
        <v>12</v>
      </c>
      <c r="E270" s="39" t="s">
        <v>17</v>
      </c>
      <c r="F270" s="40">
        <v>93229245</v>
      </c>
      <c r="G270" s="39">
        <v>1014869</v>
      </c>
      <c r="H270" s="39" t="s">
        <v>14</v>
      </c>
      <c r="I270" s="39">
        <v>13208158</v>
      </c>
      <c r="J270" s="39" t="s">
        <v>16</v>
      </c>
      <c r="K270" s="39">
        <v>10</v>
      </c>
      <c r="L270" s="39">
        <v>556.44000000000005</v>
      </c>
    </row>
    <row r="271" spans="1:12">
      <c r="A271" s="36">
        <v>41487</v>
      </c>
      <c r="B271" s="43">
        <v>96607028626</v>
      </c>
      <c r="C271" s="39">
        <v>1007977634</v>
      </c>
      <c r="D271" s="39" t="s">
        <v>12</v>
      </c>
      <c r="E271" s="39" t="s">
        <v>17</v>
      </c>
      <c r="F271" s="40">
        <v>93229222</v>
      </c>
      <c r="G271" s="39">
        <v>1014869</v>
      </c>
      <c r="H271" s="39" t="s">
        <v>14</v>
      </c>
      <c r="I271" s="39">
        <v>13208095</v>
      </c>
      <c r="J271" s="39" t="s">
        <v>20</v>
      </c>
      <c r="K271" s="39">
        <v>0</v>
      </c>
      <c r="L271" s="39">
        <v>0</v>
      </c>
    </row>
    <row r="272" spans="1:12">
      <c r="A272" s="36">
        <v>41487</v>
      </c>
      <c r="B272" s="43">
        <v>96607028626</v>
      </c>
      <c r="C272" s="39">
        <v>1007977634</v>
      </c>
      <c r="D272" s="39" t="s">
        <v>12</v>
      </c>
      <c r="E272" s="39" t="s">
        <v>17</v>
      </c>
      <c r="F272" s="40">
        <v>93229222</v>
      </c>
      <c r="G272" s="39">
        <v>1014869</v>
      </c>
      <c r="H272" s="39" t="s">
        <v>14</v>
      </c>
      <c r="I272" s="39">
        <v>13208095</v>
      </c>
      <c r="J272" s="39" t="s">
        <v>20</v>
      </c>
      <c r="K272" s="39">
        <v>10</v>
      </c>
      <c r="L272" s="39">
        <v>792.53</v>
      </c>
    </row>
    <row r="273" spans="1:12">
      <c r="A273" s="36">
        <v>41487</v>
      </c>
      <c r="B273" s="43">
        <v>96607028626</v>
      </c>
      <c r="C273" s="39">
        <v>1007977634</v>
      </c>
      <c r="D273" s="39" t="s">
        <v>12</v>
      </c>
      <c r="E273" s="39" t="s">
        <v>17</v>
      </c>
      <c r="F273" s="40">
        <v>93229222</v>
      </c>
      <c r="G273" s="39">
        <v>1014869</v>
      </c>
      <c r="H273" s="39" t="s">
        <v>14</v>
      </c>
      <c r="I273" s="39">
        <v>13208158</v>
      </c>
      <c r="J273" s="39" t="s">
        <v>16</v>
      </c>
      <c r="K273" s="39">
        <v>0</v>
      </c>
      <c r="L273" s="39">
        <v>0</v>
      </c>
    </row>
    <row r="274" spans="1:12">
      <c r="A274" s="36">
        <v>41487</v>
      </c>
      <c r="B274" s="43">
        <v>96607028626</v>
      </c>
      <c r="C274" s="39">
        <v>1007977634</v>
      </c>
      <c r="D274" s="39" t="s">
        <v>12</v>
      </c>
      <c r="E274" s="39" t="s">
        <v>17</v>
      </c>
      <c r="F274" s="40">
        <v>93229222</v>
      </c>
      <c r="G274" s="39">
        <v>1014869</v>
      </c>
      <c r="H274" s="39" t="s">
        <v>14</v>
      </c>
      <c r="I274" s="39">
        <v>13208158</v>
      </c>
      <c r="J274" s="39" t="s">
        <v>16</v>
      </c>
      <c r="K274" s="39">
        <v>20</v>
      </c>
      <c r="L274" s="39">
        <v>1112.8900000000001</v>
      </c>
    </row>
    <row r="275" spans="1:12">
      <c r="A275" s="36">
        <v>41487</v>
      </c>
      <c r="B275" s="43">
        <v>96402033181</v>
      </c>
      <c r="C275" s="39">
        <v>1007977636</v>
      </c>
      <c r="D275" s="39" t="s">
        <v>12</v>
      </c>
      <c r="E275" s="39" t="s">
        <v>17</v>
      </c>
      <c r="F275" s="40">
        <v>93229223</v>
      </c>
      <c r="G275" s="39">
        <v>1014869</v>
      </c>
      <c r="H275" s="39" t="s">
        <v>14</v>
      </c>
      <c r="I275" s="39">
        <v>13208113</v>
      </c>
      <c r="J275" s="39" t="s">
        <v>19</v>
      </c>
      <c r="K275" s="39">
        <v>0</v>
      </c>
      <c r="L275" s="39">
        <v>0</v>
      </c>
    </row>
    <row r="276" spans="1:12">
      <c r="A276" s="36">
        <v>41487</v>
      </c>
      <c r="B276" s="43">
        <v>96402033181</v>
      </c>
      <c r="C276" s="39">
        <v>1007977636</v>
      </c>
      <c r="D276" s="39" t="s">
        <v>12</v>
      </c>
      <c r="E276" s="39" t="s">
        <v>17</v>
      </c>
      <c r="F276" s="40">
        <v>93229223</v>
      </c>
      <c r="G276" s="39">
        <v>1014869</v>
      </c>
      <c r="H276" s="39" t="s">
        <v>14</v>
      </c>
      <c r="I276" s="39">
        <v>13208113</v>
      </c>
      <c r="J276" s="39" t="s">
        <v>19</v>
      </c>
      <c r="K276" s="39">
        <v>40</v>
      </c>
      <c r="L276" s="39">
        <v>3170.1</v>
      </c>
    </row>
    <row r="277" spans="1:12">
      <c r="A277" s="36">
        <v>41487</v>
      </c>
      <c r="B277" s="43">
        <v>96402033181</v>
      </c>
      <c r="C277" s="39">
        <v>1007977636</v>
      </c>
      <c r="D277" s="39" t="s">
        <v>12</v>
      </c>
      <c r="E277" s="39" t="s">
        <v>17</v>
      </c>
      <c r="F277" s="40">
        <v>93229223</v>
      </c>
      <c r="G277" s="39">
        <v>1014869</v>
      </c>
      <c r="H277" s="39" t="s">
        <v>14</v>
      </c>
      <c r="I277" s="39">
        <v>13208095</v>
      </c>
      <c r="J277" s="39" t="s">
        <v>20</v>
      </c>
      <c r="K277" s="39">
        <v>0</v>
      </c>
      <c r="L277" s="39">
        <v>0</v>
      </c>
    </row>
    <row r="278" spans="1:12">
      <c r="A278" s="36">
        <v>41487</v>
      </c>
      <c r="B278" s="43">
        <v>96402033181</v>
      </c>
      <c r="C278" s="39">
        <v>1007977636</v>
      </c>
      <c r="D278" s="39" t="s">
        <v>12</v>
      </c>
      <c r="E278" s="39" t="s">
        <v>17</v>
      </c>
      <c r="F278" s="40">
        <v>93229223</v>
      </c>
      <c r="G278" s="39">
        <v>1014869</v>
      </c>
      <c r="H278" s="39" t="s">
        <v>14</v>
      </c>
      <c r="I278" s="39">
        <v>13208095</v>
      </c>
      <c r="J278" s="39" t="s">
        <v>20</v>
      </c>
      <c r="K278" s="39">
        <v>80</v>
      </c>
      <c r="L278" s="39">
        <v>6340.21</v>
      </c>
    </row>
    <row r="279" spans="1:12">
      <c r="A279" s="36">
        <v>41488</v>
      </c>
      <c r="B279" s="43">
        <v>96953016604</v>
      </c>
      <c r="C279" s="39">
        <v>1007980711</v>
      </c>
      <c r="D279" s="39" t="s">
        <v>12</v>
      </c>
      <c r="E279" s="39" t="s">
        <v>17</v>
      </c>
      <c r="F279" s="40">
        <v>93229246</v>
      </c>
      <c r="G279" s="39">
        <v>1014869</v>
      </c>
      <c r="H279" s="39" t="s">
        <v>14</v>
      </c>
      <c r="I279" s="39">
        <v>13208113</v>
      </c>
      <c r="J279" s="39" t="s">
        <v>19</v>
      </c>
      <c r="K279" s="39">
        <v>0</v>
      </c>
      <c r="L279" s="39">
        <v>0</v>
      </c>
    </row>
    <row r="280" spans="1:12">
      <c r="A280" s="36">
        <v>41488</v>
      </c>
      <c r="B280" s="43">
        <v>96953016604</v>
      </c>
      <c r="C280" s="39">
        <v>1007980711</v>
      </c>
      <c r="D280" s="39" t="s">
        <v>12</v>
      </c>
      <c r="E280" s="39" t="s">
        <v>17</v>
      </c>
      <c r="F280" s="40">
        <v>93229246</v>
      </c>
      <c r="G280" s="39">
        <v>1014869</v>
      </c>
      <c r="H280" s="39" t="s">
        <v>14</v>
      </c>
      <c r="I280" s="39">
        <v>13208113</v>
      </c>
      <c r="J280" s="39" t="s">
        <v>19</v>
      </c>
      <c r="K280" s="39">
        <v>20</v>
      </c>
      <c r="L280" s="39">
        <v>1585.05</v>
      </c>
    </row>
    <row r="281" spans="1:12">
      <c r="A281" s="36">
        <v>41488</v>
      </c>
      <c r="B281" s="43">
        <v>96953016604</v>
      </c>
      <c r="C281" s="39">
        <v>1007980711</v>
      </c>
      <c r="D281" s="39" t="s">
        <v>12</v>
      </c>
      <c r="E281" s="39" t="s">
        <v>17</v>
      </c>
      <c r="F281" s="40">
        <v>93229246</v>
      </c>
      <c r="G281" s="39">
        <v>1014869</v>
      </c>
      <c r="H281" s="39" t="s">
        <v>14</v>
      </c>
      <c r="I281" s="39">
        <v>13208095</v>
      </c>
      <c r="J281" s="39" t="s">
        <v>20</v>
      </c>
      <c r="K281" s="39">
        <v>0</v>
      </c>
      <c r="L281" s="39">
        <v>0</v>
      </c>
    </row>
    <row r="282" spans="1:12">
      <c r="A282" s="36">
        <v>41488</v>
      </c>
      <c r="B282" s="43">
        <v>96953016604</v>
      </c>
      <c r="C282" s="39">
        <v>1007980711</v>
      </c>
      <c r="D282" s="39" t="s">
        <v>12</v>
      </c>
      <c r="E282" s="39" t="s">
        <v>17</v>
      </c>
      <c r="F282" s="40">
        <v>93229246</v>
      </c>
      <c r="G282" s="39">
        <v>1014869</v>
      </c>
      <c r="H282" s="39" t="s">
        <v>14</v>
      </c>
      <c r="I282" s="39">
        <v>13208095</v>
      </c>
      <c r="J282" s="39" t="s">
        <v>20</v>
      </c>
      <c r="K282" s="39">
        <v>30</v>
      </c>
      <c r="L282" s="39">
        <v>2377.58</v>
      </c>
    </row>
    <row r="283" spans="1:12">
      <c r="A283" s="36">
        <v>41488</v>
      </c>
      <c r="B283" s="43">
        <v>96953016604</v>
      </c>
      <c r="C283" s="39">
        <v>1007980711</v>
      </c>
      <c r="D283" s="39" t="s">
        <v>12</v>
      </c>
      <c r="E283" s="39" t="s">
        <v>17</v>
      </c>
      <c r="F283" s="40">
        <v>93229246</v>
      </c>
      <c r="G283" s="39">
        <v>1014869</v>
      </c>
      <c r="H283" s="39" t="s">
        <v>14</v>
      </c>
      <c r="I283" s="39">
        <v>13208122</v>
      </c>
      <c r="J283" s="39" t="s">
        <v>21</v>
      </c>
      <c r="K283" s="39">
        <v>0</v>
      </c>
      <c r="L283" s="39">
        <v>0</v>
      </c>
    </row>
    <row r="284" spans="1:12">
      <c r="A284" s="36">
        <v>41488</v>
      </c>
      <c r="B284" s="43">
        <v>96953016604</v>
      </c>
      <c r="C284" s="39">
        <v>1007980711</v>
      </c>
      <c r="D284" s="39" t="s">
        <v>12</v>
      </c>
      <c r="E284" s="39" t="s">
        <v>17</v>
      </c>
      <c r="F284" s="40">
        <v>93229246</v>
      </c>
      <c r="G284" s="39">
        <v>1014869</v>
      </c>
      <c r="H284" s="39" t="s">
        <v>14</v>
      </c>
      <c r="I284" s="39">
        <v>13208122</v>
      </c>
      <c r="J284" s="39" t="s">
        <v>21</v>
      </c>
      <c r="K284" s="39">
        <v>10</v>
      </c>
      <c r="L284" s="39">
        <v>792.53</v>
      </c>
    </row>
    <row r="285" spans="1:12">
      <c r="A285" s="36">
        <v>41488</v>
      </c>
      <c r="B285" s="43">
        <v>96953016604</v>
      </c>
      <c r="C285" s="39">
        <v>1007980711</v>
      </c>
      <c r="D285" s="39" t="s">
        <v>12</v>
      </c>
      <c r="E285" s="39" t="s">
        <v>17</v>
      </c>
      <c r="F285" s="40">
        <v>93229246</v>
      </c>
      <c r="G285" s="39">
        <v>1014869</v>
      </c>
      <c r="H285" s="39" t="s">
        <v>14</v>
      </c>
      <c r="I285" s="39">
        <v>13208158</v>
      </c>
      <c r="J285" s="39" t="s">
        <v>16</v>
      </c>
      <c r="K285" s="39">
        <v>0</v>
      </c>
      <c r="L285" s="39">
        <v>0</v>
      </c>
    </row>
    <row r="286" spans="1:12">
      <c r="A286" s="36">
        <v>41488</v>
      </c>
      <c r="B286" s="43">
        <v>96953016604</v>
      </c>
      <c r="C286" s="39">
        <v>1007980711</v>
      </c>
      <c r="D286" s="39" t="s">
        <v>12</v>
      </c>
      <c r="E286" s="39" t="s">
        <v>17</v>
      </c>
      <c r="F286" s="40">
        <v>93229246</v>
      </c>
      <c r="G286" s="39">
        <v>1014869</v>
      </c>
      <c r="H286" s="39" t="s">
        <v>14</v>
      </c>
      <c r="I286" s="39">
        <v>13208158</v>
      </c>
      <c r="J286" s="39" t="s">
        <v>16</v>
      </c>
      <c r="K286" s="39">
        <v>10</v>
      </c>
      <c r="L286" s="39">
        <v>556.44000000000005</v>
      </c>
    </row>
    <row r="287" spans="1:12">
      <c r="A287" s="36">
        <v>41489</v>
      </c>
      <c r="B287" s="43" t="s">
        <v>1138</v>
      </c>
      <c r="C287" s="39">
        <v>1007981679</v>
      </c>
      <c r="D287" s="39" t="s">
        <v>12</v>
      </c>
      <c r="E287" s="39" t="s">
        <v>17</v>
      </c>
      <c r="F287" s="40">
        <v>93229267</v>
      </c>
      <c r="G287" s="39">
        <v>1068619</v>
      </c>
      <c r="H287" s="39" t="s">
        <v>30</v>
      </c>
      <c r="I287" s="39">
        <v>13208113</v>
      </c>
      <c r="J287" s="39" t="s">
        <v>19</v>
      </c>
      <c r="K287" s="39">
        <v>0</v>
      </c>
      <c r="L287" s="39">
        <v>0</v>
      </c>
    </row>
    <row r="288" spans="1:12">
      <c r="A288" s="36">
        <v>41489</v>
      </c>
      <c r="B288" s="43" t="s">
        <v>1138</v>
      </c>
      <c r="C288" s="39">
        <v>1007981679</v>
      </c>
      <c r="D288" s="39" t="s">
        <v>12</v>
      </c>
      <c r="E288" s="39" t="s">
        <v>17</v>
      </c>
      <c r="F288" s="40">
        <v>93229267</v>
      </c>
      <c r="G288" s="39">
        <v>1068619</v>
      </c>
      <c r="H288" s="39" t="s">
        <v>30</v>
      </c>
      <c r="I288" s="39">
        <v>13208113</v>
      </c>
      <c r="J288" s="39" t="s">
        <v>19</v>
      </c>
      <c r="K288" s="39">
        <v>80</v>
      </c>
      <c r="L288" s="39">
        <v>6340.21</v>
      </c>
    </row>
    <row r="289" spans="1:12">
      <c r="A289" s="36">
        <v>41489</v>
      </c>
      <c r="B289" s="43" t="s">
        <v>1139</v>
      </c>
      <c r="C289" s="39">
        <v>1007981672</v>
      </c>
      <c r="D289" s="39" t="s">
        <v>12</v>
      </c>
      <c r="E289" s="39" t="s">
        <v>17</v>
      </c>
      <c r="F289" s="40">
        <v>93229265</v>
      </c>
      <c r="G289" s="39">
        <v>1069897</v>
      </c>
      <c r="H289" s="39" t="s">
        <v>30</v>
      </c>
      <c r="I289" s="39">
        <v>13208113</v>
      </c>
      <c r="J289" s="39" t="s">
        <v>19</v>
      </c>
      <c r="K289" s="39">
        <v>0</v>
      </c>
      <c r="L289" s="39">
        <v>0</v>
      </c>
    </row>
    <row r="290" spans="1:12">
      <c r="A290" s="36">
        <v>41489</v>
      </c>
      <c r="B290" s="43" t="s">
        <v>1139</v>
      </c>
      <c r="C290" s="39">
        <v>1007981672</v>
      </c>
      <c r="D290" s="39" t="s">
        <v>12</v>
      </c>
      <c r="E290" s="39" t="s">
        <v>17</v>
      </c>
      <c r="F290" s="40">
        <v>93229265</v>
      </c>
      <c r="G290" s="39">
        <v>1069897</v>
      </c>
      <c r="H290" s="39" t="s">
        <v>30</v>
      </c>
      <c r="I290" s="39">
        <v>13208113</v>
      </c>
      <c r="J290" s="39" t="s">
        <v>19</v>
      </c>
      <c r="K290" s="39">
        <v>40</v>
      </c>
      <c r="L290" s="39">
        <v>3170.1</v>
      </c>
    </row>
    <row r="291" spans="1:12">
      <c r="A291" s="36">
        <v>41489</v>
      </c>
      <c r="B291" s="43" t="s">
        <v>1139</v>
      </c>
      <c r="C291" s="39">
        <v>1007981672</v>
      </c>
      <c r="D291" s="39" t="s">
        <v>12</v>
      </c>
      <c r="E291" s="39" t="s">
        <v>17</v>
      </c>
      <c r="F291" s="40">
        <v>93229265</v>
      </c>
      <c r="G291" s="39">
        <v>1069897</v>
      </c>
      <c r="H291" s="39" t="s">
        <v>30</v>
      </c>
      <c r="I291" s="39">
        <v>13208149</v>
      </c>
      <c r="J291" s="39" t="s">
        <v>15</v>
      </c>
      <c r="K291" s="39">
        <v>0</v>
      </c>
      <c r="L291" s="39">
        <v>0</v>
      </c>
    </row>
    <row r="292" spans="1:12">
      <c r="A292" s="36">
        <v>41489</v>
      </c>
      <c r="B292" s="43" t="s">
        <v>1139</v>
      </c>
      <c r="C292" s="39">
        <v>1007981672</v>
      </c>
      <c r="D292" s="39" t="s">
        <v>12</v>
      </c>
      <c r="E292" s="39" t="s">
        <v>17</v>
      </c>
      <c r="F292" s="40">
        <v>93229265</v>
      </c>
      <c r="G292" s="39">
        <v>1069897</v>
      </c>
      <c r="H292" s="39" t="s">
        <v>30</v>
      </c>
      <c r="I292" s="39">
        <v>13208149</v>
      </c>
      <c r="J292" s="39" t="s">
        <v>15</v>
      </c>
      <c r="K292" s="39">
        <v>10</v>
      </c>
      <c r="L292" s="39">
        <v>556.44000000000005</v>
      </c>
    </row>
    <row r="293" spans="1:12">
      <c r="A293" s="36">
        <v>41489</v>
      </c>
      <c r="B293" s="43" t="s">
        <v>1139</v>
      </c>
      <c r="C293" s="39">
        <v>1007981672</v>
      </c>
      <c r="D293" s="39" t="s">
        <v>12</v>
      </c>
      <c r="E293" s="39" t="s">
        <v>17</v>
      </c>
      <c r="F293" s="40">
        <v>93229265</v>
      </c>
      <c r="G293" s="39">
        <v>1069897</v>
      </c>
      <c r="H293" s="39" t="s">
        <v>30</v>
      </c>
      <c r="I293" s="39">
        <v>13208158</v>
      </c>
      <c r="J293" s="39" t="s">
        <v>16</v>
      </c>
      <c r="K293" s="39">
        <v>0</v>
      </c>
      <c r="L293" s="39">
        <v>0</v>
      </c>
    </row>
    <row r="294" spans="1:12">
      <c r="A294" s="36">
        <v>41489</v>
      </c>
      <c r="B294" s="43" t="s">
        <v>1139</v>
      </c>
      <c r="C294" s="39">
        <v>1007981672</v>
      </c>
      <c r="D294" s="39" t="s">
        <v>12</v>
      </c>
      <c r="E294" s="39" t="s">
        <v>17</v>
      </c>
      <c r="F294" s="40">
        <v>93229265</v>
      </c>
      <c r="G294" s="39">
        <v>1069897</v>
      </c>
      <c r="H294" s="39" t="s">
        <v>30</v>
      </c>
      <c r="I294" s="39">
        <v>13208158</v>
      </c>
      <c r="J294" s="39" t="s">
        <v>16</v>
      </c>
      <c r="K294" s="39">
        <v>30</v>
      </c>
      <c r="L294" s="39">
        <v>1669.33</v>
      </c>
    </row>
    <row r="295" spans="1:12">
      <c r="A295" s="36">
        <v>41487</v>
      </c>
      <c r="B295" s="43" t="s">
        <v>1140</v>
      </c>
      <c r="C295" s="39">
        <v>1007977682</v>
      </c>
      <c r="D295" s="39" t="s">
        <v>12</v>
      </c>
      <c r="E295" s="39" t="s">
        <v>17</v>
      </c>
      <c r="F295" s="40">
        <v>93229235</v>
      </c>
      <c r="G295" s="39">
        <v>1069910</v>
      </c>
      <c r="H295" s="39" t="s">
        <v>36</v>
      </c>
      <c r="I295" s="39">
        <v>13208113</v>
      </c>
      <c r="J295" s="39" t="s">
        <v>19</v>
      </c>
      <c r="K295" s="39">
        <v>0</v>
      </c>
      <c r="L295" s="39">
        <v>0</v>
      </c>
    </row>
    <row r="296" spans="1:12">
      <c r="A296" s="36">
        <v>41487</v>
      </c>
      <c r="B296" s="43" t="s">
        <v>1140</v>
      </c>
      <c r="C296" s="39">
        <v>1007977682</v>
      </c>
      <c r="D296" s="39" t="s">
        <v>12</v>
      </c>
      <c r="E296" s="39" t="s">
        <v>17</v>
      </c>
      <c r="F296" s="40">
        <v>93229235</v>
      </c>
      <c r="G296" s="39">
        <v>1069910</v>
      </c>
      <c r="H296" s="39" t="s">
        <v>36</v>
      </c>
      <c r="I296" s="39">
        <v>13208113</v>
      </c>
      <c r="J296" s="39" t="s">
        <v>19</v>
      </c>
      <c r="K296" s="39">
        <v>2000</v>
      </c>
      <c r="L296" s="39">
        <v>159459.47</v>
      </c>
    </row>
    <row r="297" spans="1:12">
      <c r="A297" s="36">
        <v>41487</v>
      </c>
      <c r="B297" s="43" t="s">
        <v>1140</v>
      </c>
      <c r="C297" s="39">
        <v>1007977682</v>
      </c>
      <c r="D297" s="39" t="s">
        <v>12</v>
      </c>
      <c r="E297" s="39" t="s">
        <v>17</v>
      </c>
      <c r="F297" s="40">
        <v>93229235</v>
      </c>
      <c r="G297" s="39">
        <v>1069910</v>
      </c>
      <c r="H297" s="39" t="s">
        <v>36</v>
      </c>
      <c r="I297" s="39">
        <v>13208095</v>
      </c>
      <c r="J297" s="39" t="s">
        <v>20</v>
      </c>
      <c r="K297" s="39">
        <v>0</v>
      </c>
      <c r="L297" s="39">
        <v>0</v>
      </c>
    </row>
    <row r="298" spans="1:12">
      <c r="A298" s="36">
        <v>41487</v>
      </c>
      <c r="B298" s="43" t="s">
        <v>1140</v>
      </c>
      <c r="C298" s="39">
        <v>1007977682</v>
      </c>
      <c r="D298" s="39" t="s">
        <v>12</v>
      </c>
      <c r="E298" s="39" t="s">
        <v>17</v>
      </c>
      <c r="F298" s="40">
        <v>93229235</v>
      </c>
      <c r="G298" s="39">
        <v>1069910</v>
      </c>
      <c r="H298" s="39" t="s">
        <v>36</v>
      </c>
      <c r="I298" s="39">
        <v>13208095</v>
      </c>
      <c r="J298" s="39" t="s">
        <v>20</v>
      </c>
      <c r="K298" s="39">
        <v>3500</v>
      </c>
      <c r="L298" s="39">
        <v>279054.07</v>
      </c>
    </row>
    <row r="299" spans="1:12">
      <c r="A299" s="36">
        <v>41487</v>
      </c>
      <c r="B299" s="43" t="s">
        <v>1140</v>
      </c>
      <c r="C299" s="39">
        <v>1007977682</v>
      </c>
      <c r="D299" s="39" t="s">
        <v>12</v>
      </c>
      <c r="E299" s="39" t="s">
        <v>17</v>
      </c>
      <c r="F299" s="40">
        <v>93229235</v>
      </c>
      <c r="G299" s="39">
        <v>1069910</v>
      </c>
      <c r="H299" s="39" t="s">
        <v>36</v>
      </c>
      <c r="I299" s="39">
        <v>13208122</v>
      </c>
      <c r="J299" s="39" t="s">
        <v>21</v>
      </c>
      <c r="K299" s="39">
        <v>0</v>
      </c>
      <c r="L299" s="39">
        <v>0</v>
      </c>
    </row>
    <row r="300" spans="1:12">
      <c r="A300" s="36">
        <v>41487</v>
      </c>
      <c r="B300" s="43" t="s">
        <v>1140</v>
      </c>
      <c r="C300" s="39">
        <v>1007977682</v>
      </c>
      <c r="D300" s="39" t="s">
        <v>12</v>
      </c>
      <c r="E300" s="39" t="s">
        <v>17</v>
      </c>
      <c r="F300" s="40">
        <v>93229235</v>
      </c>
      <c r="G300" s="39">
        <v>1069910</v>
      </c>
      <c r="H300" s="39" t="s">
        <v>36</v>
      </c>
      <c r="I300" s="39">
        <v>13208122</v>
      </c>
      <c r="J300" s="39" t="s">
        <v>21</v>
      </c>
      <c r="K300" s="39">
        <v>2000</v>
      </c>
      <c r="L300" s="39">
        <v>159459.47</v>
      </c>
    </row>
    <row r="301" spans="1:12">
      <c r="A301" s="36">
        <v>41487</v>
      </c>
      <c r="B301" s="43" t="s">
        <v>1140</v>
      </c>
      <c r="C301" s="39">
        <v>1007977682</v>
      </c>
      <c r="D301" s="39" t="s">
        <v>12</v>
      </c>
      <c r="E301" s="39" t="s">
        <v>17</v>
      </c>
      <c r="F301" s="40">
        <v>93229235</v>
      </c>
      <c r="G301" s="39">
        <v>1069910</v>
      </c>
      <c r="H301" s="39" t="s">
        <v>36</v>
      </c>
      <c r="I301" s="39">
        <v>13208149</v>
      </c>
      <c r="J301" s="39" t="s">
        <v>15</v>
      </c>
      <c r="K301" s="39">
        <v>0</v>
      </c>
      <c r="L301" s="39">
        <v>0</v>
      </c>
    </row>
    <row r="302" spans="1:12">
      <c r="A302" s="36">
        <v>41487</v>
      </c>
      <c r="B302" s="43" t="s">
        <v>1140</v>
      </c>
      <c r="C302" s="39">
        <v>1007977682</v>
      </c>
      <c r="D302" s="39" t="s">
        <v>12</v>
      </c>
      <c r="E302" s="39" t="s">
        <v>17</v>
      </c>
      <c r="F302" s="40">
        <v>93229235</v>
      </c>
      <c r="G302" s="39">
        <v>1069910</v>
      </c>
      <c r="H302" s="39" t="s">
        <v>36</v>
      </c>
      <c r="I302" s="39">
        <v>13208149</v>
      </c>
      <c r="J302" s="39" t="s">
        <v>15</v>
      </c>
      <c r="K302" s="39">
        <v>1000</v>
      </c>
      <c r="L302" s="39">
        <v>55149.4</v>
      </c>
    </row>
    <row r="303" spans="1:12">
      <c r="A303" s="36">
        <v>41487</v>
      </c>
      <c r="B303" s="43" t="s">
        <v>1140</v>
      </c>
      <c r="C303" s="39">
        <v>1007977682</v>
      </c>
      <c r="D303" s="39" t="s">
        <v>12</v>
      </c>
      <c r="E303" s="39" t="s">
        <v>17</v>
      </c>
      <c r="F303" s="40">
        <v>93229235</v>
      </c>
      <c r="G303" s="39">
        <v>1069910</v>
      </c>
      <c r="H303" s="39" t="s">
        <v>36</v>
      </c>
      <c r="I303" s="39">
        <v>13208158</v>
      </c>
      <c r="J303" s="39" t="s">
        <v>16</v>
      </c>
      <c r="K303" s="39">
        <v>0</v>
      </c>
      <c r="L303" s="39">
        <v>0</v>
      </c>
    </row>
    <row r="304" spans="1:12">
      <c r="A304" s="36">
        <v>41487</v>
      </c>
      <c r="B304" s="43" t="s">
        <v>1140</v>
      </c>
      <c r="C304" s="39">
        <v>1007977682</v>
      </c>
      <c r="D304" s="39" t="s">
        <v>12</v>
      </c>
      <c r="E304" s="39" t="s">
        <v>17</v>
      </c>
      <c r="F304" s="40">
        <v>93229235</v>
      </c>
      <c r="G304" s="39">
        <v>1069910</v>
      </c>
      <c r="H304" s="39" t="s">
        <v>36</v>
      </c>
      <c r="I304" s="39">
        <v>13208158</v>
      </c>
      <c r="J304" s="39" t="s">
        <v>16</v>
      </c>
      <c r="K304" s="39">
        <v>2500</v>
      </c>
      <c r="L304" s="39">
        <v>137873.5</v>
      </c>
    </row>
    <row r="305" spans="1:12">
      <c r="A305" s="36">
        <v>41488</v>
      </c>
      <c r="B305" s="43" t="s">
        <v>1141</v>
      </c>
      <c r="C305" s="39">
        <v>1007980730</v>
      </c>
      <c r="D305" s="39" t="s">
        <v>12</v>
      </c>
      <c r="E305" s="39" t="s">
        <v>17</v>
      </c>
      <c r="F305" s="40">
        <v>93229250</v>
      </c>
      <c r="G305" s="39">
        <v>1075926</v>
      </c>
      <c r="H305" s="39" t="s">
        <v>33</v>
      </c>
      <c r="I305" s="39">
        <v>13208113</v>
      </c>
      <c r="J305" s="39" t="s">
        <v>19</v>
      </c>
      <c r="K305" s="39">
        <v>0</v>
      </c>
      <c r="L305" s="39">
        <v>0</v>
      </c>
    </row>
    <row r="306" spans="1:12">
      <c r="A306" s="36">
        <v>41488</v>
      </c>
      <c r="B306" s="43" t="s">
        <v>1141</v>
      </c>
      <c r="C306" s="39">
        <v>1007980730</v>
      </c>
      <c r="D306" s="39" t="s">
        <v>12</v>
      </c>
      <c r="E306" s="39" t="s">
        <v>17</v>
      </c>
      <c r="F306" s="40">
        <v>93229250</v>
      </c>
      <c r="G306" s="39">
        <v>1075926</v>
      </c>
      <c r="H306" s="39" t="s">
        <v>33</v>
      </c>
      <c r="I306" s="39">
        <v>13208113</v>
      </c>
      <c r="J306" s="39" t="s">
        <v>19</v>
      </c>
      <c r="K306" s="39">
        <v>100</v>
      </c>
      <c r="L306" s="39">
        <v>7925.26</v>
      </c>
    </row>
    <row r="307" spans="1:12">
      <c r="A307" s="36">
        <v>41488</v>
      </c>
      <c r="B307" s="43" t="s">
        <v>1141</v>
      </c>
      <c r="C307" s="39">
        <v>1007980730</v>
      </c>
      <c r="D307" s="39" t="s">
        <v>12</v>
      </c>
      <c r="E307" s="39" t="s">
        <v>17</v>
      </c>
      <c r="F307" s="40">
        <v>93229250</v>
      </c>
      <c r="G307" s="39">
        <v>1075926</v>
      </c>
      <c r="H307" s="39" t="s">
        <v>33</v>
      </c>
      <c r="I307" s="39">
        <v>13208095</v>
      </c>
      <c r="J307" s="39" t="s">
        <v>20</v>
      </c>
      <c r="K307" s="39">
        <v>0</v>
      </c>
      <c r="L307" s="39">
        <v>0</v>
      </c>
    </row>
    <row r="308" spans="1:12">
      <c r="A308" s="36">
        <v>41488</v>
      </c>
      <c r="B308" s="43" t="s">
        <v>1141</v>
      </c>
      <c r="C308" s="39">
        <v>1007980730</v>
      </c>
      <c r="D308" s="39" t="s">
        <v>12</v>
      </c>
      <c r="E308" s="39" t="s">
        <v>17</v>
      </c>
      <c r="F308" s="40">
        <v>93229250</v>
      </c>
      <c r="G308" s="39">
        <v>1075926</v>
      </c>
      <c r="H308" s="39" t="s">
        <v>33</v>
      </c>
      <c r="I308" s="39">
        <v>13208095</v>
      </c>
      <c r="J308" s="39" t="s">
        <v>20</v>
      </c>
      <c r="K308" s="39">
        <v>1200</v>
      </c>
      <c r="L308" s="39">
        <v>95103.12</v>
      </c>
    </row>
    <row r="309" spans="1:12">
      <c r="A309" s="36">
        <v>41488</v>
      </c>
      <c r="B309" s="43" t="s">
        <v>1142</v>
      </c>
      <c r="C309" s="39">
        <v>1007980737</v>
      </c>
      <c r="D309" s="39" t="s">
        <v>12</v>
      </c>
      <c r="E309" s="39" t="s">
        <v>17</v>
      </c>
      <c r="F309" s="40">
        <v>93229251</v>
      </c>
      <c r="G309" s="39">
        <v>1075926</v>
      </c>
      <c r="H309" s="39" t="s">
        <v>33</v>
      </c>
      <c r="I309" s="39">
        <v>13208113</v>
      </c>
      <c r="J309" s="39" t="s">
        <v>19</v>
      </c>
      <c r="K309" s="39">
        <v>0</v>
      </c>
      <c r="L309" s="39">
        <v>0</v>
      </c>
    </row>
    <row r="310" spans="1:12">
      <c r="A310" s="36">
        <v>41488</v>
      </c>
      <c r="B310" s="43" t="s">
        <v>1142</v>
      </c>
      <c r="C310" s="39">
        <v>1007980737</v>
      </c>
      <c r="D310" s="39" t="s">
        <v>12</v>
      </c>
      <c r="E310" s="39" t="s">
        <v>17</v>
      </c>
      <c r="F310" s="40">
        <v>93229251</v>
      </c>
      <c r="G310" s="39">
        <v>1075926</v>
      </c>
      <c r="H310" s="39" t="s">
        <v>33</v>
      </c>
      <c r="I310" s="39">
        <v>13208113</v>
      </c>
      <c r="J310" s="39" t="s">
        <v>19</v>
      </c>
      <c r="K310" s="39">
        <v>100</v>
      </c>
      <c r="L310" s="39">
        <v>7925.26</v>
      </c>
    </row>
    <row r="311" spans="1:12">
      <c r="A311" s="36">
        <v>41488</v>
      </c>
      <c r="B311" s="43" t="s">
        <v>1142</v>
      </c>
      <c r="C311" s="39">
        <v>1007980737</v>
      </c>
      <c r="D311" s="39" t="s">
        <v>12</v>
      </c>
      <c r="E311" s="39" t="s">
        <v>17</v>
      </c>
      <c r="F311" s="40">
        <v>93229251</v>
      </c>
      <c r="G311" s="39">
        <v>1075926</v>
      </c>
      <c r="H311" s="39" t="s">
        <v>33</v>
      </c>
      <c r="I311" s="39">
        <v>13208095</v>
      </c>
      <c r="J311" s="39" t="s">
        <v>20</v>
      </c>
      <c r="K311" s="39">
        <v>0</v>
      </c>
      <c r="L311" s="39">
        <v>0</v>
      </c>
    </row>
    <row r="312" spans="1:12">
      <c r="A312" s="36">
        <v>41488</v>
      </c>
      <c r="B312" s="43" t="s">
        <v>1142</v>
      </c>
      <c r="C312" s="39">
        <v>1007980737</v>
      </c>
      <c r="D312" s="39" t="s">
        <v>12</v>
      </c>
      <c r="E312" s="39" t="s">
        <v>17</v>
      </c>
      <c r="F312" s="40">
        <v>93229251</v>
      </c>
      <c r="G312" s="39">
        <v>1075926</v>
      </c>
      <c r="H312" s="39" t="s">
        <v>33</v>
      </c>
      <c r="I312" s="39">
        <v>13208095</v>
      </c>
      <c r="J312" s="39" t="s">
        <v>20</v>
      </c>
      <c r="K312" s="39">
        <v>500</v>
      </c>
      <c r="L312" s="39">
        <v>39626.300000000003</v>
      </c>
    </row>
    <row r="313" spans="1:12">
      <c r="A313" s="36">
        <v>41488</v>
      </c>
      <c r="B313" s="43"/>
      <c r="C313" s="39">
        <v>1007980766</v>
      </c>
      <c r="D313" s="39" t="s">
        <v>12</v>
      </c>
      <c r="E313" s="39" t="s">
        <v>17</v>
      </c>
      <c r="F313" s="40">
        <v>93229255</v>
      </c>
      <c r="G313" s="39">
        <v>1076288</v>
      </c>
      <c r="H313" s="39" t="s">
        <v>35</v>
      </c>
      <c r="I313" s="39">
        <v>13208113</v>
      </c>
      <c r="J313" s="39" t="s">
        <v>19</v>
      </c>
      <c r="K313" s="39">
        <v>0</v>
      </c>
      <c r="L313" s="39">
        <v>0</v>
      </c>
    </row>
    <row r="314" spans="1:12">
      <c r="A314" s="36">
        <v>41488</v>
      </c>
      <c r="B314" s="43"/>
      <c r="C314" s="39">
        <v>1007980766</v>
      </c>
      <c r="D314" s="39" t="s">
        <v>12</v>
      </c>
      <c r="E314" s="39" t="s">
        <v>17</v>
      </c>
      <c r="F314" s="40">
        <v>93229255</v>
      </c>
      <c r="G314" s="39">
        <v>1076288</v>
      </c>
      <c r="H314" s="39" t="s">
        <v>35</v>
      </c>
      <c r="I314" s="39">
        <v>13208113</v>
      </c>
      <c r="J314" s="39" t="s">
        <v>19</v>
      </c>
      <c r="K314" s="39">
        <v>1000</v>
      </c>
      <c r="L314" s="39">
        <v>72986</v>
      </c>
    </row>
    <row r="315" spans="1:12">
      <c r="A315" s="36">
        <v>41488</v>
      </c>
      <c r="B315" s="43"/>
      <c r="C315" s="39">
        <v>1007980766</v>
      </c>
      <c r="D315" s="39" t="s">
        <v>12</v>
      </c>
      <c r="E315" s="39" t="s">
        <v>17</v>
      </c>
      <c r="F315" s="40">
        <v>93229255</v>
      </c>
      <c r="G315" s="39">
        <v>1076288</v>
      </c>
      <c r="H315" s="39" t="s">
        <v>35</v>
      </c>
      <c r="I315" s="39">
        <v>13208095</v>
      </c>
      <c r="J315" s="39" t="s">
        <v>20</v>
      </c>
      <c r="K315" s="39">
        <v>0</v>
      </c>
      <c r="L315" s="39">
        <v>0</v>
      </c>
    </row>
    <row r="316" spans="1:12">
      <c r="A316" s="36">
        <v>41488</v>
      </c>
      <c r="B316" s="43"/>
      <c r="C316" s="39">
        <v>1007980766</v>
      </c>
      <c r="D316" s="39" t="s">
        <v>12</v>
      </c>
      <c r="E316" s="39" t="s">
        <v>17</v>
      </c>
      <c r="F316" s="40">
        <v>93229255</v>
      </c>
      <c r="G316" s="39">
        <v>1076288</v>
      </c>
      <c r="H316" s="39" t="s">
        <v>35</v>
      </c>
      <c r="I316" s="39">
        <v>13208095</v>
      </c>
      <c r="J316" s="39" t="s">
        <v>20</v>
      </c>
      <c r="K316" s="39">
        <v>2500</v>
      </c>
      <c r="L316" s="39">
        <v>182465</v>
      </c>
    </row>
    <row r="317" spans="1:12">
      <c r="A317" s="36">
        <v>41488</v>
      </c>
      <c r="B317" s="43"/>
      <c r="C317" s="39">
        <v>1007980766</v>
      </c>
      <c r="D317" s="39" t="s">
        <v>12</v>
      </c>
      <c r="E317" s="39" t="s">
        <v>17</v>
      </c>
      <c r="F317" s="40">
        <v>93229255</v>
      </c>
      <c r="G317" s="39">
        <v>1076288</v>
      </c>
      <c r="H317" s="39" t="s">
        <v>35</v>
      </c>
      <c r="I317" s="39">
        <v>13208122</v>
      </c>
      <c r="J317" s="39" t="s">
        <v>21</v>
      </c>
      <c r="K317" s="39">
        <v>0</v>
      </c>
      <c r="L317" s="39">
        <v>0</v>
      </c>
    </row>
    <row r="318" spans="1:12">
      <c r="A318" s="36">
        <v>41488</v>
      </c>
      <c r="B318" s="43"/>
      <c r="C318" s="39">
        <v>1007980766</v>
      </c>
      <c r="D318" s="39" t="s">
        <v>12</v>
      </c>
      <c r="E318" s="39" t="s">
        <v>17</v>
      </c>
      <c r="F318" s="40">
        <v>93229255</v>
      </c>
      <c r="G318" s="39">
        <v>1076288</v>
      </c>
      <c r="H318" s="39" t="s">
        <v>35</v>
      </c>
      <c r="I318" s="39">
        <v>13208122</v>
      </c>
      <c r="J318" s="39" t="s">
        <v>21</v>
      </c>
      <c r="K318" s="39">
        <v>1500</v>
      </c>
      <c r="L318" s="39">
        <v>109479</v>
      </c>
    </row>
    <row r="319" spans="1:12">
      <c r="A319" s="36">
        <v>41488</v>
      </c>
      <c r="B319" s="43"/>
      <c r="C319" s="39">
        <v>1007980766</v>
      </c>
      <c r="D319" s="39" t="s">
        <v>12</v>
      </c>
      <c r="E319" s="39" t="s">
        <v>17</v>
      </c>
      <c r="F319" s="40">
        <v>93229255</v>
      </c>
      <c r="G319" s="39">
        <v>1076288</v>
      </c>
      <c r="H319" s="39" t="s">
        <v>35</v>
      </c>
      <c r="I319" s="39">
        <v>13208149</v>
      </c>
      <c r="J319" s="39" t="s">
        <v>15</v>
      </c>
      <c r="K319" s="39">
        <v>0</v>
      </c>
      <c r="L319" s="39">
        <v>0</v>
      </c>
    </row>
    <row r="320" spans="1:12">
      <c r="A320" s="36">
        <v>41488</v>
      </c>
      <c r="B320" s="43"/>
      <c r="C320" s="39">
        <v>1007980766</v>
      </c>
      <c r="D320" s="39" t="s">
        <v>12</v>
      </c>
      <c r="E320" s="39" t="s">
        <v>17</v>
      </c>
      <c r="F320" s="40">
        <v>93229255</v>
      </c>
      <c r="G320" s="39">
        <v>1076288</v>
      </c>
      <c r="H320" s="39" t="s">
        <v>35</v>
      </c>
      <c r="I320" s="39">
        <v>13208149</v>
      </c>
      <c r="J320" s="39" t="s">
        <v>15</v>
      </c>
      <c r="K320" s="39">
        <v>2000</v>
      </c>
      <c r="L320" s="39">
        <v>108360</v>
      </c>
    </row>
    <row r="321" spans="1:12">
      <c r="A321" s="36">
        <v>41488</v>
      </c>
      <c r="B321" s="43"/>
      <c r="C321" s="39">
        <v>1007980766</v>
      </c>
      <c r="D321" s="39" t="s">
        <v>12</v>
      </c>
      <c r="E321" s="39" t="s">
        <v>17</v>
      </c>
      <c r="F321" s="40">
        <v>93229255</v>
      </c>
      <c r="G321" s="39">
        <v>1076288</v>
      </c>
      <c r="H321" s="39" t="s">
        <v>35</v>
      </c>
      <c r="I321" s="39">
        <v>13208158</v>
      </c>
      <c r="J321" s="39" t="s">
        <v>16</v>
      </c>
      <c r="K321" s="39">
        <v>0</v>
      </c>
      <c r="L321" s="39">
        <v>0</v>
      </c>
    </row>
    <row r="322" spans="1:12">
      <c r="A322" s="36">
        <v>41488</v>
      </c>
      <c r="B322" s="43"/>
      <c r="C322" s="39">
        <v>1007980766</v>
      </c>
      <c r="D322" s="39" t="s">
        <v>12</v>
      </c>
      <c r="E322" s="39" t="s">
        <v>17</v>
      </c>
      <c r="F322" s="40">
        <v>93229255</v>
      </c>
      <c r="G322" s="39">
        <v>1076288</v>
      </c>
      <c r="H322" s="39" t="s">
        <v>35</v>
      </c>
      <c r="I322" s="39">
        <v>13208158</v>
      </c>
      <c r="J322" s="39" t="s">
        <v>16</v>
      </c>
      <c r="K322" s="39">
        <v>3000</v>
      </c>
      <c r="L322" s="39">
        <v>162540</v>
      </c>
    </row>
    <row r="323" spans="1:12">
      <c r="A323" s="36">
        <v>41488</v>
      </c>
      <c r="B323" s="43"/>
      <c r="C323" s="39">
        <v>1007980766</v>
      </c>
      <c r="D323" s="39" t="s">
        <v>12</v>
      </c>
      <c r="E323" s="39" t="s">
        <v>17</v>
      </c>
      <c r="F323" s="40">
        <v>93229255</v>
      </c>
      <c r="G323" s="39">
        <v>1076288</v>
      </c>
      <c r="H323" s="39" t="s">
        <v>35</v>
      </c>
      <c r="I323" s="39">
        <v>13237099</v>
      </c>
      <c r="J323" s="39" t="s">
        <v>901</v>
      </c>
      <c r="K323" s="39">
        <v>0</v>
      </c>
      <c r="L323" s="39">
        <v>0</v>
      </c>
    </row>
    <row r="324" spans="1:12">
      <c r="A324" s="36">
        <v>41488</v>
      </c>
      <c r="B324" s="43"/>
      <c r="C324" s="39">
        <v>1007980766</v>
      </c>
      <c r="D324" s="39" t="s">
        <v>12</v>
      </c>
      <c r="E324" s="39" t="s">
        <v>17</v>
      </c>
      <c r="F324" s="40">
        <v>93229255</v>
      </c>
      <c r="G324" s="39">
        <v>1076288</v>
      </c>
      <c r="H324" s="39" t="s">
        <v>35</v>
      </c>
      <c r="I324" s="39">
        <v>13237099</v>
      </c>
      <c r="J324" s="39" t="s">
        <v>901</v>
      </c>
      <c r="K324" s="39">
        <v>2000</v>
      </c>
      <c r="L324" s="39">
        <v>108360</v>
      </c>
    </row>
    <row r="325" spans="1:12">
      <c r="A325" s="36">
        <v>41489</v>
      </c>
      <c r="B325" s="43" t="s">
        <v>1143</v>
      </c>
      <c r="C325" s="39">
        <v>1007981675</v>
      </c>
      <c r="D325" s="39" t="s">
        <v>12</v>
      </c>
      <c r="E325" s="39" t="s">
        <v>17</v>
      </c>
      <c r="F325" s="40">
        <v>93229266</v>
      </c>
      <c r="G325" s="39">
        <v>1077315</v>
      </c>
      <c r="H325" s="39" t="s">
        <v>30</v>
      </c>
      <c r="I325" s="39">
        <v>13208158</v>
      </c>
      <c r="J325" s="39" t="s">
        <v>16</v>
      </c>
      <c r="K325" s="39">
        <v>0</v>
      </c>
      <c r="L325" s="39">
        <v>0</v>
      </c>
    </row>
    <row r="326" spans="1:12">
      <c r="A326" s="36">
        <v>41489</v>
      </c>
      <c r="B326" s="43" t="s">
        <v>1143</v>
      </c>
      <c r="C326" s="39">
        <v>1007981675</v>
      </c>
      <c r="D326" s="39" t="s">
        <v>12</v>
      </c>
      <c r="E326" s="39" t="s">
        <v>17</v>
      </c>
      <c r="F326" s="40">
        <v>93229266</v>
      </c>
      <c r="G326" s="39">
        <v>1077315</v>
      </c>
      <c r="H326" s="39" t="s">
        <v>30</v>
      </c>
      <c r="I326" s="39">
        <v>13208158</v>
      </c>
      <c r="J326" s="39" t="s">
        <v>16</v>
      </c>
      <c r="K326" s="39">
        <v>10</v>
      </c>
      <c r="L326" s="39">
        <v>556.44000000000005</v>
      </c>
    </row>
    <row r="327" spans="1:12">
      <c r="A327" s="36">
        <v>41489</v>
      </c>
      <c r="B327" s="43">
        <v>527852</v>
      </c>
      <c r="C327" s="39">
        <v>1007981718</v>
      </c>
      <c r="D327" s="39" t="s">
        <v>12</v>
      </c>
      <c r="E327" s="39" t="s">
        <v>17</v>
      </c>
      <c r="F327" s="40">
        <v>93229274</v>
      </c>
      <c r="G327" s="39">
        <v>1077703</v>
      </c>
      <c r="H327" s="39" t="s">
        <v>39</v>
      </c>
      <c r="I327" s="39">
        <v>13208113</v>
      </c>
      <c r="J327" s="39" t="s">
        <v>19</v>
      </c>
      <c r="K327" s="39">
        <v>0</v>
      </c>
      <c r="L327" s="39">
        <v>0</v>
      </c>
    </row>
    <row r="328" spans="1:12">
      <c r="A328" s="36">
        <v>41489</v>
      </c>
      <c r="B328" s="43">
        <v>527852</v>
      </c>
      <c r="C328" s="39">
        <v>1007981718</v>
      </c>
      <c r="D328" s="39" t="s">
        <v>12</v>
      </c>
      <c r="E328" s="39" t="s">
        <v>17</v>
      </c>
      <c r="F328" s="40">
        <v>93229274</v>
      </c>
      <c r="G328" s="39">
        <v>1077703</v>
      </c>
      <c r="H328" s="39" t="s">
        <v>39</v>
      </c>
      <c r="I328" s="39">
        <v>13208113</v>
      </c>
      <c r="J328" s="39" t="s">
        <v>19</v>
      </c>
      <c r="K328" s="39">
        <v>3500</v>
      </c>
      <c r="L328" s="39">
        <v>274836.09999999998</v>
      </c>
    </row>
    <row r="329" spans="1:12">
      <c r="A329" s="36">
        <v>41489</v>
      </c>
      <c r="B329" s="43">
        <v>527852</v>
      </c>
      <c r="C329" s="39">
        <v>1007981718</v>
      </c>
      <c r="D329" s="39" t="s">
        <v>12</v>
      </c>
      <c r="E329" s="39" t="s">
        <v>17</v>
      </c>
      <c r="F329" s="40">
        <v>93229274</v>
      </c>
      <c r="G329" s="39">
        <v>1077703</v>
      </c>
      <c r="H329" s="39" t="s">
        <v>39</v>
      </c>
      <c r="I329" s="39">
        <v>13208095</v>
      </c>
      <c r="J329" s="39" t="s">
        <v>20</v>
      </c>
      <c r="K329" s="39">
        <v>0</v>
      </c>
      <c r="L329" s="39">
        <v>0</v>
      </c>
    </row>
    <row r="330" spans="1:12">
      <c r="A330" s="36">
        <v>41489</v>
      </c>
      <c r="B330" s="43">
        <v>527852</v>
      </c>
      <c r="C330" s="39">
        <v>1007981718</v>
      </c>
      <c r="D330" s="39" t="s">
        <v>12</v>
      </c>
      <c r="E330" s="39" t="s">
        <v>17</v>
      </c>
      <c r="F330" s="40">
        <v>93229274</v>
      </c>
      <c r="G330" s="39">
        <v>1077703</v>
      </c>
      <c r="H330" s="39" t="s">
        <v>39</v>
      </c>
      <c r="I330" s="39">
        <v>13208095</v>
      </c>
      <c r="J330" s="39" t="s">
        <v>20</v>
      </c>
      <c r="K330" s="39">
        <v>3000</v>
      </c>
      <c r="L330" s="39">
        <v>235573.8</v>
      </c>
    </row>
    <row r="331" spans="1:12">
      <c r="A331" s="36">
        <v>41488</v>
      </c>
      <c r="B331" s="43" t="s">
        <v>1144</v>
      </c>
      <c r="C331" s="39">
        <v>1007980750</v>
      </c>
      <c r="D331" s="39" t="s">
        <v>12</v>
      </c>
      <c r="E331" s="39" t="s">
        <v>17</v>
      </c>
      <c r="F331" s="40">
        <v>93229253</v>
      </c>
      <c r="G331" s="39">
        <v>1080083</v>
      </c>
      <c r="H331" s="39" t="s">
        <v>30</v>
      </c>
      <c r="I331" s="39">
        <v>13208095</v>
      </c>
      <c r="J331" s="39" t="s">
        <v>20</v>
      </c>
      <c r="K331" s="39">
        <v>0</v>
      </c>
      <c r="L331" s="39">
        <v>0</v>
      </c>
    </row>
    <row r="332" spans="1:12">
      <c r="A332" s="36">
        <v>41488</v>
      </c>
      <c r="B332" s="43" t="s">
        <v>1144</v>
      </c>
      <c r="C332" s="39">
        <v>1007980750</v>
      </c>
      <c r="D332" s="39" t="s">
        <v>12</v>
      </c>
      <c r="E332" s="39" t="s">
        <v>17</v>
      </c>
      <c r="F332" s="40">
        <v>93229253</v>
      </c>
      <c r="G332" s="39">
        <v>1080083</v>
      </c>
      <c r="H332" s="39" t="s">
        <v>30</v>
      </c>
      <c r="I332" s="39">
        <v>13208095</v>
      </c>
      <c r="J332" s="39" t="s">
        <v>20</v>
      </c>
      <c r="K332" s="39">
        <v>70</v>
      </c>
      <c r="L332" s="39">
        <v>5547.68</v>
      </c>
    </row>
    <row r="333" spans="1:12">
      <c r="A333" s="36">
        <v>41489</v>
      </c>
      <c r="B333" s="43" t="s">
        <v>1145</v>
      </c>
      <c r="C333" s="39">
        <v>1007981701</v>
      </c>
      <c r="D333" s="39" t="s">
        <v>12</v>
      </c>
      <c r="E333" s="39" t="s">
        <v>17</v>
      </c>
      <c r="F333" s="40">
        <v>93229271</v>
      </c>
      <c r="G333" s="39">
        <v>1085395</v>
      </c>
      <c r="H333" s="39" t="s">
        <v>31</v>
      </c>
      <c r="I333" s="39">
        <v>13208095</v>
      </c>
      <c r="J333" s="39" t="s">
        <v>20</v>
      </c>
      <c r="K333" s="39">
        <v>0</v>
      </c>
      <c r="L333" s="39">
        <v>0</v>
      </c>
    </row>
    <row r="334" spans="1:12">
      <c r="A334" s="36">
        <v>41489</v>
      </c>
      <c r="B334" s="43" t="s">
        <v>1145</v>
      </c>
      <c r="C334" s="39">
        <v>1007981701</v>
      </c>
      <c r="D334" s="39" t="s">
        <v>12</v>
      </c>
      <c r="E334" s="39" t="s">
        <v>17</v>
      </c>
      <c r="F334" s="40">
        <v>93229271</v>
      </c>
      <c r="G334" s="39">
        <v>1085395</v>
      </c>
      <c r="H334" s="39" t="s">
        <v>31</v>
      </c>
      <c r="I334" s="39">
        <v>13208095</v>
      </c>
      <c r="J334" s="39" t="s">
        <v>20</v>
      </c>
      <c r="K334" s="39">
        <v>40</v>
      </c>
      <c r="L334" s="39">
        <v>3170.1</v>
      </c>
    </row>
    <row r="335" spans="1:12">
      <c r="A335" s="36">
        <v>41489</v>
      </c>
      <c r="B335" s="43" t="s">
        <v>1145</v>
      </c>
      <c r="C335" s="39">
        <v>1007981701</v>
      </c>
      <c r="D335" s="39" t="s">
        <v>12</v>
      </c>
      <c r="E335" s="39" t="s">
        <v>17</v>
      </c>
      <c r="F335" s="40">
        <v>93229271</v>
      </c>
      <c r="G335" s="39">
        <v>1085395</v>
      </c>
      <c r="H335" s="39" t="s">
        <v>31</v>
      </c>
      <c r="I335" s="39">
        <v>13208122</v>
      </c>
      <c r="J335" s="39" t="s">
        <v>21</v>
      </c>
      <c r="K335" s="39">
        <v>0</v>
      </c>
      <c r="L335" s="39">
        <v>0</v>
      </c>
    </row>
    <row r="336" spans="1:12">
      <c r="A336" s="36">
        <v>41489</v>
      </c>
      <c r="B336" s="43" t="s">
        <v>1145</v>
      </c>
      <c r="C336" s="39">
        <v>1007981701</v>
      </c>
      <c r="D336" s="39" t="s">
        <v>12</v>
      </c>
      <c r="E336" s="39" t="s">
        <v>17</v>
      </c>
      <c r="F336" s="40">
        <v>93229271</v>
      </c>
      <c r="G336" s="39">
        <v>1085395</v>
      </c>
      <c r="H336" s="39" t="s">
        <v>31</v>
      </c>
      <c r="I336" s="39">
        <v>13208122</v>
      </c>
      <c r="J336" s="39" t="s">
        <v>21</v>
      </c>
      <c r="K336" s="39">
        <v>20</v>
      </c>
      <c r="L336" s="39">
        <v>1585.05</v>
      </c>
    </row>
    <row r="337" spans="1:12">
      <c r="A337" s="36">
        <v>41489</v>
      </c>
      <c r="B337" s="43" t="s">
        <v>1145</v>
      </c>
      <c r="C337" s="39">
        <v>1007981701</v>
      </c>
      <c r="D337" s="39" t="s">
        <v>12</v>
      </c>
      <c r="E337" s="39" t="s">
        <v>17</v>
      </c>
      <c r="F337" s="40">
        <v>93229271</v>
      </c>
      <c r="G337" s="39">
        <v>1085395</v>
      </c>
      <c r="H337" s="39" t="s">
        <v>31</v>
      </c>
      <c r="I337" s="39">
        <v>13208158</v>
      </c>
      <c r="J337" s="39" t="s">
        <v>16</v>
      </c>
      <c r="K337" s="39">
        <v>0</v>
      </c>
      <c r="L337" s="39">
        <v>0</v>
      </c>
    </row>
    <row r="338" spans="1:12">
      <c r="A338" s="36">
        <v>41489</v>
      </c>
      <c r="B338" s="43" t="s">
        <v>1145</v>
      </c>
      <c r="C338" s="39">
        <v>1007981701</v>
      </c>
      <c r="D338" s="39" t="s">
        <v>12</v>
      </c>
      <c r="E338" s="39" t="s">
        <v>17</v>
      </c>
      <c r="F338" s="40">
        <v>93229271</v>
      </c>
      <c r="G338" s="39">
        <v>1085395</v>
      </c>
      <c r="H338" s="39" t="s">
        <v>31</v>
      </c>
      <c r="I338" s="39">
        <v>13208158</v>
      </c>
      <c r="J338" s="39" t="s">
        <v>16</v>
      </c>
      <c r="K338" s="39">
        <v>10</v>
      </c>
      <c r="L338" s="39">
        <v>556.44000000000005</v>
      </c>
    </row>
    <row r="339" spans="1:12">
      <c r="A339" s="36">
        <v>41487</v>
      </c>
      <c r="B339" s="43">
        <v>18035533</v>
      </c>
      <c r="C339" s="39">
        <v>1007977661</v>
      </c>
      <c r="D339" s="39" t="s">
        <v>12</v>
      </c>
      <c r="E339" s="39" t="s">
        <v>17</v>
      </c>
      <c r="F339" s="40">
        <v>93229227</v>
      </c>
      <c r="G339" s="39">
        <v>1086774</v>
      </c>
      <c r="H339" s="39" t="s">
        <v>79</v>
      </c>
      <c r="I339" s="39">
        <v>13208113</v>
      </c>
      <c r="J339" s="39" t="s">
        <v>19</v>
      </c>
      <c r="K339" s="39">
        <v>0</v>
      </c>
      <c r="L339" s="39">
        <v>0</v>
      </c>
    </row>
    <row r="340" spans="1:12">
      <c r="A340" s="36">
        <v>41487</v>
      </c>
      <c r="B340" s="43">
        <v>18035533</v>
      </c>
      <c r="C340" s="39">
        <v>1007977661</v>
      </c>
      <c r="D340" s="39" t="s">
        <v>12</v>
      </c>
      <c r="E340" s="39" t="s">
        <v>17</v>
      </c>
      <c r="F340" s="40">
        <v>93229227</v>
      </c>
      <c r="G340" s="39">
        <v>1086774</v>
      </c>
      <c r="H340" s="39" t="s">
        <v>79</v>
      </c>
      <c r="I340" s="39">
        <v>13208113</v>
      </c>
      <c r="J340" s="39" t="s">
        <v>19</v>
      </c>
      <c r="K340" s="39">
        <v>1000</v>
      </c>
      <c r="L340" s="39">
        <v>79729.73</v>
      </c>
    </row>
    <row r="341" spans="1:12">
      <c r="A341" s="36">
        <v>41491</v>
      </c>
      <c r="B341" s="43">
        <v>18087942</v>
      </c>
      <c r="C341" s="39">
        <v>1007984189</v>
      </c>
      <c r="D341" s="39" t="s">
        <v>12</v>
      </c>
      <c r="E341" s="39" t="s">
        <v>17</v>
      </c>
      <c r="F341" s="40">
        <v>93229280</v>
      </c>
      <c r="G341" s="39">
        <v>1086774</v>
      </c>
      <c r="H341" s="39" t="s">
        <v>79</v>
      </c>
      <c r="I341" s="39">
        <v>13208095</v>
      </c>
      <c r="J341" s="39" t="s">
        <v>20</v>
      </c>
      <c r="K341" s="39">
        <v>0</v>
      </c>
      <c r="L341" s="39">
        <v>0</v>
      </c>
    </row>
    <row r="342" spans="1:12">
      <c r="A342" s="36">
        <v>41491</v>
      </c>
      <c r="B342" s="43">
        <v>18087942</v>
      </c>
      <c r="C342" s="39">
        <v>1007984189</v>
      </c>
      <c r="D342" s="39" t="s">
        <v>12</v>
      </c>
      <c r="E342" s="39" t="s">
        <v>17</v>
      </c>
      <c r="F342" s="40">
        <v>93229280</v>
      </c>
      <c r="G342" s="39">
        <v>1086774</v>
      </c>
      <c r="H342" s="39" t="s">
        <v>79</v>
      </c>
      <c r="I342" s="39">
        <v>13208095</v>
      </c>
      <c r="J342" s="39" t="s">
        <v>20</v>
      </c>
      <c r="K342" s="39">
        <v>1000</v>
      </c>
      <c r="L342" s="39">
        <v>79729.73</v>
      </c>
    </row>
    <row r="343" spans="1:12">
      <c r="A343" s="36">
        <v>41487</v>
      </c>
      <c r="B343" s="43" t="s">
        <v>1146</v>
      </c>
      <c r="C343" s="39">
        <v>1007977703</v>
      </c>
      <c r="D343" s="39" t="s">
        <v>12</v>
      </c>
      <c r="E343" s="39" t="s">
        <v>17</v>
      </c>
      <c r="F343" s="40">
        <v>93229242</v>
      </c>
      <c r="G343" s="39">
        <v>1090165</v>
      </c>
      <c r="H343" s="39" t="s">
        <v>31</v>
      </c>
      <c r="I343" s="39">
        <v>13208122</v>
      </c>
      <c r="J343" s="39" t="s">
        <v>21</v>
      </c>
      <c r="K343" s="39">
        <v>0</v>
      </c>
      <c r="L343" s="39">
        <v>0</v>
      </c>
    </row>
    <row r="344" spans="1:12">
      <c r="A344" s="36">
        <v>41487</v>
      </c>
      <c r="B344" s="43" t="s">
        <v>1146</v>
      </c>
      <c r="C344" s="39">
        <v>1007977703</v>
      </c>
      <c r="D344" s="39" t="s">
        <v>12</v>
      </c>
      <c r="E344" s="39" t="s">
        <v>17</v>
      </c>
      <c r="F344" s="40">
        <v>93229242</v>
      </c>
      <c r="G344" s="39">
        <v>1090165</v>
      </c>
      <c r="H344" s="39" t="s">
        <v>31</v>
      </c>
      <c r="I344" s="39">
        <v>13208122</v>
      </c>
      <c r="J344" s="39" t="s">
        <v>21</v>
      </c>
      <c r="K344" s="39">
        <v>20</v>
      </c>
      <c r="L344" s="39">
        <v>1585.05</v>
      </c>
    </row>
    <row r="345" spans="1:12">
      <c r="A345" s="36">
        <v>41487</v>
      </c>
      <c r="B345" s="43" t="s">
        <v>1146</v>
      </c>
      <c r="C345" s="39">
        <v>1007977703</v>
      </c>
      <c r="D345" s="39" t="s">
        <v>12</v>
      </c>
      <c r="E345" s="39" t="s">
        <v>17</v>
      </c>
      <c r="F345" s="40">
        <v>93229242</v>
      </c>
      <c r="G345" s="39">
        <v>1090165</v>
      </c>
      <c r="H345" s="39" t="s">
        <v>31</v>
      </c>
      <c r="I345" s="39">
        <v>13208149</v>
      </c>
      <c r="J345" s="39" t="s">
        <v>15</v>
      </c>
      <c r="K345" s="39">
        <v>0</v>
      </c>
      <c r="L345" s="39">
        <v>0</v>
      </c>
    </row>
    <row r="346" spans="1:12">
      <c r="A346" s="36">
        <v>41487</v>
      </c>
      <c r="B346" s="43" t="s">
        <v>1146</v>
      </c>
      <c r="C346" s="39">
        <v>1007977703</v>
      </c>
      <c r="D346" s="39" t="s">
        <v>12</v>
      </c>
      <c r="E346" s="39" t="s">
        <v>17</v>
      </c>
      <c r="F346" s="40">
        <v>93229242</v>
      </c>
      <c r="G346" s="39">
        <v>1090165</v>
      </c>
      <c r="H346" s="39" t="s">
        <v>31</v>
      </c>
      <c r="I346" s="39">
        <v>13208149</v>
      </c>
      <c r="J346" s="39" t="s">
        <v>15</v>
      </c>
      <c r="K346" s="39">
        <v>10</v>
      </c>
      <c r="L346" s="39">
        <v>556.44000000000005</v>
      </c>
    </row>
    <row r="347" spans="1:12">
      <c r="A347" s="36">
        <v>41489</v>
      </c>
      <c r="B347" s="43" t="s">
        <v>1147</v>
      </c>
      <c r="C347" s="39">
        <v>1007981660</v>
      </c>
      <c r="D347" s="39" t="s">
        <v>12</v>
      </c>
      <c r="E347" s="39" t="s">
        <v>17</v>
      </c>
      <c r="F347" s="40">
        <v>93229260</v>
      </c>
      <c r="G347" s="39">
        <v>1091174</v>
      </c>
      <c r="H347" s="39" t="s">
        <v>31</v>
      </c>
      <c r="I347" s="39">
        <v>13208113</v>
      </c>
      <c r="J347" s="39" t="s">
        <v>19</v>
      </c>
      <c r="K347" s="39">
        <v>0</v>
      </c>
      <c r="L347" s="39">
        <v>0</v>
      </c>
    </row>
    <row r="348" spans="1:12">
      <c r="A348" s="36">
        <v>41489</v>
      </c>
      <c r="B348" s="43" t="s">
        <v>1147</v>
      </c>
      <c r="C348" s="39">
        <v>1007981660</v>
      </c>
      <c r="D348" s="39" t="s">
        <v>12</v>
      </c>
      <c r="E348" s="39" t="s">
        <v>17</v>
      </c>
      <c r="F348" s="40">
        <v>93229260</v>
      </c>
      <c r="G348" s="39">
        <v>1091174</v>
      </c>
      <c r="H348" s="39" t="s">
        <v>31</v>
      </c>
      <c r="I348" s="39">
        <v>13208113</v>
      </c>
      <c r="J348" s="39" t="s">
        <v>19</v>
      </c>
      <c r="K348" s="39">
        <v>30</v>
      </c>
      <c r="L348" s="39">
        <v>2377.58</v>
      </c>
    </row>
    <row r="349" spans="1:12">
      <c r="A349" s="36">
        <v>41487</v>
      </c>
      <c r="B349" s="43"/>
      <c r="C349" s="39">
        <v>1007977689</v>
      </c>
      <c r="D349" s="39" t="s">
        <v>12</v>
      </c>
      <c r="E349" s="39" t="s">
        <v>17</v>
      </c>
      <c r="F349" s="40">
        <v>93229237</v>
      </c>
      <c r="G349" s="39">
        <v>1100835</v>
      </c>
      <c r="H349" s="39" t="s">
        <v>85</v>
      </c>
      <c r="I349" s="39">
        <v>13208113</v>
      </c>
      <c r="J349" s="39" t="s">
        <v>19</v>
      </c>
      <c r="K349" s="39">
        <v>0</v>
      </c>
      <c r="L349" s="39">
        <v>0</v>
      </c>
    </row>
    <row r="350" spans="1:12">
      <c r="A350" s="36">
        <v>41487</v>
      </c>
      <c r="B350" s="43"/>
      <c r="C350" s="39">
        <v>1007977689</v>
      </c>
      <c r="D350" s="39" t="s">
        <v>12</v>
      </c>
      <c r="E350" s="39" t="s">
        <v>17</v>
      </c>
      <c r="F350" s="40">
        <v>93229237</v>
      </c>
      <c r="G350" s="39">
        <v>1100835</v>
      </c>
      <c r="H350" s="39" t="s">
        <v>85</v>
      </c>
      <c r="I350" s="39">
        <v>13208113</v>
      </c>
      <c r="J350" s="39" t="s">
        <v>19</v>
      </c>
      <c r="K350" s="39">
        <v>400</v>
      </c>
      <c r="L350" s="39">
        <v>31868</v>
      </c>
    </row>
    <row r="351" spans="1:12">
      <c r="A351" s="36">
        <v>41487</v>
      </c>
      <c r="B351" s="43"/>
      <c r="C351" s="39">
        <v>1007977689</v>
      </c>
      <c r="D351" s="39" t="s">
        <v>12</v>
      </c>
      <c r="E351" s="39" t="s">
        <v>17</v>
      </c>
      <c r="F351" s="40">
        <v>93229237</v>
      </c>
      <c r="G351" s="39">
        <v>1100835</v>
      </c>
      <c r="H351" s="39" t="s">
        <v>85</v>
      </c>
      <c r="I351" s="39">
        <v>13208122</v>
      </c>
      <c r="J351" s="39" t="s">
        <v>21</v>
      </c>
      <c r="K351" s="39">
        <v>0</v>
      </c>
      <c r="L351" s="39">
        <v>0</v>
      </c>
    </row>
    <row r="352" spans="1:12">
      <c r="A352" s="36">
        <v>41487</v>
      </c>
      <c r="B352" s="43"/>
      <c r="C352" s="39">
        <v>1007977689</v>
      </c>
      <c r="D352" s="39" t="s">
        <v>12</v>
      </c>
      <c r="E352" s="39" t="s">
        <v>17</v>
      </c>
      <c r="F352" s="40">
        <v>93229237</v>
      </c>
      <c r="G352" s="39">
        <v>1100835</v>
      </c>
      <c r="H352" s="39" t="s">
        <v>85</v>
      </c>
      <c r="I352" s="39">
        <v>13208122</v>
      </c>
      <c r="J352" s="39" t="s">
        <v>21</v>
      </c>
      <c r="K352" s="39">
        <v>500</v>
      </c>
      <c r="L352" s="39">
        <v>39835</v>
      </c>
    </row>
    <row r="353" spans="1:12">
      <c r="A353" s="36">
        <v>41487</v>
      </c>
      <c r="B353" s="43"/>
      <c r="C353" s="39">
        <v>1007977689</v>
      </c>
      <c r="D353" s="39" t="s">
        <v>12</v>
      </c>
      <c r="E353" s="39" t="s">
        <v>17</v>
      </c>
      <c r="F353" s="40">
        <v>93229237</v>
      </c>
      <c r="G353" s="39">
        <v>1100835</v>
      </c>
      <c r="H353" s="39" t="s">
        <v>85</v>
      </c>
      <c r="I353" s="39">
        <v>13208104</v>
      </c>
      <c r="J353" s="39" t="s">
        <v>23</v>
      </c>
      <c r="K353" s="39">
        <v>0</v>
      </c>
      <c r="L353" s="39">
        <v>0</v>
      </c>
    </row>
    <row r="354" spans="1:12">
      <c r="A354" s="36">
        <v>41487</v>
      </c>
      <c r="B354" s="43"/>
      <c r="C354" s="39">
        <v>1007977689</v>
      </c>
      <c r="D354" s="39" t="s">
        <v>12</v>
      </c>
      <c r="E354" s="39" t="s">
        <v>17</v>
      </c>
      <c r="F354" s="40">
        <v>93229237</v>
      </c>
      <c r="G354" s="39">
        <v>1100835</v>
      </c>
      <c r="H354" s="39" t="s">
        <v>85</v>
      </c>
      <c r="I354" s="39">
        <v>13208104</v>
      </c>
      <c r="J354" s="39" t="s">
        <v>23</v>
      </c>
      <c r="K354" s="39">
        <v>100</v>
      </c>
      <c r="L354" s="39">
        <v>7967</v>
      </c>
    </row>
    <row r="355" spans="1:12">
      <c r="A355" s="36">
        <v>41487</v>
      </c>
      <c r="B355" s="43"/>
      <c r="C355" s="39">
        <v>1007977689</v>
      </c>
      <c r="D355" s="39" t="s">
        <v>12</v>
      </c>
      <c r="E355" s="39" t="s">
        <v>17</v>
      </c>
      <c r="F355" s="40">
        <v>93229237</v>
      </c>
      <c r="G355" s="39">
        <v>1100835</v>
      </c>
      <c r="H355" s="39" t="s">
        <v>85</v>
      </c>
      <c r="I355" s="39">
        <v>13208149</v>
      </c>
      <c r="J355" s="39" t="s">
        <v>15</v>
      </c>
      <c r="K355" s="39">
        <v>0</v>
      </c>
      <c r="L355" s="39">
        <v>0</v>
      </c>
    </row>
    <row r="356" spans="1:12">
      <c r="A356" s="36">
        <v>41487</v>
      </c>
      <c r="B356" s="43"/>
      <c r="C356" s="39">
        <v>1007977689</v>
      </c>
      <c r="D356" s="39" t="s">
        <v>12</v>
      </c>
      <c r="E356" s="39" t="s">
        <v>17</v>
      </c>
      <c r="F356" s="40">
        <v>93229237</v>
      </c>
      <c r="G356" s="39">
        <v>1100835</v>
      </c>
      <c r="H356" s="39" t="s">
        <v>85</v>
      </c>
      <c r="I356" s="39">
        <v>13208149</v>
      </c>
      <c r="J356" s="39" t="s">
        <v>15</v>
      </c>
      <c r="K356" s="39">
        <v>500</v>
      </c>
      <c r="L356" s="39">
        <v>28040</v>
      </c>
    </row>
    <row r="357" spans="1:12">
      <c r="A357" s="36">
        <v>41487</v>
      </c>
      <c r="B357" s="43"/>
      <c r="C357" s="39">
        <v>1007977689</v>
      </c>
      <c r="D357" s="39" t="s">
        <v>12</v>
      </c>
      <c r="E357" s="39" t="s">
        <v>17</v>
      </c>
      <c r="F357" s="40">
        <v>93229237</v>
      </c>
      <c r="G357" s="39">
        <v>1100835</v>
      </c>
      <c r="H357" s="39" t="s">
        <v>85</v>
      </c>
      <c r="I357" s="39">
        <v>13208158</v>
      </c>
      <c r="J357" s="39" t="s">
        <v>16</v>
      </c>
      <c r="K357" s="39">
        <v>0</v>
      </c>
      <c r="L357" s="39">
        <v>0</v>
      </c>
    </row>
    <row r="358" spans="1:12">
      <c r="A358" s="36">
        <v>41487</v>
      </c>
      <c r="B358" s="43"/>
      <c r="C358" s="39">
        <v>1007977689</v>
      </c>
      <c r="D358" s="39" t="s">
        <v>12</v>
      </c>
      <c r="E358" s="39" t="s">
        <v>17</v>
      </c>
      <c r="F358" s="40">
        <v>93229237</v>
      </c>
      <c r="G358" s="39">
        <v>1100835</v>
      </c>
      <c r="H358" s="39" t="s">
        <v>85</v>
      </c>
      <c r="I358" s="39">
        <v>13208158</v>
      </c>
      <c r="J358" s="39" t="s">
        <v>16</v>
      </c>
      <c r="K358" s="39">
        <v>500</v>
      </c>
      <c r="L358" s="39">
        <v>28040</v>
      </c>
    </row>
    <row r="359" spans="1:12">
      <c r="A359" s="36">
        <v>41489</v>
      </c>
      <c r="B359" s="43" t="s">
        <v>1148</v>
      </c>
      <c r="C359" s="39">
        <v>1007981681</v>
      </c>
      <c r="D359" s="39" t="s">
        <v>12</v>
      </c>
      <c r="E359" s="39" t="s">
        <v>17</v>
      </c>
      <c r="F359" s="40">
        <v>93229269</v>
      </c>
      <c r="G359" s="39">
        <v>1103960</v>
      </c>
      <c r="H359" s="39" t="s">
        <v>31</v>
      </c>
      <c r="I359" s="39">
        <v>13208095</v>
      </c>
      <c r="J359" s="39" t="s">
        <v>20</v>
      </c>
      <c r="K359" s="39">
        <v>0</v>
      </c>
      <c r="L359" s="39">
        <v>0</v>
      </c>
    </row>
    <row r="360" spans="1:12">
      <c r="A360" s="36">
        <v>41489</v>
      </c>
      <c r="B360" s="43" t="s">
        <v>1148</v>
      </c>
      <c r="C360" s="39">
        <v>1007981681</v>
      </c>
      <c r="D360" s="39" t="s">
        <v>12</v>
      </c>
      <c r="E360" s="39" t="s">
        <v>17</v>
      </c>
      <c r="F360" s="40">
        <v>93229269</v>
      </c>
      <c r="G360" s="39">
        <v>1103960</v>
      </c>
      <c r="H360" s="39" t="s">
        <v>31</v>
      </c>
      <c r="I360" s="39">
        <v>13208095</v>
      </c>
      <c r="J360" s="39" t="s">
        <v>20</v>
      </c>
      <c r="K360" s="39">
        <v>60</v>
      </c>
      <c r="L360" s="39">
        <v>4755.16</v>
      </c>
    </row>
    <row r="361" spans="1:12">
      <c r="A361" s="36">
        <v>41489</v>
      </c>
      <c r="B361" s="43" t="s">
        <v>1148</v>
      </c>
      <c r="C361" s="39">
        <v>1007981681</v>
      </c>
      <c r="D361" s="39" t="s">
        <v>12</v>
      </c>
      <c r="E361" s="39" t="s">
        <v>17</v>
      </c>
      <c r="F361" s="40">
        <v>93229269</v>
      </c>
      <c r="G361" s="39">
        <v>1103960</v>
      </c>
      <c r="H361" s="39" t="s">
        <v>31</v>
      </c>
      <c r="I361" s="39">
        <v>13208122</v>
      </c>
      <c r="J361" s="39" t="s">
        <v>21</v>
      </c>
      <c r="K361" s="39">
        <v>0</v>
      </c>
      <c r="L361" s="39">
        <v>0</v>
      </c>
    </row>
    <row r="362" spans="1:12">
      <c r="A362" s="36">
        <v>41489</v>
      </c>
      <c r="B362" s="43" t="s">
        <v>1148</v>
      </c>
      <c r="C362" s="39">
        <v>1007981681</v>
      </c>
      <c r="D362" s="39" t="s">
        <v>12</v>
      </c>
      <c r="E362" s="39" t="s">
        <v>17</v>
      </c>
      <c r="F362" s="40">
        <v>93229269</v>
      </c>
      <c r="G362" s="39">
        <v>1103960</v>
      </c>
      <c r="H362" s="39" t="s">
        <v>31</v>
      </c>
      <c r="I362" s="39">
        <v>13208122</v>
      </c>
      <c r="J362" s="39" t="s">
        <v>21</v>
      </c>
      <c r="K362" s="39">
        <v>10</v>
      </c>
      <c r="L362" s="39">
        <v>792.53</v>
      </c>
    </row>
    <row r="363" spans="1:12">
      <c r="A363" s="36">
        <v>41489</v>
      </c>
      <c r="B363" s="43" t="s">
        <v>1148</v>
      </c>
      <c r="C363" s="39">
        <v>1007981681</v>
      </c>
      <c r="D363" s="39" t="s">
        <v>12</v>
      </c>
      <c r="E363" s="39" t="s">
        <v>17</v>
      </c>
      <c r="F363" s="40">
        <v>93229269</v>
      </c>
      <c r="G363" s="39">
        <v>1103960</v>
      </c>
      <c r="H363" s="39" t="s">
        <v>31</v>
      </c>
      <c r="I363" s="39">
        <v>13208149</v>
      </c>
      <c r="J363" s="39" t="s">
        <v>15</v>
      </c>
      <c r="K363" s="39">
        <v>0</v>
      </c>
      <c r="L363" s="39">
        <v>0</v>
      </c>
    </row>
    <row r="364" spans="1:12">
      <c r="A364" s="36">
        <v>41489</v>
      </c>
      <c r="B364" s="43" t="s">
        <v>1148</v>
      </c>
      <c r="C364" s="39">
        <v>1007981681</v>
      </c>
      <c r="D364" s="39" t="s">
        <v>12</v>
      </c>
      <c r="E364" s="39" t="s">
        <v>17</v>
      </c>
      <c r="F364" s="40">
        <v>93229269</v>
      </c>
      <c r="G364" s="39">
        <v>1103960</v>
      </c>
      <c r="H364" s="39" t="s">
        <v>31</v>
      </c>
      <c r="I364" s="39">
        <v>13208149</v>
      </c>
      <c r="J364" s="39" t="s">
        <v>15</v>
      </c>
      <c r="K364" s="39">
        <v>30</v>
      </c>
      <c r="L364" s="39">
        <v>1669.33</v>
      </c>
    </row>
    <row r="365" spans="1:12">
      <c r="A365" s="36">
        <v>41489</v>
      </c>
      <c r="B365" s="43" t="s">
        <v>1148</v>
      </c>
      <c r="C365" s="39">
        <v>1007981681</v>
      </c>
      <c r="D365" s="39" t="s">
        <v>12</v>
      </c>
      <c r="E365" s="39" t="s">
        <v>17</v>
      </c>
      <c r="F365" s="40">
        <v>93229269</v>
      </c>
      <c r="G365" s="39">
        <v>1103960</v>
      </c>
      <c r="H365" s="39" t="s">
        <v>31</v>
      </c>
      <c r="I365" s="39">
        <v>13208158</v>
      </c>
      <c r="J365" s="39" t="s">
        <v>16</v>
      </c>
      <c r="K365" s="39">
        <v>0</v>
      </c>
      <c r="L365" s="39">
        <v>0</v>
      </c>
    </row>
    <row r="366" spans="1:12">
      <c r="A366" s="36">
        <v>41489</v>
      </c>
      <c r="B366" s="43" t="s">
        <v>1148</v>
      </c>
      <c r="C366" s="39">
        <v>1007981681</v>
      </c>
      <c r="D366" s="39" t="s">
        <v>12</v>
      </c>
      <c r="E366" s="39" t="s">
        <v>17</v>
      </c>
      <c r="F366" s="40">
        <v>93229269</v>
      </c>
      <c r="G366" s="39">
        <v>1103960</v>
      </c>
      <c r="H366" s="39" t="s">
        <v>31</v>
      </c>
      <c r="I366" s="39">
        <v>13208158</v>
      </c>
      <c r="J366" s="39" t="s">
        <v>16</v>
      </c>
      <c r="K366" s="39">
        <v>10</v>
      </c>
      <c r="L366" s="39">
        <v>556.44000000000005</v>
      </c>
    </row>
    <row r="367" spans="1:12">
      <c r="A367" s="36">
        <v>41489</v>
      </c>
      <c r="B367" s="43" t="s">
        <v>1149</v>
      </c>
      <c r="C367" s="39">
        <v>1007981694</v>
      </c>
      <c r="D367" s="39" t="s">
        <v>12</v>
      </c>
      <c r="E367" s="39" t="s">
        <v>17</v>
      </c>
      <c r="F367" s="40">
        <v>93229270</v>
      </c>
      <c r="G367" s="39">
        <v>1105697</v>
      </c>
      <c r="H367" s="39" t="s">
        <v>31</v>
      </c>
      <c r="I367" s="39">
        <v>13208113</v>
      </c>
      <c r="J367" s="39" t="s">
        <v>19</v>
      </c>
      <c r="K367" s="39">
        <v>0</v>
      </c>
      <c r="L367" s="39">
        <v>0</v>
      </c>
    </row>
    <row r="368" spans="1:12">
      <c r="A368" s="36">
        <v>41489</v>
      </c>
      <c r="B368" s="43" t="s">
        <v>1149</v>
      </c>
      <c r="C368" s="39">
        <v>1007981694</v>
      </c>
      <c r="D368" s="39" t="s">
        <v>12</v>
      </c>
      <c r="E368" s="39" t="s">
        <v>17</v>
      </c>
      <c r="F368" s="40">
        <v>93229270</v>
      </c>
      <c r="G368" s="39">
        <v>1105697</v>
      </c>
      <c r="H368" s="39" t="s">
        <v>31</v>
      </c>
      <c r="I368" s="39">
        <v>13208113</v>
      </c>
      <c r="J368" s="39" t="s">
        <v>19</v>
      </c>
      <c r="K368" s="39">
        <v>10</v>
      </c>
      <c r="L368" s="39">
        <v>792.53</v>
      </c>
    </row>
    <row r="369" spans="1:12">
      <c r="A369" s="36">
        <v>41489</v>
      </c>
      <c r="B369" s="43" t="s">
        <v>1149</v>
      </c>
      <c r="C369" s="39">
        <v>1007981694</v>
      </c>
      <c r="D369" s="39" t="s">
        <v>12</v>
      </c>
      <c r="E369" s="39" t="s">
        <v>17</v>
      </c>
      <c r="F369" s="40">
        <v>93229270</v>
      </c>
      <c r="G369" s="39">
        <v>1105697</v>
      </c>
      <c r="H369" s="39" t="s">
        <v>31</v>
      </c>
      <c r="I369" s="39">
        <v>13208158</v>
      </c>
      <c r="J369" s="39" t="s">
        <v>16</v>
      </c>
      <c r="K369" s="39">
        <v>0</v>
      </c>
      <c r="L369" s="39">
        <v>0</v>
      </c>
    </row>
    <row r="370" spans="1:12">
      <c r="A370" s="36">
        <v>41489</v>
      </c>
      <c r="B370" s="43" t="s">
        <v>1149</v>
      </c>
      <c r="C370" s="39">
        <v>1007981694</v>
      </c>
      <c r="D370" s="39" t="s">
        <v>12</v>
      </c>
      <c r="E370" s="39" t="s">
        <v>17</v>
      </c>
      <c r="F370" s="40">
        <v>93229270</v>
      </c>
      <c r="G370" s="39">
        <v>1105697</v>
      </c>
      <c r="H370" s="39" t="s">
        <v>31</v>
      </c>
      <c r="I370" s="39">
        <v>13208158</v>
      </c>
      <c r="J370" s="39" t="s">
        <v>16</v>
      </c>
      <c r="K370" s="39">
        <v>10</v>
      </c>
      <c r="L370" s="39">
        <v>556.44000000000005</v>
      </c>
    </row>
    <row r="371" spans="1:12">
      <c r="A371" s="36">
        <v>41487</v>
      </c>
      <c r="B371" s="43">
        <v>101634</v>
      </c>
      <c r="C371" s="39">
        <v>1007977668</v>
      </c>
      <c r="D371" s="39" t="s">
        <v>12</v>
      </c>
      <c r="E371" s="39" t="s">
        <v>17</v>
      </c>
      <c r="F371" s="40">
        <v>93229231</v>
      </c>
      <c r="G371" s="39">
        <v>1106976</v>
      </c>
      <c r="H371" s="39" t="s">
        <v>28</v>
      </c>
      <c r="I371" s="39">
        <v>13208095</v>
      </c>
      <c r="J371" s="39" t="s">
        <v>20</v>
      </c>
      <c r="K371" s="39">
        <v>0</v>
      </c>
      <c r="L371" s="39">
        <v>0</v>
      </c>
    </row>
    <row r="372" spans="1:12">
      <c r="A372" s="36">
        <v>41487</v>
      </c>
      <c r="B372" s="43">
        <v>101634</v>
      </c>
      <c r="C372" s="39">
        <v>1007977668</v>
      </c>
      <c r="D372" s="39" t="s">
        <v>12</v>
      </c>
      <c r="E372" s="39" t="s">
        <v>17</v>
      </c>
      <c r="F372" s="40">
        <v>93229231</v>
      </c>
      <c r="G372" s="39">
        <v>1106976</v>
      </c>
      <c r="H372" s="39" t="s">
        <v>28</v>
      </c>
      <c r="I372" s="39">
        <v>13208095</v>
      </c>
      <c r="J372" s="39" t="s">
        <v>20</v>
      </c>
      <c r="K372" s="39">
        <v>500</v>
      </c>
      <c r="L372" s="39">
        <v>40435</v>
      </c>
    </row>
    <row r="373" spans="1:12">
      <c r="A373" s="36">
        <v>41487</v>
      </c>
      <c r="B373" s="43">
        <v>101634</v>
      </c>
      <c r="C373" s="39">
        <v>1007977668</v>
      </c>
      <c r="D373" s="39" t="s">
        <v>12</v>
      </c>
      <c r="E373" s="39" t="s">
        <v>17</v>
      </c>
      <c r="F373" s="40">
        <v>93229231</v>
      </c>
      <c r="G373" s="39">
        <v>1106976</v>
      </c>
      <c r="H373" s="39" t="s">
        <v>28</v>
      </c>
      <c r="I373" s="39">
        <v>13208122</v>
      </c>
      <c r="J373" s="39" t="s">
        <v>21</v>
      </c>
      <c r="K373" s="39">
        <v>0</v>
      </c>
      <c r="L373" s="39">
        <v>0</v>
      </c>
    </row>
    <row r="374" spans="1:12">
      <c r="A374" s="36">
        <v>41487</v>
      </c>
      <c r="B374" s="43">
        <v>101634</v>
      </c>
      <c r="C374" s="39">
        <v>1007977668</v>
      </c>
      <c r="D374" s="39" t="s">
        <v>12</v>
      </c>
      <c r="E374" s="39" t="s">
        <v>17</v>
      </c>
      <c r="F374" s="40">
        <v>93229231</v>
      </c>
      <c r="G374" s="39">
        <v>1106976</v>
      </c>
      <c r="H374" s="39" t="s">
        <v>28</v>
      </c>
      <c r="I374" s="39">
        <v>13208122</v>
      </c>
      <c r="J374" s="39" t="s">
        <v>21</v>
      </c>
      <c r="K374" s="39">
        <v>500</v>
      </c>
      <c r="L374" s="39">
        <v>40435</v>
      </c>
    </row>
    <row r="375" spans="1:12">
      <c r="A375" s="36">
        <v>41489</v>
      </c>
      <c r="B375" s="43" t="s">
        <v>1150</v>
      </c>
      <c r="C375" s="39">
        <v>1007981711</v>
      </c>
      <c r="D375" s="39" t="s">
        <v>12</v>
      </c>
      <c r="E375" s="39" t="s">
        <v>17</v>
      </c>
      <c r="F375" s="40">
        <v>93229273</v>
      </c>
      <c r="G375" s="39">
        <v>1107745</v>
      </c>
      <c r="H375" s="39" t="s">
        <v>31</v>
      </c>
      <c r="I375" s="39">
        <v>13208095</v>
      </c>
      <c r="J375" s="39" t="s">
        <v>20</v>
      </c>
      <c r="K375" s="39">
        <v>0</v>
      </c>
      <c r="L375" s="39">
        <v>0</v>
      </c>
    </row>
    <row r="376" spans="1:12">
      <c r="A376" s="36">
        <v>41489</v>
      </c>
      <c r="B376" s="43" t="s">
        <v>1150</v>
      </c>
      <c r="C376" s="39">
        <v>1007981711</v>
      </c>
      <c r="D376" s="39" t="s">
        <v>12</v>
      </c>
      <c r="E376" s="39" t="s">
        <v>17</v>
      </c>
      <c r="F376" s="40">
        <v>93229273</v>
      </c>
      <c r="G376" s="39">
        <v>1107745</v>
      </c>
      <c r="H376" s="39" t="s">
        <v>31</v>
      </c>
      <c r="I376" s="39">
        <v>13208095</v>
      </c>
      <c r="J376" s="39" t="s">
        <v>20</v>
      </c>
      <c r="K376" s="39">
        <v>30</v>
      </c>
      <c r="L376" s="39">
        <v>2377.58</v>
      </c>
    </row>
    <row r="377" spans="1:12">
      <c r="A377" s="36">
        <v>41489</v>
      </c>
      <c r="B377" s="43" t="s">
        <v>1150</v>
      </c>
      <c r="C377" s="39">
        <v>1007981711</v>
      </c>
      <c r="D377" s="39" t="s">
        <v>12</v>
      </c>
      <c r="E377" s="39" t="s">
        <v>17</v>
      </c>
      <c r="F377" s="40">
        <v>93229273</v>
      </c>
      <c r="G377" s="39">
        <v>1107745</v>
      </c>
      <c r="H377" s="39" t="s">
        <v>31</v>
      </c>
      <c r="I377" s="39">
        <v>13208122</v>
      </c>
      <c r="J377" s="39" t="s">
        <v>21</v>
      </c>
      <c r="K377" s="39">
        <v>0</v>
      </c>
      <c r="L377" s="39">
        <v>0</v>
      </c>
    </row>
    <row r="378" spans="1:12">
      <c r="A378" s="36">
        <v>41489</v>
      </c>
      <c r="B378" s="43" t="s">
        <v>1150</v>
      </c>
      <c r="C378" s="39">
        <v>1007981711</v>
      </c>
      <c r="D378" s="39" t="s">
        <v>12</v>
      </c>
      <c r="E378" s="39" t="s">
        <v>17</v>
      </c>
      <c r="F378" s="40">
        <v>93229273</v>
      </c>
      <c r="G378" s="39">
        <v>1107745</v>
      </c>
      <c r="H378" s="39" t="s">
        <v>31</v>
      </c>
      <c r="I378" s="39">
        <v>13208122</v>
      </c>
      <c r="J378" s="39" t="s">
        <v>21</v>
      </c>
      <c r="K378" s="39">
        <v>20</v>
      </c>
      <c r="L378" s="39">
        <v>1585.05</v>
      </c>
    </row>
    <row r="379" spans="1:12">
      <c r="A379" s="36">
        <v>41488</v>
      </c>
      <c r="B379" s="43" t="s">
        <v>1151</v>
      </c>
      <c r="C379" s="39">
        <v>1007980768</v>
      </c>
      <c r="D379" s="39" t="s">
        <v>12</v>
      </c>
      <c r="E379" s="39" t="s">
        <v>17</v>
      </c>
      <c r="F379" s="40">
        <v>93229256</v>
      </c>
      <c r="G379" s="39">
        <v>1112874</v>
      </c>
      <c r="H379" s="39" t="s">
        <v>18</v>
      </c>
      <c r="I379" s="39">
        <v>13208095</v>
      </c>
      <c r="J379" s="39" t="s">
        <v>20</v>
      </c>
      <c r="K379" s="39">
        <v>0</v>
      </c>
      <c r="L379" s="39">
        <v>0</v>
      </c>
    </row>
    <row r="380" spans="1:12">
      <c r="A380" s="36">
        <v>41488</v>
      </c>
      <c r="B380" s="43" t="s">
        <v>1151</v>
      </c>
      <c r="C380" s="39">
        <v>1007980768</v>
      </c>
      <c r="D380" s="39" t="s">
        <v>12</v>
      </c>
      <c r="E380" s="39" t="s">
        <v>17</v>
      </c>
      <c r="F380" s="40">
        <v>93229256</v>
      </c>
      <c r="G380" s="39">
        <v>1112874</v>
      </c>
      <c r="H380" s="39" t="s">
        <v>18</v>
      </c>
      <c r="I380" s="39">
        <v>13208095</v>
      </c>
      <c r="J380" s="39" t="s">
        <v>20</v>
      </c>
      <c r="K380" s="39">
        <v>1000</v>
      </c>
      <c r="L380" s="39">
        <v>74285</v>
      </c>
    </row>
    <row r="381" spans="1:12">
      <c r="A381" s="36">
        <v>41489</v>
      </c>
      <c r="B381" s="43" t="s">
        <v>1152</v>
      </c>
      <c r="C381" s="39">
        <v>1007981705</v>
      </c>
      <c r="D381" s="39" t="s">
        <v>12</v>
      </c>
      <c r="E381" s="39" t="s">
        <v>17</v>
      </c>
      <c r="F381" s="40">
        <v>93229272</v>
      </c>
      <c r="G381" s="39">
        <v>1115874</v>
      </c>
      <c r="H381" s="39" t="s">
        <v>31</v>
      </c>
      <c r="I381" s="39">
        <v>13208122</v>
      </c>
      <c r="J381" s="39" t="s">
        <v>21</v>
      </c>
      <c r="K381" s="39">
        <v>0</v>
      </c>
      <c r="L381" s="39">
        <v>0</v>
      </c>
    </row>
    <row r="382" spans="1:12">
      <c r="A382" s="36">
        <v>41489</v>
      </c>
      <c r="B382" s="43" t="s">
        <v>1152</v>
      </c>
      <c r="C382" s="39">
        <v>1007981705</v>
      </c>
      <c r="D382" s="39" t="s">
        <v>12</v>
      </c>
      <c r="E382" s="39" t="s">
        <v>17</v>
      </c>
      <c r="F382" s="40">
        <v>93229272</v>
      </c>
      <c r="G382" s="39">
        <v>1115874</v>
      </c>
      <c r="H382" s="39" t="s">
        <v>31</v>
      </c>
      <c r="I382" s="39">
        <v>13208122</v>
      </c>
      <c r="J382" s="39" t="s">
        <v>21</v>
      </c>
      <c r="K382" s="39">
        <v>10</v>
      </c>
      <c r="L382" s="39">
        <v>792.53</v>
      </c>
    </row>
    <row r="383" spans="1:12">
      <c r="A383" s="36">
        <v>41489</v>
      </c>
      <c r="B383" s="43" t="s">
        <v>1152</v>
      </c>
      <c r="C383" s="39">
        <v>1007981705</v>
      </c>
      <c r="D383" s="39" t="s">
        <v>12</v>
      </c>
      <c r="E383" s="39" t="s">
        <v>17</v>
      </c>
      <c r="F383" s="40">
        <v>93229272</v>
      </c>
      <c r="G383" s="39">
        <v>1115874</v>
      </c>
      <c r="H383" s="39" t="s">
        <v>31</v>
      </c>
      <c r="I383" s="39">
        <v>13208158</v>
      </c>
      <c r="J383" s="39" t="s">
        <v>16</v>
      </c>
      <c r="K383" s="39">
        <v>0</v>
      </c>
      <c r="L383" s="39">
        <v>0</v>
      </c>
    </row>
    <row r="384" spans="1:12">
      <c r="A384" s="36">
        <v>41489</v>
      </c>
      <c r="B384" s="43" t="s">
        <v>1152</v>
      </c>
      <c r="C384" s="39">
        <v>1007981705</v>
      </c>
      <c r="D384" s="39" t="s">
        <v>12</v>
      </c>
      <c r="E384" s="39" t="s">
        <v>17</v>
      </c>
      <c r="F384" s="40">
        <v>93229272</v>
      </c>
      <c r="G384" s="39">
        <v>1115874</v>
      </c>
      <c r="H384" s="39" t="s">
        <v>31</v>
      </c>
      <c r="I384" s="39">
        <v>13208158</v>
      </c>
      <c r="J384" s="39" t="s">
        <v>16</v>
      </c>
      <c r="K384" s="39">
        <v>10</v>
      </c>
      <c r="L384" s="39">
        <v>556.44000000000005</v>
      </c>
    </row>
    <row r="385" spans="1:12">
      <c r="A385" s="36">
        <v>41491</v>
      </c>
      <c r="B385" s="43" t="s">
        <v>1153</v>
      </c>
      <c r="C385" s="39">
        <v>1007981858</v>
      </c>
      <c r="D385" s="39" t="s">
        <v>12</v>
      </c>
      <c r="E385" s="39" t="s">
        <v>17</v>
      </c>
      <c r="F385" s="40">
        <v>93229275</v>
      </c>
      <c r="G385" s="39">
        <v>1115940</v>
      </c>
      <c r="H385" s="39" t="s">
        <v>87</v>
      </c>
      <c r="I385" s="39">
        <v>13208113</v>
      </c>
      <c r="J385" s="39" t="s">
        <v>19</v>
      </c>
      <c r="K385" s="39">
        <v>0</v>
      </c>
      <c r="L385" s="39">
        <v>0</v>
      </c>
    </row>
    <row r="386" spans="1:12">
      <c r="A386" s="36">
        <v>41491</v>
      </c>
      <c r="B386" s="43" t="s">
        <v>1153</v>
      </c>
      <c r="C386" s="39">
        <v>1007981858</v>
      </c>
      <c r="D386" s="39" t="s">
        <v>12</v>
      </c>
      <c r="E386" s="39" t="s">
        <v>17</v>
      </c>
      <c r="F386" s="40">
        <v>93229275</v>
      </c>
      <c r="G386" s="39">
        <v>1115940</v>
      </c>
      <c r="H386" s="39" t="s">
        <v>87</v>
      </c>
      <c r="I386" s="39">
        <v>13208113</v>
      </c>
      <c r="J386" s="39" t="s">
        <v>19</v>
      </c>
      <c r="K386" s="39">
        <v>150</v>
      </c>
      <c r="L386" s="39">
        <v>11155.5</v>
      </c>
    </row>
    <row r="387" spans="1:12">
      <c r="A387" s="36">
        <v>41491</v>
      </c>
      <c r="B387" s="43" t="s">
        <v>1153</v>
      </c>
      <c r="C387" s="39">
        <v>1007981858</v>
      </c>
      <c r="D387" s="39" t="s">
        <v>12</v>
      </c>
      <c r="E387" s="39" t="s">
        <v>17</v>
      </c>
      <c r="F387" s="40">
        <v>93229275</v>
      </c>
      <c r="G387" s="39">
        <v>1115940</v>
      </c>
      <c r="H387" s="39" t="s">
        <v>87</v>
      </c>
      <c r="I387" s="39">
        <v>13208095</v>
      </c>
      <c r="J387" s="39" t="s">
        <v>20</v>
      </c>
      <c r="K387" s="39">
        <v>0</v>
      </c>
      <c r="L387" s="39">
        <v>0</v>
      </c>
    </row>
    <row r="388" spans="1:12">
      <c r="A388" s="36">
        <v>41491</v>
      </c>
      <c r="B388" s="43" t="s">
        <v>1153</v>
      </c>
      <c r="C388" s="39">
        <v>1007981858</v>
      </c>
      <c r="D388" s="39" t="s">
        <v>12</v>
      </c>
      <c r="E388" s="39" t="s">
        <v>17</v>
      </c>
      <c r="F388" s="40">
        <v>93229275</v>
      </c>
      <c r="G388" s="39">
        <v>1115940</v>
      </c>
      <c r="H388" s="39" t="s">
        <v>87</v>
      </c>
      <c r="I388" s="39">
        <v>13208095</v>
      </c>
      <c r="J388" s="39" t="s">
        <v>20</v>
      </c>
      <c r="K388" s="39">
        <v>500</v>
      </c>
      <c r="L388" s="39">
        <v>37185</v>
      </c>
    </row>
    <row r="389" spans="1:12">
      <c r="A389" s="36">
        <v>41491</v>
      </c>
      <c r="B389" s="43" t="s">
        <v>1153</v>
      </c>
      <c r="C389" s="39">
        <v>1007981858</v>
      </c>
      <c r="D389" s="39" t="s">
        <v>12</v>
      </c>
      <c r="E389" s="39" t="s">
        <v>17</v>
      </c>
      <c r="F389" s="40">
        <v>93229275</v>
      </c>
      <c r="G389" s="39">
        <v>1115940</v>
      </c>
      <c r="H389" s="39" t="s">
        <v>87</v>
      </c>
      <c r="I389" s="39">
        <v>13208122</v>
      </c>
      <c r="J389" s="39" t="s">
        <v>21</v>
      </c>
      <c r="K389" s="39">
        <v>0</v>
      </c>
      <c r="L389" s="39">
        <v>0</v>
      </c>
    </row>
    <row r="390" spans="1:12">
      <c r="A390" s="36">
        <v>41491</v>
      </c>
      <c r="B390" s="43" t="s">
        <v>1153</v>
      </c>
      <c r="C390" s="39">
        <v>1007981858</v>
      </c>
      <c r="D390" s="39" t="s">
        <v>12</v>
      </c>
      <c r="E390" s="39" t="s">
        <v>17</v>
      </c>
      <c r="F390" s="40">
        <v>93229275</v>
      </c>
      <c r="G390" s="39">
        <v>1115940</v>
      </c>
      <c r="H390" s="39" t="s">
        <v>87</v>
      </c>
      <c r="I390" s="39">
        <v>13208122</v>
      </c>
      <c r="J390" s="39" t="s">
        <v>21</v>
      </c>
      <c r="K390" s="39">
        <v>200</v>
      </c>
      <c r="L390" s="39">
        <v>14874</v>
      </c>
    </row>
    <row r="391" spans="1:12">
      <c r="A391" s="36">
        <v>41491</v>
      </c>
      <c r="B391" s="43" t="s">
        <v>1153</v>
      </c>
      <c r="C391" s="39">
        <v>1007981858</v>
      </c>
      <c r="D391" s="39" t="s">
        <v>12</v>
      </c>
      <c r="E391" s="39" t="s">
        <v>17</v>
      </c>
      <c r="F391" s="40">
        <v>93229275</v>
      </c>
      <c r="G391" s="39">
        <v>1115940</v>
      </c>
      <c r="H391" s="39" t="s">
        <v>87</v>
      </c>
      <c r="I391" s="39">
        <v>13208104</v>
      </c>
      <c r="J391" s="39" t="s">
        <v>23</v>
      </c>
      <c r="K391" s="39">
        <v>0</v>
      </c>
      <c r="L391" s="39">
        <v>0</v>
      </c>
    </row>
    <row r="392" spans="1:12">
      <c r="A392" s="36">
        <v>41491</v>
      </c>
      <c r="B392" s="43" t="s">
        <v>1153</v>
      </c>
      <c r="C392" s="39">
        <v>1007981858</v>
      </c>
      <c r="D392" s="39" t="s">
        <v>12</v>
      </c>
      <c r="E392" s="39" t="s">
        <v>17</v>
      </c>
      <c r="F392" s="40">
        <v>93229275</v>
      </c>
      <c r="G392" s="39">
        <v>1115940</v>
      </c>
      <c r="H392" s="39" t="s">
        <v>87</v>
      </c>
      <c r="I392" s="39">
        <v>13208104</v>
      </c>
      <c r="J392" s="39" t="s">
        <v>23</v>
      </c>
      <c r="K392" s="39">
        <v>150</v>
      </c>
      <c r="L392" s="39">
        <v>11155.5</v>
      </c>
    </row>
    <row r="393" spans="1:12">
      <c r="A393" s="36">
        <v>41491</v>
      </c>
      <c r="B393" s="43" t="s">
        <v>1153</v>
      </c>
      <c r="C393" s="39">
        <v>1007981858</v>
      </c>
      <c r="D393" s="39" t="s">
        <v>12</v>
      </c>
      <c r="E393" s="39" t="s">
        <v>17</v>
      </c>
      <c r="F393" s="40">
        <v>93229275</v>
      </c>
      <c r="G393" s="39">
        <v>1115940</v>
      </c>
      <c r="H393" s="39" t="s">
        <v>87</v>
      </c>
      <c r="I393" s="39">
        <v>13208149</v>
      </c>
      <c r="J393" s="39" t="s">
        <v>15</v>
      </c>
      <c r="K393" s="39">
        <v>0</v>
      </c>
      <c r="L393" s="39">
        <v>0</v>
      </c>
    </row>
    <row r="394" spans="1:12">
      <c r="A394" s="36">
        <v>41491</v>
      </c>
      <c r="B394" s="43" t="s">
        <v>1153</v>
      </c>
      <c r="C394" s="39">
        <v>1007981858</v>
      </c>
      <c r="D394" s="39" t="s">
        <v>12</v>
      </c>
      <c r="E394" s="39" t="s">
        <v>17</v>
      </c>
      <c r="F394" s="40">
        <v>93229275</v>
      </c>
      <c r="G394" s="39">
        <v>1115940</v>
      </c>
      <c r="H394" s="39" t="s">
        <v>87</v>
      </c>
      <c r="I394" s="39">
        <v>13208149</v>
      </c>
      <c r="J394" s="39" t="s">
        <v>15</v>
      </c>
      <c r="K394" s="39">
        <v>1000</v>
      </c>
      <c r="L394" s="39">
        <v>54680</v>
      </c>
    </row>
    <row r="395" spans="1:12">
      <c r="A395" s="36">
        <v>41491</v>
      </c>
      <c r="B395" s="43" t="s">
        <v>1153</v>
      </c>
      <c r="C395" s="39">
        <v>1007981858</v>
      </c>
      <c r="D395" s="39" t="s">
        <v>12</v>
      </c>
      <c r="E395" s="39" t="s">
        <v>17</v>
      </c>
      <c r="F395" s="40">
        <v>93229275</v>
      </c>
      <c r="G395" s="39">
        <v>1115940</v>
      </c>
      <c r="H395" s="39" t="s">
        <v>87</v>
      </c>
      <c r="I395" s="39">
        <v>13208158</v>
      </c>
      <c r="J395" s="39" t="s">
        <v>16</v>
      </c>
      <c r="K395" s="39">
        <v>0</v>
      </c>
      <c r="L395" s="39">
        <v>0</v>
      </c>
    </row>
    <row r="396" spans="1:12">
      <c r="A396" s="36">
        <v>41491</v>
      </c>
      <c r="B396" s="43" t="s">
        <v>1153</v>
      </c>
      <c r="C396" s="39">
        <v>1007981858</v>
      </c>
      <c r="D396" s="39" t="s">
        <v>12</v>
      </c>
      <c r="E396" s="39" t="s">
        <v>17</v>
      </c>
      <c r="F396" s="40">
        <v>93229275</v>
      </c>
      <c r="G396" s="39">
        <v>1115940</v>
      </c>
      <c r="H396" s="39" t="s">
        <v>87</v>
      </c>
      <c r="I396" s="39">
        <v>13208158</v>
      </c>
      <c r="J396" s="39" t="s">
        <v>16</v>
      </c>
      <c r="K396" s="39">
        <v>1000</v>
      </c>
      <c r="L396" s="39">
        <v>54680</v>
      </c>
    </row>
    <row r="397" spans="1:12">
      <c r="A397" s="36">
        <v>41491</v>
      </c>
      <c r="B397" s="43" t="s">
        <v>1153</v>
      </c>
      <c r="C397" s="39">
        <v>1007981858</v>
      </c>
      <c r="D397" s="39" t="s">
        <v>12</v>
      </c>
      <c r="E397" s="39" t="s">
        <v>17</v>
      </c>
      <c r="F397" s="40">
        <v>93229275</v>
      </c>
      <c r="G397" s="39">
        <v>1115940</v>
      </c>
      <c r="H397" s="39" t="s">
        <v>87</v>
      </c>
      <c r="I397" s="39">
        <v>13237099</v>
      </c>
      <c r="J397" s="39" t="s">
        <v>901</v>
      </c>
      <c r="K397" s="39">
        <v>0</v>
      </c>
      <c r="L397" s="39">
        <v>0</v>
      </c>
    </row>
    <row r="398" spans="1:12">
      <c r="A398" s="36">
        <v>41491</v>
      </c>
      <c r="B398" s="43" t="s">
        <v>1153</v>
      </c>
      <c r="C398" s="39">
        <v>1007981858</v>
      </c>
      <c r="D398" s="39" t="s">
        <v>12</v>
      </c>
      <c r="E398" s="39" t="s">
        <v>17</v>
      </c>
      <c r="F398" s="40">
        <v>93229275</v>
      </c>
      <c r="G398" s="39">
        <v>1115940</v>
      </c>
      <c r="H398" s="39" t="s">
        <v>87</v>
      </c>
      <c r="I398" s="39">
        <v>13237099</v>
      </c>
      <c r="J398" s="39" t="s">
        <v>901</v>
      </c>
      <c r="K398" s="39">
        <v>1000</v>
      </c>
      <c r="L398" s="39">
        <v>54680</v>
      </c>
    </row>
    <row r="399" spans="1:12">
      <c r="A399" s="36">
        <v>41487</v>
      </c>
      <c r="B399" s="43" t="s">
        <v>1154</v>
      </c>
      <c r="C399" s="39">
        <v>1007977686</v>
      </c>
      <c r="D399" s="39" t="s">
        <v>12</v>
      </c>
      <c r="E399" s="39" t="s">
        <v>17</v>
      </c>
      <c r="F399" s="40">
        <v>93229236</v>
      </c>
      <c r="G399" s="39">
        <v>1117275</v>
      </c>
      <c r="H399" s="39" t="s">
        <v>1155</v>
      </c>
      <c r="I399" s="39">
        <v>13208113</v>
      </c>
      <c r="J399" s="39" t="s">
        <v>19</v>
      </c>
      <c r="K399" s="39">
        <v>0</v>
      </c>
      <c r="L399" s="39">
        <v>0</v>
      </c>
    </row>
    <row r="400" spans="1:12">
      <c r="A400" s="36">
        <v>41487</v>
      </c>
      <c r="B400" s="43" t="s">
        <v>1154</v>
      </c>
      <c r="C400" s="39">
        <v>1007977686</v>
      </c>
      <c r="D400" s="39" t="s">
        <v>12</v>
      </c>
      <c r="E400" s="39" t="s">
        <v>17</v>
      </c>
      <c r="F400" s="40">
        <v>93229236</v>
      </c>
      <c r="G400" s="39">
        <v>1117275</v>
      </c>
      <c r="H400" s="39" t="s">
        <v>1155</v>
      </c>
      <c r="I400" s="39">
        <v>13208113</v>
      </c>
      <c r="J400" s="39" t="s">
        <v>19</v>
      </c>
      <c r="K400" s="39">
        <v>750</v>
      </c>
      <c r="L400" s="39">
        <v>59077.5</v>
      </c>
    </row>
    <row r="401" spans="1:12">
      <c r="A401" s="36">
        <v>41487</v>
      </c>
      <c r="B401" s="43" t="s">
        <v>1154</v>
      </c>
      <c r="C401" s="39">
        <v>1007977686</v>
      </c>
      <c r="D401" s="39" t="s">
        <v>12</v>
      </c>
      <c r="E401" s="39" t="s">
        <v>17</v>
      </c>
      <c r="F401" s="40">
        <v>93229236</v>
      </c>
      <c r="G401" s="39">
        <v>1117275</v>
      </c>
      <c r="H401" s="39" t="s">
        <v>1155</v>
      </c>
      <c r="I401" s="39">
        <v>13208095</v>
      </c>
      <c r="J401" s="39" t="s">
        <v>20</v>
      </c>
      <c r="K401" s="39">
        <v>0</v>
      </c>
      <c r="L401" s="39">
        <v>0</v>
      </c>
    </row>
    <row r="402" spans="1:12">
      <c r="A402" s="36">
        <v>41487</v>
      </c>
      <c r="B402" s="43" t="s">
        <v>1154</v>
      </c>
      <c r="C402" s="39">
        <v>1007977686</v>
      </c>
      <c r="D402" s="39" t="s">
        <v>12</v>
      </c>
      <c r="E402" s="39" t="s">
        <v>17</v>
      </c>
      <c r="F402" s="40">
        <v>93229236</v>
      </c>
      <c r="G402" s="39">
        <v>1117275</v>
      </c>
      <c r="H402" s="39" t="s">
        <v>1155</v>
      </c>
      <c r="I402" s="39">
        <v>13208095</v>
      </c>
      <c r="J402" s="39" t="s">
        <v>20</v>
      </c>
      <c r="K402" s="39">
        <v>500</v>
      </c>
      <c r="L402" s="39">
        <v>39385</v>
      </c>
    </row>
    <row r="403" spans="1:12">
      <c r="A403" s="36">
        <v>41487</v>
      </c>
      <c r="B403" s="43" t="s">
        <v>1154</v>
      </c>
      <c r="C403" s="39">
        <v>1007977686</v>
      </c>
      <c r="D403" s="39" t="s">
        <v>12</v>
      </c>
      <c r="E403" s="39" t="s">
        <v>17</v>
      </c>
      <c r="F403" s="40">
        <v>93229236</v>
      </c>
      <c r="G403" s="39">
        <v>1117275</v>
      </c>
      <c r="H403" s="39" t="s">
        <v>1155</v>
      </c>
      <c r="I403" s="39">
        <v>13208149</v>
      </c>
      <c r="J403" s="39" t="s">
        <v>15</v>
      </c>
      <c r="K403" s="39">
        <v>0</v>
      </c>
      <c r="L403" s="39">
        <v>0</v>
      </c>
    </row>
    <row r="404" spans="1:12">
      <c r="A404" s="36">
        <v>41487</v>
      </c>
      <c r="B404" s="43" t="s">
        <v>1154</v>
      </c>
      <c r="C404" s="39">
        <v>1007977686</v>
      </c>
      <c r="D404" s="39" t="s">
        <v>12</v>
      </c>
      <c r="E404" s="39" t="s">
        <v>17</v>
      </c>
      <c r="F404" s="40">
        <v>93229236</v>
      </c>
      <c r="G404" s="39">
        <v>1117275</v>
      </c>
      <c r="H404" s="39" t="s">
        <v>1155</v>
      </c>
      <c r="I404" s="39">
        <v>13208149</v>
      </c>
      <c r="J404" s="39" t="s">
        <v>15</v>
      </c>
      <c r="K404" s="39">
        <v>300</v>
      </c>
      <c r="L404" s="39">
        <v>16438.8</v>
      </c>
    </row>
    <row r="405" spans="1:12">
      <c r="A405" s="36">
        <v>41487</v>
      </c>
      <c r="B405" s="43" t="s">
        <v>1154</v>
      </c>
      <c r="C405" s="39">
        <v>1007977686</v>
      </c>
      <c r="D405" s="39" t="s">
        <v>12</v>
      </c>
      <c r="E405" s="39" t="s">
        <v>17</v>
      </c>
      <c r="F405" s="40">
        <v>93229236</v>
      </c>
      <c r="G405" s="39">
        <v>1117275</v>
      </c>
      <c r="H405" s="39" t="s">
        <v>1155</v>
      </c>
      <c r="I405" s="39">
        <v>13208158</v>
      </c>
      <c r="J405" s="39" t="s">
        <v>16</v>
      </c>
      <c r="K405" s="39">
        <v>0</v>
      </c>
      <c r="L405" s="39">
        <v>0</v>
      </c>
    </row>
    <row r="406" spans="1:12">
      <c r="A406" s="36">
        <v>41487</v>
      </c>
      <c r="B406" s="43" t="s">
        <v>1154</v>
      </c>
      <c r="C406" s="39">
        <v>1007977686</v>
      </c>
      <c r="D406" s="39" t="s">
        <v>12</v>
      </c>
      <c r="E406" s="39" t="s">
        <v>17</v>
      </c>
      <c r="F406" s="40">
        <v>93229236</v>
      </c>
      <c r="G406" s="39">
        <v>1117275</v>
      </c>
      <c r="H406" s="39" t="s">
        <v>1155</v>
      </c>
      <c r="I406" s="39">
        <v>13208158</v>
      </c>
      <c r="J406" s="39" t="s">
        <v>16</v>
      </c>
      <c r="K406" s="39">
        <v>200</v>
      </c>
      <c r="L406" s="39">
        <v>11076</v>
      </c>
    </row>
    <row r="407" spans="1:12">
      <c r="A407" s="36">
        <v>41487</v>
      </c>
      <c r="B407" s="43" t="s">
        <v>1154</v>
      </c>
      <c r="C407" s="39">
        <v>1007977686</v>
      </c>
      <c r="D407" s="39" t="s">
        <v>12</v>
      </c>
      <c r="E407" s="39" t="s">
        <v>17</v>
      </c>
      <c r="F407" s="40">
        <v>93229236</v>
      </c>
      <c r="G407" s="39">
        <v>1117275</v>
      </c>
      <c r="H407" s="39" t="s">
        <v>1155</v>
      </c>
      <c r="I407" s="39">
        <v>13237099</v>
      </c>
      <c r="J407" s="39" t="s">
        <v>901</v>
      </c>
      <c r="K407" s="39">
        <v>0</v>
      </c>
      <c r="L407" s="39">
        <v>0</v>
      </c>
    </row>
    <row r="408" spans="1:12">
      <c r="A408" s="36">
        <v>41487</v>
      </c>
      <c r="B408" s="43" t="s">
        <v>1154</v>
      </c>
      <c r="C408" s="39">
        <v>1007977686</v>
      </c>
      <c r="D408" s="39" t="s">
        <v>12</v>
      </c>
      <c r="E408" s="39" t="s">
        <v>17</v>
      </c>
      <c r="F408" s="40">
        <v>93229236</v>
      </c>
      <c r="G408" s="39">
        <v>1117275</v>
      </c>
      <c r="H408" s="39" t="s">
        <v>1155</v>
      </c>
      <c r="I408" s="39">
        <v>13237099</v>
      </c>
      <c r="J408" s="39" t="s">
        <v>901</v>
      </c>
      <c r="K408" s="39">
        <v>250</v>
      </c>
      <c r="L408" s="39">
        <v>13845</v>
      </c>
    </row>
  </sheetData>
  <customSheetViews>
    <customSheetView guid="{59F7F58E-E303-4EFD-8799-C113523DAFE3}" topLeftCell="C1805">
      <selection activeCell="E1842" sqref="E1842"/>
      <pageMargins left="0.7" right="0.7" top="0.75" bottom="0.75" header="0.3" footer="0.3"/>
    </customSheetView>
    <customSheetView guid="{7CE3C6FB-F6D3-4D75-8BFB-F2BC75A132B8}">
      <selection activeCell="G1811" sqref="G1811"/>
      <pageMargins left="0.7" right="0.7" top="0.75" bottom="0.75" header="0.3" footer="0.3"/>
    </customSheetView>
    <customSheetView guid="{ADD39B3A-46CF-4D0F-9A88-969AC41FD17D}">
      <selection activeCell="O25" sqref="O25"/>
      <pageMargins left="0.7" right="0.7" top="0.75" bottom="0.75" header="0.3" footer="0.3"/>
    </customSheetView>
  </customSheetViews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28044-0D06-4A83-BF61-53FD487511B8}">
  <sheetPr codeName="Sheet17">
    <tabColor rgb="FFFF0000"/>
  </sheetPr>
  <dimension ref="A1:N29"/>
  <sheetViews>
    <sheetView zoomScale="70" zoomScaleNormal="70" workbookViewId="0">
      <selection activeCell="A2" sqref="A2:M24"/>
    </sheetView>
  </sheetViews>
  <sheetFormatPr defaultRowHeight="14.5"/>
  <cols>
    <col min="1" max="1" width="10.81640625" bestFit="1" customWidth="1"/>
    <col min="2" max="2" width="22.26953125" bestFit="1" customWidth="1"/>
    <col min="3" max="3" width="11.26953125" bestFit="1" customWidth="1"/>
    <col min="4" max="5" width="5" bestFit="1" customWidth="1"/>
    <col min="6" max="6" width="9.1796875" bestFit="1" customWidth="1"/>
    <col min="7" max="7" width="8.1796875" bestFit="1" customWidth="1"/>
    <col min="8" max="8" width="26.453125" bestFit="1" customWidth="1"/>
    <col min="9" max="9" width="8.1796875" bestFit="1" customWidth="1"/>
    <col min="10" max="10" width="9.1796875" bestFit="1" customWidth="1"/>
    <col min="11" max="11" width="38.1796875" bestFit="1" customWidth="1"/>
    <col min="12" max="12" width="7.26953125" bestFit="1" customWidth="1"/>
    <col min="13" max="13" width="11.7265625" bestFit="1" customWidth="1"/>
    <col min="14" max="14" width="6.81640625" bestFit="1" customWidth="1"/>
  </cols>
  <sheetData>
    <row r="1" spans="1:14" ht="62.5">
      <c r="A1" s="59" t="s">
        <v>0</v>
      </c>
      <c r="B1" s="60" t="s">
        <v>1</v>
      </c>
      <c r="C1" s="120" t="s">
        <v>2</v>
      </c>
      <c r="D1" s="61" t="s">
        <v>3</v>
      </c>
      <c r="E1" s="61" t="s">
        <v>4</v>
      </c>
      <c r="F1" s="120" t="s">
        <v>5</v>
      </c>
      <c r="G1" s="61" t="s">
        <v>50</v>
      </c>
      <c r="H1" s="120" t="s">
        <v>49</v>
      </c>
      <c r="I1" s="120" t="s">
        <v>1258</v>
      </c>
      <c r="J1" s="120" t="s">
        <v>8</v>
      </c>
      <c r="K1" s="120" t="s">
        <v>9</v>
      </c>
      <c r="L1" s="61" t="s">
        <v>10</v>
      </c>
      <c r="M1" s="62" t="s">
        <v>11</v>
      </c>
    </row>
    <row r="2" spans="1:14">
      <c r="A2" s="138">
        <v>44560</v>
      </c>
      <c r="B2" s="139" t="s">
        <v>4749</v>
      </c>
      <c r="C2" s="139" t="s">
        <v>4750</v>
      </c>
      <c r="D2" s="139" t="s">
        <v>12</v>
      </c>
      <c r="E2" s="139" t="s">
        <v>17</v>
      </c>
      <c r="F2" s="139" t="s">
        <v>4751</v>
      </c>
      <c r="G2" s="139" t="s">
        <v>1165</v>
      </c>
      <c r="H2" s="139" t="s">
        <v>22</v>
      </c>
      <c r="I2" s="139" t="s">
        <v>1165</v>
      </c>
      <c r="J2" s="139" t="s">
        <v>4745</v>
      </c>
      <c r="K2" s="139" t="s">
        <v>3392</v>
      </c>
      <c r="L2" s="140">
        <v>5000</v>
      </c>
      <c r="M2" s="141">
        <v>666691.4</v>
      </c>
      <c r="N2" s="2"/>
    </row>
    <row r="3" spans="1:14">
      <c r="A3" s="138">
        <v>44560</v>
      </c>
      <c r="B3" s="139" t="s">
        <v>4749</v>
      </c>
      <c r="C3" s="139" t="s">
        <v>4750</v>
      </c>
      <c r="D3" s="139" t="s">
        <v>12</v>
      </c>
      <c r="E3" s="139" t="s">
        <v>17</v>
      </c>
      <c r="F3" s="139" t="s">
        <v>4751</v>
      </c>
      <c r="G3" s="139" t="s">
        <v>1165</v>
      </c>
      <c r="H3" s="139" t="s">
        <v>22</v>
      </c>
      <c r="I3" s="139" t="s">
        <v>1165</v>
      </c>
      <c r="J3" s="139" t="s">
        <v>4743</v>
      </c>
      <c r="K3" s="139" t="s">
        <v>3501</v>
      </c>
      <c r="L3" s="140">
        <v>8000</v>
      </c>
      <c r="M3" s="141">
        <v>1066706.24</v>
      </c>
      <c r="N3" s="2"/>
    </row>
    <row r="4" spans="1:14">
      <c r="A4" s="138">
        <v>44560</v>
      </c>
      <c r="B4" s="139" t="s">
        <v>4749</v>
      </c>
      <c r="C4" s="139" t="s">
        <v>4750</v>
      </c>
      <c r="D4" s="139" t="s">
        <v>12</v>
      </c>
      <c r="E4" s="139" t="s">
        <v>17</v>
      </c>
      <c r="F4" s="139" t="s">
        <v>4751</v>
      </c>
      <c r="G4" s="139" t="s">
        <v>1165</v>
      </c>
      <c r="H4" s="139" t="s">
        <v>22</v>
      </c>
      <c r="I4" s="139" t="s">
        <v>1165</v>
      </c>
      <c r="J4" s="139" t="s">
        <v>3536</v>
      </c>
      <c r="K4" s="139" t="s">
        <v>1349</v>
      </c>
      <c r="L4" s="140">
        <v>23000</v>
      </c>
      <c r="M4" s="141">
        <v>1361405.09</v>
      </c>
      <c r="N4" s="2"/>
    </row>
    <row r="5" spans="1:14">
      <c r="A5" s="138">
        <v>44560</v>
      </c>
      <c r="B5" s="139" t="s">
        <v>4749</v>
      </c>
      <c r="C5" s="139" t="s">
        <v>4750</v>
      </c>
      <c r="D5" s="139" t="s">
        <v>12</v>
      </c>
      <c r="E5" s="139" t="s">
        <v>17</v>
      </c>
      <c r="F5" s="139" t="s">
        <v>4751</v>
      </c>
      <c r="G5" s="139" t="s">
        <v>1165</v>
      </c>
      <c r="H5" s="139" t="s">
        <v>22</v>
      </c>
      <c r="I5" s="139" t="s">
        <v>1165</v>
      </c>
      <c r="J5" s="139" t="s">
        <v>3538</v>
      </c>
      <c r="K5" s="139" t="s">
        <v>1348</v>
      </c>
      <c r="L5" s="140">
        <v>15000</v>
      </c>
      <c r="M5" s="141">
        <v>887872.89</v>
      </c>
      <c r="N5" s="2"/>
    </row>
    <row r="6" spans="1:14">
      <c r="A6" s="138">
        <v>44560</v>
      </c>
      <c r="B6" s="139" t="s">
        <v>4749</v>
      </c>
      <c r="C6" s="139" t="s">
        <v>4750</v>
      </c>
      <c r="D6" s="139" t="s">
        <v>12</v>
      </c>
      <c r="E6" s="139" t="s">
        <v>17</v>
      </c>
      <c r="F6" s="139" t="s">
        <v>4751</v>
      </c>
      <c r="G6" s="139" t="s">
        <v>1165</v>
      </c>
      <c r="H6" s="139" t="s">
        <v>22</v>
      </c>
      <c r="I6" s="139" t="s">
        <v>1165</v>
      </c>
      <c r="J6" s="139" t="s">
        <v>3539</v>
      </c>
      <c r="K6" s="139" t="s">
        <v>1345</v>
      </c>
      <c r="L6" s="140">
        <v>15000</v>
      </c>
      <c r="M6" s="141">
        <v>887872.89</v>
      </c>
      <c r="N6" s="2"/>
    </row>
    <row r="7" spans="1:14">
      <c r="A7" s="138">
        <v>44560</v>
      </c>
      <c r="B7" s="139" t="s">
        <v>4752</v>
      </c>
      <c r="C7" s="139" t="s">
        <v>4753</v>
      </c>
      <c r="D7" s="139" t="s">
        <v>12</v>
      </c>
      <c r="E7" s="139" t="s">
        <v>17</v>
      </c>
      <c r="F7" s="139" t="s">
        <v>4754</v>
      </c>
      <c r="G7" s="139" t="s">
        <v>1165</v>
      </c>
      <c r="H7" s="139" t="s">
        <v>22</v>
      </c>
      <c r="I7" s="139" t="s">
        <v>1388</v>
      </c>
      <c r="J7" s="139" t="s">
        <v>4745</v>
      </c>
      <c r="K7" s="139" t="s">
        <v>3392</v>
      </c>
      <c r="L7" s="140">
        <v>2500</v>
      </c>
      <c r="M7" s="141">
        <v>333345.7</v>
      </c>
      <c r="N7" s="2"/>
    </row>
    <row r="8" spans="1:14">
      <c r="A8" s="138">
        <v>44560</v>
      </c>
      <c r="B8" s="139" t="s">
        <v>4752</v>
      </c>
      <c r="C8" s="139" t="s">
        <v>4753</v>
      </c>
      <c r="D8" s="139" t="s">
        <v>12</v>
      </c>
      <c r="E8" s="139" t="s">
        <v>17</v>
      </c>
      <c r="F8" s="139" t="s">
        <v>4754</v>
      </c>
      <c r="G8" s="139" t="s">
        <v>1165</v>
      </c>
      <c r="H8" s="139" t="s">
        <v>22</v>
      </c>
      <c r="I8" s="139" t="s">
        <v>1388</v>
      </c>
      <c r="J8" s="139" t="s">
        <v>3536</v>
      </c>
      <c r="K8" s="139" t="s">
        <v>1349</v>
      </c>
      <c r="L8" s="140">
        <v>47000</v>
      </c>
      <c r="M8" s="141">
        <v>2782001.71</v>
      </c>
      <c r="N8" s="2"/>
    </row>
    <row r="9" spans="1:14">
      <c r="A9" s="138">
        <v>44560</v>
      </c>
      <c r="B9" s="139" t="s">
        <v>4752</v>
      </c>
      <c r="C9" s="139" t="s">
        <v>4753</v>
      </c>
      <c r="D9" s="139" t="s">
        <v>12</v>
      </c>
      <c r="E9" s="139" t="s">
        <v>17</v>
      </c>
      <c r="F9" s="139" t="s">
        <v>4754</v>
      </c>
      <c r="G9" s="139" t="s">
        <v>1165</v>
      </c>
      <c r="H9" s="139" t="s">
        <v>22</v>
      </c>
      <c r="I9" s="139" t="s">
        <v>1388</v>
      </c>
      <c r="J9" s="139" t="s">
        <v>3538</v>
      </c>
      <c r="K9" s="139" t="s">
        <v>1348</v>
      </c>
      <c r="L9" s="140">
        <v>19000</v>
      </c>
      <c r="M9" s="141">
        <v>1124638.99</v>
      </c>
      <c r="N9" s="2"/>
    </row>
    <row r="10" spans="1:14">
      <c r="A10" s="138">
        <v>44560</v>
      </c>
      <c r="B10" s="139" t="s">
        <v>4752</v>
      </c>
      <c r="C10" s="139" t="s">
        <v>4753</v>
      </c>
      <c r="D10" s="139" t="s">
        <v>12</v>
      </c>
      <c r="E10" s="139" t="s">
        <v>17</v>
      </c>
      <c r="F10" s="139" t="s">
        <v>4754</v>
      </c>
      <c r="G10" s="139" t="s">
        <v>1165</v>
      </c>
      <c r="H10" s="139" t="s">
        <v>22</v>
      </c>
      <c r="I10" s="139" t="s">
        <v>1388</v>
      </c>
      <c r="J10" s="139" t="s">
        <v>3539</v>
      </c>
      <c r="K10" s="139" t="s">
        <v>1345</v>
      </c>
      <c r="L10" s="140">
        <v>11000</v>
      </c>
      <c r="M10" s="141">
        <v>651106.78</v>
      </c>
      <c r="N10" s="2"/>
    </row>
    <row r="11" spans="1:14">
      <c r="A11" s="138">
        <v>44560</v>
      </c>
      <c r="B11" s="139" t="s">
        <v>4755</v>
      </c>
      <c r="C11" s="139" t="s">
        <v>4756</v>
      </c>
      <c r="D11" s="139" t="s">
        <v>12</v>
      </c>
      <c r="E11" s="139" t="s">
        <v>17</v>
      </c>
      <c r="F11" s="139" t="s">
        <v>4757</v>
      </c>
      <c r="G11" s="139" t="s">
        <v>1165</v>
      </c>
      <c r="H11" s="139" t="s">
        <v>22</v>
      </c>
      <c r="I11" s="139" t="s">
        <v>1387</v>
      </c>
      <c r="J11" s="139" t="s">
        <v>4745</v>
      </c>
      <c r="K11" s="139" t="s">
        <v>3392</v>
      </c>
      <c r="L11" s="140">
        <v>1000</v>
      </c>
      <c r="M11" s="141">
        <v>133338.28</v>
      </c>
      <c r="N11" s="2"/>
    </row>
    <row r="12" spans="1:14">
      <c r="A12" s="138">
        <v>44560</v>
      </c>
      <c r="B12" s="139" t="s">
        <v>4755</v>
      </c>
      <c r="C12" s="139" t="s">
        <v>4756</v>
      </c>
      <c r="D12" s="139" t="s">
        <v>12</v>
      </c>
      <c r="E12" s="139" t="s">
        <v>17</v>
      </c>
      <c r="F12" s="139" t="s">
        <v>4757</v>
      </c>
      <c r="G12" s="139" t="s">
        <v>1165</v>
      </c>
      <c r="H12" s="139" t="s">
        <v>22</v>
      </c>
      <c r="I12" s="139" t="s">
        <v>1387</v>
      </c>
      <c r="J12" s="139" t="s">
        <v>3536</v>
      </c>
      <c r="K12" s="139" t="s">
        <v>1349</v>
      </c>
      <c r="L12" s="140">
        <v>35000</v>
      </c>
      <c r="M12" s="141">
        <v>2071703.4</v>
      </c>
      <c r="N12" s="2"/>
    </row>
    <row r="13" spans="1:14">
      <c r="A13" s="138">
        <v>44560</v>
      </c>
      <c r="B13" s="139" t="s">
        <v>4755</v>
      </c>
      <c r="C13" s="139" t="s">
        <v>4756</v>
      </c>
      <c r="D13" s="139" t="s">
        <v>12</v>
      </c>
      <c r="E13" s="139" t="s">
        <v>17</v>
      </c>
      <c r="F13" s="139" t="s">
        <v>4757</v>
      </c>
      <c r="G13" s="139" t="s">
        <v>1165</v>
      </c>
      <c r="H13" s="139" t="s">
        <v>22</v>
      </c>
      <c r="I13" s="139" t="s">
        <v>1387</v>
      </c>
      <c r="J13" s="139" t="s">
        <v>3538</v>
      </c>
      <c r="K13" s="139" t="s">
        <v>1348</v>
      </c>
      <c r="L13" s="140">
        <v>11000</v>
      </c>
      <c r="M13" s="141">
        <v>651106.78</v>
      </c>
      <c r="N13" s="2"/>
    </row>
    <row r="14" spans="1:14">
      <c r="A14" s="138">
        <v>44560</v>
      </c>
      <c r="B14" s="139" t="s">
        <v>4755</v>
      </c>
      <c r="C14" s="139" t="s">
        <v>4756</v>
      </c>
      <c r="D14" s="139" t="s">
        <v>12</v>
      </c>
      <c r="E14" s="139" t="s">
        <v>17</v>
      </c>
      <c r="F14" s="139" t="s">
        <v>4757</v>
      </c>
      <c r="G14" s="139" t="s">
        <v>1165</v>
      </c>
      <c r="H14" s="139" t="s">
        <v>22</v>
      </c>
      <c r="I14" s="139" t="s">
        <v>1387</v>
      </c>
      <c r="J14" s="139" t="s">
        <v>3539</v>
      </c>
      <c r="K14" s="139" t="s">
        <v>1345</v>
      </c>
      <c r="L14" s="140">
        <v>6000</v>
      </c>
      <c r="M14" s="141">
        <v>355149.15</v>
      </c>
      <c r="N14" s="2"/>
    </row>
    <row r="15" spans="1:14">
      <c r="A15" s="138">
        <v>44560</v>
      </c>
      <c r="B15" s="139" t="s">
        <v>4758</v>
      </c>
      <c r="C15" s="139" t="s">
        <v>4759</v>
      </c>
      <c r="D15" s="139" t="s">
        <v>12</v>
      </c>
      <c r="E15" s="139" t="s">
        <v>17</v>
      </c>
      <c r="F15" s="139" t="s">
        <v>4760</v>
      </c>
      <c r="G15" s="139" t="s">
        <v>1165</v>
      </c>
      <c r="H15" s="139" t="s">
        <v>22</v>
      </c>
      <c r="I15" s="139" t="s">
        <v>1165</v>
      </c>
      <c r="J15" s="139" t="s">
        <v>4746</v>
      </c>
      <c r="K15" s="139" t="s">
        <v>4747</v>
      </c>
      <c r="L15" s="140">
        <v>19500</v>
      </c>
      <c r="M15" s="141">
        <v>1122257.9199999999</v>
      </c>
      <c r="N15" s="2"/>
    </row>
    <row r="16" spans="1:14">
      <c r="A16" s="138">
        <v>44560</v>
      </c>
      <c r="B16" s="139" t="s">
        <v>4758</v>
      </c>
      <c r="C16" s="139" t="s">
        <v>4759</v>
      </c>
      <c r="D16" s="139" t="s">
        <v>12</v>
      </c>
      <c r="E16" s="139" t="s">
        <v>17</v>
      </c>
      <c r="F16" s="139" t="s">
        <v>4760</v>
      </c>
      <c r="G16" s="139" t="s">
        <v>1165</v>
      </c>
      <c r="H16" s="139" t="s">
        <v>22</v>
      </c>
      <c r="I16" s="139" t="s">
        <v>1165</v>
      </c>
      <c r="J16" s="139" t="s">
        <v>3532</v>
      </c>
      <c r="K16" s="139" t="s">
        <v>1353</v>
      </c>
      <c r="L16" s="140">
        <v>19000</v>
      </c>
      <c r="M16" s="141">
        <v>1093482.08</v>
      </c>
      <c r="N16" s="2"/>
    </row>
    <row r="17" spans="1:14">
      <c r="A17" s="138">
        <v>44560</v>
      </c>
      <c r="B17" s="139" t="s">
        <v>4758</v>
      </c>
      <c r="C17" s="139" t="s">
        <v>4759</v>
      </c>
      <c r="D17" s="139" t="s">
        <v>12</v>
      </c>
      <c r="E17" s="139" t="s">
        <v>17</v>
      </c>
      <c r="F17" s="139" t="s">
        <v>4760</v>
      </c>
      <c r="G17" s="139" t="s">
        <v>1165</v>
      </c>
      <c r="H17" s="139" t="s">
        <v>22</v>
      </c>
      <c r="I17" s="139" t="s">
        <v>1165</v>
      </c>
      <c r="J17" s="139" t="s">
        <v>3541</v>
      </c>
      <c r="K17" s="139" t="s">
        <v>1354</v>
      </c>
      <c r="L17" s="140">
        <v>9500</v>
      </c>
      <c r="M17" s="141">
        <v>546741.04</v>
      </c>
      <c r="N17" s="2"/>
    </row>
    <row r="18" spans="1:14">
      <c r="A18" s="138">
        <v>44560</v>
      </c>
      <c r="B18" s="139" t="s">
        <v>4761</v>
      </c>
      <c r="C18" s="139" t="s">
        <v>4762</v>
      </c>
      <c r="D18" s="139" t="s">
        <v>12</v>
      </c>
      <c r="E18" s="139" t="s">
        <v>17</v>
      </c>
      <c r="F18" s="139" t="s">
        <v>4763</v>
      </c>
      <c r="G18" s="139" t="s">
        <v>1165</v>
      </c>
      <c r="H18" s="139" t="s">
        <v>22</v>
      </c>
      <c r="I18" s="139" t="s">
        <v>1388</v>
      </c>
      <c r="J18" s="139" t="s">
        <v>4746</v>
      </c>
      <c r="K18" s="139" t="s">
        <v>4747</v>
      </c>
      <c r="L18" s="140">
        <v>9500</v>
      </c>
      <c r="M18" s="141">
        <v>546741.04</v>
      </c>
      <c r="N18" s="2"/>
    </row>
    <row r="19" spans="1:14">
      <c r="A19" s="138">
        <v>44560</v>
      </c>
      <c r="B19" s="139" t="s">
        <v>4761</v>
      </c>
      <c r="C19" s="139" t="s">
        <v>4762</v>
      </c>
      <c r="D19" s="139" t="s">
        <v>12</v>
      </c>
      <c r="E19" s="139" t="s">
        <v>17</v>
      </c>
      <c r="F19" s="139" t="s">
        <v>4763</v>
      </c>
      <c r="G19" s="139" t="s">
        <v>1165</v>
      </c>
      <c r="H19" s="139" t="s">
        <v>22</v>
      </c>
      <c r="I19" s="139" t="s">
        <v>1388</v>
      </c>
      <c r="J19" s="139" t="s">
        <v>3532</v>
      </c>
      <c r="K19" s="139" t="s">
        <v>1353</v>
      </c>
      <c r="L19" s="140">
        <v>11000</v>
      </c>
      <c r="M19" s="141">
        <v>633068.56999999995</v>
      </c>
      <c r="N19" s="2"/>
    </row>
    <row r="20" spans="1:14">
      <c r="A20" s="138">
        <v>44560</v>
      </c>
      <c r="B20" s="139" t="s">
        <v>4761</v>
      </c>
      <c r="C20" s="139" t="s">
        <v>4762</v>
      </c>
      <c r="D20" s="139" t="s">
        <v>12</v>
      </c>
      <c r="E20" s="139" t="s">
        <v>17</v>
      </c>
      <c r="F20" s="139" t="s">
        <v>4763</v>
      </c>
      <c r="G20" s="139" t="s">
        <v>1165</v>
      </c>
      <c r="H20" s="139" t="s">
        <v>22</v>
      </c>
      <c r="I20" s="139" t="s">
        <v>1388</v>
      </c>
      <c r="J20" s="139" t="s">
        <v>3541</v>
      </c>
      <c r="K20" s="139" t="s">
        <v>1354</v>
      </c>
      <c r="L20" s="140">
        <v>11500</v>
      </c>
      <c r="M20" s="141">
        <v>661844.42000000004</v>
      </c>
      <c r="N20" s="2"/>
    </row>
    <row r="21" spans="1:14">
      <c r="A21" s="138">
        <v>44560</v>
      </c>
      <c r="B21" s="139" t="s">
        <v>4764</v>
      </c>
      <c r="C21" s="139" t="s">
        <v>4765</v>
      </c>
      <c r="D21" s="139" t="s">
        <v>12</v>
      </c>
      <c r="E21" s="139" t="s">
        <v>17</v>
      </c>
      <c r="F21" s="139" t="s">
        <v>4766</v>
      </c>
      <c r="G21" s="139" t="s">
        <v>1165</v>
      </c>
      <c r="H21" s="139" t="s">
        <v>22</v>
      </c>
      <c r="I21" s="139" t="s">
        <v>1387</v>
      </c>
      <c r="J21" s="139" t="s">
        <v>3531</v>
      </c>
      <c r="K21" s="139" t="s">
        <v>1350</v>
      </c>
      <c r="L21" s="140">
        <v>1500</v>
      </c>
      <c r="M21" s="141">
        <v>86327.53</v>
      </c>
      <c r="N21" s="2"/>
    </row>
    <row r="22" spans="1:14">
      <c r="A22" s="138">
        <v>44560</v>
      </c>
      <c r="B22" s="139" t="s">
        <v>4764</v>
      </c>
      <c r="C22" s="139" t="s">
        <v>4765</v>
      </c>
      <c r="D22" s="139" t="s">
        <v>12</v>
      </c>
      <c r="E22" s="139" t="s">
        <v>17</v>
      </c>
      <c r="F22" s="139" t="s">
        <v>4766</v>
      </c>
      <c r="G22" s="139" t="s">
        <v>1165</v>
      </c>
      <c r="H22" s="139" t="s">
        <v>22</v>
      </c>
      <c r="I22" s="139" t="s">
        <v>1387</v>
      </c>
      <c r="J22" s="139" t="s">
        <v>4746</v>
      </c>
      <c r="K22" s="139" t="s">
        <v>4747</v>
      </c>
      <c r="L22" s="140">
        <v>7000</v>
      </c>
      <c r="M22" s="141">
        <v>402861.82</v>
      </c>
      <c r="N22" s="2"/>
    </row>
    <row r="23" spans="1:14">
      <c r="A23" s="138">
        <v>44560</v>
      </c>
      <c r="B23" s="139" t="s">
        <v>4764</v>
      </c>
      <c r="C23" s="139" t="s">
        <v>4765</v>
      </c>
      <c r="D23" s="139" t="s">
        <v>12</v>
      </c>
      <c r="E23" s="139" t="s">
        <v>17</v>
      </c>
      <c r="F23" s="139" t="s">
        <v>4766</v>
      </c>
      <c r="G23" s="139" t="s">
        <v>1165</v>
      </c>
      <c r="H23" s="139" t="s">
        <v>22</v>
      </c>
      <c r="I23" s="139" t="s">
        <v>1387</v>
      </c>
      <c r="J23" s="139" t="s">
        <v>3532</v>
      </c>
      <c r="K23" s="139" t="s">
        <v>1353</v>
      </c>
      <c r="L23" s="140">
        <v>11000</v>
      </c>
      <c r="M23" s="141">
        <v>633068.56999999995</v>
      </c>
      <c r="N23" s="2"/>
    </row>
    <row r="24" spans="1:14">
      <c r="A24" s="138">
        <v>44560</v>
      </c>
      <c r="B24" s="139" t="s">
        <v>4764</v>
      </c>
      <c r="C24" s="139" t="s">
        <v>4765</v>
      </c>
      <c r="D24" s="139" t="s">
        <v>12</v>
      </c>
      <c r="E24" s="139" t="s">
        <v>17</v>
      </c>
      <c r="F24" s="139" t="s">
        <v>4766</v>
      </c>
      <c r="G24" s="139" t="s">
        <v>1165</v>
      </c>
      <c r="H24" s="139" t="s">
        <v>22</v>
      </c>
      <c r="I24" s="139" t="s">
        <v>1387</v>
      </c>
      <c r="J24" s="139" t="s">
        <v>3541</v>
      </c>
      <c r="K24" s="139" t="s">
        <v>1354</v>
      </c>
      <c r="L24" s="140">
        <v>8500</v>
      </c>
      <c r="M24" s="141">
        <v>489189.35</v>
      </c>
      <c r="N24" s="2"/>
    </row>
    <row r="28" spans="1:14">
      <c r="L28" s="153">
        <f>SUM(L2:L24)</f>
        <v>306500</v>
      </c>
    </row>
    <row r="29" spans="1:14">
      <c r="L29">
        <f>L28/50000</f>
        <v>6.13</v>
      </c>
    </row>
  </sheetData>
  <conditionalFormatting sqref="A1:M24">
    <cfRule type="containsErrors" dxfId="47" priority="1">
      <formula>ISERROR(A1)</formula>
    </cfRule>
  </conditionalFormatting>
  <conditionalFormatting sqref="G3:G24">
    <cfRule type="containsErrors" dxfId="46" priority="2">
      <formula>ISERROR(G3)</formula>
    </cfRule>
  </conditionalFormatting>
  <conditionalFormatting sqref="N2:N24">
    <cfRule type="containsErrors" dxfId="45" priority="4">
      <formula>ISERROR(N2)</formula>
    </cfRule>
  </conditionalFormatting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ABFE-AF79-447E-A7EB-E518E27C82A5}">
  <sheetPr codeName="Sheet26"/>
  <dimension ref="A3:C128"/>
  <sheetViews>
    <sheetView workbookViewId="0">
      <selection activeCell="J34" sqref="J34"/>
    </sheetView>
  </sheetViews>
  <sheetFormatPr defaultRowHeight="14.5"/>
  <cols>
    <col min="1" max="1" width="48.90625" bestFit="1" customWidth="1"/>
    <col min="2" max="2" width="17.1796875" bestFit="1" customWidth="1"/>
    <col min="3" max="3" width="6.81640625" bestFit="1" customWidth="1"/>
  </cols>
  <sheetData>
    <row r="3" spans="1:3">
      <c r="A3" s="128" t="s">
        <v>63</v>
      </c>
      <c r="B3" t="s">
        <v>1203</v>
      </c>
    </row>
    <row r="5" spans="1:3">
      <c r="A5" s="128" t="s">
        <v>92</v>
      </c>
    </row>
    <row r="6" spans="1:3">
      <c r="A6" s="128" t="s">
        <v>49</v>
      </c>
      <c r="B6" s="128" t="s">
        <v>62</v>
      </c>
      <c r="C6" t="s">
        <v>1242</v>
      </c>
    </row>
    <row r="7" spans="1:3">
      <c r="A7" t="s">
        <v>4798</v>
      </c>
      <c r="B7" t="s">
        <v>1200</v>
      </c>
      <c r="C7">
        <v>120</v>
      </c>
    </row>
    <row r="8" spans="1:3">
      <c r="A8" t="s">
        <v>4798</v>
      </c>
      <c r="B8" t="s">
        <v>1205</v>
      </c>
      <c r="C8">
        <v>770</v>
      </c>
    </row>
    <row r="9" spans="1:3">
      <c r="A9" t="s">
        <v>4798</v>
      </c>
      <c r="B9" t="s">
        <v>1236</v>
      </c>
      <c r="C9">
        <v>30</v>
      </c>
    </row>
    <row r="10" spans="1:3">
      <c r="A10" t="s">
        <v>4798</v>
      </c>
      <c r="B10" t="s">
        <v>1310</v>
      </c>
      <c r="C10">
        <v>4630</v>
      </c>
    </row>
    <row r="11" spans="1:3">
      <c r="A11" t="s">
        <v>4798</v>
      </c>
      <c r="B11" t="s">
        <v>3510</v>
      </c>
      <c r="C11">
        <v>3600</v>
      </c>
    </row>
    <row r="12" spans="1:3">
      <c r="A12" t="s">
        <v>4798</v>
      </c>
      <c r="B12" t="s">
        <v>3499</v>
      </c>
      <c r="C12">
        <v>4500</v>
      </c>
    </row>
    <row r="13" spans="1:3">
      <c r="A13" t="s">
        <v>4798</v>
      </c>
      <c r="B13" t="s">
        <v>1251</v>
      </c>
      <c r="C13">
        <v>22500</v>
      </c>
    </row>
    <row r="14" spans="1:3">
      <c r="A14" t="s">
        <v>4798</v>
      </c>
      <c r="B14" t="s">
        <v>1252</v>
      </c>
      <c r="C14">
        <v>6500</v>
      </c>
    </row>
    <row r="15" spans="1:3">
      <c r="A15" t="s">
        <v>4798</v>
      </c>
      <c r="B15" t="s">
        <v>1303</v>
      </c>
      <c r="C15">
        <v>3500</v>
      </c>
    </row>
    <row r="16" spans="1:3">
      <c r="A16" t="s">
        <v>4798</v>
      </c>
      <c r="B16" t="s">
        <v>4807</v>
      </c>
      <c r="C16">
        <v>750</v>
      </c>
    </row>
    <row r="17" spans="1:3">
      <c r="A17" t="s">
        <v>4798</v>
      </c>
      <c r="B17" t="s">
        <v>4802</v>
      </c>
      <c r="C17">
        <v>3600</v>
      </c>
    </row>
    <row r="18" spans="1:3">
      <c r="A18" t="s">
        <v>3359</v>
      </c>
      <c r="B18" t="s">
        <v>1200</v>
      </c>
      <c r="C18">
        <v>100</v>
      </c>
    </row>
    <row r="19" spans="1:3">
      <c r="A19" t="s">
        <v>3359</v>
      </c>
      <c r="B19" t="s">
        <v>1205</v>
      </c>
      <c r="C19">
        <v>450</v>
      </c>
    </row>
    <row r="20" spans="1:3">
      <c r="A20" t="s">
        <v>3359</v>
      </c>
      <c r="B20" t="s">
        <v>1236</v>
      </c>
      <c r="C20">
        <v>50</v>
      </c>
    </row>
    <row r="21" spans="1:3">
      <c r="A21" t="s">
        <v>3359</v>
      </c>
      <c r="B21" t="s">
        <v>1308</v>
      </c>
      <c r="C21">
        <v>50</v>
      </c>
    </row>
    <row r="22" spans="1:3">
      <c r="A22" t="s">
        <v>3359</v>
      </c>
      <c r="B22" t="s">
        <v>1310</v>
      </c>
      <c r="C22">
        <v>8500</v>
      </c>
    </row>
    <row r="23" spans="1:3">
      <c r="A23" t="s">
        <v>3359</v>
      </c>
      <c r="B23" t="s">
        <v>3510</v>
      </c>
      <c r="C23">
        <v>5000</v>
      </c>
    </row>
    <row r="24" spans="1:3">
      <c r="A24" t="s">
        <v>3359</v>
      </c>
      <c r="B24" t="s">
        <v>3499</v>
      </c>
      <c r="C24">
        <v>7000</v>
      </c>
    </row>
    <row r="25" spans="1:3">
      <c r="A25" t="s">
        <v>3359</v>
      </c>
      <c r="B25" t="s">
        <v>1251</v>
      </c>
      <c r="C25">
        <v>45000</v>
      </c>
    </row>
    <row r="26" spans="1:3">
      <c r="A26" t="s">
        <v>3359</v>
      </c>
      <c r="B26" t="s">
        <v>1252</v>
      </c>
      <c r="C26">
        <v>9000</v>
      </c>
    </row>
    <row r="27" spans="1:3">
      <c r="A27" t="s">
        <v>3359</v>
      </c>
      <c r="B27" t="s">
        <v>1303</v>
      </c>
      <c r="C27">
        <v>7000</v>
      </c>
    </row>
    <row r="28" spans="1:3">
      <c r="A28" t="s">
        <v>3359</v>
      </c>
      <c r="B28" t="s">
        <v>4807</v>
      </c>
      <c r="C28">
        <v>2250</v>
      </c>
    </row>
    <row r="29" spans="1:3">
      <c r="A29" t="s">
        <v>3359</v>
      </c>
      <c r="B29" t="s">
        <v>4802</v>
      </c>
      <c r="C29">
        <v>11500</v>
      </c>
    </row>
    <row r="30" spans="1:3">
      <c r="A30" t="s">
        <v>3359</v>
      </c>
      <c r="B30" t="s">
        <v>4825</v>
      </c>
      <c r="C30">
        <v>1000</v>
      </c>
    </row>
    <row r="31" spans="1:3">
      <c r="A31" t="s">
        <v>3358</v>
      </c>
      <c r="B31" t="s">
        <v>1200</v>
      </c>
      <c r="C31">
        <v>200</v>
      </c>
    </row>
    <row r="32" spans="1:3">
      <c r="A32" t="s">
        <v>3358</v>
      </c>
      <c r="B32" t="s">
        <v>1205</v>
      </c>
      <c r="C32">
        <v>300</v>
      </c>
    </row>
    <row r="33" spans="1:3">
      <c r="A33" t="s">
        <v>3358</v>
      </c>
      <c r="B33" t="s">
        <v>1236</v>
      </c>
      <c r="C33">
        <v>100</v>
      </c>
    </row>
    <row r="34" spans="1:3">
      <c r="A34" t="s">
        <v>3358</v>
      </c>
      <c r="B34" t="s">
        <v>1308</v>
      </c>
      <c r="C34">
        <v>100</v>
      </c>
    </row>
    <row r="35" spans="1:3">
      <c r="A35" t="s">
        <v>3358</v>
      </c>
      <c r="B35" t="s">
        <v>1310</v>
      </c>
      <c r="C35">
        <v>6500</v>
      </c>
    </row>
    <row r="36" spans="1:3">
      <c r="A36" t="s">
        <v>3358</v>
      </c>
      <c r="B36" t="s">
        <v>3510</v>
      </c>
      <c r="C36">
        <v>4500</v>
      </c>
    </row>
    <row r="37" spans="1:3">
      <c r="A37" t="s">
        <v>3358</v>
      </c>
      <c r="B37" t="s">
        <v>3499</v>
      </c>
      <c r="C37">
        <v>6000</v>
      </c>
    </row>
    <row r="38" spans="1:3">
      <c r="A38" t="s">
        <v>3358</v>
      </c>
      <c r="B38" t="s">
        <v>1251</v>
      </c>
      <c r="C38">
        <v>47000</v>
      </c>
    </row>
    <row r="39" spans="1:3">
      <c r="A39" t="s">
        <v>3358</v>
      </c>
      <c r="B39" t="s">
        <v>1252</v>
      </c>
      <c r="C39">
        <v>7000</v>
      </c>
    </row>
    <row r="40" spans="1:3">
      <c r="A40" t="s">
        <v>3358</v>
      </c>
      <c r="B40" t="s">
        <v>1303</v>
      </c>
      <c r="C40">
        <v>6000</v>
      </c>
    </row>
    <row r="41" spans="1:3">
      <c r="A41" t="s">
        <v>3358</v>
      </c>
      <c r="B41" t="s">
        <v>4807</v>
      </c>
      <c r="C41">
        <v>2000</v>
      </c>
    </row>
    <row r="42" spans="1:3">
      <c r="A42" t="s">
        <v>3358</v>
      </c>
      <c r="B42" t="s">
        <v>4802</v>
      </c>
      <c r="C42">
        <v>9000</v>
      </c>
    </row>
    <row r="43" spans="1:3">
      <c r="A43" t="s">
        <v>3358</v>
      </c>
      <c r="B43" t="s">
        <v>4825</v>
      </c>
      <c r="C43">
        <v>500</v>
      </c>
    </row>
    <row r="44" spans="1:3">
      <c r="A44" t="s">
        <v>3373</v>
      </c>
      <c r="B44" t="s">
        <v>1236</v>
      </c>
      <c r="C44">
        <v>50</v>
      </c>
    </row>
    <row r="45" spans="1:3">
      <c r="A45" t="s">
        <v>3373</v>
      </c>
      <c r="B45" t="s">
        <v>1308</v>
      </c>
      <c r="C45">
        <v>50</v>
      </c>
    </row>
    <row r="46" spans="1:3">
      <c r="A46" t="s">
        <v>3373</v>
      </c>
      <c r="B46" t="s">
        <v>1310</v>
      </c>
      <c r="C46">
        <v>4500</v>
      </c>
    </row>
    <row r="47" spans="1:3">
      <c r="A47" t="s">
        <v>3373</v>
      </c>
      <c r="B47" t="s">
        <v>3510</v>
      </c>
      <c r="C47">
        <v>1500</v>
      </c>
    </row>
    <row r="48" spans="1:3">
      <c r="A48" t="s">
        <v>3373</v>
      </c>
      <c r="B48" t="s">
        <v>3499</v>
      </c>
      <c r="C48">
        <v>8000</v>
      </c>
    </row>
    <row r="49" spans="1:3">
      <c r="A49" t="s">
        <v>3373</v>
      </c>
      <c r="B49" t="s">
        <v>1251</v>
      </c>
      <c r="C49">
        <v>14500</v>
      </c>
    </row>
    <row r="50" spans="1:3">
      <c r="A50" t="s">
        <v>3373</v>
      </c>
      <c r="B50" t="s">
        <v>1252</v>
      </c>
      <c r="C50">
        <v>1500</v>
      </c>
    </row>
    <row r="51" spans="1:3">
      <c r="A51" t="s">
        <v>3373</v>
      </c>
      <c r="B51" t="s">
        <v>1303</v>
      </c>
      <c r="C51">
        <v>5500</v>
      </c>
    </row>
    <row r="52" spans="1:3">
      <c r="A52" t="s">
        <v>3373</v>
      </c>
      <c r="B52" t="s">
        <v>4807</v>
      </c>
      <c r="C52">
        <v>500</v>
      </c>
    </row>
    <row r="53" spans="1:3">
      <c r="A53" t="s">
        <v>3373</v>
      </c>
      <c r="B53" t="s">
        <v>4802</v>
      </c>
      <c r="C53">
        <v>4000</v>
      </c>
    </row>
    <row r="54" spans="1:3">
      <c r="A54" t="s">
        <v>3353</v>
      </c>
      <c r="B54" t="s">
        <v>1200</v>
      </c>
      <c r="C54">
        <v>200</v>
      </c>
    </row>
    <row r="55" spans="1:3">
      <c r="A55" t="s">
        <v>3353</v>
      </c>
      <c r="B55" t="s">
        <v>1205</v>
      </c>
      <c r="C55">
        <v>850</v>
      </c>
    </row>
    <row r="56" spans="1:3">
      <c r="A56" t="s">
        <v>3353</v>
      </c>
      <c r="B56" t="s">
        <v>1308</v>
      </c>
      <c r="C56">
        <v>450</v>
      </c>
    </row>
    <row r="57" spans="1:3">
      <c r="A57" t="s">
        <v>3353</v>
      </c>
      <c r="B57" t="s">
        <v>1310</v>
      </c>
      <c r="C57">
        <v>11000</v>
      </c>
    </row>
    <row r="58" spans="1:3">
      <c r="A58" t="s">
        <v>3353</v>
      </c>
      <c r="B58" t="s">
        <v>3510</v>
      </c>
      <c r="C58">
        <v>8000</v>
      </c>
    </row>
    <row r="59" spans="1:3">
      <c r="A59" t="s">
        <v>3353</v>
      </c>
      <c r="B59" t="s">
        <v>3499</v>
      </c>
      <c r="C59">
        <v>13500</v>
      </c>
    </row>
    <row r="60" spans="1:3">
      <c r="A60" t="s">
        <v>3353</v>
      </c>
      <c r="B60" t="s">
        <v>1251</v>
      </c>
      <c r="C60">
        <v>31000</v>
      </c>
    </row>
    <row r="61" spans="1:3">
      <c r="A61" t="s">
        <v>3353</v>
      </c>
      <c r="B61" t="s">
        <v>1252</v>
      </c>
      <c r="C61">
        <v>17500</v>
      </c>
    </row>
    <row r="62" spans="1:3">
      <c r="A62" t="s">
        <v>3353</v>
      </c>
      <c r="B62" t="s">
        <v>1303</v>
      </c>
      <c r="C62">
        <v>12500</v>
      </c>
    </row>
    <row r="63" spans="1:3">
      <c r="A63" t="s">
        <v>3353</v>
      </c>
      <c r="B63" t="s">
        <v>4807</v>
      </c>
      <c r="C63">
        <v>1500</v>
      </c>
    </row>
    <row r="64" spans="1:3">
      <c r="A64" t="s">
        <v>3353</v>
      </c>
      <c r="B64" t="s">
        <v>4802</v>
      </c>
      <c r="C64">
        <v>12500</v>
      </c>
    </row>
    <row r="65" spans="1:3">
      <c r="A65" t="s">
        <v>3363</v>
      </c>
      <c r="B65" t="s">
        <v>1200</v>
      </c>
      <c r="C65">
        <v>250</v>
      </c>
    </row>
    <row r="66" spans="1:3">
      <c r="A66" t="s">
        <v>3363</v>
      </c>
      <c r="B66" t="s">
        <v>1205</v>
      </c>
      <c r="C66">
        <v>230</v>
      </c>
    </row>
    <row r="67" spans="1:3">
      <c r="A67" t="s">
        <v>3363</v>
      </c>
      <c r="B67" t="s">
        <v>1236</v>
      </c>
      <c r="C67">
        <v>90</v>
      </c>
    </row>
    <row r="68" spans="1:3">
      <c r="A68" t="s">
        <v>3363</v>
      </c>
      <c r="B68" t="s">
        <v>1308</v>
      </c>
      <c r="C68">
        <v>50</v>
      </c>
    </row>
    <row r="69" spans="1:3">
      <c r="A69" t="s">
        <v>3363</v>
      </c>
      <c r="B69" t="s">
        <v>1310</v>
      </c>
      <c r="C69">
        <v>16950</v>
      </c>
    </row>
    <row r="70" spans="1:3">
      <c r="A70" t="s">
        <v>3363</v>
      </c>
      <c r="B70" t="s">
        <v>3510</v>
      </c>
      <c r="C70">
        <v>7150</v>
      </c>
    </row>
    <row r="71" spans="1:3">
      <c r="A71" t="s">
        <v>3363</v>
      </c>
      <c r="B71" t="s">
        <v>3499</v>
      </c>
      <c r="C71">
        <v>11000</v>
      </c>
    </row>
    <row r="72" spans="1:3">
      <c r="A72" t="s">
        <v>3363</v>
      </c>
      <c r="B72" t="s">
        <v>1251</v>
      </c>
      <c r="C72">
        <v>34580</v>
      </c>
    </row>
    <row r="73" spans="1:3">
      <c r="A73" t="s">
        <v>3363</v>
      </c>
      <c r="B73" t="s">
        <v>1252</v>
      </c>
      <c r="C73">
        <v>9850</v>
      </c>
    </row>
    <row r="74" spans="1:3">
      <c r="A74" t="s">
        <v>3363</v>
      </c>
      <c r="B74" t="s">
        <v>1303</v>
      </c>
      <c r="C74">
        <v>7400</v>
      </c>
    </row>
    <row r="75" spans="1:3">
      <c r="A75" t="s">
        <v>3363</v>
      </c>
      <c r="B75" t="s">
        <v>4807</v>
      </c>
      <c r="C75">
        <v>1500</v>
      </c>
    </row>
    <row r="76" spans="1:3">
      <c r="A76" t="s">
        <v>3363</v>
      </c>
      <c r="B76" t="s">
        <v>4802</v>
      </c>
      <c r="C76">
        <v>10600</v>
      </c>
    </row>
    <row r="77" spans="1:3">
      <c r="A77" t="s">
        <v>3363</v>
      </c>
      <c r="B77" t="s">
        <v>4825</v>
      </c>
      <c r="C77">
        <v>350</v>
      </c>
    </row>
    <row r="78" spans="1:3">
      <c r="A78" t="s">
        <v>3369</v>
      </c>
      <c r="B78" t="s">
        <v>1205</v>
      </c>
      <c r="C78">
        <v>200</v>
      </c>
    </row>
    <row r="79" spans="1:3">
      <c r="A79" t="s">
        <v>3369</v>
      </c>
      <c r="B79" t="s">
        <v>1236</v>
      </c>
      <c r="C79">
        <v>100</v>
      </c>
    </row>
    <row r="80" spans="1:3">
      <c r="A80" t="s">
        <v>3369</v>
      </c>
      <c r="B80" t="s">
        <v>1308</v>
      </c>
      <c r="C80">
        <v>200</v>
      </c>
    </row>
    <row r="81" spans="1:3">
      <c r="A81" t="s">
        <v>3369</v>
      </c>
      <c r="B81" t="s">
        <v>1310</v>
      </c>
      <c r="C81">
        <v>4000</v>
      </c>
    </row>
    <row r="82" spans="1:3">
      <c r="A82" t="s">
        <v>3369</v>
      </c>
      <c r="B82" t="s">
        <v>3510</v>
      </c>
      <c r="C82">
        <v>7500</v>
      </c>
    </row>
    <row r="83" spans="1:3">
      <c r="A83" t="s">
        <v>3369</v>
      </c>
      <c r="B83" t="s">
        <v>3499</v>
      </c>
      <c r="C83">
        <v>2000</v>
      </c>
    </row>
    <row r="84" spans="1:3">
      <c r="A84" t="s">
        <v>3369</v>
      </c>
      <c r="B84" t="s">
        <v>1251</v>
      </c>
      <c r="C84">
        <v>17000</v>
      </c>
    </row>
    <row r="85" spans="1:3">
      <c r="A85" t="s">
        <v>3369</v>
      </c>
      <c r="B85" t="s">
        <v>1252</v>
      </c>
      <c r="C85">
        <v>14500</v>
      </c>
    </row>
    <row r="86" spans="1:3">
      <c r="A86" t="s">
        <v>3369</v>
      </c>
      <c r="B86" t="s">
        <v>1303</v>
      </c>
      <c r="C86">
        <v>2500</v>
      </c>
    </row>
    <row r="87" spans="1:3">
      <c r="A87" t="s">
        <v>3369</v>
      </c>
      <c r="B87" t="s">
        <v>4802</v>
      </c>
      <c r="C87">
        <v>2000</v>
      </c>
    </row>
    <row r="88" spans="1:3">
      <c r="A88" t="s">
        <v>3497</v>
      </c>
      <c r="B88" t="s">
        <v>1200</v>
      </c>
      <c r="C88">
        <v>700</v>
      </c>
    </row>
    <row r="89" spans="1:3">
      <c r="A89" t="s">
        <v>3497</v>
      </c>
      <c r="B89" t="s">
        <v>1205</v>
      </c>
      <c r="C89">
        <v>700</v>
      </c>
    </row>
    <row r="90" spans="1:3">
      <c r="A90" t="s">
        <v>3497</v>
      </c>
      <c r="B90" t="s">
        <v>1308</v>
      </c>
      <c r="C90">
        <v>300</v>
      </c>
    </row>
    <row r="91" spans="1:3">
      <c r="A91" t="s">
        <v>3497</v>
      </c>
      <c r="B91" t="s">
        <v>1310</v>
      </c>
      <c r="C91">
        <v>10500</v>
      </c>
    </row>
    <row r="92" spans="1:3">
      <c r="A92" t="s">
        <v>3497</v>
      </c>
      <c r="B92" t="s">
        <v>3510</v>
      </c>
      <c r="C92">
        <v>8500</v>
      </c>
    </row>
    <row r="93" spans="1:3">
      <c r="A93" t="s">
        <v>3497</v>
      </c>
      <c r="B93" t="s">
        <v>3499</v>
      </c>
      <c r="C93">
        <v>1000</v>
      </c>
    </row>
    <row r="94" spans="1:3">
      <c r="A94" t="s">
        <v>3497</v>
      </c>
      <c r="B94" t="s">
        <v>1251</v>
      </c>
      <c r="C94">
        <v>18750</v>
      </c>
    </row>
    <row r="95" spans="1:3">
      <c r="A95" t="s">
        <v>3497</v>
      </c>
      <c r="B95" t="s">
        <v>1252</v>
      </c>
      <c r="C95">
        <v>13500</v>
      </c>
    </row>
    <row r="96" spans="1:3">
      <c r="A96" t="s">
        <v>3497</v>
      </c>
      <c r="B96" t="s">
        <v>1303</v>
      </c>
      <c r="C96">
        <v>1500</v>
      </c>
    </row>
    <row r="97" spans="1:3">
      <c r="A97" t="s">
        <v>3497</v>
      </c>
      <c r="B97" t="s">
        <v>4802</v>
      </c>
      <c r="C97">
        <v>500</v>
      </c>
    </row>
    <row r="98" spans="1:3">
      <c r="A98" t="s">
        <v>3500</v>
      </c>
      <c r="B98" t="s">
        <v>1200</v>
      </c>
      <c r="C98">
        <v>400</v>
      </c>
    </row>
    <row r="99" spans="1:3">
      <c r="A99" t="s">
        <v>3500</v>
      </c>
      <c r="B99" t="s">
        <v>1205</v>
      </c>
      <c r="C99">
        <v>950</v>
      </c>
    </row>
    <row r="100" spans="1:3">
      <c r="A100" t="s">
        <v>3500</v>
      </c>
      <c r="B100" t="s">
        <v>1236</v>
      </c>
      <c r="C100">
        <v>50</v>
      </c>
    </row>
    <row r="101" spans="1:3">
      <c r="A101" t="s">
        <v>3500</v>
      </c>
      <c r="B101" t="s">
        <v>1308</v>
      </c>
      <c r="C101">
        <v>150</v>
      </c>
    </row>
    <row r="102" spans="1:3">
      <c r="A102" t="s">
        <v>3500</v>
      </c>
      <c r="B102" t="s">
        <v>1310</v>
      </c>
      <c r="C102">
        <v>34000</v>
      </c>
    </row>
    <row r="103" spans="1:3">
      <c r="A103" t="s">
        <v>3500</v>
      </c>
      <c r="B103" t="s">
        <v>3510</v>
      </c>
      <c r="C103">
        <v>9000</v>
      </c>
    </row>
    <row r="104" spans="1:3">
      <c r="A104" t="s">
        <v>3500</v>
      </c>
      <c r="B104" t="s">
        <v>3499</v>
      </c>
      <c r="C104">
        <v>35500</v>
      </c>
    </row>
    <row r="105" spans="1:3">
      <c r="A105" t="s">
        <v>3500</v>
      </c>
      <c r="B105" t="s">
        <v>1251</v>
      </c>
      <c r="C105">
        <v>40850</v>
      </c>
    </row>
    <row r="106" spans="1:3">
      <c r="A106" t="s">
        <v>3500</v>
      </c>
      <c r="B106" t="s">
        <v>1252</v>
      </c>
      <c r="C106">
        <v>16000</v>
      </c>
    </row>
    <row r="107" spans="1:3">
      <c r="A107" t="s">
        <v>3500</v>
      </c>
      <c r="B107" t="s">
        <v>1303</v>
      </c>
      <c r="C107">
        <v>9650</v>
      </c>
    </row>
    <row r="108" spans="1:3">
      <c r="A108" t="s">
        <v>3500</v>
      </c>
      <c r="B108" t="s">
        <v>4807</v>
      </c>
      <c r="C108">
        <v>1000</v>
      </c>
    </row>
    <row r="109" spans="1:3">
      <c r="A109" t="s">
        <v>3500</v>
      </c>
      <c r="B109" t="s">
        <v>4802</v>
      </c>
      <c r="C109">
        <v>22450</v>
      </c>
    </row>
    <row r="110" spans="1:3">
      <c r="A110" t="s">
        <v>3495</v>
      </c>
      <c r="B110" t="s">
        <v>1236</v>
      </c>
      <c r="C110">
        <v>20</v>
      </c>
    </row>
    <row r="111" spans="1:3">
      <c r="A111" t="s">
        <v>3495</v>
      </c>
      <c r="B111" t="s">
        <v>1310</v>
      </c>
      <c r="C111">
        <v>11500</v>
      </c>
    </row>
    <row r="112" spans="1:3">
      <c r="A112" t="s">
        <v>3495</v>
      </c>
      <c r="B112" t="s">
        <v>3510</v>
      </c>
      <c r="C112">
        <v>5000</v>
      </c>
    </row>
    <row r="113" spans="1:3">
      <c r="A113" t="s">
        <v>3495</v>
      </c>
      <c r="B113" t="s">
        <v>3499</v>
      </c>
      <c r="C113">
        <v>6000</v>
      </c>
    </row>
    <row r="114" spans="1:3">
      <c r="A114" t="s">
        <v>3495</v>
      </c>
      <c r="B114" t="s">
        <v>1251</v>
      </c>
      <c r="C114">
        <v>40480</v>
      </c>
    </row>
    <row r="115" spans="1:3">
      <c r="A115" t="s">
        <v>3495</v>
      </c>
      <c r="B115" t="s">
        <v>1252</v>
      </c>
      <c r="C115">
        <v>5500</v>
      </c>
    </row>
    <row r="116" spans="1:3">
      <c r="A116" t="s">
        <v>3495</v>
      </c>
      <c r="B116" t="s">
        <v>1303</v>
      </c>
      <c r="C116">
        <v>7500</v>
      </c>
    </row>
    <row r="117" spans="1:3">
      <c r="A117" t="s">
        <v>3495</v>
      </c>
      <c r="B117" t="s">
        <v>4807</v>
      </c>
      <c r="C117">
        <v>1250</v>
      </c>
    </row>
    <row r="118" spans="1:3">
      <c r="A118" t="s">
        <v>3495</v>
      </c>
      <c r="B118" t="s">
        <v>4802</v>
      </c>
      <c r="C118">
        <v>17750</v>
      </c>
    </row>
    <row r="119" spans="1:3">
      <c r="A119" t="s">
        <v>82</v>
      </c>
      <c r="B119" t="s">
        <v>1200</v>
      </c>
      <c r="C119">
        <v>100</v>
      </c>
    </row>
    <row r="120" spans="1:3">
      <c r="A120" t="s">
        <v>82</v>
      </c>
      <c r="B120" t="s">
        <v>1205</v>
      </c>
      <c r="C120">
        <v>100</v>
      </c>
    </row>
    <row r="121" spans="1:3">
      <c r="A121" t="s">
        <v>82</v>
      </c>
      <c r="B121" t="s">
        <v>1308</v>
      </c>
      <c r="C121">
        <v>50</v>
      </c>
    </row>
    <row r="122" spans="1:3">
      <c r="A122" t="s">
        <v>82</v>
      </c>
      <c r="B122" t="s">
        <v>1310</v>
      </c>
      <c r="C122">
        <v>1500</v>
      </c>
    </row>
    <row r="123" spans="1:3">
      <c r="A123" t="s">
        <v>82</v>
      </c>
      <c r="B123" t="s">
        <v>3510</v>
      </c>
      <c r="C123">
        <v>3000</v>
      </c>
    </row>
    <row r="124" spans="1:3">
      <c r="A124" t="s">
        <v>82</v>
      </c>
      <c r="B124" t="s">
        <v>1251</v>
      </c>
      <c r="C124">
        <v>10000</v>
      </c>
    </row>
    <row r="125" spans="1:3">
      <c r="A125" t="s">
        <v>82</v>
      </c>
      <c r="B125" t="s">
        <v>1252</v>
      </c>
      <c r="C125">
        <v>10000</v>
      </c>
    </row>
    <row r="126" spans="1:3">
      <c r="A126" t="s">
        <v>82</v>
      </c>
      <c r="B126" t="s">
        <v>1303</v>
      </c>
      <c r="C126">
        <v>500</v>
      </c>
    </row>
    <row r="127" spans="1:3">
      <c r="A127" t="s">
        <v>82</v>
      </c>
      <c r="B127" t="s">
        <v>4802</v>
      </c>
      <c r="C127">
        <v>100</v>
      </c>
    </row>
    <row r="128" spans="1:3">
      <c r="A128" t="s">
        <v>64</v>
      </c>
      <c r="C128">
        <v>882000</v>
      </c>
    </row>
  </sheetData>
  <pageMargins left="0.7" right="0.7" top="0.75" bottom="0.75" header="0.3" footer="0.3"/>
  <customProperties>
    <customPr name="_pios_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9EBF4-F7E5-404C-AD48-FECF3896AACC}">
  <dimension ref="A1:M266"/>
  <sheetViews>
    <sheetView workbookViewId="0">
      <selection activeCell="I16" sqref="I16"/>
    </sheetView>
  </sheetViews>
  <sheetFormatPr defaultRowHeight="12"/>
  <cols>
    <col min="1" max="1" width="29.81640625" style="193" bestFit="1" customWidth="1"/>
    <col min="2" max="2" width="11.453125" style="193" bestFit="1" customWidth="1"/>
    <col min="3" max="3" width="5.08984375" style="193" bestFit="1" customWidth="1"/>
    <col min="4" max="16384" width="8.7265625" style="193"/>
  </cols>
  <sheetData>
    <row r="1" spans="1:10" ht="14.5">
      <c r="A1" s="192" t="s">
        <v>0</v>
      </c>
      <c r="B1" s="193" t="s">
        <v>1209</v>
      </c>
      <c r="C1"/>
    </row>
    <row r="2" spans="1:10">
      <c r="A2" s="192" t="s">
        <v>63</v>
      </c>
      <c r="B2" s="193" t="s">
        <v>1359</v>
      </c>
    </row>
    <row r="3" spans="1:10" ht="14.5">
      <c r="A3"/>
      <c r="B3"/>
      <c r="C3"/>
    </row>
    <row r="4" spans="1:10">
      <c r="A4" s="192" t="s">
        <v>3374</v>
      </c>
      <c r="E4" s="198" t="s">
        <v>4907</v>
      </c>
      <c r="G4" s="198" t="s">
        <v>4885</v>
      </c>
      <c r="I4" s="206" t="s">
        <v>4906</v>
      </c>
      <c r="J4" s="198" t="s">
        <v>4884</v>
      </c>
    </row>
    <row r="5" spans="1:10">
      <c r="A5" s="192" t="s">
        <v>4736</v>
      </c>
      <c r="B5" s="192" t="s">
        <v>62</v>
      </c>
      <c r="C5" s="193" t="s">
        <v>1242</v>
      </c>
      <c r="E5" s="195">
        <v>1.97</v>
      </c>
      <c r="G5" s="193" t="s">
        <v>1200</v>
      </c>
      <c r="H5" s="193" t="s">
        <v>1200</v>
      </c>
      <c r="I5" s="207">
        <f>SUMIFS($E:$E,$B:$B,H5)</f>
        <v>5.4316553028055381E-2</v>
      </c>
      <c r="J5" s="196">
        <f>SUMIFS($C:$C,$B:$B,H5)</f>
        <v>3.9400000000000004E-2</v>
      </c>
    </row>
    <row r="6" spans="1:10">
      <c r="A6" s="193" t="s">
        <v>4856</v>
      </c>
      <c r="B6" s="193" t="s">
        <v>1200</v>
      </c>
      <c r="C6" s="194">
        <v>0.01</v>
      </c>
      <c r="D6" s="197">
        <f>C6/$C$18</f>
        <v>8.4745762711864406E-3</v>
      </c>
      <c r="E6" s="196">
        <f>D6*$E$5</f>
        <v>1.6694915254237289E-2</v>
      </c>
      <c r="G6" s="193" t="s">
        <v>1205</v>
      </c>
      <c r="H6" s="193" t="s">
        <v>1205</v>
      </c>
      <c r="I6" s="207">
        <f t="shared" ref="I6:I16" si="0">SUMIFS($E:$E,$B:$B,H6)</f>
        <v>7.1706560668620717E-2</v>
      </c>
      <c r="J6" s="196">
        <f t="shared" ref="J6:J16" si="1">SUMIFS($C:$C,$B:$B,H6)</f>
        <v>5.2199999999999996E-2</v>
      </c>
    </row>
    <row r="7" spans="1:10">
      <c r="A7" s="193" t="s">
        <v>4856</v>
      </c>
      <c r="B7" s="193" t="s">
        <v>1205</v>
      </c>
      <c r="C7" s="194">
        <v>6.0000000000000001E-3</v>
      </c>
      <c r="D7" s="197">
        <f t="shared" ref="D7:D18" si="2">C7/$C$18</f>
        <v>5.0847457627118649E-3</v>
      </c>
      <c r="E7" s="196">
        <f t="shared" ref="E7:E17" si="3">D7*$E$5</f>
        <v>1.0016949152542374E-2</v>
      </c>
      <c r="G7" s="193" t="s">
        <v>1236</v>
      </c>
      <c r="H7" s="193" t="s">
        <v>1236</v>
      </c>
      <c r="I7" s="207">
        <f t="shared" si="0"/>
        <v>1.4471103854146381E-2</v>
      </c>
      <c r="J7" s="196">
        <f t="shared" si="1"/>
        <v>9.4000000000000004E-3</v>
      </c>
    </row>
    <row r="8" spans="1:10">
      <c r="A8" s="193" t="s">
        <v>4856</v>
      </c>
      <c r="B8" s="193" t="s">
        <v>1236</v>
      </c>
      <c r="C8" s="194">
        <v>2E-3</v>
      </c>
      <c r="D8" s="197">
        <f t="shared" si="2"/>
        <v>1.6949152542372883E-3</v>
      </c>
      <c r="E8" s="196">
        <f t="shared" si="3"/>
        <v>3.338983050847458E-3</v>
      </c>
      <c r="G8" s="193" t="s">
        <v>1308</v>
      </c>
      <c r="H8" s="193" t="s">
        <v>1308</v>
      </c>
      <c r="I8" s="207">
        <f t="shared" si="0"/>
        <v>5.4600185513446767E-2</v>
      </c>
      <c r="J8" s="196">
        <f t="shared" si="1"/>
        <v>3.3399999999999999E-2</v>
      </c>
    </row>
    <row r="9" spans="1:10">
      <c r="A9" s="193" t="s">
        <v>4856</v>
      </c>
      <c r="B9" s="193" t="s">
        <v>1308</v>
      </c>
      <c r="C9" s="194">
        <v>2E-3</v>
      </c>
      <c r="D9" s="197">
        <f t="shared" si="2"/>
        <v>1.6949152542372883E-3</v>
      </c>
      <c r="E9" s="196">
        <f t="shared" si="3"/>
        <v>3.338983050847458E-3</v>
      </c>
      <c r="G9" s="193" t="s">
        <v>1310</v>
      </c>
      <c r="H9" s="193" t="s">
        <v>1310</v>
      </c>
      <c r="I9" s="207">
        <f t="shared" si="0"/>
        <v>3.0592538300664782</v>
      </c>
      <c r="J9" s="196">
        <f t="shared" si="1"/>
        <v>2.4865999999999997</v>
      </c>
    </row>
    <row r="10" spans="1:10">
      <c r="A10" s="193" t="s">
        <v>4856</v>
      </c>
      <c r="B10" s="193" t="s">
        <v>1310</v>
      </c>
      <c r="C10" s="194">
        <v>7.0000000000000007E-2</v>
      </c>
      <c r="D10" s="197">
        <f t="shared" si="2"/>
        <v>5.9322033898305093E-2</v>
      </c>
      <c r="E10" s="196">
        <f t="shared" si="3"/>
        <v>0.11686440677966103</v>
      </c>
      <c r="G10" s="193" t="s">
        <v>1311</v>
      </c>
      <c r="H10" s="193" t="s">
        <v>3510</v>
      </c>
      <c r="I10" s="207">
        <f t="shared" si="0"/>
        <v>2.0268711529125385</v>
      </c>
      <c r="J10" s="196">
        <f t="shared" si="1"/>
        <v>1.5489999999999999</v>
      </c>
    </row>
    <row r="11" spans="1:10">
      <c r="A11" s="193" t="s">
        <v>4856</v>
      </c>
      <c r="B11" s="193" t="s">
        <v>3510</v>
      </c>
      <c r="C11" s="194">
        <v>0.08</v>
      </c>
      <c r="D11" s="197">
        <f t="shared" si="2"/>
        <v>6.7796610169491525E-2</v>
      </c>
      <c r="E11" s="196">
        <f t="shared" si="3"/>
        <v>0.13355932203389831</v>
      </c>
      <c r="G11" s="193" t="s">
        <v>1312</v>
      </c>
      <c r="H11" s="193" t="s">
        <v>3499</v>
      </c>
      <c r="I11" s="207">
        <f t="shared" si="0"/>
        <v>2.2233627326911973</v>
      </c>
      <c r="J11" s="196">
        <f t="shared" si="1"/>
        <v>1.8040000000000003</v>
      </c>
    </row>
    <row r="12" spans="1:10">
      <c r="A12" s="193" t="s">
        <v>4856</v>
      </c>
      <c r="B12" s="193" t="s">
        <v>3499</v>
      </c>
      <c r="C12" s="194">
        <v>7.0000000000000007E-2</v>
      </c>
      <c r="D12" s="197">
        <f t="shared" si="2"/>
        <v>5.9322033898305093E-2</v>
      </c>
      <c r="E12" s="196">
        <f t="shared" si="3"/>
        <v>0.11686440677966103</v>
      </c>
      <c r="G12" s="193" t="s">
        <v>1251</v>
      </c>
      <c r="H12" s="193" t="s">
        <v>1251</v>
      </c>
      <c r="I12" s="207">
        <f t="shared" si="0"/>
        <v>10.626041889418017</v>
      </c>
      <c r="J12" s="196">
        <f t="shared" si="1"/>
        <v>7.6280000000000001</v>
      </c>
    </row>
    <row r="13" spans="1:10">
      <c r="A13" s="193" t="s">
        <v>4856</v>
      </c>
      <c r="B13" s="193" t="s">
        <v>1251</v>
      </c>
      <c r="C13" s="194">
        <v>0.52</v>
      </c>
      <c r="D13" s="197">
        <f t="shared" si="2"/>
        <v>0.44067796610169496</v>
      </c>
      <c r="E13" s="196">
        <f t="shared" si="3"/>
        <v>0.86813559322033906</v>
      </c>
      <c r="G13" s="193" t="s">
        <v>1252</v>
      </c>
      <c r="H13" s="193" t="s">
        <v>1252</v>
      </c>
      <c r="I13" s="207">
        <f t="shared" si="0"/>
        <v>3.0678501225924042</v>
      </c>
      <c r="J13" s="196">
        <f t="shared" si="1"/>
        <v>2.2320000000000002</v>
      </c>
    </row>
    <row r="14" spans="1:10">
      <c r="A14" s="193" t="s">
        <v>4856</v>
      </c>
      <c r="B14" s="193" t="s">
        <v>1252</v>
      </c>
      <c r="C14" s="194">
        <v>0.13</v>
      </c>
      <c r="D14" s="197">
        <f t="shared" si="2"/>
        <v>0.11016949152542374</v>
      </c>
      <c r="E14" s="196">
        <f t="shared" si="3"/>
        <v>0.21703389830508477</v>
      </c>
      <c r="G14" s="193" t="s">
        <v>1303</v>
      </c>
      <c r="H14" s="193" t="s">
        <v>1303</v>
      </c>
      <c r="I14" s="207">
        <f t="shared" si="0"/>
        <v>1.8700590033840714</v>
      </c>
      <c r="J14" s="196">
        <f t="shared" si="1"/>
        <v>1.3780000000000001</v>
      </c>
    </row>
    <row r="15" spans="1:10">
      <c r="A15" s="193" t="s">
        <v>4856</v>
      </c>
      <c r="B15" s="193" t="s">
        <v>1303</v>
      </c>
      <c r="C15" s="194">
        <v>0.13</v>
      </c>
      <c r="D15" s="197">
        <f t="shared" si="2"/>
        <v>0.11016949152542374</v>
      </c>
      <c r="E15" s="196">
        <f t="shared" si="3"/>
        <v>0.21703389830508477</v>
      </c>
      <c r="G15" s="193" t="s">
        <v>4882</v>
      </c>
      <c r="H15" s="193" t="s">
        <v>4802</v>
      </c>
      <c r="I15" s="207">
        <f t="shared" si="0"/>
        <v>3.5117406882939362</v>
      </c>
      <c r="J15" s="196">
        <f t="shared" si="1"/>
        <v>2.7519999999999998</v>
      </c>
    </row>
    <row r="16" spans="1:10">
      <c r="A16" s="193" t="s">
        <v>4856</v>
      </c>
      <c r="B16" s="193" t="s">
        <v>4802</v>
      </c>
      <c r="C16" s="194">
        <v>0.13</v>
      </c>
      <c r="D16" s="197">
        <f t="shared" si="2"/>
        <v>0.11016949152542374</v>
      </c>
      <c r="E16" s="196">
        <f t="shared" si="3"/>
        <v>0.21703389830508477</v>
      </c>
      <c r="G16" s="193" t="s">
        <v>4883</v>
      </c>
      <c r="H16" s="193" t="s">
        <v>4807</v>
      </c>
      <c r="I16" s="207">
        <f t="shared" si="0"/>
        <v>0.68972617757708599</v>
      </c>
      <c r="J16" s="196">
        <f t="shared" si="1"/>
        <v>0.54039999999999999</v>
      </c>
    </row>
    <row r="17" spans="1:11">
      <c r="A17" s="193" t="s">
        <v>4856</v>
      </c>
      <c r="B17" s="193" t="s">
        <v>4807</v>
      </c>
      <c r="C17" s="194">
        <v>0.03</v>
      </c>
      <c r="D17" s="197">
        <f t="shared" si="2"/>
        <v>2.5423728813559324E-2</v>
      </c>
      <c r="E17" s="196">
        <f t="shared" si="3"/>
        <v>5.0084745762711866E-2</v>
      </c>
      <c r="I17" s="201">
        <f>SUM(I5:I16)</f>
        <v>27.27</v>
      </c>
      <c r="J17" s="201">
        <f>SUM(J5:J16)</f>
        <v>20.504399999999997</v>
      </c>
      <c r="K17" s="196"/>
    </row>
    <row r="18" spans="1:11">
      <c r="A18" s="193" t="s">
        <v>4888</v>
      </c>
      <c r="C18" s="194">
        <v>1.18</v>
      </c>
      <c r="D18" s="197">
        <f t="shared" si="2"/>
        <v>1</v>
      </c>
      <c r="E18" s="195">
        <v>2.85</v>
      </c>
    </row>
    <row r="19" spans="1:11">
      <c r="A19" s="193" t="s">
        <v>3359</v>
      </c>
      <c r="B19" s="193" t="s">
        <v>1200</v>
      </c>
      <c r="C19" s="194">
        <v>2E-3</v>
      </c>
      <c r="D19" s="197">
        <f>C19/$C$31</f>
        <v>9.7560975609756108E-4</v>
      </c>
      <c r="E19" s="196">
        <f>D19*$E$18</f>
        <v>2.7804878048780491E-3</v>
      </c>
    </row>
    <row r="20" spans="1:11">
      <c r="A20" s="193" t="s">
        <v>3359</v>
      </c>
      <c r="B20" s="193" t="s">
        <v>1205</v>
      </c>
      <c r="C20" s="194">
        <v>4.0000000000000001E-3</v>
      </c>
      <c r="D20" s="197">
        <f t="shared" ref="D20:D31" si="4">C20/$C$31</f>
        <v>1.9512195121951222E-3</v>
      </c>
      <c r="E20" s="196">
        <f t="shared" ref="E20:E30" si="5">D20*$E$18</f>
        <v>5.5609756097560982E-3</v>
      </c>
    </row>
    <row r="21" spans="1:11">
      <c r="A21" s="193" t="s">
        <v>3359</v>
      </c>
      <c r="B21" s="193" t="s">
        <v>1236</v>
      </c>
      <c r="C21" s="194">
        <v>1E-3</v>
      </c>
      <c r="D21" s="197">
        <f t="shared" si="4"/>
        <v>4.8780487804878054E-4</v>
      </c>
      <c r="E21" s="196">
        <f t="shared" si="5"/>
        <v>1.3902439024390245E-3</v>
      </c>
    </row>
    <row r="22" spans="1:11">
      <c r="A22" s="193" t="s">
        <v>3359</v>
      </c>
      <c r="B22" s="193" t="s">
        <v>1308</v>
      </c>
      <c r="C22" s="194">
        <v>1E-3</v>
      </c>
      <c r="D22" s="197">
        <f t="shared" si="4"/>
        <v>4.8780487804878054E-4</v>
      </c>
      <c r="E22" s="196">
        <f t="shared" si="5"/>
        <v>1.3902439024390245E-3</v>
      </c>
    </row>
    <row r="23" spans="1:11">
      <c r="A23" s="193" t="s">
        <v>3359</v>
      </c>
      <c r="B23" s="193" t="s">
        <v>1310</v>
      </c>
      <c r="C23" s="194">
        <v>0.16500000000000001</v>
      </c>
      <c r="D23" s="197">
        <f t="shared" si="4"/>
        <v>8.0487804878048796E-2</v>
      </c>
      <c r="E23" s="196">
        <f t="shared" si="5"/>
        <v>0.22939024390243909</v>
      </c>
    </row>
    <row r="24" spans="1:11">
      <c r="A24" s="193" t="s">
        <v>3359</v>
      </c>
      <c r="B24" s="193" t="s">
        <v>3510</v>
      </c>
      <c r="C24" s="194">
        <v>0.14000000000000001</v>
      </c>
      <c r="D24" s="197">
        <f t="shared" si="4"/>
        <v>6.8292682926829287E-2</v>
      </c>
      <c r="E24" s="196">
        <f t="shared" si="5"/>
        <v>0.19463414634146348</v>
      </c>
    </row>
    <row r="25" spans="1:11">
      <c r="A25" s="193" t="s">
        <v>3359</v>
      </c>
      <c r="B25" s="193" t="s">
        <v>3499</v>
      </c>
      <c r="C25" s="194">
        <v>0.16</v>
      </c>
      <c r="D25" s="197">
        <f t="shared" si="4"/>
        <v>7.8048780487804892E-2</v>
      </c>
      <c r="E25" s="196">
        <f t="shared" si="5"/>
        <v>0.22243902439024396</v>
      </c>
    </row>
    <row r="26" spans="1:11">
      <c r="A26" s="193" t="s">
        <v>3359</v>
      </c>
      <c r="B26" s="193" t="s">
        <v>1251</v>
      </c>
      <c r="C26" s="194">
        <v>0.97</v>
      </c>
      <c r="D26" s="197">
        <f t="shared" si="4"/>
        <v>0.4731707317073171</v>
      </c>
      <c r="E26" s="196">
        <f t="shared" si="5"/>
        <v>1.3485365853658537</v>
      </c>
    </row>
    <row r="27" spans="1:11">
      <c r="A27" s="193" t="s">
        <v>3359</v>
      </c>
      <c r="B27" s="193" t="s">
        <v>1252</v>
      </c>
      <c r="C27" s="194">
        <v>0.185</v>
      </c>
      <c r="D27" s="197">
        <f t="shared" si="4"/>
        <v>9.0243902439024401E-2</v>
      </c>
      <c r="E27" s="196">
        <f t="shared" si="5"/>
        <v>0.25719512195121957</v>
      </c>
    </row>
    <row r="28" spans="1:11">
      <c r="A28" s="193" t="s">
        <v>3359</v>
      </c>
      <c r="B28" s="193" t="s">
        <v>1303</v>
      </c>
      <c r="C28" s="194">
        <v>0.13500000000000001</v>
      </c>
      <c r="D28" s="197">
        <f t="shared" si="4"/>
        <v>6.5853658536585383E-2</v>
      </c>
      <c r="E28" s="196">
        <f t="shared" si="5"/>
        <v>0.18768292682926835</v>
      </c>
    </row>
    <row r="29" spans="1:11">
      <c r="A29" s="193" t="s">
        <v>3359</v>
      </c>
      <c r="B29" s="193" t="s">
        <v>4802</v>
      </c>
      <c r="C29" s="194">
        <v>0.23</v>
      </c>
      <c r="D29" s="197">
        <f t="shared" si="4"/>
        <v>0.11219512195121953</v>
      </c>
      <c r="E29" s="196">
        <f t="shared" si="5"/>
        <v>0.31975609756097567</v>
      </c>
    </row>
    <row r="30" spans="1:11">
      <c r="A30" s="193" t="s">
        <v>3359</v>
      </c>
      <c r="B30" s="193" t="s">
        <v>4807</v>
      </c>
      <c r="C30" s="194">
        <v>5.7000000000000002E-2</v>
      </c>
      <c r="D30" s="197">
        <f t="shared" si="4"/>
        <v>2.7804878048780492E-2</v>
      </c>
      <c r="E30" s="196">
        <f t="shared" si="5"/>
        <v>7.9243902439024405E-2</v>
      </c>
    </row>
    <row r="31" spans="1:11">
      <c r="A31" s="193" t="s">
        <v>4889</v>
      </c>
      <c r="C31" s="194">
        <v>2.0499999999999998</v>
      </c>
      <c r="D31" s="197">
        <f t="shared" si="4"/>
        <v>1</v>
      </c>
      <c r="E31" s="195">
        <v>2.5299999999999998</v>
      </c>
    </row>
    <row r="32" spans="1:11">
      <c r="A32" s="193" t="s">
        <v>3358</v>
      </c>
      <c r="B32" s="193" t="s">
        <v>1200</v>
      </c>
      <c r="C32" s="194">
        <v>2E-3</v>
      </c>
      <c r="D32" s="197">
        <f>C32/$C$43</f>
        <v>1.3774104683195593E-3</v>
      </c>
      <c r="E32" s="196">
        <f>D32*$E$31</f>
        <v>3.4848484848484847E-3</v>
      </c>
    </row>
    <row r="33" spans="1:5">
      <c r="A33" s="193" t="s">
        <v>3358</v>
      </c>
      <c r="B33" s="193" t="s">
        <v>1205</v>
      </c>
      <c r="C33" s="194">
        <v>8.0000000000000002E-3</v>
      </c>
      <c r="D33" s="197">
        <f t="shared" ref="D33:D43" si="6">C33/$C$43</f>
        <v>5.5096418732782371E-3</v>
      </c>
      <c r="E33" s="196">
        <f t="shared" ref="E33:E42" si="7">D33*$E$31</f>
        <v>1.3939393939393939E-2</v>
      </c>
    </row>
    <row r="34" spans="1:5">
      <c r="A34" s="193" t="s">
        <v>3358</v>
      </c>
      <c r="B34" s="193" t="s">
        <v>1236</v>
      </c>
      <c r="C34" s="194">
        <v>2E-3</v>
      </c>
      <c r="D34" s="197">
        <f t="shared" si="6"/>
        <v>1.3774104683195593E-3</v>
      </c>
      <c r="E34" s="196">
        <f t="shared" si="7"/>
        <v>3.4848484848484847E-3</v>
      </c>
    </row>
    <row r="35" spans="1:5">
      <c r="A35" s="193" t="s">
        <v>3358</v>
      </c>
      <c r="B35" s="193" t="s">
        <v>1310</v>
      </c>
      <c r="C35" s="194">
        <v>0.1</v>
      </c>
      <c r="D35" s="197">
        <f t="shared" si="6"/>
        <v>6.8870523415977963E-2</v>
      </c>
      <c r="E35" s="196">
        <f t="shared" si="7"/>
        <v>0.17424242424242423</v>
      </c>
    </row>
    <row r="36" spans="1:5">
      <c r="A36" s="193" t="s">
        <v>3358</v>
      </c>
      <c r="B36" s="193" t="s">
        <v>3510</v>
      </c>
      <c r="C36" s="194">
        <v>0.08</v>
      </c>
      <c r="D36" s="197">
        <f t="shared" si="6"/>
        <v>5.5096418732782371E-2</v>
      </c>
      <c r="E36" s="196">
        <f t="shared" si="7"/>
        <v>0.13939393939393938</v>
      </c>
    </row>
    <row r="37" spans="1:5">
      <c r="A37" s="193" t="s">
        <v>3358</v>
      </c>
      <c r="B37" s="193" t="s">
        <v>3499</v>
      </c>
      <c r="C37" s="194">
        <v>0.08</v>
      </c>
      <c r="D37" s="197">
        <f t="shared" si="6"/>
        <v>5.5096418732782371E-2</v>
      </c>
      <c r="E37" s="196">
        <f t="shared" si="7"/>
        <v>0.13939393939393938</v>
      </c>
    </row>
    <row r="38" spans="1:5">
      <c r="A38" s="193" t="s">
        <v>3358</v>
      </c>
      <c r="B38" s="193" t="s">
        <v>1251</v>
      </c>
      <c r="C38" s="194">
        <v>0.78</v>
      </c>
      <c r="D38" s="197">
        <f t="shared" si="6"/>
        <v>0.53719008264462809</v>
      </c>
      <c r="E38" s="196">
        <f t="shared" si="7"/>
        <v>1.3590909090909089</v>
      </c>
    </row>
    <row r="39" spans="1:5">
      <c r="A39" s="193" t="s">
        <v>3358</v>
      </c>
      <c r="B39" s="193" t="s">
        <v>1252</v>
      </c>
      <c r="C39" s="194">
        <v>0.1</v>
      </c>
      <c r="D39" s="197">
        <f t="shared" si="6"/>
        <v>6.8870523415977963E-2</v>
      </c>
      <c r="E39" s="196">
        <f t="shared" si="7"/>
        <v>0.17424242424242423</v>
      </c>
    </row>
    <row r="40" spans="1:5">
      <c r="A40" s="193" t="s">
        <v>3358</v>
      </c>
      <c r="B40" s="193" t="s">
        <v>1303</v>
      </c>
      <c r="C40" s="194">
        <v>0.12</v>
      </c>
      <c r="D40" s="197">
        <f t="shared" si="6"/>
        <v>8.2644628099173556E-2</v>
      </c>
      <c r="E40" s="196">
        <f t="shared" si="7"/>
        <v>0.20909090909090908</v>
      </c>
    </row>
    <row r="41" spans="1:5">
      <c r="A41" s="193" t="s">
        <v>3358</v>
      </c>
      <c r="B41" s="193" t="s">
        <v>4802</v>
      </c>
      <c r="C41" s="194">
        <v>0.16</v>
      </c>
      <c r="D41" s="197">
        <f t="shared" si="6"/>
        <v>0.11019283746556474</v>
      </c>
      <c r="E41" s="196">
        <f t="shared" si="7"/>
        <v>0.27878787878787875</v>
      </c>
    </row>
    <row r="42" spans="1:5">
      <c r="A42" s="193" t="s">
        <v>3358</v>
      </c>
      <c r="B42" s="193" t="s">
        <v>4807</v>
      </c>
      <c r="C42" s="194">
        <v>0.02</v>
      </c>
      <c r="D42" s="197">
        <f t="shared" si="6"/>
        <v>1.3774104683195593E-2</v>
      </c>
      <c r="E42" s="196">
        <f t="shared" si="7"/>
        <v>3.4848484848484844E-2</v>
      </c>
    </row>
    <row r="43" spans="1:5">
      <c r="A43" s="193" t="s">
        <v>4890</v>
      </c>
      <c r="C43" s="194">
        <v>1.452</v>
      </c>
      <c r="D43" s="197">
        <f t="shared" si="6"/>
        <v>1</v>
      </c>
      <c r="E43" s="195">
        <v>1.18</v>
      </c>
    </row>
    <row r="44" spans="1:5">
      <c r="A44" s="193" t="s">
        <v>3373</v>
      </c>
      <c r="B44" s="193" t="s">
        <v>1205</v>
      </c>
      <c r="C44" s="194">
        <v>2.3999999999999998E-3</v>
      </c>
      <c r="D44" s="197">
        <f>C44/$C$54</f>
        <v>2.0290835306053428E-3</v>
      </c>
      <c r="E44" s="196">
        <f>D44*$E$43</f>
        <v>2.3943185661143042E-3</v>
      </c>
    </row>
    <row r="45" spans="1:5">
      <c r="A45" s="193" t="s">
        <v>3373</v>
      </c>
      <c r="B45" s="193" t="s">
        <v>1308</v>
      </c>
      <c r="C45" s="194">
        <v>4.0000000000000002E-4</v>
      </c>
      <c r="D45" s="197">
        <f t="shared" ref="D45:D54" si="8">C45/$C$54</f>
        <v>3.3818058843422386E-4</v>
      </c>
      <c r="E45" s="196">
        <f t="shared" ref="E45:E53" si="9">D45*$E$43</f>
        <v>3.9905309435238416E-4</v>
      </c>
    </row>
    <row r="46" spans="1:5">
      <c r="A46" s="193" t="s">
        <v>3373</v>
      </c>
      <c r="B46" s="193" t="s">
        <v>1310</v>
      </c>
      <c r="C46" s="194">
        <v>0.16</v>
      </c>
      <c r="D46" s="197">
        <f t="shared" si="8"/>
        <v>0.13527223537368954</v>
      </c>
      <c r="E46" s="196">
        <f t="shared" si="9"/>
        <v>0.15962123774095366</v>
      </c>
    </row>
    <row r="47" spans="1:5">
      <c r="A47" s="193" t="s">
        <v>3373</v>
      </c>
      <c r="B47" s="193" t="s">
        <v>3510</v>
      </c>
      <c r="C47" s="194">
        <v>0.04</v>
      </c>
      <c r="D47" s="197">
        <f t="shared" si="8"/>
        <v>3.3818058843422386E-2</v>
      </c>
      <c r="E47" s="196">
        <f t="shared" si="9"/>
        <v>3.9905309435238415E-2</v>
      </c>
    </row>
    <row r="48" spans="1:5">
      <c r="A48" s="193" t="s">
        <v>3373</v>
      </c>
      <c r="B48" s="193" t="s">
        <v>3499</v>
      </c>
      <c r="C48" s="194">
        <v>0.17</v>
      </c>
      <c r="D48" s="197">
        <f t="shared" si="8"/>
        <v>0.14372675008454514</v>
      </c>
      <c r="E48" s="196">
        <f t="shared" si="9"/>
        <v>0.16959756509976326</v>
      </c>
    </row>
    <row r="49" spans="1:5">
      <c r="A49" s="193" t="s">
        <v>3373</v>
      </c>
      <c r="B49" s="193" t="s">
        <v>1251</v>
      </c>
      <c r="C49" s="194">
        <v>0.38</v>
      </c>
      <c r="D49" s="197">
        <f t="shared" si="8"/>
        <v>0.32127155901251264</v>
      </c>
      <c r="E49" s="196">
        <f t="shared" si="9"/>
        <v>0.37910043963476492</v>
      </c>
    </row>
    <row r="50" spans="1:5">
      <c r="A50" s="193" t="s">
        <v>3373</v>
      </c>
      <c r="B50" s="193" t="s">
        <v>1252</v>
      </c>
      <c r="C50" s="194">
        <v>0.05</v>
      </c>
      <c r="D50" s="197">
        <f t="shared" si="8"/>
        <v>4.2272573554277985E-2</v>
      </c>
      <c r="E50" s="196">
        <f t="shared" si="9"/>
        <v>4.9881636794048022E-2</v>
      </c>
    </row>
    <row r="51" spans="1:5">
      <c r="A51" s="193" t="s">
        <v>3373</v>
      </c>
      <c r="B51" s="193" t="s">
        <v>1303</v>
      </c>
      <c r="C51" s="194">
        <v>0.12</v>
      </c>
      <c r="D51" s="197">
        <f t="shared" si="8"/>
        <v>0.10145417653026716</v>
      </c>
      <c r="E51" s="196">
        <f t="shared" si="9"/>
        <v>0.11971592830571524</v>
      </c>
    </row>
    <row r="52" spans="1:5">
      <c r="A52" s="193" t="s">
        <v>3373</v>
      </c>
      <c r="B52" s="193" t="s">
        <v>4802</v>
      </c>
      <c r="C52" s="194">
        <v>0.2</v>
      </c>
      <c r="D52" s="197">
        <f t="shared" si="8"/>
        <v>0.16909029421711194</v>
      </c>
      <c r="E52" s="196">
        <f t="shared" si="9"/>
        <v>0.19952654717619209</v>
      </c>
    </row>
    <row r="53" spans="1:5">
      <c r="A53" s="193" t="s">
        <v>3373</v>
      </c>
      <c r="B53" s="193" t="s">
        <v>4807</v>
      </c>
      <c r="C53" s="194">
        <v>0.06</v>
      </c>
      <c r="D53" s="197">
        <f t="shared" si="8"/>
        <v>5.0727088265133578E-2</v>
      </c>
      <c r="E53" s="196">
        <f t="shared" si="9"/>
        <v>5.9857964152857622E-2</v>
      </c>
    </row>
    <row r="54" spans="1:5">
      <c r="A54" s="193" t="s">
        <v>4891</v>
      </c>
      <c r="C54" s="194">
        <v>1.1828000000000001</v>
      </c>
      <c r="D54" s="197">
        <f t="shared" si="8"/>
        <v>1</v>
      </c>
      <c r="E54" s="195">
        <v>5.43</v>
      </c>
    </row>
    <row r="55" spans="1:5">
      <c r="A55" s="193" t="s">
        <v>3353</v>
      </c>
      <c r="B55" s="193" t="s">
        <v>1200</v>
      </c>
      <c r="C55" s="194">
        <v>4.0000000000000001E-3</v>
      </c>
      <c r="D55" s="197">
        <f>C55/$C$66</f>
        <v>1.1086474501108647E-3</v>
      </c>
      <c r="E55" s="196">
        <f>D55*$E$54</f>
        <v>6.0199556541019952E-3</v>
      </c>
    </row>
    <row r="56" spans="1:5">
      <c r="A56" s="193" t="s">
        <v>3353</v>
      </c>
      <c r="B56" s="193" t="s">
        <v>1205</v>
      </c>
      <c r="C56" s="194">
        <v>1.2999999999999999E-2</v>
      </c>
      <c r="D56" s="197">
        <f t="shared" ref="D56:D66" si="10">C56/$C$66</f>
        <v>3.6031042128603103E-3</v>
      </c>
      <c r="E56" s="196">
        <f t="shared" ref="E56:E65" si="11">D56*$E$54</f>
        <v>1.9564855875831483E-2</v>
      </c>
    </row>
    <row r="57" spans="1:5">
      <c r="A57" s="193" t="s">
        <v>3353</v>
      </c>
      <c r="B57" s="193" t="s">
        <v>1308</v>
      </c>
      <c r="C57" s="194">
        <v>1.0999999999999999E-2</v>
      </c>
      <c r="D57" s="197">
        <f t="shared" si="10"/>
        <v>3.0487804878048777E-3</v>
      </c>
      <c r="E57" s="196">
        <f t="shared" si="11"/>
        <v>1.6554878048780485E-2</v>
      </c>
    </row>
    <row r="58" spans="1:5">
      <c r="A58" s="193" t="s">
        <v>3353</v>
      </c>
      <c r="B58" s="193" t="s">
        <v>1310</v>
      </c>
      <c r="C58" s="194">
        <v>0.25</v>
      </c>
      <c r="D58" s="197">
        <f t="shared" si="10"/>
        <v>6.9290465631929046E-2</v>
      </c>
      <c r="E58" s="196">
        <f t="shared" si="11"/>
        <v>0.3762472283813747</v>
      </c>
    </row>
    <row r="59" spans="1:5">
      <c r="A59" s="193" t="s">
        <v>3353</v>
      </c>
      <c r="B59" s="193" t="s">
        <v>3510</v>
      </c>
      <c r="C59" s="194">
        <v>0.19</v>
      </c>
      <c r="D59" s="197">
        <f t="shared" si="10"/>
        <v>5.2660753880266073E-2</v>
      </c>
      <c r="E59" s="196">
        <f t="shared" si="11"/>
        <v>0.28594789356984474</v>
      </c>
    </row>
    <row r="60" spans="1:5">
      <c r="A60" s="193" t="s">
        <v>3353</v>
      </c>
      <c r="B60" s="193" t="s">
        <v>3499</v>
      </c>
      <c r="C60" s="194">
        <v>0.24</v>
      </c>
      <c r="D60" s="197">
        <f t="shared" si="10"/>
        <v>6.6518847006651879E-2</v>
      </c>
      <c r="E60" s="196">
        <f t="shared" si="11"/>
        <v>0.36119733924611969</v>
      </c>
    </row>
    <row r="61" spans="1:5">
      <c r="A61" s="193" t="s">
        <v>3353</v>
      </c>
      <c r="B61" s="193" t="s">
        <v>1251</v>
      </c>
      <c r="C61" s="194">
        <v>1.74</v>
      </c>
      <c r="D61" s="197">
        <f t="shared" si="10"/>
        <v>0.48226164079822614</v>
      </c>
      <c r="E61" s="196">
        <f t="shared" si="11"/>
        <v>2.6186807095343676</v>
      </c>
    </row>
    <row r="62" spans="1:5">
      <c r="A62" s="193" t="s">
        <v>3353</v>
      </c>
      <c r="B62" s="193" t="s">
        <v>1252</v>
      </c>
      <c r="C62" s="194">
        <v>0.37</v>
      </c>
      <c r="D62" s="197">
        <f t="shared" si="10"/>
        <v>0.10254988913525498</v>
      </c>
      <c r="E62" s="196">
        <f t="shared" si="11"/>
        <v>0.55684589800443451</v>
      </c>
    </row>
    <row r="63" spans="1:5">
      <c r="A63" s="193" t="s">
        <v>3353</v>
      </c>
      <c r="B63" s="193" t="s">
        <v>1303</v>
      </c>
      <c r="C63" s="194">
        <v>0.3</v>
      </c>
      <c r="D63" s="197">
        <f t="shared" si="10"/>
        <v>8.3148558758314853E-2</v>
      </c>
      <c r="E63" s="196">
        <f t="shared" si="11"/>
        <v>0.45149667405764965</v>
      </c>
    </row>
    <row r="64" spans="1:5">
      <c r="A64" s="193" t="s">
        <v>3353</v>
      </c>
      <c r="B64" s="193" t="s">
        <v>4802</v>
      </c>
      <c r="C64" s="194">
        <v>0.41</v>
      </c>
      <c r="D64" s="197">
        <f t="shared" si="10"/>
        <v>0.11363636363636363</v>
      </c>
      <c r="E64" s="196">
        <f t="shared" si="11"/>
        <v>0.61704545454545445</v>
      </c>
    </row>
    <row r="65" spans="1:13">
      <c r="A65" s="193" t="s">
        <v>3353</v>
      </c>
      <c r="B65" s="193" t="s">
        <v>4807</v>
      </c>
      <c r="C65" s="194">
        <v>0.08</v>
      </c>
      <c r="D65" s="197">
        <f t="shared" si="10"/>
        <v>2.2172949002217293E-2</v>
      </c>
      <c r="E65" s="196">
        <f t="shared" si="11"/>
        <v>0.12039911308203989</v>
      </c>
    </row>
    <row r="66" spans="1:13">
      <c r="A66" s="193" t="s">
        <v>4892</v>
      </c>
      <c r="C66" s="194">
        <v>3.6080000000000001</v>
      </c>
      <c r="D66" s="197">
        <f t="shared" si="10"/>
        <v>1</v>
      </c>
      <c r="E66" s="195">
        <v>2.4</v>
      </c>
    </row>
    <row r="67" spans="1:13">
      <c r="A67" s="193" t="s">
        <v>3361</v>
      </c>
      <c r="B67" s="193" t="s">
        <v>1200</v>
      </c>
      <c r="C67" s="194">
        <v>5.0000000000000001E-3</v>
      </c>
      <c r="D67" s="197">
        <f>C67/$C$77</f>
        <v>2.7777777777777779E-3</v>
      </c>
      <c r="E67" s="196">
        <f>D67*$E$66</f>
        <v>6.6666666666666671E-3</v>
      </c>
    </row>
    <row r="68" spans="1:13">
      <c r="A68" s="193" t="s">
        <v>3361</v>
      </c>
      <c r="B68" s="193" t="s">
        <v>1308</v>
      </c>
      <c r="C68" s="194">
        <v>6.0000000000000001E-3</v>
      </c>
      <c r="D68" s="197">
        <f t="shared" ref="D68:D77" si="12">C68/$C$77</f>
        <v>3.3333333333333331E-3</v>
      </c>
      <c r="E68" s="196">
        <f t="shared" ref="E68:E76" si="13">D68*$E$66</f>
        <v>7.9999999999999984E-3</v>
      </c>
    </row>
    <row r="69" spans="1:13">
      <c r="A69" s="193" t="s">
        <v>3361</v>
      </c>
      <c r="B69" s="193" t="s">
        <v>1310</v>
      </c>
      <c r="C69" s="194">
        <v>0.35399999999999998</v>
      </c>
      <c r="D69" s="197">
        <f t="shared" si="12"/>
        <v>0.19666666666666666</v>
      </c>
      <c r="E69" s="196">
        <f t="shared" si="13"/>
        <v>0.47199999999999998</v>
      </c>
    </row>
    <row r="70" spans="1:13">
      <c r="A70" s="193" t="s">
        <v>3361</v>
      </c>
      <c r="B70" s="193" t="s">
        <v>3510</v>
      </c>
      <c r="C70" s="194">
        <v>0.13400000000000001</v>
      </c>
      <c r="D70" s="197">
        <f t="shared" si="12"/>
        <v>7.4444444444444452E-2</v>
      </c>
      <c r="E70" s="196">
        <f t="shared" si="13"/>
        <v>0.17866666666666667</v>
      </c>
    </row>
    <row r="71" spans="1:13">
      <c r="A71" s="193" t="s">
        <v>3361</v>
      </c>
      <c r="B71" s="193" t="s">
        <v>3499</v>
      </c>
      <c r="C71" s="194">
        <v>0.15</v>
      </c>
      <c r="D71" s="197">
        <f t="shared" si="12"/>
        <v>8.3333333333333329E-2</v>
      </c>
      <c r="E71" s="196">
        <f t="shared" si="13"/>
        <v>0.19999999999999998</v>
      </c>
    </row>
    <row r="72" spans="1:13">
      <c r="A72" s="193" t="s">
        <v>3361</v>
      </c>
      <c r="B72" s="193" t="s">
        <v>1251</v>
      </c>
      <c r="C72" s="194">
        <v>0.628</v>
      </c>
      <c r="D72" s="197">
        <f t="shared" si="12"/>
        <v>0.34888888888888886</v>
      </c>
      <c r="E72" s="196">
        <f t="shared" si="13"/>
        <v>0.83733333333333326</v>
      </c>
    </row>
    <row r="73" spans="1:13">
      <c r="A73" s="193" t="s">
        <v>3361</v>
      </c>
      <c r="B73" s="193" t="s">
        <v>1252</v>
      </c>
      <c r="C73" s="194">
        <v>0.12</v>
      </c>
      <c r="D73" s="197">
        <f t="shared" si="12"/>
        <v>6.6666666666666666E-2</v>
      </c>
      <c r="E73" s="196">
        <f t="shared" si="13"/>
        <v>0.16</v>
      </c>
    </row>
    <row r="74" spans="1:13">
      <c r="A74" s="193" t="s">
        <v>3361</v>
      </c>
      <c r="B74" s="193" t="s">
        <v>1303</v>
      </c>
      <c r="C74" s="194">
        <v>0.105</v>
      </c>
      <c r="D74" s="197">
        <f t="shared" si="12"/>
        <v>5.8333333333333327E-2</v>
      </c>
      <c r="E74" s="196">
        <f t="shared" si="13"/>
        <v>0.13999999999999999</v>
      </c>
    </row>
    <row r="75" spans="1:13">
      <c r="A75" s="193" t="s">
        <v>3361</v>
      </c>
      <c r="B75" s="193" t="s">
        <v>4802</v>
      </c>
      <c r="C75" s="194">
        <v>0.24299999999999999</v>
      </c>
      <c r="D75" s="197">
        <f t="shared" si="12"/>
        <v>0.13499999999999998</v>
      </c>
      <c r="E75" s="196">
        <f t="shared" si="13"/>
        <v>0.32399999999999995</v>
      </c>
      <c r="K75" s="193">
        <v>1</v>
      </c>
      <c r="L75" s="193">
        <v>67.5</v>
      </c>
      <c r="M75" s="193">
        <v>20.100000000000001</v>
      </c>
    </row>
    <row r="76" spans="1:13">
      <c r="A76" s="193" t="s">
        <v>3361</v>
      </c>
      <c r="B76" s="193" t="s">
        <v>4807</v>
      </c>
      <c r="C76" s="194">
        <v>5.5E-2</v>
      </c>
      <c r="D76" s="197">
        <f t="shared" si="12"/>
        <v>3.0555555555555555E-2</v>
      </c>
      <c r="E76" s="196">
        <f t="shared" si="13"/>
        <v>7.3333333333333334E-2</v>
      </c>
      <c r="K76" s="193">
        <v>20</v>
      </c>
      <c r="L76" s="193">
        <f>K76*L75</f>
        <v>1350</v>
      </c>
      <c r="M76" s="208">
        <f>M75/L76</f>
        <v>1.4888888888888891E-2</v>
      </c>
    </row>
    <row r="77" spans="1:13">
      <c r="A77" s="193" t="s">
        <v>4893</v>
      </c>
      <c r="C77" s="194">
        <v>1.8</v>
      </c>
      <c r="D77" s="197">
        <f t="shared" si="12"/>
        <v>1</v>
      </c>
      <c r="E77" s="195">
        <v>1.9</v>
      </c>
    </row>
    <row r="78" spans="1:13">
      <c r="A78" s="193" t="s">
        <v>3369</v>
      </c>
      <c r="B78" s="193" t="s">
        <v>1200</v>
      </c>
      <c r="C78" s="194">
        <v>1E-3</v>
      </c>
      <c r="D78" s="197">
        <f>C78/$C$88</f>
        <v>1.2987012987012987E-3</v>
      </c>
      <c r="E78" s="196">
        <f>D78*$E$77</f>
        <v>2.4675324675324673E-3</v>
      </c>
    </row>
    <row r="79" spans="1:13">
      <c r="A79" s="193" t="s">
        <v>3369</v>
      </c>
      <c r="B79" s="193" t="s">
        <v>1236</v>
      </c>
      <c r="C79" s="194">
        <v>1E-3</v>
      </c>
      <c r="D79" s="197">
        <f t="shared" ref="D79:D88" si="14">C79/$C$88</f>
        <v>1.2987012987012987E-3</v>
      </c>
      <c r="E79" s="196">
        <f t="shared" ref="E79:E87" si="15">D79*$E$77</f>
        <v>2.4675324675324673E-3</v>
      </c>
    </row>
    <row r="80" spans="1:13">
      <c r="A80" s="193" t="s">
        <v>3369</v>
      </c>
      <c r="B80" s="193" t="s">
        <v>1308</v>
      </c>
      <c r="C80" s="194">
        <v>8.0000000000000002E-3</v>
      </c>
      <c r="D80" s="197">
        <f t="shared" si="14"/>
        <v>1.038961038961039E-2</v>
      </c>
      <c r="E80" s="196">
        <f t="shared" si="15"/>
        <v>1.9740259740259739E-2</v>
      </c>
    </row>
    <row r="81" spans="1:5">
      <c r="A81" s="193" t="s">
        <v>3369</v>
      </c>
      <c r="B81" s="193" t="s">
        <v>1310</v>
      </c>
      <c r="C81" s="194">
        <v>0.06</v>
      </c>
      <c r="D81" s="197">
        <f t="shared" si="14"/>
        <v>7.792207792207792E-2</v>
      </c>
      <c r="E81" s="196">
        <f t="shared" si="15"/>
        <v>0.14805194805194805</v>
      </c>
    </row>
    <row r="82" spans="1:5">
      <c r="A82" s="193" t="s">
        <v>3369</v>
      </c>
      <c r="B82" s="193" t="s">
        <v>3510</v>
      </c>
      <c r="C82" s="194">
        <v>0.1</v>
      </c>
      <c r="D82" s="197">
        <f t="shared" si="14"/>
        <v>0.12987012987012989</v>
      </c>
      <c r="E82" s="196">
        <f t="shared" si="15"/>
        <v>0.24675324675324678</v>
      </c>
    </row>
    <row r="83" spans="1:5">
      <c r="A83" s="193" t="s">
        <v>3369</v>
      </c>
      <c r="B83" s="193" t="s">
        <v>3499</v>
      </c>
      <c r="C83" s="194">
        <v>0.02</v>
      </c>
      <c r="D83" s="197">
        <f t="shared" si="14"/>
        <v>2.5974025974025972E-2</v>
      </c>
      <c r="E83" s="196">
        <f t="shared" si="15"/>
        <v>4.9350649350649346E-2</v>
      </c>
    </row>
    <row r="84" spans="1:5">
      <c r="A84" s="193" t="s">
        <v>3369</v>
      </c>
      <c r="B84" s="193" t="s">
        <v>1251</v>
      </c>
      <c r="C84" s="194">
        <v>0.28999999999999998</v>
      </c>
      <c r="D84" s="197">
        <f t="shared" si="14"/>
        <v>0.37662337662337658</v>
      </c>
      <c r="E84" s="196">
        <f t="shared" si="15"/>
        <v>0.71558441558441543</v>
      </c>
    </row>
    <row r="85" spans="1:5">
      <c r="A85" s="193" t="s">
        <v>3369</v>
      </c>
      <c r="B85" s="193" t="s">
        <v>1252</v>
      </c>
      <c r="C85" s="194">
        <v>0.23</v>
      </c>
      <c r="D85" s="197">
        <f t="shared" si="14"/>
        <v>0.29870129870129869</v>
      </c>
      <c r="E85" s="196">
        <f t="shared" si="15"/>
        <v>0.56753246753246744</v>
      </c>
    </row>
    <row r="86" spans="1:5">
      <c r="A86" s="193" t="s">
        <v>3369</v>
      </c>
      <c r="B86" s="193" t="s">
        <v>1303</v>
      </c>
      <c r="C86" s="194">
        <v>0.03</v>
      </c>
      <c r="D86" s="197">
        <f t="shared" si="14"/>
        <v>3.896103896103896E-2</v>
      </c>
      <c r="E86" s="196">
        <f t="shared" si="15"/>
        <v>7.4025974025974023E-2</v>
      </c>
    </row>
    <row r="87" spans="1:5">
      <c r="A87" s="193" t="s">
        <v>3369</v>
      </c>
      <c r="B87" s="193" t="s">
        <v>4802</v>
      </c>
      <c r="C87" s="194">
        <v>0.03</v>
      </c>
      <c r="D87" s="197">
        <f t="shared" si="14"/>
        <v>3.896103896103896E-2</v>
      </c>
      <c r="E87" s="196">
        <f t="shared" si="15"/>
        <v>7.4025974025974023E-2</v>
      </c>
    </row>
    <row r="88" spans="1:5">
      <c r="A88" s="193" t="s">
        <v>4894</v>
      </c>
      <c r="C88" s="194">
        <v>0.77</v>
      </c>
      <c r="D88" s="197">
        <f t="shared" si="14"/>
        <v>1</v>
      </c>
      <c r="E88" s="195">
        <v>2.61</v>
      </c>
    </row>
    <row r="89" spans="1:5">
      <c r="A89" s="193" t="s">
        <v>4867</v>
      </c>
      <c r="B89" s="193" t="s">
        <v>1200</v>
      </c>
      <c r="C89" s="194">
        <v>0.01</v>
      </c>
      <c r="D89" s="197">
        <f>C89/$C$99</f>
        <v>3.8290703017307397E-3</v>
      </c>
      <c r="E89" s="196">
        <f>D89*$E$88</f>
        <v>9.9938734875172301E-3</v>
      </c>
    </row>
    <row r="90" spans="1:5">
      <c r="A90" s="193" t="s">
        <v>4867</v>
      </c>
      <c r="B90" s="193" t="s">
        <v>1205</v>
      </c>
      <c r="C90" s="194">
        <v>8.0000000000000002E-3</v>
      </c>
      <c r="D90" s="197">
        <f t="shared" ref="D90:D99" si="16">C90/$C$99</f>
        <v>3.0632562413845919E-3</v>
      </c>
      <c r="E90" s="196">
        <f t="shared" ref="E90:E98" si="17">D90*$E$88</f>
        <v>7.9950987900137844E-3</v>
      </c>
    </row>
    <row r="91" spans="1:5">
      <c r="A91" s="193" t="s">
        <v>4867</v>
      </c>
      <c r="B91" s="193" t="s">
        <v>1236</v>
      </c>
      <c r="C91" s="194">
        <v>1.6000000000000001E-3</v>
      </c>
      <c r="D91" s="197">
        <f t="shared" si="16"/>
        <v>6.1265124827691831E-4</v>
      </c>
      <c r="E91" s="196">
        <f t="shared" si="17"/>
        <v>1.5990197580027566E-3</v>
      </c>
    </row>
    <row r="92" spans="1:5">
      <c r="A92" s="193" t="s">
        <v>4867</v>
      </c>
      <c r="B92" s="193" t="s">
        <v>1310</v>
      </c>
      <c r="C92" s="194">
        <v>0.57999999999999996</v>
      </c>
      <c r="D92" s="197">
        <f t="shared" si="16"/>
        <v>0.22208607750038287</v>
      </c>
      <c r="E92" s="196">
        <f t="shared" si="17"/>
        <v>0.5796446622759992</v>
      </c>
    </row>
    <row r="93" spans="1:5">
      <c r="A93" s="193" t="s">
        <v>4867</v>
      </c>
      <c r="B93" s="193" t="s">
        <v>3510</v>
      </c>
      <c r="C93" s="194">
        <v>0.46</v>
      </c>
      <c r="D93" s="197">
        <f t="shared" si="16"/>
        <v>0.17613723387961402</v>
      </c>
      <c r="E93" s="196">
        <f t="shared" si="17"/>
        <v>0.4597181804257926</v>
      </c>
    </row>
    <row r="94" spans="1:5">
      <c r="A94" s="193" t="s">
        <v>4867</v>
      </c>
      <c r="B94" s="193" t="s">
        <v>3499</v>
      </c>
      <c r="C94" s="194">
        <v>0.14000000000000001</v>
      </c>
      <c r="D94" s="197">
        <f t="shared" si="16"/>
        <v>5.360698422423036E-2</v>
      </c>
      <c r="E94" s="196">
        <f t="shared" si="17"/>
        <v>0.13991422882524124</v>
      </c>
    </row>
    <row r="95" spans="1:5">
      <c r="A95" s="193" t="s">
        <v>4867</v>
      </c>
      <c r="B95" s="193" t="s">
        <v>1251</v>
      </c>
      <c r="C95" s="194">
        <v>0.67</v>
      </c>
      <c r="D95" s="197">
        <f t="shared" si="16"/>
        <v>0.25654771021595957</v>
      </c>
      <c r="E95" s="196">
        <f t="shared" si="17"/>
        <v>0.66958952366365443</v>
      </c>
    </row>
    <row r="96" spans="1:5">
      <c r="A96" s="193" t="s">
        <v>4867</v>
      </c>
      <c r="B96" s="193" t="s">
        <v>1252</v>
      </c>
      <c r="C96" s="194">
        <v>0.56000000000000005</v>
      </c>
      <c r="D96" s="197">
        <f t="shared" si="16"/>
        <v>0.21442793689692144</v>
      </c>
      <c r="E96" s="196">
        <f t="shared" si="17"/>
        <v>0.55965691530096495</v>
      </c>
    </row>
    <row r="97" spans="1:5">
      <c r="A97" s="193" t="s">
        <v>4867</v>
      </c>
      <c r="B97" s="193" t="s">
        <v>1303</v>
      </c>
      <c r="C97" s="194">
        <v>6.8000000000000005E-2</v>
      </c>
      <c r="D97" s="197">
        <f t="shared" si="16"/>
        <v>2.6037678051769032E-2</v>
      </c>
      <c r="E97" s="196">
        <f t="shared" si="17"/>
        <v>6.7958339715117166E-2</v>
      </c>
    </row>
    <row r="98" spans="1:5">
      <c r="A98" s="193" t="s">
        <v>4867</v>
      </c>
      <c r="B98" s="193" t="s">
        <v>4802</v>
      </c>
      <c r="C98" s="194">
        <v>0.114</v>
      </c>
      <c r="D98" s="197">
        <f t="shared" si="16"/>
        <v>4.3651401439730432E-2</v>
      </c>
      <c r="E98" s="196">
        <f t="shared" si="17"/>
        <v>0.11393015775769642</v>
      </c>
    </row>
    <row r="99" spans="1:5">
      <c r="A99" s="193" t="s">
        <v>4895</v>
      </c>
      <c r="C99" s="194">
        <v>2.6116000000000001</v>
      </c>
      <c r="D99" s="197">
        <f t="shared" si="16"/>
        <v>1</v>
      </c>
      <c r="E99" s="195">
        <v>4.0999999999999996</v>
      </c>
    </row>
    <row r="100" spans="1:5">
      <c r="A100" s="193" t="s">
        <v>3371</v>
      </c>
      <c r="B100" s="193" t="s">
        <v>1200</v>
      </c>
      <c r="C100" s="194">
        <v>2E-3</v>
      </c>
      <c r="D100" s="197">
        <f>C100/$C$111</f>
        <v>5.0505050505050505E-4</v>
      </c>
      <c r="E100" s="196">
        <f>D100*$E$99</f>
        <v>2.0707070707070706E-3</v>
      </c>
    </row>
    <row r="101" spans="1:5">
      <c r="A101" s="193" t="s">
        <v>3371</v>
      </c>
      <c r="B101" s="193" t="s">
        <v>1205</v>
      </c>
      <c r="C101" s="194">
        <v>5.0000000000000001E-3</v>
      </c>
      <c r="D101" s="197">
        <f t="shared" ref="D101:D110" si="18">C101/$C$111</f>
        <v>1.2626262626262627E-3</v>
      </c>
      <c r="E101" s="196">
        <f t="shared" ref="E101:E110" si="19">D101*$E$99</f>
        <v>5.1767676767676771E-3</v>
      </c>
    </row>
    <row r="102" spans="1:5">
      <c r="A102" s="193" t="s">
        <v>3371</v>
      </c>
      <c r="B102" s="193" t="s">
        <v>1308</v>
      </c>
      <c r="C102" s="194">
        <v>5.0000000000000001E-3</v>
      </c>
      <c r="D102" s="197">
        <f t="shared" si="18"/>
        <v>1.2626262626262627E-3</v>
      </c>
      <c r="E102" s="196">
        <f t="shared" si="19"/>
        <v>5.1767676767676771E-3</v>
      </c>
    </row>
    <row r="103" spans="1:5">
      <c r="A103" s="193" t="s">
        <v>3371</v>
      </c>
      <c r="B103" s="193" t="s">
        <v>1310</v>
      </c>
      <c r="C103" s="194">
        <v>0.58699999999999997</v>
      </c>
      <c r="D103" s="197">
        <f t="shared" si="18"/>
        <v>0.14823232323232322</v>
      </c>
      <c r="E103" s="196">
        <f t="shared" si="19"/>
        <v>0.6077525252525251</v>
      </c>
    </row>
    <row r="104" spans="1:5">
      <c r="A104" s="193" t="s">
        <v>3371</v>
      </c>
      <c r="B104" s="193" t="s">
        <v>3510</v>
      </c>
      <c r="C104" s="194">
        <v>0.26</v>
      </c>
      <c r="D104" s="197">
        <f t="shared" si="18"/>
        <v>6.5656565656565663E-2</v>
      </c>
      <c r="E104" s="196">
        <f t="shared" si="19"/>
        <v>0.2691919191919192</v>
      </c>
    </row>
    <row r="105" spans="1:5">
      <c r="A105" s="193" t="s">
        <v>3371</v>
      </c>
      <c r="B105" s="193" t="s">
        <v>3499</v>
      </c>
      <c r="C105" s="194">
        <v>0.64600000000000002</v>
      </c>
      <c r="D105" s="197">
        <f t="shared" si="18"/>
        <v>0.16313131313131313</v>
      </c>
      <c r="E105" s="196">
        <f t="shared" si="19"/>
        <v>0.66883838383838379</v>
      </c>
    </row>
    <row r="106" spans="1:5">
      <c r="A106" s="193" t="s">
        <v>3371</v>
      </c>
      <c r="B106" s="193" t="s">
        <v>1251</v>
      </c>
      <c r="C106" s="194">
        <v>0.98</v>
      </c>
      <c r="D106" s="197">
        <f t="shared" si="18"/>
        <v>0.24747474747474749</v>
      </c>
      <c r="E106" s="196">
        <f t="shared" si="19"/>
        <v>1.0146464646464646</v>
      </c>
    </row>
    <row r="107" spans="1:5">
      <c r="A107" s="193" t="s">
        <v>3371</v>
      </c>
      <c r="B107" s="193" t="s">
        <v>1252</v>
      </c>
      <c r="C107" s="194">
        <v>0.37</v>
      </c>
      <c r="D107" s="197">
        <f t="shared" si="18"/>
        <v>9.3434343434343439E-2</v>
      </c>
      <c r="E107" s="196">
        <f t="shared" si="19"/>
        <v>0.38308080808080808</v>
      </c>
    </row>
    <row r="108" spans="1:5">
      <c r="A108" s="193" t="s">
        <v>3371</v>
      </c>
      <c r="B108" s="193" t="s">
        <v>1303</v>
      </c>
      <c r="C108" s="194">
        <v>0.26</v>
      </c>
      <c r="D108" s="197">
        <f t="shared" si="18"/>
        <v>6.5656565656565663E-2</v>
      </c>
      <c r="E108" s="196">
        <f t="shared" si="19"/>
        <v>0.2691919191919192</v>
      </c>
    </row>
    <row r="109" spans="1:5">
      <c r="A109" s="193" t="s">
        <v>3371</v>
      </c>
      <c r="B109" s="193" t="s">
        <v>4802</v>
      </c>
      <c r="C109" s="194">
        <v>0.745</v>
      </c>
      <c r="D109" s="197">
        <f t="shared" si="18"/>
        <v>0.18813131313131312</v>
      </c>
      <c r="E109" s="196">
        <f t="shared" si="19"/>
        <v>0.77133838383838371</v>
      </c>
    </row>
    <row r="110" spans="1:5">
      <c r="A110" s="193" t="s">
        <v>3371</v>
      </c>
      <c r="B110" s="193" t="s">
        <v>4807</v>
      </c>
      <c r="C110" s="194">
        <v>0.1</v>
      </c>
      <c r="D110" s="197">
        <f t="shared" si="18"/>
        <v>2.5252525252525256E-2</v>
      </c>
      <c r="E110" s="196">
        <f t="shared" si="19"/>
        <v>0.10353535353535354</v>
      </c>
    </row>
    <row r="111" spans="1:5">
      <c r="A111" s="193" t="s">
        <v>4896</v>
      </c>
      <c r="C111" s="194">
        <v>3.96</v>
      </c>
      <c r="D111" s="197">
        <f>C111/$C$111</f>
        <v>1</v>
      </c>
      <c r="E111" s="195">
        <v>2.2999999999999998</v>
      </c>
    </row>
    <row r="112" spans="1:5">
      <c r="A112" s="193" t="s">
        <v>3495</v>
      </c>
      <c r="B112" s="193" t="s">
        <v>1200</v>
      </c>
      <c r="C112" s="194">
        <v>3.3999999999999998E-3</v>
      </c>
      <c r="D112" s="197">
        <f>C112/$C$123</f>
        <v>1.7989417989417989E-3</v>
      </c>
      <c r="E112" s="196">
        <f>D112*$E$111</f>
        <v>4.1375661375661369E-3</v>
      </c>
    </row>
    <row r="113" spans="1:5">
      <c r="A113" s="193" t="s">
        <v>3495</v>
      </c>
      <c r="B113" s="193" t="s">
        <v>1205</v>
      </c>
      <c r="C113" s="194">
        <v>5.7999999999999996E-3</v>
      </c>
      <c r="D113" s="197">
        <f t="shared" ref="D113:D122" si="20">C113/$C$123</f>
        <v>3.0687830687830689E-3</v>
      </c>
      <c r="E113" s="196">
        <f t="shared" ref="E113:E122" si="21">D113*$E$111</f>
        <v>7.0582010582010577E-3</v>
      </c>
    </row>
    <row r="114" spans="1:5">
      <c r="A114" s="193" t="s">
        <v>3495</v>
      </c>
      <c r="B114" s="193" t="s">
        <v>1236</v>
      </c>
      <c r="C114" s="194">
        <v>1.8E-3</v>
      </c>
      <c r="D114" s="197">
        <f t="shared" si="20"/>
        <v>9.5238095238095238E-4</v>
      </c>
      <c r="E114" s="196">
        <f t="shared" si="21"/>
        <v>2.1904761904761902E-3</v>
      </c>
    </row>
    <row r="115" spans="1:5">
      <c r="A115" s="193" t="s">
        <v>3495</v>
      </c>
      <c r="B115" s="193" t="s">
        <v>1310</v>
      </c>
      <c r="C115" s="194">
        <v>0.16059999999999999</v>
      </c>
      <c r="D115" s="197">
        <f t="shared" si="20"/>
        <v>8.4973544973544979E-2</v>
      </c>
      <c r="E115" s="196">
        <f t="shared" si="21"/>
        <v>0.19543915343915344</v>
      </c>
    </row>
    <row r="116" spans="1:5">
      <c r="A116" s="193" t="s">
        <v>3495</v>
      </c>
      <c r="B116" s="193" t="s">
        <v>3510</v>
      </c>
      <c r="C116" s="194">
        <v>6.5000000000000002E-2</v>
      </c>
      <c r="D116" s="197">
        <f t="shared" si="20"/>
        <v>3.4391534391534397E-2</v>
      </c>
      <c r="E116" s="196">
        <f t="shared" si="21"/>
        <v>7.9100529100529102E-2</v>
      </c>
    </row>
    <row r="117" spans="1:5">
      <c r="A117" s="193" t="s">
        <v>3495</v>
      </c>
      <c r="B117" s="193" t="s">
        <v>3499</v>
      </c>
      <c r="C117" s="194">
        <v>0.128</v>
      </c>
      <c r="D117" s="197">
        <f t="shared" si="20"/>
        <v>6.7724867724867729E-2</v>
      </c>
      <c r="E117" s="196">
        <f t="shared" si="21"/>
        <v>0.15576719576719578</v>
      </c>
    </row>
    <row r="118" spans="1:5">
      <c r="A118" s="193" t="s">
        <v>3495</v>
      </c>
      <c r="B118" s="193" t="s">
        <v>1251</v>
      </c>
      <c r="C118" s="194">
        <v>0.67</v>
      </c>
      <c r="D118" s="197">
        <f t="shared" si="20"/>
        <v>0.35449735449735453</v>
      </c>
      <c r="E118" s="196">
        <f t="shared" si="21"/>
        <v>0.81534391534391537</v>
      </c>
    </row>
    <row r="119" spans="1:5">
      <c r="A119" s="193" t="s">
        <v>3495</v>
      </c>
      <c r="B119" s="193" t="s">
        <v>1252</v>
      </c>
      <c r="C119" s="194">
        <v>0.11700000000000001</v>
      </c>
      <c r="D119" s="197">
        <f t="shared" si="20"/>
        <v>6.1904761904761914E-2</v>
      </c>
      <c r="E119" s="196">
        <f t="shared" si="21"/>
        <v>0.14238095238095239</v>
      </c>
    </row>
    <row r="120" spans="1:5">
      <c r="A120" s="193" t="s">
        <v>3495</v>
      </c>
      <c r="B120" s="193" t="s">
        <v>1303</v>
      </c>
      <c r="C120" s="194">
        <v>0.11</v>
      </c>
      <c r="D120" s="197">
        <f t="shared" si="20"/>
        <v>5.8201058201058205E-2</v>
      </c>
      <c r="E120" s="196">
        <f t="shared" si="21"/>
        <v>0.13386243386243385</v>
      </c>
    </row>
    <row r="121" spans="1:5">
      <c r="A121" s="193" t="s">
        <v>3495</v>
      </c>
      <c r="B121" s="193" t="s">
        <v>4802</v>
      </c>
      <c r="C121" s="194">
        <v>0.49</v>
      </c>
      <c r="D121" s="197">
        <f t="shared" si="20"/>
        <v>0.25925925925925924</v>
      </c>
      <c r="E121" s="196">
        <f t="shared" si="21"/>
        <v>0.59629629629629621</v>
      </c>
    </row>
    <row r="122" spans="1:5">
      <c r="A122" s="193" t="s">
        <v>3495</v>
      </c>
      <c r="B122" s="193" t="s">
        <v>4807</v>
      </c>
      <c r="C122" s="194">
        <v>0.1384</v>
      </c>
      <c r="D122" s="197">
        <f t="shared" si="20"/>
        <v>7.3227513227513225E-2</v>
      </c>
      <c r="E122" s="196">
        <f t="shared" si="21"/>
        <v>0.16842328042328039</v>
      </c>
    </row>
    <row r="123" spans="1:5">
      <c r="A123" s="193" t="s">
        <v>4897</v>
      </c>
      <c r="C123" s="194">
        <v>1.89</v>
      </c>
      <c r="E123" s="196">
        <f>SUM(E5,E18,E31,E43,E54,E66,E77,E88,E99,E111)</f>
        <v>27.27</v>
      </c>
    </row>
    <row r="124" spans="1:5">
      <c r="A124" s="193" t="s">
        <v>64</v>
      </c>
      <c r="C124" s="194">
        <v>20.5044</v>
      </c>
    </row>
    <row r="125" spans="1:5" ht="14.5">
      <c r="A125"/>
      <c r="B125"/>
      <c r="C125"/>
    </row>
    <row r="126" spans="1:5" ht="14.5">
      <c r="A126"/>
      <c r="B126"/>
      <c r="C126"/>
    </row>
    <row r="127" spans="1:5" ht="14.5">
      <c r="A127"/>
      <c r="B127"/>
      <c r="C127"/>
    </row>
    <row r="128" spans="1:5" ht="14.5">
      <c r="A128"/>
      <c r="B128"/>
      <c r="C128"/>
    </row>
    <row r="129" spans="1:3" ht="14.5">
      <c r="A129"/>
      <c r="B129"/>
      <c r="C129"/>
    </row>
    <row r="130" spans="1:3" ht="14.5">
      <c r="A130"/>
      <c r="B130"/>
      <c r="C130"/>
    </row>
    <row r="131" spans="1:3" ht="14.5">
      <c r="A131"/>
      <c r="B131"/>
      <c r="C131"/>
    </row>
    <row r="132" spans="1:3" ht="14.5">
      <c r="A132"/>
      <c r="B132"/>
      <c r="C132"/>
    </row>
    <row r="133" spans="1:3" ht="14.5">
      <c r="A133"/>
      <c r="B133"/>
      <c r="C133"/>
    </row>
    <row r="134" spans="1:3" ht="14.5">
      <c r="A134"/>
      <c r="B134"/>
      <c r="C134"/>
    </row>
    <row r="135" spans="1:3" ht="14.5">
      <c r="A135"/>
      <c r="B135"/>
      <c r="C135"/>
    </row>
    <row r="136" spans="1:3" ht="14.5">
      <c r="A136"/>
      <c r="B136"/>
      <c r="C136"/>
    </row>
    <row r="137" spans="1:3" ht="14.5">
      <c r="A137"/>
      <c r="B137"/>
      <c r="C137"/>
    </row>
    <row r="138" spans="1:3" ht="14.5">
      <c r="A138"/>
      <c r="B138"/>
      <c r="C138"/>
    </row>
    <row r="139" spans="1:3" ht="14.5">
      <c r="A139"/>
      <c r="B139"/>
      <c r="C139"/>
    </row>
    <row r="140" spans="1:3" ht="14.5">
      <c r="A140"/>
      <c r="B140"/>
      <c r="C140"/>
    </row>
    <row r="141" spans="1:3" ht="14.5">
      <c r="A141"/>
      <c r="B141"/>
      <c r="C141"/>
    </row>
    <row r="142" spans="1:3" ht="14.5">
      <c r="A142"/>
      <c r="B142"/>
      <c r="C142"/>
    </row>
    <row r="143" spans="1:3" ht="14.5">
      <c r="A143"/>
      <c r="B143"/>
      <c r="C143"/>
    </row>
    <row r="144" spans="1:3" ht="14.5">
      <c r="A144"/>
      <c r="B144"/>
      <c r="C144"/>
    </row>
    <row r="145" spans="1:3" ht="14.5">
      <c r="A145"/>
      <c r="B145"/>
      <c r="C145"/>
    </row>
    <row r="146" spans="1:3" ht="14.5">
      <c r="A146"/>
      <c r="B146"/>
      <c r="C146"/>
    </row>
    <row r="147" spans="1:3" ht="14.5">
      <c r="A147"/>
      <c r="B147"/>
      <c r="C147"/>
    </row>
    <row r="148" spans="1:3" ht="14.5">
      <c r="A148"/>
      <c r="B148"/>
      <c r="C148"/>
    </row>
    <row r="149" spans="1:3" ht="14.5">
      <c r="A149"/>
      <c r="B149"/>
      <c r="C149"/>
    </row>
    <row r="150" spans="1:3" ht="14.5">
      <c r="A150"/>
      <c r="B150"/>
      <c r="C150"/>
    </row>
    <row r="151" spans="1:3" ht="14.5">
      <c r="A151"/>
      <c r="B151"/>
      <c r="C151"/>
    </row>
    <row r="152" spans="1:3" ht="14.5">
      <c r="A152"/>
      <c r="B152"/>
      <c r="C152"/>
    </row>
    <row r="153" spans="1:3" ht="14.5">
      <c r="A153"/>
      <c r="B153"/>
      <c r="C153"/>
    </row>
    <row r="154" spans="1:3" ht="14.5">
      <c r="A154"/>
      <c r="B154"/>
      <c r="C154"/>
    </row>
    <row r="155" spans="1:3" ht="14.5">
      <c r="A155"/>
      <c r="B155"/>
      <c r="C155"/>
    </row>
    <row r="156" spans="1:3" ht="14.5">
      <c r="A156"/>
      <c r="B156"/>
      <c r="C156"/>
    </row>
    <row r="157" spans="1:3" ht="14.5">
      <c r="A157"/>
      <c r="B157"/>
      <c r="C157"/>
    </row>
    <row r="158" spans="1:3" ht="14.5">
      <c r="A158"/>
      <c r="B158"/>
      <c r="C158"/>
    </row>
    <row r="159" spans="1:3" ht="14.5">
      <c r="A159"/>
      <c r="B159"/>
      <c r="C159"/>
    </row>
    <row r="160" spans="1:3" ht="14.5">
      <c r="A160"/>
      <c r="B160"/>
      <c r="C160"/>
    </row>
    <row r="161" spans="1:3" ht="14.5">
      <c r="A161"/>
      <c r="B161"/>
      <c r="C161"/>
    </row>
    <row r="162" spans="1:3" ht="14.5">
      <c r="A162"/>
      <c r="B162"/>
      <c r="C162"/>
    </row>
    <row r="163" spans="1:3" ht="14.5">
      <c r="A163"/>
      <c r="B163"/>
      <c r="C163"/>
    </row>
    <row r="164" spans="1:3" ht="14.5">
      <c r="A164"/>
      <c r="B164"/>
      <c r="C164"/>
    </row>
    <row r="165" spans="1:3" ht="14.5">
      <c r="A165"/>
      <c r="B165"/>
      <c r="C165"/>
    </row>
    <row r="166" spans="1:3" ht="14.5">
      <c r="A166"/>
      <c r="B166"/>
      <c r="C166"/>
    </row>
    <row r="167" spans="1:3" ht="14.5">
      <c r="A167"/>
      <c r="B167"/>
      <c r="C167"/>
    </row>
    <row r="168" spans="1:3" ht="14.5">
      <c r="A168"/>
      <c r="B168"/>
      <c r="C168"/>
    </row>
    <row r="169" spans="1:3" ht="14.5">
      <c r="A169"/>
      <c r="B169"/>
      <c r="C169"/>
    </row>
    <row r="170" spans="1:3" ht="14.5">
      <c r="A170"/>
      <c r="B170"/>
      <c r="C170"/>
    </row>
    <row r="171" spans="1:3" ht="14.5">
      <c r="A171"/>
      <c r="B171"/>
      <c r="C171"/>
    </row>
    <row r="172" spans="1:3" ht="14.5">
      <c r="A172"/>
      <c r="B172"/>
      <c r="C172"/>
    </row>
    <row r="173" spans="1:3" ht="14.5">
      <c r="A173"/>
      <c r="B173"/>
      <c r="C173"/>
    </row>
    <row r="174" spans="1:3" ht="14.5">
      <c r="A174"/>
      <c r="B174"/>
      <c r="C174"/>
    </row>
    <row r="175" spans="1:3" ht="14.5">
      <c r="A175"/>
      <c r="B175"/>
      <c r="C175"/>
    </row>
    <row r="176" spans="1:3" ht="14.5">
      <c r="A176"/>
      <c r="B176"/>
      <c r="C176"/>
    </row>
    <row r="177" spans="1:3" ht="14.5">
      <c r="A177"/>
      <c r="B177"/>
      <c r="C177"/>
    </row>
    <row r="178" spans="1:3" ht="14.5">
      <c r="A178"/>
      <c r="B178"/>
      <c r="C178"/>
    </row>
    <row r="179" spans="1:3" ht="14.5">
      <c r="A179"/>
      <c r="B179"/>
      <c r="C179"/>
    </row>
    <row r="180" spans="1:3" ht="14.5">
      <c r="A180"/>
      <c r="B180"/>
      <c r="C180"/>
    </row>
    <row r="181" spans="1:3" ht="14.5">
      <c r="A181"/>
      <c r="B181"/>
      <c r="C181"/>
    </row>
    <row r="182" spans="1:3" ht="14.5">
      <c r="A182"/>
      <c r="B182"/>
      <c r="C182"/>
    </row>
    <row r="183" spans="1:3" ht="14.5">
      <c r="A183"/>
      <c r="B183"/>
      <c r="C183"/>
    </row>
    <row r="184" spans="1:3" ht="14.5">
      <c r="A184"/>
      <c r="B184"/>
      <c r="C184"/>
    </row>
    <row r="185" spans="1:3" ht="14.5">
      <c r="A185"/>
      <c r="B185"/>
      <c r="C185"/>
    </row>
    <row r="186" spans="1:3" ht="14.5">
      <c r="A186"/>
      <c r="B186"/>
      <c r="C186"/>
    </row>
    <row r="187" spans="1:3" ht="14.5">
      <c r="A187"/>
      <c r="B187"/>
      <c r="C187"/>
    </row>
    <row r="188" spans="1:3" ht="14.5">
      <c r="A188"/>
      <c r="B188"/>
      <c r="C188"/>
    </row>
    <row r="189" spans="1:3" ht="14.5">
      <c r="A189"/>
      <c r="B189"/>
      <c r="C189"/>
    </row>
    <row r="190" spans="1:3" ht="14.5">
      <c r="A190"/>
      <c r="B190"/>
      <c r="C190"/>
    </row>
    <row r="191" spans="1:3" ht="14.5">
      <c r="A191"/>
      <c r="B191"/>
      <c r="C191"/>
    </row>
    <row r="192" spans="1:3" ht="14.5">
      <c r="A192"/>
      <c r="B192"/>
      <c r="C192"/>
    </row>
    <row r="193" spans="1:3" ht="14.5">
      <c r="A193"/>
      <c r="B193"/>
      <c r="C193"/>
    </row>
    <row r="194" spans="1:3" ht="14.5">
      <c r="A194"/>
      <c r="B194"/>
      <c r="C194"/>
    </row>
    <row r="195" spans="1:3" ht="14.5">
      <c r="A195"/>
      <c r="B195"/>
      <c r="C195"/>
    </row>
    <row r="196" spans="1:3" ht="14.5">
      <c r="A196"/>
      <c r="B196"/>
      <c r="C196"/>
    </row>
    <row r="197" spans="1:3" ht="14.5">
      <c r="A197"/>
      <c r="B197"/>
      <c r="C197"/>
    </row>
    <row r="198" spans="1:3" ht="14.5">
      <c r="A198"/>
      <c r="B198"/>
      <c r="C198"/>
    </row>
    <row r="199" spans="1:3" ht="14.5">
      <c r="A199"/>
      <c r="B199"/>
      <c r="C199"/>
    </row>
    <row r="200" spans="1:3" ht="14.5">
      <c r="A200"/>
      <c r="B200"/>
      <c r="C200"/>
    </row>
    <row r="201" spans="1:3" ht="14.5">
      <c r="A201"/>
      <c r="B201"/>
      <c r="C201"/>
    </row>
    <row r="202" spans="1:3" ht="14.5">
      <c r="A202"/>
      <c r="B202"/>
      <c r="C202"/>
    </row>
    <row r="203" spans="1:3" ht="14.5">
      <c r="A203"/>
      <c r="B203"/>
      <c r="C203"/>
    </row>
    <row r="204" spans="1:3" ht="14.5">
      <c r="A204"/>
      <c r="B204"/>
      <c r="C204"/>
    </row>
    <row r="205" spans="1:3" ht="14.5">
      <c r="A205"/>
      <c r="B205"/>
      <c r="C205"/>
    </row>
    <row r="206" spans="1:3" ht="14.5">
      <c r="A206"/>
      <c r="B206"/>
      <c r="C206"/>
    </row>
    <row r="207" spans="1:3" ht="14.5">
      <c r="A207"/>
      <c r="B207"/>
      <c r="C207"/>
    </row>
    <row r="208" spans="1:3" ht="14.5">
      <c r="A208"/>
      <c r="B208"/>
      <c r="C208"/>
    </row>
    <row r="209" spans="1:3" ht="14.5">
      <c r="A209"/>
      <c r="B209"/>
      <c r="C209"/>
    </row>
    <row r="210" spans="1:3" ht="14.5">
      <c r="A210"/>
      <c r="B210"/>
      <c r="C210"/>
    </row>
    <row r="211" spans="1:3" ht="14.5">
      <c r="A211"/>
      <c r="B211"/>
      <c r="C211"/>
    </row>
    <row r="212" spans="1:3" ht="14.5">
      <c r="A212"/>
      <c r="B212"/>
      <c r="C212"/>
    </row>
    <row r="213" spans="1:3" ht="14.5">
      <c r="A213"/>
      <c r="B213"/>
      <c r="C213"/>
    </row>
    <row r="214" spans="1:3" ht="14.5">
      <c r="A214"/>
      <c r="B214"/>
      <c r="C214"/>
    </row>
    <row r="215" spans="1:3" ht="14.5">
      <c r="A215"/>
      <c r="B215"/>
      <c r="C215"/>
    </row>
    <row r="216" spans="1:3" ht="14.5">
      <c r="A216"/>
      <c r="B216"/>
      <c r="C216"/>
    </row>
    <row r="217" spans="1:3" ht="14.5">
      <c r="A217"/>
      <c r="B217"/>
      <c r="C217"/>
    </row>
    <row r="218" spans="1:3" ht="14.5">
      <c r="A218"/>
      <c r="B218"/>
      <c r="C218"/>
    </row>
    <row r="219" spans="1:3" ht="14.5">
      <c r="A219"/>
      <c r="B219"/>
      <c r="C219"/>
    </row>
    <row r="220" spans="1:3" ht="14.5">
      <c r="A220"/>
      <c r="B220"/>
      <c r="C220"/>
    </row>
    <row r="221" spans="1:3" ht="14.5">
      <c r="A221"/>
      <c r="B221"/>
      <c r="C221"/>
    </row>
    <row r="222" spans="1:3" ht="14.5">
      <c r="A222"/>
      <c r="B222"/>
      <c r="C222"/>
    </row>
    <row r="223" spans="1:3" ht="14.5">
      <c r="A223"/>
      <c r="B223"/>
      <c r="C223"/>
    </row>
    <row r="224" spans="1:3" ht="14.5">
      <c r="A224"/>
      <c r="B224"/>
      <c r="C224"/>
    </row>
    <row r="225" spans="1:3" ht="14.5">
      <c r="A225"/>
      <c r="B225"/>
      <c r="C225"/>
    </row>
    <row r="226" spans="1:3" ht="14.5">
      <c r="A226"/>
      <c r="B226"/>
      <c r="C226"/>
    </row>
    <row r="227" spans="1:3" ht="14.5">
      <c r="A227"/>
      <c r="B227"/>
      <c r="C227"/>
    </row>
    <row r="228" spans="1:3" ht="14.5">
      <c r="A228"/>
      <c r="B228"/>
      <c r="C228"/>
    </row>
    <row r="229" spans="1:3" ht="14.5">
      <c r="A229"/>
      <c r="B229"/>
      <c r="C229"/>
    </row>
    <row r="230" spans="1:3" ht="14.5">
      <c r="A230"/>
      <c r="B230"/>
      <c r="C230"/>
    </row>
    <row r="231" spans="1:3" ht="14.5">
      <c r="A231"/>
      <c r="B231"/>
      <c r="C231"/>
    </row>
    <row r="232" spans="1:3" ht="14.5">
      <c r="A232"/>
      <c r="B232"/>
      <c r="C232"/>
    </row>
    <row r="233" spans="1:3" ht="14.5">
      <c r="A233"/>
      <c r="B233"/>
      <c r="C233"/>
    </row>
    <row r="234" spans="1:3" ht="14.5">
      <c r="A234"/>
      <c r="B234"/>
      <c r="C234"/>
    </row>
    <row r="235" spans="1:3" ht="14.5">
      <c r="A235"/>
      <c r="B235"/>
      <c r="C235"/>
    </row>
    <row r="236" spans="1:3" ht="14.5">
      <c r="A236"/>
      <c r="B236"/>
      <c r="C236"/>
    </row>
    <row r="237" spans="1:3" ht="14.5">
      <c r="A237"/>
      <c r="B237"/>
      <c r="C237"/>
    </row>
    <row r="238" spans="1:3" ht="14.5">
      <c r="A238"/>
      <c r="B238"/>
      <c r="C238"/>
    </row>
    <row r="239" spans="1:3" ht="14.5">
      <c r="A239"/>
      <c r="B239"/>
      <c r="C239"/>
    </row>
    <row r="240" spans="1:3" ht="14.5">
      <c r="A240"/>
      <c r="B240"/>
      <c r="C240"/>
    </row>
    <row r="241" spans="1:3" ht="14.5">
      <c r="A241"/>
      <c r="B241"/>
      <c r="C241"/>
    </row>
    <row r="242" spans="1:3" ht="14.5">
      <c r="A242"/>
      <c r="B242"/>
      <c r="C242"/>
    </row>
    <row r="243" spans="1:3" ht="14.5">
      <c r="A243"/>
      <c r="B243"/>
      <c r="C243"/>
    </row>
    <row r="244" spans="1:3" ht="14.5">
      <c r="A244"/>
      <c r="B244"/>
      <c r="C244"/>
    </row>
    <row r="245" spans="1:3" ht="14.5">
      <c r="A245"/>
      <c r="B245"/>
      <c r="C245"/>
    </row>
    <row r="246" spans="1:3" ht="14.5">
      <c r="A246"/>
      <c r="B246"/>
      <c r="C246"/>
    </row>
    <row r="247" spans="1:3" ht="14.5">
      <c r="A247"/>
      <c r="B247"/>
      <c r="C247"/>
    </row>
    <row r="248" spans="1:3" ht="14.5">
      <c r="A248"/>
      <c r="B248"/>
      <c r="C248"/>
    </row>
    <row r="249" spans="1:3" ht="14.5">
      <c r="A249"/>
      <c r="B249"/>
      <c r="C249"/>
    </row>
    <row r="250" spans="1:3" ht="14.5">
      <c r="A250"/>
      <c r="B250"/>
      <c r="C250"/>
    </row>
    <row r="251" spans="1:3" ht="14.5">
      <c r="A251"/>
      <c r="B251"/>
      <c r="C251"/>
    </row>
    <row r="252" spans="1:3" ht="14.5">
      <c r="A252"/>
      <c r="B252"/>
      <c r="C252"/>
    </row>
    <row r="253" spans="1:3" ht="14.5">
      <c r="A253"/>
      <c r="B253"/>
      <c r="C253"/>
    </row>
    <row r="254" spans="1:3" ht="14.5">
      <c r="A254"/>
      <c r="B254"/>
      <c r="C254"/>
    </row>
    <row r="255" spans="1:3" ht="14.5">
      <c r="A255"/>
      <c r="B255"/>
      <c r="C255"/>
    </row>
    <row r="256" spans="1:3" ht="14.5">
      <c r="A256"/>
      <c r="B256"/>
      <c r="C256"/>
    </row>
    <row r="257" spans="1:3" ht="14.5">
      <c r="A257"/>
      <c r="B257"/>
      <c r="C257"/>
    </row>
    <row r="258" spans="1:3" ht="14.5">
      <c r="A258"/>
      <c r="B258"/>
      <c r="C258"/>
    </row>
    <row r="259" spans="1:3" ht="14.5">
      <c r="A259"/>
      <c r="B259"/>
      <c r="C259"/>
    </row>
    <row r="260" spans="1:3" ht="14.5">
      <c r="A260"/>
      <c r="B260"/>
      <c r="C260"/>
    </row>
    <row r="261" spans="1:3" ht="14.5">
      <c r="A261"/>
      <c r="B261"/>
      <c r="C261"/>
    </row>
    <row r="262" spans="1:3" ht="14.5">
      <c r="A262"/>
      <c r="B262"/>
      <c r="C262"/>
    </row>
    <row r="263" spans="1:3" ht="14.5">
      <c r="A263"/>
      <c r="B263"/>
      <c r="C263"/>
    </row>
    <row r="264" spans="1:3" ht="14.5">
      <c r="A264"/>
      <c r="B264"/>
      <c r="C264"/>
    </row>
    <row r="265" spans="1:3" ht="14.5">
      <c r="A265"/>
      <c r="B265"/>
      <c r="C265"/>
    </row>
    <row r="266" spans="1:3" ht="14.5">
      <c r="A266"/>
      <c r="B266"/>
      <c r="C266"/>
    </row>
  </sheetData>
  <pageMargins left="0.7" right="0.7" top="0.75" bottom="0.75" header="0.3" footer="0.3"/>
  <customProperties>
    <customPr name="_pios_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93A89-DBC3-415C-9C50-887A35FA6CA7}">
  <dimension ref="A4:N20"/>
  <sheetViews>
    <sheetView workbookViewId="0">
      <selection activeCell="N19" sqref="N19"/>
    </sheetView>
  </sheetViews>
  <sheetFormatPr defaultRowHeight="14.5"/>
  <cols>
    <col min="1" max="1" width="16" customWidth="1"/>
    <col min="2" max="2" width="44.81640625" customWidth="1"/>
    <col min="3" max="3" width="13.36328125" bestFit="1" customWidth="1"/>
    <col min="12" max="12" width="10.6328125" customWidth="1"/>
    <col min="13" max="13" width="23.6328125" customWidth="1"/>
    <col min="14" max="14" width="10.6328125" customWidth="1"/>
  </cols>
  <sheetData>
    <row r="4" spans="1:14">
      <c r="A4" s="128" t="s">
        <v>8</v>
      </c>
      <c r="B4" s="128" t="s">
        <v>9</v>
      </c>
      <c r="C4" s="128" t="s">
        <v>62</v>
      </c>
      <c r="L4" t="s">
        <v>8</v>
      </c>
      <c r="M4" t="s">
        <v>9</v>
      </c>
      <c r="N4" t="s">
        <v>62</v>
      </c>
    </row>
    <row r="5" spans="1:14">
      <c r="A5" t="s">
        <v>4785</v>
      </c>
      <c r="B5" t="s">
        <v>4832</v>
      </c>
      <c r="C5" t="s">
        <v>1251</v>
      </c>
      <c r="L5" t="s">
        <v>4785</v>
      </c>
      <c r="M5" t="s">
        <v>4832</v>
      </c>
      <c r="N5" t="s">
        <v>1251</v>
      </c>
    </row>
    <row r="6" spans="1:14">
      <c r="A6" t="s">
        <v>4782</v>
      </c>
      <c r="B6" t="s">
        <v>4833</v>
      </c>
      <c r="C6" t="s">
        <v>1252</v>
      </c>
      <c r="L6" t="s">
        <v>4782</v>
      </c>
      <c r="M6" t="s">
        <v>4833</v>
      </c>
      <c r="N6" t="s">
        <v>1252</v>
      </c>
    </row>
    <row r="7" spans="1:14">
      <c r="A7" t="s">
        <v>4786</v>
      </c>
      <c r="B7" t="s">
        <v>4854</v>
      </c>
      <c r="C7" t="s">
        <v>1303</v>
      </c>
      <c r="L7" t="s">
        <v>4786</v>
      </c>
      <c r="M7" t="s">
        <v>4854</v>
      </c>
      <c r="N7" t="s">
        <v>1303</v>
      </c>
    </row>
    <row r="8" spans="1:14">
      <c r="A8" t="s">
        <v>4790</v>
      </c>
      <c r="B8" t="s">
        <v>4821</v>
      </c>
      <c r="C8" t="s">
        <v>1200</v>
      </c>
      <c r="L8" t="s">
        <v>4790</v>
      </c>
      <c r="M8" t="s">
        <v>4821</v>
      </c>
      <c r="N8" t="s">
        <v>1200</v>
      </c>
    </row>
    <row r="9" spans="1:14">
      <c r="A9" t="s">
        <v>4791</v>
      </c>
      <c r="B9" t="s">
        <v>4820</v>
      </c>
      <c r="C9" t="s">
        <v>1205</v>
      </c>
      <c r="L9" t="s">
        <v>4791</v>
      </c>
      <c r="M9" t="s">
        <v>4820</v>
      </c>
      <c r="N9" t="s">
        <v>1205</v>
      </c>
    </row>
    <row r="10" spans="1:14">
      <c r="A10" t="s">
        <v>4792</v>
      </c>
      <c r="B10" t="s">
        <v>4851</v>
      </c>
      <c r="C10" t="s">
        <v>1236</v>
      </c>
      <c r="L10" t="s">
        <v>4792</v>
      </c>
      <c r="M10" t="s">
        <v>4851</v>
      </c>
      <c r="N10" t="s">
        <v>1236</v>
      </c>
    </row>
    <row r="11" spans="1:14">
      <c r="A11" t="s">
        <v>4793</v>
      </c>
      <c r="B11" t="s">
        <v>4829</v>
      </c>
      <c r="C11" t="s">
        <v>3510</v>
      </c>
      <c r="L11" t="s">
        <v>4793</v>
      </c>
      <c r="M11" t="s">
        <v>4829</v>
      </c>
      <c r="N11" t="s">
        <v>3510</v>
      </c>
    </row>
    <row r="12" spans="1:14">
      <c r="A12" t="s">
        <v>4794</v>
      </c>
      <c r="B12" t="s">
        <v>4830</v>
      </c>
      <c r="C12" t="s">
        <v>1310</v>
      </c>
      <c r="L12" t="s">
        <v>4794</v>
      </c>
      <c r="M12" t="s">
        <v>4830</v>
      </c>
      <c r="N12" t="s">
        <v>1310</v>
      </c>
    </row>
    <row r="13" spans="1:14">
      <c r="A13" t="s">
        <v>4795</v>
      </c>
      <c r="B13" t="s">
        <v>4831</v>
      </c>
      <c r="C13" t="s">
        <v>3499</v>
      </c>
      <c r="L13" t="s">
        <v>4795</v>
      </c>
      <c r="M13" t="s">
        <v>4831</v>
      </c>
      <c r="N13" t="s">
        <v>3499</v>
      </c>
    </row>
    <row r="14" spans="1:14">
      <c r="A14" t="s">
        <v>4801</v>
      </c>
      <c r="B14" t="s">
        <v>4834</v>
      </c>
      <c r="C14" t="s">
        <v>4802</v>
      </c>
      <c r="L14" t="s">
        <v>4801</v>
      </c>
      <c r="M14" t="s">
        <v>4834</v>
      </c>
      <c r="N14" t="s">
        <v>4802</v>
      </c>
    </row>
    <row r="15" spans="1:14">
      <c r="A15" t="s">
        <v>4806</v>
      </c>
      <c r="B15" t="s">
        <v>4852</v>
      </c>
      <c r="C15" t="s">
        <v>4807</v>
      </c>
      <c r="L15" t="s">
        <v>4806</v>
      </c>
      <c r="M15" t="s">
        <v>4852</v>
      </c>
      <c r="N15" t="s">
        <v>4807</v>
      </c>
    </row>
    <row r="16" spans="1:14">
      <c r="A16" t="s">
        <v>4877</v>
      </c>
      <c r="B16" t="s">
        <v>4830</v>
      </c>
      <c r="C16" t="s">
        <v>1310</v>
      </c>
      <c r="L16" s="167" t="s">
        <v>4877</v>
      </c>
      <c r="M16" s="167" t="s">
        <v>4830</v>
      </c>
      <c r="N16" s="167" t="s">
        <v>1310</v>
      </c>
    </row>
    <row r="17" spans="1:14">
      <c r="A17" t="s">
        <v>4878</v>
      </c>
      <c r="B17" t="s">
        <v>4831</v>
      </c>
      <c r="C17" t="s">
        <v>3499</v>
      </c>
      <c r="L17" t="s">
        <v>4878</v>
      </c>
      <c r="M17" t="s">
        <v>4831</v>
      </c>
      <c r="N17" t="s">
        <v>3499</v>
      </c>
    </row>
    <row r="18" spans="1:14">
      <c r="A18" t="s">
        <v>4874</v>
      </c>
      <c r="B18" t="s">
        <v>4822</v>
      </c>
      <c r="C18" t="s">
        <v>1308</v>
      </c>
      <c r="L18" t="s">
        <v>4874</v>
      </c>
      <c r="M18" t="s">
        <v>4822</v>
      </c>
      <c r="N18" t="s">
        <v>1308</v>
      </c>
    </row>
    <row r="19" spans="1:14">
      <c r="A19" t="s">
        <v>4886</v>
      </c>
      <c r="B19" t="s">
        <v>4829</v>
      </c>
      <c r="C19" t="s">
        <v>3510</v>
      </c>
      <c r="L19" t="s">
        <v>4886</v>
      </c>
      <c r="M19" t="s">
        <v>4829</v>
      </c>
      <c r="N19" t="s">
        <v>3510</v>
      </c>
    </row>
    <row r="20" spans="1:14">
      <c r="A20" t="s">
        <v>64</v>
      </c>
      <c r="L20" t="s">
        <v>64</v>
      </c>
    </row>
  </sheetData>
  <pageMargins left="0.7" right="0.7" top="0.75" bottom="0.75" header="0.3" footer="0.3"/>
  <customProperties>
    <customPr name="_pios_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 filterMode="1">
    <tabColor rgb="FF00B050"/>
  </sheetPr>
  <dimension ref="A1:AA3206"/>
  <sheetViews>
    <sheetView zoomScale="70" zoomScaleNormal="70" workbookViewId="0">
      <pane ySplit="1" topLeftCell="A1266" activePane="bottomLeft" state="frozen"/>
      <selection activeCell="A38" sqref="A38:XFD38"/>
      <selection pane="bottomLeft" activeCell="A2" sqref="A2:M1280"/>
    </sheetView>
  </sheetViews>
  <sheetFormatPr defaultColWidth="9.26953125" defaultRowHeight="14.5"/>
  <cols>
    <col min="1" max="1" width="11.26953125" style="124" customWidth="1"/>
    <col min="2" max="2" width="23.54296875" style="19" bestFit="1" customWidth="1"/>
    <col min="3" max="3" width="21.453125" bestFit="1" customWidth="1"/>
    <col min="4" max="4" width="18.7265625" bestFit="1" customWidth="1"/>
    <col min="5" max="5" width="11.26953125" customWidth="1"/>
    <col min="6" max="6" width="14.453125" customWidth="1"/>
    <col min="7" max="7" width="11.26953125" customWidth="1"/>
    <col min="8" max="8" width="31.54296875" customWidth="1"/>
    <col min="9" max="9" width="14.453125" style="2" bestFit="1" customWidth="1"/>
    <col min="10" max="10" width="11.26953125" customWidth="1"/>
    <col min="11" max="11" width="38.1796875" bestFit="1" customWidth="1"/>
    <col min="12" max="12" width="11.26953125" customWidth="1"/>
    <col min="13" max="13" width="16.26953125" style="123" bestFit="1" customWidth="1"/>
    <col min="14" max="14" width="10.7265625" style="2" customWidth="1"/>
    <col min="15" max="15" width="15.26953125" bestFit="1" customWidth="1"/>
    <col min="16" max="16" width="13.54296875" style="123" bestFit="1" customWidth="1"/>
    <col min="17" max="17" width="12" style="123" customWidth="1"/>
    <col min="18" max="18" width="18.1796875" style="6" bestFit="1" customWidth="1"/>
    <col min="19" max="19" width="13.81640625" style="6" bestFit="1" customWidth="1"/>
    <col min="20" max="20" width="11.54296875" style="6" bestFit="1" customWidth="1"/>
    <col min="21" max="21" width="13.54296875" style="6" customWidth="1"/>
    <col min="22" max="22" width="8.453125" style="125" customWidth="1"/>
    <col min="23" max="23" width="13.26953125" style="2" customWidth="1"/>
    <col min="24" max="24" width="33.453125" style="2" bestFit="1" customWidth="1"/>
    <col min="25" max="25" width="11.54296875" bestFit="1" customWidth="1"/>
  </cols>
  <sheetData>
    <row r="1" spans="1:27" ht="26">
      <c r="A1" s="172" t="s">
        <v>0</v>
      </c>
      <c r="B1" s="60" t="s">
        <v>1</v>
      </c>
      <c r="C1" s="120" t="s">
        <v>2</v>
      </c>
      <c r="D1" s="61" t="s">
        <v>3</v>
      </c>
      <c r="E1" s="170" t="s">
        <v>4</v>
      </c>
      <c r="F1" s="120" t="s">
        <v>5</v>
      </c>
      <c r="G1" s="170" t="s">
        <v>50</v>
      </c>
      <c r="H1" s="171" t="s">
        <v>49</v>
      </c>
      <c r="I1" s="171" t="s">
        <v>1258</v>
      </c>
      <c r="J1" s="171" t="s">
        <v>8</v>
      </c>
      <c r="K1" s="171" t="s">
        <v>9</v>
      </c>
      <c r="L1" s="170" t="s">
        <v>10</v>
      </c>
      <c r="M1" s="62" t="s">
        <v>11</v>
      </c>
      <c r="N1" s="121" t="s">
        <v>62</v>
      </c>
      <c r="O1" s="20" t="s">
        <v>46</v>
      </c>
      <c r="P1" s="7" t="s">
        <v>95</v>
      </c>
      <c r="Q1" s="7" t="s">
        <v>94</v>
      </c>
      <c r="R1" s="5" t="s">
        <v>44</v>
      </c>
      <c r="S1" s="5" t="s">
        <v>45</v>
      </c>
      <c r="T1" s="5" t="s">
        <v>47</v>
      </c>
      <c r="U1" s="5" t="s">
        <v>48</v>
      </c>
      <c r="V1" s="8" t="s">
        <v>61</v>
      </c>
      <c r="W1" s="122" t="s">
        <v>63</v>
      </c>
      <c r="X1" s="132" t="s">
        <v>4736</v>
      </c>
    </row>
    <row r="2" spans="1:27">
      <c r="A2" s="179">
        <v>45810</v>
      </c>
      <c r="B2" s="178" t="s">
        <v>4908</v>
      </c>
      <c r="C2" s="178" t="s">
        <v>4909</v>
      </c>
      <c r="D2" s="178" t="s">
        <v>12</v>
      </c>
      <c r="E2" s="178" t="s">
        <v>17</v>
      </c>
      <c r="F2" s="178" t="s">
        <v>4910</v>
      </c>
      <c r="G2" s="178" t="s">
        <v>1165</v>
      </c>
      <c r="H2" s="178" t="s">
        <v>22</v>
      </c>
      <c r="I2" s="178" t="s">
        <v>1383</v>
      </c>
      <c r="J2" s="178" t="s">
        <v>4791</v>
      </c>
      <c r="K2" s="178" t="s">
        <v>4820</v>
      </c>
      <c r="L2" s="180">
        <v>1500</v>
      </c>
      <c r="M2" s="181">
        <v>200007.42</v>
      </c>
      <c r="N2" s="2" t="str">
        <f>VLOOKUP($J2,'Material category'!B:D,2,0)</f>
        <v>ME SB</v>
      </c>
      <c r="O2" s="123">
        <f>VLOOKUP(E2,'Billing Type Category'!A:C,3,0)*$L2</f>
        <v>1500</v>
      </c>
      <c r="P2" s="123">
        <f>VLOOKUP($J2,'Material category'!B:F,5,FALSE)*O2</f>
        <v>207795</v>
      </c>
      <c r="Q2" s="123">
        <f>P2-R2</f>
        <v>7787.5799999999872</v>
      </c>
      <c r="R2" s="6">
        <f>VLOOKUP(E2,'Billing Type Category'!A:C,3,0)*M2</f>
        <v>200007.42</v>
      </c>
      <c r="S2" s="6">
        <f>VLOOKUP($J2,'Material category'!B:F,4,FALSE)*O2</f>
        <v>240000</v>
      </c>
      <c r="T2" s="6">
        <f t="shared" ref="T2:T65" si="0">S2*7/107</f>
        <v>15700.934579439252</v>
      </c>
      <c r="U2" s="6">
        <f t="shared" ref="U2:U65" si="1">R2+T2</f>
        <v>215708.35457943927</v>
      </c>
      <c r="V2" s="2" t="str">
        <f>VLOOKUP($J2,'Material category'!B:D,3,0)</f>
        <v>EV</v>
      </c>
      <c r="W2" s="2" t="str">
        <f>VLOOKUP(G2,'Cust Category'!A:C,3,0)</f>
        <v>Key Account</v>
      </c>
      <c r="X2" s="2" t="str">
        <f>VLOOKUP(G2,'Cust Category'!A:C,2,0)</f>
        <v>CP All Public Company Limited</v>
      </c>
      <c r="Y2" s="31">
        <f>P2/O2</f>
        <v>138.53</v>
      </c>
      <c r="Z2">
        <f>S2/O2</f>
        <v>160</v>
      </c>
      <c r="AA2" s="48"/>
    </row>
    <row r="3" spans="1:27">
      <c r="A3" s="179">
        <v>45810</v>
      </c>
      <c r="B3" s="178" t="s">
        <v>4908</v>
      </c>
      <c r="C3" s="178" t="s">
        <v>4909</v>
      </c>
      <c r="D3" s="178" t="s">
        <v>12</v>
      </c>
      <c r="E3" s="178" t="s">
        <v>17</v>
      </c>
      <c r="F3" s="178" t="s">
        <v>4910</v>
      </c>
      <c r="G3" s="178" t="s">
        <v>1165</v>
      </c>
      <c r="H3" s="178" t="s">
        <v>22</v>
      </c>
      <c r="I3" s="178" t="s">
        <v>1383</v>
      </c>
      <c r="J3" s="178" t="s">
        <v>4792</v>
      </c>
      <c r="K3" s="178" t="s">
        <v>4851</v>
      </c>
      <c r="L3" s="180">
        <v>500</v>
      </c>
      <c r="M3" s="181">
        <v>71463.77</v>
      </c>
      <c r="N3" s="2" t="str">
        <f>VLOOKUP($J3,'Material category'!B:D,2,0)</f>
        <v>ME OP</v>
      </c>
      <c r="O3" s="123">
        <f>VLOOKUP(E3,'Billing Type Category'!A:C,3,0)*$L3</f>
        <v>500</v>
      </c>
      <c r="P3" s="123">
        <f>VLOOKUP($J3,'Material category'!B:F,5,FALSE)*O3</f>
        <v>75775</v>
      </c>
      <c r="Q3" s="123">
        <f t="shared" ref="Q3:Q65" si="2">P3-R3</f>
        <v>4311.2299999999959</v>
      </c>
      <c r="R3" s="6">
        <f>VLOOKUP(E3,'Billing Type Category'!A:C,3,0)*M3</f>
        <v>71463.77</v>
      </c>
      <c r="S3" s="6">
        <f>VLOOKUP($J3,'Material category'!B:F,4,FALSE)*O3</f>
        <v>87500</v>
      </c>
      <c r="T3" s="6">
        <f t="shared" si="0"/>
        <v>5724.2990654205605</v>
      </c>
      <c r="U3" s="6">
        <f t="shared" si="1"/>
        <v>77188.069065420568</v>
      </c>
      <c r="V3" s="2" t="str">
        <f>VLOOKUP($J3,'Material category'!B:D,3,0)</f>
        <v>EV</v>
      </c>
      <c r="W3" s="2" t="str">
        <f>VLOOKUP(G3,'Cust Category'!A:C,3,0)</f>
        <v>Key Account</v>
      </c>
      <c r="X3" s="2" t="str">
        <f>VLOOKUP(G3,'Cust Category'!A:C,2,0)</f>
        <v>CP All Public Company Limited</v>
      </c>
      <c r="Y3" s="31">
        <f t="shared" ref="Y3:Y65" si="3">P3/O3</f>
        <v>151.55000000000001</v>
      </c>
      <c r="Z3">
        <f t="shared" ref="Z3:Z65" si="4">S3/O3</f>
        <v>175</v>
      </c>
      <c r="AA3" s="48"/>
    </row>
    <row r="4" spans="1:27">
      <c r="A4" s="179">
        <v>45810</v>
      </c>
      <c r="B4" s="178" t="s">
        <v>4908</v>
      </c>
      <c r="C4" s="178" t="s">
        <v>4909</v>
      </c>
      <c r="D4" s="178" t="s">
        <v>12</v>
      </c>
      <c r="E4" s="178" t="s">
        <v>17</v>
      </c>
      <c r="F4" s="178" t="s">
        <v>4910</v>
      </c>
      <c r="G4" s="178" t="s">
        <v>1165</v>
      </c>
      <c r="H4" s="178" t="s">
        <v>22</v>
      </c>
      <c r="I4" s="178" t="s">
        <v>1383</v>
      </c>
      <c r="J4" s="178" t="s">
        <v>4785</v>
      </c>
      <c r="K4" s="178" t="s">
        <v>4832</v>
      </c>
      <c r="L4" s="180">
        <v>16000</v>
      </c>
      <c r="M4" s="181">
        <v>947064.41</v>
      </c>
      <c r="N4" s="2" t="str">
        <f>VLOOKUP($J4,'Material category'!B:D,2,0)</f>
        <v>CA FL</v>
      </c>
      <c r="O4" s="123">
        <f>VLOOKUP(E4,'Billing Type Category'!A:C,3,0)*$L4</f>
        <v>16000</v>
      </c>
      <c r="P4" s="123">
        <f>VLOOKUP($J4,'Material category'!B:F,5,FALSE)*O4</f>
        <v>1004640</v>
      </c>
      <c r="Q4" s="123">
        <f t="shared" si="2"/>
        <v>57575.589999999967</v>
      </c>
      <c r="R4" s="6">
        <f>VLOOKUP(E4,'Billing Type Category'!A:C,3,0)*M4</f>
        <v>947064.41</v>
      </c>
      <c r="S4" s="6">
        <f>VLOOKUP($J4,'Material category'!B:F,4,FALSE)*O4</f>
        <v>1152000</v>
      </c>
      <c r="T4" s="6">
        <f t="shared" si="0"/>
        <v>75364.485981308404</v>
      </c>
      <c r="U4" s="6">
        <f t="shared" si="1"/>
        <v>1022428.8959813084</v>
      </c>
      <c r="V4" s="2" t="str">
        <f>VLOOKUP($J4,'Material category'!B:D,3,0)</f>
        <v>CA</v>
      </c>
      <c r="W4" s="2" t="str">
        <f>VLOOKUP(G4,'Cust Category'!A:C,3,0)</f>
        <v>Key Account</v>
      </c>
      <c r="X4" s="2" t="str">
        <f>VLOOKUP(G4,'Cust Category'!A:C,2,0)</f>
        <v>CP All Public Company Limited</v>
      </c>
      <c r="Y4" s="31">
        <f t="shared" si="3"/>
        <v>62.79</v>
      </c>
      <c r="Z4">
        <f t="shared" si="4"/>
        <v>72</v>
      </c>
      <c r="AA4" s="48"/>
    </row>
    <row r="5" spans="1:27">
      <c r="A5" s="179">
        <v>45810</v>
      </c>
      <c r="B5" s="178" t="s">
        <v>4908</v>
      </c>
      <c r="C5" s="178" t="s">
        <v>4909</v>
      </c>
      <c r="D5" s="178" t="s">
        <v>12</v>
      </c>
      <c r="E5" s="178" t="s">
        <v>17</v>
      </c>
      <c r="F5" s="178" t="s">
        <v>4910</v>
      </c>
      <c r="G5" s="178" t="s">
        <v>1165</v>
      </c>
      <c r="H5" s="178" t="s">
        <v>22</v>
      </c>
      <c r="I5" s="178" t="s">
        <v>1383</v>
      </c>
      <c r="J5" s="178" t="s">
        <v>4782</v>
      </c>
      <c r="K5" s="178" t="s">
        <v>4833</v>
      </c>
      <c r="L5" s="180">
        <v>14000</v>
      </c>
      <c r="M5" s="181">
        <v>828681.36</v>
      </c>
      <c r="N5" s="2" t="str">
        <f>VLOOKUP($J5,'Material category'!B:D,2,0)</f>
        <v>CA BL</v>
      </c>
      <c r="O5" s="123">
        <f>VLOOKUP(E5,'Billing Type Category'!A:C,3,0)*$L5</f>
        <v>14000</v>
      </c>
      <c r="P5" s="123">
        <f>VLOOKUP($J5,'Material category'!B:F,5,FALSE)*O5</f>
        <v>879060</v>
      </c>
      <c r="Q5" s="123">
        <f t="shared" si="2"/>
        <v>50378.640000000014</v>
      </c>
      <c r="R5" s="6">
        <f>VLOOKUP(E5,'Billing Type Category'!A:C,3,0)*M5</f>
        <v>828681.36</v>
      </c>
      <c r="S5" s="6">
        <f>VLOOKUP($J5,'Material category'!B:F,4,FALSE)*O5</f>
        <v>1008000</v>
      </c>
      <c r="T5" s="6">
        <f t="shared" si="0"/>
        <v>65943.925233644855</v>
      </c>
      <c r="U5" s="6">
        <f t="shared" si="1"/>
        <v>894625.28523364489</v>
      </c>
      <c r="V5" s="2" t="str">
        <f>VLOOKUP($J5,'Material category'!B:D,3,0)</f>
        <v>CA</v>
      </c>
      <c r="W5" s="2" t="str">
        <f>VLOOKUP(G5,'Cust Category'!A:C,3,0)</f>
        <v>Key Account</v>
      </c>
      <c r="X5" s="2" t="str">
        <f>VLOOKUP(G5,'Cust Category'!A:C,2,0)</f>
        <v>CP All Public Company Limited</v>
      </c>
      <c r="Y5" s="31">
        <f t="shared" si="3"/>
        <v>62.79</v>
      </c>
      <c r="Z5">
        <f t="shared" si="4"/>
        <v>72</v>
      </c>
      <c r="AA5" s="48"/>
    </row>
    <row r="6" spans="1:27">
      <c r="A6" s="179">
        <v>45810</v>
      </c>
      <c r="B6" s="178" t="s">
        <v>4908</v>
      </c>
      <c r="C6" s="178" t="s">
        <v>4909</v>
      </c>
      <c r="D6" s="178" t="s">
        <v>12</v>
      </c>
      <c r="E6" s="178" t="s">
        <v>17</v>
      </c>
      <c r="F6" s="178" t="s">
        <v>4910</v>
      </c>
      <c r="G6" s="178" t="s">
        <v>1165</v>
      </c>
      <c r="H6" s="178" t="s">
        <v>22</v>
      </c>
      <c r="I6" s="178" t="s">
        <v>1383</v>
      </c>
      <c r="J6" s="178" t="s">
        <v>4786</v>
      </c>
      <c r="K6" s="178" t="s">
        <v>4854</v>
      </c>
      <c r="L6" s="180">
        <v>2000</v>
      </c>
      <c r="M6" s="181">
        <v>118383.05</v>
      </c>
      <c r="N6" s="2" t="str">
        <f>VLOOKUP($J6,'Material category'!B:D,2,0)</f>
        <v>CA MN</v>
      </c>
      <c r="O6" s="123">
        <f>VLOOKUP(E6,'Billing Type Category'!A:C,3,0)*$L6</f>
        <v>2000</v>
      </c>
      <c r="P6" s="123">
        <f>VLOOKUP($J6,'Material category'!B:F,5,FALSE)*O6</f>
        <v>125580</v>
      </c>
      <c r="Q6" s="123">
        <f t="shared" si="2"/>
        <v>7196.9499999999971</v>
      </c>
      <c r="R6" s="6">
        <f>VLOOKUP(E6,'Billing Type Category'!A:C,3,0)*M6</f>
        <v>118383.05</v>
      </c>
      <c r="S6" s="6">
        <f>VLOOKUP($J6,'Material category'!B:F,4,FALSE)*O6</f>
        <v>144000</v>
      </c>
      <c r="T6" s="6">
        <f t="shared" si="0"/>
        <v>9420.5607476635505</v>
      </c>
      <c r="U6" s="6">
        <f t="shared" si="1"/>
        <v>127803.61074766355</v>
      </c>
      <c r="V6" s="2" t="str">
        <f>VLOOKUP($J6,'Material category'!B:D,3,0)</f>
        <v>CA</v>
      </c>
      <c r="W6" s="2" t="str">
        <f>VLOOKUP(G6,'Cust Category'!A:C,3,0)</f>
        <v>Key Account</v>
      </c>
      <c r="X6" s="2" t="str">
        <f>VLOOKUP(G6,'Cust Category'!A:C,2,0)</f>
        <v>CP All Public Company Limited</v>
      </c>
      <c r="Y6" s="31">
        <f t="shared" si="3"/>
        <v>62.79</v>
      </c>
      <c r="Z6">
        <f t="shared" si="4"/>
        <v>72</v>
      </c>
      <c r="AA6" s="48"/>
    </row>
    <row r="7" spans="1:27">
      <c r="A7" s="179">
        <v>45810</v>
      </c>
      <c r="B7" s="178" t="s">
        <v>4908</v>
      </c>
      <c r="C7" s="178" t="s">
        <v>4909</v>
      </c>
      <c r="D7" s="178" t="s">
        <v>12</v>
      </c>
      <c r="E7" s="178" t="s">
        <v>17</v>
      </c>
      <c r="F7" s="178" t="s">
        <v>4910</v>
      </c>
      <c r="G7" s="178" t="s">
        <v>1165</v>
      </c>
      <c r="H7" s="178" t="s">
        <v>22</v>
      </c>
      <c r="I7" s="178" t="s">
        <v>1383</v>
      </c>
      <c r="J7" s="178" t="s">
        <v>4801</v>
      </c>
      <c r="K7" s="178" t="s">
        <v>4834</v>
      </c>
      <c r="L7" s="180">
        <v>2500</v>
      </c>
      <c r="M7" s="181">
        <v>147978.85999999999</v>
      </c>
      <c r="N7" s="2" t="str">
        <f>VLOOKUP($J7,'Material category'!B:D,2,0)</f>
        <v>CA 100S YL</v>
      </c>
      <c r="O7" s="123">
        <f>VLOOKUP(E7,'Billing Type Category'!A:C,3,0)*$L7</f>
        <v>2500</v>
      </c>
      <c r="P7" s="123">
        <f>VLOOKUP($J7,'Material category'!B:F,5,FALSE)*O7</f>
        <v>156975</v>
      </c>
      <c r="Q7" s="123">
        <f>P7-R7</f>
        <v>8996.140000000014</v>
      </c>
      <c r="R7" s="6">
        <f>VLOOKUP(E7,'Billing Type Category'!A:C,3,0)*M7</f>
        <v>147978.85999999999</v>
      </c>
      <c r="S7" s="6">
        <f>VLOOKUP($J7,'Material category'!B:F,4,FALSE)*O7</f>
        <v>180000</v>
      </c>
      <c r="T7" s="6">
        <f t="shared" si="0"/>
        <v>11775.700934579439</v>
      </c>
      <c r="U7" s="6">
        <f t="shared" si="1"/>
        <v>159754.56093457944</v>
      </c>
      <c r="V7" s="2" t="str">
        <f>VLOOKUP($J7,'Material category'!B:D,3,0)</f>
        <v>CAHD</v>
      </c>
      <c r="W7" s="2" t="str">
        <f>VLOOKUP(G7,'Cust Category'!A:C,3,0)</f>
        <v>Key Account</v>
      </c>
      <c r="X7" s="2" t="str">
        <f>VLOOKUP(G7,'Cust Category'!A:C,2,0)</f>
        <v>CP All Public Company Limited</v>
      </c>
      <c r="Y7" s="31">
        <f t="shared" si="3"/>
        <v>62.79</v>
      </c>
      <c r="Z7">
        <f t="shared" si="4"/>
        <v>72</v>
      </c>
      <c r="AA7" s="48"/>
    </row>
    <row r="8" spans="1:27">
      <c r="A8" s="179">
        <v>45810</v>
      </c>
      <c r="B8" s="178" t="s">
        <v>4908</v>
      </c>
      <c r="C8" s="178" t="s">
        <v>4909</v>
      </c>
      <c r="D8" s="178" t="s">
        <v>12</v>
      </c>
      <c r="E8" s="178" t="s">
        <v>17</v>
      </c>
      <c r="F8" s="178" t="s">
        <v>4910</v>
      </c>
      <c r="G8" s="178" t="s">
        <v>1165</v>
      </c>
      <c r="H8" s="178" t="s">
        <v>22</v>
      </c>
      <c r="I8" s="178" t="s">
        <v>1383</v>
      </c>
      <c r="J8" s="178" t="s">
        <v>4806</v>
      </c>
      <c r="K8" s="178" t="s">
        <v>4852</v>
      </c>
      <c r="L8" s="180">
        <v>500</v>
      </c>
      <c r="M8" s="181">
        <v>29595.77</v>
      </c>
      <c r="N8" s="2" t="str">
        <f>VLOOKUP($J8,'Material category'!B:D,2,0)</f>
        <v>CA 100S GR</v>
      </c>
      <c r="O8" s="123">
        <f>VLOOKUP(E8,'Billing Type Category'!A:C,3,0)*$L8</f>
        <v>500</v>
      </c>
      <c r="P8" s="123">
        <f>VLOOKUP($J8,'Material category'!B:F,5,FALSE)*O8</f>
        <v>31395</v>
      </c>
      <c r="Q8" s="123">
        <f t="shared" si="2"/>
        <v>1799.2299999999996</v>
      </c>
      <c r="R8" s="6">
        <f>VLOOKUP(E8,'Billing Type Category'!A:C,3,0)*M8</f>
        <v>29595.77</v>
      </c>
      <c r="S8" s="6">
        <f>VLOOKUP($J8,'Material category'!B:F,4,FALSE)*O8</f>
        <v>36000</v>
      </c>
      <c r="T8" s="6">
        <f t="shared" si="0"/>
        <v>2355.1401869158876</v>
      </c>
      <c r="U8" s="6">
        <f t="shared" si="1"/>
        <v>31950.910186915888</v>
      </c>
      <c r="V8" s="2" t="str">
        <f>VLOOKUP($J8,'Material category'!B:D,3,0)</f>
        <v>CAHD</v>
      </c>
      <c r="W8" s="2" t="str">
        <f>VLOOKUP(G8,'Cust Category'!A:C,3,0)</f>
        <v>Key Account</v>
      </c>
      <c r="X8" s="2" t="str">
        <f>VLOOKUP(G8,'Cust Category'!A:C,2,0)</f>
        <v>CP All Public Company Limited</v>
      </c>
      <c r="Y8" s="31">
        <f t="shared" si="3"/>
        <v>62.79</v>
      </c>
      <c r="Z8">
        <f t="shared" si="4"/>
        <v>72</v>
      </c>
      <c r="AA8" s="48"/>
    </row>
    <row r="9" spans="1:27">
      <c r="A9" s="179">
        <v>45810</v>
      </c>
      <c r="B9" s="178" t="s">
        <v>4911</v>
      </c>
      <c r="C9" s="178" t="s">
        <v>4912</v>
      </c>
      <c r="D9" s="178" t="s">
        <v>12</v>
      </c>
      <c r="E9" s="178" t="s">
        <v>17</v>
      </c>
      <c r="F9" s="178" t="s">
        <v>4913</v>
      </c>
      <c r="G9" s="178" t="s">
        <v>1165</v>
      </c>
      <c r="H9" s="178" t="s">
        <v>22</v>
      </c>
      <c r="I9" s="178" t="s">
        <v>1383</v>
      </c>
      <c r="J9" s="178" t="s">
        <v>4874</v>
      </c>
      <c r="K9" s="178" t="s">
        <v>4822</v>
      </c>
      <c r="L9" s="180">
        <v>1500</v>
      </c>
      <c r="M9" s="181">
        <v>148424.29999999999</v>
      </c>
      <c r="N9" s="2" t="str">
        <f>VLOOKUP($J9,'Material category'!B:D,2,0)</f>
        <v>WI BL</v>
      </c>
      <c r="O9" s="123">
        <f>VLOOKUP(E9,'Billing Type Category'!A:C,3,0)*$L9</f>
        <v>1500</v>
      </c>
      <c r="P9" s="123">
        <f>VLOOKUP($J9,'Material category'!B:F,5,FALSE)*O9</f>
        <v>156225</v>
      </c>
      <c r="Q9" s="123">
        <f t="shared" si="2"/>
        <v>7800.7000000000116</v>
      </c>
      <c r="R9" s="6">
        <f>VLOOKUP(E9,'Billing Type Category'!A:C,3,0)*M9</f>
        <v>148424.29999999999</v>
      </c>
      <c r="S9" s="6">
        <f>VLOOKUP($J9,'Material category'!B:F,4,FALSE)*O9</f>
        <v>180000</v>
      </c>
      <c r="T9" s="6">
        <f t="shared" si="0"/>
        <v>11775.700934579439</v>
      </c>
      <c r="U9" s="6">
        <f t="shared" si="1"/>
        <v>160200.00093457944</v>
      </c>
      <c r="V9" s="2" t="str">
        <f>VLOOKUP($J9,'Material category'!B:D,3,0)</f>
        <v>WI</v>
      </c>
      <c r="W9" s="2" t="str">
        <f>VLOOKUP(G9,'Cust Category'!A:C,3,0)</f>
        <v>Key Account</v>
      </c>
      <c r="X9" s="2" t="str">
        <f>VLOOKUP(G9,'Cust Category'!A:C,2,0)</f>
        <v>CP All Public Company Limited</v>
      </c>
      <c r="Y9" s="31">
        <f t="shared" si="3"/>
        <v>104.15</v>
      </c>
      <c r="Z9">
        <f t="shared" si="4"/>
        <v>120</v>
      </c>
      <c r="AA9" s="48"/>
    </row>
    <row r="10" spans="1:27">
      <c r="A10" s="179">
        <v>45810</v>
      </c>
      <c r="B10" s="178" t="s">
        <v>4911</v>
      </c>
      <c r="C10" s="178" t="s">
        <v>4912</v>
      </c>
      <c r="D10" s="178" t="s">
        <v>12</v>
      </c>
      <c r="E10" s="178" t="s">
        <v>17</v>
      </c>
      <c r="F10" s="178" t="s">
        <v>4913</v>
      </c>
      <c r="G10" s="178" t="s">
        <v>1165</v>
      </c>
      <c r="H10" s="178" t="s">
        <v>22</v>
      </c>
      <c r="I10" s="178" t="s">
        <v>1383</v>
      </c>
      <c r="J10" s="178" t="s">
        <v>4898</v>
      </c>
      <c r="K10" s="178" t="s">
        <v>4830</v>
      </c>
      <c r="L10" s="180">
        <v>2500</v>
      </c>
      <c r="M10" s="181">
        <v>147978.85999999999</v>
      </c>
      <c r="N10" s="2" t="str">
        <f>VLOOKUP($J10,'Material category'!B:D,2,0)</f>
        <v>WC RE</v>
      </c>
      <c r="O10" s="123">
        <f>VLOOKUP(E10,'Billing Type Category'!A:C,3,0)*$L10</f>
        <v>2500</v>
      </c>
      <c r="P10" s="123">
        <f>VLOOKUP($J10,'Material category'!B:F,5,FALSE)*O10</f>
        <v>156975</v>
      </c>
      <c r="Q10" s="123">
        <f t="shared" si="2"/>
        <v>8996.140000000014</v>
      </c>
      <c r="R10" s="6">
        <f>VLOOKUP(E10,'Billing Type Category'!A:C,3,0)*M10</f>
        <v>147978.85999999999</v>
      </c>
      <c r="S10" s="6">
        <f>VLOOKUP($J10,'Material category'!B:F,4,FALSE)*O10</f>
        <v>180000</v>
      </c>
      <c r="T10" s="6">
        <f t="shared" si="0"/>
        <v>11775.700934579439</v>
      </c>
      <c r="U10" s="6">
        <f t="shared" si="1"/>
        <v>159754.56093457944</v>
      </c>
      <c r="V10" s="2" t="str">
        <f>VLOOKUP($J10,'Material category'!B:D,3,0)</f>
        <v>WI</v>
      </c>
      <c r="W10" s="2" t="str">
        <f>VLOOKUP(G10,'Cust Category'!A:C,3,0)</f>
        <v>Key Account</v>
      </c>
      <c r="X10" s="2" t="str">
        <f>VLOOKUP(G10,'Cust Category'!A:C,2,0)</f>
        <v>CP All Public Company Limited</v>
      </c>
      <c r="Y10" s="31">
        <f t="shared" si="3"/>
        <v>62.79</v>
      </c>
      <c r="Z10">
        <f t="shared" si="4"/>
        <v>72</v>
      </c>
      <c r="AA10" s="48"/>
    </row>
    <row r="11" spans="1:27">
      <c r="A11" s="179">
        <v>45810</v>
      </c>
      <c r="B11" s="178" t="s">
        <v>4911</v>
      </c>
      <c r="C11" s="178" t="s">
        <v>4912</v>
      </c>
      <c r="D11" s="178" t="s">
        <v>12</v>
      </c>
      <c r="E11" s="178" t="s">
        <v>17</v>
      </c>
      <c r="F11" s="178" t="s">
        <v>4913</v>
      </c>
      <c r="G11" s="178" t="s">
        <v>1165</v>
      </c>
      <c r="H11" s="178" t="s">
        <v>22</v>
      </c>
      <c r="I11" s="178" t="s">
        <v>1383</v>
      </c>
      <c r="J11" s="178" t="s">
        <v>4886</v>
      </c>
      <c r="K11" s="178" t="s">
        <v>4829</v>
      </c>
      <c r="L11" s="180">
        <v>7500</v>
      </c>
      <c r="M11" s="181">
        <v>443936.59</v>
      </c>
      <c r="N11" s="2" t="str">
        <f>VLOOKUP($J11,'Material category'!B:D,2,0)</f>
        <v>WC BL</v>
      </c>
      <c r="O11" s="123">
        <f>VLOOKUP(E11,'Billing Type Category'!A:C,3,0)*$L11</f>
        <v>7500</v>
      </c>
      <c r="P11" s="123">
        <f>VLOOKUP($J11,'Material category'!B:F,5,FALSE)*O11</f>
        <v>470925</v>
      </c>
      <c r="Q11" s="123">
        <f t="shared" si="2"/>
        <v>26988.409999999974</v>
      </c>
      <c r="R11" s="6">
        <f>VLOOKUP(E11,'Billing Type Category'!A:C,3,0)*M11</f>
        <v>443936.59</v>
      </c>
      <c r="S11" s="6">
        <f>VLOOKUP($J11,'Material category'!B:F,4,FALSE)*O11</f>
        <v>540000</v>
      </c>
      <c r="T11" s="6">
        <f t="shared" si="0"/>
        <v>35327.102803738315</v>
      </c>
      <c r="U11" s="6">
        <f t="shared" si="1"/>
        <v>479263.69280373835</v>
      </c>
      <c r="V11" s="2" t="str">
        <f>VLOOKUP($J11,'Material category'!B:D,3,0)</f>
        <v>WI</v>
      </c>
      <c r="W11" s="2" t="str">
        <f>VLOOKUP(G11,'Cust Category'!A:C,3,0)</f>
        <v>Key Account</v>
      </c>
      <c r="X11" s="2" t="str">
        <f>VLOOKUP(G11,'Cust Category'!A:C,2,0)</f>
        <v>CP All Public Company Limited</v>
      </c>
      <c r="Y11" s="31">
        <f t="shared" si="3"/>
        <v>62.79</v>
      </c>
      <c r="Z11">
        <f t="shared" si="4"/>
        <v>72</v>
      </c>
      <c r="AA11" s="48"/>
    </row>
    <row r="12" spans="1:27">
      <c r="A12" s="179">
        <v>45810</v>
      </c>
      <c r="B12" s="178" t="s">
        <v>4911</v>
      </c>
      <c r="C12" s="178" t="s">
        <v>4912</v>
      </c>
      <c r="D12" s="178" t="s">
        <v>12</v>
      </c>
      <c r="E12" s="178" t="s">
        <v>17</v>
      </c>
      <c r="F12" s="178" t="s">
        <v>4913</v>
      </c>
      <c r="G12" s="178" t="s">
        <v>1165</v>
      </c>
      <c r="H12" s="178" t="s">
        <v>22</v>
      </c>
      <c r="I12" s="178" t="s">
        <v>1383</v>
      </c>
      <c r="J12" s="178" t="s">
        <v>4900</v>
      </c>
      <c r="K12" s="178" t="s">
        <v>4831</v>
      </c>
      <c r="L12" s="180">
        <v>1500</v>
      </c>
      <c r="M12" s="181">
        <v>88787.32</v>
      </c>
      <c r="N12" s="2" t="str">
        <f>VLOOKUP($J12,'Material category'!B:D,2,0)</f>
        <v>WC GR</v>
      </c>
      <c r="O12" s="123">
        <f>VLOOKUP(E12,'Billing Type Category'!A:C,3,0)*$L12</f>
        <v>1500</v>
      </c>
      <c r="P12" s="123">
        <f>VLOOKUP($J12,'Material category'!B:F,5,FALSE)*O12</f>
        <v>94185</v>
      </c>
      <c r="Q12" s="123">
        <f t="shared" si="2"/>
        <v>5397.679999999993</v>
      </c>
      <c r="R12" s="6">
        <f>VLOOKUP(E12,'Billing Type Category'!A:C,3,0)*M12</f>
        <v>88787.32</v>
      </c>
      <c r="S12" s="6">
        <f>VLOOKUP($J12,'Material category'!B:F,4,FALSE)*O12</f>
        <v>108000</v>
      </c>
      <c r="T12" s="6">
        <f t="shared" si="0"/>
        <v>7065.4205607476633</v>
      </c>
      <c r="U12" s="6">
        <f t="shared" si="1"/>
        <v>95852.740560747668</v>
      </c>
      <c r="V12" s="2" t="str">
        <f>VLOOKUP($J12,'Material category'!B:D,3,0)</f>
        <v>WI</v>
      </c>
      <c r="W12" s="2" t="str">
        <f>VLOOKUP(G12,'Cust Category'!A:C,3,0)</f>
        <v>Key Account</v>
      </c>
      <c r="X12" s="2" t="str">
        <f>VLOOKUP(G12,'Cust Category'!A:C,2,0)</f>
        <v>CP All Public Company Limited</v>
      </c>
      <c r="Y12" s="31">
        <f t="shared" si="3"/>
        <v>62.79</v>
      </c>
      <c r="Z12">
        <f t="shared" si="4"/>
        <v>72</v>
      </c>
      <c r="AA12" s="48"/>
    </row>
    <row r="13" spans="1:27">
      <c r="A13" s="179">
        <v>45810</v>
      </c>
      <c r="B13" s="178" t="s">
        <v>4914</v>
      </c>
      <c r="C13" s="178" t="s">
        <v>4915</v>
      </c>
      <c r="D13" s="178" t="s">
        <v>12</v>
      </c>
      <c r="E13" s="178" t="s">
        <v>17</v>
      </c>
      <c r="F13" s="178" t="s">
        <v>4916</v>
      </c>
      <c r="G13" s="178" t="s">
        <v>1165</v>
      </c>
      <c r="H13" s="178" t="s">
        <v>22</v>
      </c>
      <c r="I13" s="178" t="s">
        <v>1382</v>
      </c>
      <c r="J13" s="178" t="s">
        <v>4902</v>
      </c>
      <c r="K13" s="178" t="s">
        <v>4821</v>
      </c>
      <c r="L13" s="180">
        <v>500</v>
      </c>
      <c r="M13" s="181">
        <v>66669.14</v>
      </c>
      <c r="N13" s="2" t="str">
        <f>VLOOKUP($J13,'Material category'!B:D,2,0)</f>
        <v>ME OB</v>
      </c>
      <c r="O13" s="123">
        <f>VLOOKUP(E13,'Billing Type Category'!A:C,3,0)*$L13</f>
        <v>500</v>
      </c>
      <c r="P13" s="123">
        <f>VLOOKUP($J13,'Material category'!B:F,5,FALSE)*O13</f>
        <v>69265</v>
      </c>
      <c r="Q13" s="123">
        <f t="shared" si="2"/>
        <v>2595.8600000000006</v>
      </c>
      <c r="R13" s="6">
        <f>VLOOKUP(E13,'Billing Type Category'!A:C,3,0)*M13</f>
        <v>66669.14</v>
      </c>
      <c r="S13" s="6">
        <f>VLOOKUP($J13,'Material category'!B:F,4,FALSE)*O13</f>
        <v>80000</v>
      </c>
      <c r="T13" s="6">
        <f t="shared" si="0"/>
        <v>5233.6448598130837</v>
      </c>
      <c r="U13" s="6">
        <f t="shared" si="1"/>
        <v>71902.78485981308</v>
      </c>
      <c r="V13" s="2" t="str">
        <f>VLOOKUP($J13,'Material category'!B:D,3,0)</f>
        <v>EV</v>
      </c>
      <c r="W13" s="2" t="str">
        <f>VLOOKUP(G13,'Cust Category'!A:C,3,0)</f>
        <v>Key Account</v>
      </c>
      <c r="X13" s="2" t="str">
        <f>VLOOKUP(G13,'Cust Category'!A:C,2,0)</f>
        <v>CP All Public Company Limited</v>
      </c>
      <c r="Y13" s="31">
        <f t="shared" si="3"/>
        <v>138.53</v>
      </c>
      <c r="Z13">
        <f t="shared" si="4"/>
        <v>160</v>
      </c>
      <c r="AA13" s="48"/>
    </row>
    <row r="14" spans="1:27">
      <c r="A14" s="179">
        <v>45810</v>
      </c>
      <c r="B14" s="178" t="s">
        <v>4914</v>
      </c>
      <c r="C14" s="178" t="s">
        <v>4915</v>
      </c>
      <c r="D14" s="178" t="s">
        <v>12</v>
      </c>
      <c r="E14" s="178" t="s">
        <v>17</v>
      </c>
      <c r="F14" s="178" t="s">
        <v>4916</v>
      </c>
      <c r="G14" s="178" t="s">
        <v>1165</v>
      </c>
      <c r="H14" s="178" t="s">
        <v>22</v>
      </c>
      <c r="I14" s="178" t="s">
        <v>1382</v>
      </c>
      <c r="J14" s="178" t="s">
        <v>4785</v>
      </c>
      <c r="K14" s="178" t="s">
        <v>4832</v>
      </c>
      <c r="L14" s="180">
        <v>10000</v>
      </c>
      <c r="M14" s="181">
        <v>591915.26</v>
      </c>
      <c r="N14" s="2" t="str">
        <f>VLOOKUP($J14,'Material category'!B:D,2,0)</f>
        <v>CA FL</v>
      </c>
      <c r="O14" s="123">
        <f>VLOOKUP(E14,'Billing Type Category'!A:C,3,0)*$L14</f>
        <v>10000</v>
      </c>
      <c r="P14" s="123">
        <f>VLOOKUP($J14,'Material category'!B:F,5,FALSE)*O14</f>
        <v>627900</v>
      </c>
      <c r="Q14" s="123">
        <f t="shared" si="2"/>
        <v>35984.739999999991</v>
      </c>
      <c r="R14" s="6">
        <f>VLOOKUP(E14,'Billing Type Category'!A:C,3,0)*M14</f>
        <v>591915.26</v>
      </c>
      <c r="S14" s="6">
        <f>VLOOKUP($J14,'Material category'!B:F,4,FALSE)*O14</f>
        <v>720000</v>
      </c>
      <c r="T14" s="6">
        <f t="shared" si="0"/>
        <v>47102.803738317758</v>
      </c>
      <c r="U14" s="6">
        <f t="shared" si="1"/>
        <v>639018.06373831781</v>
      </c>
      <c r="V14" s="2" t="str">
        <f>VLOOKUP($J14,'Material category'!B:D,3,0)</f>
        <v>CA</v>
      </c>
      <c r="W14" s="2" t="str">
        <f>VLOOKUP(G14,'Cust Category'!A:C,3,0)</f>
        <v>Key Account</v>
      </c>
      <c r="X14" s="2" t="str">
        <f>VLOOKUP(G14,'Cust Category'!A:C,2,0)</f>
        <v>CP All Public Company Limited</v>
      </c>
      <c r="Y14" s="31">
        <f t="shared" si="3"/>
        <v>62.79</v>
      </c>
      <c r="Z14">
        <f t="shared" si="4"/>
        <v>72</v>
      </c>
      <c r="AA14" s="48"/>
    </row>
    <row r="15" spans="1:27">
      <c r="A15" s="179">
        <v>45810</v>
      </c>
      <c r="B15" s="178" t="s">
        <v>4914</v>
      </c>
      <c r="C15" s="178" t="s">
        <v>4915</v>
      </c>
      <c r="D15" s="178" t="s">
        <v>12</v>
      </c>
      <c r="E15" s="178" t="s">
        <v>17</v>
      </c>
      <c r="F15" s="178" t="s">
        <v>4916</v>
      </c>
      <c r="G15" s="178" t="s">
        <v>1165</v>
      </c>
      <c r="H15" s="178" t="s">
        <v>22</v>
      </c>
      <c r="I15" s="178" t="s">
        <v>1382</v>
      </c>
      <c r="J15" s="178" t="s">
        <v>4782</v>
      </c>
      <c r="K15" s="178" t="s">
        <v>4833</v>
      </c>
      <c r="L15" s="180">
        <v>1500</v>
      </c>
      <c r="M15" s="181">
        <v>88787.29</v>
      </c>
      <c r="N15" s="2" t="str">
        <f>VLOOKUP($J15,'Material category'!B:D,2,0)</f>
        <v>CA BL</v>
      </c>
      <c r="O15" s="123">
        <f>VLOOKUP(E15,'Billing Type Category'!A:C,3,0)*$L15</f>
        <v>1500</v>
      </c>
      <c r="P15" s="123">
        <f>VLOOKUP($J15,'Material category'!B:F,5,FALSE)*O15</f>
        <v>94185</v>
      </c>
      <c r="Q15" s="123">
        <f t="shared" si="2"/>
        <v>5397.7100000000064</v>
      </c>
      <c r="R15" s="6">
        <f>VLOOKUP(E15,'Billing Type Category'!A:C,3,0)*M15</f>
        <v>88787.29</v>
      </c>
      <c r="S15" s="6">
        <f>VLOOKUP($J15,'Material category'!B:F,4,FALSE)*O15</f>
        <v>108000</v>
      </c>
      <c r="T15" s="6">
        <f t="shared" si="0"/>
        <v>7065.4205607476633</v>
      </c>
      <c r="U15" s="6">
        <f t="shared" si="1"/>
        <v>95852.710560747655</v>
      </c>
      <c r="V15" s="2" t="str">
        <f>VLOOKUP($J15,'Material category'!B:D,3,0)</f>
        <v>CA</v>
      </c>
      <c r="W15" s="2" t="str">
        <f>VLOOKUP(G15,'Cust Category'!A:C,3,0)</f>
        <v>Key Account</v>
      </c>
      <c r="X15" s="2" t="str">
        <f>VLOOKUP(G15,'Cust Category'!A:C,2,0)</f>
        <v>CP All Public Company Limited</v>
      </c>
      <c r="Y15" s="31">
        <f t="shared" si="3"/>
        <v>62.79</v>
      </c>
      <c r="Z15">
        <f t="shared" si="4"/>
        <v>72</v>
      </c>
      <c r="AA15" s="48"/>
    </row>
    <row r="16" spans="1:27">
      <c r="A16" s="179">
        <v>45810</v>
      </c>
      <c r="B16" s="178" t="s">
        <v>4914</v>
      </c>
      <c r="C16" s="178" t="s">
        <v>4915</v>
      </c>
      <c r="D16" s="178" t="s">
        <v>12</v>
      </c>
      <c r="E16" s="178" t="s">
        <v>17</v>
      </c>
      <c r="F16" s="178" t="s">
        <v>4916</v>
      </c>
      <c r="G16" s="178" t="s">
        <v>1165</v>
      </c>
      <c r="H16" s="178" t="s">
        <v>22</v>
      </c>
      <c r="I16" s="178" t="s">
        <v>1382</v>
      </c>
      <c r="J16" s="178" t="s">
        <v>4786</v>
      </c>
      <c r="K16" s="178" t="s">
        <v>4854</v>
      </c>
      <c r="L16" s="180">
        <v>1000</v>
      </c>
      <c r="M16" s="181">
        <v>59191.53</v>
      </c>
      <c r="N16" s="2" t="str">
        <f>VLOOKUP($J16,'Material category'!B:D,2,0)</f>
        <v>CA MN</v>
      </c>
      <c r="O16" s="123">
        <f>VLOOKUP(E16,'Billing Type Category'!A:C,3,0)*$L16</f>
        <v>1000</v>
      </c>
      <c r="P16" s="123">
        <f>VLOOKUP($J16,'Material category'!B:F,5,FALSE)*O16</f>
        <v>62790</v>
      </c>
      <c r="Q16" s="123">
        <f>P16-R16</f>
        <v>3598.4700000000012</v>
      </c>
      <c r="R16" s="6">
        <f>VLOOKUP(E16,'Billing Type Category'!A:C,3,0)*M16</f>
        <v>59191.53</v>
      </c>
      <c r="S16" s="6">
        <f>VLOOKUP($J16,'Material category'!B:F,4,FALSE)*O16</f>
        <v>72000</v>
      </c>
      <c r="T16" s="6">
        <f t="shared" si="0"/>
        <v>4710.2803738317753</v>
      </c>
      <c r="U16" s="6">
        <f t="shared" si="1"/>
        <v>63901.810373831773</v>
      </c>
      <c r="V16" s="2" t="str">
        <f>VLOOKUP($J16,'Material category'!B:D,3,0)</f>
        <v>CA</v>
      </c>
      <c r="W16" s="2" t="str">
        <f>VLOOKUP(G16,'Cust Category'!A:C,3,0)</f>
        <v>Key Account</v>
      </c>
      <c r="X16" s="2" t="str">
        <f>VLOOKUP(G16,'Cust Category'!A:C,2,0)</f>
        <v>CP All Public Company Limited</v>
      </c>
      <c r="Y16" s="31">
        <f t="shared" si="3"/>
        <v>62.79</v>
      </c>
      <c r="Z16">
        <f t="shared" si="4"/>
        <v>72</v>
      </c>
      <c r="AA16" s="48"/>
    </row>
    <row r="17" spans="1:27">
      <c r="A17" s="179">
        <v>45810</v>
      </c>
      <c r="B17" s="178" t="s">
        <v>4914</v>
      </c>
      <c r="C17" s="178" t="s">
        <v>4915</v>
      </c>
      <c r="D17" s="178" t="s">
        <v>12</v>
      </c>
      <c r="E17" s="178" t="s">
        <v>17</v>
      </c>
      <c r="F17" s="178" t="s">
        <v>4916</v>
      </c>
      <c r="G17" s="178" t="s">
        <v>1165</v>
      </c>
      <c r="H17" s="178" t="s">
        <v>22</v>
      </c>
      <c r="I17" s="178" t="s">
        <v>1382</v>
      </c>
      <c r="J17" s="178" t="s">
        <v>4801</v>
      </c>
      <c r="K17" s="178" t="s">
        <v>4834</v>
      </c>
      <c r="L17" s="180">
        <v>4000</v>
      </c>
      <c r="M17" s="181">
        <v>236766.18</v>
      </c>
      <c r="N17" s="2" t="str">
        <f>VLOOKUP($J17,'Material category'!B:D,2,0)</f>
        <v>CA 100S YL</v>
      </c>
      <c r="O17" s="123">
        <f>VLOOKUP(E17,'Billing Type Category'!A:C,3,0)*$L17</f>
        <v>4000</v>
      </c>
      <c r="P17" s="123">
        <f>VLOOKUP($J17,'Material category'!B:F,5,FALSE)*O17</f>
        <v>251160</v>
      </c>
      <c r="Q17" s="123">
        <f t="shared" si="2"/>
        <v>14393.820000000007</v>
      </c>
      <c r="R17" s="6">
        <f>VLOOKUP(E17,'Billing Type Category'!A:C,3,0)*M17</f>
        <v>236766.18</v>
      </c>
      <c r="S17" s="6">
        <f>VLOOKUP($J17,'Material category'!B:F,4,FALSE)*O17</f>
        <v>288000</v>
      </c>
      <c r="T17" s="6">
        <f t="shared" si="0"/>
        <v>18841.121495327101</v>
      </c>
      <c r="U17" s="6">
        <f t="shared" si="1"/>
        <v>255607.30149532709</v>
      </c>
      <c r="V17" s="2" t="str">
        <f>VLOOKUP($J17,'Material category'!B:D,3,0)</f>
        <v>CAHD</v>
      </c>
      <c r="W17" s="2" t="str">
        <f>VLOOKUP(G17,'Cust Category'!A:C,3,0)</f>
        <v>Key Account</v>
      </c>
      <c r="X17" s="2" t="str">
        <f>VLOOKUP(G17,'Cust Category'!A:C,2,0)</f>
        <v>CP All Public Company Limited</v>
      </c>
      <c r="Y17" s="31">
        <f t="shared" si="3"/>
        <v>62.79</v>
      </c>
      <c r="Z17">
        <f t="shared" si="4"/>
        <v>72</v>
      </c>
      <c r="AA17" s="48"/>
    </row>
    <row r="18" spans="1:27">
      <c r="A18" s="179">
        <v>45810</v>
      </c>
      <c r="B18" s="178" t="s">
        <v>4914</v>
      </c>
      <c r="C18" s="178" t="s">
        <v>4915</v>
      </c>
      <c r="D18" s="178" t="s">
        <v>12</v>
      </c>
      <c r="E18" s="178" t="s">
        <v>17</v>
      </c>
      <c r="F18" s="178" t="s">
        <v>4916</v>
      </c>
      <c r="G18" s="178" t="s">
        <v>1165</v>
      </c>
      <c r="H18" s="178" t="s">
        <v>22</v>
      </c>
      <c r="I18" s="178" t="s">
        <v>1382</v>
      </c>
      <c r="J18" s="178" t="s">
        <v>4806</v>
      </c>
      <c r="K18" s="178" t="s">
        <v>4852</v>
      </c>
      <c r="L18" s="180">
        <v>1500</v>
      </c>
      <c r="M18" s="181">
        <v>88787.32</v>
      </c>
      <c r="N18" s="2" t="str">
        <f>VLOOKUP($J18,'Material category'!B:D,2,0)</f>
        <v>CA 100S GR</v>
      </c>
      <c r="O18" s="123">
        <f>VLOOKUP(E18,'Billing Type Category'!A:C,3,0)*$L18</f>
        <v>1500</v>
      </c>
      <c r="P18" s="123">
        <f>VLOOKUP($J18,'Material category'!B:F,5,FALSE)*O18</f>
        <v>94185</v>
      </c>
      <c r="Q18" s="123">
        <f t="shared" si="2"/>
        <v>5397.679999999993</v>
      </c>
      <c r="R18" s="6">
        <f>VLOOKUP(E18,'Billing Type Category'!A:C,3,0)*M18</f>
        <v>88787.32</v>
      </c>
      <c r="S18" s="6">
        <f>VLOOKUP($J18,'Material category'!B:F,4,FALSE)*O18</f>
        <v>108000</v>
      </c>
      <c r="T18" s="6">
        <f t="shared" si="0"/>
        <v>7065.4205607476633</v>
      </c>
      <c r="U18" s="6">
        <f t="shared" si="1"/>
        <v>95852.740560747668</v>
      </c>
      <c r="V18" s="2" t="str">
        <f>VLOOKUP($J18,'Material category'!B:D,3,0)</f>
        <v>CAHD</v>
      </c>
      <c r="W18" s="2" t="str">
        <f>VLOOKUP(G18,'Cust Category'!A:C,3,0)</f>
        <v>Key Account</v>
      </c>
      <c r="X18" s="2" t="str">
        <f>VLOOKUP(G18,'Cust Category'!A:C,2,0)</f>
        <v>CP All Public Company Limited</v>
      </c>
      <c r="Y18" s="31">
        <f t="shared" si="3"/>
        <v>62.79</v>
      </c>
      <c r="Z18">
        <f t="shared" si="4"/>
        <v>72</v>
      </c>
      <c r="AA18" s="48"/>
    </row>
    <row r="19" spans="1:27">
      <c r="A19" s="179">
        <v>45810</v>
      </c>
      <c r="B19" s="178" t="s">
        <v>4917</v>
      </c>
      <c r="C19" s="178" t="s">
        <v>4918</v>
      </c>
      <c r="D19" s="178" t="s">
        <v>12</v>
      </c>
      <c r="E19" s="178" t="s">
        <v>17</v>
      </c>
      <c r="F19" s="178" t="s">
        <v>4919</v>
      </c>
      <c r="G19" s="178" t="s">
        <v>1165</v>
      </c>
      <c r="H19" s="178" t="s">
        <v>22</v>
      </c>
      <c r="I19" s="178" t="s">
        <v>1382</v>
      </c>
      <c r="J19" s="178" t="s">
        <v>4898</v>
      </c>
      <c r="K19" s="178" t="s">
        <v>4830</v>
      </c>
      <c r="L19" s="180">
        <v>1000</v>
      </c>
      <c r="M19" s="181">
        <v>59191.55</v>
      </c>
      <c r="N19" s="2" t="str">
        <f>VLOOKUP($J19,'Material category'!B:D,2,0)</f>
        <v>WC RE</v>
      </c>
      <c r="O19" s="123">
        <f>VLOOKUP(E19,'Billing Type Category'!A:C,3,0)*$L19</f>
        <v>1000</v>
      </c>
      <c r="P19" s="123">
        <f>VLOOKUP($J19,'Material category'!B:F,5,FALSE)*O19</f>
        <v>62790</v>
      </c>
      <c r="Q19" s="123">
        <f t="shared" si="2"/>
        <v>3598.4499999999971</v>
      </c>
      <c r="R19" s="6">
        <f>VLOOKUP(E19,'Billing Type Category'!A:C,3,0)*M19</f>
        <v>59191.55</v>
      </c>
      <c r="S19" s="6">
        <f>VLOOKUP($J19,'Material category'!B:F,4,FALSE)*O19</f>
        <v>72000</v>
      </c>
      <c r="T19" s="6">
        <f t="shared" si="0"/>
        <v>4710.2803738317753</v>
      </c>
      <c r="U19" s="6">
        <f t="shared" si="1"/>
        <v>63901.830373831777</v>
      </c>
      <c r="V19" s="2" t="str">
        <f>VLOOKUP($J19,'Material category'!B:D,3,0)</f>
        <v>WI</v>
      </c>
      <c r="W19" s="2" t="str">
        <f>VLOOKUP(G19,'Cust Category'!A:C,3,0)</f>
        <v>Key Account</v>
      </c>
      <c r="X19" s="2" t="str">
        <f>VLOOKUP(G19,'Cust Category'!A:C,2,0)</f>
        <v>CP All Public Company Limited</v>
      </c>
      <c r="Y19" s="31">
        <f t="shared" si="3"/>
        <v>62.79</v>
      </c>
      <c r="Z19">
        <f t="shared" si="4"/>
        <v>72</v>
      </c>
      <c r="AA19" s="48"/>
    </row>
    <row r="20" spans="1:27">
      <c r="A20" s="179">
        <v>45810</v>
      </c>
      <c r="B20" s="178" t="s">
        <v>4917</v>
      </c>
      <c r="C20" s="178" t="s">
        <v>4918</v>
      </c>
      <c r="D20" s="178" t="s">
        <v>12</v>
      </c>
      <c r="E20" s="178" t="s">
        <v>17</v>
      </c>
      <c r="F20" s="178" t="s">
        <v>4919</v>
      </c>
      <c r="G20" s="178" t="s">
        <v>1165</v>
      </c>
      <c r="H20" s="178" t="s">
        <v>22</v>
      </c>
      <c r="I20" s="178" t="s">
        <v>1382</v>
      </c>
      <c r="J20" s="178" t="s">
        <v>4886</v>
      </c>
      <c r="K20" s="178" t="s">
        <v>4829</v>
      </c>
      <c r="L20" s="180">
        <v>1000</v>
      </c>
      <c r="M20" s="181">
        <v>59191.55</v>
      </c>
      <c r="N20" s="2" t="str">
        <f>VLOOKUP($J20,'Material category'!B:D,2,0)</f>
        <v>WC BL</v>
      </c>
      <c r="O20" s="123">
        <f>VLOOKUP(E20,'Billing Type Category'!A:C,3,0)*$L20</f>
        <v>1000</v>
      </c>
      <c r="P20" s="123">
        <f>VLOOKUP($J20,'Material category'!B:F,5,FALSE)*O20</f>
        <v>62790</v>
      </c>
      <c r="Q20" s="123">
        <f t="shared" si="2"/>
        <v>3598.4499999999971</v>
      </c>
      <c r="R20" s="6">
        <f>VLOOKUP(E20,'Billing Type Category'!A:C,3,0)*M20</f>
        <v>59191.55</v>
      </c>
      <c r="S20" s="6">
        <f>VLOOKUP($J20,'Material category'!B:F,4,FALSE)*O20</f>
        <v>72000</v>
      </c>
      <c r="T20" s="6">
        <f t="shared" si="0"/>
        <v>4710.2803738317753</v>
      </c>
      <c r="U20" s="6">
        <f t="shared" si="1"/>
        <v>63901.830373831777</v>
      </c>
      <c r="V20" s="2" t="str">
        <f>VLOOKUP($J20,'Material category'!B:D,3,0)</f>
        <v>WI</v>
      </c>
      <c r="W20" s="2" t="str">
        <f>VLOOKUP(G20,'Cust Category'!A:C,3,0)</f>
        <v>Key Account</v>
      </c>
      <c r="X20" s="2" t="str">
        <f>VLOOKUP(G20,'Cust Category'!A:C,2,0)</f>
        <v>CP All Public Company Limited</v>
      </c>
      <c r="Y20" s="31">
        <f t="shared" si="3"/>
        <v>62.79</v>
      </c>
      <c r="Z20">
        <f t="shared" si="4"/>
        <v>72</v>
      </c>
      <c r="AA20" s="48"/>
    </row>
    <row r="21" spans="1:27">
      <c r="A21" s="179">
        <v>45810</v>
      </c>
      <c r="B21" s="178" t="s">
        <v>4917</v>
      </c>
      <c r="C21" s="178" t="s">
        <v>4918</v>
      </c>
      <c r="D21" s="178" t="s">
        <v>12</v>
      </c>
      <c r="E21" s="178" t="s">
        <v>17</v>
      </c>
      <c r="F21" s="178" t="s">
        <v>4919</v>
      </c>
      <c r="G21" s="178" t="s">
        <v>1165</v>
      </c>
      <c r="H21" s="178" t="s">
        <v>22</v>
      </c>
      <c r="I21" s="178" t="s">
        <v>1382</v>
      </c>
      <c r="J21" s="178" t="s">
        <v>4900</v>
      </c>
      <c r="K21" s="178" t="s">
        <v>4831</v>
      </c>
      <c r="L21" s="180">
        <v>1000</v>
      </c>
      <c r="M21" s="181">
        <v>59191.55</v>
      </c>
      <c r="N21" s="2" t="str">
        <f>VLOOKUP($J21,'Material category'!B:D,2,0)</f>
        <v>WC GR</v>
      </c>
      <c r="O21" s="123">
        <f>VLOOKUP(E21,'Billing Type Category'!A:C,3,0)*$L21</f>
        <v>1000</v>
      </c>
      <c r="P21" s="123">
        <f>VLOOKUP($J21,'Material category'!B:F,5,FALSE)*O21</f>
        <v>62790</v>
      </c>
      <c r="Q21" s="123">
        <f t="shared" si="2"/>
        <v>3598.4499999999971</v>
      </c>
      <c r="R21" s="6">
        <f>VLOOKUP(E21,'Billing Type Category'!A:C,3,0)*M21</f>
        <v>59191.55</v>
      </c>
      <c r="S21" s="6">
        <f>VLOOKUP($J21,'Material category'!B:F,4,FALSE)*O21</f>
        <v>72000</v>
      </c>
      <c r="T21" s="6">
        <f t="shared" si="0"/>
        <v>4710.2803738317753</v>
      </c>
      <c r="U21" s="6">
        <f t="shared" si="1"/>
        <v>63901.830373831777</v>
      </c>
      <c r="V21" s="2" t="str">
        <f>VLOOKUP($J21,'Material category'!B:D,3,0)</f>
        <v>WI</v>
      </c>
      <c r="W21" s="2" t="str">
        <f>VLOOKUP(G21,'Cust Category'!A:C,3,0)</f>
        <v>Key Account</v>
      </c>
      <c r="X21" s="2" t="str">
        <f>VLOOKUP(G21,'Cust Category'!A:C,2,0)</f>
        <v>CP All Public Company Limited</v>
      </c>
      <c r="Y21" s="31">
        <f t="shared" si="3"/>
        <v>62.79</v>
      </c>
      <c r="Z21">
        <f t="shared" si="4"/>
        <v>72</v>
      </c>
      <c r="AA21" s="48"/>
    </row>
    <row r="22" spans="1:27">
      <c r="A22" s="179">
        <v>45810</v>
      </c>
      <c r="B22" s="178" t="s">
        <v>4920</v>
      </c>
      <c r="C22" s="178" t="s">
        <v>4921</v>
      </c>
      <c r="D22" s="178" t="s">
        <v>12</v>
      </c>
      <c r="E22" s="178" t="s">
        <v>17</v>
      </c>
      <c r="F22" s="178" t="s">
        <v>4922</v>
      </c>
      <c r="G22" s="178" t="s">
        <v>1165</v>
      </c>
      <c r="H22" s="178" t="s">
        <v>22</v>
      </c>
      <c r="I22" s="178" t="s">
        <v>1384</v>
      </c>
      <c r="J22" s="178" t="s">
        <v>4785</v>
      </c>
      <c r="K22" s="178" t="s">
        <v>4832</v>
      </c>
      <c r="L22" s="180">
        <v>5000</v>
      </c>
      <c r="M22" s="181">
        <v>295957.63</v>
      </c>
      <c r="N22" s="2" t="str">
        <f>VLOOKUP($J22,'Material category'!B:D,2,0)</f>
        <v>CA FL</v>
      </c>
      <c r="O22" s="123">
        <f>VLOOKUP(E22,'Billing Type Category'!A:C,3,0)*$L22</f>
        <v>5000</v>
      </c>
      <c r="P22" s="123">
        <f>VLOOKUP($J22,'Material category'!B:F,5,FALSE)*O22</f>
        <v>313950</v>
      </c>
      <c r="Q22" s="123">
        <f t="shared" si="2"/>
        <v>17992.369999999995</v>
      </c>
      <c r="R22" s="6">
        <f>VLOOKUP(E22,'Billing Type Category'!A:C,3,0)*M22</f>
        <v>295957.63</v>
      </c>
      <c r="S22" s="6">
        <f>VLOOKUP($J22,'Material category'!B:F,4,FALSE)*O22</f>
        <v>360000</v>
      </c>
      <c r="T22" s="6">
        <f t="shared" si="0"/>
        <v>23551.401869158879</v>
      </c>
      <c r="U22" s="6">
        <f t="shared" si="1"/>
        <v>319509.03186915891</v>
      </c>
      <c r="V22" s="2" t="str">
        <f>VLOOKUP($J22,'Material category'!B:D,3,0)</f>
        <v>CA</v>
      </c>
      <c r="W22" s="2" t="str">
        <f>VLOOKUP(G22,'Cust Category'!A:C,3,0)</f>
        <v>Key Account</v>
      </c>
      <c r="X22" s="2" t="str">
        <f>VLOOKUP(G22,'Cust Category'!A:C,2,0)</f>
        <v>CP All Public Company Limited</v>
      </c>
      <c r="Y22" s="31">
        <f t="shared" si="3"/>
        <v>62.79</v>
      </c>
      <c r="Z22">
        <f t="shared" si="4"/>
        <v>72</v>
      </c>
      <c r="AA22" s="48"/>
    </row>
    <row r="23" spans="1:27">
      <c r="A23" s="179">
        <v>45810</v>
      </c>
      <c r="B23" s="178" t="s">
        <v>4920</v>
      </c>
      <c r="C23" s="178" t="s">
        <v>4921</v>
      </c>
      <c r="D23" s="178" t="s">
        <v>12</v>
      </c>
      <c r="E23" s="178" t="s">
        <v>17</v>
      </c>
      <c r="F23" s="178" t="s">
        <v>4922</v>
      </c>
      <c r="G23" s="178" t="s">
        <v>1165</v>
      </c>
      <c r="H23" s="178" t="s">
        <v>22</v>
      </c>
      <c r="I23" s="178" t="s">
        <v>1384</v>
      </c>
      <c r="J23" s="178" t="s">
        <v>4782</v>
      </c>
      <c r="K23" s="178" t="s">
        <v>4833</v>
      </c>
      <c r="L23" s="180">
        <v>1500</v>
      </c>
      <c r="M23" s="181">
        <v>88787.29</v>
      </c>
      <c r="N23" s="2" t="str">
        <f>VLOOKUP($J23,'Material category'!B:D,2,0)</f>
        <v>CA BL</v>
      </c>
      <c r="O23" s="123">
        <f>VLOOKUP(E23,'Billing Type Category'!A:C,3,0)*$L23</f>
        <v>1500</v>
      </c>
      <c r="P23" s="123">
        <f>VLOOKUP($J23,'Material category'!B:F,5,FALSE)*O23</f>
        <v>94185</v>
      </c>
      <c r="Q23" s="123">
        <f t="shared" si="2"/>
        <v>5397.7100000000064</v>
      </c>
      <c r="R23" s="6">
        <f>VLOOKUP(E23,'Billing Type Category'!A:C,3,0)*M23</f>
        <v>88787.29</v>
      </c>
      <c r="S23" s="6">
        <f>VLOOKUP($J23,'Material category'!B:F,4,FALSE)*O23</f>
        <v>108000</v>
      </c>
      <c r="T23" s="6">
        <f t="shared" si="0"/>
        <v>7065.4205607476633</v>
      </c>
      <c r="U23" s="6">
        <f t="shared" si="1"/>
        <v>95852.710560747655</v>
      </c>
      <c r="V23" s="2" t="str">
        <f>VLOOKUP($J23,'Material category'!B:D,3,0)</f>
        <v>CA</v>
      </c>
      <c r="W23" s="2" t="str">
        <f>VLOOKUP(G23,'Cust Category'!A:C,3,0)</f>
        <v>Key Account</v>
      </c>
      <c r="X23" s="2" t="str">
        <f>VLOOKUP(G23,'Cust Category'!A:C,2,0)</f>
        <v>CP All Public Company Limited</v>
      </c>
      <c r="Y23" s="31">
        <f t="shared" si="3"/>
        <v>62.79</v>
      </c>
      <c r="Z23">
        <f t="shared" si="4"/>
        <v>72</v>
      </c>
      <c r="AA23" s="48"/>
    </row>
    <row r="24" spans="1:27">
      <c r="A24" s="179">
        <v>45810</v>
      </c>
      <c r="B24" s="178" t="s">
        <v>4920</v>
      </c>
      <c r="C24" s="178" t="s">
        <v>4921</v>
      </c>
      <c r="D24" s="178" t="s">
        <v>12</v>
      </c>
      <c r="E24" s="178" t="s">
        <v>17</v>
      </c>
      <c r="F24" s="178" t="s">
        <v>4922</v>
      </c>
      <c r="G24" s="178" t="s">
        <v>1165</v>
      </c>
      <c r="H24" s="178" t="s">
        <v>22</v>
      </c>
      <c r="I24" s="178" t="s">
        <v>1384</v>
      </c>
      <c r="J24" s="178" t="s">
        <v>4786</v>
      </c>
      <c r="K24" s="178" t="s">
        <v>4854</v>
      </c>
      <c r="L24" s="180">
        <v>1000</v>
      </c>
      <c r="M24" s="181">
        <v>59191.53</v>
      </c>
      <c r="N24" s="2" t="str">
        <f>VLOOKUP($J24,'Material category'!B:D,2,0)</f>
        <v>CA MN</v>
      </c>
      <c r="O24" s="123">
        <f>VLOOKUP(E24,'Billing Type Category'!A:C,3,0)*$L24</f>
        <v>1000</v>
      </c>
      <c r="P24" s="123">
        <f>VLOOKUP($J24,'Material category'!B:F,5,FALSE)*O24</f>
        <v>62790</v>
      </c>
      <c r="Q24" s="123">
        <f t="shared" si="2"/>
        <v>3598.4700000000012</v>
      </c>
      <c r="R24" s="6">
        <f>VLOOKUP(E24,'Billing Type Category'!A:C,3,0)*M24</f>
        <v>59191.53</v>
      </c>
      <c r="S24" s="6">
        <f>VLOOKUP($J24,'Material category'!B:F,4,FALSE)*O24</f>
        <v>72000</v>
      </c>
      <c r="T24" s="6">
        <f t="shared" si="0"/>
        <v>4710.2803738317753</v>
      </c>
      <c r="U24" s="6">
        <f t="shared" si="1"/>
        <v>63901.810373831773</v>
      </c>
      <c r="V24" s="2" t="str">
        <f>VLOOKUP($J24,'Material category'!B:D,3,0)</f>
        <v>CA</v>
      </c>
      <c r="W24" s="2" t="str">
        <f>VLOOKUP(G24,'Cust Category'!A:C,3,0)</f>
        <v>Key Account</v>
      </c>
      <c r="X24" s="2" t="str">
        <f>VLOOKUP(G24,'Cust Category'!A:C,2,0)</f>
        <v>CP All Public Company Limited</v>
      </c>
      <c r="Y24" s="31">
        <f t="shared" si="3"/>
        <v>62.79</v>
      </c>
      <c r="Z24">
        <f t="shared" si="4"/>
        <v>72</v>
      </c>
      <c r="AA24" s="48"/>
    </row>
    <row r="25" spans="1:27">
      <c r="A25" s="179">
        <v>45810</v>
      </c>
      <c r="B25" s="178" t="s">
        <v>4920</v>
      </c>
      <c r="C25" s="178" t="s">
        <v>4921</v>
      </c>
      <c r="D25" s="178" t="s">
        <v>12</v>
      </c>
      <c r="E25" s="178" t="s">
        <v>17</v>
      </c>
      <c r="F25" s="178" t="s">
        <v>4922</v>
      </c>
      <c r="G25" s="178" t="s">
        <v>1165</v>
      </c>
      <c r="H25" s="178" t="s">
        <v>22</v>
      </c>
      <c r="I25" s="178" t="s">
        <v>1384</v>
      </c>
      <c r="J25" s="178" t="s">
        <v>4801</v>
      </c>
      <c r="K25" s="178" t="s">
        <v>4834</v>
      </c>
      <c r="L25" s="180">
        <v>5000</v>
      </c>
      <c r="M25" s="181">
        <v>295957.73</v>
      </c>
      <c r="N25" s="2" t="str">
        <f>VLOOKUP($J25,'Material category'!B:D,2,0)</f>
        <v>CA 100S YL</v>
      </c>
      <c r="O25" s="123">
        <f>VLOOKUP(E25,'Billing Type Category'!A:C,3,0)*$L25</f>
        <v>5000</v>
      </c>
      <c r="P25" s="123">
        <f>VLOOKUP($J25,'Material category'!B:F,5,FALSE)*O25</f>
        <v>313950</v>
      </c>
      <c r="Q25" s="123">
        <f t="shared" si="2"/>
        <v>17992.270000000019</v>
      </c>
      <c r="R25" s="6">
        <f>VLOOKUP(E25,'Billing Type Category'!A:C,3,0)*M25</f>
        <v>295957.73</v>
      </c>
      <c r="S25" s="6">
        <f>VLOOKUP($J25,'Material category'!B:F,4,FALSE)*O25</f>
        <v>360000</v>
      </c>
      <c r="T25" s="6">
        <f t="shared" si="0"/>
        <v>23551.401869158879</v>
      </c>
      <c r="U25" s="6">
        <f t="shared" si="1"/>
        <v>319509.13186915888</v>
      </c>
      <c r="V25" s="2" t="str">
        <f>VLOOKUP($J25,'Material category'!B:D,3,0)</f>
        <v>CAHD</v>
      </c>
      <c r="W25" s="2" t="str">
        <f>VLOOKUP(G25,'Cust Category'!A:C,3,0)</f>
        <v>Key Account</v>
      </c>
      <c r="X25" s="2" t="str">
        <f>VLOOKUP(G25,'Cust Category'!A:C,2,0)</f>
        <v>CP All Public Company Limited</v>
      </c>
      <c r="Y25" s="31">
        <f t="shared" si="3"/>
        <v>62.79</v>
      </c>
      <c r="Z25">
        <f t="shared" si="4"/>
        <v>72</v>
      </c>
      <c r="AA25" s="48"/>
    </row>
    <row r="26" spans="1:27">
      <c r="A26" s="179">
        <v>45810</v>
      </c>
      <c r="B26" s="178" t="s">
        <v>4920</v>
      </c>
      <c r="C26" s="178" t="s">
        <v>4921</v>
      </c>
      <c r="D26" s="178" t="s">
        <v>12</v>
      </c>
      <c r="E26" s="178" t="s">
        <v>17</v>
      </c>
      <c r="F26" s="178" t="s">
        <v>4922</v>
      </c>
      <c r="G26" s="178" t="s">
        <v>1165</v>
      </c>
      <c r="H26" s="178" t="s">
        <v>22</v>
      </c>
      <c r="I26" s="178" t="s">
        <v>1384</v>
      </c>
      <c r="J26" s="178" t="s">
        <v>4806</v>
      </c>
      <c r="K26" s="178" t="s">
        <v>4852</v>
      </c>
      <c r="L26" s="180">
        <v>1500</v>
      </c>
      <c r="M26" s="181">
        <v>88787.32</v>
      </c>
      <c r="N26" s="2" t="str">
        <f>VLOOKUP($J26,'Material category'!B:D,2,0)</f>
        <v>CA 100S GR</v>
      </c>
      <c r="O26" s="123">
        <f>VLOOKUP(E26,'Billing Type Category'!A:C,3,0)*$L26</f>
        <v>1500</v>
      </c>
      <c r="P26" s="123">
        <f>VLOOKUP($J26,'Material category'!B:F,5,FALSE)*O26</f>
        <v>94185</v>
      </c>
      <c r="Q26" s="123">
        <f t="shared" si="2"/>
        <v>5397.679999999993</v>
      </c>
      <c r="R26" s="6">
        <f>VLOOKUP(E26,'Billing Type Category'!A:C,3,0)*M26</f>
        <v>88787.32</v>
      </c>
      <c r="S26" s="6">
        <f>VLOOKUP($J26,'Material category'!B:F,4,FALSE)*O26</f>
        <v>108000</v>
      </c>
      <c r="T26" s="6">
        <f t="shared" si="0"/>
        <v>7065.4205607476633</v>
      </c>
      <c r="U26" s="6">
        <f t="shared" si="1"/>
        <v>95852.740560747668</v>
      </c>
      <c r="V26" s="2" t="str">
        <f>VLOOKUP($J26,'Material category'!B:D,3,0)</f>
        <v>CAHD</v>
      </c>
      <c r="W26" s="2" t="str">
        <f>VLOOKUP(G26,'Cust Category'!A:C,3,0)</f>
        <v>Key Account</v>
      </c>
      <c r="X26" s="2" t="str">
        <f>VLOOKUP(G26,'Cust Category'!A:C,2,0)</f>
        <v>CP All Public Company Limited</v>
      </c>
      <c r="Y26" s="31">
        <f t="shared" si="3"/>
        <v>62.79</v>
      </c>
      <c r="Z26">
        <f t="shared" si="4"/>
        <v>72</v>
      </c>
      <c r="AA26" s="48"/>
    </row>
    <row r="27" spans="1:27">
      <c r="A27" s="179">
        <v>45810</v>
      </c>
      <c r="B27" s="178" t="s">
        <v>4923</v>
      </c>
      <c r="C27" s="178" t="s">
        <v>4924</v>
      </c>
      <c r="D27" s="178" t="s">
        <v>12</v>
      </c>
      <c r="E27" s="178" t="s">
        <v>17</v>
      </c>
      <c r="F27" s="178" t="s">
        <v>4925</v>
      </c>
      <c r="G27" s="178" t="s">
        <v>1165</v>
      </c>
      <c r="H27" s="178" t="s">
        <v>22</v>
      </c>
      <c r="I27" s="178" t="s">
        <v>1384</v>
      </c>
      <c r="J27" s="178" t="s">
        <v>4898</v>
      </c>
      <c r="K27" s="178" t="s">
        <v>4830</v>
      </c>
      <c r="L27" s="180">
        <v>1500</v>
      </c>
      <c r="M27" s="181">
        <v>88787.32</v>
      </c>
      <c r="N27" s="2" t="str">
        <f>VLOOKUP($J27,'Material category'!B:D,2,0)</f>
        <v>WC RE</v>
      </c>
      <c r="O27" s="123">
        <f>VLOOKUP(E27,'Billing Type Category'!A:C,3,0)*$L27</f>
        <v>1500</v>
      </c>
      <c r="P27" s="123">
        <f>VLOOKUP($J27,'Material category'!B:F,5,FALSE)*O27</f>
        <v>94185</v>
      </c>
      <c r="Q27" s="123">
        <f t="shared" si="2"/>
        <v>5397.679999999993</v>
      </c>
      <c r="R27" s="6">
        <f>VLOOKUP(E27,'Billing Type Category'!A:C,3,0)*M27</f>
        <v>88787.32</v>
      </c>
      <c r="S27" s="6">
        <f>VLOOKUP($J27,'Material category'!B:F,4,FALSE)*O27</f>
        <v>108000</v>
      </c>
      <c r="T27" s="6">
        <f t="shared" si="0"/>
        <v>7065.4205607476633</v>
      </c>
      <c r="U27" s="6">
        <f t="shared" si="1"/>
        <v>95852.740560747668</v>
      </c>
      <c r="V27" s="2" t="str">
        <f>VLOOKUP($J27,'Material category'!B:D,3,0)</f>
        <v>WI</v>
      </c>
      <c r="W27" s="2" t="str">
        <f>VLOOKUP(G27,'Cust Category'!A:C,3,0)</f>
        <v>Key Account</v>
      </c>
      <c r="X27" s="2" t="str">
        <f>VLOOKUP(G27,'Cust Category'!A:C,2,0)</f>
        <v>CP All Public Company Limited</v>
      </c>
      <c r="Y27" s="31">
        <f t="shared" si="3"/>
        <v>62.79</v>
      </c>
      <c r="Z27">
        <f t="shared" si="4"/>
        <v>72</v>
      </c>
      <c r="AA27" s="48"/>
    </row>
    <row r="28" spans="1:27">
      <c r="A28" s="179">
        <v>45810</v>
      </c>
      <c r="B28" s="178" t="s">
        <v>4923</v>
      </c>
      <c r="C28" s="178" t="s">
        <v>4924</v>
      </c>
      <c r="D28" s="178" t="s">
        <v>12</v>
      </c>
      <c r="E28" s="178" t="s">
        <v>17</v>
      </c>
      <c r="F28" s="178" t="s">
        <v>4925</v>
      </c>
      <c r="G28" s="178" t="s">
        <v>1165</v>
      </c>
      <c r="H28" s="178" t="s">
        <v>22</v>
      </c>
      <c r="I28" s="178" t="s">
        <v>1384</v>
      </c>
      <c r="J28" s="178" t="s">
        <v>4886</v>
      </c>
      <c r="K28" s="178" t="s">
        <v>4829</v>
      </c>
      <c r="L28" s="180">
        <v>500</v>
      </c>
      <c r="M28" s="181">
        <v>29595.77</v>
      </c>
      <c r="N28" s="2" t="str">
        <f>VLOOKUP($J28,'Material category'!B:D,2,0)</f>
        <v>WC BL</v>
      </c>
      <c r="O28" s="123">
        <f>VLOOKUP(E28,'Billing Type Category'!A:C,3,0)*$L28</f>
        <v>500</v>
      </c>
      <c r="P28" s="123">
        <f>VLOOKUP($J28,'Material category'!B:F,5,FALSE)*O28</f>
        <v>31395</v>
      </c>
      <c r="Q28" s="123">
        <f t="shared" si="2"/>
        <v>1799.2299999999996</v>
      </c>
      <c r="R28" s="6">
        <f>VLOOKUP(E28,'Billing Type Category'!A:C,3,0)*M28</f>
        <v>29595.77</v>
      </c>
      <c r="S28" s="6">
        <f>VLOOKUP($J28,'Material category'!B:F,4,FALSE)*O28</f>
        <v>36000</v>
      </c>
      <c r="T28" s="6">
        <f t="shared" si="0"/>
        <v>2355.1401869158876</v>
      </c>
      <c r="U28" s="6">
        <f t="shared" si="1"/>
        <v>31950.910186915888</v>
      </c>
      <c r="V28" s="2" t="str">
        <f>VLOOKUP($J28,'Material category'!B:D,3,0)</f>
        <v>WI</v>
      </c>
      <c r="W28" s="2" t="str">
        <f>VLOOKUP(G28,'Cust Category'!A:C,3,0)</f>
        <v>Key Account</v>
      </c>
      <c r="X28" s="2" t="str">
        <f>VLOOKUP(G28,'Cust Category'!A:C,2,0)</f>
        <v>CP All Public Company Limited</v>
      </c>
      <c r="Y28" s="31">
        <f t="shared" si="3"/>
        <v>62.79</v>
      </c>
      <c r="Z28">
        <f t="shared" si="4"/>
        <v>72</v>
      </c>
      <c r="AA28" s="48"/>
    </row>
    <row r="29" spans="1:27">
      <c r="A29" s="179">
        <v>45810</v>
      </c>
      <c r="B29" s="178" t="s">
        <v>4923</v>
      </c>
      <c r="C29" s="178" t="s">
        <v>4924</v>
      </c>
      <c r="D29" s="178" t="s">
        <v>12</v>
      </c>
      <c r="E29" s="178" t="s">
        <v>17</v>
      </c>
      <c r="F29" s="178" t="s">
        <v>4925</v>
      </c>
      <c r="G29" s="178" t="s">
        <v>1165</v>
      </c>
      <c r="H29" s="178" t="s">
        <v>22</v>
      </c>
      <c r="I29" s="178" t="s">
        <v>1384</v>
      </c>
      <c r="J29" s="178" t="s">
        <v>4900</v>
      </c>
      <c r="K29" s="178" t="s">
        <v>4831</v>
      </c>
      <c r="L29" s="180">
        <v>1000</v>
      </c>
      <c r="M29" s="181">
        <v>59191.55</v>
      </c>
      <c r="N29" s="2" t="str">
        <f>VLOOKUP($J29,'Material category'!B:D,2,0)</f>
        <v>WC GR</v>
      </c>
      <c r="O29" s="123">
        <f>VLOOKUP(E29,'Billing Type Category'!A:C,3,0)*$L29</f>
        <v>1000</v>
      </c>
      <c r="P29" s="123">
        <f>VLOOKUP($J29,'Material category'!B:F,5,FALSE)*O29</f>
        <v>62790</v>
      </c>
      <c r="Q29" s="123">
        <f t="shared" si="2"/>
        <v>3598.4499999999971</v>
      </c>
      <c r="R29" s="6">
        <f>VLOOKUP(E29,'Billing Type Category'!A:C,3,0)*M29</f>
        <v>59191.55</v>
      </c>
      <c r="S29" s="6">
        <f>VLOOKUP($J29,'Material category'!B:F,4,FALSE)*O29</f>
        <v>72000</v>
      </c>
      <c r="T29" s="6">
        <f t="shared" si="0"/>
        <v>4710.2803738317753</v>
      </c>
      <c r="U29" s="6">
        <f t="shared" si="1"/>
        <v>63901.830373831777</v>
      </c>
      <c r="V29" s="2" t="str">
        <f>VLOOKUP($J29,'Material category'!B:D,3,0)</f>
        <v>WI</v>
      </c>
      <c r="W29" s="2" t="str">
        <f>VLOOKUP(G29,'Cust Category'!A:C,3,0)</f>
        <v>Key Account</v>
      </c>
      <c r="X29" s="2" t="str">
        <f>VLOOKUP(G29,'Cust Category'!A:C,2,0)</f>
        <v>CP All Public Company Limited</v>
      </c>
      <c r="Y29" s="31">
        <f t="shared" si="3"/>
        <v>62.79</v>
      </c>
      <c r="Z29">
        <f t="shared" si="4"/>
        <v>72</v>
      </c>
      <c r="AA29" s="48"/>
    </row>
    <row r="30" spans="1:27">
      <c r="A30" s="179">
        <v>45810</v>
      </c>
      <c r="B30" s="178" t="s">
        <v>4926</v>
      </c>
      <c r="C30" s="178" t="s">
        <v>4927</v>
      </c>
      <c r="D30" s="178" t="s">
        <v>12</v>
      </c>
      <c r="E30" s="178" t="s">
        <v>17</v>
      </c>
      <c r="F30" s="178" t="s">
        <v>4928</v>
      </c>
      <c r="G30" s="178" t="s">
        <v>1165</v>
      </c>
      <c r="H30" s="178" t="s">
        <v>22</v>
      </c>
      <c r="I30" s="178" t="s">
        <v>1386</v>
      </c>
      <c r="J30" s="178" t="s">
        <v>4902</v>
      </c>
      <c r="K30" s="178" t="s">
        <v>4821</v>
      </c>
      <c r="L30" s="180">
        <v>1000</v>
      </c>
      <c r="M30" s="181">
        <v>133338.28</v>
      </c>
      <c r="N30" s="2" t="str">
        <f>VLOOKUP($J30,'Material category'!B:D,2,0)</f>
        <v>ME OB</v>
      </c>
      <c r="O30" s="123">
        <f>VLOOKUP(E30,'Billing Type Category'!A:C,3,0)*$L30</f>
        <v>1000</v>
      </c>
      <c r="P30" s="123">
        <f>VLOOKUP($J30,'Material category'!B:F,5,FALSE)*O30</f>
        <v>138530</v>
      </c>
      <c r="Q30" s="123">
        <f t="shared" si="2"/>
        <v>5191.7200000000012</v>
      </c>
      <c r="R30" s="6">
        <f>VLOOKUP(E30,'Billing Type Category'!A:C,3,0)*M30</f>
        <v>133338.28</v>
      </c>
      <c r="S30" s="6">
        <f>VLOOKUP($J30,'Material category'!B:F,4,FALSE)*O30</f>
        <v>160000</v>
      </c>
      <c r="T30" s="6">
        <f t="shared" si="0"/>
        <v>10467.289719626167</v>
      </c>
      <c r="U30" s="6">
        <f t="shared" si="1"/>
        <v>143805.56971962616</v>
      </c>
      <c r="V30" s="2" t="str">
        <f>VLOOKUP($J30,'Material category'!B:D,3,0)</f>
        <v>EV</v>
      </c>
      <c r="W30" s="2" t="str">
        <f>VLOOKUP(G30,'Cust Category'!A:C,3,0)</f>
        <v>Key Account</v>
      </c>
      <c r="X30" s="2" t="str">
        <f>VLOOKUP(G30,'Cust Category'!A:C,2,0)</f>
        <v>CP All Public Company Limited</v>
      </c>
      <c r="Y30" s="31">
        <f t="shared" si="3"/>
        <v>138.53</v>
      </c>
      <c r="Z30">
        <f t="shared" si="4"/>
        <v>160</v>
      </c>
      <c r="AA30" s="48"/>
    </row>
    <row r="31" spans="1:27">
      <c r="A31" s="179">
        <v>45810</v>
      </c>
      <c r="B31" s="178" t="s">
        <v>4926</v>
      </c>
      <c r="C31" s="178" t="s">
        <v>4927</v>
      </c>
      <c r="D31" s="178" t="s">
        <v>12</v>
      </c>
      <c r="E31" s="178" t="s">
        <v>17</v>
      </c>
      <c r="F31" s="178" t="s">
        <v>4928</v>
      </c>
      <c r="G31" s="178" t="s">
        <v>1165</v>
      </c>
      <c r="H31" s="178" t="s">
        <v>22</v>
      </c>
      <c r="I31" s="178" t="s">
        <v>1386</v>
      </c>
      <c r="J31" s="178" t="s">
        <v>4791</v>
      </c>
      <c r="K31" s="178" t="s">
        <v>4820</v>
      </c>
      <c r="L31" s="180">
        <v>500</v>
      </c>
      <c r="M31" s="181">
        <v>66669.14</v>
      </c>
      <c r="N31" s="2" t="str">
        <f>VLOOKUP($J31,'Material category'!B:D,2,0)</f>
        <v>ME SB</v>
      </c>
      <c r="O31" s="123">
        <f>VLOOKUP(E31,'Billing Type Category'!A:C,3,0)*$L31</f>
        <v>500</v>
      </c>
      <c r="P31" s="123">
        <f>VLOOKUP($J31,'Material category'!B:F,5,FALSE)*O31</f>
        <v>69265</v>
      </c>
      <c r="Q31" s="123">
        <f t="shared" si="2"/>
        <v>2595.8600000000006</v>
      </c>
      <c r="R31" s="6">
        <f>VLOOKUP(E31,'Billing Type Category'!A:C,3,0)*M31</f>
        <v>66669.14</v>
      </c>
      <c r="S31" s="6">
        <f>VLOOKUP($J31,'Material category'!B:F,4,FALSE)*O31</f>
        <v>80000</v>
      </c>
      <c r="T31" s="6">
        <f t="shared" si="0"/>
        <v>5233.6448598130837</v>
      </c>
      <c r="U31" s="6">
        <f t="shared" si="1"/>
        <v>71902.78485981308</v>
      </c>
      <c r="V31" s="2" t="str">
        <f>VLOOKUP($J31,'Material category'!B:D,3,0)</f>
        <v>EV</v>
      </c>
      <c r="W31" s="2" t="str">
        <f>VLOOKUP(G31,'Cust Category'!A:C,3,0)</f>
        <v>Key Account</v>
      </c>
      <c r="X31" s="2" t="str">
        <f>VLOOKUP(G31,'Cust Category'!A:C,2,0)</f>
        <v>CP All Public Company Limited</v>
      </c>
      <c r="Y31" s="31">
        <f t="shared" si="3"/>
        <v>138.53</v>
      </c>
      <c r="Z31">
        <f t="shared" si="4"/>
        <v>160</v>
      </c>
      <c r="AA31" s="48"/>
    </row>
    <row r="32" spans="1:27">
      <c r="A32" s="179">
        <v>45810</v>
      </c>
      <c r="B32" s="178" t="s">
        <v>4926</v>
      </c>
      <c r="C32" s="178" t="s">
        <v>4927</v>
      </c>
      <c r="D32" s="178" t="s">
        <v>12</v>
      </c>
      <c r="E32" s="178" t="s">
        <v>17</v>
      </c>
      <c r="F32" s="178" t="s">
        <v>4928</v>
      </c>
      <c r="G32" s="178" t="s">
        <v>1165</v>
      </c>
      <c r="H32" s="178" t="s">
        <v>22</v>
      </c>
      <c r="I32" s="178" t="s">
        <v>1386</v>
      </c>
      <c r="J32" s="178" t="s">
        <v>4785</v>
      </c>
      <c r="K32" s="178" t="s">
        <v>4832</v>
      </c>
      <c r="L32" s="180">
        <v>5000</v>
      </c>
      <c r="M32" s="181">
        <v>295957.63</v>
      </c>
      <c r="N32" s="2" t="str">
        <f>VLOOKUP($J32,'Material category'!B:D,2,0)</f>
        <v>CA FL</v>
      </c>
      <c r="O32" s="123">
        <f>VLOOKUP(E32,'Billing Type Category'!A:C,3,0)*$L32</f>
        <v>5000</v>
      </c>
      <c r="P32" s="123">
        <f>VLOOKUP($J32,'Material category'!B:F,5,FALSE)*O32</f>
        <v>313950</v>
      </c>
      <c r="Q32" s="123">
        <f t="shared" si="2"/>
        <v>17992.369999999995</v>
      </c>
      <c r="R32" s="6">
        <f>VLOOKUP(E32,'Billing Type Category'!A:C,3,0)*M32</f>
        <v>295957.63</v>
      </c>
      <c r="S32" s="6">
        <f>VLOOKUP($J32,'Material category'!B:F,4,FALSE)*O32</f>
        <v>360000</v>
      </c>
      <c r="T32" s="6">
        <f t="shared" si="0"/>
        <v>23551.401869158879</v>
      </c>
      <c r="U32" s="6">
        <f t="shared" si="1"/>
        <v>319509.03186915891</v>
      </c>
      <c r="V32" s="2" t="str">
        <f>VLOOKUP($J32,'Material category'!B:D,3,0)</f>
        <v>CA</v>
      </c>
      <c r="W32" s="2" t="str">
        <f>VLOOKUP(G32,'Cust Category'!A:C,3,0)</f>
        <v>Key Account</v>
      </c>
      <c r="X32" s="2" t="str">
        <f>VLOOKUP(G32,'Cust Category'!A:C,2,0)</f>
        <v>CP All Public Company Limited</v>
      </c>
      <c r="Y32" s="31">
        <f t="shared" si="3"/>
        <v>62.79</v>
      </c>
      <c r="Z32">
        <f t="shared" si="4"/>
        <v>72</v>
      </c>
      <c r="AA32" s="48"/>
    </row>
    <row r="33" spans="1:27">
      <c r="A33" s="179">
        <v>45810</v>
      </c>
      <c r="B33" s="178" t="s">
        <v>4926</v>
      </c>
      <c r="C33" s="178" t="s">
        <v>4927</v>
      </c>
      <c r="D33" s="178" t="s">
        <v>12</v>
      </c>
      <c r="E33" s="178" t="s">
        <v>17</v>
      </c>
      <c r="F33" s="178" t="s">
        <v>4928</v>
      </c>
      <c r="G33" s="178" t="s">
        <v>1165</v>
      </c>
      <c r="H33" s="178" t="s">
        <v>22</v>
      </c>
      <c r="I33" s="178" t="s">
        <v>1386</v>
      </c>
      <c r="J33" s="178" t="s">
        <v>4782</v>
      </c>
      <c r="K33" s="178" t="s">
        <v>4833</v>
      </c>
      <c r="L33" s="180">
        <v>2000</v>
      </c>
      <c r="M33" s="181">
        <v>118383.05</v>
      </c>
      <c r="N33" s="2" t="str">
        <f>VLOOKUP($J33,'Material category'!B:D,2,0)</f>
        <v>CA BL</v>
      </c>
      <c r="O33" s="123">
        <f>VLOOKUP(E33,'Billing Type Category'!A:C,3,0)*$L33</f>
        <v>2000</v>
      </c>
      <c r="P33" s="123">
        <f>VLOOKUP($J33,'Material category'!B:F,5,FALSE)*O33</f>
        <v>125580</v>
      </c>
      <c r="Q33" s="123">
        <f t="shared" si="2"/>
        <v>7196.9499999999971</v>
      </c>
      <c r="R33" s="6">
        <f>VLOOKUP(E33,'Billing Type Category'!A:C,3,0)*M33</f>
        <v>118383.05</v>
      </c>
      <c r="S33" s="6">
        <f>VLOOKUP($J33,'Material category'!B:F,4,FALSE)*O33</f>
        <v>144000</v>
      </c>
      <c r="T33" s="6">
        <f t="shared" si="0"/>
        <v>9420.5607476635505</v>
      </c>
      <c r="U33" s="6">
        <f t="shared" si="1"/>
        <v>127803.61074766355</v>
      </c>
      <c r="V33" s="2" t="str">
        <f>VLOOKUP($J33,'Material category'!B:D,3,0)</f>
        <v>CA</v>
      </c>
      <c r="W33" s="2" t="str">
        <f>VLOOKUP(G33,'Cust Category'!A:C,3,0)</f>
        <v>Key Account</v>
      </c>
      <c r="X33" s="2" t="str">
        <f>VLOOKUP(G33,'Cust Category'!A:C,2,0)</f>
        <v>CP All Public Company Limited</v>
      </c>
      <c r="Y33" s="31">
        <f t="shared" si="3"/>
        <v>62.79</v>
      </c>
      <c r="Z33">
        <f t="shared" si="4"/>
        <v>72</v>
      </c>
      <c r="AA33" s="48"/>
    </row>
    <row r="34" spans="1:27">
      <c r="A34" s="179">
        <v>45810</v>
      </c>
      <c r="B34" s="178" t="s">
        <v>4926</v>
      </c>
      <c r="C34" s="178" t="s">
        <v>4927</v>
      </c>
      <c r="D34" s="178" t="s">
        <v>12</v>
      </c>
      <c r="E34" s="178" t="s">
        <v>17</v>
      </c>
      <c r="F34" s="178" t="s">
        <v>4928</v>
      </c>
      <c r="G34" s="178" t="s">
        <v>1165</v>
      </c>
      <c r="H34" s="178" t="s">
        <v>22</v>
      </c>
      <c r="I34" s="178" t="s">
        <v>1386</v>
      </c>
      <c r="J34" s="178" t="s">
        <v>4801</v>
      </c>
      <c r="K34" s="178" t="s">
        <v>4834</v>
      </c>
      <c r="L34" s="180">
        <v>500</v>
      </c>
      <c r="M34" s="181">
        <v>29595.77</v>
      </c>
      <c r="N34" s="2" t="str">
        <f>VLOOKUP($J34,'Material category'!B:D,2,0)</f>
        <v>CA 100S YL</v>
      </c>
      <c r="O34" s="123">
        <f>VLOOKUP(E34,'Billing Type Category'!A:C,3,0)*$L34</f>
        <v>500</v>
      </c>
      <c r="P34" s="123">
        <f>VLOOKUP($J34,'Material category'!B:F,5,FALSE)*O34</f>
        <v>31395</v>
      </c>
      <c r="Q34" s="123">
        <f t="shared" si="2"/>
        <v>1799.2299999999996</v>
      </c>
      <c r="R34" s="6">
        <f>VLOOKUP(E34,'Billing Type Category'!A:C,3,0)*M34</f>
        <v>29595.77</v>
      </c>
      <c r="S34" s="6">
        <f>VLOOKUP($J34,'Material category'!B:F,4,FALSE)*O34</f>
        <v>36000</v>
      </c>
      <c r="T34" s="6">
        <f t="shared" si="0"/>
        <v>2355.1401869158876</v>
      </c>
      <c r="U34" s="6">
        <f t="shared" si="1"/>
        <v>31950.910186915888</v>
      </c>
      <c r="V34" s="2" t="str">
        <f>VLOOKUP($J34,'Material category'!B:D,3,0)</f>
        <v>CAHD</v>
      </c>
      <c r="W34" s="2" t="str">
        <f>VLOOKUP(G34,'Cust Category'!A:C,3,0)</f>
        <v>Key Account</v>
      </c>
      <c r="X34" s="2" t="str">
        <f>VLOOKUP(G34,'Cust Category'!A:C,2,0)</f>
        <v>CP All Public Company Limited</v>
      </c>
      <c r="Y34" s="31">
        <f t="shared" si="3"/>
        <v>62.79</v>
      </c>
      <c r="Z34">
        <f t="shared" si="4"/>
        <v>72</v>
      </c>
      <c r="AA34" s="48"/>
    </row>
    <row r="35" spans="1:27">
      <c r="A35" s="179">
        <v>45810</v>
      </c>
      <c r="B35" s="178" t="s">
        <v>4929</v>
      </c>
      <c r="C35" s="178" t="s">
        <v>4930</v>
      </c>
      <c r="D35" s="178" t="s">
        <v>12</v>
      </c>
      <c r="E35" s="178" t="s">
        <v>17</v>
      </c>
      <c r="F35" s="178" t="s">
        <v>4931</v>
      </c>
      <c r="G35" s="178" t="s">
        <v>1165</v>
      </c>
      <c r="H35" s="178" t="s">
        <v>22</v>
      </c>
      <c r="I35" s="178" t="s">
        <v>1386</v>
      </c>
      <c r="J35" s="178" t="s">
        <v>4898</v>
      </c>
      <c r="K35" s="178" t="s">
        <v>4830</v>
      </c>
      <c r="L35" s="180">
        <v>1000</v>
      </c>
      <c r="M35" s="181">
        <v>59191.55</v>
      </c>
      <c r="N35" s="2" t="str">
        <f>VLOOKUP($J35,'Material category'!B:D,2,0)</f>
        <v>WC RE</v>
      </c>
      <c r="O35" s="123">
        <f>VLOOKUP(E35,'Billing Type Category'!A:C,3,0)*$L35</f>
        <v>1000</v>
      </c>
      <c r="P35" s="123">
        <f>VLOOKUP($J35,'Material category'!B:F,5,FALSE)*O35</f>
        <v>62790</v>
      </c>
      <c r="Q35" s="123">
        <f t="shared" si="2"/>
        <v>3598.4499999999971</v>
      </c>
      <c r="R35" s="6">
        <f>VLOOKUP(E35,'Billing Type Category'!A:C,3,0)*M35</f>
        <v>59191.55</v>
      </c>
      <c r="S35" s="6">
        <f>VLOOKUP($J35,'Material category'!B:F,4,FALSE)*O35</f>
        <v>72000</v>
      </c>
      <c r="T35" s="6">
        <f t="shared" si="0"/>
        <v>4710.2803738317753</v>
      </c>
      <c r="U35" s="6">
        <f t="shared" si="1"/>
        <v>63901.830373831777</v>
      </c>
      <c r="V35" s="2" t="str">
        <f>VLOOKUP($J35,'Material category'!B:D,3,0)</f>
        <v>WI</v>
      </c>
      <c r="W35" s="2" t="str">
        <f>VLOOKUP(G35,'Cust Category'!A:C,3,0)</f>
        <v>Key Account</v>
      </c>
      <c r="X35" s="2" t="str">
        <f>VLOOKUP(G35,'Cust Category'!A:C,2,0)</f>
        <v>CP All Public Company Limited</v>
      </c>
      <c r="Y35" s="31">
        <f t="shared" si="3"/>
        <v>62.79</v>
      </c>
      <c r="Z35">
        <f t="shared" si="4"/>
        <v>72</v>
      </c>
      <c r="AA35" s="48"/>
    </row>
    <row r="36" spans="1:27">
      <c r="A36" s="179">
        <v>45810</v>
      </c>
      <c r="B36" s="178" t="s">
        <v>4929</v>
      </c>
      <c r="C36" s="178" t="s">
        <v>4930</v>
      </c>
      <c r="D36" s="178" t="s">
        <v>12</v>
      </c>
      <c r="E36" s="178" t="s">
        <v>17</v>
      </c>
      <c r="F36" s="178" t="s">
        <v>4931</v>
      </c>
      <c r="G36" s="178" t="s">
        <v>1165</v>
      </c>
      <c r="H36" s="178" t="s">
        <v>22</v>
      </c>
      <c r="I36" s="178" t="s">
        <v>1386</v>
      </c>
      <c r="J36" s="178" t="s">
        <v>4886</v>
      </c>
      <c r="K36" s="178" t="s">
        <v>4829</v>
      </c>
      <c r="L36" s="180">
        <v>1500</v>
      </c>
      <c r="M36" s="181">
        <v>88787.32</v>
      </c>
      <c r="N36" s="2" t="str">
        <f>VLOOKUP($J36,'Material category'!B:D,2,0)</f>
        <v>WC BL</v>
      </c>
      <c r="O36" s="123">
        <f>VLOOKUP(E36,'Billing Type Category'!A:C,3,0)*$L36</f>
        <v>1500</v>
      </c>
      <c r="P36" s="123">
        <f>VLOOKUP($J36,'Material category'!B:F,5,FALSE)*O36</f>
        <v>94185</v>
      </c>
      <c r="Q36" s="123">
        <f t="shared" si="2"/>
        <v>5397.679999999993</v>
      </c>
      <c r="R36" s="6">
        <f>VLOOKUP(E36,'Billing Type Category'!A:C,3,0)*M36</f>
        <v>88787.32</v>
      </c>
      <c r="S36" s="6">
        <f>VLOOKUP($J36,'Material category'!B:F,4,FALSE)*O36</f>
        <v>108000</v>
      </c>
      <c r="T36" s="6">
        <f t="shared" si="0"/>
        <v>7065.4205607476633</v>
      </c>
      <c r="U36" s="6">
        <f t="shared" si="1"/>
        <v>95852.740560747668</v>
      </c>
      <c r="V36" s="2" t="str">
        <f>VLOOKUP($J36,'Material category'!B:D,3,0)</f>
        <v>WI</v>
      </c>
      <c r="W36" s="2" t="str">
        <f>VLOOKUP(G36,'Cust Category'!A:C,3,0)</f>
        <v>Key Account</v>
      </c>
      <c r="X36" s="2" t="str">
        <f>VLOOKUP(G36,'Cust Category'!A:C,2,0)</f>
        <v>CP All Public Company Limited</v>
      </c>
      <c r="Y36" s="31">
        <f t="shared" si="3"/>
        <v>62.79</v>
      </c>
      <c r="Z36">
        <f t="shared" si="4"/>
        <v>72</v>
      </c>
      <c r="AA36" s="48"/>
    </row>
    <row r="37" spans="1:27">
      <c r="A37" s="179">
        <v>45810</v>
      </c>
      <c r="B37" s="178" t="s">
        <v>4932</v>
      </c>
      <c r="C37" s="178" t="s">
        <v>4933</v>
      </c>
      <c r="D37" s="178" t="s">
        <v>12</v>
      </c>
      <c r="E37" s="178" t="s">
        <v>17</v>
      </c>
      <c r="F37" s="178" t="s">
        <v>4934</v>
      </c>
      <c r="G37" s="178" t="s">
        <v>1165</v>
      </c>
      <c r="H37" s="178" t="s">
        <v>22</v>
      </c>
      <c r="I37" s="178" t="s">
        <v>3343</v>
      </c>
      <c r="J37" s="178" t="s">
        <v>4791</v>
      </c>
      <c r="K37" s="178" t="s">
        <v>4820</v>
      </c>
      <c r="L37" s="180">
        <v>500</v>
      </c>
      <c r="M37" s="181">
        <v>66669.14</v>
      </c>
      <c r="N37" s="2" t="str">
        <f>VLOOKUP($J37,'Material category'!B:D,2,0)</f>
        <v>ME SB</v>
      </c>
      <c r="O37" s="123">
        <f>VLOOKUP(E37,'Billing Type Category'!A:C,3,0)*$L37</f>
        <v>500</v>
      </c>
      <c r="P37" s="123">
        <f>VLOOKUP($J37,'Material category'!B:F,5,FALSE)*O37</f>
        <v>69265</v>
      </c>
      <c r="Q37" s="123">
        <f t="shared" si="2"/>
        <v>2595.8600000000006</v>
      </c>
      <c r="R37" s="6">
        <f>VLOOKUP(E37,'Billing Type Category'!A:C,3,0)*M37</f>
        <v>66669.14</v>
      </c>
      <c r="S37" s="6">
        <f>VLOOKUP($J37,'Material category'!B:F,4,FALSE)*O37</f>
        <v>80000</v>
      </c>
      <c r="T37" s="6">
        <f t="shared" si="0"/>
        <v>5233.6448598130837</v>
      </c>
      <c r="U37" s="6">
        <f t="shared" si="1"/>
        <v>71902.78485981308</v>
      </c>
      <c r="V37" s="2" t="str">
        <f>VLOOKUP($J37,'Material category'!B:D,3,0)</f>
        <v>EV</v>
      </c>
      <c r="W37" s="2" t="str">
        <f>VLOOKUP(G37,'Cust Category'!A:C,3,0)</f>
        <v>Key Account</v>
      </c>
      <c r="X37" s="2" t="str">
        <f>VLOOKUP(G37,'Cust Category'!A:C,2,0)</f>
        <v>CP All Public Company Limited</v>
      </c>
      <c r="Y37" s="31">
        <f t="shared" si="3"/>
        <v>138.53</v>
      </c>
      <c r="Z37">
        <f t="shared" si="4"/>
        <v>160</v>
      </c>
      <c r="AA37" s="48"/>
    </row>
    <row r="38" spans="1:27">
      <c r="A38" s="179">
        <v>45810</v>
      </c>
      <c r="B38" s="178" t="s">
        <v>4932</v>
      </c>
      <c r="C38" s="178" t="s">
        <v>4933</v>
      </c>
      <c r="D38" s="178" t="s">
        <v>12</v>
      </c>
      <c r="E38" s="178" t="s">
        <v>17</v>
      </c>
      <c r="F38" s="178" t="s">
        <v>4934</v>
      </c>
      <c r="G38" s="178" t="s">
        <v>1165</v>
      </c>
      <c r="H38" s="178" t="s">
        <v>22</v>
      </c>
      <c r="I38" s="178" t="s">
        <v>3343</v>
      </c>
      <c r="J38" s="178" t="s">
        <v>4785</v>
      </c>
      <c r="K38" s="178" t="s">
        <v>4832</v>
      </c>
      <c r="L38" s="180">
        <v>9000</v>
      </c>
      <c r="M38" s="181">
        <v>532723.73</v>
      </c>
      <c r="N38" s="2" t="str">
        <f>VLOOKUP($J38,'Material category'!B:D,2,0)</f>
        <v>CA FL</v>
      </c>
      <c r="O38" s="123">
        <f>VLOOKUP(E38,'Billing Type Category'!A:C,3,0)*$L38</f>
        <v>9000</v>
      </c>
      <c r="P38" s="123">
        <f>VLOOKUP($J38,'Material category'!B:F,5,FALSE)*O38</f>
        <v>565110</v>
      </c>
      <c r="Q38" s="123">
        <f t="shared" si="2"/>
        <v>32386.270000000019</v>
      </c>
      <c r="R38" s="6">
        <f>VLOOKUP(E38,'Billing Type Category'!A:C,3,0)*M38</f>
        <v>532723.73</v>
      </c>
      <c r="S38" s="6">
        <f>VLOOKUP($J38,'Material category'!B:F,4,FALSE)*O38</f>
        <v>648000</v>
      </c>
      <c r="T38" s="6">
        <f t="shared" si="0"/>
        <v>42392.523364485984</v>
      </c>
      <c r="U38" s="6">
        <f t="shared" si="1"/>
        <v>575116.25336448592</v>
      </c>
      <c r="V38" s="2" t="str">
        <f>VLOOKUP($J38,'Material category'!B:D,3,0)</f>
        <v>CA</v>
      </c>
      <c r="W38" s="2" t="str">
        <f>VLOOKUP(G38,'Cust Category'!A:C,3,0)</f>
        <v>Key Account</v>
      </c>
      <c r="X38" s="2" t="str">
        <f>VLOOKUP(G38,'Cust Category'!A:C,2,0)</f>
        <v>CP All Public Company Limited</v>
      </c>
      <c r="Y38" s="31">
        <f t="shared" si="3"/>
        <v>62.79</v>
      </c>
      <c r="Z38">
        <f t="shared" si="4"/>
        <v>72</v>
      </c>
      <c r="AA38" s="48"/>
    </row>
    <row r="39" spans="1:27">
      <c r="A39" s="179">
        <v>45810</v>
      </c>
      <c r="B39" s="178" t="s">
        <v>4932</v>
      </c>
      <c r="C39" s="178" t="s">
        <v>4933</v>
      </c>
      <c r="D39" s="178" t="s">
        <v>12</v>
      </c>
      <c r="E39" s="178" t="s">
        <v>17</v>
      </c>
      <c r="F39" s="178" t="s">
        <v>4934</v>
      </c>
      <c r="G39" s="178" t="s">
        <v>1165</v>
      </c>
      <c r="H39" s="178" t="s">
        <v>22</v>
      </c>
      <c r="I39" s="178" t="s">
        <v>3343</v>
      </c>
      <c r="J39" s="178" t="s">
        <v>4782</v>
      </c>
      <c r="K39" s="178" t="s">
        <v>4833</v>
      </c>
      <c r="L39" s="180">
        <v>1000</v>
      </c>
      <c r="M39" s="181">
        <v>59191.53</v>
      </c>
      <c r="N39" s="2" t="str">
        <f>VLOOKUP($J39,'Material category'!B:D,2,0)</f>
        <v>CA BL</v>
      </c>
      <c r="O39" s="123">
        <f>VLOOKUP(E39,'Billing Type Category'!A:C,3,0)*$L39</f>
        <v>1000</v>
      </c>
      <c r="P39" s="123">
        <f>VLOOKUP($J39,'Material category'!B:F,5,FALSE)*O39</f>
        <v>62790</v>
      </c>
      <c r="Q39" s="123">
        <f t="shared" si="2"/>
        <v>3598.4700000000012</v>
      </c>
      <c r="R39" s="6">
        <f>VLOOKUP(E39,'Billing Type Category'!A:C,3,0)*M39</f>
        <v>59191.53</v>
      </c>
      <c r="S39" s="6">
        <f>VLOOKUP($J39,'Material category'!B:F,4,FALSE)*O39</f>
        <v>72000</v>
      </c>
      <c r="T39" s="6">
        <f t="shared" si="0"/>
        <v>4710.2803738317753</v>
      </c>
      <c r="U39" s="6">
        <f t="shared" si="1"/>
        <v>63901.810373831773</v>
      </c>
      <c r="V39" s="2" t="str">
        <f>VLOOKUP($J39,'Material category'!B:D,3,0)</f>
        <v>CA</v>
      </c>
      <c r="W39" s="2" t="str">
        <f>VLOOKUP(G39,'Cust Category'!A:C,3,0)</f>
        <v>Key Account</v>
      </c>
      <c r="X39" s="2" t="str">
        <f>VLOOKUP(G39,'Cust Category'!A:C,2,0)</f>
        <v>CP All Public Company Limited</v>
      </c>
      <c r="Y39" s="31">
        <f t="shared" si="3"/>
        <v>62.79</v>
      </c>
      <c r="Z39">
        <f t="shared" si="4"/>
        <v>72</v>
      </c>
      <c r="AA39" s="48"/>
    </row>
    <row r="40" spans="1:27">
      <c r="A40" s="179">
        <v>45810</v>
      </c>
      <c r="B40" s="178" t="s">
        <v>4932</v>
      </c>
      <c r="C40" s="178" t="s">
        <v>4933</v>
      </c>
      <c r="D40" s="178" t="s">
        <v>12</v>
      </c>
      <c r="E40" s="178" t="s">
        <v>17</v>
      </c>
      <c r="F40" s="178" t="s">
        <v>4934</v>
      </c>
      <c r="G40" s="178" t="s">
        <v>1165</v>
      </c>
      <c r="H40" s="178" t="s">
        <v>22</v>
      </c>
      <c r="I40" s="178" t="s">
        <v>3343</v>
      </c>
      <c r="J40" s="178" t="s">
        <v>4786</v>
      </c>
      <c r="K40" s="178" t="s">
        <v>4854</v>
      </c>
      <c r="L40" s="180">
        <v>2000</v>
      </c>
      <c r="M40" s="181">
        <v>118383.05</v>
      </c>
      <c r="N40" s="2" t="str">
        <f>VLOOKUP($J40,'Material category'!B:D,2,0)</f>
        <v>CA MN</v>
      </c>
      <c r="O40" s="123">
        <f>VLOOKUP(E40,'Billing Type Category'!A:C,3,0)*$L40</f>
        <v>2000</v>
      </c>
      <c r="P40" s="123">
        <f>VLOOKUP($J40,'Material category'!B:F,5,FALSE)*O40</f>
        <v>125580</v>
      </c>
      <c r="Q40" s="123">
        <f t="shared" si="2"/>
        <v>7196.9499999999971</v>
      </c>
      <c r="R40" s="6">
        <f>VLOOKUP(E40,'Billing Type Category'!A:C,3,0)*M40</f>
        <v>118383.05</v>
      </c>
      <c r="S40" s="6">
        <f>VLOOKUP($J40,'Material category'!B:F,4,FALSE)*O40</f>
        <v>144000</v>
      </c>
      <c r="T40" s="6">
        <f t="shared" si="0"/>
        <v>9420.5607476635505</v>
      </c>
      <c r="U40" s="6">
        <f t="shared" si="1"/>
        <v>127803.61074766355</v>
      </c>
      <c r="V40" s="2" t="str">
        <f>VLOOKUP($J40,'Material category'!B:D,3,0)</f>
        <v>CA</v>
      </c>
      <c r="W40" s="2" t="str">
        <f>VLOOKUP(G40,'Cust Category'!A:C,3,0)</f>
        <v>Key Account</v>
      </c>
      <c r="X40" s="2" t="str">
        <f>VLOOKUP(G40,'Cust Category'!A:C,2,0)</f>
        <v>CP All Public Company Limited</v>
      </c>
      <c r="Y40" s="31">
        <f t="shared" si="3"/>
        <v>62.79</v>
      </c>
      <c r="Z40">
        <f t="shared" si="4"/>
        <v>72</v>
      </c>
      <c r="AA40" s="48"/>
    </row>
    <row r="41" spans="1:27">
      <c r="A41" s="179">
        <v>45810</v>
      </c>
      <c r="B41" s="178" t="s">
        <v>4932</v>
      </c>
      <c r="C41" s="178" t="s">
        <v>4933</v>
      </c>
      <c r="D41" s="178" t="s">
        <v>12</v>
      </c>
      <c r="E41" s="178" t="s">
        <v>17</v>
      </c>
      <c r="F41" s="178" t="s">
        <v>4934</v>
      </c>
      <c r="G41" s="178" t="s">
        <v>1165</v>
      </c>
      <c r="H41" s="178" t="s">
        <v>22</v>
      </c>
      <c r="I41" s="178" t="s">
        <v>3343</v>
      </c>
      <c r="J41" s="178" t="s">
        <v>4801</v>
      </c>
      <c r="K41" s="178" t="s">
        <v>4834</v>
      </c>
      <c r="L41" s="180">
        <v>6000</v>
      </c>
      <c r="M41" s="181">
        <v>355149.27</v>
      </c>
      <c r="N41" s="2" t="str">
        <f>VLOOKUP($J41,'Material category'!B:D,2,0)</f>
        <v>CA 100S YL</v>
      </c>
      <c r="O41" s="123">
        <f>VLOOKUP(E41,'Billing Type Category'!A:C,3,0)*$L41</f>
        <v>6000</v>
      </c>
      <c r="P41" s="123">
        <f>VLOOKUP($J41,'Material category'!B:F,5,FALSE)*O41</f>
        <v>376740</v>
      </c>
      <c r="Q41" s="123">
        <f t="shared" si="2"/>
        <v>21590.729999999981</v>
      </c>
      <c r="R41" s="6">
        <f>VLOOKUP(E41,'Billing Type Category'!A:C,3,0)*M41</f>
        <v>355149.27</v>
      </c>
      <c r="S41" s="6">
        <f>VLOOKUP($J41,'Material category'!B:F,4,FALSE)*O41</f>
        <v>432000</v>
      </c>
      <c r="T41" s="6">
        <f t="shared" si="0"/>
        <v>28261.682242990653</v>
      </c>
      <c r="U41" s="6">
        <f t="shared" si="1"/>
        <v>383410.95224299066</v>
      </c>
      <c r="V41" s="2" t="str">
        <f>VLOOKUP($J41,'Material category'!B:D,3,0)</f>
        <v>CAHD</v>
      </c>
      <c r="W41" s="2" t="str">
        <f>VLOOKUP(G41,'Cust Category'!A:C,3,0)</f>
        <v>Key Account</v>
      </c>
      <c r="X41" s="2" t="str">
        <f>VLOOKUP(G41,'Cust Category'!A:C,2,0)</f>
        <v>CP All Public Company Limited</v>
      </c>
      <c r="Y41" s="31">
        <f t="shared" si="3"/>
        <v>62.79</v>
      </c>
      <c r="Z41">
        <f t="shared" si="4"/>
        <v>72</v>
      </c>
      <c r="AA41" s="48"/>
    </row>
    <row r="42" spans="1:27">
      <c r="A42" s="179">
        <v>45810</v>
      </c>
      <c r="B42" s="178" t="s">
        <v>4932</v>
      </c>
      <c r="C42" s="178" t="s">
        <v>4933</v>
      </c>
      <c r="D42" s="178" t="s">
        <v>12</v>
      </c>
      <c r="E42" s="178" t="s">
        <v>17</v>
      </c>
      <c r="F42" s="178" t="s">
        <v>4934</v>
      </c>
      <c r="G42" s="178" t="s">
        <v>1165</v>
      </c>
      <c r="H42" s="178" t="s">
        <v>22</v>
      </c>
      <c r="I42" s="178" t="s">
        <v>3343</v>
      </c>
      <c r="J42" s="178" t="s">
        <v>4806</v>
      </c>
      <c r="K42" s="178" t="s">
        <v>4852</v>
      </c>
      <c r="L42" s="180">
        <v>1000</v>
      </c>
      <c r="M42" s="181">
        <v>59191.55</v>
      </c>
      <c r="N42" s="2" t="str">
        <f>VLOOKUP($J42,'Material category'!B:D,2,0)</f>
        <v>CA 100S GR</v>
      </c>
      <c r="O42" s="123">
        <f>VLOOKUP(E42,'Billing Type Category'!A:C,3,0)*$L42</f>
        <v>1000</v>
      </c>
      <c r="P42" s="123">
        <f>VLOOKUP($J42,'Material category'!B:F,5,FALSE)*O42</f>
        <v>62790</v>
      </c>
      <c r="Q42" s="123">
        <f t="shared" si="2"/>
        <v>3598.4499999999971</v>
      </c>
      <c r="R42" s="6">
        <f>VLOOKUP(E42,'Billing Type Category'!A:C,3,0)*M42</f>
        <v>59191.55</v>
      </c>
      <c r="S42" s="6">
        <f>VLOOKUP($J42,'Material category'!B:F,4,FALSE)*O42</f>
        <v>72000</v>
      </c>
      <c r="T42" s="6">
        <f t="shared" si="0"/>
        <v>4710.2803738317753</v>
      </c>
      <c r="U42" s="6">
        <f t="shared" si="1"/>
        <v>63901.830373831777</v>
      </c>
      <c r="V42" s="2" t="str">
        <f>VLOOKUP($J42,'Material category'!B:D,3,0)</f>
        <v>CAHD</v>
      </c>
      <c r="W42" s="2" t="str">
        <f>VLOOKUP(G42,'Cust Category'!A:C,3,0)</f>
        <v>Key Account</v>
      </c>
      <c r="X42" s="2" t="str">
        <f>VLOOKUP(G42,'Cust Category'!A:C,2,0)</f>
        <v>CP All Public Company Limited</v>
      </c>
      <c r="Y42" s="31">
        <f t="shared" si="3"/>
        <v>62.79</v>
      </c>
      <c r="Z42">
        <f t="shared" si="4"/>
        <v>72</v>
      </c>
      <c r="AA42" s="48"/>
    </row>
    <row r="43" spans="1:27">
      <c r="A43" s="179">
        <v>45810</v>
      </c>
      <c r="B43" s="178" t="s">
        <v>4935</v>
      </c>
      <c r="C43" s="178" t="s">
        <v>4936</v>
      </c>
      <c r="D43" s="178" t="s">
        <v>12</v>
      </c>
      <c r="E43" s="178" t="s">
        <v>17</v>
      </c>
      <c r="F43" s="178" t="s">
        <v>4937</v>
      </c>
      <c r="G43" s="178" t="s">
        <v>1165</v>
      </c>
      <c r="H43" s="178" t="s">
        <v>22</v>
      </c>
      <c r="I43" s="178" t="s">
        <v>3343</v>
      </c>
      <c r="J43" s="178" t="s">
        <v>4898</v>
      </c>
      <c r="K43" s="178" t="s">
        <v>4830</v>
      </c>
      <c r="L43" s="180">
        <v>1000</v>
      </c>
      <c r="M43" s="181">
        <v>59191.55</v>
      </c>
      <c r="N43" s="2" t="str">
        <f>VLOOKUP($J43,'Material category'!B:D,2,0)</f>
        <v>WC RE</v>
      </c>
      <c r="O43" s="123">
        <f>VLOOKUP(E43,'Billing Type Category'!A:C,3,0)*$L43</f>
        <v>1000</v>
      </c>
      <c r="P43" s="123">
        <f>VLOOKUP($J43,'Material category'!B:F,5,FALSE)*O43</f>
        <v>62790</v>
      </c>
      <c r="Q43" s="123">
        <f t="shared" si="2"/>
        <v>3598.4499999999971</v>
      </c>
      <c r="R43" s="6">
        <f>VLOOKUP(E43,'Billing Type Category'!A:C,3,0)*M43</f>
        <v>59191.55</v>
      </c>
      <c r="S43" s="6">
        <f>VLOOKUP($J43,'Material category'!B:F,4,FALSE)*O43</f>
        <v>72000</v>
      </c>
      <c r="T43" s="6">
        <f t="shared" si="0"/>
        <v>4710.2803738317753</v>
      </c>
      <c r="U43" s="6">
        <f t="shared" si="1"/>
        <v>63901.830373831777</v>
      </c>
      <c r="V43" s="2" t="str">
        <f>VLOOKUP($J43,'Material category'!B:D,3,0)</f>
        <v>WI</v>
      </c>
      <c r="W43" s="2" t="str">
        <f>VLOOKUP(G43,'Cust Category'!A:C,3,0)</f>
        <v>Key Account</v>
      </c>
      <c r="X43" s="2" t="str">
        <f>VLOOKUP(G43,'Cust Category'!A:C,2,0)</f>
        <v>CP All Public Company Limited</v>
      </c>
      <c r="Y43" s="31">
        <f t="shared" si="3"/>
        <v>62.79</v>
      </c>
      <c r="Z43">
        <f t="shared" si="4"/>
        <v>72</v>
      </c>
      <c r="AA43" s="48"/>
    </row>
    <row r="44" spans="1:27">
      <c r="A44" s="179">
        <v>45810</v>
      </c>
      <c r="B44" s="178" t="s">
        <v>4935</v>
      </c>
      <c r="C44" s="178" t="s">
        <v>4936</v>
      </c>
      <c r="D44" s="178" t="s">
        <v>12</v>
      </c>
      <c r="E44" s="178" t="s">
        <v>17</v>
      </c>
      <c r="F44" s="178" t="s">
        <v>4937</v>
      </c>
      <c r="G44" s="178" t="s">
        <v>1165</v>
      </c>
      <c r="H44" s="178" t="s">
        <v>22</v>
      </c>
      <c r="I44" s="178" t="s">
        <v>3343</v>
      </c>
      <c r="J44" s="178" t="s">
        <v>4886</v>
      </c>
      <c r="K44" s="178" t="s">
        <v>4829</v>
      </c>
      <c r="L44" s="180">
        <v>1500</v>
      </c>
      <c r="M44" s="181">
        <v>88787.32</v>
      </c>
      <c r="N44" s="2" t="str">
        <f>VLOOKUP($J44,'Material category'!B:D,2,0)</f>
        <v>WC BL</v>
      </c>
      <c r="O44" s="123">
        <f>VLOOKUP(E44,'Billing Type Category'!A:C,3,0)*$L44</f>
        <v>1500</v>
      </c>
      <c r="P44" s="123">
        <f>VLOOKUP($J44,'Material category'!B:F,5,FALSE)*O44</f>
        <v>94185</v>
      </c>
      <c r="Q44" s="123">
        <f t="shared" si="2"/>
        <v>5397.679999999993</v>
      </c>
      <c r="R44" s="6">
        <f>VLOOKUP(E44,'Billing Type Category'!A:C,3,0)*M44</f>
        <v>88787.32</v>
      </c>
      <c r="S44" s="6">
        <f>VLOOKUP($J44,'Material category'!B:F,4,FALSE)*O44</f>
        <v>108000</v>
      </c>
      <c r="T44" s="6">
        <f t="shared" si="0"/>
        <v>7065.4205607476633</v>
      </c>
      <c r="U44" s="6">
        <f t="shared" si="1"/>
        <v>95852.740560747668</v>
      </c>
      <c r="V44" s="2" t="str">
        <f>VLOOKUP($J44,'Material category'!B:D,3,0)</f>
        <v>WI</v>
      </c>
      <c r="W44" s="2" t="str">
        <f>VLOOKUP(G44,'Cust Category'!A:C,3,0)</f>
        <v>Key Account</v>
      </c>
      <c r="X44" s="2" t="str">
        <f>VLOOKUP(G44,'Cust Category'!A:C,2,0)</f>
        <v>CP All Public Company Limited</v>
      </c>
      <c r="Y44" s="31">
        <f t="shared" si="3"/>
        <v>62.79</v>
      </c>
      <c r="Z44">
        <f t="shared" si="4"/>
        <v>72</v>
      </c>
      <c r="AA44" s="48"/>
    </row>
    <row r="45" spans="1:27">
      <c r="A45" s="179">
        <v>45810</v>
      </c>
      <c r="B45" s="178" t="s">
        <v>4935</v>
      </c>
      <c r="C45" s="178" t="s">
        <v>4936</v>
      </c>
      <c r="D45" s="178" t="s">
        <v>12</v>
      </c>
      <c r="E45" s="178" t="s">
        <v>17</v>
      </c>
      <c r="F45" s="178" t="s">
        <v>4937</v>
      </c>
      <c r="G45" s="178" t="s">
        <v>1165</v>
      </c>
      <c r="H45" s="178" t="s">
        <v>22</v>
      </c>
      <c r="I45" s="178" t="s">
        <v>3343</v>
      </c>
      <c r="J45" s="178" t="s">
        <v>4900</v>
      </c>
      <c r="K45" s="178" t="s">
        <v>4831</v>
      </c>
      <c r="L45" s="180">
        <v>2000</v>
      </c>
      <c r="M45" s="181">
        <v>118383.09</v>
      </c>
      <c r="N45" s="2" t="str">
        <f>VLOOKUP($J45,'Material category'!B:D,2,0)</f>
        <v>WC GR</v>
      </c>
      <c r="O45" s="123">
        <f>VLOOKUP(E45,'Billing Type Category'!A:C,3,0)*$L45</f>
        <v>2000</v>
      </c>
      <c r="P45" s="123">
        <f>VLOOKUP($J45,'Material category'!B:F,5,FALSE)*O45</f>
        <v>125580</v>
      </c>
      <c r="Q45" s="123">
        <f t="shared" si="2"/>
        <v>7196.9100000000035</v>
      </c>
      <c r="R45" s="6">
        <f>VLOOKUP(E45,'Billing Type Category'!A:C,3,0)*M45</f>
        <v>118383.09</v>
      </c>
      <c r="S45" s="6">
        <f>VLOOKUP($J45,'Material category'!B:F,4,FALSE)*O45</f>
        <v>144000</v>
      </c>
      <c r="T45" s="6">
        <f t="shared" si="0"/>
        <v>9420.5607476635505</v>
      </c>
      <c r="U45" s="6">
        <f t="shared" si="1"/>
        <v>127803.65074766355</v>
      </c>
      <c r="V45" s="2" t="str">
        <f>VLOOKUP($J45,'Material category'!B:D,3,0)</f>
        <v>WI</v>
      </c>
      <c r="W45" s="2" t="str">
        <f>VLOOKUP(G45,'Cust Category'!A:C,3,0)</f>
        <v>Key Account</v>
      </c>
      <c r="X45" s="2" t="str">
        <f>VLOOKUP(G45,'Cust Category'!A:C,2,0)</f>
        <v>CP All Public Company Limited</v>
      </c>
      <c r="Y45" s="31">
        <f t="shared" si="3"/>
        <v>62.79</v>
      </c>
      <c r="Z45">
        <f t="shared" si="4"/>
        <v>72</v>
      </c>
      <c r="AA45" s="48"/>
    </row>
    <row r="46" spans="1:27">
      <c r="A46" s="179">
        <v>45810</v>
      </c>
      <c r="B46" s="178" t="s">
        <v>4938</v>
      </c>
      <c r="C46" s="178" t="s">
        <v>4939</v>
      </c>
      <c r="D46" s="178" t="s">
        <v>12</v>
      </c>
      <c r="E46" s="178" t="s">
        <v>17</v>
      </c>
      <c r="F46" s="178" t="s">
        <v>4940</v>
      </c>
      <c r="G46" s="178" t="s">
        <v>1165</v>
      </c>
      <c r="H46" s="178" t="s">
        <v>22</v>
      </c>
      <c r="I46" s="178" t="s">
        <v>1385</v>
      </c>
      <c r="J46" s="178" t="s">
        <v>4902</v>
      </c>
      <c r="K46" s="178" t="s">
        <v>4821</v>
      </c>
      <c r="L46" s="180">
        <v>500</v>
      </c>
      <c r="M46" s="181">
        <v>66669.14</v>
      </c>
      <c r="N46" s="2" t="str">
        <f>VLOOKUP($J46,'Material category'!B:D,2,0)</f>
        <v>ME OB</v>
      </c>
      <c r="O46" s="123">
        <f>VLOOKUP(E46,'Billing Type Category'!A:C,3,0)*$L46</f>
        <v>500</v>
      </c>
      <c r="P46" s="123">
        <f>VLOOKUP($J46,'Material category'!B:F,5,FALSE)*O46</f>
        <v>69265</v>
      </c>
      <c r="Q46" s="123">
        <f t="shared" si="2"/>
        <v>2595.8600000000006</v>
      </c>
      <c r="R46" s="6">
        <f>VLOOKUP(E46,'Billing Type Category'!A:C,3,0)*M46</f>
        <v>66669.14</v>
      </c>
      <c r="S46" s="6">
        <f>VLOOKUP($J46,'Material category'!B:F,4,FALSE)*O46</f>
        <v>80000</v>
      </c>
      <c r="T46" s="6">
        <f t="shared" si="0"/>
        <v>5233.6448598130837</v>
      </c>
      <c r="U46" s="6">
        <f t="shared" si="1"/>
        <v>71902.78485981308</v>
      </c>
      <c r="V46" s="2" t="str">
        <f>VLOOKUP($J46,'Material category'!B:D,3,0)</f>
        <v>EV</v>
      </c>
      <c r="W46" s="2" t="str">
        <f>VLOOKUP(G46,'Cust Category'!A:C,3,0)</f>
        <v>Key Account</v>
      </c>
      <c r="X46" s="2" t="str">
        <f>VLOOKUP(G46,'Cust Category'!A:C,2,0)</f>
        <v>CP All Public Company Limited</v>
      </c>
      <c r="Y46" s="31">
        <f t="shared" si="3"/>
        <v>138.53</v>
      </c>
      <c r="Z46">
        <f t="shared" si="4"/>
        <v>160</v>
      </c>
      <c r="AA46" s="48"/>
    </row>
    <row r="47" spans="1:27">
      <c r="A47" s="179">
        <v>45810</v>
      </c>
      <c r="B47" s="178" t="s">
        <v>4938</v>
      </c>
      <c r="C47" s="178" t="s">
        <v>4939</v>
      </c>
      <c r="D47" s="178" t="s">
        <v>12</v>
      </c>
      <c r="E47" s="178" t="s">
        <v>17</v>
      </c>
      <c r="F47" s="178" t="s">
        <v>4940</v>
      </c>
      <c r="G47" s="178" t="s">
        <v>1165</v>
      </c>
      <c r="H47" s="178" t="s">
        <v>22</v>
      </c>
      <c r="I47" s="178" t="s">
        <v>1385</v>
      </c>
      <c r="J47" s="178" t="s">
        <v>4791</v>
      </c>
      <c r="K47" s="178" t="s">
        <v>4820</v>
      </c>
      <c r="L47" s="180">
        <v>1500</v>
      </c>
      <c r="M47" s="181">
        <v>200007.42</v>
      </c>
      <c r="N47" s="2" t="str">
        <f>VLOOKUP($J47,'Material category'!B:D,2,0)</f>
        <v>ME SB</v>
      </c>
      <c r="O47" s="123">
        <f>VLOOKUP(E47,'Billing Type Category'!A:C,3,0)*$L47</f>
        <v>1500</v>
      </c>
      <c r="P47" s="123">
        <f>VLOOKUP($J47,'Material category'!B:F,5,FALSE)*O47</f>
        <v>207795</v>
      </c>
      <c r="Q47" s="123">
        <f t="shared" si="2"/>
        <v>7787.5799999999872</v>
      </c>
      <c r="R47" s="6">
        <f>VLOOKUP(E47,'Billing Type Category'!A:C,3,0)*M47</f>
        <v>200007.42</v>
      </c>
      <c r="S47" s="6">
        <f>VLOOKUP($J47,'Material category'!B:F,4,FALSE)*O47</f>
        <v>240000</v>
      </c>
      <c r="T47" s="6">
        <f t="shared" si="0"/>
        <v>15700.934579439252</v>
      </c>
      <c r="U47" s="6">
        <f t="shared" si="1"/>
        <v>215708.35457943927</v>
      </c>
      <c r="V47" s="2" t="str">
        <f>VLOOKUP($J47,'Material category'!B:D,3,0)</f>
        <v>EV</v>
      </c>
      <c r="W47" s="2" t="str">
        <f>VLOOKUP(G47,'Cust Category'!A:C,3,0)</f>
        <v>Key Account</v>
      </c>
      <c r="X47" s="2" t="str">
        <f>VLOOKUP(G47,'Cust Category'!A:C,2,0)</f>
        <v>CP All Public Company Limited</v>
      </c>
      <c r="Y47" s="31">
        <f t="shared" si="3"/>
        <v>138.53</v>
      </c>
      <c r="Z47">
        <f t="shared" si="4"/>
        <v>160</v>
      </c>
      <c r="AA47" s="48"/>
    </row>
    <row r="48" spans="1:27">
      <c r="A48" s="179">
        <v>45810</v>
      </c>
      <c r="B48" s="178" t="s">
        <v>4938</v>
      </c>
      <c r="C48" s="178" t="s">
        <v>4939</v>
      </c>
      <c r="D48" s="178" t="s">
        <v>12</v>
      </c>
      <c r="E48" s="178" t="s">
        <v>17</v>
      </c>
      <c r="F48" s="178" t="s">
        <v>4940</v>
      </c>
      <c r="G48" s="178" t="s">
        <v>1165</v>
      </c>
      <c r="H48" s="178" t="s">
        <v>22</v>
      </c>
      <c r="I48" s="178" t="s">
        <v>1385</v>
      </c>
      <c r="J48" s="178" t="s">
        <v>4792</v>
      </c>
      <c r="K48" s="178" t="s">
        <v>4851</v>
      </c>
      <c r="L48" s="180">
        <v>500</v>
      </c>
      <c r="M48" s="181">
        <v>71463.77</v>
      </c>
      <c r="N48" s="2" t="str">
        <f>VLOOKUP($J48,'Material category'!B:D,2,0)</f>
        <v>ME OP</v>
      </c>
      <c r="O48" s="123">
        <f>VLOOKUP(E48,'Billing Type Category'!A:C,3,0)*$L48</f>
        <v>500</v>
      </c>
      <c r="P48" s="123">
        <f>VLOOKUP($J48,'Material category'!B:F,5,FALSE)*O48</f>
        <v>75775</v>
      </c>
      <c r="Q48" s="123">
        <f t="shared" si="2"/>
        <v>4311.2299999999959</v>
      </c>
      <c r="R48" s="6">
        <f>VLOOKUP(E48,'Billing Type Category'!A:C,3,0)*M48</f>
        <v>71463.77</v>
      </c>
      <c r="S48" s="6">
        <f>VLOOKUP($J48,'Material category'!B:F,4,FALSE)*O48</f>
        <v>87500</v>
      </c>
      <c r="T48" s="6">
        <f t="shared" si="0"/>
        <v>5724.2990654205605</v>
      </c>
      <c r="U48" s="6">
        <f t="shared" si="1"/>
        <v>77188.069065420568</v>
      </c>
      <c r="V48" s="2" t="str">
        <f>VLOOKUP($J48,'Material category'!B:D,3,0)</f>
        <v>EV</v>
      </c>
      <c r="W48" s="2" t="str">
        <f>VLOOKUP(G48,'Cust Category'!A:C,3,0)</f>
        <v>Key Account</v>
      </c>
      <c r="X48" s="2" t="str">
        <f>VLOOKUP(G48,'Cust Category'!A:C,2,0)</f>
        <v>CP All Public Company Limited</v>
      </c>
      <c r="Y48" s="31">
        <f t="shared" si="3"/>
        <v>151.55000000000001</v>
      </c>
      <c r="Z48">
        <f t="shared" si="4"/>
        <v>175</v>
      </c>
      <c r="AA48" s="48"/>
    </row>
    <row r="49" spans="1:27">
      <c r="A49" s="179">
        <v>45810</v>
      </c>
      <c r="B49" s="178" t="s">
        <v>4938</v>
      </c>
      <c r="C49" s="178" t="s">
        <v>4939</v>
      </c>
      <c r="D49" s="178" t="s">
        <v>12</v>
      </c>
      <c r="E49" s="178" t="s">
        <v>17</v>
      </c>
      <c r="F49" s="178" t="s">
        <v>4940</v>
      </c>
      <c r="G49" s="178" t="s">
        <v>1165</v>
      </c>
      <c r="H49" s="178" t="s">
        <v>22</v>
      </c>
      <c r="I49" s="178" t="s">
        <v>1385</v>
      </c>
      <c r="J49" s="178" t="s">
        <v>4785</v>
      </c>
      <c r="K49" s="178" t="s">
        <v>4832</v>
      </c>
      <c r="L49" s="180">
        <v>10000</v>
      </c>
      <c r="M49" s="181">
        <v>591915.26</v>
      </c>
      <c r="N49" s="2" t="str">
        <f>VLOOKUP($J49,'Material category'!B:D,2,0)</f>
        <v>CA FL</v>
      </c>
      <c r="O49" s="123">
        <f>VLOOKUP(E49,'Billing Type Category'!A:C,3,0)*$L49</f>
        <v>10000</v>
      </c>
      <c r="P49" s="123">
        <f>VLOOKUP($J49,'Material category'!B:F,5,FALSE)*O49</f>
        <v>627900</v>
      </c>
      <c r="Q49" s="123">
        <f t="shared" si="2"/>
        <v>35984.739999999991</v>
      </c>
      <c r="R49" s="6">
        <f>VLOOKUP(E49,'Billing Type Category'!A:C,3,0)*M49</f>
        <v>591915.26</v>
      </c>
      <c r="S49" s="6">
        <f>VLOOKUP($J49,'Material category'!B:F,4,FALSE)*O49</f>
        <v>720000</v>
      </c>
      <c r="T49" s="6">
        <f t="shared" si="0"/>
        <v>47102.803738317758</v>
      </c>
      <c r="U49" s="6">
        <f t="shared" si="1"/>
        <v>639018.06373831781</v>
      </c>
      <c r="V49" s="2" t="str">
        <f>VLOOKUP($J49,'Material category'!B:D,3,0)</f>
        <v>CA</v>
      </c>
      <c r="W49" s="2" t="str">
        <f>VLOOKUP(G49,'Cust Category'!A:C,3,0)</f>
        <v>Key Account</v>
      </c>
      <c r="X49" s="2" t="str">
        <f>VLOOKUP(G49,'Cust Category'!A:C,2,0)</f>
        <v>CP All Public Company Limited</v>
      </c>
      <c r="Y49" s="31">
        <f t="shared" si="3"/>
        <v>62.79</v>
      </c>
      <c r="Z49">
        <f t="shared" si="4"/>
        <v>72</v>
      </c>
      <c r="AA49" s="48"/>
    </row>
    <row r="50" spans="1:27">
      <c r="A50" s="179">
        <v>45810</v>
      </c>
      <c r="B50" s="178" t="s">
        <v>4938</v>
      </c>
      <c r="C50" s="178" t="s">
        <v>4939</v>
      </c>
      <c r="D50" s="178" t="s">
        <v>12</v>
      </c>
      <c r="E50" s="178" t="s">
        <v>17</v>
      </c>
      <c r="F50" s="178" t="s">
        <v>4940</v>
      </c>
      <c r="G50" s="178" t="s">
        <v>1165</v>
      </c>
      <c r="H50" s="178" t="s">
        <v>22</v>
      </c>
      <c r="I50" s="178" t="s">
        <v>1385</v>
      </c>
      <c r="J50" s="178" t="s">
        <v>4782</v>
      </c>
      <c r="K50" s="178" t="s">
        <v>4833</v>
      </c>
      <c r="L50" s="180">
        <v>4500</v>
      </c>
      <c r="M50" s="181">
        <v>266361.87</v>
      </c>
      <c r="N50" s="2" t="str">
        <f>VLOOKUP($J50,'Material category'!B:D,2,0)</f>
        <v>CA BL</v>
      </c>
      <c r="O50" s="123">
        <f>VLOOKUP(E50,'Billing Type Category'!A:C,3,0)*$L50</f>
        <v>4500</v>
      </c>
      <c r="P50" s="123">
        <f>VLOOKUP($J50,'Material category'!B:F,5,FALSE)*O50</f>
        <v>282555</v>
      </c>
      <c r="Q50" s="123">
        <f t="shared" si="2"/>
        <v>16193.130000000005</v>
      </c>
      <c r="R50" s="6">
        <f>VLOOKUP(E50,'Billing Type Category'!A:C,3,0)*M50</f>
        <v>266361.87</v>
      </c>
      <c r="S50" s="6">
        <f>VLOOKUP($J50,'Material category'!B:F,4,FALSE)*O50</f>
        <v>324000</v>
      </c>
      <c r="T50" s="6">
        <f t="shared" si="0"/>
        <v>21196.261682242992</v>
      </c>
      <c r="U50" s="6">
        <f t="shared" si="1"/>
        <v>287558.13168224297</v>
      </c>
      <c r="V50" s="2" t="str">
        <f>VLOOKUP($J50,'Material category'!B:D,3,0)</f>
        <v>CA</v>
      </c>
      <c r="W50" s="2" t="str">
        <f>VLOOKUP(G50,'Cust Category'!A:C,3,0)</f>
        <v>Key Account</v>
      </c>
      <c r="X50" s="2" t="str">
        <f>VLOOKUP(G50,'Cust Category'!A:C,2,0)</f>
        <v>CP All Public Company Limited</v>
      </c>
      <c r="Y50" s="31">
        <f t="shared" si="3"/>
        <v>62.79</v>
      </c>
      <c r="Z50">
        <f t="shared" si="4"/>
        <v>72</v>
      </c>
      <c r="AA50" s="48"/>
    </row>
    <row r="51" spans="1:27">
      <c r="A51" s="179">
        <v>45810</v>
      </c>
      <c r="B51" s="178" t="s">
        <v>4938</v>
      </c>
      <c r="C51" s="178" t="s">
        <v>4939</v>
      </c>
      <c r="D51" s="178" t="s">
        <v>12</v>
      </c>
      <c r="E51" s="178" t="s">
        <v>17</v>
      </c>
      <c r="F51" s="178" t="s">
        <v>4940</v>
      </c>
      <c r="G51" s="178" t="s">
        <v>1165</v>
      </c>
      <c r="H51" s="178" t="s">
        <v>22</v>
      </c>
      <c r="I51" s="178" t="s">
        <v>1385</v>
      </c>
      <c r="J51" s="178" t="s">
        <v>4786</v>
      </c>
      <c r="K51" s="178" t="s">
        <v>4854</v>
      </c>
      <c r="L51" s="180">
        <v>1500</v>
      </c>
      <c r="M51" s="181">
        <v>88787.29</v>
      </c>
      <c r="N51" s="2" t="str">
        <f>VLOOKUP($J51,'Material category'!B:D,2,0)</f>
        <v>CA MN</v>
      </c>
      <c r="O51" s="123">
        <f>VLOOKUP(E51,'Billing Type Category'!A:C,3,0)*$L51</f>
        <v>1500</v>
      </c>
      <c r="P51" s="123">
        <f>VLOOKUP($J51,'Material category'!B:F,5,FALSE)*O51</f>
        <v>94185</v>
      </c>
      <c r="Q51" s="123">
        <f t="shared" si="2"/>
        <v>5397.7100000000064</v>
      </c>
      <c r="R51" s="6">
        <f>VLOOKUP(E51,'Billing Type Category'!A:C,3,0)*M51</f>
        <v>88787.29</v>
      </c>
      <c r="S51" s="6">
        <f>VLOOKUP($J51,'Material category'!B:F,4,FALSE)*O51</f>
        <v>108000</v>
      </c>
      <c r="T51" s="6">
        <f t="shared" si="0"/>
        <v>7065.4205607476633</v>
      </c>
      <c r="U51" s="6">
        <f t="shared" si="1"/>
        <v>95852.710560747655</v>
      </c>
      <c r="V51" s="2" t="str">
        <f>VLOOKUP($J51,'Material category'!B:D,3,0)</f>
        <v>CA</v>
      </c>
      <c r="W51" s="2" t="str">
        <f>VLOOKUP(G51,'Cust Category'!A:C,3,0)</f>
        <v>Key Account</v>
      </c>
      <c r="X51" s="2" t="str">
        <f>VLOOKUP(G51,'Cust Category'!A:C,2,0)</f>
        <v>CP All Public Company Limited</v>
      </c>
      <c r="Y51" s="31">
        <f t="shared" si="3"/>
        <v>62.79</v>
      </c>
      <c r="Z51">
        <f t="shared" si="4"/>
        <v>72</v>
      </c>
      <c r="AA51" s="48"/>
    </row>
    <row r="52" spans="1:27">
      <c r="A52" s="179">
        <v>45810</v>
      </c>
      <c r="B52" s="178" t="s">
        <v>4938</v>
      </c>
      <c r="C52" s="178" t="s">
        <v>4939</v>
      </c>
      <c r="D52" s="178" t="s">
        <v>12</v>
      </c>
      <c r="E52" s="178" t="s">
        <v>17</v>
      </c>
      <c r="F52" s="178" t="s">
        <v>4940</v>
      </c>
      <c r="G52" s="178" t="s">
        <v>1165</v>
      </c>
      <c r="H52" s="178" t="s">
        <v>22</v>
      </c>
      <c r="I52" s="178" t="s">
        <v>1385</v>
      </c>
      <c r="J52" s="178" t="s">
        <v>4801</v>
      </c>
      <c r="K52" s="178" t="s">
        <v>4834</v>
      </c>
      <c r="L52" s="180">
        <v>4500</v>
      </c>
      <c r="M52" s="181">
        <v>266361.96000000002</v>
      </c>
      <c r="N52" s="2" t="str">
        <f>VLOOKUP($J52,'Material category'!B:D,2,0)</f>
        <v>CA 100S YL</v>
      </c>
      <c r="O52" s="123">
        <f>VLOOKUP(E52,'Billing Type Category'!A:C,3,0)*$L52</f>
        <v>4500</v>
      </c>
      <c r="P52" s="123">
        <f>VLOOKUP($J52,'Material category'!B:F,5,FALSE)*O52</f>
        <v>282555</v>
      </c>
      <c r="Q52" s="123">
        <f t="shared" si="2"/>
        <v>16193.039999999979</v>
      </c>
      <c r="R52" s="6">
        <f>VLOOKUP(E52,'Billing Type Category'!A:C,3,0)*M52</f>
        <v>266361.96000000002</v>
      </c>
      <c r="S52" s="6">
        <f>VLOOKUP($J52,'Material category'!B:F,4,FALSE)*O52</f>
        <v>324000</v>
      </c>
      <c r="T52" s="6">
        <f t="shared" si="0"/>
        <v>21196.261682242992</v>
      </c>
      <c r="U52" s="6">
        <f t="shared" si="1"/>
        <v>287558.22168224299</v>
      </c>
      <c r="V52" s="2" t="str">
        <f>VLOOKUP($J52,'Material category'!B:D,3,0)</f>
        <v>CAHD</v>
      </c>
      <c r="W52" s="2" t="str">
        <f>VLOOKUP(G52,'Cust Category'!A:C,3,0)</f>
        <v>Key Account</v>
      </c>
      <c r="X52" s="2" t="str">
        <f>VLOOKUP(G52,'Cust Category'!A:C,2,0)</f>
        <v>CP All Public Company Limited</v>
      </c>
      <c r="Y52" s="31">
        <f t="shared" si="3"/>
        <v>62.79</v>
      </c>
      <c r="Z52">
        <f t="shared" si="4"/>
        <v>72</v>
      </c>
      <c r="AA52" s="48"/>
    </row>
    <row r="53" spans="1:27">
      <c r="A53" s="179">
        <v>45810</v>
      </c>
      <c r="B53" s="178" t="s">
        <v>4938</v>
      </c>
      <c r="C53" s="178" t="s">
        <v>4939</v>
      </c>
      <c r="D53" s="178" t="s">
        <v>12</v>
      </c>
      <c r="E53" s="178" t="s">
        <v>17</v>
      </c>
      <c r="F53" s="178" t="s">
        <v>4940</v>
      </c>
      <c r="G53" s="178" t="s">
        <v>1165</v>
      </c>
      <c r="H53" s="178" t="s">
        <v>22</v>
      </c>
      <c r="I53" s="178" t="s">
        <v>1385</v>
      </c>
      <c r="J53" s="178" t="s">
        <v>4806</v>
      </c>
      <c r="K53" s="178" t="s">
        <v>4852</v>
      </c>
      <c r="L53" s="180">
        <v>1500</v>
      </c>
      <c r="M53" s="181">
        <v>88787.32</v>
      </c>
      <c r="N53" s="2" t="str">
        <f>VLOOKUP($J53,'Material category'!B:D,2,0)</f>
        <v>CA 100S GR</v>
      </c>
      <c r="O53" s="123">
        <f>VLOOKUP(E53,'Billing Type Category'!A:C,3,0)*$L53</f>
        <v>1500</v>
      </c>
      <c r="P53" s="123">
        <f>VLOOKUP($J53,'Material category'!B:F,5,FALSE)*O53</f>
        <v>94185</v>
      </c>
      <c r="Q53" s="123">
        <f t="shared" si="2"/>
        <v>5397.679999999993</v>
      </c>
      <c r="R53" s="6">
        <f>VLOOKUP(E53,'Billing Type Category'!A:C,3,0)*M53</f>
        <v>88787.32</v>
      </c>
      <c r="S53" s="6">
        <f>VLOOKUP($J53,'Material category'!B:F,4,FALSE)*O53</f>
        <v>108000</v>
      </c>
      <c r="T53" s="6">
        <f t="shared" si="0"/>
        <v>7065.4205607476633</v>
      </c>
      <c r="U53" s="6">
        <f t="shared" si="1"/>
        <v>95852.740560747668</v>
      </c>
      <c r="V53" s="2" t="str">
        <f>VLOOKUP($J53,'Material category'!B:D,3,0)</f>
        <v>CAHD</v>
      </c>
      <c r="W53" s="2" t="str">
        <f>VLOOKUP(G53,'Cust Category'!A:C,3,0)</f>
        <v>Key Account</v>
      </c>
      <c r="X53" s="2" t="str">
        <f>VLOOKUP(G53,'Cust Category'!A:C,2,0)</f>
        <v>CP All Public Company Limited</v>
      </c>
      <c r="Y53" s="31">
        <f t="shared" si="3"/>
        <v>62.79</v>
      </c>
      <c r="Z53">
        <f t="shared" si="4"/>
        <v>72</v>
      </c>
      <c r="AA53" s="48"/>
    </row>
    <row r="54" spans="1:27">
      <c r="A54" s="179">
        <v>45810</v>
      </c>
      <c r="B54" s="178" t="s">
        <v>4941</v>
      </c>
      <c r="C54" s="178" t="s">
        <v>4942</v>
      </c>
      <c r="D54" s="178" t="s">
        <v>12</v>
      </c>
      <c r="E54" s="178" t="s">
        <v>17</v>
      </c>
      <c r="F54" s="178" t="s">
        <v>4943</v>
      </c>
      <c r="G54" s="178" t="s">
        <v>1165</v>
      </c>
      <c r="H54" s="178" t="s">
        <v>22</v>
      </c>
      <c r="I54" s="178" t="s">
        <v>1385</v>
      </c>
      <c r="J54" s="178" t="s">
        <v>4874</v>
      </c>
      <c r="K54" s="178" t="s">
        <v>4822</v>
      </c>
      <c r="L54" s="180">
        <v>500</v>
      </c>
      <c r="M54" s="181">
        <v>49474.77</v>
      </c>
      <c r="N54" s="2" t="str">
        <f>VLOOKUP($J54,'Material category'!B:D,2,0)</f>
        <v>WI BL</v>
      </c>
      <c r="O54" s="123">
        <f>VLOOKUP(E54,'Billing Type Category'!A:C,3,0)*$L54</f>
        <v>500</v>
      </c>
      <c r="P54" s="123">
        <f>VLOOKUP($J54,'Material category'!B:F,5,FALSE)*O54</f>
        <v>52075</v>
      </c>
      <c r="Q54" s="123">
        <f t="shared" si="2"/>
        <v>2600.2300000000032</v>
      </c>
      <c r="R54" s="6">
        <f>VLOOKUP(E54,'Billing Type Category'!A:C,3,0)*M54</f>
        <v>49474.77</v>
      </c>
      <c r="S54" s="6">
        <f>VLOOKUP($J54,'Material category'!B:F,4,FALSE)*O54</f>
        <v>60000</v>
      </c>
      <c r="T54" s="6">
        <f t="shared" si="0"/>
        <v>3925.233644859813</v>
      </c>
      <c r="U54" s="6">
        <f t="shared" si="1"/>
        <v>53400.003644859811</v>
      </c>
      <c r="V54" s="2" t="str">
        <f>VLOOKUP($J54,'Material category'!B:D,3,0)</f>
        <v>WI</v>
      </c>
      <c r="W54" s="2" t="str">
        <f>VLOOKUP(G54,'Cust Category'!A:C,3,0)</f>
        <v>Key Account</v>
      </c>
      <c r="X54" s="2" t="str">
        <f>VLOOKUP(G54,'Cust Category'!A:C,2,0)</f>
        <v>CP All Public Company Limited</v>
      </c>
      <c r="Y54" s="31">
        <f t="shared" si="3"/>
        <v>104.15</v>
      </c>
      <c r="Z54">
        <f t="shared" si="4"/>
        <v>120</v>
      </c>
      <c r="AA54" s="48"/>
    </row>
    <row r="55" spans="1:27">
      <c r="A55" s="179">
        <v>45810</v>
      </c>
      <c r="B55" s="178" t="s">
        <v>4941</v>
      </c>
      <c r="C55" s="178" t="s">
        <v>4942</v>
      </c>
      <c r="D55" s="178" t="s">
        <v>12</v>
      </c>
      <c r="E55" s="178" t="s">
        <v>17</v>
      </c>
      <c r="F55" s="178" t="s">
        <v>4943</v>
      </c>
      <c r="G55" s="178" t="s">
        <v>1165</v>
      </c>
      <c r="H55" s="178" t="s">
        <v>22</v>
      </c>
      <c r="I55" s="178" t="s">
        <v>1385</v>
      </c>
      <c r="J55" s="178" t="s">
        <v>4898</v>
      </c>
      <c r="K55" s="178" t="s">
        <v>4830</v>
      </c>
      <c r="L55" s="180">
        <v>3000</v>
      </c>
      <c r="M55" s="181">
        <v>177574.64</v>
      </c>
      <c r="N55" s="2" t="str">
        <f>VLOOKUP($J55,'Material category'!B:D,2,0)</f>
        <v>WC RE</v>
      </c>
      <c r="O55" s="123">
        <f>VLOOKUP(E55,'Billing Type Category'!A:C,3,0)*$L55</f>
        <v>3000</v>
      </c>
      <c r="P55" s="123">
        <f>VLOOKUP($J55,'Material category'!B:F,5,FALSE)*O55</f>
        <v>188370</v>
      </c>
      <c r="Q55" s="123">
        <f t="shared" si="2"/>
        <v>10795.359999999986</v>
      </c>
      <c r="R55" s="6">
        <f>VLOOKUP(E55,'Billing Type Category'!A:C,3,0)*M55</f>
        <v>177574.64</v>
      </c>
      <c r="S55" s="6">
        <f>VLOOKUP($J55,'Material category'!B:F,4,FALSE)*O55</f>
        <v>216000</v>
      </c>
      <c r="T55" s="6">
        <f t="shared" si="0"/>
        <v>14130.841121495327</v>
      </c>
      <c r="U55" s="6">
        <f t="shared" si="1"/>
        <v>191705.48112149534</v>
      </c>
      <c r="V55" s="2" t="str">
        <f>VLOOKUP($J55,'Material category'!B:D,3,0)</f>
        <v>WI</v>
      </c>
      <c r="W55" s="2" t="str">
        <f>VLOOKUP(G55,'Cust Category'!A:C,3,0)</f>
        <v>Key Account</v>
      </c>
      <c r="X55" s="2" t="str">
        <f>VLOOKUP(G55,'Cust Category'!A:C,2,0)</f>
        <v>CP All Public Company Limited</v>
      </c>
      <c r="Y55" s="31">
        <f t="shared" si="3"/>
        <v>62.79</v>
      </c>
      <c r="Z55">
        <f t="shared" si="4"/>
        <v>72</v>
      </c>
      <c r="AA55" s="48"/>
    </row>
    <row r="56" spans="1:27">
      <c r="A56" s="179">
        <v>45810</v>
      </c>
      <c r="B56" s="178" t="s">
        <v>4941</v>
      </c>
      <c r="C56" s="178" t="s">
        <v>4942</v>
      </c>
      <c r="D56" s="178" t="s">
        <v>12</v>
      </c>
      <c r="E56" s="178" t="s">
        <v>17</v>
      </c>
      <c r="F56" s="178" t="s">
        <v>4943</v>
      </c>
      <c r="G56" s="178" t="s">
        <v>1165</v>
      </c>
      <c r="H56" s="178" t="s">
        <v>22</v>
      </c>
      <c r="I56" s="178" t="s">
        <v>1385</v>
      </c>
      <c r="J56" s="178" t="s">
        <v>4886</v>
      </c>
      <c r="K56" s="178" t="s">
        <v>4829</v>
      </c>
      <c r="L56" s="180">
        <v>2500</v>
      </c>
      <c r="M56" s="181">
        <v>147978.85999999999</v>
      </c>
      <c r="N56" s="2" t="str">
        <f>VLOOKUP($J56,'Material category'!B:D,2,0)</f>
        <v>WC BL</v>
      </c>
      <c r="O56" s="123">
        <f>VLOOKUP(E56,'Billing Type Category'!A:C,3,0)*$L56</f>
        <v>2500</v>
      </c>
      <c r="P56" s="123">
        <f>VLOOKUP($J56,'Material category'!B:F,5,FALSE)*O56</f>
        <v>156975</v>
      </c>
      <c r="Q56" s="123">
        <f t="shared" si="2"/>
        <v>8996.140000000014</v>
      </c>
      <c r="R56" s="6">
        <f>VLOOKUP(E56,'Billing Type Category'!A:C,3,0)*M56</f>
        <v>147978.85999999999</v>
      </c>
      <c r="S56" s="6">
        <f>VLOOKUP($J56,'Material category'!B:F,4,FALSE)*O56</f>
        <v>180000</v>
      </c>
      <c r="T56" s="6">
        <f t="shared" si="0"/>
        <v>11775.700934579439</v>
      </c>
      <c r="U56" s="6">
        <f t="shared" si="1"/>
        <v>159754.56093457944</v>
      </c>
      <c r="V56" s="2" t="str">
        <f>VLOOKUP($J56,'Material category'!B:D,3,0)</f>
        <v>WI</v>
      </c>
      <c r="W56" s="2" t="str">
        <f>VLOOKUP(G56,'Cust Category'!A:C,3,0)</f>
        <v>Key Account</v>
      </c>
      <c r="X56" s="2" t="str">
        <f>VLOOKUP(G56,'Cust Category'!A:C,2,0)</f>
        <v>CP All Public Company Limited</v>
      </c>
      <c r="Y56" s="31">
        <f t="shared" si="3"/>
        <v>62.79</v>
      </c>
      <c r="Z56">
        <f t="shared" si="4"/>
        <v>72</v>
      </c>
      <c r="AA56" s="48"/>
    </row>
    <row r="57" spans="1:27">
      <c r="A57" s="179">
        <v>45810</v>
      </c>
      <c r="B57" s="178" t="s">
        <v>4941</v>
      </c>
      <c r="C57" s="178" t="s">
        <v>4942</v>
      </c>
      <c r="D57" s="178" t="s">
        <v>12</v>
      </c>
      <c r="E57" s="178" t="s">
        <v>17</v>
      </c>
      <c r="F57" s="178" t="s">
        <v>4943</v>
      </c>
      <c r="G57" s="178" t="s">
        <v>1165</v>
      </c>
      <c r="H57" s="178" t="s">
        <v>22</v>
      </c>
      <c r="I57" s="178" t="s">
        <v>1385</v>
      </c>
      <c r="J57" s="178" t="s">
        <v>4900</v>
      </c>
      <c r="K57" s="178" t="s">
        <v>4831</v>
      </c>
      <c r="L57" s="180">
        <v>2000</v>
      </c>
      <c r="M57" s="181">
        <v>118383.09</v>
      </c>
      <c r="N57" s="2" t="str">
        <f>VLOOKUP($J57,'Material category'!B:D,2,0)</f>
        <v>WC GR</v>
      </c>
      <c r="O57" s="123">
        <f>VLOOKUP(E57,'Billing Type Category'!A:C,3,0)*$L57</f>
        <v>2000</v>
      </c>
      <c r="P57" s="123">
        <f>VLOOKUP($J57,'Material category'!B:F,5,FALSE)*O57</f>
        <v>125580</v>
      </c>
      <c r="Q57" s="123">
        <f t="shared" si="2"/>
        <v>7196.9100000000035</v>
      </c>
      <c r="R57" s="6">
        <f>VLOOKUP(E57,'Billing Type Category'!A:C,3,0)*M57</f>
        <v>118383.09</v>
      </c>
      <c r="S57" s="6">
        <f>VLOOKUP($J57,'Material category'!B:F,4,FALSE)*O57</f>
        <v>144000</v>
      </c>
      <c r="T57" s="6">
        <f t="shared" si="0"/>
        <v>9420.5607476635505</v>
      </c>
      <c r="U57" s="6">
        <f t="shared" si="1"/>
        <v>127803.65074766355</v>
      </c>
      <c r="V57" s="2" t="str">
        <f>VLOOKUP($J57,'Material category'!B:D,3,0)</f>
        <v>WI</v>
      </c>
      <c r="W57" s="2" t="str">
        <f>VLOOKUP(G57,'Cust Category'!A:C,3,0)</f>
        <v>Key Account</v>
      </c>
      <c r="X57" s="2" t="str">
        <f>VLOOKUP(G57,'Cust Category'!A:C,2,0)</f>
        <v>CP All Public Company Limited</v>
      </c>
      <c r="Y57" s="31">
        <f t="shared" si="3"/>
        <v>62.79</v>
      </c>
      <c r="Z57">
        <f t="shared" si="4"/>
        <v>72</v>
      </c>
      <c r="AA57" s="48"/>
    </row>
    <row r="58" spans="1:27">
      <c r="A58" s="179">
        <v>45810</v>
      </c>
      <c r="B58" s="178" t="s">
        <v>4944</v>
      </c>
      <c r="C58" s="178" t="s">
        <v>4945</v>
      </c>
      <c r="D58" s="178" t="s">
        <v>12</v>
      </c>
      <c r="E58" s="178" t="s">
        <v>17</v>
      </c>
      <c r="F58" s="178" t="s">
        <v>4946</v>
      </c>
      <c r="G58" s="178" t="s">
        <v>1165</v>
      </c>
      <c r="H58" s="178" t="s">
        <v>22</v>
      </c>
      <c r="I58" s="178" t="s">
        <v>1165</v>
      </c>
      <c r="J58" s="178" t="s">
        <v>4902</v>
      </c>
      <c r="K58" s="178" t="s">
        <v>4821</v>
      </c>
      <c r="L58" s="180">
        <v>4000</v>
      </c>
      <c r="M58" s="181">
        <v>533353.12</v>
      </c>
      <c r="N58" s="2" t="str">
        <f>VLOOKUP($J58,'Material category'!B:D,2,0)</f>
        <v>ME OB</v>
      </c>
      <c r="O58" s="123">
        <f>VLOOKUP(E58,'Billing Type Category'!A:C,3,0)*$L58</f>
        <v>4000</v>
      </c>
      <c r="P58" s="123">
        <f>VLOOKUP($J58,'Material category'!B:F,5,FALSE)*O58</f>
        <v>554120</v>
      </c>
      <c r="Q58" s="123">
        <f t="shared" si="2"/>
        <v>20766.880000000005</v>
      </c>
      <c r="R58" s="6">
        <f>VLOOKUP(E58,'Billing Type Category'!A:C,3,0)*M58</f>
        <v>533353.12</v>
      </c>
      <c r="S58" s="6">
        <f>VLOOKUP($J58,'Material category'!B:F,4,FALSE)*O58</f>
        <v>640000</v>
      </c>
      <c r="T58" s="6">
        <f t="shared" si="0"/>
        <v>41869.15887850467</v>
      </c>
      <c r="U58" s="6">
        <f t="shared" si="1"/>
        <v>575222.27887850464</v>
      </c>
      <c r="V58" s="2" t="str">
        <f>VLOOKUP($J58,'Material category'!B:D,3,0)</f>
        <v>EV</v>
      </c>
      <c r="W58" s="2" t="str">
        <f>VLOOKUP(G58,'Cust Category'!A:C,3,0)</f>
        <v>Key Account</v>
      </c>
      <c r="X58" s="2" t="str">
        <f>VLOOKUP(G58,'Cust Category'!A:C,2,0)</f>
        <v>CP All Public Company Limited</v>
      </c>
      <c r="Y58" s="31">
        <f t="shared" si="3"/>
        <v>138.53</v>
      </c>
      <c r="Z58">
        <f t="shared" si="4"/>
        <v>160</v>
      </c>
      <c r="AA58" s="48"/>
    </row>
    <row r="59" spans="1:27">
      <c r="A59" s="179">
        <v>45810</v>
      </c>
      <c r="B59" s="178" t="s">
        <v>4944</v>
      </c>
      <c r="C59" s="178" t="s">
        <v>4945</v>
      </c>
      <c r="D59" s="178" t="s">
        <v>12</v>
      </c>
      <c r="E59" s="178" t="s">
        <v>17</v>
      </c>
      <c r="F59" s="178" t="s">
        <v>4946</v>
      </c>
      <c r="G59" s="178" t="s">
        <v>1165</v>
      </c>
      <c r="H59" s="178" t="s">
        <v>22</v>
      </c>
      <c r="I59" s="178" t="s">
        <v>1165</v>
      </c>
      <c r="J59" s="178" t="s">
        <v>4785</v>
      </c>
      <c r="K59" s="178" t="s">
        <v>4832</v>
      </c>
      <c r="L59" s="180">
        <v>16000</v>
      </c>
      <c r="M59" s="181">
        <v>947064.41</v>
      </c>
      <c r="N59" s="2" t="str">
        <f>VLOOKUP($J59,'Material category'!B:D,2,0)</f>
        <v>CA FL</v>
      </c>
      <c r="O59" s="123">
        <f>VLOOKUP(E59,'Billing Type Category'!A:C,3,0)*$L59</f>
        <v>16000</v>
      </c>
      <c r="P59" s="123">
        <f>VLOOKUP($J59,'Material category'!B:F,5,FALSE)*O59</f>
        <v>1004640</v>
      </c>
      <c r="Q59" s="123">
        <f t="shared" si="2"/>
        <v>57575.589999999967</v>
      </c>
      <c r="R59" s="6">
        <f>VLOOKUP(E59,'Billing Type Category'!A:C,3,0)*M59</f>
        <v>947064.41</v>
      </c>
      <c r="S59" s="6">
        <f>VLOOKUP($J59,'Material category'!B:F,4,FALSE)*O59</f>
        <v>1152000</v>
      </c>
      <c r="T59" s="6">
        <f t="shared" si="0"/>
        <v>75364.485981308404</v>
      </c>
      <c r="U59" s="6">
        <f t="shared" si="1"/>
        <v>1022428.8959813084</v>
      </c>
      <c r="V59" s="2" t="str">
        <f>VLOOKUP($J59,'Material category'!B:D,3,0)</f>
        <v>CA</v>
      </c>
      <c r="W59" s="2" t="str">
        <f>VLOOKUP(G59,'Cust Category'!A:C,3,0)</f>
        <v>Key Account</v>
      </c>
      <c r="X59" s="2" t="str">
        <f>VLOOKUP(G59,'Cust Category'!A:C,2,0)</f>
        <v>CP All Public Company Limited</v>
      </c>
      <c r="Y59" s="31">
        <f t="shared" si="3"/>
        <v>62.79</v>
      </c>
      <c r="Z59">
        <f t="shared" si="4"/>
        <v>72</v>
      </c>
      <c r="AA59" s="48"/>
    </row>
    <row r="60" spans="1:27">
      <c r="A60" s="179">
        <v>45810</v>
      </c>
      <c r="B60" s="178" t="s">
        <v>4944</v>
      </c>
      <c r="C60" s="178" t="s">
        <v>4945</v>
      </c>
      <c r="D60" s="178" t="s">
        <v>12</v>
      </c>
      <c r="E60" s="178" t="s">
        <v>17</v>
      </c>
      <c r="F60" s="178" t="s">
        <v>4946</v>
      </c>
      <c r="G60" s="178" t="s">
        <v>1165</v>
      </c>
      <c r="H60" s="178" t="s">
        <v>22</v>
      </c>
      <c r="I60" s="178" t="s">
        <v>1165</v>
      </c>
      <c r="J60" s="178" t="s">
        <v>4801</v>
      </c>
      <c r="K60" s="178" t="s">
        <v>4834</v>
      </c>
      <c r="L60" s="180">
        <v>8000</v>
      </c>
      <c r="M60" s="181">
        <v>473532.37</v>
      </c>
      <c r="N60" s="2" t="str">
        <f>VLOOKUP($J60,'Material category'!B:D,2,0)</f>
        <v>CA 100S YL</v>
      </c>
      <c r="O60" s="123">
        <f>VLOOKUP(E60,'Billing Type Category'!A:C,3,0)*$L60</f>
        <v>8000</v>
      </c>
      <c r="P60" s="123">
        <f>VLOOKUP($J60,'Material category'!B:F,5,FALSE)*O60</f>
        <v>502320</v>
      </c>
      <c r="Q60" s="123">
        <f t="shared" si="2"/>
        <v>28787.630000000005</v>
      </c>
      <c r="R60" s="6">
        <f>VLOOKUP(E60,'Billing Type Category'!A:C,3,0)*M60</f>
        <v>473532.37</v>
      </c>
      <c r="S60" s="6">
        <f>VLOOKUP($J60,'Material category'!B:F,4,FALSE)*O60</f>
        <v>576000</v>
      </c>
      <c r="T60" s="6">
        <f t="shared" si="0"/>
        <v>37682.242990654202</v>
      </c>
      <c r="U60" s="6">
        <f t="shared" si="1"/>
        <v>511214.61299065419</v>
      </c>
      <c r="V60" s="2" t="str">
        <f>VLOOKUP($J60,'Material category'!B:D,3,0)</f>
        <v>CAHD</v>
      </c>
      <c r="W60" s="2" t="str">
        <f>VLOOKUP(G60,'Cust Category'!A:C,3,0)</f>
        <v>Key Account</v>
      </c>
      <c r="X60" s="2" t="str">
        <f>VLOOKUP(G60,'Cust Category'!A:C,2,0)</f>
        <v>CP All Public Company Limited</v>
      </c>
      <c r="Y60" s="31">
        <f t="shared" si="3"/>
        <v>62.79</v>
      </c>
      <c r="Z60">
        <f t="shared" si="4"/>
        <v>72</v>
      </c>
      <c r="AA60" s="48"/>
    </row>
    <row r="61" spans="1:27">
      <c r="A61" s="179">
        <v>45810</v>
      </c>
      <c r="B61" s="178" t="s">
        <v>4947</v>
      </c>
      <c r="C61" s="178" t="s">
        <v>4948</v>
      </c>
      <c r="D61" s="178" t="s">
        <v>12</v>
      </c>
      <c r="E61" s="178" t="s">
        <v>17</v>
      </c>
      <c r="F61" s="178" t="s">
        <v>4949</v>
      </c>
      <c r="G61" s="178" t="s">
        <v>1165</v>
      </c>
      <c r="H61" s="178" t="s">
        <v>22</v>
      </c>
      <c r="I61" s="178" t="s">
        <v>1165</v>
      </c>
      <c r="J61" s="178" t="s">
        <v>4898</v>
      </c>
      <c r="K61" s="178" t="s">
        <v>4830</v>
      </c>
      <c r="L61" s="180">
        <v>10000</v>
      </c>
      <c r="M61" s="181">
        <v>591915.46</v>
      </c>
      <c r="N61" s="2" t="str">
        <f>VLOOKUP($J61,'Material category'!B:D,2,0)</f>
        <v>WC RE</v>
      </c>
      <c r="O61" s="123">
        <f>VLOOKUP(E61,'Billing Type Category'!A:C,3,0)*$L61</f>
        <v>10000</v>
      </c>
      <c r="P61" s="123">
        <f>VLOOKUP($J61,'Material category'!B:F,5,FALSE)*O61</f>
        <v>627900</v>
      </c>
      <c r="Q61" s="123">
        <f t="shared" si="2"/>
        <v>35984.540000000037</v>
      </c>
      <c r="R61" s="6">
        <f>VLOOKUP(E61,'Billing Type Category'!A:C,3,0)*M61</f>
        <v>591915.46</v>
      </c>
      <c r="S61" s="6">
        <f>VLOOKUP($J61,'Material category'!B:F,4,FALSE)*O61</f>
        <v>720000</v>
      </c>
      <c r="T61" s="6">
        <f t="shared" si="0"/>
        <v>47102.803738317758</v>
      </c>
      <c r="U61" s="6">
        <f t="shared" si="1"/>
        <v>639018.26373831776</v>
      </c>
      <c r="V61" s="2" t="str">
        <f>VLOOKUP($J61,'Material category'!B:D,3,0)</f>
        <v>WI</v>
      </c>
      <c r="W61" s="2" t="str">
        <f>VLOOKUP(G61,'Cust Category'!A:C,3,0)</f>
        <v>Key Account</v>
      </c>
      <c r="X61" s="2" t="str">
        <f>VLOOKUP(G61,'Cust Category'!A:C,2,0)</f>
        <v>CP All Public Company Limited</v>
      </c>
      <c r="Y61" s="31">
        <f t="shared" si="3"/>
        <v>62.79</v>
      </c>
      <c r="Z61">
        <f t="shared" si="4"/>
        <v>72</v>
      </c>
      <c r="AA61" s="48"/>
    </row>
    <row r="62" spans="1:27">
      <c r="A62" s="179">
        <v>45810</v>
      </c>
      <c r="B62" s="178" t="s">
        <v>4950</v>
      </c>
      <c r="C62" s="178" t="s">
        <v>4951</v>
      </c>
      <c r="D62" s="178" t="s">
        <v>12</v>
      </c>
      <c r="E62" s="178" t="s">
        <v>17</v>
      </c>
      <c r="F62" s="178" t="s">
        <v>4952</v>
      </c>
      <c r="G62" s="178" t="s">
        <v>1165</v>
      </c>
      <c r="H62" s="178" t="s">
        <v>22</v>
      </c>
      <c r="I62" s="178" t="s">
        <v>1388</v>
      </c>
      <c r="J62" s="178" t="s">
        <v>4902</v>
      </c>
      <c r="K62" s="178" t="s">
        <v>4821</v>
      </c>
      <c r="L62" s="180">
        <v>500</v>
      </c>
      <c r="M62" s="181">
        <v>66669.14</v>
      </c>
      <c r="N62" s="2" t="str">
        <f>VLOOKUP($J62,'Material category'!B:D,2,0)</f>
        <v>ME OB</v>
      </c>
      <c r="O62" s="123">
        <f>VLOOKUP(E62,'Billing Type Category'!A:C,3,0)*$L62</f>
        <v>500</v>
      </c>
      <c r="P62" s="123">
        <f>VLOOKUP($J62,'Material category'!B:F,5,FALSE)*O62</f>
        <v>69265</v>
      </c>
      <c r="Q62" s="123">
        <f t="shared" si="2"/>
        <v>2595.8600000000006</v>
      </c>
      <c r="R62" s="6">
        <f>VLOOKUP(E62,'Billing Type Category'!A:C,3,0)*M62</f>
        <v>66669.14</v>
      </c>
      <c r="S62" s="6">
        <f>VLOOKUP($J62,'Material category'!B:F,4,FALSE)*O62</f>
        <v>80000</v>
      </c>
      <c r="T62" s="6">
        <f t="shared" si="0"/>
        <v>5233.6448598130837</v>
      </c>
      <c r="U62" s="6">
        <f t="shared" si="1"/>
        <v>71902.78485981308</v>
      </c>
      <c r="V62" s="2" t="str">
        <f>VLOOKUP($J62,'Material category'!B:D,3,0)</f>
        <v>EV</v>
      </c>
      <c r="W62" s="2" t="str">
        <f>VLOOKUP(G62,'Cust Category'!A:C,3,0)</f>
        <v>Key Account</v>
      </c>
      <c r="X62" s="2" t="str">
        <f>VLOOKUP(G62,'Cust Category'!A:C,2,0)</f>
        <v>CP All Public Company Limited</v>
      </c>
      <c r="Y62" s="31">
        <f t="shared" si="3"/>
        <v>138.53</v>
      </c>
      <c r="Z62">
        <f t="shared" si="4"/>
        <v>160</v>
      </c>
      <c r="AA62" s="48"/>
    </row>
    <row r="63" spans="1:27">
      <c r="A63" s="179">
        <v>45810</v>
      </c>
      <c r="B63" s="178" t="s">
        <v>4950</v>
      </c>
      <c r="C63" s="178" t="s">
        <v>4951</v>
      </c>
      <c r="D63" s="178" t="s">
        <v>12</v>
      </c>
      <c r="E63" s="178" t="s">
        <v>17</v>
      </c>
      <c r="F63" s="178" t="s">
        <v>4952</v>
      </c>
      <c r="G63" s="178" t="s">
        <v>1165</v>
      </c>
      <c r="H63" s="178" t="s">
        <v>22</v>
      </c>
      <c r="I63" s="178" t="s">
        <v>1388</v>
      </c>
      <c r="J63" s="178" t="s">
        <v>4791</v>
      </c>
      <c r="K63" s="178" t="s">
        <v>4820</v>
      </c>
      <c r="L63" s="180">
        <v>2000</v>
      </c>
      <c r="M63" s="181">
        <v>266676.56</v>
      </c>
      <c r="N63" s="2" t="str">
        <f>VLOOKUP($J63,'Material category'!B:D,2,0)</f>
        <v>ME SB</v>
      </c>
      <c r="O63" s="123">
        <f>VLOOKUP(E63,'Billing Type Category'!A:C,3,0)*$L63</f>
        <v>2000</v>
      </c>
      <c r="P63" s="123">
        <f>VLOOKUP($J63,'Material category'!B:F,5,FALSE)*O63</f>
        <v>277060</v>
      </c>
      <c r="Q63" s="123">
        <f t="shared" si="2"/>
        <v>10383.440000000002</v>
      </c>
      <c r="R63" s="6">
        <f>VLOOKUP(E63,'Billing Type Category'!A:C,3,0)*M63</f>
        <v>266676.56</v>
      </c>
      <c r="S63" s="6">
        <f>VLOOKUP($J63,'Material category'!B:F,4,FALSE)*O63</f>
        <v>320000</v>
      </c>
      <c r="T63" s="6">
        <f t="shared" si="0"/>
        <v>20934.579439252335</v>
      </c>
      <c r="U63" s="6">
        <f t="shared" si="1"/>
        <v>287611.13943925232</v>
      </c>
      <c r="V63" s="2" t="str">
        <f>VLOOKUP($J63,'Material category'!B:D,3,0)</f>
        <v>EV</v>
      </c>
      <c r="W63" s="2" t="str">
        <f>VLOOKUP(G63,'Cust Category'!A:C,3,0)</f>
        <v>Key Account</v>
      </c>
      <c r="X63" s="2" t="str">
        <f>VLOOKUP(G63,'Cust Category'!A:C,2,0)</f>
        <v>CP All Public Company Limited</v>
      </c>
      <c r="Y63" s="31">
        <f t="shared" si="3"/>
        <v>138.53</v>
      </c>
      <c r="Z63">
        <f t="shared" si="4"/>
        <v>160</v>
      </c>
      <c r="AA63" s="48"/>
    </row>
    <row r="64" spans="1:27">
      <c r="A64" s="179">
        <v>45810</v>
      </c>
      <c r="B64" s="178" t="s">
        <v>4950</v>
      </c>
      <c r="C64" s="178" t="s">
        <v>4951</v>
      </c>
      <c r="D64" s="178" t="s">
        <v>12</v>
      </c>
      <c r="E64" s="178" t="s">
        <v>17</v>
      </c>
      <c r="F64" s="178" t="s">
        <v>4952</v>
      </c>
      <c r="G64" s="178" t="s">
        <v>1165</v>
      </c>
      <c r="H64" s="178" t="s">
        <v>22</v>
      </c>
      <c r="I64" s="178" t="s">
        <v>1388</v>
      </c>
      <c r="J64" s="178" t="s">
        <v>4792</v>
      </c>
      <c r="K64" s="178" t="s">
        <v>4851</v>
      </c>
      <c r="L64" s="180">
        <v>1000</v>
      </c>
      <c r="M64" s="181">
        <v>142927.54</v>
      </c>
      <c r="N64" s="2" t="str">
        <f>VLOOKUP($J64,'Material category'!B:D,2,0)</f>
        <v>ME OP</v>
      </c>
      <c r="O64" s="123">
        <f>VLOOKUP(E64,'Billing Type Category'!A:C,3,0)*$L64</f>
        <v>1000</v>
      </c>
      <c r="P64" s="123">
        <f>VLOOKUP($J64,'Material category'!B:F,5,FALSE)*O64</f>
        <v>151550</v>
      </c>
      <c r="Q64" s="123">
        <f t="shared" si="2"/>
        <v>8622.4599999999919</v>
      </c>
      <c r="R64" s="6">
        <f>VLOOKUP(E64,'Billing Type Category'!A:C,3,0)*M64</f>
        <v>142927.54</v>
      </c>
      <c r="S64" s="6">
        <f>VLOOKUP($J64,'Material category'!B:F,4,FALSE)*O64</f>
        <v>175000</v>
      </c>
      <c r="T64" s="6">
        <f t="shared" si="0"/>
        <v>11448.598130841121</v>
      </c>
      <c r="U64" s="6">
        <f t="shared" si="1"/>
        <v>154376.13813084114</v>
      </c>
      <c r="V64" s="2" t="str">
        <f>VLOOKUP($J64,'Material category'!B:D,3,0)</f>
        <v>EV</v>
      </c>
      <c r="W64" s="2" t="str">
        <f>VLOOKUP(G64,'Cust Category'!A:C,3,0)</f>
        <v>Key Account</v>
      </c>
      <c r="X64" s="2" t="str">
        <f>VLOOKUP(G64,'Cust Category'!A:C,2,0)</f>
        <v>CP All Public Company Limited</v>
      </c>
      <c r="Y64" s="31">
        <f t="shared" si="3"/>
        <v>151.55000000000001</v>
      </c>
      <c r="Z64">
        <f t="shared" si="4"/>
        <v>175</v>
      </c>
      <c r="AA64" s="48"/>
    </row>
    <row r="65" spans="1:27">
      <c r="A65" s="179">
        <v>45810</v>
      </c>
      <c r="B65" s="178" t="s">
        <v>4950</v>
      </c>
      <c r="C65" s="178" t="s">
        <v>4951</v>
      </c>
      <c r="D65" s="178" t="s">
        <v>12</v>
      </c>
      <c r="E65" s="178" t="s">
        <v>17</v>
      </c>
      <c r="F65" s="178" t="s">
        <v>4952</v>
      </c>
      <c r="G65" s="178" t="s">
        <v>1165</v>
      </c>
      <c r="H65" s="178" t="s">
        <v>22</v>
      </c>
      <c r="I65" s="178" t="s">
        <v>1388</v>
      </c>
      <c r="J65" s="178" t="s">
        <v>4785</v>
      </c>
      <c r="K65" s="178" t="s">
        <v>4832</v>
      </c>
      <c r="L65" s="180">
        <v>24000</v>
      </c>
      <c r="M65" s="181">
        <v>1420596.62</v>
      </c>
      <c r="N65" s="2" t="str">
        <f>VLOOKUP($J65,'Material category'!B:D,2,0)</f>
        <v>CA FL</v>
      </c>
      <c r="O65" s="123">
        <f>VLOOKUP(E65,'Billing Type Category'!A:C,3,0)*$L65</f>
        <v>24000</v>
      </c>
      <c r="P65" s="123">
        <f>VLOOKUP($J65,'Material category'!B:F,5,FALSE)*O65</f>
        <v>1506960</v>
      </c>
      <c r="Q65" s="123">
        <f t="shared" si="2"/>
        <v>86363.379999999888</v>
      </c>
      <c r="R65" s="6">
        <f>VLOOKUP(E65,'Billing Type Category'!A:C,3,0)*M65</f>
        <v>1420596.62</v>
      </c>
      <c r="S65" s="6">
        <f>VLOOKUP($J65,'Material category'!B:F,4,FALSE)*O65</f>
        <v>1728000</v>
      </c>
      <c r="T65" s="6">
        <f t="shared" si="0"/>
        <v>113046.72897196261</v>
      </c>
      <c r="U65" s="6">
        <f t="shared" si="1"/>
        <v>1533643.3489719627</v>
      </c>
      <c r="V65" s="2" t="str">
        <f>VLOOKUP($J65,'Material category'!B:D,3,0)</f>
        <v>CA</v>
      </c>
      <c r="W65" s="2" t="str">
        <f>VLOOKUP(G65,'Cust Category'!A:C,3,0)</f>
        <v>Key Account</v>
      </c>
      <c r="X65" s="2" t="str">
        <f>VLOOKUP(G65,'Cust Category'!A:C,2,0)</f>
        <v>CP All Public Company Limited</v>
      </c>
      <c r="Y65" s="31">
        <f t="shared" si="3"/>
        <v>62.79</v>
      </c>
      <c r="Z65">
        <f t="shared" si="4"/>
        <v>72</v>
      </c>
      <c r="AA65" s="48"/>
    </row>
    <row r="66" spans="1:27">
      <c r="A66" s="179">
        <v>45810</v>
      </c>
      <c r="B66" s="178" t="s">
        <v>4950</v>
      </c>
      <c r="C66" s="178" t="s">
        <v>4951</v>
      </c>
      <c r="D66" s="178" t="s">
        <v>12</v>
      </c>
      <c r="E66" s="178" t="s">
        <v>17</v>
      </c>
      <c r="F66" s="178" t="s">
        <v>4952</v>
      </c>
      <c r="G66" s="178" t="s">
        <v>1165</v>
      </c>
      <c r="H66" s="178" t="s">
        <v>22</v>
      </c>
      <c r="I66" s="178" t="s">
        <v>1388</v>
      </c>
      <c r="J66" s="178" t="s">
        <v>4782</v>
      </c>
      <c r="K66" s="178" t="s">
        <v>4833</v>
      </c>
      <c r="L66" s="180">
        <v>8000</v>
      </c>
      <c r="M66" s="181">
        <v>473532.21</v>
      </c>
      <c r="N66" s="2" t="str">
        <f>VLOOKUP($J66,'Material category'!B:D,2,0)</f>
        <v>CA BL</v>
      </c>
      <c r="O66" s="123">
        <f>VLOOKUP(E66,'Billing Type Category'!A:C,3,0)*$L66</f>
        <v>8000</v>
      </c>
      <c r="P66" s="123">
        <f>VLOOKUP($J66,'Material category'!B:F,5,FALSE)*O66</f>
        <v>502320</v>
      </c>
      <c r="Q66" s="123">
        <f t="shared" ref="Q66:Q129" si="5">P66-R66</f>
        <v>28787.789999999979</v>
      </c>
      <c r="R66" s="6">
        <f>VLOOKUP(E66,'Billing Type Category'!A:C,3,0)*M66</f>
        <v>473532.21</v>
      </c>
      <c r="S66" s="6">
        <f>VLOOKUP($J66,'Material category'!B:F,4,FALSE)*O66</f>
        <v>576000</v>
      </c>
      <c r="T66" s="6">
        <f t="shared" ref="T66:T129" si="6">S66*7/107</f>
        <v>37682.242990654202</v>
      </c>
      <c r="U66" s="6">
        <f t="shared" ref="U66:U129" si="7">R66+T66</f>
        <v>511214.45299065422</v>
      </c>
      <c r="V66" s="2" t="str">
        <f>VLOOKUP($J66,'Material category'!B:D,3,0)</f>
        <v>CA</v>
      </c>
      <c r="W66" s="2" t="str">
        <f>VLOOKUP(G66,'Cust Category'!A:C,3,0)</f>
        <v>Key Account</v>
      </c>
      <c r="X66" s="2" t="str">
        <f>VLOOKUP(G66,'Cust Category'!A:C,2,0)</f>
        <v>CP All Public Company Limited</v>
      </c>
      <c r="Y66" s="31">
        <f t="shared" ref="Y66:Y129" si="8">P66/O66</f>
        <v>62.79</v>
      </c>
      <c r="Z66">
        <f t="shared" ref="Z66:Z129" si="9">S66/O66</f>
        <v>72</v>
      </c>
      <c r="AA66" s="48"/>
    </row>
    <row r="67" spans="1:27">
      <c r="A67" s="179">
        <v>45810</v>
      </c>
      <c r="B67" s="178" t="s">
        <v>4950</v>
      </c>
      <c r="C67" s="178" t="s">
        <v>4951</v>
      </c>
      <c r="D67" s="178" t="s">
        <v>12</v>
      </c>
      <c r="E67" s="178" t="s">
        <v>17</v>
      </c>
      <c r="F67" s="178" t="s">
        <v>4952</v>
      </c>
      <c r="G67" s="178" t="s">
        <v>1165</v>
      </c>
      <c r="H67" s="178" t="s">
        <v>22</v>
      </c>
      <c r="I67" s="178" t="s">
        <v>1388</v>
      </c>
      <c r="J67" s="178" t="s">
        <v>4786</v>
      </c>
      <c r="K67" s="178" t="s">
        <v>4854</v>
      </c>
      <c r="L67" s="180">
        <v>3000</v>
      </c>
      <c r="M67" s="181">
        <v>177574.58</v>
      </c>
      <c r="N67" s="2" t="str">
        <f>VLOOKUP($J67,'Material category'!B:D,2,0)</f>
        <v>CA MN</v>
      </c>
      <c r="O67" s="123">
        <f>VLOOKUP(E67,'Billing Type Category'!A:C,3,0)*$L67</f>
        <v>3000</v>
      </c>
      <c r="P67" s="123">
        <f>VLOOKUP($J67,'Material category'!B:F,5,FALSE)*O67</f>
        <v>188370</v>
      </c>
      <c r="Q67" s="123">
        <f t="shared" si="5"/>
        <v>10795.420000000013</v>
      </c>
      <c r="R67" s="6">
        <f>VLOOKUP(E67,'Billing Type Category'!A:C,3,0)*M67</f>
        <v>177574.58</v>
      </c>
      <c r="S67" s="6">
        <f>VLOOKUP($J67,'Material category'!B:F,4,FALSE)*O67</f>
        <v>216000</v>
      </c>
      <c r="T67" s="6">
        <f t="shared" si="6"/>
        <v>14130.841121495327</v>
      </c>
      <c r="U67" s="6">
        <f t="shared" si="7"/>
        <v>191705.42112149531</v>
      </c>
      <c r="V67" s="2" t="str">
        <f>VLOOKUP($J67,'Material category'!B:D,3,0)</f>
        <v>CA</v>
      </c>
      <c r="W67" s="2" t="str">
        <f>VLOOKUP(G67,'Cust Category'!A:C,3,0)</f>
        <v>Key Account</v>
      </c>
      <c r="X67" s="2" t="str">
        <f>VLOOKUP(G67,'Cust Category'!A:C,2,0)</f>
        <v>CP All Public Company Limited</v>
      </c>
      <c r="Y67" s="31">
        <f t="shared" si="8"/>
        <v>62.79</v>
      </c>
      <c r="Z67">
        <f t="shared" si="9"/>
        <v>72</v>
      </c>
      <c r="AA67" s="48"/>
    </row>
    <row r="68" spans="1:27">
      <c r="A68" s="179">
        <v>45810</v>
      </c>
      <c r="B68" s="178" t="s">
        <v>4950</v>
      </c>
      <c r="C68" s="178" t="s">
        <v>4951</v>
      </c>
      <c r="D68" s="178" t="s">
        <v>12</v>
      </c>
      <c r="E68" s="178" t="s">
        <v>17</v>
      </c>
      <c r="F68" s="178" t="s">
        <v>4952</v>
      </c>
      <c r="G68" s="178" t="s">
        <v>1165</v>
      </c>
      <c r="H68" s="178" t="s">
        <v>22</v>
      </c>
      <c r="I68" s="178" t="s">
        <v>1388</v>
      </c>
      <c r="J68" s="178" t="s">
        <v>4801</v>
      </c>
      <c r="K68" s="178" t="s">
        <v>4834</v>
      </c>
      <c r="L68" s="180">
        <v>2500</v>
      </c>
      <c r="M68" s="181">
        <v>147978.85999999999</v>
      </c>
      <c r="N68" s="2" t="str">
        <f>VLOOKUP($J68,'Material category'!B:D,2,0)</f>
        <v>CA 100S YL</v>
      </c>
      <c r="O68" s="123">
        <f>VLOOKUP(E68,'Billing Type Category'!A:C,3,0)*$L68</f>
        <v>2500</v>
      </c>
      <c r="P68" s="123">
        <f>VLOOKUP($J68,'Material category'!B:F,5,FALSE)*O68</f>
        <v>156975</v>
      </c>
      <c r="Q68" s="123">
        <f t="shared" si="5"/>
        <v>8996.140000000014</v>
      </c>
      <c r="R68" s="6">
        <f>VLOOKUP(E68,'Billing Type Category'!A:C,3,0)*M68</f>
        <v>147978.85999999999</v>
      </c>
      <c r="S68" s="6">
        <f>VLOOKUP($J68,'Material category'!B:F,4,FALSE)*O68</f>
        <v>180000</v>
      </c>
      <c r="T68" s="6">
        <f t="shared" si="6"/>
        <v>11775.700934579439</v>
      </c>
      <c r="U68" s="6">
        <f t="shared" si="7"/>
        <v>159754.56093457944</v>
      </c>
      <c r="V68" s="2" t="str">
        <f>VLOOKUP($J68,'Material category'!B:D,3,0)</f>
        <v>CAHD</v>
      </c>
      <c r="W68" s="2" t="str">
        <f>VLOOKUP(G68,'Cust Category'!A:C,3,0)</f>
        <v>Key Account</v>
      </c>
      <c r="X68" s="2" t="str">
        <f>VLOOKUP(G68,'Cust Category'!A:C,2,0)</f>
        <v>CP All Public Company Limited</v>
      </c>
      <c r="Y68" s="31">
        <f t="shared" si="8"/>
        <v>62.79</v>
      </c>
      <c r="Z68">
        <f t="shared" si="9"/>
        <v>72</v>
      </c>
      <c r="AA68" s="48"/>
    </row>
    <row r="69" spans="1:27">
      <c r="A69" s="179">
        <v>45810</v>
      </c>
      <c r="B69" s="178" t="s">
        <v>4950</v>
      </c>
      <c r="C69" s="178" t="s">
        <v>4951</v>
      </c>
      <c r="D69" s="178" t="s">
        <v>12</v>
      </c>
      <c r="E69" s="178" t="s">
        <v>17</v>
      </c>
      <c r="F69" s="178" t="s">
        <v>4952</v>
      </c>
      <c r="G69" s="178" t="s">
        <v>1165</v>
      </c>
      <c r="H69" s="178" t="s">
        <v>22</v>
      </c>
      <c r="I69" s="178" t="s">
        <v>1388</v>
      </c>
      <c r="J69" s="178" t="s">
        <v>4806</v>
      </c>
      <c r="K69" s="178" t="s">
        <v>4852</v>
      </c>
      <c r="L69" s="180">
        <v>1500</v>
      </c>
      <c r="M69" s="181">
        <v>88787.32</v>
      </c>
      <c r="N69" s="2" t="str">
        <f>VLOOKUP($J69,'Material category'!B:D,2,0)</f>
        <v>CA 100S GR</v>
      </c>
      <c r="O69" s="123">
        <f>VLOOKUP(E69,'Billing Type Category'!A:C,3,0)*$L69</f>
        <v>1500</v>
      </c>
      <c r="P69" s="123">
        <f>VLOOKUP($J69,'Material category'!B:F,5,FALSE)*O69</f>
        <v>94185</v>
      </c>
      <c r="Q69" s="123">
        <f t="shared" si="5"/>
        <v>5397.679999999993</v>
      </c>
      <c r="R69" s="6">
        <f>VLOOKUP(E69,'Billing Type Category'!A:C,3,0)*M69</f>
        <v>88787.32</v>
      </c>
      <c r="S69" s="6">
        <f>VLOOKUP($J69,'Material category'!B:F,4,FALSE)*O69</f>
        <v>108000</v>
      </c>
      <c r="T69" s="6">
        <f t="shared" si="6"/>
        <v>7065.4205607476633</v>
      </c>
      <c r="U69" s="6">
        <f t="shared" si="7"/>
        <v>95852.740560747668</v>
      </c>
      <c r="V69" s="2" t="str">
        <f>VLOOKUP($J69,'Material category'!B:D,3,0)</f>
        <v>CAHD</v>
      </c>
      <c r="W69" s="2" t="str">
        <f>VLOOKUP(G69,'Cust Category'!A:C,3,0)</f>
        <v>Key Account</v>
      </c>
      <c r="X69" s="2" t="str">
        <f>VLOOKUP(G69,'Cust Category'!A:C,2,0)</f>
        <v>CP All Public Company Limited</v>
      </c>
      <c r="Y69" s="31">
        <f t="shared" si="8"/>
        <v>62.79</v>
      </c>
      <c r="Z69">
        <f t="shared" si="9"/>
        <v>72</v>
      </c>
      <c r="AA69" s="48"/>
    </row>
    <row r="70" spans="1:27">
      <c r="A70" s="179">
        <v>45810</v>
      </c>
      <c r="B70" s="178" t="s">
        <v>4953</v>
      </c>
      <c r="C70" s="178" t="s">
        <v>4954</v>
      </c>
      <c r="D70" s="178" t="s">
        <v>12</v>
      </c>
      <c r="E70" s="178" t="s">
        <v>17</v>
      </c>
      <c r="F70" s="178" t="s">
        <v>4955</v>
      </c>
      <c r="G70" s="178" t="s">
        <v>1165</v>
      </c>
      <c r="H70" s="178" t="s">
        <v>22</v>
      </c>
      <c r="I70" s="178" t="s">
        <v>1388</v>
      </c>
      <c r="J70" s="178" t="s">
        <v>4874</v>
      </c>
      <c r="K70" s="178" t="s">
        <v>4822</v>
      </c>
      <c r="L70" s="180">
        <v>500</v>
      </c>
      <c r="M70" s="181">
        <v>49474.77</v>
      </c>
      <c r="N70" s="2" t="str">
        <f>VLOOKUP($J70,'Material category'!B:D,2,0)</f>
        <v>WI BL</v>
      </c>
      <c r="O70" s="123">
        <f>VLOOKUP(E70,'Billing Type Category'!A:C,3,0)*$L70</f>
        <v>500</v>
      </c>
      <c r="P70" s="123">
        <f>VLOOKUP($J70,'Material category'!B:F,5,FALSE)*O70</f>
        <v>52075</v>
      </c>
      <c r="Q70" s="123">
        <f t="shared" si="5"/>
        <v>2600.2300000000032</v>
      </c>
      <c r="R70" s="6">
        <f>VLOOKUP(E70,'Billing Type Category'!A:C,3,0)*M70</f>
        <v>49474.77</v>
      </c>
      <c r="S70" s="6">
        <f>VLOOKUP($J70,'Material category'!B:F,4,FALSE)*O70</f>
        <v>60000</v>
      </c>
      <c r="T70" s="6">
        <f t="shared" si="6"/>
        <v>3925.233644859813</v>
      </c>
      <c r="U70" s="6">
        <f t="shared" si="7"/>
        <v>53400.003644859811</v>
      </c>
      <c r="V70" s="2" t="str">
        <f>VLOOKUP($J70,'Material category'!B:D,3,0)</f>
        <v>WI</v>
      </c>
      <c r="W70" s="2" t="str">
        <f>VLOOKUP(G70,'Cust Category'!A:C,3,0)</f>
        <v>Key Account</v>
      </c>
      <c r="X70" s="2" t="str">
        <f>VLOOKUP(G70,'Cust Category'!A:C,2,0)</f>
        <v>CP All Public Company Limited</v>
      </c>
      <c r="Y70" s="31">
        <f t="shared" si="8"/>
        <v>104.15</v>
      </c>
      <c r="Z70">
        <f t="shared" si="9"/>
        <v>120</v>
      </c>
      <c r="AA70" s="48"/>
    </row>
    <row r="71" spans="1:27">
      <c r="A71" s="179">
        <v>45810</v>
      </c>
      <c r="B71" s="178" t="s">
        <v>4953</v>
      </c>
      <c r="C71" s="178" t="s">
        <v>4954</v>
      </c>
      <c r="D71" s="178" t="s">
        <v>12</v>
      </c>
      <c r="E71" s="178" t="s">
        <v>17</v>
      </c>
      <c r="F71" s="178" t="s">
        <v>4955</v>
      </c>
      <c r="G71" s="178" t="s">
        <v>1165</v>
      </c>
      <c r="H71" s="178" t="s">
        <v>22</v>
      </c>
      <c r="I71" s="178" t="s">
        <v>1388</v>
      </c>
      <c r="J71" s="178" t="s">
        <v>4898</v>
      </c>
      <c r="K71" s="178" t="s">
        <v>4830</v>
      </c>
      <c r="L71" s="180">
        <v>1500</v>
      </c>
      <c r="M71" s="181">
        <v>88787.32</v>
      </c>
      <c r="N71" s="2" t="str">
        <f>VLOOKUP($J71,'Material category'!B:D,2,0)</f>
        <v>WC RE</v>
      </c>
      <c r="O71" s="123">
        <f>VLOOKUP(E71,'Billing Type Category'!A:C,3,0)*$L71</f>
        <v>1500</v>
      </c>
      <c r="P71" s="123">
        <f>VLOOKUP($J71,'Material category'!B:F,5,FALSE)*O71</f>
        <v>94185</v>
      </c>
      <c r="Q71" s="123">
        <f t="shared" si="5"/>
        <v>5397.679999999993</v>
      </c>
      <c r="R71" s="6">
        <f>VLOOKUP(E71,'Billing Type Category'!A:C,3,0)*M71</f>
        <v>88787.32</v>
      </c>
      <c r="S71" s="6">
        <f>VLOOKUP($J71,'Material category'!B:F,4,FALSE)*O71</f>
        <v>108000</v>
      </c>
      <c r="T71" s="6">
        <f t="shared" si="6"/>
        <v>7065.4205607476633</v>
      </c>
      <c r="U71" s="6">
        <f t="shared" si="7"/>
        <v>95852.740560747668</v>
      </c>
      <c r="V71" s="2" t="str">
        <f>VLOOKUP($J71,'Material category'!B:D,3,0)</f>
        <v>WI</v>
      </c>
      <c r="W71" s="2" t="str">
        <f>VLOOKUP(G71,'Cust Category'!A:C,3,0)</f>
        <v>Key Account</v>
      </c>
      <c r="X71" s="2" t="str">
        <f>VLOOKUP(G71,'Cust Category'!A:C,2,0)</f>
        <v>CP All Public Company Limited</v>
      </c>
      <c r="Y71" s="31">
        <f t="shared" si="8"/>
        <v>62.79</v>
      </c>
      <c r="Z71">
        <f t="shared" si="9"/>
        <v>72</v>
      </c>
      <c r="AA71" s="48"/>
    </row>
    <row r="72" spans="1:27">
      <c r="A72" s="179">
        <v>45810</v>
      </c>
      <c r="B72" s="178" t="s">
        <v>4953</v>
      </c>
      <c r="C72" s="178" t="s">
        <v>4954</v>
      </c>
      <c r="D72" s="178" t="s">
        <v>12</v>
      </c>
      <c r="E72" s="178" t="s">
        <v>17</v>
      </c>
      <c r="F72" s="178" t="s">
        <v>4955</v>
      </c>
      <c r="G72" s="178" t="s">
        <v>1165</v>
      </c>
      <c r="H72" s="178" t="s">
        <v>22</v>
      </c>
      <c r="I72" s="178" t="s">
        <v>1388</v>
      </c>
      <c r="J72" s="178" t="s">
        <v>4886</v>
      </c>
      <c r="K72" s="178" t="s">
        <v>4829</v>
      </c>
      <c r="L72" s="180">
        <v>5000</v>
      </c>
      <c r="M72" s="181">
        <v>295957.73</v>
      </c>
      <c r="N72" s="2" t="str">
        <f>VLOOKUP($J72,'Material category'!B:D,2,0)</f>
        <v>WC BL</v>
      </c>
      <c r="O72" s="123">
        <f>VLOOKUP(E72,'Billing Type Category'!A:C,3,0)*$L72</f>
        <v>5000</v>
      </c>
      <c r="P72" s="123">
        <f>VLOOKUP($J72,'Material category'!B:F,5,FALSE)*O72</f>
        <v>313950</v>
      </c>
      <c r="Q72" s="123">
        <f t="shared" si="5"/>
        <v>17992.270000000019</v>
      </c>
      <c r="R72" s="6">
        <f>VLOOKUP(E72,'Billing Type Category'!A:C,3,0)*M72</f>
        <v>295957.73</v>
      </c>
      <c r="S72" s="6">
        <f>VLOOKUP($J72,'Material category'!B:F,4,FALSE)*O72</f>
        <v>360000</v>
      </c>
      <c r="T72" s="6">
        <f t="shared" si="6"/>
        <v>23551.401869158879</v>
      </c>
      <c r="U72" s="6">
        <f t="shared" si="7"/>
        <v>319509.13186915888</v>
      </c>
      <c r="V72" s="2" t="str">
        <f>VLOOKUP($J72,'Material category'!B:D,3,0)</f>
        <v>WI</v>
      </c>
      <c r="W72" s="2" t="str">
        <f>VLOOKUP(G72,'Cust Category'!A:C,3,0)</f>
        <v>Key Account</v>
      </c>
      <c r="X72" s="2" t="str">
        <f>VLOOKUP(G72,'Cust Category'!A:C,2,0)</f>
        <v>CP All Public Company Limited</v>
      </c>
      <c r="Y72" s="31">
        <f t="shared" si="8"/>
        <v>62.79</v>
      </c>
      <c r="Z72">
        <f t="shared" si="9"/>
        <v>72</v>
      </c>
      <c r="AA72" s="48"/>
    </row>
    <row r="73" spans="1:27">
      <c r="A73" s="179">
        <v>45810</v>
      </c>
      <c r="B73" s="178" t="s">
        <v>4953</v>
      </c>
      <c r="C73" s="178" t="s">
        <v>4954</v>
      </c>
      <c r="D73" s="178" t="s">
        <v>12</v>
      </c>
      <c r="E73" s="178" t="s">
        <v>17</v>
      </c>
      <c r="F73" s="178" t="s">
        <v>4955</v>
      </c>
      <c r="G73" s="178" t="s">
        <v>1165</v>
      </c>
      <c r="H73" s="178" t="s">
        <v>22</v>
      </c>
      <c r="I73" s="178" t="s">
        <v>1388</v>
      </c>
      <c r="J73" s="178" t="s">
        <v>4900</v>
      </c>
      <c r="K73" s="178" t="s">
        <v>4831</v>
      </c>
      <c r="L73" s="180">
        <v>3000</v>
      </c>
      <c r="M73" s="181">
        <v>177574.64</v>
      </c>
      <c r="N73" s="2" t="str">
        <f>VLOOKUP($J73,'Material category'!B:D,2,0)</f>
        <v>WC GR</v>
      </c>
      <c r="O73" s="123">
        <f>VLOOKUP(E73,'Billing Type Category'!A:C,3,0)*$L73</f>
        <v>3000</v>
      </c>
      <c r="P73" s="123">
        <f>VLOOKUP($J73,'Material category'!B:F,5,FALSE)*O73</f>
        <v>188370</v>
      </c>
      <c r="Q73" s="123">
        <f t="shared" si="5"/>
        <v>10795.359999999986</v>
      </c>
      <c r="R73" s="6">
        <f>VLOOKUP(E73,'Billing Type Category'!A:C,3,0)*M73</f>
        <v>177574.64</v>
      </c>
      <c r="S73" s="6">
        <f>VLOOKUP($J73,'Material category'!B:F,4,FALSE)*O73</f>
        <v>216000</v>
      </c>
      <c r="T73" s="6">
        <f t="shared" si="6"/>
        <v>14130.841121495327</v>
      </c>
      <c r="U73" s="6">
        <f t="shared" si="7"/>
        <v>191705.48112149534</v>
      </c>
      <c r="V73" s="2" t="str">
        <f>VLOOKUP($J73,'Material category'!B:D,3,0)</f>
        <v>WI</v>
      </c>
      <c r="W73" s="2" t="str">
        <f>VLOOKUP(G73,'Cust Category'!A:C,3,0)</f>
        <v>Key Account</v>
      </c>
      <c r="X73" s="2" t="str">
        <f>VLOOKUP(G73,'Cust Category'!A:C,2,0)</f>
        <v>CP All Public Company Limited</v>
      </c>
      <c r="Y73" s="31">
        <f t="shared" si="8"/>
        <v>62.79</v>
      </c>
      <c r="Z73">
        <f t="shared" si="9"/>
        <v>72</v>
      </c>
      <c r="AA73" s="48"/>
    </row>
    <row r="74" spans="1:27">
      <c r="A74" s="179">
        <v>45810</v>
      </c>
      <c r="B74" s="178" t="s">
        <v>4956</v>
      </c>
      <c r="C74" s="178" t="s">
        <v>4957</v>
      </c>
      <c r="D74" s="178" t="s">
        <v>12</v>
      </c>
      <c r="E74" s="178" t="s">
        <v>17</v>
      </c>
      <c r="F74" s="178" t="s">
        <v>4958</v>
      </c>
      <c r="G74" s="178" t="s">
        <v>1165</v>
      </c>
      <c r="H74" s="178" t="s">
        <v>22</v>
      </c>
      <c r="I74" s="178" t="s">
        <v>1387</v>
      </c>
      <c r="J74" s="178" t="s">
        <v>4902</v>
      </c>
      <c r="K74" s="178" t="s">
        <v>4821</v>
      </c>
      <c r="L74" s="180">
        <v>1000</v>
      </c>
      <c r="M74" s="181">
        <v>133338.28</v>
      </c>
      <c r="N74" s="2" t="str">
        <f>VLOOKUP($J74,'Material category'!B:D,2,0)</f>
        <v>ME OB</v>
      </c>
      <c r="O74" s="123">
        <f>VLOOKUP(E74,'Billing Type Category'!A:C,3,0)*$L74</f>
        <v>1000</v>
      </c>
      <c r="P74" s="123">
        <f>VLOOKUP($J74,'Material category'!B:F,5,FALSE)*O74</f>
        <v>138530</v>
      </c>
      <c r="Q74" s="123">
        <f t="shared" si="5"/>
        <v>5191.7200000000012</v>
      </c>
      <c r="R74" s="6">
        <f>VLOOKUP(E74,'Billing Type Category'!A:C,3,0)*M74</f>
        <v>133338.28</v>
      </c>
      <c r="S74" s="6">
        <f>VLOOKUP($J74,'Material category'!B:F,4,FALSE)*O74</f>
        <v>160000</v>
      </c>
      <c r="T74" s="6">
        <f t="shared" si="6"/>
        <v>10467.289719626167</v>
      </c>
      <c r="U74" s="6">
        <f t="shared" si="7"/>
        <v>143805.56971962616</v>
      </c>
      <c r="V74" s="2" t="str">
        <f>VLOOKUP($J74,'Material category'!B:D,3,0)</f>
        <v>EV</v>
      </c>
      <c r="W74" s="2" t="str">
        <f>VLOOKUP(G74,'Cust Category'!A:C,3,0)</f>
        <v>Key Account</v>
      </c>
      <c r="X74" s="2" t="str">
        <f>VLOOKUP(G74,'Cust Category'!A:C,2,0)</f>
        <v>CP All Public Company Limited</v>
      </c>
      <c r="Y74" s="31">
        <f t="shared" si="8"/>
        <v>138.53</v>
      </c>
      <c r="Z74">
        <f t="shared" si="9"/>
        <v>160</v>
      </c>
      <c r="AA74" s="48"/>
    </row>
    <row r="75" spans="1:27">
      <c r="A75" s="179">
        <v>45810</v>
      </c>
      <c r="B75" s="178" t="s">
        <v>4956</v>
      </c>
      <c r="C75" s="178" t="s">
        <v>4957</v>
      </c>
      <c r="D75" s="178" t="s">
        <v>12</v>
      </c>
      <c r="E75" s="178" t="s">
        <v>17</v>
      </c>
      <c r="F75" s="178" t="s">
        <v>4958</v>
      </c>
      <c r="G75" s="178" t="s">
        <v>1165</v>
      </c>
      <c r="H75" s="178" t="s">
        <v>22</v>
      </c>
      <c r="I75" s="178" t="s">
        <v>1387</v>
      </c>
      <c r="J75" s="178" t="s">
        <v>4791</v>
      </c>
      <c r="K75" s="178" t="s">
        <v>4820</v>
      </c>
      <c r="L75" s="180">
        <v>500</v>
      </c>
      <c r="M75" s="181">
        <v>66669.14</v>
      </c>
      <c r="N75" s="2" t="str">
        <f>VLOOKUP($J75,'Material category'!B:D,2,0)</f>
        <v>ME SB</v>
      </c>
      <c r="O75" s="123">
        <f>VLOOKUP(E75,'Billing Type Category'!A:C,3,0)*$L75</f>
        <v>500</v>
      </c>
      <c r="P75" s="123">
        <f>VLOOKUP($J75,'Material category'!B:F,5,FALSE)*O75</f>
        <v>69265</v>
      </c>
      <c r="Q75" s="123">
        <f t="shared" si="5"/>
        <v>2595.8600000000006</v>
      </c>
      <c r="R75" s="6">
        <f>VLOOKUP(E75,'Billing Type Category'!A:C,3,0)*M75</f>
        <v>66669.14</v>
      </c>
      <c r="S75" s="6">
        <f>VLOOKUP($J75,'Material category'!B:F,4,FALSE)*O75</f>
        <v>80000</v>
      </c>
      <c r="T75" s="6">
        <f t="shared" si="6"/>
        <v>5233.6448598130837</v>
      </c>
      <c r="U75" s="6">
        <f t="shared" si="7"/>
        <v>71902.78485981308</v>
      </c>
      <c r="V75" s="2" t="str">
        <f>VLOOKUP($J75,'Material category'!B:D,3,0)</f>
        <v>EV</v>
      </c>
      <c r="W75" s="2" t="str">
        <f>VLOOKUP(G75,'Cust Category'!A:C,3,0)</f>
        <v>Key Account</v>
      </c>
      <c r="X75" s="2" t="str">
        <f>VLOOKUP(G75,'Cust Category'!A:C,2,0)</f>
        <v>CP All Public Company Limited</v>
      </c>
      <c r="Y75" s="31">
        <f t="shared" si="8"/>
        <v>138.53</v>
      </c>
      <c r="Z75">
        <f t="shared" si="9"/>
        <v>160</v>
      </c>
      <c r="AA75" s="48"/>
    </row>
    <row r="76" spans="1:27">
      <c r="A76" s="179">
        <v>45810</v>
      </c>
      <c r="B76" s="178" t="s">
        <v>4956</v>
      </c>
      <c r="C76" s="178" t="s">
        <v>4957</v>
      </c>
      <c r="D76" s="178" t="s">
        <v>12</v>
      </c>
      <c r="E76" s="178" t="s">
        <v>17</v>
      </c>
      <c r="F76" s="178" t="s">
        <v>4958</v>
      </c>
      <c r="G76" s="178" t="s">
        <v>1165</v>
      </c>
      <c r="H76" s="178" t="s">
        <v>22</v>
      </c>
      <c r="I76" s="178" t="s">
        <v>1387</v>
      </c>
      <c r="J76" s="178" t="s">
        <v>4792</v>
      </c>
      <c r="K76" s="178" t="s">
        <v>4851</v>
      </c>
      <c r="L76" s="180">
        <v>500</v>
      </c>
      <c r="M76" s="181">
        <v>71463.77</v>
      </c>
      <c r="N76" s="2" t="str">
        <f>VLOOKUP($J76,'Material category'!B:D,2,0)</f>
        <v>ME OP</v>
      </c>
      <c r="O76" s="123">
        <f>VLOOKUP(E76,'Billing Type Category'!A:C,3,0)*$L76</f>
        <v>500</v>
      </c>
      <c r="P76" s="123">
        <f>VLOOKUP($J76,'Material category'!B:F,5,FALSE)*O76</f>
        <v>75775</v>
      </c>
      <c r="Q76" s="123">
        <f t="shared" si="5"/>
        <v>4311.2299999999959</v>
      </c>
      <c r="R76" s="6">
        <f>VLOOKUP(E76,'Billing Type Category'!A:C,3,0)*M76</f>
        <v>71463.77</v>
      </c>
      <c r="S76" s="6">
        <f>VLOOKUP($J76,'Material category'!B:F,4,FALSE)*O76</f>
        <v>87500</v>
      </c>
      <c r="T76" s="6">
        <f t="shared" si="6"/>
        <v>5724.2990654205605</v>
      </c>
      <c r="U76" s="6">
        <f t="shared" si="7"/>
        <v>77188.069065420568</v>
      </c>
      <c r="V76" s="2" t="str">
        <f>VLOOKUP($J76,'Material category'!B:D,3,0)</f>
        <v>EV</v>
      </c>
      <c r="W76" s="2" t="str">
        <f>VLOOKUP(G76,'Cust Category'!A:C,3,0)</f>
        <v>Key Account</v>
      </c>
      <c r="X76" s="2" t="str">
        <f>VLOOKUP(G76,'Cust Category'!A:C,2,0)</f>
        <v>CP All Public Company Limited</v>
      </c>
      <c r="Y76" s="31">
        <f t="shared" si="8"/>
        <v>151.55000000000001</v>
      </c>
      <c r="Z76">
        <f t="shared" si="9"/>
        <v>175</v>
      </c>
      <c r="AA76" s="48"/>
    </row>
    <row r="77" spans="1:27">
      <c r="A77" s="179">
        <v>45810</v>
      </c>
      <c r="B77" s="178" t="s">
        <v>4956</v>
      </c>
      <c r="C77" s="178" t="s">
        <v>4957</v>
      </c>
      <c r="D77" s="178" t="s">
        <v>12</v>
      </c>
      <c r="E77" s="178" t="s">
        <v>17</v>
      </c>
      <c r="F77" s="178" t="s">
        <v>4958</v>
      </c>
      <c r="G77" s="178" t="s">
        <v>1165</v>
      </c>
      <c r="H77" s="178" t="s">
        <v>22</v>
      </c>
      <c r="I77" s="178" t="s">
        <v>1387</v>
      </c>
      <c r="J77" s="178" t="s">
        <v>4785</v>
      </c>
      <c r="K77" s="178" t="s">
        <v>4832</v>
      </c>
      <c r="L77" s="180">
        <v>8000</v>
      </c>
      <c r="M77" s="181">
        <v>473532.21</v>
      </c>
      <c r="N77" s="2" t="str">
        <f>VLOOKUP($J77,'Material category'!B:D,2,0)</f>
        <v>CA FL</v>
      </c>
      <c r="O77" s="123">
        <f>VLOOKUP(E77,'Billing Type Category'!A:C,3,0)*$L77</f>
        <v>8000</v>
      </c>
      <c r="P77" s="123">
        <f>VLOOKUP($J77,'Material category'!B:F,5,FALSE)*O77</f>
        <v>502320</v>
      </c>
      <c r="Q77" s="123">
        <f t="shared" si="5"/>
        <v>28787.789999999979</v>
      </c>
      <c r="R77" s="6">
        <f>VLOOKUP(E77,'Billing Type Category'!A:C,3,0)*M77</f>
        <v>473532.21</v>
      </c>
      <c r="S77" s="6">
        <f>VLOOKUP($J77,'Material category'!B:F,4,FALSE)*O77</f>
        <v>576000</v>
      </c>
      <c r="T77" s="6">
        <f t="shared" si="6"/>
        <v>37682.242990654202</v>
      </c>
      <c r="U77" s="6">
        <f t="shared" si="7"/>
        <v>511214.45299065422</v>
      </c>
      <c r="V77" s="2" t="str">
        <f>VLOOKUP($J77,'Material category'!B:D,3,0)</f>
        <v>CA</v>
      </c>
      <c r="W77" s="2" t="str">
        <f>VLOOKUP(G77,'Cust Category'!A:C,3,0)</f>
        <v>Key Account</v>
      </c>
      <c r="X77" s="2" t="str">
        <f>VLOOKUP(G77,'Cust Category'!A:C,2,0)</f>
        <v>CP All Public Company Limited</v>
      </c>
      <c r="Y77" s="31">
        <f t="shared" si="8"/>
        <v>62.79</v>
      </c>
      <c r="Z77">
        <f t="shared" si="9"/>
        <v>72</v>
      </c>
      <c r="AA77" s="48"/>
    </row>
    <row r="78" spans="1:27">
      <c r="A78" s="179">
        <v>45810</v>
      </c>
      <c r="B78" s="178" t="s">
        <v>4956</v>
      </c>
      <c r="C78" s="178" t="s">
        <v>4957</v>
      </c>
      <c r="D78" s="178" t="s">
        <v>12</v>
      </c>
      <c r="E78" s="178" t="s">
        <v>17</v>
      </c>
      <c r="F78" s="178" t="s">
        <v>4958</v>
      </c>
      <c r="G78" s="178" t="s">
        <v>1165</v>
      </c>
      <c r="H78" s="178" t="s">
        <v>22</v>
      </c>
      <c r="I78" s="178" t="s">
        <v>1387</v>
      </c>
      <c r="J78" s="178" t="s">
        <v>4782</v>
      </c>
      <c r="K78" s="178" t="s">
        <v>4833</v>
      </c>
      <c r="L78" s="180">
        <v>3000</v>
      </c>
      <c r="M78" s="181">
        <v>177574.58</v>
      </c>
      <c r="N78" s="2" t="str">
        <f>VLOOKUP($J78,'Material category'!B:D,2,0)</f>
        <v>CA BL</v>
      </c>
      <c r="O78" s="123">
        <f>VLOOKUP(E78,'Billing Type Category'!A:C,3,0)*$L78</f>
        <v>3000</v>
      </c>
      <c r="P78" s="123">
        <f>VLOOKUP($J78,'Material category'!B:F,5,FALSE)*O78</f>
        <v>188370</v>
      </c>
      <c r="Q78" s="123">
        <f t="shared" si="5"/>
        <v>10795.420000000013</v>
      </c>
      <c r="R78" s="6">
        <f>VLOOKUP(E78,'Billing Type Category'!A:C,3,0)*M78</f>
        <v>177574.58</v>
      </c>
      <c r="S78" s="6">
        <f>VLOOKUP($J78,'Material category'!B:F,4,FALSE)*O78</f>
        <v>216000</v>
      </c>
      <c r="T78" s="6">
        <f t="shared" si="6"/>
        <v>14130.841121495327</v>
      </c>
      <c r="U78" s="6">
        <f t="shared" si="7"/>
        <v>191705.42112149531</v>
      </c>
      <c r="V78" s="2" t="str">
        <f>VLOOKUP($J78,'Material category'!B:D,3,0)</f>
        <v>CA</v>
      </c>
      <c r="W78" s="2" t="str">
        <f>VLOOKUP(G78,'Cust Category'!A:C,3,0)</f>
        <v>Key Account</v>
      </c>
      <c r="X78" s="2" t="str">
        <f>VLOOKUP(G78,'Cust Category'!A:C,2,0)</f>
        <v>CP All Public Company Limited</v>
      </c>
      <c r="Y78" s="31">
        <f t="shared" si="8"/>
        <v>62.79</v>
      </c>
      <c r="Z78">
        <f t="shared" si="9"/>
        <v>72</v>
      </c>
      <c r="AA78" s="48"/>
    </row>
    <row r="79" spans="1:27">
      <c r="A79" s="179">
        <v>45810</v>
      </c>
      <c r="B79" s="178" t="s">
        <v>4956</v>
      </c>
      <c r="C79" s="178" t="s">
        <v>4957</v>
      </c>
      <c r="D79" s="178" t="s">
        <v>12</v>
      </c>
      <c r="E79" s="178" t="s">
        <v>17</v>
      </c>
      <c r="F79" s="178" t="s">
        <v>4958</v>
      </c>
      <c r="G79" s="178" t="s">
        <v>1165</v>
      </c>
      <c r="H79" s="178" t="s">
        <v>22</v>
      </c>
      <c r="I79" s="178" t="s">
        <v>1387</v>
      </c>
      <c r="J79" s="178" t="s">
        <v>4786</v>
      </c>
      <c r="K79" s="178" t="s">
        <v>4854</v>
      </c>
      <c r="L79" s="180">
        <v>1500</v>
      </c>
      <c r="M79" s="181">
        <v>88787.29</v>
      </c>
      <c r="N79" s="2" t="str">
        <f>VLOOKUP($J79,'Material category'!B:D,2,0)</f>
        <v>CA MN</v>
      </c>
      <c r="O79" s="123">
        <f>VLOOKUP(E79,'Billing Type Category'!A:C,3,0)*$L79</f>
        <v>1500</v>
      </c>
      <c r="P79" s="123">
        <f>VLOOKUP($J79,'Material category'!B:F,5,FALSE)*O79</f>
        <v>94185</v>
      </c>
      <c r="Q79" s="123">
        <f t="shared" si="5"/>
        <v>5397.7100000000064</v>
      </c>
      <c r="R79" s="6">
        <f>VLOOKUP(E79,'Billing Type Category'!A:C,3,0)*M79</f>
        <v>88787.29</v>
      </c>
      <c r="S79" s="6">
        <f>VLOOKUP($J79,'Material category'!B:F,4,FALSE)*O79</f>
        <v>108000</v>
      </c>
      <c r="T79" s="6">
        <f t="shared" si="6"/>
        <v>7065.4205607476633</v>
      </c>
      <c r="U79" s="6">
        <f t="shared" si="7"/>
        <v>95852.710560747655</v>
      </c>
      <c r="V79" s="2" t="str">
        <f>VLOOKUP($J79,'Material category'!B:D,3,0)</f>
        <v>CA</v>
      </c>
      <c r="W79" s="2" t="str">
        <f>VLOOKUP(G79,'Cust Category'!A:C,3,0)</f>
        <v>Key Account</v>
      </c>
      <c r="X79" s="2" t="str">
        <f>VLOOKUP(G79,'Cust Category'!A:C,2,0)</f>
        <v>CP All Public Company Limited</v>
      </c>
      <c r="Y79" s="31">
        <f t="shared" si="8"/>
        <v>62.79</v>
      </c>
      <c r="Z79">
        <f t="shared" si="9"/>
        <v>72</v>
      </c>
      <c r="AA79" s="48"/>
    </row>
    <row r="80" spans="1:27">
      <c r="A80" s="179">
        <v>45810</v>
      </c>
      <c r="B80" s="178" t="s">
        <v>4956</v>
      </c>
      <c r="C80" s="178" t="s">
        <v>4957</v>
      </c>
      <c r="D80" s="178" t="s">
        <v>12</v>
      </c>
      <c r="E80" s="178" t="s">
        <v>17</v>
      </c>
      <c r="F80" s="178" t="s">
        <v>4958</v>
      </c>
      <c r="G80" s="178" t="s">
        <v>1165</v>
      </c>
      <c r="H80" s="178" t="s">
        <v>22</v>
      </c>
      <c r="I80" s="178" t="s">
        <v>1387</v>
      </c>
      <c r="J80" s="178" t="s">
        <v>4801</v>
      </c>
      <c r="K80" s="178" t="s">
        <v>4834</v>
      </c>
      <c r="L80" s="180">
        <v>8000</v>
      </c>
      <c r="M80" s="181">
        <v>473532.37</v>
      </c>
      <c r="N80" s="2" t="str">
        <f>VLOOKUP($J80,'Material category'!B:D,2,0)</f>
        <v>CA 100S YL</v>
      </c>
      <c r="O80" s="123">
        <f>VLOOKUP(E80,'Billing Type Category'!A:C,3,0)*$L80</f>
        <v>8000</v>
      </c>
      <c r="P80" s="123">
        <f>VLOOKUP($J80,'Material category'!B:F,5,FALSE)*O80</f>
        <v>502320</v>
      </c>
      <c r="Q80" s="123">
        <f t="shared" si="5"/>
        <v>28787.630000000005</v>
      </c>
      <c r="R80" s="6">
        <f>VLOOKUP(E80,'Billing Type Category'!A:C,3,0)*M80</f>
        <v>473532.37</v>
      </c>
      <c r="S80" s="6">
        <f>VLOOKUP($J80,'Material category'!B:F,4,FALSE)*O80</f>
        <v>576000</v>
      </c>
      <c r="T80" s="6">
        <f t="shared" si="6"/>
        <v>37682.242990654202</v>
      </c>
      <c r="U80" s="6">
        <f t="shared" si="7"/>
        <v>511214.61299065419</v>
      </c>
      <c r="V80" s="2" t="str">
        <f>VLOOKUP($J80,'Material category'!B:D,3,0)</f>
        <v>CAHD</v>
      </c>
      <c r="W80" s="2" t="str">
        <f>VLOOKUP(G80,'Cust Category'!A:C,3,0)</f>
        <v>Key Account</v>
      </c>
      <c r="X80" s="2" t="str">
        <f>VLOOKUP(G80,'Cust Category'!A:C,2,0)</f>
        <v>CP All Public Company Limited</v>
      </c>
      <c r="Y80" s="31">
        <f t="shared" si="8"/>
        <v>62.79</v>
      </c>
      <c r="Z80">
        <f t="shared" si="9"/>
        <v>72</v>
      </c>
      <c r="AA80" s="48"/>
    </row>
    <row r="81" spans="1:27">
      <c r="A81" s="179">
        <v>45810</v>
      </c>
      <c r="B81" s="178" t="s">
        <v>4956</v>
      </c>
      <c r="C81" s="178" t="s">
        <v>4957</v>
      </c>
      <c r="D81" s="178" t="s">
        <v>12</v>
      </c>
      <c r="E81" s="178" t="s">
        <v>17</v>
      </c>
      <c r="F81" s="178" t="s">
        <v>4958</v>
      </c>
      <c r="G81" s="178" t="s">
        <v>1165</v>
      </c>
      <c r="H81" s="178" t="s">
        <v>22</v>
      </c>
      <c r="I81" s="178" t="s">
        <v>1387</v>
      </c>
      <c r="J81" s="178" t="s">
        <v>4806</v>
      </c>
      <c r="K81" s="178" t="s">
        <v>4852</v>
      </c>
      <c r="L81" s="180">
        <v>1000</v>
      </c>
      <c r="M81" s="181">
        <v>59191.55</v>
      </c>
      <c r="N81" s="2" t="str">
        <f>VLOOKUP($J81,'Material category'!B:D,2,0)</f>
        <v>CA 100S GR</v>
      </c>
      <c r="O81" s="123">
        <f>VLOOKUP(E81,'Billing Type Category'!A:C,3,0)*$L81</f>
        <v>1000</v>
      </c>
      <c r="P81" s="123">
        <f>VLOOKUP($J81,'Material category'!B:F,5,FALSE)*O81</f>
        <v>62790</v>
      </c>
      <c r="Q81" s="123">
        <f t="shared" si="5"/>
        <v>3598.4499999999971</v>
      </c>
      <c r="R81" s="6">
        <f>VLOOKUP(E81,'Billing Type Category'!A:C,3,0)*M81</f>
        <v>59191.55</v>
      </c>
      <c r="S81" s="6">
        <f>VLOOKUP($J81,'Material category'!B:F,4,FALSE)*O81</f>
        <v>72000</v>
      </c>
      <c r="T81" s="6">
        <f t="shared" si="6"/>
        <v>4710.2803738317753</v>
      </c>
      <c r="U81" s="6">
        <f t="shared" si="7"/>
        <v>63901.830373831777</v>
      </c>
      <c r="V81" s="2" t="str">
        <f>VLOOKUP($J81,'Material category'!B:D,3,0)</f>
        <v>CAHD</v>
      </c>
      <c r="W81" s="2" t="str">
        <f>VLOOKUP(G81,'Cust Category'!A:C,3,0)</f>
        <v>Key Account</v>
      </c>
      <c r="X81" s="2" t="str">
        <f>VLOOKUP(G81,'Cust Category'!A:C,2,0)</f>
        <v>CP All Public Company Limited</v>
      </c>
      <c r="Y81" s="31">
        <f t="shared" si="8"/>
        <v>62.79</v>
      </c>
      <c r="Z81">
        <f t="shared" si="9"/>
        <v>72</v>
      </c>
      <c r="AA81" s="48"/>
    </row>
    <row r="82" spans="1:27">
      <c r="A82" s="179">
        <v>45810</v>
      </c>
      <c r="B82" s="178" t="s">
        <v>4959</v>
      </c>
      <c r="C82" s="178" t="s">
        <v>4960</v>
      </c>
      <c r="D82" s="178" t="s">
        <v>12</v>
      </c>
      <c r="E82" s="178" t="s">
        <v>17</v>
      </c>
      <c r="F82" s="178" t="s">
        <v>4961</v>
      </c>
      <c r="G82" s="178" t="s">
        <v>1165</v>
      </c>
      <c r="H82" s="178" t="s">
        <v>22</v>
      </c>
      <c r="I82" s="178" t="s">
        <v>1387</v>
      </c>
      <c r="J82" s="178" t="s">
        <v>4874</v>
      </c>
      <c r="K82" s="178" t="s">
        <v>4822</v>
      </c>
      <c r="L82" s="180">
        <v>500</v>
      </c>
      <c r="M82" s="181">
        <v>49474.77</v>
      </c>
      <c r="N82" s="2" t="str">
        <f>VLOOKUP($J82,'Material category'!B:D,2,0)</f>
        <v>WI BL</v>
      </c>
      <c r="O82" s="123">
        <f>VLOOKUP(E82,'Billing Type Category'!A:C,3,0)*$L82</f>
        <v>500</v>
      </c>
      <c r="P82" s="123">
        <f>VLOOKUP($J82,'Material category'!B:F,5,FALSE)*O82</f>
        <v>52075</v>
      </c>
      <c r="Q82" s="123">
        <f t="shared" si="5"/>
        <v>2600.2300000000032</v>
      </c>
      <c r="R82" s="6">
        <f>VLOOKUP(E82,'Billing Type Category'!A:C,3,0)*M82</f>
        <v>49474.77</v>
      </c>
      <c r="S82" s="6">
        <f>VLOOKUP($J82,'Material category'!B:F,4,FALSE)*O82</f>
        <v>60000</v>
      </c>
      <c r="T82" s="6">
        <f t="shared" si="6"/>
        <v>3925.233644859813</v>
      </c>
      <c r="U82" s="6">
        <f t="shared" si="7"/>
        <v>53400.003644859811</v>
      </c>
      <c r="V82" s="2" t="str">
        <f>VLOOKUP($J82,'Material category'!B:D,3,0)</f>
        <v>WI</v>
      </c>
      <c r="W82" s="2" t="str">
        <f>VLOOKUP(G82,'Cust Category'!A:C,3,0)</f>
        <v>Key Account</v>
      </c>
      <c r="X82" s="2" t="str">
        <f>VLOOKUP(G82,'Cust Category'!A:C,2,0)</f>
        <v>CP All Public Company Limited</v>
      </c>
      <c r="Y82" s="31">
        <f t="shared" si="8"/>
        <v>104.15</v>
      </c>
      <c r="Z82">
        <f t="shared" si="9"/>
        <v>120</v>
      </c>
      <c r="AA82" s="48"/>
    </row>
    <row r="83" spans="1:27">
      <c r="A83" s="179">
        <v>45810</v>
      </c>
      <c r="B83" s="178" t="s">
        <v>4959</v>
      </c>
      <c r="C83" s="178" t="s">
        <v>4960</v>
      </c>
      <c r="D83" s="178" t="s">
        <v>12</v>
      </c>
      <c r="E83" s="178" t="s">
        <v>17</v>
      </c>
      <c r="F83" s="178" t="s">
        <v>4961</v>
      </c>
      <c r="G83" s="178" t="s">
        <v>1165</v>
      </c>
      <c r="H83" s="178" t="s">
        <v>22</v>
      </c>
      <c r="I83" s="178" t="s">
        <v>1387</v>
      </c>
      <c r="J83" s="178" t="s">
        <v>4898</v>
      </c>
      <c r="K83" s="178" t="s">
        <v>4830</v>
      </c>
      <c r="L83" s="180">
        <v>2000</v>
      </c>
      <c r="M83" s="181">
        <v>118383.09</v>
      </c>
      <c r="N83" s="2" t="str">
        <f>VLOOKUP($J83,'Material category'!B:D,2,0)</f>
        <v>WC RE</v>
      </c>
      <c r="O83" s="123">
        <f>VLOOKUP(E83,'Billing Type Category'!A:C,3,0)*$L83</f>
        <v>2000</v>
      </c>
      <c r="P83" s="123">
        <f>VLOOKUP($J83,'Material category'!B:F,5,FALSE)*O83</f>
        <v>125580</v>
      </c>
      <c r="Q83" s="123">
        <f t="shared" si="5"/>
        <v>7196.9100000000035</v>
      </c>
      <c r="R83" s="6">
        <f>VLOOKUP(E83,'Billing Type Category'!A:C,3,0)*M83</f>
        <v>118383.09</v>
      </c>
      <c r="S83" s="6">
        <f>VLOOKUP($J83,'Material category'!B:F,4,FALSE)*O83</f>
        <v>144000</v>
      </c>
      <c r="T83" s="6">
        <f t="shared" si="6"/>
        <v>9420.5607476635505</v>
      </c>
      <c r="U83" s="6">
        <f t="shared" si="7"/>
        <v>127803.65074766355</v>
      </c>
      <c r="V83" s="2" t="str">
        <f>VLOOKUP($J83,'Material category'!B:D,3,0)</f>
        <v>WI</v>
      </c>
      <c r="W83" s="2" t="str">
        <f>VLOOKUP(G83,'Cust Category'!A:C,3,0)</f>
        <v>Key Account</v>
      </c>
      <c r="X83" s="2" t="str">
        <f>VLOOKUP(G83,'Cust Category'!A:C,2,0)</f>
        <v>CP All Public Company Limited</v>
      </c>
      <c r="Y83" s="31">
        <f t="shared" si="8"/>
        <v>62.79</v>
      </c>
      <c r="Z83">
        <f t="shared" si="9"/>
        <v>72</v>
      </c>
      <c r="AA83" s="48"/>
    </row>
    <row r="84" spans="1:27">
      <c r="A84" s="179">
        <v>45810</v>
      </c>
      <c r="B84" s="178" t="s">
        <v>4959</v>
      </c>
      <c r="C84" s="178" t="s">
        <v>4960</v>
      </c>
      <c r="D84" s="178" t="s">
        <v>12</v>
      </c>
      <c r="E84" s="178" t="s">
        <v>17</v>
      </c>
      <c r="F84" s="178" t="s">
        <v>4961</v>
      </c>
      <c r="G84" s="178" t="s">
        <v>1165</v>
      </c>
      <c r="H84" s="178" t="s">
        <v>22</v>
      </c>
      <c r="I84" s="178" t="s">
        <v>1387</v>
      </c>
      <c r="J84" s="178" t="s">
        <v>4886</v>
      </c>
      <c r="K84" s="178" t="s">
        <v>4829</v>
      </c>
      <c r="L84" s="180">
        <v>4000</v>
      </c>
      <c r="M84" s="181">
        <v>236766.18</v>
      </c>
      <c r="N84" s="2" t="str">
        <f>VLOOKUP($J84,'Material category'!B:D,2,0)</f>
        <v>WC BL</v>
      </c>
      <c r="O84" s="123">
        <f>VLOOKUP(E84,'Billing Type Category'!A:C,3,0)*$L84</f>
        <v>4000</v>
      </c>
      <c r="P84" s="123">
        <f>VLOOKUP($J84,'Material category'!B:F,5,FALSE)*O84</f>
        <v>251160</v>
      </c>
      <c r="Q84" s="123">
        <f t="shared" si="5"/>
        <v>14393.820000000007</v>
      </c>
      <c r="R84" s="6">
        <f>VLOOKUP(E84,'Billing Type Category'!A:C,3,0)*M84</f>
        <v>236766.18</v>
      </c>
      <c r="S84" s="6">
        <f>VLOOKUP($J84,'Material category'!B:F,4,FALSE)*O84</f>
        <v>288000</v>
      </c>
      <c r="T84" s="6">
        <f t="shared" si="6"/>
        <v>18841.121495327101</v>
      </c>
      <c r="U84" s="6">
        <f t="shared" si="7"/>
        <v>255607.30149532709</v>
      </c>
      <c r="V84" s="2" t="str">
        <f>VLOOKUP($J84,'Material category'!B:D,3,0)</f>
        <v>WI</v>
      </c>
      <c r="W84" s="2" t="str">
        <f>VLOOKUP(G84,'Cust Category'!A:C,3,0)</f>
        <v>Key Account</v>
      </c>
      <c r="X84" s="2" t="str">
        <f>VLOOKUP(G84,'Cust Category'!A:C,2,0)</f>
        <v>CP All Public Company Limited</v>
      </c>
      <c r="Y84" s="31">
        <f t="shared" si="8"/>
        <v>62.79</v>
      </c>
      <c r="Z84">
        <f t="shared" si="9"/>
        <v>72</v>
      </c>
      <c r="AA84" s="48"/>
    </row>
    <row r="85" spans="1:27">
      <c r="A85" s="179">
        <v>45810</v>
      </c>
      <c r="B85" s="178" t="s">
        <v>4959</v>
      </c>
      <c r="C85" s="178" t="s">
        <v>4960</v>
      </c>
      <c r="D85" s="178" t="s">
        <v>12</v>
      </c>
      <c r="E85" s="178" t="s">
        <v>17</v>
      </c>
      <c r="F85" s="178" t="s">
        <v>4961</v>
      </c>
      <c r="G85" s="178" t="s">
        <v>1165</v>
      </c>
      <c r="H85" s="178" t="s">
        <v>22</v>
      </c>
      <c r="I85" s="178" t="s">
        <v>1387</v>
      </c>
      <c r="J85" s="178" t="s">
        <v>4900</v>
      </c>
      <c r="K85" s="178" t="s">
        <v>4831</v>
      </c>
      <c r="L85" s="180">
        <v>2000</v>
      </c>
      <c r="M85" s="181">
        <v>118383.09</v>
      </c>
      <c r="N85" s="2" t="str">
        <f>VLOOKUP($J85,'Material category'!B:D,2,0)</f>
        <v>WC GR</v>
      </c>
      <c r="O85" s="123">
        <f>VLOOKUP(E85,'Billing Type Category'!A:C,3,0)*$L85</f>
        <v>2000</v>
      </c>
      <c r="P85" s="123">
        <f>VLOOKUP($J85,'Material category'!B:F,5,FALSE)*O85</f>
        <v>125580</v>
      </c>
      <c r="Q85" s="123">
        <f t="shared" si="5"/>
        <v>7196.9100000000035</v>
      </c>
      <c r="R85" s="6">
        <f>VLOOKUP(E85,'Billing Type Category'!A:C,3,0)*M85</f>
        <v>118383.09</v>
      </c>
      <c r="S85" s="6">
        <f>VLOOKUP($J85,'Material category'!B:F,4,FALSE)*O85</f>
        <v>144000</v>
      </c>
      <c r="T85" s="6">
        <f t="shared" si="6"/>
        <v>9420.5607476635505</v>
      </c>
      <c r="U85" s="6">
        <f t="shared" si="7"/>
        <v>127803.65074766355</v>
      </c>
      <c r="V85" s="2" t="str">
        <f>VLOOKUP($J85,'Material category'!B:D,3,0)</f>
        <v>WI</v>
      </c>
      <c r="W85" s="2" t="str">
        <f>VLOOKUP(G85,'Cust Category'!A:C,3,0)</f>
        <v>Key Account</v>
      </c>
      <c r="X85" s="2" t="str">
        <f>VLOOKUP(G85,'Cust Category'!A:C,2,0)</f>
        <v>CP All Public Company Limited</v>
      </c>
      <c r="Y85" s="31">
        <f t="shared" si="8"/>
        <v>62.79</v>
      </c>
      <c r="Z85">
        <f t="shared" si="9"/>
        <v>72</v>
      </c>
      <c r="AA85" s="48"/>
    </row>
    <row r="86" spans="1:27">
      <c r="A86" s="179">
        <v>45810</v>
      </c>
      <c r="B86" s="178" t="s">
        <v>4962</v>
      </c>
      <c r="C86" s="178" t="s">
        <v>4963</v>
      </c>
      <c r="D86" s="178" t="s">
        <v>12</v>
      </c>
      <c r="E86" s="178" t="s">
        <v>17</v>
      </c>
      <c r="F86" s="178" t="s">
        <v>4964</v>
      </c>
      <c r="G86" s="178" t="s">
        <v>1165</v>
      </c>
      <c r="H86" s="178" t="s">
        <v>22</v>
      </c>
      <c r="I86" s="178" t="s">
        <v>3339</v>
      </c>
      <c r="J86" s="178" t="s">
        <v>4902</v>
      </c>
      <c r="K86" s="178" t="s">
        <v>4821</v>
      </c>
      <c r="L86" s="180">
        <v>1500</v>
      </c>
      <c r="M86" s="181">
        <v>200007.42</v>
      </c>
      <c r="N86" s="2" t="str">
        <f>VLOOKUP($J86,'Material category'!B:D,2,0)</f>
        <v>ME OB</v>
      </c>
      <c r="O86" s="123">
        <f>VLOOKUP(E86,'Billing Type Category'!A:C,3,0)*$L86</f>
        <v>1500</v>
      </c>
      <c r="P86" s="123">
        <f>VLOOKUP($J86,'Material category'!B:F,5,FALSE)*O86</f>
        <v>207795</v>
      </c>
      <c r="Q86" s="123">
        <f t="shared" si="5"/>
        <v>7787.5799999999872</v>
      </c>
      <c r="R86" s="6">
        <f>VLOOKUP(E86,'Billing Type Category'!A:C,3,0)*M86</f>
        <v>200007.42</v>
      </c>
      <c r="S86" s="6">
        <f>VLOOKUP($J86,'Material category'!B:F,4,FALSE)*O86</f>
        <v>240000</v>
      </c>
      <c r="T86" s="6">
        <f t="shared" si="6"/>
        <v>15700.934579439252</v>
      </c>
      <c r="U86" s="6">
        <f t="shared" si="7"/>
        <v>215708.35457943927</v>
      </c>
      <c r="V86" s="2" t="str">
        <f>VLOOKUP($J86,'Material category'!B:D,3,0)</f>
        <v>EV</v>
      </c>
      <c r="W86" s="2" t="str">
        <f>VLOOKUP(G86,'Cust Category'!A:C,3,0)</f>
        <v>Key Account</v>
      </c>
      <c r="X86" s="2" t="str">
        <f>VLOOKUP(G86,'Cust Category'!A:C,2,0)</f>
        <v>CP All Public Company Limited</v>
      </c>
      <c r="Y86" s="31">
        <f t="shared" si="8"/>
        <v>138.53</v>
      </c>
      <c r="Z86">
        <f t="shared" si="9"/>
        <v>160</v>
      </c>
      <c r="AA86" s="48"/>
    </row>
    <row r="87" spans="1:27">
      <c r="A87" s="179">
        <v>45810</v>
      </c>
      <c r="B87" s="178" t="s">
        <v>4962</v>
      </c>
      <c r="C87" s="178" t="s">
        <v>4963</v>
      </c>
      <c r="D87" s="178" t="s">
        <v>12</v>
      </c>
      <c r="E87" s="178" t="s">
        <v>17</v>
      </c>
      <c r="F87" s="178" t="s">
        <v>4964</v>
      </c>
      <c r="G87" s="178" t="s">
        <v>1165</v>
      </c>
      <c r="H87" s="178" t="s">
        <v>22</v>
      </c>
      <c r="I87" s="178" t="s">
        <v>3339</v>
      </c>
      <c r="J87" s="178" t="s">
        <v>4791</v>
      </c>
      <c r="K87" s="178" t="s">
        <v>4820</v>
      </c>
      <c r="L87" s="180">
        <v>2500</v>
      </c>
      <c r="M87" s="181">
        <v>333345.7</v>
      </c>
      <c r="N87" s="2" t="str">
        <f>VLOOKUP($J87,'Material category'!B:D,2,0)</f>
        <v>ME SB</v>
      </c>
      <c r="O87" s="123">
        <f>VLOOKUP(E87,'Billing Type Category'!A:C,3,0)*$L87</f>
        <v>2500</v>
      </c>
      <c r="P87" s="123">
        <f>VLOOKUP($J87,'Material category'!B:F,5,FALSE)*O87</f>
        <v>346325</v>
      </c>
      <c r="Q87" s="123">
        <f t="shared" si="5"/>
        <v>12979.299999999988</v>
      </c>
      <c r="R87" s="6">
        <f>VLOOKUP(E87,'Billing Type Category'!A:C,3,0)*M87</f>
        <v>333345.7</v>
      </c>
      <c r="S87" s="6">
        <f>VLOOKUP($J87,'Material category'!B:F,4,FALSE)*O87</f>
        <v>400000</v>
      </c>
      <c r="T87" s="6">
        <f t="shared" si="6"/>
        <v>26168.224299065419</v>
      </c>
      <c r="U87" s="6">
        <f t="shared" si="7"/>
        <v>359513.92429906543</v>
      </c>
      <c r="V87" s="2" t="str">
        <f>VLOOKUP($J87,'Material category'!B:D,3,0)</f>
        <v>EV</v>
      </c>
      <c r="W87" s="2" t="str">
        <f>VLOOKUP(G87,'Cust Category'!A:C,3,0)</f>
        <v>Key Account</v>
      </c>
      <c r="X87" s="2" t="str">
        <f>VLOOKUP(G87,'Cust Category'!A:C,2,0)</f>
        <v>CP All Public Company Limited</v>
      </c>
      <c r="Y87" s="31">
        <f t="shared" si="8"/>
        <v>138.53</v>
      </c>
      <c r="Z87">
        <f t="shared" si="9"/>
        <v>160</v>
      </c>
      <c r="AA87" s="48"/>
    </row>
    <row r="88" spans="1:27">
      <c r="A88" s="179">
        <v>45810</v>
      </c>
      <c r="B88" s="178" t="s">
        <v>4962</v>
      </c>
      <c r="C88" s="178" t="s">
        <v>4963</v>
      </c>
      <c r="D88" s="178" t="s">
        <v>12</v>
      </c>
      <c r="E88" s="178" t="s">
        <v>17</v>
      </c>
      <c r="F88" s="178" t="s">
        <v>4964</v>
      </c>
      <c r="G88" s="178" t="s">
        <v>1165</v>
      </c>
      <c r="H88" s="178" t="s">
        <v>22</v>
      </c>
      <c r="I88" s="178" t="s">
        <v>3339</v>
      </c>
      <c r="J88" s="178" t="s">
        <v>4792</v>
      </c>
      <c r="K88" s="178" t="s">
        <v>4851</v>
      </c>
      <c r="L88" s="180">
        <v>1000</v>
      </c>
      <c r="M88" s="181">
        <v>142927.54</v>
      </c>
      <c r="N88" s="2" t="str">
        <f>VLOOKUP($J88,'Material category'!B:D,2,0)</f>
        <v>ME OP</v>
      </c>
      <c r="O88" s="123">
        <f>VLOOKUP(E88,'Billing Type Category'!A:C,3,0)*$L88</f>
        <v>1000</v>
      </c>
      <c r="P88" s="123">
        <f>VLOOKUP($J88,'Material category'!B:F,5,FALSE)*O88</f>
        <v>151550</v>
      </c>
      <c r="Q88" s="123">
        <f t="shared" si="5"/>
        <v>8622.4599999999919</v>
      </c>
      <c r="R88" s="6">
        <f>VLOOKUP(E88,'Billing Type Category'!A:C,3,0)*M88</f>
        <v>142927.54</v>
      </c>
      <c r="S88" s="6">
        <f>VLOOKUP($J88,'Material category'!B:F,4,FALSE)*O88</f>
        <v>175000</v>
      </c>
      <c r="T88" s="6">
        <f t="shared" si="6"/>
        <v>11448.598130841121</v>
      </c>
      <c r="U88" s="6">
        <f t="shared" si="7"/>
        <v>154376.13813084114</v>
      </c>
      <c r="V88" s="2" t="str">
        <f>VLOOKUP($J88,'Material category'!B:D,3,0)</f>
        <v>EV</v>
      </c>
      <c r="W88" s="2" t="str">
        <f>VLOOKUP(G88,'Cust Category'!A:C,3,0)</f>
        <v>Key Account</v>
      </c>
      <c r="X88" s="2" t="str">
        <f>VLOOKUP(G88,'Cust Category'!A:C,2,0)</f>
        <v>CP All Public Company Limited</v>
      </c>
      <c r="Y88" s="31">
        <f t="shared" si="8"/>
        <v>151.55000000000001</v>
      </c>
      <c r="Z88">
        <f t="shared" si="9"/>
        <v>175</v>
      </c>
      <c r="AA88" s="48"/>
    </row>
    <row r="89" spans="1:27">
      <c r="A89" s="179">
        <v>45810</v>
      </c>
      <c r="B89" s="178" t="s">
        <v>4962</v>
      </c>
      <c r="C89" s="178" t="s">
        <v>4963</v>
      </c>
      <c r="D89" s="178" t="s">
        <v>12</v>
      </c>
      <c r="E89" s="178" t="s">
        <v>17</v>
      </c>
      <c r="F89" s="178" t="s">
        <v>4964</v>
      </c>
      <c r="G89" s="178" t="s">
        <v>1165</v>
      </c>
      <c r="H89" s="178" t="s">
        <v>22</v>
      </c>
      <c r="I89" s="178" t="s">
        <v>3339</v>
      </c>
      <c r="J89" s="178" t="s">
        <v>4785</v>
      </c>
      <c r="K89" s="178" t="s">
        <v>4832</v>
      </c>
      <c r="L89" s="180">
        <v>24000</v>
      </c>
      <c r="M89" s="181">
        <v>1420596.62</v>
      </c>
      <c r="N89" s="2" t="str">
        <f>VLOOKUP($J89,'Material category'!B:D,2,0)</f>
        <v>CA FL</v>
      </c>
      <c r="O89" s="123">
        <f>VLOOKUP(E89,'Billing Type Category'!A:C,3,0)*$L89</f>
        <v>24000</v>
      </c>
      <c r="P89" s="123">
        <f>VLOOKUP($J89,'Material category'!B:F,5,FALSE)*O89</f>
        <v>1506960</v>
      </c>
      <c r="Q89" s="123">
        <f t="shared" si="5"/>
        <v>86363.379999999888</v>
      </c>
      <c r="R89" s="6">
        <f>VLOOKUP(E89,'Billing Type Category'!A:C,3,0)*M89</f>
        <v>1420596.62</v>
      </c>
      <c r="S89" s="6">
        <f>VLOOKUP($J89,'Material category'!B:F,4,FALSE)*O89</f>
        <v>1728000</v>
      </c>
      <c r="T89" s="6">
        <f t="shared" si="6"/>
        <v>113046.72897196261</v>
      </c>
      <c r="U89" s="6">
        <f t="shared" si="7"/>
        <v>1533643.3489719627</v>
      </c>
      <c r="V89" s="2" t="str">
        <f>VLOOKUP($J89,'Material category'!B:D,3,0)</f>
        <v>CA</v>
      </c>
      <c r="W89" s="2" t="str">
        <f>VLOOKUP(G89,'Cust Category'!A:C,3,0)</f>
        <v>Key Account</v>
      </c>
      <c r="X89" s="2" t="str">
        <f>VLOOKUP(G89,'Cust Category'!A:C,2,0)</f>
        <v>CP All Public Company Limited</v>
      </c>
      <c r="Y89" s="31">
        <f t="shared" si="8"/>
        <v>62.79</v>
      </c>
      <c r="Z89">
        <f t="shared" si="9"/>
        <v>72</v>
      </c>
      <c r="AA89" s="48"/>
    </row>
    <row r="90" spans="1:27">
      <c r="A90" s="179">
        <v>45810</v>
      </c>
      <c r="B90" s="178" t="s">
        <v>4962</v>
      </c>
      <c r="C90" s="178" t="s">
        <v>4963</v>
      </c>
      <c r="D90" s="178" t="s">
        <v>12</v>
      </c>
      <c r="E90" s="178" t="s">
        <v>17</v>
      </c>
      <c r="F90" s="178" t="s">
        <v>4964</v>
      </c>
      <c r="G90" s="178" t="s">
        <v>1165</v>
      </c>
      <c r="H90" s="178" t="s">
        <v>22</v>
      </c>
      <c r="I90" s="178" t="s">
        <v>3339</v>
      </c>
      <c r="J90" s="178" t="s">
        <v>4782</v>
      </c>
      <c r="K90" s="178" t="s">
        <v>4833</v>
      </c>
      <c r="L90" s="180">
        <v>8000</v>
      </c>
      <c r="M90" s="181">
        <v>473532.21</v>
      </c>
      <c r="N90" s="2" t="str">
        <f>VLOOKUP($J90,'Material category'!B:D,2,0)</f>
        <v>CA BL</v>
      </c>
      <c r="O90" s="123">
        <f>VLOOKUP(E90,'Billing Type Category'!A:C,3,0)*$L90</f>
        <v>8000</v>
      </c>
      <c r="P90" s="123">
        <f>VLOOKUP($J90,'Material category'!B:F,5,FALSE)*O90</f>
        <v>502320</v>
      </c>
      <c r="Q90" s="123">
        <f t="shared" si="5"/>
        <v>28787.789999999979</v>
      </c>
      <c r="R90" s="6">
        <f>VLOOKUP(E90,'Billing Type Category'!A:C,3,0)*M90</f>
        <v>473532.21</v>
      </c>
      <c r="S90" s="6">
        <f>VLOOKUP($J90,'Material category'!B:F,4,FALSE)*O90</f>
        <v>576000</v>
      </c>
      <c r="T90" s="6">
        <f t="shared" si="6"/>
        <v>37682.242990654202</v>
      </c>
      <c r="U90" s="6">
        <f t="shared" si="7"/>
        <v>511214.45299065422</v>
      </c>
      <c r="V90" s="2" t="str">
        <f>VLOOKUP($J90,'Material category'!B:D,3,0)</f>
        <v>CA</v>
      </c>
      <c r="W90" s="2" t="str">
        <f>VLOOKUP(G90,'Cust Category'!A:C,3,0)</f>
        <v>Key Account</v>
      </c>
      <c r="X90" s="2" t="str">
        <f>VLOOKUP(G90,'Cust Category'!A:C,2,0)</f>
        <v>CP All Public Company Limited</v>
      </c>
      <c r="Y90" s="31">
        <f t="shared" si="8"/>
        <v>62.79</v>
      </c>
      <c r="Z90">
        <f t="shared" si="9"/>
        <v>72</v>
      </c>
      <c r="AA90" s="48"/>
    </row>
    <row r="91" spans="1:27">
      <c r="A91" s="179">
        <v>45810</v>
      </c>
      <c r="B91" s="178" t="s">
        <v>4962</v>
      </c>
      <c r="C91" s="178" t="s">
        <v>4963</v>
      </c>
      <c r="D91" s="178" t="s">
        <v>12</v>
      </c>
      <c r="E91" s="178" t="s">
        <v>17</v>
      </c>
      <c r="F91" s="178" t="s">
        <v>4964</v>
      </c>
      <c r="G91" s="178" t="s">
        <v>1165</v>
      </c>
      <c r="H91" s="178" t="s">
        <v>22</v>
      </c>
      <c r="I91" s="178" t="s">
        <v>3339</v>
      </c>
      <c r="J91" s="178" t="s">
        <v>4786</v>
      </c>
      <c r="K91" s="178" t="s">
        <v>4854</v>
      </c>
      <c r="L91" s="180">
        <v>6000</v>
      </c>
      <c r="M91" s="181">
        <v>355149.15</v>
      </c>
      <c r="N91" s="2" t="str">
        <f>VLOOKUP($J91,'Material category'!B:D,2,0)</f>
        <v>CA MN</v>
      </c>
      <c r="O91" s="123">
        <f>VLOOKUP(E91,'Billing Type Category'!A:C,3,0)*$L91</f>
        <v>6000</v>
      </c>
      <c r="P91" s="123">
        <f>VLOOKUP($J91,'Material category'!B:F,5,FALSE)*O91</f>
        <v>376740</v>
      </c>
      <c r="Q91" s="123">
        <f t="shared" si="5"/>
        <v>21590.849999999977</v>
      </c>
      <c r="R91" s="6">
        <f>VLOOKUP(E91,'Billing Type Category'!A:C,3,0)*M91</f>
        <v>355149.15</v>
      </c>
      <c r="S91" s="6">
        <f>VLOOKUP($J91,'Material category'!B:F,4,FALSE)*O91</f>
        <v>432000</v>
      </c>
      <c r="T91" s="6">
        <f t="shared" si="6"/>
        <v>28261.682242990653</v>
      </c>
      <c r="U91" s="6">
        <f t="shared" si="7"/>
        <v>383410.83224299067</v>
      </c>
      <c r="V91" s="2" t="str">
        <f>VLOOKUP($J91,'Material category'!B:D,3,0)</f>
        <v>CA</v>
      </c>
      <c r="W91" s="2" t="str">
        <f>VLOOKUP(G91,'Cust Category'!A:C,3,0)</f>
        <v>Key Account</v>
      </c>
      <c r="X91" s="2" t="str">
        <f>VLOOKUP(G91,'Cust Category'!A:C,2,0)</f>
        <v>CP All Public Company Limited</v>
      </c>
      <c r="Y91" s="31">
        <f t="shared" si="8"/>
        <v>62.79</v>
      </c>
      <c r="Z91">
        <f t="shared" si="9"/>
        <v>72</v>
      </c>
      <c r="AA91" s="48"/>
    </row>
    <row r="92" spans="1:27">
      <c r="A92" s="179">
        <v>45810</v>
      </c>
      <c r="B92" s="178" t="s">
        <v>4962</v>
      </c>
      <c r="C92" s="178" t="s">
        <v>4963</v>
      </c>
      <c r="D92" s="178" t="s">
        <v>12</v>
      </c>
      <c r="E92" s="178" t="s">
        <v>17</v>
      </c>
      <c r="F92" s="178" t="s">
        <v>4964</v>
      </c>
      <c r="G92" s="178" t="s">
        <v>1165</v>
      </c>
      <c r="H92" s="178" t="s">
        <v>22</v>
      </c>
      <c r="I92" s="178" t="s">
        <v>3339</v>
      </c>
      <c r="J92" s="178" t="s">
        <v>4801</v>
      </c>
      <c r="K92" s="178" t="s">
        <v>4834</v>
      </c>
      <c r="L92" s="180">
        <v>16000</v>
      </c>
      <c r="M92" s="181">
        <v>947064.73</v>
      </c>
      <c r="N92" s="2" t="str">
        <f>VLOOKUP($J92,'Material category'!B:D,2,0)</f>
        <v>CA 100S YL</v>
      </c>
      <c r="O92" s="123">
        <f>VLOOKUP(E92,'Billing Type Category'!A:C,3,0)*$L92</f>
        <v>16000</v>
      </c>
      <c r="P92" s="123">
        <f>VLOOKUP($J92,'Material category'!B:F,5,FALSE)*O92</f>
        <v>1004640</v>
      </c>
      <c r="Q92" s="123">
        <f t="shared" si="5"/>
        <v>57575.270000000019</v>
      </c>
      <c r="R92" s="6">
        <f>VLOOKUP(E92,'Billing Type Category'!A:C,3,0)*M92</f>
        <v>947064.73</v>
      </c>
      <c r="S92" s="6">
        <f>VLOOKUP($J92,'Material category'!B:F,4,FALSE)*O92</f>
        <v>1152000</v>
      </c>
      <c r="T92" s="6">
        <f t="shared" si="6"/>
        <v>75364.485981308404</v>
      </c>
      <c r="U92" s="6">
        <f t="shared" si="7"/>
        <v>1022429.2159813084</v>
      </c>
      <c r="V92" s="2" t="str">
        <f>VLOOKUP($J92,'Material category'!B:D,3,0)</f>
        <v>CAHD</v>
      </c>
      <c r="W92" s="2" t="str">
        <f>VLOOKUP(G92,'Cust Category'!A:C,3,0)</f>
        <v>Key Account</v>
      </c>
      <c r="X92" s="2" t="str">
        <f>VLOOKUP(G92,'Cust Category'!A:C,2,0)</f>
        <v>CP All Public Company Limited</v>
      </c>
      <c r="Y92" s="31">
        <f t="shared" si="8"/>
        <v>62.79</v>
      </c>
      <c r="Z92">
        <f t="shared" si="9"/>
        <v>72</v>
      </c>
      <c r="AA92" s="48"/>
    </row>
    <row r="93" spans="1:27">
      <c r="A93" s="179">
        <v>45810</v>
      </c>
      <c r="B93" s="178" t="s">
        <v>4962</v>
      </c>
      <c r="C93" s="178" t="s">
        <v>4963</v>
      </c>
      <c r="D93" s="178" t="s">
        <v>12</v>
      </c>
      <c r="E93" s="178" t="s">
        <v>17</v>
      </c>
      <c r="F93" s="178" t="s">
        <v>4964</v>
      </c>
      <c r="G93" s="178" t="s">
        <v>1165</v>
      </c>
      <c r="H93" s="178" t="s">
        <v>22</v>
      </c>
      <c r="I93" s="178" t="s">
        <v>3339</v>
      </c>
      <c r="J93" s="178" t="s">
        <v>4806</v>
      </c>
      <c r="K93" s="178" t="s">
        <v>4852</v>
      </c>
      <c r="L93" s="180">
        <v>3500</v>
      </c>
      <c r="M93" s="181">
        <v>207170.41</v>
      </c>
      <c r="N93" s="2" t="str">
        <f>VLOOKUP($J93,'Material category'!B:D,2,0)</f>
        <v>CA 100S GR</v>
      </c>
      <c r="O93" s="123">
        <f>VLOOKUP(E93,'Billing Type Category'!A:C,3,0)*$L93</f>
        <v>3500</v>
      </c>
      <c r="P93" s="123">
        <f>VLOOKUP($J93,'Material category'!B:F,5,FALSE)*O93</f>
        <v>219765</v>
      </c>
      <c r="Q93" s="123">
        <f t="shared" si="5"/>
        <v>12594.589999999997</v>
      </c>
      <c r="R93" s="6">
        <f>VLOOKUP(E93,'Billing Type Category'!A:C,3,0)*M93</f>
        <v>207170.41</v>
      </c>
      <c r="S93" s="6">
        <f>VLOOKUP($J93,'Material category'!B:F,4,FALSE)*O93</f>
        <v>252000</v>
      </c>
      <c r="T93" s="6">
        <f t="shared" si="6"/>
        <v>16485.981308411214</v>
      </c>
      <c r="U93" s="6">
        <f t="shared" si="7"/>
        <v>223656.39130841123</v>
      </c>
      <c r="V93" s="2" t="str">
        <f>VLOOKUP($J93,'Material category'!B:D,3,0)</f>
        <v>CAHD</v>
      </c>
      <c r="W93" s="2" t="str">
        <f>VLOOKUP(G93,'Cust Category'!A:C,3,0)</f>
        <v>Key Account</v>
      </c>
      <c r="X93" s="2" t="str">
        <f>VLOOKUP(G93,'Cust Category'!A:C,2,0)</f>
        <v>CP All Public Company Limited</v>
      </c>
      <c r="Y93" s="31">
        <f t="shared" si="8"/>
        <v>62.79</v>
      </c>
      <c r="Z93">
        <f t="shared" si="9"/>
        <v>72</v>
      </c>
      <c r="AA93" s="48"/>
    </row>
    <row r="94" spans="1:27">
      <c r="A94" s="179">
        <v>45810</v>
      </c>
      <c r="B94" s="178" t="s">
        <v>4965</v>
      </c>
      <c r="C94" s="178" t="s">
        <v>4966</v>
      </c>
      <c r="D94" s="178" t="s">
        <v>12</v>
      </c>
      <c r="E94" s="178" t="s">
        <v>17</v>
      </c>
      <c r="F94" s="178" t="s">
        <v>4967</v>
      </c>
      <c r="G94" s="178" t="s">
        <v>1165</v>
      </c>
      <c r="H94" s="178" t="s">
        <v>22</v>
      </c>
      <c r="I94" s="178" t="s">
        <v>3339</v>
      </c>
      <c r="J94" s="178" t="s">
        <v>4874</v>
      </c>
      <c r="K94" s="178" t="s">
        <v>4822</v>
      </c>
      <c r="L94" s="180">
        <v>1000</v>
      </c>
      <c r="M94" s="181">
        <v>98949.53</v>
      </c>
      <c r="N94" s="2" t="str">
        <f>VLOOKUP($J94,'Material category'!B:D,2,0)</f>
        <v>WI BL</v>
      </c>
      <c r="O94" s="123">
        <f>VLOOKUP(E94,'Billing Type Category'!A:C,3,0)*$L94</f>
        <v>1000</v>
      </c>
      <c r="P94" s="123">
        <f>VLOOKUP($J94,'Material category'!B:F,5,FALSE)*O94</f>
        <v>104150</v>
      </c>
      <c r="Q94" s="123">
        <f t="shared" si="5"/>
        <v>5200.4700000000012</v>
      </c>
      <c r="R94" s="6">
        <f>VLOOKUP(E94,'Billing Type Category'!A:C,3,0)*M94</f>
        <v>98949.53</v>
      </c>
      <c r="S94" s="6">
        <f>VLOOKUP($J94,'Material category'!B:F,4,FALSE)*O94</f>
        <v>120000</v>
      </c>
      <c r="T94" s="6">
        <f t="shared" si="6"/>
        <v>7850.467289719626</v>
      </c>
      <c r="U94" s="6">
        <f t="shared" si="7"/>
        <v>106799.99728971963</v>
      </c>
      <c r="V94" s="2" t="str">
        <f>VLOOKUP($J94,'Material category'!B:D,3,0)</f>
        <v>WI</v>
      </c>
      <c r="W94" s="2" t="str">
        <f>VLOOKUP(G94,'Cust Category'!A:C,3,0)</f>
        <v>Key Account</v>
      </c>
      <c r="X94" s="2" t="str">
        <f>VLOOKUP(G94,'Cust Category'!A:C,2,0)</f>
        <v>CP All Public Company Limited</v>
      </c>
      <c r="Y94" s="31">
        <f t="shared" si="8"/>
        <v>104.15</v>
      </c>
      <c r="Z94">
        <f t="shared" si="9"/>
        <v>120</v>
      </c>
      <c r="AA94" s="48"/>
    </row>
    <row r="95" spans="1:27">
      <c r="A95" s="179">
        <v>45810</v>
      </c>
      <c r="B95" s="178" t="s">
        <v>4965</v>
      </c>
      <c r="C95" s="178" t="s">
        <v>4966</v>
      </c>
      <c r="D95" s="178" t="s">
        <v>12</v>
      </c>
      <c r="E95" s="178" t="s">
        <v>17</v>
      </c>
      <c r="F95" s="178" t="s">
        <v>4967</v>
      </c>
      <c r="G95" s="178" t="s">
        <v>1165</v>
      </c>
      <c r="H95" s="178" t="s">
        <v>22</v>
      </c>
      <c r="I95" s="178" t="s">
        <v>3339</v>
      </c>
      <c r="J95" s="178" t="s">
        <v>4898</v>
      </c>
      <c r="K95" s="178" t="s">
        <v>4830</v>
      </c>
      <c r="L95" s="180">
        <v>4000</v>
      </c>
      <c r="M95" s="181">
        <v>236766.18</v>
      </c>
      <c r="N95" s="2" t="str">
        <f>VLOOKUP($J95,'Material category'!B:D,2,0)</f>
        <v>WC RE</v>
      </c>
      <c r="O95" s="123">
        <f>VLOOKUP(E95,'Billing Type Category'!A:C,3,0)*$L95</f>
        <v>4000</v>
      </c>
      <c r="P95" s="123">
        <f>VLOOKUP($J95,'Material category'!B:F,5,FALSE)*O95</f>
        <v>251160</v>
      </c>
      <c r="Q95" s="123">
        <f t="shared" si="5"/>
        <v>14393.820000000007</v>
      </c>
      <c r="R95" s="6">
        <f>VLOOKUP(E95,'Billing Type Category'!A:C,3,0)*M95</f>
        <v>236766.18</v>
      </c>
      <c r="S95" s="6">
        <f>VLOOKUP($J95,'Material category'!B:F,4,FALSE)*O95</f>
        <v>288000</v>
      </c>
      <c r="T95" s="6">
        <f t="shared" si="6"/>
        <v>18841.121495327101</v>
      </c>
      <c r="U95" s="6">
        <f t="shared" si="7"/>
        <v>255607.30149532709</v>
      </c>
      <c r="V95" s="2" t="str">
        <f>VLOOKUP($J95,'Material category'!B:D,3,0)</f>
        <v>WI</v>
      </c>
      <c r="W95" s="2" t="str">
        <f>VLOOKUP(G95,'Cust Category'!A:C,3,0)</f>
        <v>Key Account</v>
      </c>
      <c r="X95" s="2" t="str">
        <f>VLOOKUP(G95,'Cust Category'!A:C,2,0)</f>
        <v>CP All Public Company Limited</v>
      </c>
      <c r="Y95" s="31">
        <f t="shared" si="8"/>
        <v>62.79</v>
      </c>
      <c r="Z95">
        <f t="shared" si="9"/>
        <v>72</v>
      </c>
      <c r="AA95" s="48"/>
    </row>
    <row r="96" spans="1:27">
      <c r="A96" s="179">
        <v>45810</v>
      </c>
      <c r="B96" s="178" t="s">
        <v>4965</v>
      </c>
      <c r="C96" s="178" t="s">
        <v>4966</v>
      </c>
      <c r="D96" s="178" t="s">
        <v>12</v>
      </c>
      <c r="E96" s="178" t="s">
        <v>17</v>
      </c>
      <c r="F96" s="178" t="s">
        <v>4967</v>
      </c>
      <c r="G96" s="178" t="s">
        <v>1165</v>
      </c>
      <c r="H96" s="178" t="s">
        <v>22</v>
      </c>
      <c r="I96" s="178" t="s">
        <v>3339</v>
      </c>
      <c r="J96" s="178" t="s">
        <v>4886</v>
      </c>
      <c r="K96" s="178" t="s">
        <v>4829</v>
      </c>
      <c r="L96" s="180">
        <v>8000</v>
      </c>
      <c r="M96" s="181">
        <v>473532.37</v>
      </c>
      <c r="N96" s="2" t="str">
        <f>VLOOKUP($J96,'Material category'!B:D,2,0)</f>
        <v>WC BL</v>
      </c>
      <c r="O96" s="123">
        <f>VLOOKUP(E96,'Billing Type Category'!A:C,3,0)*$L96</f>
        <v>8000</v>
      </c>
      <c r="P96" s="123">
        <f>VLOOKUP($J96,'Material category'!B:F,5,FALSE)*O96</f>
        <v>502320</v>
      </c>
      <c r="Q96" s="123">
        <f t="shared" si="5"/>
        <v>28787.630000000005</v>
      </c>
      <c r="R96" s="6">
        <f>VLOOKUP(E96,'Billing Type Category'!A:C,3,0)*M96</f>
        <v>473532.37</v>
      </c>
      <c r="S96" s="6">
        <f>VLOOKUP($J96,'Material category'!B:F,4,FALSE)*O96</f>
        <v>576000</v>
      </c>
      <c r="T96" s="6">
        <f t="shared" si="6"/>
        <v>37682.242990654202</v>
      </c>
      <c r="U96" s="6">
        <f t="shared" si="7"/>
        <v>511214.61299065419</v>
      </c>
      <c r="V96" s="2" t="str">
        <f>VLOOKUP($J96,'Material category'!B:D,3,0)</f>
        <v>WI</v>
      </c>
      <c r="W96" s="2" t="str">
        <f>VLOOKUP(G96,'Cust Category'!A:C,3,0)</f>
        <v>Key Account</v>
      </c>
      <c r="X96" s="2" t="str">
        <f>VLOOKUP(G96,'Cust Category'!A:C,2,0)</f>
        <v>CP All Public Company Limited</v>
      </c>
      <c r="Y96" s="31">
        <f t="shared" si="8"/>
        <v>62.79</v>
      </c>
      <c r="Z96">
        <f t="shared" si="9"/>
        <v>72</v>
      </c>
      <c r="AA96" s="48"/>
    </row>
    <row r="97" spans="1:27">
      <c r="A97" s="179">
        <v>45810</v>
      </c>
      <c r="B97" s="178" t="s">
        <v>4965</v>
      </c>
      <c r="C97" s="178" t="s">
        <v>4966</v>
      </c>
      <c r="D97" s="178" t="s">
        <v>12</v>
      </c>
      <c r="E97" s="178" t="s">
        <v>17</v>
      </c>
      <c r="F97" s="178" t="s">
        <v>4967</v>
      </c>
      <c r="G97" s="178" t="s">
        <v>1165</v>
      </c>
      <c r="H97" s="178" t="s">
        <v>22</v>
      </c>
      <c r="I97" s="178" t="s">
        <v>3339</v>
      </c>
      <c r="J97" s="178" t="s">
        <v>4900</v>
      </c>
      <c r="K97" s="178" t="s">
        <v>4831</v>
      </c>
      <c r="L97" s="180">
        <v>3000</v>
      </c>
      <c r="M97" s="181">
        <v>177574.64</v>
      </c>
      <c r="N97" s="2" t="str">
        <f>VLOOKUP($J97,'Material category'!B:D,2,0)</f>
        <v>WC GR</v>
      </c>
      <c r="O97" s="123">
        <f>VLOOKUP(E97,'Billing Type Category'!A:C,3,0)*$L97</f>
        <v>3000</v>
      </c>
      <c r="P97" s="123">
        <f>VLOOKUP($J97,'Material category'!B:F,5,FALSE)*O97</f>
        <v>188370</v>
      </c>
      <c r="Q97" s="123">
        <f t="shared" si="5"/>
        <v>10795.359999999986</v>
      </c>
      <c r="R97" s="6">
        <f>VLOOKUP(E97,'Billing Type Category'!A:C,3,0)*M97</f>
        <v>177574.64</v>
      </c>
      <c r="S97" s="6">
        <f>VLOOKUP($J97,'Material category'!B:F,4,FALSE)*O97</f>
        <v>216000</v>
      </c>
      <c r="T97" s="6">
        <f t="shared" si="6"/>
        <v>14130.841121495327</v>
      </c>
      <c r="U97" s="6">
        <f t="shared" si="7"/>
        <v>191705.48112149534</v>
      </c>
      <c r="V97" s="2" t="str">
        <f>VLOOKUP($J97,'Material category'!B:D,3,0)</f>
        <v>WI</v>
      </c>
      <c r="W97" s="2" t="str">
        <f>VLOOKUP(G97,'Cust Category'!A:C,3,0)</f>
        <v>Key Account</v>
      </c>
      <c r="X97" s="2" t="str">
        <f>VLOOKUP(G97,'Cust Category'!A:C,2,0)</f>
        <v>CP All Public Company Limited</v>
      </c>
      <c r="Y97" s="31">
        <f t="shared" si="8"/>
        <v>62.79</v>
      </c>
      <c r="Z97">
        <f t="shared" si="9"/>
        <v>72</v>
      </c>
      <c r="AA97" s="48"/>
    </row>
    <row r="98" spans="1:27">
      <c r="A98" s="179">
        <v>45810</v>
      </c>
      <c r="B98" s="178" t="s">
        <v>4968</v>
      </c>
      <c r="C98" s="178" t="s">
        <v>4969</v>
      </c>
      <c r="D98" s="178" t="s">
        <v>12</v>
      </c>
      <c r="E98" s="178" t="s">
        <v>17</v>
      </c>
      <c r="F98" s="178" t="s">
        <v>4970</v>
      </c>
      <c r="G98" s="178" t="s">
        <v>1184</v>
      </c>
      <c r="H98" s="178" t="s">
        <v>37</v>
      </c>
      <c r="I98" s="178" t="s">
        <v>3503</v>
      </c>
      <c r="J98" s="178" t="s">
        <v>4785</v>
      </c>
      <c r="K98" s="178" t="s">
        <v>4832</v>
      </c>
      <c r="L98" s="180">
        <v>500</v>
      </c>
      <c r="M98" s="181">
        <v>31200</v>
      </c>
      <c r="N98" s="2" t="str">
        <f>VLOOKUP($J98,'Material category'!B:D,2,0)</f>
        <v>CA FL</v>
      </c>
      <c r="O98" s="123">
        <f>VLOOKUP(E98,'Billing Type Category'!A:C,3,0)*$L98</f>
        <v>500</v>
      </c>
      <c r="P98" s="123">
        <f>VLOOKUP($J98,'Material category'!B:F,5,FALSE)*O98</f>
        <v>31395</v>
      </c>
      <c r="Q98" s="123">
        <f t="shared" si="5"/>
        <v>195</v>
      </c>
      <c r="R98" s="6">
        <f>VLOOKUP(E98,'Billing Type Category'!A:C,3,0)*M98</f>
        <v>31200</v>
      </c>
      <c r="S98" s="6">
        <f>VLOOKUP($J98,'Material category'!B:F,4,FALSE)*O98</f>
        <v>36000</v>
      </c>
      <c r="T98" s="6">
        <f t="shared" si="6"/>
        <v>2355.1401869158876</v>
      </c>
      <c r="U98" s="6">
        <f t="shared" si="7"/>
        <v>33555.140186915887</v>
      </c>
      <c r="V98" s="2" t="str">
        <f>VLOOKUP($J98,'Material category'!B:D,3,0)</f>
        <v>CA</v>
      </c>
      <c r="W98" s="2" t="str">
        <f>VLOOKUP(G98,'Cust Category'!A:C,3,0)</f>
        <v>Key Account</v>
      </c>
      <c r="X98" s="2" t="str">
        <f>VLOOKUP(G98,'Cust Category'!A:C,2,0)</f>
        <v>Big C Supercenter Public Co.,Ltd.</v>
      </c>
      <c r="Y98" s="31">
        <f t="shared" si="8"/>
        <v>62.79</v>
      </c>
      <c r="Z98">
        <f t="shared" si="9"/>
        <v>72</v>
      </c>
      <c r="AA98" s="48"/>
    </row>
    <row r="99" spans="1:27">
      <c r="A99" s="179">
        <v>45810</v>
      </c>
      <c r="B99" s="178" t="s">
        <v>4968</v>
      </c>
      <c r="C99" s="178" t="s">
        <v>4969</v>
      </c>
      <c r="D99" s="178" t="s">
        <v>12</v>
      </c>
      <c r="E99" s="178" t="s">
        <v>17</v>
      </c>
      <c r="F99" s="178" t="s">
        <v>4970</v>
      </c>
      <c r="G99" s="178" t="s">
        <v>1184</v>
      </c>
      <c r="H99" s="178" t="s">
        <v>37</v>
      </c>
      <c r="I99" s="178" t="s">
        <v>3503</v>
      </c>
      <c r="J99" s="178" t="s">
        <v>4782</v>
      </c>
      <c r="K99" s="178" t="s">
        <v>4833</v>
      </c>
      <c r="L99" s="180">
        <v>500</v>
      </c>
      <c r="M99" s="181">
        <v>31200</v>
      </c>
      <c r="N99" s="2" t="str">
        <f>VLOOKUP($J99,'Material category'!B:D,2,0)</f>
        <v>CA BL</v>
      </c>
      <c r="O99" s="123">
        <f>VLOOKUP(E99,'Billing Type Category'!A:C,3,0)*$L99</f>
        <v>500</v>
      </c>
      <c r="P99" s="123">
        <f>VLOOKUP($J99,'Material category'!B:F,5,FALSE)*O99</f>
        <v>31395</v>
      </c>
      <c r="Q99" s="123">
        <f t="shared" si="5"/>
        <v>195</v>
      </c>
      <c r="R99" s="6">
        <f>VLOOKUP(E99,'Billing Type Category'!A:C,3,0)*M99</f>
        <v>31200</v>
      </c>
      <c r="S99" s="6">
        <f>VLOOKUP($J99,'Material category'!B:F,4,FALSE)*O99</f>
        <v>36000</v>
      </c>
      <c r="T99" s="6">
        <f t="shared" si="6"/>
        <v>2355.1401869158876</v>
      </c>
      <c r="U99" s="6">
        <f t="shared" si="7"/>
        <v>33555.140186915887</v>
      </c>
      <c r="V99" s="2" t="str">
        <f>VLOOKUP($J99,'Material category'!B:D,3,0)</f>
        <v>CA</v>
      </c>
      <c r="W99" s="2" t="str">
        <f>VLOOKUP(G99,'Cust Category'!A:C,3,0)</f>
        <v>Key Account</v>
      </c>
      <c r="X99" s="2" t="str">
        <f>VLOOKUP(G99,'Cust Category'!A:C,2,0)</f>
        <v>Big C Supercenter Public Co.,Ltd.</v>
      </c>
      <c r="Y99" s="31">
        <f t="shared" si="8"/>
        <v>62.79</v>
      </c>
      <c r="Z99">
        <f t="shared" si="9"/>
        <v>72</v>
      </c>
      <c r="AA99" s="48"/>
    </row>
    <row r="100" spans="1:27">
      <c r="A100" s="179">
        <v>45810</v>
      </c>
      <c r="B100" s="178" t="s">
        <v>4971</v>
      </c>
      <c r="C100" s="178" t="s">
        <v>4972</v>
      </c>
      <c r="D100" s="178" t="s">
        <v>12</v>
      </c>
      <c r="E100" s="178" t="s">
        <v>17</v>
      </c>
      <c r="F100" s="178" t="s">
        <v>4973</v>
      </c>
      <c r="G100" s="178" t="s">
        <v>3337</v>
      </c>
      <c r="H100" s="178" t="s">
        <v>4881</v>
      </c>
      <c r="I100" s="178" t="s">
        <v>3337</v>
      </c>
      <c r="J100" s="178" t="s">
        <v>4785</v>
      </c>
      <c r="K100" s="178" t="s">
        <v>4832</v>
      </c>
      <c r="L100" s="180">
        <v>200</v>
      </c>
      <c r="M100" s="181">
        <v>12504</v>
      </c>
      <c r="N100" s="2" t="str">
        <f>VLOOKUP($J100,'Material category'!B:D,2,0)</f>
        <v>CA FL</v>
      </c>
      <c r="O100" s="123">
        <f>VLOOKUP(E100,'Billing Type Category'!A:C,3,0)*$L100</f>
        <v>200</v>
      </c>
      <c r="P100" s="123">
        <f>VLOOKUP($J100,'Material category'!B:F,5,FALSE)*O100</f>
        <v>12558</v>
      </c>
      <c r="Q100" s="123">
        <f t="shared" si="5"/>
        <v>54</v>
      </c>
      <c r="R100" s="6">
        <f>VLOOKUP(E100,'Billing Type Category'!A:C,3,0)*M100</f>
        <v>12504</v>
      </c>
      <c r="S100" s="6">
        <f>VLOOKUP($J100,'Material category'!B:F,4,FALSE)*O100</f>
        <v>14400</v>
      </c>
      <c r="T100" s="6">
        <f t="shared" si="6"/>
        <v>942.0560747663551</v>
      </c>
      <c r="U100" s="6">
        <f t="shared" si="7"/>
        <v>13446.056074766355</v>
      </c>
      <c r="V100" s="2" t="str">
        <f>VLOOKUP($J100,'Material category'!B:D,3,0)</f>
        <v>CA</v>
      </c>
      <c r="W100" s="2" t="str">
        <f>VLOOKUP(G100,'Cust Category'!A:C,3,0)</f>
        <v>Key Account</v>
      </c>
      <c r="X100" s="2" t="str">
        <f>VLOOKUP(G100,'Cust Category'!A:C,2,0)</f>
        <v>CJ Express Group Co., Ltd.</v>
      </c>
      <c r="Y100" s="31">
        <f t="shared" si="8"/>
        <v>62.79</v>
      </c>
      <c r="Z100">
        <f t="shared" si="9"/>
        <v>72</v>
      </c>
      <c r="AA100" s="48"/>
    </row>
    <row r="101" spans="1:27">
      <c r="A101" s="179">
        <v>45810</v>
      </c>
      <c r="B101" s="178" t="s">
        <v>4974</v>
      </c>
      <c r="C101" s="178" t="s">
        <v>4975</v>
      </c>
      <c r="D101" s="178" t="s">
        <v>12</v>
      </c>
      <c r="E101" s="178" t="s">
        <v>17</v>
      </c>
      <c r="F101" s="178" t="s">
        <v>4976</v>
      </c>
      <c r="G101" s="178" t="s">
        <v>1156</v>
      </c>
      <c r="H101" s="178" t="s">
        <v>79</v>
      </c>
      <c r="I101" s="178" t="s">
        <v>1156</v>
      </c>
      <c r="J101" s="178" t="s">
        <v>4786</v>
      </c>
      <c r="K101" s="178" t="s">
        <v>4854</v>
      </c>
      <c r="L101" s="180">
        <v>1500</v>
      </c>
      <c r="M101" s="181">
        <v>90630</v>
      </c>
      <c r="N101" s="2" t="str">
        <f>VLOOKUP($J101,'Material category'!B:D,2,0)</f>
        <v>CA MN</v>
      </c>
      <c r="O101" s="123">
        <f>VLOOKUP(E101,'Billing Type Category'!A:C,3,0)*$L101</f>
        <v>1500</v>
      </c>
      <c r="P101" s="123">
        <f>VLOOKUP($J101,'Material category'!B:F,5,FALSE)*O101</f>
        <v>94185</v>
      </c>
      <c r="Q101" s="123">
        <f t="shared" si="5"/>
        <v>3555</v>
      </c>
      <c r="R101" s="6">
        <f>VLOOKUP(E101,'Billing Type Category'!A:C,3,0)*M101</f>
        <v>90630</v>
      </c>
      <c r="S101" s="6">
        <f>VLOOKUP($J101,'Material category'!B:F,4,FALSE)*O101</f>
        <v>108000</v>
      </c>
      <c r="T101" s="6">
        <f t="shared" si="6"/>
        <v>7065.4205607476633</v>
      </c>
      <c r="U101" s="6">
        <f t="shared" si="7"/>
        <v>97695.420560747662</v>
      </c>
      <c r="V101" s="2" t="str">
        <f>VLOOKUP($J101,'Material category'!B:D,3,0)</f>
        <v>CA</v>
      </c>
      <c r="W101" s="2" t="str">
        <f>VLOOKUP(G101,'Cust Category'!A:C,3,0)</f>
        <v>Key Account</v>
      </c>
      <c r="X101" s="2" t="str">
        <f>VLOOKUP(G101,'Cust Category'!A:C,2,0)</f>
        <v>Central Food Retail Co., Ltd.</v>
      </c>
      <c r="Y101" s="31">
        <f t="shared" si="8"/>
        <v>62.79</v>
      </c>
      <c r="Z101">
        <f t="shared" si="9"/>
        <v>72</v>
      </c>
      <c r="AA101" s="48"/>
    </row>
    <row r="102" spans="1:27">
      <c r="A102" s="179">
        <v>45810</v>
      </c>
      <c r="B102" s="178" t="s">
        <v>4977</v>
      </c>
      <c r="C102" s="178" t="s">
        <v>4978</v>
      </c>
      <c r="D102" s="178" t="s">
        <v>12</v>
      </c>
      <c r="E102" s="178" t="s">
        <v>17</v>
      </c>
      <c r="F102" s="178" t="s">
        <v>4979</v>
      </c>
      <c r="G102" s="178" t="s">
        <v>1182</v>
      </c>
      <c r="H102" s="178" t="s">
        <v>25</v>
      </c>
      <c r="I102" s="178" t="s">
        <v>1182</v>
      </c>
      <c r="J102" s="178" t="s">
        <v>4902</v>
      </c>
      <c r="K102" s="178" t="s">
        <v>4821</v>
      </c>
      <c r="L102" s="180">
        <v>40</v>
      </c>
      <c r="M102" s="181">
        <v>5371.2</v>
      </c>
      <c r="N102" s="2" t="str">
        <f>VLOOKUP($J102,'Material category'!B:D,2,0)</f>
        <v>ME OB</v>
      </c>
      <c r="O102" s="123">
        <f>VLOOKUP(E102,'Billing Type Category'!A:C,3,0)*$L102</f>
        <v>40</v>
      </c>
      <c r="P102" s="123">
        <f>VLOOKUP($J102,'Material category'!B:F,5,FALSE)*O102</f>
        <v>5541.2</v>
      </c>
      <c r="Q102" s="123">
        <f t="shared" si="5"/>
        <v>170</v>
      </c>
      <c r="R102" s="6">
        <f>VLOOKUP(E102,'Billing Type Category'!A:C,3,0)*M102</f>
        <v>5371.2</v>
      </c>
      <c r="S102" s="6">
        <f>VLOOKUP($J102,'Material category'!B:F,4,FALSE)*O102</f>
        <v>6400</v>
      </c>
      <c r="T102" s="6">
        <f t="shared" si="6"/>
        <v>418.69158878504675</v>
      </c>
      <c r="U102" s="6">
        <f t="shared" si="7"/>
        <v>5789.8915887850462</v>
      </c>
      <c r="V102" s="2" t="str">
        <f>VLOOKUP($J102,'Material category'!B:D,3,0)</f>
        <v>EV</v>
      </c>
      <c r="W102" s="2" t="str">
        <f>VLOOKUP(G102,'Cust Category'!A:C,3,0)</f>
        <v>Key Account</v>
      </c>
      <c r="X102" s="2" t="str">
        <f>VLOOKUP(G102,'Cust Category'!A:C,2,0)</f>
        <v>FOODLAND SUPERMARKET CO., LTD.</v>
      </c>
      <c r="Y102" s="31">
        <f t="shared" si="8"/>
        <v>138.53</v>
      </c>
      <c r="Z102">
        <f t="shared" si="9"/>
        <v>160</v>
      </c>
      <c r="AA102" s="48"/>
    </row>
    <row r="103" spans="1:27">
      <c r="A103" s="179">
        <v>45810</v>
      </c>
      <c r="B103" s="178" t="s">
        <v>4977</v>
      </c>
      <c r="C103" s="178" t="s">
        <v>4978</v>
      </c>
      <c r="D103" s="178" t="s">
        <v>12</v>
      </c>
      <c r="E103" s="178" t="s">
        <v>17</v>
      </c>
      <c r="F103" s="178" t="s">
        <v>4979</v>
      </c>
      <c r="G103" s="178" t="s">
        <v>1182</v>
      </c>
      <c r="H103" s="178" t="s">
        <v>25</v>
      </c>
      <c r="I103" s="178" t="s">
        <v>1182</v>
      </c>
      <c r="J103" s="178" t="s">
        <v>4791</v>
      </c>
      <c r="K103" s="178" t="s">
        <v>4820</v>
      </c>
      <c r="L103" s="180">
        <v>170</v>
      </c>
      <c r="M103" s="181">
        <v>22827.599999999999</v>
      </c>
      <c r="N103" s="2" t="str">
        <f>VLOOKUP($J103,'Material category'!B:D,2,0)</f>
        <v>ME SB</v>
      </c>
      <c r="O103" s="123">
        <f>VLOOKUP(E103,'Billing Type Category'!A:C,3,0)*$L103</f>
        <v>170</v>
      </c>
      <c r="P103" s="123">
        <f>VLOOKUP($J103,'Material category'!B:F,5,FALSE)*O103</f>
        <v>23550.1</v>
      </c>
      <c r="Q103" s="123">
        <f t="shared" si="5"/>
        <v>722.5</v>
      </c>
      <c r="R103" s="6">
        <f>VLOOKUP(E103,'Billing Type Category'!A:C,3,0)*M103</f>
        <v>22827.599999999999</v>
      </c>
      <c r="S103" s="6">
        <f>VLOOKUP($J103,'Material category'!B:F,4,FALSE)*O103</f>
        <v>27200</v>
      </c>
      <c r="T103" s="6">
        <f t="shared" si="6"/>
        <v>1779.4392523364486</v>
      </c>
      <c r="U103" s="6">
        <f t="shared" si="7"/>
        <v>24607.039252336446</v>
      </c>
      <c r="V103" s="2" t="str">
        <f>VLOOKUP($J103,'Material category'!B:D,3,0)</f>
        <v>EV</v>
      </c>
      <c r="W103" s="2" t="str">
        <f>VLOOKUP(G103,'Cust Category'!A:C,3,0)</f>
        <v>Key Account</v>
      </c>
      <c r="X103" s="2" t="str">
        <f>VLOOKUP(G103,'Cust Category'!A:C,2,0)</f>
        <v>FOODLAND SUPERMARKET CO., LTD.</v>
      </c>
      <c r="Y103" s="31">
        <f t="shared" si="8"/>
        <v>138.53</v>
      </c>
      <c r="Z103">
        <f t="shared" si="9"/>
        <v>160</v>
      </c>
      <c r="AA103" s="48"/>
    </row>
    <row r="104" spans="1:27">
      <c r="A104" s="179">
        <v>45810</v>
      </c>
      <c r="B104" s="178" t="s">
        <v>4977</v>
      </c>
      <c r="C104" s="178" t="s">
        <v>4978</v>
      </c>
      <c r="D104" s="178" t="s">
        <v>12</v>
      </c>
      <c r="E104" s="178" t="s">
        <v>17</v>
      </c>
      <c r="F104" s="178" t="s">
        <v>4979</v>
      </c>
      <c r="G104" s="178" t="s">
        <v>1182</v>
      </c>
      <c r="H104" s="178" t="s">
        <v>25</v>
      </c>
      <c r="I104" s="178" t="s">
        <v>1182</v>
      </c>
      <c r="J104" s="178" t="s">
        <v>4792</v>
      </c>
      <c r="K104" s="178" t="s">
        <v>4851</v>
      </c>
      <c r="L104" s="180">
        <v>30</v>
      </c>
      <c r="M104" s="181">
        <v>4396.5</v>
      </c>
      <c r="N104" s="2" t="str">
        <f>VLOOKUP($J104,'Material category'!B:D,2,0)</f>
        <v>ME OP</v>
      </c>
      <c r="O104" s="123">
        <f>VLOOKUP(E104,'Billing Type Category'!A:C,3,0)*$L104</f>
        <v>30</v>
      </c>
      <c r="P104" s="123">
        <f>VLOOKUP($J104,'Material category'!B:F,5,FALSE)*O104</f>
        <v>4546.5</v>
      </c>
      <c r="Q104" s="123">
        <f t="shared" si="5"/>
        <v>150</v>
      </c>
      <c r="R104" s="6">
        <f>VLOOKUP(E104,'Billing Type Category'!A:C,3,0)*M104</f>
        <v>4396.5</v>
      </c>
      <c r="S104" s="6">
        <f>VLOOKUP($J104,'Material category'!B:F,4,FALSE)*O104</f>
        <v>5250</v>
      </c>
      <c r="T104" s="6">
        <f t="shared" si="6"/>
        <v>343.45794392523362</v>
      </c>
      <c r="U104" s="6">
        <f t="shared" si="7"/>
        <v>4739.9579439252338</v>
      </c>
      <c r="V104" s="2" t="str">
        <f>VLOOKUP($J104,'Material category'!B:D,3,0)</f>
        <v>EV</v>
      </c>
      <c r="W104" s="2" t="str">
        <f>VLOOKUP(G104,'Cust Category'!A:C,3,0)</f>
        <v>Key Account</v>
      </c>
      <c r="X104" s="2" t="str">
        <f>VLOOKUP(G104,'Cust Category'!A:C,2,0)</f>
        <v>FOODLAND SUPERMARKET CO., LTD.</v>
      </c>
      <c r="Y104" s="31">
        <f t="shared" si="8"/>
        <v>151.55000000000001</v>
      </c>
      <c r="Z104">
        <f t="shared" si="9"/>
        <v>175</v>
      </c>
      <c r="AA104" s="48"/>
    </row>
    <row r="105" spans="1:27">
      <c r="A105" s="179">
        <v>45810</v>
      </c>
      <c r="B105" s="178" t="s">
        <v>4977</v>
      </c>
      <c r="C105" s="178" t="s">
        <v>4978</v>
      </c>
      <c r="D105" s="178" t="s">
        <v>12</v>
      </c>
      <c r="E105" s="178" t="s">
        <v>17</v>
      </c>
      <c r="F105" s="178" t="s">
        <v>4979</v>
      </c>
      <c r="G105" s="178" t="s">
        <v>1182</v>
      </c>
      <c r="H105" s="178" t="s">
        <v>25</v>
      </c>
      <c r="I105" s="178" t="s">
        <v>1182</v>
      </c>
      <c r="J105" s="178" t="s">
        <v>4874</v>
      </c>
      <c r="K105" s="178" t="s">
        <v>4822</v>
      </c>
      <c r="L105" s="180">
        <v>80</v>
      </c>
      <c r="M105" s="181">
        <v>8203.2000000000007</v>
      </c>
      <c r="N105" s="2" t="str">
        <f>VLOOKUP($J105,'Material category'!B:D,2,0)</f>
        <v>WI BL</v>
      </c>
      <c r="O105" s="123">
        <f>VLOOKUP(E105,'Billing Type Category'!A:C,3,0)*$L105</f>
        <v>80</v>
      </c>
      <c r="P105" s="123">
        <f>VLOOKUP($J105,'Material category'!B:F,5,FALSE)*O105</f>
        <v>8332</v>
      </c>
      <c r="Q105" s="123">
        <f t="shared" si="5"/>
        <v>128.79999999999927</v>
      </c>
      <c r="R105" s="6">
        <f>VLOOKUP(E105,'Billing Type Category'!A:C,3,0)*M105</f>
        <v>8203.2000000000007</v>
      </c>
      <c r="S105" s="6">
        <f>VLOOKUP($J105,'Material category'!B:F,4,FALSE)*O105</f>
        <v>9600</v>
      </c>
      <c r="T105" s="6">
        <f t="shared" si="6"/>
        <v>628.03738317757006</v>
      </c>
      <c r="U105" s="6">
        <f t="shared" si="7"/>
        <v>8831.2373831775712</v>
      </c>
      <c r="V105" s="2" t="str">
        <f>VLOOKUP($J105,'Material category'!B:D,3,0)</f>
        <v>WI</v>
      </c>
      <c r="W105" s="2" t="str">
        <f>VLOOKUP(G105,'Cust Category'!A:C,3,0)</f>
        <v>Key Account</v>
      </c>
      <c r="X105" s="2" t="str">
        <f>VLOOKUP(G105,'Cust Category'!A:C,2,0)</f>
        <v>FOODLAND SUPERMARKET CO., LTD.</v>
      </c>
      <c r="Y105" s="31">
        <f t="shared" si="8"/>
        <v>104.15</v>
      </c>
      <c r="Z105">
        <f t="shared" si="9"/>
        <v>120</v>
      </c>
      <c r="AA105" s="48"/>
    </row>
    <row r="106" spans="1:27">
      <c r="A106" s="179">
        <v>45810</v>
      </c>
      <c r="B106" s="178" t="s">
        <v>4977</v>
      </c>
      <c r="C106" s="178" t="s">
        <v>4978</v>
      </c>
      <c r="D106" s="178" t="s">
        <v>12</v>
      </c>
      <c r="E106" s="178" t="s">
        <v>17</v>
      </c>
      <c r="F106" s="178" t="s">
        <v>4979</v>
      </c>
      <c r="G106" s="178" t="s">
        <v>1182</v>
      </c>
      <c r="H106" s="178" t="s">
        <v>25</v>
      </c>
      <c r="I106" s="178" t="s">
        <v>1182</v>
      </c>
      <c r="J106" s="178" t="s">
        <v>4886</v>
      </c>
      <c r="K106" s="178" t="s">
        <v>4829</v>
      </c>
      <c r="L106" s="180">
        <v>90</v>
      </c>
      <c r="M106" s="181">
        <v>5624.1</v>
      </c>
      <c r="N106" s="2" t="str">
        <f>VLOOKUP($J106,'Material category'!B:D,2,0)</f>
        <v>WC BL</v>
      </c>
      <c r="O106" s="123">
        <f>VLOOKUP(E106,'Billing Type Category'!A:C,3,0)*$L106</f>
        <v>90</v>
      </c>
      <c r="P106" s="123">
        <f>VLOOKUP($J106,'Material category'!B:F,5,FALSE)*O106</f>
        <v>5651.1</v>
      </c>
      <c r="Q106" s="123">
        <f t="shared" si="5"/>
        <v>27</v>
      </c>
      <c r="R106" s="6">
        <f>VLOOKUP(E106,'Billing Type Category'!A:C,3,0)*M106</f>
        <v>5624.1</v>
      </c>
      <c r="S106" s="6">
        <f>VLOOKUP($J106,'Material category'!B:F,4,FALSE)*O106</f>
        <v>6480</v>
      </c>
      <c r="T106" s="6">
        <f t="shared" si="6"/>
        <v>423.92523364485982</v>
      </c>
      <c r="U106" s="6">
        <f t="shared" si="7"/>
        <v>6048.0252336448602</v>
      </c>
      <c r="V106" s="2" t="str">
        <f>VLOOKUP($J106,'Material category'!B:D,3,0)</f>
        <v>WI</v>
      </c>
      <c r="W106" s="2" t="str">
        <f>VLOOKUP(G106,'Cust Category'!A:C,3,0)</f>
        <v>Key Account</v>
      </c>
      <c r="X106" s="2" t="str">
        <f>VLOOKUP(G106,'Cust Category'!A:C,2,0)</f>
        <v>FOODLAND SUPERMARKET CO., LTD.</v>
      </c>
      <c r="Y106" s="31">
        <f t="shared" si="8"/>
        <v>62.790000000000006</v>
      </c>
      <c r="Z106">
        <f t="shared" si="9"/>
        <v>72</v>
      </c>
      <c r="AA106" s="48"/>
    </row>
    <row r="107" spans="1:27">
      <c r="A107" s="179">
        <v>45810</v>
      </c>
      <c r="B107" s="178" t="s">
        <v>4977</v>
      </c>
      <c r="C107" s="178" t="s">
        <v>4978</v>
      </c>
      <c r="D107" s="178" t="s">
        <v>12</v>
      </c>
      <c r="E107" s="178" t="s">
        <v>17</v>
      </c>
      <c r="F107" s="178" t="s">
        <v>4979</v>
      </c>
      <c r="G107" s="178" t="s">
        <v>1182</v>
      </c>
      <c r="H107" s="178" t="s">
        <v>25</v>
      </c>
      <c r="I107" s="178" t="s">
        <v>1182</v>
      </c>
      <c r="J107" s="178" t="s">
        <v>4900</v>
      </c>
      <c r="K107" s="178" t="s">
        <v>4831</v>
      </c>
      <c r="L107" s="180">
        <v>50</v>
      </c>
      <c r="M107" s="181">
        <v>3124.5</v>
      </c>
      <c r="N107" s="2" t="str">
        <f>VLOOKUP($J107,'Material category'!B:D,2,0)</f>
        <v>WC GR</v>
      </c>
      <c r="O107" s="123">
        <f>VLOOKUP(E107,'Billing Type Category'!A:C,3,0)*$L107</f>
        <v>50</v>
      </c>
      <c r="P107" s="123">
        <f>VLOOKUP($J107,'Material category'!B:F,5,FALSE)*O107</f>
        <v>3139.5</v>
      </c>
      <c r="Q107" s="123">
        <f t="shared" si="5"/>
        <v>15</v>
      </c>
      <c r="R107" s="6">
        <f>VLOOKUP(E107,'Billing Type Category'!A:C,3,0)*M107</f>
        <v>3124.5</v>
      </c>
      <c r="S107" s="6">
        <f>VLOOKUP($J107,'Material category'!B:F,4,FALSE)*O107</f>
        <v>3600</v>
      </c>
      <c r="T107" s="6">
        <f t="shared" si="6"/>
        <v>235.51401869158877</v>
      </c>
      <c r="U107" s="6">
        <f t="shared" si="7"/>
        <v>3360.0140186915887</v>
      </c>
      <c r="V107" s="2" t="str">
        <f>VLOOKUP($J107,'Material category'!B:D,3,0)</f>
        <v>WI</v>
      </c>
      <c r="W107" s="2" t="str">
        <f>VLOOKUP(G107,'Cust Category'!A:C,3,0)</f>
        <v>Key Account</v>
      </c>
      <c r="X107" s="2" t="str">
        <f>VLOOKUP(G107,'Cust Category'!A:C,2,0)</f>
        <v>FOODLAND SUPERMARKET CO., LTD.</v>
      </c>
      <c r="Y107" s="31">
        <f t="shared" si="8"/>
        <v>62.79</v>
      </c>
      <c r="Z107">
        <f t="shared" si="9"/>
        <v>72</v>
      </c>
      <c r="AA107" s="48"/>
    </row>
    <row r="108" spans="1:27">
      <c r="A108" s="179">
        <v>45810</v>
      </c>
      <c r="B108" s="178" t="s">
        <v>4977</v>
      </c>
      <c r="C108" s="178" t="s">
        <v>4978</v>
      </c>
      <c r="D108" s="178" t="s">
        <v>12</v>
      </c>
      <c r="E108" s="178" t="s">
        <v>17</v>
      </c>
      <c r="F108" s="178" t="s">
        <v>4979</v>
      </c>
      <c r="G108" s="178" t="s">
        <v>1182</v>
      </c>
      <c r="H108" s="178" t="s">
        <v>25</v>
      </c>
      <c r="I108" s="178" t="s">
        <v>1182</v>
      </c>
      <c r="J108" s="178" t="s">
        <v>4785</v>
      </c>
      <c r="K108" s="178" t="s">
        <v>4832</v>
      </c>
      <c r="L108" s="180">
        <v>380</v>
      </c>
      <c r="M108" s="181">
        <v>23651.200000000001</v>
      </c>
      <c r="N108" s="2" t="str">
        <f>VLOOKUP($J108,'Material category'!B:D,2,0)</f>
        <v>CA FL</v>
      </c>
      <c r="O108" s="123">
        <f>VLOOKUP(E108,'Billing Type Category'!A:C,3,0)*$L108</f>
        <v>380</v>
      </c>
      <c r="P108" s="123">
        <f>VLOOKUP($J108,'Material category'!B:F,5,FALSE)*O108</f>
        <v>23860.2</v>
      </c>
      <c r="Q108" s="123">
        <f t="shared" si="5"/>
        <v>209</v>
      </c>
      <c r="R108" s="6">
        <f>VLOOKUP(E108,'Billing Type Category'!A:C,3,0)*M108</f>
        <v>23651.200000000001</v>
      </c>
      <c r="S108" s="6">
        <f>VLOOKUP($J108,'Material category'!B:F,4,FALSE)*O108</f>
        <v>27360</v>
      </c>
      <c r="T108" s="6">
        <f t="shared" si="6"/>
        <v>1789.9065420560748</v>
      </c>
      <c r="U108" s="6">
        <f t="shared" si="7"/>
        <v>25441.106542056077</v>
      </c>
      <c r="V108" s="2" t="str">
        <f>VLOOKUP($J108,'Material category'!B:D,3,0)</f>
        <v>CA</v>
      </c>
      <c r="W108" s="2" t="str">
        <f>VLOOKUP(G108,'Cust Category'!A:C,3,0)</f>
        <v>Key Account</v>
      </c>
      <c r="X108" s="2" t="str">
        <f>VLOOKUP(G108,'Cust Category'!A:C,2,0)</f>
        <v>FOODLAND SUPERMARKET CO., LTD.</v>
      </c>
      <c r="Y108" s="31">
        <f t="shared" si="8"/>
        <v>62.79</v>
      </c>
      <c r="Z108">
        <f t="shared" si="9"/>
        <v>72</v>
      </c>
      <c r="AA108" s="48"/>
    </row>
    <row r="109" spans="1:27">
      <c r="A109" s="179">
        <v>45810</v>
      </c>
      <c r="B109" s="178" t="s">
        <v>4977</v>
      </c>
      <c r="C109" s="178" t="s">
        <v>4978</v>
      </c>
      <c r="D109" s="178" t="s">
        <v>12</v>
      </c>
      <c r="E109" s="178" t="s">
        <v>17</v>
      </c>
      <c r="F109" s="178" t="s">
        <v>4979</v>
      </c>
      <c r="G109" s="178" t="s">
        <v>1182</v>
      </c>
      <c r="H109" s="178" t="s">
        <v>25</v>
      </c>
      <c r="I109" s="178" t="s">
        <v>1182</v>
      </c>
      <c r="J109" s="178" t="s">
        <v>4782</v>
      </c>
      <c r="K109" s="178" t="s">
        <v>4833</v>
      </c>
      <c r="L109" s="180">
        <v>470</v>
      </c>
      <c r="M109" s="181">
        <v>29252.799999999999</v>
      </c>
      <c r="N109" s="2" t="str">
        <f>VLOOKUP($J109,'Material category'!B:D,2,0)</f>
        <v>CA BL</v>
      </c>
      <c r="O109" s="123">
        <f>VLOOKUP(E109,'Billing Type Category'!A:C,3,0)*$L109</f>
        <v>470</v>
      </c>
      <c r="P109" s="123">
        <f>VLOOKUP($J109,'Material category'!B:F,5,FALSE)*O109</f>
        <v>29511.3</v>
      </c>
      <c r="Q109" s="123">
        <f t="shared" si="5"/>
        <v>258.5</v>
      </c>
      <c r="R109" s="6">
        <f>VLOOKUP(E109,'Billing Type Category'!A:C,3,0)*M109</f>
        <v>29252.799999999999</v>
      </c>
      <c r="S109" s="6">
        <f>VLOOKUP($J109,'Material category'!B:F,4,FALSE)*O109</f>
        <v>33840</v>
      </c>
      <c r="T109" s="6">
        <f t="shared" si="6"/>
        <v>2213.8317757009345</v>
      </c>
      <c r="U109" s="6">
        <f t="shared" si="7"/>
        <v>31466.631775700935</v>
      </c>
      <c r="V109" s="2" t="str">
        <f>VLOOKUP($J109,'Material category'!B:D,3,0)</f>
        <v>CA</v>
      </c>
      <c r="W109" s="2" t="str">
        <f>VLOOKUP(G109,'Cust Category'!A:C,3,0)</f>
        <v>Key Account</v>
      </c>
      <c r="X109" s="2" t="str">
        <f>VLOOKUP(G109,'Cust Category'!A:C,2,0)</f>
        <v>FOODLAND SUPERMARKET CO., LTD.</v>
      </c>
      <c r="Y109" s="31">
        <f t="shared" si="8"/>
        <v>62.79</v>
      </c>
      <c r="Z109">
        <f t="shared" si="9"/>
        <v>72</v>
      </c>
      <c r="AA109" s="48"/>
    </row>
    <row r="110" spans="1:27">
      <c r="A110" s="179">
        <v>45810</v>
      </c>
      <c r="B110" s="178" t="s">
        <v>4977</v>
      </c>
      <c r="C110" s="178" t="s">
        <v>4978</v>
      </c>
      <c r="D110" s="178" t="s">
        <v>12</v>
      </c>
      <c r="E110" s="178" t="s">
        <v>17</v>
      </c>
      <c r="F110" s="178" t="s">
        <v>4979</v>
      </c>
      <c r="G110" s="178" t="s">
        <v>1182</v>
      </c>
      <c r="H110" s="178" t="s">
        <v>25</v>
      </c>
      <c r="I110" s="178" t="s">
        <v>1182</v>
      </c>
      <c r="J110" s="178" t="s">
        <v>4801</v>
      </c>
      <c r="K110" s="178" t="s">
        <v>4834</v>
      </c>
      <c r="L110" s="180">
        <v>50</v>
      </c>
      <c r="M110" s="181">
        <v>3129</v>
      </c>
      <c r="N110" s="2" t="str">
        <f>VLOOKUP($J110,'Material category'!B:D,2,0)</f>
        <v>CA 100S YL</v>
      </c>
      <c r="O110" s="123">
        <f>VLOOKUP(E110,'Billing Type Category'!A:C,3,0)*$L110</f>
        <v>50</v>
      </c>
      <c r="P110" s="123">
        <f>VLOOKUP($J110,'Material category'!B:F,5,FALSE)*O110</f>
        <v>3139.5</v>
      </c>
      <c r="Q110" s="123">
        <f t="shared" si="5"/>
        <v>10.5</v>
      </c>
      <c r="R110" s="6">
        <f>VLOOKUP(E110,'Billing Type Category'!A:C,3,0)*M110</f>
        <v>3129</v>
      </c>
      <c r="S110" s="6">
        <f>VLOOKUP($J110,'Material category'!B:F,4,FALSE)*O110</f>
        <v>3600</v>
      </c>
      <c r="T110" s="6">
        <f t="shared" si="6"/>
        <v>235.51401869158877</v>
      </c>
      <c r="U110" s="6">
        <f t="shared" si="7"/>
        <v>3364.5140186915887</v>
      </c>
      <c r="V110" s="2" t="str">
        <f>VLOOKUP($J110,'Material category'!B:D,3,0)</f>
        <v>CAHD</v>
      </c>
      <c r="W110" s="2" t="str">
        <f>VLOOKUP(G110,'Cust Category'!A:C,3,0)</f>
        <v>Key Account</v>
      </c>
      <c r="X110" s="2" t="str">
        <f>VLOOKUP(G110,'Cust Category'!A:C,2,0)</f>
        <v>FOODLAND SUPERMARKET CO., LTD.</v>
      </c>
      <c r="Y110" s="31">
        <f t="shared" si="8"/>
        <v>62.79</v>
      </c>
      <c r="Z110">
        <f t="shared" si="9"/>
        <v>72</v>
      </c>
      <c r="AA110" s="48"/>
    </row>
    <row r="111" spans="1:27">
      <c r="A111" s="179">
        <v>45810</v>
      </c>
      <c r="B111" s="178" t="s">
        <v>4980</v>
      </c>
      <c r="C111" s="178" t="s">
        <v>4981</v>
      </c>
      <c r="D111" s="178" t="s">
        <v>12</v>
      </c>
      <c r="E111" s="178" t="s">
        <v>17</v>
      </c>
      <c r="F111" s="178" t="s">
        <v>4982</v>
      </c>
      <c r="G111" s="178" t="s">
        <v>1213</v>
      </c>
      <c r="H111" s="178" t="s">
        <v>4811</v>
      </c>
      <c r="I111" s="178" t="s">
        <v>1396</v>
      </c>
      <c r="J111" s="178" t="s">
        <v>4785</v>
      </c>
      <c r="K111" s="178" t="s">
        <v>4832</v>
      </c>
      <c r="L111" s="180">
        <v>1000</v>
      </c>
      <c r="M111" s="181">
        <v>61090</v>
      </c>
      <c r="N111" s="2" t="str">
        <f>VLOOKUP($J111,'Material category'!B:D,2,0)</f>
        <v>CA FL</v>
      </c>
      <c r="O111" s="123">
        <f>VLOOKUP(E111,'Billing Type Category'!A:C,3,0)*$L111</f>
        <v>1000</v>
      </c>
      <c r="P111" s="123">
        <f>VLOOKUP($J111,'Material category'!B:F,5,FALSE)*O111</f>
        <v>62790</v>
      </c>
      <c r="Q111" s="123">
        <f t="shared" si="5"/>
        <v>1700</v>
      </c>
      <c r="R111" s="6">
        <f>VLOOKUP(E111,'Billing Type Category'!A:C,3,0)*M111</f>
        <v>61090</v>
      </c>
      <c r="S111" s="6">
        <f>VLOOKUP($J111,'Material category'!B:F,4,FALSE)*O111</f>
        <v>72000</v>
      </c>
      <c r="T111" s="6">
        <f t="shared" si="6"/>
        <v>4710.2803738317753</v>
      </c>
      <c r="U111" s="6">
        <f t="shared" si="7"/>
        <v>65800.280373831774</v>
      </c>
      <c r="V111" s="2" t="str">
        <f>VLOOKUP($J111,'Material category'!B:D,3,0)</f>
        <v>CA</v>
      </c>
      <c r="W111" s="2" t="str">
        <f>VLOOKUP(G111,'Cust Category'!A:C,3,0)</f>
        <v>Key Account</v>
      </c>
      <c r="X111" s="2" t="str">
        <f>VLOOKUP(G111,'Cust Category'!A:C,2,0)</f>
        <v>Ek-Chai Distribution System Co. Ltd</v>
      </c>
      <c r="Y111" s="31">
        <f t="shared" si="8"/>
        <v>62.79</v>
      </c>
      <c r="Z111">
        <f t="shared" si="9"/>
        <v>72</v>
      </c>
      <c r="AA111" s="48"/>
    </row>
    <row r="112" spans="1:27">
      <c r="A112" s="179">
        <v>45810</v>
      </c>
      <c r="B112" s="178" t="s">
        <v>4980</v>
      </c>
      <c r="C112" s="178" t="s">
        <v>4981</v>
      </c>
      <c r="D112" s="178" t="s">
        <v>12</v>
      </c>
      <c r="E112" s="178" t="s">
        <v>17</v>
      </c>
      <c r="F112" s="178" t="s">
        <v>4982</v>
      </c>
      <c r="G112" s="178" t="s">
        <v>1213</v>
      </c>
      <c r="H112" s="178" t="s">
        <v>4811</v>
      </c>
      <c r="I112" s="178" t="s">
        <v>1396</v>
      </c>
      <c r="J112" s="178" t="s">
        <v>4782</v>
      </c>
      <c r="K112" s="178" t="s">
        <v>4833</v>
      </c>
      <c r="L112" s="180">
        <v>500</v>
      </c>
      <c r="M112" s="181">
        <v>30545</v>
      </c>
      <c r="N112" s="2" t="str">
        <f>VLOOKUP($J112,'Material category'!B:D,2,0)</f>
        <v>CA BL</v>
      </c>
      <c r="O112" s="123">
        <f>VLOOKUP(E112,'Billing Type Category'!A:C,3,0)*$L112</f>
        <v>500</v>
      </c>
      <c r="P112" s="123">
        <f>VLOOKUP($J112,'Material category'!B:F,5,FALSE)*O112</f>
        <v>31395</v>
      </c>
      <c r="Q112" s="123">
        <f t="shared" si="5"/>
        <v>850</v>
      </c>
      <c r="R112" s="6">
        <f>VLOOKUP(E112,'Billing Type Category'!A:C,3,0)*M112</f>
        <v>30545</v>
      </c>
      <c r="S112" s="6">
        <f>VLOOKUP($J112,'Material category'!B:F,4,FALSE)*O112</f>
        <v>36000</v>
      </c>
      <c r="T112" s="6">
        <f t="shared" si="6"/>
        <v>2355.1401869158876</v>
      </c>
      <c r="U112" s="6">
        <f t="shared" si="7"/>
        <v>32900.140186915887</v>
      </c>
      <c r="V112" s="2" t="str">
        <f>VLOOKUP($J112,'Material category'!B:D,3,0)</f>
        <v>CA</v>
      </c>
      <c r="W112" s="2" t="str">
        <f>VLOOKUP(G112,'Cust Category'!A:C,3,0)</f>
        <v>Key Account</v>
      </c>
      <c r="X112" s="2" t="str">
        <f>VLOOKUP(G112,'Cust Category'!A:C,2,0)</f>
        <v>Ek-Chai Distribution System Co. Ltd</v>
      </c>
      <c r="Y112" s="31">
        <f t="shared" si="8"/>
        <v>62.79</v>
      </c>
      <c r="Z112">
        <f t="shared" si="9"/>
        <v>72</v>
      </c>
      <c r="AA112" s="48"/>
    </row>
    <row r="113" spans="1:27">
      <c r="A113" s="179">
        <v>45810</v>
      </c>
      <c r="B113" s="178" t="s">
        <v>4983</v>
      </c>
      <c r="C113" s="178" t="s">
        <v>4984</v>
      </c>
      <c r="D113" s="178" t="s">
        <v>12</v>
      </c>
      <c r="E113" s="178" t="s">
        <v>17</v>
      </c>
      <c r="F113" s="178" t="s">
        <v>4985</v>
      </c>
      <c r="G113" s="178" t="s">
        <v>1179</v>
      </c>
      <c r="H113" s="178" t="s">
        <v>31</v>
      </c>
      <c r="I113" s="178" t="s">
        <v>1179</v>
      </c>
      <c r="J113" s="178" t="s">
        <v>4900</v>
      </c>
      <c r="K113" s="178" t="s">
        <v>4831</v>
      </c>
      <c r="L113" s="180">
        <v>20</v>
      </c>
      <c r="M113" s="181">
        <v>1246</v>
      </c>
      <c r="N113" s="2" t="str">
        <f>VLOOKUP($J113,'Material category'!B:D,2,0)</f>
        <v>WC GR</v>
      </c>
      <c r="O113" s="123">
        <f>VLOOKUP(E113,'Billing Type Category'!A:C,3,0)*$L113</f>
        <v>20</v>
      </c>
      <c r="P113" s="123">
        <f>VLOOKUP($J113,'Material category'!B:F,5,FALSE)*O113</f>
        <v>1255.8</v>
      </c>
      <c r="Q113" s="123">
        <f t="shared" si="5"/>
        <v>9.7999999999999545</v>
      </c>
      <c r="R113" s="6">
        <f>VLOOKUP(E113,'Billing Type Category'!A:C,3,0)*M113</f>
        <v>1246</v>
      </c>
      <c r="S113" s="6">
        <f>VLOOKUP($J113,'Material category'!B:F,4,FALSE)*O113</f>
        <v>1440</v>
      </c>
      <c r="T113" s="6">
        <f t="shared" si="6"/>
        <v>94.205607476635521</v>
      </c>
      <c r="U113" s="6">
        <f t="shared" si="7"/>
        <v>1340.2056074766356</v>
      </c>
      <c r="V113" s="2" t="str">
        <f>VLOOKUP($J113,'Material category'!B:D,3,0)</f>
        <v>WI</v>
      </c>
      <c r="W113" s="2" t="str">
        <f>VLOOKUP(G113,'Cust Category'!A:C,3,0)</f>
        <v>Key Account</v>
      </c>
      <c r="X113" s="2" t="str">
        <f>VLOOKUP(G113,'Cust Category'!A:C,2,0)</f>
        <v>VILLA MARKET J.P. CO., LTD.</v>
      </c>
      <c r="Y113" s="31">
        <f t="shared" si="8"/>
        <v>62.79</v>
      </c>
      <c r="Z113">
        <f t="shared" si="9"/>
        <v>72</v>
      </c>
      <c r="AA113" s="48"/>
    </row>
    <row r="114" spans="1:27">
      <c r="A114" s="179">
        <v>45810</v>
      </c>
      <c r="B114" s="178" t="s">
        <v>4983</v>
      </c>
      <c r="C114" s="178" t="s">
        <v>4984</v>
      </c>
      <c r="D114" s="178" t="s">
        <v>12</v>
      </c>
      <c r="E114" s="178" t="s">
        <v>17</v>
      </c>
      <c r="F114" s="178" t="s">
        <v>4985</v>
      </c>
      <c r="G114" s="178" t="s">
        <v>1179</v>
      </c>
      <c r="H114" s="178" t="s">
        <v>31</v>
      </c>
      <c r="I114" s="178" t="s">
        <v>1179</v>
      </c>
      <c r="J114" s="178" t="s">
        <v>4782</v>
      </c>
      <c r="K114" s="178" t="s">
        <v>4833</v>
      </c>
      <c r="L114" s="180">
        <v>60</v>
      </c>
      <c r="M114" s="181">
        <v>3716.4</v>
      </c>
      <c r="N114" s="2" t="str">
        <f>VLOOKUP($J114,'Material category'!B:D,2,0)</f>
        <v>CA BL</v>
      </c>
      <c r="O114" s="123">
        <f>VLOOKUP(E114,'Billing Type Category'!A:C,3,0)*$L114</f>
        <v>60</v>
      </c>
      <c r="P114" s="123">
        <f>VLOOKUP($J114,'Material category'!B:F,5,FALSE)*O114</f>
        <v>3767.4</v>
      </c>
      <c r="Q114" s="123">
        <f t="shared" si="5"/>
        <v>51</v>
      </c>
      <c r="R114" s="6">
        <f>VLOOKUP(E114,'Billing Type Category'!A:C,3,0)*M114</f>
        <v>3716.4</v>
      </c>
      <c r="S114" s="6">
        <f>VLOOKUP($J114,'Material category'!B:F,4,FALSE)*O114</f>
        <v>4320</v>
      </c>
      <c r="T114" s="6">
        <f t="shared" si="6"/>
        <v>282.61682242990656</v>
      </c>
      <c r="U114" s="6">
        <f t="shared" si="7"/>
        <v>3999.0168224299068</v>
      </c>
      <c r="V114" s="2" t="str">
        <f>VLOOKUP($J114,'Material category'!B:D,3,0)</f>
        <v>CA</v>
      </c>
      <c r="W114" s="2" t="str">
        <f>VLOOKUP(G114,'Cust Category'!A:C,3,0)</f>
        <v>Key Account</v>
      </c>
      <c r="X114" s="2" t="str">
        <f>VLOOKUP(G114,'Cust Category'!A:C,2,0)</f>
        <v>VILLA MARKET J.P. CO., LTD.</v>
      </c>
      <c r="Y114" s="31">
        <f t="shared" si="8"/>
        <v>62.79</v>
      </c>
      <c r="Z114">
        <f t="shared" si="9"/>
        <v>72</v>
      </c>
      <c r="AA114" s="48"/>
    </row>
    <row r="115" spans="1:27">
      <c r="A115" s="179">
        <v>45810</v>
      </c>
      <c r="B115" s="178" t="s">
        <v>4986</v>
      </c>
      <c r="C115" s="178" t="s">
        <v>4987</v>
      </c>
      <c r="D115" s="178" t="s">
        <v>12</v>
      </c>
      <c r="E115" s="178" t="s">
        <v>17</v>
      </c>
      <c r="F115" s="178" t="s">
        <v>4988</v>
      </c>
      <c r="G115" s="178" t="s">
        <v>1169</v>
      </c>
      <c r="H115" s="178" t="s">
        <v>31</v>
      </c>
      <c r="I115" s="178" t="s">
        <v>1169</v>
      </c>
      <c r="J115" s="178" t="s">
        <v>4785</v>
      </c>
      <c r="K115" s="178" t="s">
        <v>4832</v>
      </c>
      <c r="L115" s="180">
        <v>120</v>
      </c>
      <c r="M115" s="181">
        <v>7432.8</v>
      </c>
      <c r="N115" s="2" t="str">
        <f>VLOOKUP($J115,'Material category'!B:D,2,0)</f>
        <v>CA FL</v>
      </c>
      <c r="O115" s="123">
        <f>VLOOKUP(E115,'Billing Type Category'!A:C,3,0)*$L115</f>
        <v>120</v>
      </c>
      <c r="P115" s="123">
        <f>VLOOKUP($J115,'Material category'!B:F,5,FALSE)*O115</f>
        <v>7534.8</v>
      </c>
      <c r="Q115" s="123">
        <f t="shared" si="5"/>
        <v>102</v>
      </c>
      <c r="R115" s="6">
        <f>VLOOKUP(E115,'Billing Type Category'!A:C,3,0)*M115</f>
        <v>7432.8</v>
      </c>
      <c r="S115" s="6">
        <f>VLOOKUP($J115,'Material category'!B:F,4,FALSE)*O115</f>
        <v>8640</v>
      </c>
      <c r="T115" s="6">
        <f t="shared" si="6"/>
        <v>565.23364485981313</v>
      </c>
      <c r="U115" s="6">
        <f t="shared" si="7"/>
        <v>7998.0336448598136</v>
      </c>
      <c r="V115" s="2" t="str">
        <f>VLOOKUP($J115,'Material category'!B:D,3,0)</f>
        <v>CA</v>
      </c>
      <c r="W115" s="2" t="str">
        <f>VLOOKUP(G115,'Cust Category'!A:C,3,0)</f>
        <v>Key Account</v>
      </c>
      <c r="X115" s="2" t="str">
        <f>VLOOKUP(G115,'Cust Category'!A:C,2,0)</f>
        <v>VILLA MARKET J.P. CO., LTD.</v>
      </c>
      <c r="Y115" s="31">
        <f t="shared" si="8"/>
        <v>62.79</v>
      </c>
      <c r="Z115">
        <f t="shared" si="9"/>
        <v>72</v>
      </c>
      <c r="AA115" s="48"/>
    </row>
    <row r="116" spans="1:27">
      <c r="A116" s="179">
        <v>45810</v>
      </c>
      <c r="B116" s="178" t="s">
        <v>4986</v>
      </c>
      <c r="C116" s="178" t="s">
        <v>4987</v>
      </c>
      <c r="D116" s="178" t="s">
        <v>12</v>
      </c>
      <c r="E116" s="178" t="s">
        <v>17</v>
      </c>
      <c r="F116" s="178" t="s">
        <v>4988</v>
      </c>
      <c r="G116" s="178" t="s">
        <v>1169</v>
      </c>
      <c r="H116" s="178" t="s">
        <v>31</v>
      </c>
      <c r="I116" s="178" t="s">
        <v>1169</v>
      </c>
      <c r="J116" s="178" t="s">
        <v>4801</v>
      </c>
      <c r="K116" s="178" t="s">
        <v>4834</v>
      </c>
      <c r="L116" s="180">
        <v>10</v>
      </c>
      <c r="M116" s="181">
        <v>627.9</v>
      </c>
      <c r="N116" s="2" t="str">
        <f>VLOOKUP($J116,'Material category'!B:D,2,0)</f>
        <v>CA 100S YL</v>
      </c>
      <c r="O116" s="123">
        <f>VLOOKUP(E116,'Billing Type Category'!A:C,3,0)*$L116</f>
        <v>10</v>
      </c>
      <c r="P116" s="123">
        <f>VLOOKUP($J116,'Material category'!B:F,5,FALSE)*O116</f>
        <v>627.9</v>
      </c>
      <c r="Q116" s="123">
        <f t="shared" si="5"/>
        <v>0</v>
      </c>
      <c r="R116" s="6">
        <f>VLOOKUP(E116,'Billing Type Category'!A:C,3,0)*M116</f>
        <v>627.9</v>
      </c>
      <c r="S116" s="6">
        <f>VLOOKUP($J116,'Material category'!B:F,4,FALSE)*O116</f>
        <v>720</v>
      </c>
      <c r="T116" s="6">
        <f t="shared" si="6"/>
        <v>47.10280373831776</v>
      </c>
      <c r="U116" s="6">
        <f t="shared" si="7"/>
        <v>675.00280373831777</v>
      </c>
      <c r="V116" s="2" t="str">
        <f>VLOOKUP($J116,'Material category'!B:D,3,0)</f>
        <v>CAHD</v>
      </c>
      <c r="W116" s="2" t="str">
        <f>VLOOKUP(G116,'Cust Category'!A:C,3,0)</f>
        <v>Key Account</v>
      </c>
      <c r="X116" s="2" t="str">
        <f>VLOOKUP(G116,'Cust Category'!A:C,2,0)</f>
        <v>VILLA MARKET J.P. CO., LTD.</v>
      </c>
      <c r="Y116" s="31">
        <f t="shared" si="8"/>
        <v>62.79</v>
      </c>
      <c r="Z116">
        <f t="shared" si="9"/>
        <v>72</v>
      </c>
      <c r="AA116" s="48"/>
    </row>
    <row r="117" spans="1:27">
      <c r="A117" s="179">
        <v>45810</v>
      </c>
      <c r="B117" s="178" t="s">
        <v>4989</v>
      </c>
      <c r="C117" s="178" t="s">
        <v>4990</v>
      </c>
      <c r="D117" s="178" t="s">
        <v>12</v>
      </c>
      <c r="E117" s="178" t="s">
        <v>17</v>
      </c>
      <c r="F117" s="178" t="s">
        <v>4991</v>
      </c>
      <c r="G117" s="178" t="s">
        <v>1196</v>
      </c>
      <c r="H117" s="178" t="s">
        <v>31</v>
      </c>
      <c r="I117" s="178" t="s">
        <v>1196</v>
      </c>
      <c r="J117" s="178" t="s">
        <v>4886</v>
      </c>
      <c r="K117" s="178" t="s">
        <v>4829</v>
      </c>
      <c r="L117" s="180">
        <v>10</v>
      </c>
      <c r="M117" s="181">
        <v>623</v>
      </c>
      <c r="N117" s="2" t="str">
        <f>VLOOKUP($J117,'Material category'!B:D,2,0)</f>
        <v>WC BL</v>
      </c>
      <c r="O117" s="123">
        <f>VLOOKUP(E117,'Billing Type Category'!A:C,3,0)*$L117</f>
        <v>10</v>
      </c>
      <c r="P117" s="123">
        <f>VLOOKUP($J117,'Material category'!B:F,5,FALSE)*O117</f>
        <v>627.9</v>
      </c>
      <c r="Q117" s="123">
        <f t="shared" si="5"/>
        <v>4.8999999999999773</v>
      </c>
      <c r="R117" s="6">
        <f>VLOOKUP(E117,'Billing Type Category'!A:C,3,0)*M117</f>
        <v>623</v>
      </c>
      <c r="S117" s="6">
        <f>VLOOKUP($J117,'Material category'!B:F,4,FALSE)*O117</f>
        <v>720</v>
      </c>
      <c r="T117" s="6">
        <f t="shared" si="6"/>
        <v>47.10280373831776</v>
      </c>
      <c r="U117" s="6">
        <f t="shared" si="7"/>
        <v>670.10280373831779</v>
      </c>
      <c r="V117" s="2" t="str">
        <f>VLOOKUP($J117,'Material category'!B:D,3,0)</f>
        <v>WI</v>
      </c>
      <c r="W117" s="2" t="str">
        <f>VLOOKUP(G117,'Cust Category'!A:C,3,0)</f>
        <v>Key Account</v>
      </c>
      <c r="X117" s="2" t="str">
        <f>VLOOKUP(G117,'Cust Category'!A:C,2,0)</f>
        <v>VILLA MARKET J.P. CO., LTD.</v>
      </c>
      <c r="Y117" s="31">
        <f t="shared" si="8"/>
        <v>62.79</v>
      </c>
      <c r="Z117">
        <f t="shared" si="9"/>
        <v>72</v>
      </c>
      <c r="AA117" s="48"/>
    </row>
    <row r="118" spans="1:27">
      <c r="A118" s="179">
        <v>45810</v>
      </c>
      <c r="B118" s="178" t="s">
        <v>4992</v>
      </c>
      <c r="C118" s="178" t="s">
        <v>4993</v>
      </c>
      <c r="D118" s="178" t="s">
        <v>12</v>
      </c>
      <c r="E118" s="178" t="s">
        <v>17</v>
      </c>
      <c r="F118" s="178" t="s">
        <v>4994</v>
      </c>
      <c r="G118" s="178" t="s">
        <v>1187</v>
      </c>
      <c r="H118" s="178" t="s">
        <v>31</v>
      </c>
      <c r="I118" s="178" t="s">
        <v>1187</v>
      </c>
      <c r="J118" s="178" t="s">
        <v>4791</v>
      </c>
      <c r="K118" s="178" t="s">
        <v>4820</v>
      </c>
      <c r="L118" s="180">
        <v>10</v>
      </c>
      <c r="M118" s="181">
        <v>1344.7</v>
      </c>
      <c r="N118" s="2" t="str">
        <f>VLOOKUP($J118,'Material category'!B:D,2,0)</f>
        <v>ME SB</v>
      </c>
      <c r="O118" s="123">
        <f>VLOOKUP(E118,'Billing Type Category'!A:C,3,0)*$L118</f>
        <v>10</v>
      </c>
      <c r="P118" s="123">
        <f>VLOOKUP($J118,'Material category'!B:F,5,FALSE)*O118</f>
        <v>1385.3</v>
      </c>
      <c r="Q118" s="123">
        <f t="shared" si="5"/>
        <v>40.599999999999909</v>
      </c>
      <c r="R118" s="6">
        <f>VLOOKUP(E118,'Billing Type Category'!A:C,3,0)*M118</f>
        <v>1344.7</v>
      </c>
      <c r="S118" s="6">
        <f>VLOOKUP($J118,'Material category'!B:F,4,FALSE)*O118</f>
        <v>1600</v>
      </c>
      <c r="T118" s="6">
        <f t="shared" si="6"/>
        <v>104.67289719626169</v>
      </c>
      <c r="U118" s="6">
        <f t="shared" si="7"/>
        <v>1449.3728971962616</v>
      </c>
      <c r="V118" s="2" t="str">
        <f>VLOOKUP($J118,'Material category'!B:D,3,0)</f>
        <v>EV</v>
      </c>
      <c r="W118" s="2" t="str">
        <f>VLOOKUP(G118,'Cust Category'!A:C,3,0)</f>
        <v>Key Account</v>
      </c>
      <c r="X118" s="2" t="str">
        <f>VLOOKUP(G118,'Cust Category'!A:C,2,0)</f>
        <v>VILLA MARKET J.P. CO., LTD.</v>
      </c>
      <c r="Y118" s="31">
        <f t="shared" si="8"/>
        <v>138.53</v>
      </c>
      <c r="Z118">
        <f t="shared" si="9"/>
        <v>160</v>
      </c>
      <c r="AA118" s="48"/>
    </row>
    <row r="119" spans="1:27">
      <c r="A119" s="179">
        <v>45810</v>
      </c>
      <c r="B119" s="178" t="s">
        <v>4992</v>
      </c>
      <c r="C119" s="178" t="s">
        <v>4993</v>
      </c>
      <c r="D119" s="178" t="s">
        <v>12</v>
      </c>
      <c r="E119" s="178" t="s">
        <v>17</v>
      </c>
      <c r="F119" s="178" t="s">
        <v>4994</v>
      </c>
      <c r="G119" s="178" t="s">
        <v>1187</v>
      </c>
      <c r="H119" s="178" t="s">
        <v>31</v>
      </c>
      <c r="I119" s="178" t="s">
        <v>1187</v>
      </c>
      <c r="J119" s="178" t="s">
        <v>4792</v>
      </c>
      <c r="K119" s="178" t="s">
        <v>4851</v>
      </c>
      <c r="L119" s="180">
        <v>10</v>
      </c>
      <c r="M119" s="181">
        <v>1475.5</v>
      </c>
      <c r="N119" s="2" t="str">
        <f>VLOOKUP($J119,'Material category'!B:D,2,0)</f>
        <v>ME OP</v>
      </c>
      <c r="O119" s="123">
        <f>VLOOKUP(E119,'Billing Type Category'!A:C,3,0)*$L119</f>
        <v>10</v>
      </c>
      <c r="P119" s="123">
        <f>VLOOKUP($J119,'Material category'!B:F,5,FALSE)*O119</f>
        <v>1515.5</v>
      </c>
      <c r="Q119" s="123">
        <f t="shared" si="5"/>
        <v>40</v>
      </c>
      <c r="R119" s="6">
        <f>VLOOKUP(E119,'Billing Type Category'!A:C,3,0)*M119</f>
        <v>1475.5</v>
      </c>
      <c r="S119" s="6">
        <f>VLOOKUP($J119,'Material category'!B:F,4,FALSE)*O119</f>
        <v>1750</v>
      </c>
      <c r="T119" s="6">
        <f t="shared" si="6"/>
        <v>114.48598130841121</v>
      </c>
      <c r="U119" s="6">
        <f t="shared" si="7"/>
        <v>1589.9859813084113</v>
      </c>
      <c r="V119" s="2" t="str">
        <f>VLOOKUP($J119,'Material category'!B:D,3,0)</f>
        <v>EV</v>
      </c>
      <c r="W119" s="2" t="str">
        <f>VLOOKUP(G119,'Cust Category'!A:C,3,0)</f>
        <v>Key Account</v>
      </c>
      <c r="X119" s="2" t="str">
        <f>VLOOKUP(G119,'Cust Category'!A:C,2,0)</f>
        <v>VILLA MARKET J.P. CO., LTD.</v>
      </c>
      <c r="Y119" s="31">
        <f t="shared" si="8"/>
        <v>151.55000000000001</v>
      </c>
      <c r="Z119">
        <f t="shared" si="9"/>
        <v>175</v>
      </c>
      <c r="AA119" s="48"/>
    </row>
    <row r="120" spans="1:27">
      <c r="A120" s="179">
        <v>45810</v>
      </c>
      <c r="B120" s="178" t="s">
        <v>4992</v>
      </c>
      <c r="C120" s="178" t="s">
        <v>4993</v>
      </c>
      <c r="D120" s="178" t="s">
        <v>12</v>
      </c>
      <c r="E120" s="178" t="s">
        <v>17</v>
      </c>
      <c r="F120" s="178" t="s">
        <v>4994</v>
      </c>
      <c r="G120" s="178" t="s">
        <v>1187</v>
      </c>
      <c r="H120" s="178" t="s">
        <v>31</v>
      </c>
      <c r="I120" s="178" t="s">
        <v>1187</v>
      </c>
      <c r="J120" s="178" t="s">
        <v>4785</v>
      </c>
      <c r="K120" s="178" t="s">
        <v>4832</v>
      </c>
      <c r="L120" s="180">
        <v>20</v>
      </c>
      <c r="M120" s="181">
        <v>1238.8</v>
      </c>
      <c r="N120" s="2" t="str">
        <f>VLOOKUP($J120,'Material category'!B:D,2,0)</f>
        <v>CA FL</v>
      </c>
      <c r="O120" s="123">
        <f>VLOOKUP(E120,'Billing Type Category'!A:C,3,0)*$L120</f>
        <v>20</v>
      </c>
      <c r="P120" s="123">
        <f>VLOOKUP($J120,'Material category'!B:F,5,FALSE)*O120</f>
        <v>1255.8</v>
      </c>
      <c r="Q120" s="123">
        <f t="shared" si="5"/>
        <v>17</v>
      </c>
      <c r="R120" s="6">
        <f>VLOOKUP(E120,'Billing Type Category'!A:C,3,0)*M120</f>
        <v>1238.8</v>
      </c>
      <c r="S120" s="6">
        <f>VLOOKUP($J120,'Material category'!B:F,4,FALSE)*O120</f>
        <v>1440</v>
      </c>
      <c r="T120" s="6">
        <f t="shared" si="6"/>
        <v>94.205607476635521</v>
      </c>
      <c r="U120" s="6">
        <f t="shared" si="7"/>
        <v>1333.0056074766355</v>
      </c>
      <c r="V120" s="2" t="str">
        <f>VLOOKUP($J120,'Material category'!B:D,3,0)</f>
        <v>CA</v>
      </c>
      <c r="W120" s="2" t="str">
        <f>VLOOKUP(G120,'Cust Category'!A:C,3,0)</f>
        <v>Key Account</v>
      </c>
      <c r="X120" s="2" t="str">
        <f>VLOOKUP(G120,'Cust Category'!A:C,2,0)</f>
        <v>VILLA MARKET J.P. CO., LTD.</v>
      </c>
      <c r="Y120" s="31">
        <f t="shared" si="8"/>
        <v>62.79</v>
      </c>
      <c r="Z120">
        <f t="shared" si="9"/>
        <v>72</v>
      </c>
      <c r="AA120" s="48"/>
    </row>
    <row r="121" spans="1:27">
      <c r="A121" s="179">
        <v>45810</v>
      </c>
      <c r="B121" s="178" t="s">
        <v>4992</v>
      </c>
      <c r="C121" s="178" t="s">
        <v>4993</v>
      </c>
      <c r="D121" s="178" t="s">
        <v>12</v>
      </c>
      <c r="E121" s="178" t="s">
        <v>17</v>
      </c>
      <c r="F121" s="178" t="s">
        <v>4994</v>
      </c>
      <c r="G121" s="178" t="s">
        <v>1187</v>
      </c>
      <c r="H121" s="178" t="s">
        <v>31</v>
      </c>
      <c r="I121" s="178" t="s">
        <v>1187</v>
      </c>
      <c r="J121" s="178" t="s">
        <v>4782</v>
      </c>
      <c r="K121" s="178" t="s">
        <v>4833</v>
      </c>
      <c r="L121" s="180">
        <v>10</v>
      </c>
      <c r="M121" s="181">
        <v>619.4</v>
      </c>
      <c r="N121" s="2" t="str">
        <f>VLOOKUP($J121,'Material category'!B:D,2,0)</f>
        <v>CA BL</v>
      </c>
      <c r="O121" s="123">
        <f>VLOOKUP(E121,'Billing Type Category'!A:C,3,0)*$L121</f>
        <v>10</v>
      </c>
      <c r="P121" s="123">
        <f>VLOOKUP($J121,'Material category'!B:F,5,FALSE)*O121</f>
        <v>627.9</v>
      </c>
      <c r="Q121" s="123">
        <f t="shared" si="5"/>
        <v>8.5</v>
      </c>
      <c r="R121" s="6">
        <f>VLOOKUP(E121,'Billing Type Category'!A:C,3,0)*M121</f>
        <v>619.4</v>
      </c>
      <c r="S121" s="6">
        <f>VLOOKUP($J121,'Material category'!B:F,4,FALSE)*O121</f>
        <v>720</v>
      </c>
      <c r="T121" s="6">
        <f t="shared" si="6"/>
        <v>47.10280373831776</v>
      </c>
      <c r="U121" s="6">
        <f t="shared" si="7"/>
        <v>666.50280373831777</v>
      </c>
      <c r="V121" s="2" t="str">
        <f>VLOOKUP($J121,'Material category'!B:D,3,0)</f>
        <v>CA</v>
      </c>
      <c r="W121" s="2" t="str">
        <f>VLOOKUP(G121,'Cust Category'!A:C,3,0)</f>
        <v>Key Account</v>
      </c>
      <c r="X121" s="2" t="str">
        <f>VLOOKUP(G121,'Cust Category'!A:C,2,0)</f>
        <v>VILLA MARKET J.P. CO., LTD.</v>
      </c>
      <c r="Y121" s="31">
        <f t="shared" si="8"/>
        <v>62.79</v>
      </c>
      <c r="Z121">
        <f t="shared" si="9"/>
        <v>72</v>
      </c>
      <c r="AA121" s="48"/>
    </row>
    <row r="122" spans="1:27">
      <c r="A122" s="179">
        <v>45810</v>
      </c>
      <c r="B122" s="178" t="s">
        <v>4992</v>
      </c>
      <c r="C122" s="178" t="s">
        <v>4993</v>
      </c>
      <c r="D122" s="178" t="s">
        <v>12</v>
      </c>
      <c r="E122" s="178" t="s">
        <v>17</v>
      </c>
      <c r="F122" s="178" t="s">
        <v>4994</v>
      </c>
      <c r="G122" s="178" t="s">
        <v>1187</v>
      </c>
      <c r="H122" s="178" t="s">
        <v>31</v>
      </c>
      <c r="I122" s="178" t="s">
        <v>1187</v>
      </c>
      <c r="J122" s="178" t="s">
        <v>4801</v>
      </c>
      <c r="K122" s="178" t="s">
        <v>4834</v>
      </c>
      <c r="L122" s="180">
        <v>10</v>
      </c>
      <c r="M122" s="181">
        <v>627.9</v>
      </c>
      <c r="N122" s="2" t="str">
        <f>VLOOKUP($J122,'Material category'!B:D,2,0)</f>
        <v>CA 100S YL</v>
      </c>
      <c r="O122" s="123">
        <f>VLOOKUP(E122,'Billing Type Category'!A:C,3,0)*$L122</f>
        <v>10</v>
      </c>
      <c r="P122" s="123">
        <f>VLOOKUP($J122,'Material category'!B:F,5,FALSE)*O122</f>
        <v>627.9</v>
      </c>
      <c r="Q122" s="123">
        <f t="shared" si="5"/>
        <v>0</v>
      </c>
      <c r="R122" s="6">
        <f>VLOOKUP(E122,'Billing Type Category'!A:C,3,0)*M122</f>
        <v>627.9</v>
      </c>
      <c r="S122" s="6">
        <f>VLOOKUP($J122,'Material category'!B:F,4,FALSE)*O122</f>
        <v>720</v>
      </c>
      <c r="T122" s="6">
        <f t="shared" si="6"/>
        <v>47.10280373831776</v>
      </c>
      <c r="U122" s="6">
        <f t="shared" si="7"/>
        <v>675.00280373831777</v>
      </c>
      <c r="V122" s="2" t="str">
        <f>VLOOKUP($J122,'Material category'!B:D,3,0)</f>
        <v>CAHD</v>
      </c>
      <c r="W122" s="2" t="str">
        <f>VLOOKUP(G122,'Cust Category'!A:C,3,0)</f>
        <v>Key Account</v>
      </c>
      <c r="X122" s="2" t="str">
        <f>VLOOKUP(G122,'Cust Category'!A:C,2,0)</f>
        <v>VILLA MARKET J.P. CO., LTD.</v>
      </c>
      <c r="Y122" s="31">
        <f t="shared" si="8"/>
        <v>62.79</v>
      </c>
      <c r="Z122">
        <f t="shared" si="9"/>
        <v>72</v>
      </c>
      <c r="AA122" s="48"/>
    </row>
    <row r="123" spans="1:27">
      <c r="A123" s="179">
        <v>45810</v>
      </c>
      <c r="B123" s="178" t="s">
        <v>4995</v>
      </c>
      <c r="C123" s="178" t="s">
        <v>4996</v>
      </c>
      <c r="D123" s="178" t="s">
        <v>12</v>
      </c>
      <c r="E123" s="178" t="s">
        <v>17</v>
      </c>
      <c r="F123" s="178" t="s">
        <v>4997</v>
      </c>
      <c r="G123" s="178" t="s">
        <v>1186</v>
      </c>
      <c r="H123" s="178" t="s">
        <v>31</v>
      </c>
      <c r="I123" s="178" t="s">
        <v>1186</v>
      </c>
      <c r="J123" s="178" t="s">
        <v>4902</v>
      </c>
      <c r="K123" s="178" t="s">
        <v>4821</v>
      </c>
      <c r="L123" s="180">
        <v>10</v>
      </c>
      <c r="M123" s="181">
        <v>1344.7</v>
      </c>
      <c r="N123" s="2" t="str">
        <f>VLOOKUP($J123,'Material category'!B:D,2,0)</f>
        <v>ME OB</v>
      </c>
      <c r="O123" s="123">
        <f>VLOOKUP(E123,'Billing Type Category'!A:C,3,0)*$L123</f>
        <v>10</v>
      </c>
      <c r="P123" s="123">
        <f>VLOOKUP($J123,'Material category'!B:F,5,FALSE)*O123</f>
        <v>1385.3</v>
      </c>
      <c r="Q123" s="123">
        <f t="shared" si="5"/>
        <v>40.599999999999909</v>
      </c>
      <c r="R123" s="6">
        <f>VLOOKUP(E123,'Billing Type Category'!A:C,3,0)*M123</f>
        <v>1344.7</v>
      </c>
      <c r="S123" s="6">
        <f>VLOOKUP($J123,'Material category'!B:F,4,FALSE)*O123</f>
        <v>1600</v>
      </c>
      <c r="T123" s="6">
        <f t="shared" si="6"/>
        <v>104.67289719626169</v>
      </c>
      <c r="U123" s="6">
        <f t="shared" si="7"/>
        <v>1449.3728971962616</v>
      </c>
      <c r="V123" s="2" t="str">
        <f>VLOOKUP($J123,'Material category'!B:D,3,0)</f>
        <v>EV</v>
      </c>
      <c r="W123" s="2" t="str">
        <f>VLOOKUP(G123,'Cust Category'!A:C,3,0)</f>
        <v>Key Account</v>
      </c>
      <c r="X123" s="2" t="str">
        <f>VLOOKUP(G123,'Cust Category'!A:C,2,0)</f>
        <v>VILLA MARKET J.P. CO., LTD.</v>
      </c>
      <c r="Y123" s="31">
        <f t="shared" si="8"/>
        <v>138.53</v>
      </c>
      <c r="Z123">
        <f t="shared" si="9"/>
        <v>160</v>
      </c>
      <c r="AA123" s="48"/>
    </row>
    <row r="124" spans="1:27">
      <c r="A124" s="179">
        <v>45810</v>
      </c>
      <c r="B124" s="178" t="s">
        <v>4995</v>
      </c>
      <c r="C124" s="178" t="s">
        <v>4996</v>
      </c>
      <c r="D124" s="178" t="s">
        <v>12</v>
      </c>
      <c r="E124" s="178" t="s">
        <v>17</v>
      </c>
      <c r="F124" s="178" t="s">
        <v>4997</v>
      </c>
      <c r="G124" s="178" t="s">
        <v>1186</v>
      </c>
      <c r="H124" s="178" t="s">
        <v>31</v>
      </c>
      <c r="I124" s="178" t="s">
        <v>1186</v>
      </c>
      <c r="J124" s="178" t="s">
        <v>4792</v>
      </c>
      <c r="K124" s="178" t="s">
        <v>4851</v>
      </c>
      <c r="L124" s="180">
        <v>20</v>
      </c>
      <c r="M124" s="181">
        <v>2951</v>
      </c>
      <c r="N124" s="2" t="str">
        <f>VLOOKUP($J124,'Material category'!B:D,2,0)</f>
        <v>ME OP</v>
      </c>
      <c r="O124" s="123">
        <f>VLOOKUP(E124,'Billing Type Category'!A:C,3,0)*$L124</f>
        <v>20</v>
      </c>
      <c r="P124" s="123">
        <f>VLOOKUP($J124,'Material category'!B:F,5,FALSE)*O124</f>
        <v>3031</v>
      </c>
      <c r="Q124" s="123">
        <f t="shared" si="5"/>
        <v>80</v>
      </c>
      <c r="R124" s="6">
        <f>VLOOKUP(E124,'Billing Type Category'!A:C,3,0)*M124</f>
        <v>2951</v>
      </c>
      <c r="S124" s="6">
        <f>VLOOKUP($J124,'Material category'!B:F,4,FALSE)*O124</f>
        <v>3500</v>
      </c>
      <c r="T124" s="6">
        <f t="shared" si="6"/>
        <v>228.97196261682242</v>
      </c>
      <c r="U124" s="6">
        <f t="shared" si="7"/>
        <v>3179.9719626168226</v>
      </c>
      <c r="V124" s="2" t="str">
        <f>VLOOKUP($J124,'Material category'!B:D,3,0)</f>
        <v>EV</v>
      </c>
      <c r="W124" s="2" t="str">
        <f>VLOOKUP(G124,'Cust Category'!A:C,3,0)</f>
        <v>Key Account</v>
      </c>
      <c r="X124" s="2" t="str">
        <f>VLOOKUP(G124,'Cust Category'!A:C,2,0)</f>
        <v>VILLA MARKET J.P. CO., LTD.</v>
      </c>
      <c r="Y124" s="31">
        <f t="shared" si="8"/>
        <v>151.55000000000001</v>
      </c>
      <c r="Z124">
        <f t="shared" si="9"/>
        <v>175</v>
      </c>
      <c r="AA124" s="48"/>
    </row>
    <row r="125" spans="1:27">
      <c r="A125" s="179">
        <v>45810</v>
      </c>
      <c r="B125" s="178" t="s">
        <v>4995</v>
      </c>
      <c r="C125" s="178" t="s">
        <v>4996</v>
      </c>
      <c r="D125" s="178" t="s">
        <v>12</v>
      </c>
      <c r="E125" s="178" t="s">
        <v>17</v>
      </c>
      <c r="F125" s="178" t="s">
        <v>4997</v>
      </c>
      <c r="G125" s="178" t="s">
        <v>1186</v>
      </c>
      <c r="H125" s="178" t="s">
        <v>31</v>
      </c>
      <c r="I125" s="178" t="s">
        <v>1186</v>
      </c>
      <c r="J125" s="178" t="s">
        <v>4886</v>
      </c>
      <c r="K125" s="178" t="s">
        <v>4829</v>
      </c>
      <c r="L125" s="180">
        <v>20</v>
      </c>
      <c r="M125" s="181">
        <v>1246</v>
      </c>
      <c r="N125" s="2" t="str">
        <f>VLOOKUP($J125,'Material category'!B:D,2,0)</f>
        <v>WC BL</v>
      </c>
      <c r="O125" s="123">
        <f>VLOOKUP(E125,'Billing Type Category'!A:C,3,0)*$L125</f>
        <v>20</v>
      </c>
      <c r="P125" s="123">
        <f>VLOOKUP($J125,'Material category'!B:F,5,FALSE)*O125</f>
        <v>1255.8</v>
      </c>
      <c r="Q125" s="123">
        <f t="shared" si="5"/>
        <v>9.7999999999999545</v>
      </c>
      <c r="R125" s="6">
        <f>VLOOKUP(E125,'Billing Type Category'!A:C,3,0)*M125</f>
        <v>1246</v>
      </c>
      <c r="S125" s="6">
        <f>VLOOKUP($J125,'Material category'!B:F,4,FALSE)*O125</f>
        <v>1440</v>
      </c>
      <c r="T125" s="6">
        <f t="shared" si="6"/>
        <v>94.205607476635521</v>
      </c>
      <c r="U125" s="6">
        <f t="shared" si="7"/>
        <v>1340.2056074766356</v>
      </c>
      <c r="V125" s="2" t="str">
        <f>VLOOKUP($J125,'Material category'!B:D,3,0)</f>
        <v>WI</v>
      </c>
      <c r="W125" s="2" t="str">
        <f>VLOOKUP(G125,'Cust Category'!A:C,3,0)</f>
        <v>Key Account</v>
      </c>
      <c r="X125" s="2" t="str">
        <f>VLOOKUP(G125,'Cust Category'!A:C,2,0)</f>
        <v>VILLA MARKET J.P. CO., LTD.</v>
      </c>
      <c r="Y125" s="31">
        <f t="shared" si="8"/>
        <v>62.79</v>
      </c>
      <c r="Z125">
        <f t="shared" si="9"/>
        <v>72</v>
      </c>
      <c r="AA125" s="48"/>
    </row>
    <row r="126" spans="1:27">
      <c r="A126" s="179">
        <v>45810</v>
      </c>
      <c r="B126" s="178" t="s">
        <v>4995</v>
      </c>
      <c r="C126" s="178" t="s">
        <v>4996</v>
      </c>
      <c r="D126" s="178" t="s">
        <v>12</v>
      </c>
      <c r="E126" s="178" t="s">
        <v>17</v>
      </c>
      <c r="F126" s="178" t="s">
        <v>4997</v>
      </c>
      <c r="G126" s="178" t="s">
        <v>1186</v>
      </c>
      <c r="H126" s="178" t="s">
        <v>31</v>
      </c>
      <c r="I126" s="178" t="s">
        <v>1186</v>
      </c>
      <c r="J126" s="178" t="s">
        <v>4900</v>
      </c>
      <c r="K126" s="178" t="s">
        <v>4831</v>
      </c>
      <c r="L126" s="180">
        <v>20</v>
      </c>
      <c r="M126" s="181">
        <v>1246</v>
      </c>
      <c r="N126" s="2" t="str">
        <f>VLOOKUP($J126,'Material category'!B:D,2,0)</f>
        <v>WC GR</v>
      </c>
      <c r="O126" s="123">
        <f>VLOOKUP(E126,'Billing Type Category'!A:C,3,0)*$L126</f>
        <v>20</v>
      </c>
      <c r="P126" s="123">
        <f>VLOOKUP($J126,'Material category'!B:F,5,FALSE)*O126</f>
        <v>1255.8</v>
      </c>
      <c r="Q126" s="123">
        <f t="shared" si="5"/>
        <v>9.7999999999999545</v>
      </c>
      <c r="R126" s="6">
        <f>VLOOKUP(E126,'Billing Type Category'!A:C,3,0)*M126</f>
        <v>1246</v>
      </c>
      <c r="S126" s="6">
        <f>VLOOKUP($J126,'Material category'!B:F,4,FALSE)*O126</f>
        <v>1440</v>
      </c>
      <c r="T126" s="6">
        <f t="shared" si="6"/>
        <v>94.205607476635521</v>
      </c>
      <c r="U126" s="6">
        <f t="shared" si="7"/>
        <v>1340.2056074766356</v>
      </c>
      <c r="V126" s="2" t="str">
        <f>VLOOKUP($J126,'Material category'!B:D,3,0)</f>
        <v>WI</v>
      </c>
      <c r="W126" s="2" t="str">
        <f>VLOOKUP(G126,'Cust Category'!A:C,3,0)</f>
        <v>Key Account</v>
      </c>
      <c r="X126" s="2" t="str">
        <f>VLOOKUP(G126,'Cust Category'!A:C,2,0)</f>
        <v>VILLA MARKET J.P. CO., LTD.</v>
      </c>
      <c r="Y126" s="31">
        <f t="shared" si="8"/>
        <v>62.79</v>
      </c>
      <c r="Z126">
        <f t="shared" si="9"/>
        <v>72</v>
      </c>
      <c r="AA126" s="48"/>
    </row>
    <row r="127" spans="1:27">
      <c r="A127" s="179">
        <v>45810</v>
      </c>
      <c r="B127" s="178" t="s">
        <v>4995</v>
      </c>
      <c r="C127" s="178" t="s">
        <v>4996</v>
      </c>
      <c r="D127" s="178" t="s">
        <v>12</v>
      </c>
      <c r="E127" s="178" t="s">
        <v>17</v>
      </c>
      <c r="F127" s="178" t="s">
        <v>4997</v>
      </c>
      <c r="G127" s="178" t="s">
        <v>1186</v>
      </c>
      <c r="H127" s="178" t="s">
        <v>31</v>
      </c>
      <c r="I127" s="178" t="s">
        <v>1186</v>
      </c>
      <c r="J127" s="178" t="s">
        <v>4785</v>
      </c>
      <c r="K127" s="178" t="s">
        <v>4832</v>
      </c>
      <c r="L127" s="180">
        <v>110</v>
      </c>
      <c r="M127" s="181">
        <v>6813.4</v>
      </c>
      <c r="N127" s="2" t="str">
        <f>VLOOKUP($J127,'Material category'!B:D,2,0)</f>
        <v>CA FL</v>
      </c>
      <c r="O127" s="123">
        <f>VLOOKUP(E127,'Billing Type Category'!A:C,3,0)*$L127</f>
        <v>110</v>
      </c>
      <c r="P127" s="123">
        <f>VLOOKUP($J127,'Material category'!B:F,5,FALSE)*O127</f>
        <v>6906.9</v>
      </c>
      <c r="Q127" s="123">
        <f t="shared" si="5"/>
        <v>93.5</v>
      </c>
      <c r="R127" s="6">
        <f>VLOOKUP(E127,'Billing Type Category'!A:C,3,0)*M127</f>
        <v>6813.4</v>
      </c>
      <c r="S127" s="6">
        <f>VLOOKUP($J127,'Material category'!B:F,4,FALSE)*O127</f>
        <v>7920</v>
      </c>
      <c r="T127" s="6">
        <f t="shared" si="6"/>
        <v>518.13084112149534</v>
      </c>
      <c r="U127" s="6">
        <f t="shared" si="7"/>
        <v>7331.5308411214946</v>
      </c>
      <c r="V127" s="2" t="str">
        <f>VLOOKUP($J127,'Material category'!B:D,3,0)</f>
        <v>CA</v>
      </c>
      <c r="W127" s="2" t="str">
        <f>VLOOKUP(G127,'Cust Category'!A:C,3,0)</f>
        <v>Key Account</v>
      </c>
      <c r="X127" s="2" t="str">
        <f>VLOOKUP(G127,'Cust Category'!A:C,2,0)</f>
        <v>VILLA MARKET J.P. CO., LTD.</v>
      </c>
      <c r="Y127" s="31">
        <f t="shared" si="8"/>
        <v>62.79</v>
      </c>
      <c r="Z127">
        <f t="shared" si="9"/>
        <v>72</v>
      </c>
      <c r="AA127" s="48"/>
    </row>
    <row r="128" spans="1:27">
      <c r="A128" s="179">
        <v>45810</v>
      </c>
      <c r="B128" s="178" t="s">
        <v>4995</v>
      </c>
      <c r="C128" s="178" t="s">
        <v>4996</v>
      </c>
      <c r="D128" s="178" t="s">
        <v>12</v>
      </c>
      <c r="E128" s="178" t="s">
        <v>17</v>
      </c>
      <c r="F128" s="178" t="s">
        <v>4997</v>
      </c>
      <c r="G128" s="178" t="s">
        <v>1186</v>
      </c>
      <c r="H128" s="178" t="s">
        <v>31</v>
      </c>
      <c r="I128" s="178" t="s">
        <v>1186</v>
      </c>
      <c r="J128" s="178" t="s">
        <v>4801</v>
      </c>
      <c r="K128" s="178" t="s">
        <v>4834</v>
      </c>
      <c r="L128" s="180">
        <v>40</v>
      </c>
      <c r="M128" s="181">
        <v>2511.6</v>
      </c>
      <c r="N128" s="2" t="str">
        <f>VLOOKUP($J128,'Material category'!B:D,2,0)</f>
        <v>CA 100S YL</v>
      </c>
      <c r="O128" s="123">
        <f>VLOOKUP(E128,'Billing Type Category'!A:C,3,0)*$L128</f>
        <v>40</v>
      </c>
      <c r="P128" s="123">
        <f>VLOOKUP($J128,'Material category'!B:F,5,FALSE)*O128</f>
        <v>2511.6</v>
      </c>
      <c r="Q128" s="123">
        <f t="shared" si="5"/>
        <v>0</v>
      </c>
      <c r="R128" s="6">
        <f>VLOOKUP(E128,'Billing Type Category'!A:C,3,0)*M128</f>
        <v>2511.6</v>
      </c>
      <c r="S128" s="6">
        <f>VLOOKUP($J128,'Material category'!B:F,4,FALSE)*O128</f>
        <v>2880</v>
      </c>
      <c r="T128" s="6">
        <f t="shared" si="6"/>
        <v>188.41121495327104</v>
      </c>
      <c r="U128" s="6">
        <f t="shared" si="7"/>
        <v>2700.0112149532711</v>
      </c>
      <c r="V128" s="2" t="str">
        <f>VLOOKUP($J128,'Material category'!B:D,3,0)</f>
        <v>CAHD</v>
      </c>
      <c r="W128" s="2" t="str">
        <f>VLOOKUP(G128,'Cust Category'!A:C,3,0)</f>
        <v>Key Account</v>
      </c>
      <c r="X128" s="2" t="str">
        <f>VLOOKUP(G128,'Cust Category'!A:C,2,0)</f>
        <v>VILLA MARKET J.P. CO., LTD.</v>
      </c>
      <c r="Y128" s="31">
        <f t="shared" si="8"/>
        <v>62.79</v>
      </c>
      <c r="Z128">
        <f t="shared" si="9"/>
        <v>72</v>
      </c>
      <c r="AA128" s="48"/>
    </row>
    <row r="129" spans="1:27">
      <c r="A129" s="179">
        <v>45810</v>
      </c>
      <c r="B129" s="178" t="s">
        <v>4998</v>
      </c>
      <c r="C129" s="178" t="s">
        <v>4999</v>
      </c>
      <c r="D129" s="178" t="s">
        <v>12</v>
      </c>
      <c r="E129" s="178" t="s">
        <v>17</v>
      </c>
      <c r="F129" s="178" t="s">
        <v>5000</v>
      </c>
      <c r="G129" s="178" t="s">
        <v>1197</v>
      </c>
      <c r="H129" s="178" t="s">
        <v>31</v>
      </c>
      <c r="I129" s="178" t="s">
        <v>1197</v>
      </c>
      <c r="J129" s="178" t="s">
        <v>4785</v>
      </c>
      <c r="K129" s="178" t="s">
        <v>4832</v>
      </c>
      <c r="L129" s="180">
        <v>20</v>
      </c>
      <c r="M129" s="181">
        <v>1238.8</v>
      </c>
      <c r="N129" s="2" t="str">
        <f>VLOOKUP($J129,'Material category'!B:D,2,0)</f>
        <v>CA FL</v>
      </c>
      <c r="O129" s="123">
        <f>VLOOKUP(E129,'Billing Type Category'!A:C,3,0)*$L129</f>
        <v>20</v>
      </c>
      <c r="P129" s="123">
        <f>VLOOKUP($J129,'Material category'!B:F,5,FALSE)*O129</f>
        <v>1255.8</v>
      </c>
      <c r="Q129" s="123">
        <f t="shared" si="5"/>
        <v>17</v>
      </c>
      <c r="R129" s="6">
        <f>VLOOKUP(E129,'Billing Type Category'!A:C,3,0)*M129</f>
        <v>1238.8</v>
      </c>
      <c r="S129" s="6">
        <f>VLOOKUP($J129,'Material category'!B:F,4,FALSE)*O129</f>
        <v>1440</v>
      </c>
      <c r="T129" s="6">
        <f t="shared" si="6"/>
        <v>94.205607476635521</v>
      </c>
      <c r="U129" s="6">
        <f t="shared" si="7"/>
        <v>1333.0056074766355</v>
      </c>
      <c r="V129" s="2" t="str">
        <f>VLOOKUP($J129,'Material category'!B:D,3,0)</f>
        <v>CA</v>
      </c>
      <c r="W129" s="2" t="str">
        <f>VLOOKUP(G129,'Cust Category'!A:C,3,0)</f>
        <v>Key Account</v>
      </c>
      <c r="X129" s="2" t="str">
        <f>VLOOKUP(G129,'Cust Category'!A:C,2,0)</f>
        <v>VILLA MARKET J.P. CO., LTD.</v>
      </c>
      <c r="Y129" s="31">
        <f t="shared" si="8"/>
        <v>62.79</v>
      </c>
      <c r="Z129">
        <f t="shared" si="9"/>
        <v>72</v>
      </c>
      <c r="AA129" s="48"/>
    </row>
    <row r="130" spans="1:27">
      <c r="A130" s="179">
        <v>45810</v>
      </c>
      <c r="B130" s="178" t="s">
        <v>4998</v>
      </c>
      <c r="C130" s="178" t="s">
        <v>4999</v>
      </c>
      <c r="D130" s="178" t="s">
        <v>12</v>
      </c>
      <c r="E130" s="178" t="s">
        <v>17</v>
      </c>
      <c r="F130" s="178" t="s">
        <v>5000</v>
      </c>
      <c r="G130" s="178" t="s">
        <v>1197</v>
      </c>
      <c r="H130" s="178" t="s">
        <v>31</v>
      </c>
      <c r="I130" s="178" t="s">
        <v>1197</v>
      </c>
      <c r="J130" s="178" t="s">
        <v>4782</v>
      </c>
      <c r="K130" s="178" t="s">
        <v>4833</v>
      </c>
      <c r="L130" s="180">
        <v>40</v>
      </c>
      <c r="M130" s="181">
        <v>2477.6</v>
      </c>
      <c r="N130" s="2" t="str">
        <f>VLOOKUP($J130,'Material category'!B:D,2,0)</f>
        <v>CA BL</v>
      </c>
      <c r="O130" s="123">
        <f>VLOOKUP(E130,'Billing Type Category'!A:C,3,0)*$L130</f>
        <v>40</v>
      </c>
      <c r="P130" s="123">
        <f>VLOOKUP($J130,'Material category'!B:F,5,FALSE)*O130</f>
        <v>2511.6</v>
      </c>
      <c r="Q130" s="123">
        <f t="shared" ref="Q130:Q193" si="10">P130-R130</f>
        <v>34</v>
      </c>
      <c r="R130" s="6">
        <f>VLOOKUP(E130,'Billing Type Category'!A:C,3,0)*M130</f>
        <v>2477.6</v>
      </c>
      <c r="S130" s="6">
        <f>VLOOKUP($J130,'Material category'!B:F,4,FALSE)*O130</f>
        <v>2880</v>
      </c>
      <c r="T130" s="6">
        <f t="shared" ref="T130:T193" si="11">S130*7/107</f>
        <v>188.41121495327104</v>
      </c>
      <c r="U130" s="6">
        <f t="shared" ref="U130:U193" si="12">R130+T130</f>
        <v>2666.0112149532711</v>
      </c>
      <c r="V130" s="2" t="str">
        <f>VLOOKUP($J130,'Material category'!B:D,3,0)</f>
        <v>CA</v>
      </c>
      <c r="W130" s="2" t="str">
        <f>VLOOKUP(G130,'Cust Category'!A:C,3,0)</f>
        <v>Key Account</v>
      </c>
      <c r="X130" s="2" t="str">
        <f>VLOOKUP(G130,'Cust Category'!A:C,2,0)</f>
        <v>VILLA MARKET J.P. CO., LTD.</v>
      </c>
      <c r="Y130" s="31">
        <f t="shared" ref="Y130:Y193" si="13">P130/O130</f>
        <v>62.79</v>
      </c>
      <c r="Z130">
        <f t="shared" ref="Z130:Z193" si="14">S130/O130</f>
        <v>72</v>
      </c>
      <c r="AA130" s="48"/>
    </row>
    <row r="131" spans="1:27">
      <c r="A131" s="179">
        <v>45810</v>
      </c>
      <c r="B131" s="178" t="s">
        <v>5001</v>
      </c>
      <c r="C131" s="178" t="s">
        <v>5002</v>
      </c>
      <c r="D131" s="178" t="s">
        <v>12</v>
      </c>
      <c r="E131" s="178" t="s">
        <v>17</v>
      </c>
      <c r="F131" s="178" t="s">
        <v>5003</v>
      </c>
      <c r="G131" s="178" t="s">
        <v>1166</v>
      </c>
      <c r="H131" s="178" t="s">
        <v>31</v>
      </c>
      <c r="I131" s="178" t="s">
        <v>1166</v>
      </c>
      <c r="J131" s="178" t="s">
        <v>4791</v>
      </c>
      <c r="K131" s="178" t="s">
        <v>4820</v>
      </c>
      <c r="L131" s="180">
        <v>40</v>
      </c>
      <c r="M131" s="181">
        <v>5378.8</v>
      </c>
      <c r="N131" s="2" t="str">
        <f>VLOOKUP($J131,'Material category'!B:D,2,0)</f>
        <v>ME SB</v>
      </c>
      <c r="O131" s="123">
        <f>VLOOKUP(E131,'Billing Type Category'!A:C,3,0)*$L131</f>
        <v>40</v>
      </c>
      <c r="P131" s="123">
        <f>VLOOKUP($J131,'Material category'!B:F,5,FALSE)*O131</f>
        <v>5541.2</v>
      </c>
      <c r="Q131" s="123">
        <f t="shared" si="10"/>
        <v>162.39999999999964</v>
      </c>
      <c r="R131" s="6">
        <f>VLOOKUP(E131,'Billing Type Category'!A:C,3,0)*M131</f>
        <v>5378.8</v>
      </c>
      <c r="S131" s="6">
        <f>VLOOKUP($J131,'Material category'!B:F,4,FALSE)*O131</f>
        <v>6400</v>
      </c>
      <c r="T131" s="6">
        <f t="shared" si="11"/>
        <v>418.69158878504675</v>
      </c>
      <c r="U131" s="6">
        <f t="shared" si="12"/>
        <v>5797.4915887850466</v>
      </c>
      <c r="V131" s="2" t="str">
        <f>VLOOKUP($J131,'Material category'!B:D,3,0)</f>
        <v>EV</v>
      </c>
      <c r="W131" s="2" t="str">
        <f>VLOOKUP(G131,'Cust Category'!A:C,3,0)</f>
        <v>Key Account</v>
      </c>
      <c r="X131" s="2" t="str">
        <f>VLOOKUP(G131,'Cust Category'!A:C,2,0)</f>
        <v>VILLA MARKET J.P. CO., LTD.</v>
      </c>
      <c r="Y131" s="31">
        <f t="shared" si="13"/>
        <v>138.53</v>
      </c>
      <c r="Z131">
        <f t="shared" si="14"/>
        <v>160</v>
      </c>
      <c r="AA131" s="48"/>
    </row>
    <row r="132" spans="1:27">
      <c r="A132" s="179">
        <v>45810</v>
      </c>
      <c r="B132" s="178" t="s">
        <v>5001</v>
      </c>
      <c r="C132" s="178" t="s">
        <v>5002</v>
      </c>
      <c r="D132" s="178" t="s">
        <v>12</v>
      </c>
      <c r="E132" s="178" t="s">
        <v>17</v>
      </c>
      <c r="F132" s="178" t="s">
        <v>5003</v>
      </c>
      <c r="G132" s="178" t="s">
        <v>1166</v>
      </c>
      <c r="H132" s="178" t="s">
        <v>31</v>
      </c>
      <c r="I132" s="178" t="s">
        <v>1166</v>
      </c>
      <c r="J132" s="178" t="s">
        <v>4874</v>
      </c>
      <c r="K132" s="178" t="s">
        <v>4822</v>
      </c>
      <c r="L132" s="180">
        <v>20</v>
      </c>
      <c r="M132" s="181">
        <v>2053.1999999999998</v>
      </c>
      <c r="N132" s="2" t="str">
        <f>VLOOKUP($J132,'Material category'!B:D,2,0)</f>
        <v>WI BL</v>
      </c>
      <c r="O132" s="123">
        <f>VLOOKUP(E132,'Billing Type Category'!A:C,3,0)*$L132</f>
        <v>20</v>
      </c>
      <c r="P132" s="123">
        <f>VLOOKUP($J132,'Material category'!B:F,5,FALSE)*O132</f>
        <v>2083</v>
      </c>
      <c r="Q132" s="123">
        <f t="shared" si="10"/>
        <v>29.800000000000182</v>
      </c>
      <c r="R132" s="6">
        <f>VLOOKUP(E132,'Billing Type Category'!A:C,3,0)*M132</f>
        <v>2053.1999999999998</v>
      </c>
      <c r="S132" s="6">
        <f>VLOOKUP($J132,'Material category'!B:F,4,FALSE)*O132</f>
        <v>2400</v>
      </c>
      <c r="T132" s="6">
        <f t="shared" si="11"/>
        <v>157.00934579439252</v>
      </c>
      <c r="U132" s="6">
        <f t="shared" si="12"/>
        <v>2210.2093457943924</v>
      </c>
      <c r="V132" s="2" t="str">
        <f>VLOOKUP($J132,'Material category'!B:D,3,0)</f>
        <v>WI</v>
      </c>
      <c r="W132" s="2" t="str">
        <f>VLOOKUP(G132,'Cust Category'!A:C,3,0)</f>
        <v>Key Account</v>
      </c>
      <c r="X132" s="2" t="str">
        <f>VLOOKUP(G132,'Cust Category'!A:C,2,0)</f>
        <v>VILLA MARKET J.P. CO., LTD.</v>
      </c>
      <c r="Y132" s="31">
        <f t="shared" si="13"/>
        <v>104.15</v>
      </c>
      <c r="Z132">
        <f t="shared" si="14"/>
        <v>120</v>
      </c>
      <c r="AA132" s="48"/>
    </row>
    <row r="133" spans="1:27">
      <c r="A133" s="179">
        <v>45810</v>
      </c>
      <c r="B133" s="178" t="s">
        <v>5001</v>
      </c>
      <c r="C133" s="178" t="s">
        <v>5002</v>
      </c>
      <c r="D133" s="178" t="s">
        <v>12</v>
      </c>
      <c r="E133" s="178" t="s">
        <v>17</v>
      </c>
      <c r="F133" s="178" t="s">
        <v>5003</v>
      </c>
      <c r="G133" s="178" t="s">
        <v>1166</v>
      </c>
      <c r="H133" s="178" t="s">
        <v>31</v>
      </c>
      <c r="I133" s="178" t="s">
        <v>1166</v>
      </c>
      <c r="J133" s="178" t="s">
        <v>4898</v>
      </c>
      <c r="K133" s="178" t="s">
        <v>4830</v>
      </c>
      <c r="L133" s="180">
        <v>20</v>
      </c>
      <c r="M133" s="181">
        <v>1246</v>
      </c>
      <c r="N133" s="2" t="str">
        <f>VLOOKUP($J133,'Material category'!B:D,2,0)</f>
        <v>WC RE</v>
      </c>
      <c r="O133" s="123">
        <f>VLOOKUP(E133,'Billing Type Category'!A:C,3,0)*$L133</f>
        <v>20</v>
      </c>
      <c r="P133" s="123">
        <f>VLOOKUP($J133,'Material category'!B:F,5,FALSE)*O133</f>
        <v>1255.8</v>
      </c>
      <c r="Q133" s="123">
        <f t="shared" si="10"/>
        <v>9.7999999999999545</v>
      </c>
      <c r="R133" s="6">
        <f>VLOOKUP(E133,'Billing Type Category'!A:C,3,0)*M133</f>
        <v>1246</v>
      </c>
      <c r="S133" s="6">
        <f>VLOOKUP($J133,'Material category'!B:F,4,FALSE)*O133</f>
        <v>1440</v>
      </c>
      <c r="T133" s="6">
        <f t="shared" si="11"/>
        <v>94.205607476635521</v>
      </c>
      <c r="U133" s="6">
        <f t="shared" si="12"/>
        <v>1340.2056074766356</v>
      </c>
      <c r="V133" s="2" t="str">
        <f>VLOOKUP($J133,'Material category'!B:D,3,0)</f>
        <v>WI</v>
      </c>
      <c r="W133" s="2" t="str">
        <f>VLOOKUP(G133,'Cust Category'!A:C,3,0)</f>
        <v>Key Account</v>
      </c>
      <c r="X133" s="2" t="str">
        <f>VLOOKUP(G133,'Cust Category'!A:C,2,0)</f>
        <v>VILLA MARKET J.P. CO., LTD.</v>
      </c>
      <c r="Y133" s="31">
        <f t="shared" si="13"/>
        <v>62.79</v>
      </c>
      <c r="Z133">
        <f t="shared" si="14"/>
        <v>72</v>
      </c>
      <c r="AA133" s="48"/>
    </row>
    <row r="134" spans="1:27">
      <c r="A134" s="179">
        <v>45810</v>
      </c>
      <c r="B134" s="178" t="s">
        <v>5001</v>
      </c>
      <c r="C134" s="178" t="s">
        <v>5002</v>
      </c>
      <c r="D134" s="178" t="s">
        <v>12</v>
      </c>
      <c r="E134" s="178" t="s">
        <v>17</v>
      </c>
      <c r="F134" s="178" t="s">
        <v>5003</v>
      </c>
      <c r="G134" s="178" t="s">
        <v>1166</v>
      </c>
      <c r="H134" s="178" t="s">
        <v>31</v>
      </c>
      <c r="I134" s="178" t="s">
        <v>1166</v>
      </c>
      <c r="J134" s="178" t="s">
        <v>4886</v>
      </c>
      <c r="K134" s="178" t="s">
        <v>4829</v>
      </c>
      <c r="L134" s="180">
        <v>120</v>
      </c>
      <c r="M134" s="181">
        <v>7476</v>
      </c>
      <c r="N134" s="2" t="str">
        <f>VLOOKUP($J134,'Material category'!B:D,2,0)</f>
        <v>WC BL</v>
      </c>
      <c r="O134" s="123">
        <f>VLOOKUP(E134,'Billing Type Category'!A:C,3,0)*$L134</f>
        <v>120</v>
      </c>
      <c r="P134" s="123">
        <f>VLOOKUP($J134,'Material category'!B:F,5,FALSE)*O134</f>
        <v>7534.8</v>
      </c>
      <c r="Q134" s="123">
        <f t="shared" si="10"/>
        <v>58.800000000000182</v>
      </c>
      <c r="R134" s="6">
        <f>VLOOKUP(E134,'Billing Type Category'!A:C,3,0)*M134</f>
        <v>7476</v>
      </c>
      <c r="S134" s="6">
        <f>VLOOKUP($J134,'Material category'!B:F,4,FALSE)*O134</f>
        <v>8640</v>
      </c>
      <c r="T134" s="6">
        <f t="shared" si="11"/>
        <v>565.23364485981313</v>
      </c>
      <c r="U134" s="6">
        <f t="shared" si="12"/>
        <v>8041.2336448598135</v>
      </c>
      <c r="V134" s="2" t="str">
        <f>VLOOKUP($J134,'Material category'!B:D,3,0)</f>
        <v>WI</v>
      </c>
      <c r="W134" s="2" t="str">
        <f>VLOOKUP(G134,'Cust Category'!A:C,3,0)</f>
        <v>Key Account</v>
      </c>
      <c r="X134" s="2" t="str">
        <f>VLOOKUP(G134,'Cust Category'!A:C,2,0)</f>
        <v>VILLA MARKET J.P. CO., LTD.</v>
      </c>
      <c r="Y134" s="31">
        <f t="shared" si="13"/>
        <v>62.79</v>
      </c>
      <c r="Z134">
        <f t="shared" si="14"/>
        <v>72</v>
      </c>
      <c r="AA134" s="48"/>
    </row>
    <row r="135" spans="1:27">
      <c r="A135" s="179">
        <v>45810</v>
      </c>
      <c r="B135" s="178" t="s">
        <v>5001</v>
      </c>
      <c r="C135" s="178" t="s">
        <v>5002</v>
      </c>
      <c r="D135" s="178" t="s">
        <v>12</v>
      </c>
      <c r="E135" s="178" t="s">
        <v>17</v>
      </c>
      <c r="F135" s="178" t="s">
        <v>5003</v>
      </c>
      <c r="G135" s="178" t="s">
        <v>1166</v>
      </c>
      <c r="H135" s="178" t="s">
        <v>31</v>
      </c>
      <c r="I135" s="178" t="s">
        <v>1166</v>
      </c>
      <c r="J135" s="178" t="s">
        <v>4785</v>
      </c>
      <c r="K135" s="178" t="s">
        <v>4832</v>
      </c>
      <c r="L135" s="180">
        <v>90</v>
      </c>
      <c r="M135" s="181">
        <v>5574.6</v>
      </c>
      <c r="N135" s="2" t="str">
        <f>VLOOKUP($J135,'Material category'!B:D,2,0)</f>
        <v>CA FL</v>
      </c>
      <c r="O135" s="123">
        <f>VLOOKUP(E135,'Billing Type Category'!A:C,3,0)*$L135</f>
        <v>90</v>
      </c>
      <c r="P135" s="123">
        <f>VLOOKUP($J135,'Material category'!B:F,5,FALSE)*O135</f>
        <v>5651.1</v>
      </c>
      <c r="Q135" s="123">
        <f t="shared" si="10"/>
        <v>76.5</v>
      </c>
      <c r="R135" s="6">
        <f>VLOOKUP(E135,'Billing Type Category'!A:C,3,0)*M135</f>
        <v>5574.6</v>
      </c>
      <c r="S135" s="6">
        <f>VLOOKUP($J135,'Material category'!B:F,4,FALSE)*O135</f>
        <v>6480</v>
      </c>
      <c r="T135" s="6">
        <f t="shared" si="11"/>
        <v>423.92523364485982</v>
      </c>
      <c r="U135" s="6">
        <f t="shared" si="12"/>
        <v>5998.5252336448602</v>
      </c>
      <c r="V135" s="2" t="str">
        <f>VLOOKUP($J135,'Material category'!B:D,3,0)</f>
        <v>CA</v>
      </c>
      <c r="W135" s="2" t="str">
        <f>VLOOKUP(G135,'Cust Category'!A:C,3,0)</f>
        <v>Key Account</v>
      </c>
      <c r="X135" s="2" t="str">
        <f>VLOOKUP(G135,'Cust Category'!A:C,2,0)</f>
        <v>VILLA MARKET J.P. CO., LTD.</v>
      </c>
      <c r="Y135" s="31">
        <f t="shared" si="13"/>
        <v>62.790000000000006</v>
      </c>
      <c r="Z135">
        <f t="shared" si="14"/>
        <v>72</v>
      </c>
      <c r="AA135" s="48"/>
    </row>
    <row r="136" spans="1:27">
      <c r="A136" s="179">
        <v>45810</v>
      </c>
      <c r="B136" s="178" t="s">
        <v>5004</v>
      </c>
      <c r="C136" s="178" t="s">
        <v>5005</v>
      </c>
      <c r="D136" s="178" t="s">
        <v>12</v>
      </c>
      <c r="E136" s="178" t="s">
        <v>17</v>
      </c>
      <c r="F136" s="178" t="s">
        <v>5006</v>
      </c>
      <c r="G136" s="178" t="s">
        <v>1170</v>
      </c>
      <c r="H136" s="178" t="s">
        <v>31</v>
      </c>
      <c r="I136" s="178" t="s">
        <v>1170</v>
      </c>
      <c r="J136" s="178" t="s">
        <v>4874</v>
      </c>
      <c r="K136" s="178" t="s">
        <v>4822</v>
      </c>
      <c r="L136" s="180">
        <v>10</v>
      </c>
      <c r="M136" s="181">
        <v>1026.5999999999999</v>
      </c>
      <c r="N136" s="2" t="str">
        <f>VLOOKUP($J136,'Material category'!B:D,2,0)</f>
        <v>WI BL</v>
      </c>
      <c r="O136" s="123">
        <f>VLOOKUP(E136,'Billing Type Category'!A:C,3,0)*$L136</f>
        <v>10</v>
      </c>
      <c r="P136" s="123">
        <f>VLOOKUP($J136,'Material category'!B:F,5,FALSE)*O136</f>
        <v>1041.5</v>
      </c>
      <c r="Q136" s="123">
        <f t="shared" si="10"/>
        <v>14.900000000000091</v>
      </c>
      <c r="R136" s="6">
        <f>VLOOKUP(E136,'Billing Type Category'!A:C,3,0)*M136</f>
        <v>1026.5999999999999</v>
      </c>
      <c r="S136" s="6">
        <f>VLOOKUP($J136,'Material category'!B:F,4,FALSE)*O136</f>
        <v>1200</v>
      </c>
      <c r="T136" s="6">
        <f t="shared" si="11"/>
        <v>78.504672897196258</v>
      </c>
      <c r="U136" s="6">
        <f t="shared" si="12"/>
        <v>1105.1046728971962</v>
      </c>
      <c r="V136" s="2" t="str">
        <f>VLOOKUP($J136,'Material category'!B:D,3,0)</f>
        <v>WI</v>
      </c>
      <c r="W136" s="2" t="str">
        <f>VLOOKUP(G136,'Cust Category'!A:C,3,0)</f>
        <v>Key Account</v>
      </c>
      <c r="X136" s="2" t="str">
        <f>VLOOKUP(G136,'Cust Category'!A:C,2,0)</f>
        <v>VILLA MARKET J.P. CO., LTD.</v>
      </c>
      <c r="Y136" s="31">
        <f t="shared" si="13"/>
        <v>104.15</v>
      </c>
      <c r="Z136">
        <f t="shared" si="14"/>
        <v>120</v>
      </c>
      <c r="AA136" s="48"/>
    </row>
    <row r="137" spans="1:27">
      <c r="A137" s="179">
        <v>45810</v>
      </c>
      <c r="B137" s="178" t="s">
        <v>5007</v>
      </c>
      <c r="C137" s="178" t="s">
        <v>5008</v>
      </c>
      <c r="D137" s="178" t="s">
        <v>12</v>
      </c>
      <c r="E137" s="178" t="s">
        <v>17</v>
      </c>
      <c r="F137" s="178" t="s">
        <v>5009</v>
      </c>
      <c r="G137" s="178" t="s">
        <v>1177</v>
      </c>
      <c r="H137" s="178" t="s">
        <v>31</v>
      </c>
      <c r="I137" s="178" t="s">
        <v>1177</v>
      </c>
      <c r="J137" s="178" t="s">
        <v>4785</v>
      </c>
      <c r="K137" s="178" t="s">
        <v>4832</v>
      </c>
      <c r="L137" s="180">
        <v>20</v>
      </c>
      <c r="M137" s="181">
        <v>1238.8</v>
      </c>
      <c r="N137" s="2" t="str">
        <f>VLOOKUP($J137,'Material category'!B:D,2,0)</f>
        <v>CA FL</v>
      </c>
      <c r="O137" s="123">
        <f>VLOOKUP(E137,'Billing Type Category'!A:C,3,0)*$L137</f>
        <v>20</v>
      </c>
      <c r="P137" s="123">
        <f>VLOOKUP($J137,'Material category'!B:F,5,FALSE)*O137</f>
        <v>1255.8</v>
      </c>
      <c r="Q137" s="123">
        <f t="shared" si="10"/>
        <v>17</v>
      </c>
      <c r="R137" s="6">
        <f>VLOOKUP(E137,'Billing Type Category'!A:C,3,0)*M137</f>
        <v>1238.8</v>
      </c>
      <c r="S137" s="6">
        <f>VLOOKUP($J137,'Material category'!B:F,4,FALSE)*O137</f>
        <v>1440</v>
      </c>
      <c r="T137" s="6">
        <f t="shared" si="11"/>
        <v>94.205607476635521</v>
      </c>
      <c r="U137" s="6">
        <f t="shared" si="12"/>
        <v>1333.0056074766355</v>
      </c>
      <c r="V137" s="2" t="str">
        <f>VLOOKUP($J137,'Material category'!B:D,3,0)</f>
        <v>CA</v>
      </c>
      <c r="W137" s="2" t="str">
        <f>VLOOKUP(G137,'Cust Category'!A:C,3,0)</f>
        <v>Key Account</v>
      </c>
      <c r="X137" s="2" t="str">
        <f>VLOOKUP(G137,'Cust Category'!A:C,2,0)</f>
        <v>VILLA MARKET J.P. CO., LTD.</v>
      </c>
      <c r="Y137" s="31">
        <f t="shared" si="13"/>
        <v>62.79</v>
      </c>
      <c r="Z137">
        <f t="shared" si="14"/>
        <v>72</v>
      </c>
      <c r="AA137" s="48"/>
    </row>
    <row r="138" spans="1:27">
      <c r="A138" s="179">
        <v>45810</v>
      </c>
      <c r="B138" s="178" t="s">
        <v>5007</v>
      </c>
      <c r="C138" s="178" t="s">
        <v>5008</v>
      </c>
      <c r="D138" s="178" t="s">
        <v>12</v>
      </c>
      <c r="E138" s="178" t="s">
        <v>17</v>
      </c>
      <c r="F138" s="178" t="s">
        <v>5009</v>
      </c>
      <c r="G138" s="178" t="s">
        <v>1177</v>
      </c>
      <c r="H138" s="178" t="s">
        <v>31</v>
      </c>
      <c r="I138" s="178" t="s">
        <v>1177</v>
      </c>
      <c r="J138" s="178" t="s">
        <v>4782</v>
      </c>
      <c r="K138" s="178" t="s">
        <v>4833</v>
      </c>
      <c r="L138" s="180">
        <v>20</v>
      </c>
      <c r="M138" s="181">
        <v>1238.8</v>
      </c>
      <c r="N138" s="2" t="str">
        <f>VLOOKUP($J138,'Material category'!B:D,2,0)</f>
        <v>CA BL</v>
      </c>
      <c r="O138" s="123">
        <f>VLOOKUP(E138,'Billing Type Category'!A:C,3,0)*$L138</f>
        <v>20</v>
      </c>
      <c r="P138" s="123">
        <f>VLOOKUP($J138,'Material category'!B:F,5,FALSE)*O138</f>
        <v>1255.8</v>
      </c>
      <c r="Q138" s="123">
        <f t="shared" si="10"/>
        <v>17</v>
      </c>
      <c r="R138" s="6">
        <f>VLOOKUP(E138,'Billing Type Category'!A:C,3,0)*M138</f>
        <v>1238.8</v>
      </c>
      <c r="S138" s="6">
        <f>VLOOKUP($J138,'Material category'!B:F,4,FALSE)*O138</f>
        <v>1440</v>
      </c>
      <c r="T138" s="6">
        <f t="shared" si="11"/>
        <v>94.205607476635521</v>
      </c>
      <c r="U138" s="6">
        <f t="shared" si="12"/>
        <v>1333.0056074766355</v>
      </c>
      <c r="V138" s="2" t="str">
        <f>VLOOKUP($J138,'Material category'!B:D,3,0)</f>
        <v>CA</v>
      </c>
      <c r="W138" s="2" t="str">
        <f>VLOOKUP(G138,'Cust Category'!A:C,3,0)</f>
        <v>Key Account</v>
      </c>
      <c r="X138" s="2" t="str">
        <f>VLOOKUP(G138,'Cust Category'!A:C,2,0)</f>
        <v>VILLA MARKET J.P. CO., LTD.</v>
      </c>
      <c r="Y138" s="31">
        <f t="shared" si="13"/>
        <v>62.79</v>
      </c>
      <c r="Z138">
        <f t="shared" si="14"/>
        <v>72</v>
      </c>
      <c r="AA138" s="48"/>
    </row>
    <row r="139" spans="1:27">
      <c r="A139" s="179">
        <v>45810</v>
      </c>
      <c r="B139" s="178" t="s">
        <v>5007</v>
      </c>
      <c r="C139" s="178" t="s">
        <v>5008</v>
      </c>
      <c r="D139" s="178" t="s">
        <v>12</v>
      </c>
      <c r="E139" s="178" t="s">
        <v>17</v>
      </c>
      <c r="F139" s="178" t="s">
        <v>5009</v>
      </c>
      <c r="G139" s="178" t="s">
        <v>1177</v>
      </c>
      <c r="H139" s="178" t="s">
        <v>31</v>
      </c>
      <c r="I139" s="178" t="s">
        <v>1177</v>
      </c>
      <c r="J139" s="178" t="s">
        <v>4786</v>
      </c>
      <c r="K139" s="178" t="s">
        <v>4854</v>
      </c>
      <c r="L139" s="180">
        <v>10</v>
      </c>
      <c r="M139" s="181">
        <v>619.4</v>
      </c>
      <c r="N139" s="2" t="str">
        <f>VLOOKUP($J139,'Material category'!B:D,2,0)</f>
        <v>CA MN</v>
      </c>
      <c r="O139" s="123">
        <f>VLOOKUP(E139,'Billing Type Category'!A:C,3,0)*$L139</f>
        <v>10</v>
      </c>
      <c r="P139" s="123">
        <f>VLOOKUP($J139,'Material category'!B:F,5,FALSE)*O139</f>
        <v>627.9</v>
      </c>
      <c r="Q139" s="123">
        <f t="shared" si="10"/>
        <v>8.5</v>
      </c>
      <c r="R139" s="6">
        <f>VLOOKUP(E139,'Billing Type Category'!A:C,3,0)*M139</f>
        <v>619.4</v>
      </c>
      <c r="S139" s="6">
        <f>VLOOKUP($J139,'Material category'!B:F,4,FALSE)*O139</f>
        <v>720</v>
      </c>
      <c r="T139" s="6">
        <f t="shared" si="11"/>
        <v>47.10280373831776</v>
      </c>
      <c r="U139" s="6">
        <f t="shared" si="12"/>
        <v>666.50280373831777</v>
      </c>
      <c r="V139" s="2" t="str">
        <f>VLOOKUP($J139,'Material category'!B:D,3,0)</f>
        <v>CA</v>
      </c>
      <c r="W139" s="2" t="str">
        <f>VLOOKUP(G139,'Cust Category'!A:C,3,0)</f>
        <v>Key Account</v>
      </c>
      <c r="X139" s="2" t="str">
        <f>VLOOKUP(G139,'Cust Category'!A:C,2,0)</f>
        <v>VILLA MARKET J.P. CO., LTD.</v>
      </c>
      <c r="Y139" s="31">
        <f t="shared" si="13"/>
        <v>62.79</v>
      </c>
      <c r="Z139">
        <f t="shared" si="14"/>
        <v>72</v>
      </c>
      <c r="AA139" s="48"/>
    </row>
    <row r="140" spans="1:27">
      <c r="A140" s="179">
        <v>45810</v>
      </c>
      <c r="B140" s="178" t="s">
        <v>5007</v>
      </c>
      <c r="C140" s="178" t="s">
        <v>5008</v>
      </c>
      <c r="D140" s="178" t="s">
        <v>12</v>
      </c>
      <c r="E140" s="178" t="s">
        <v>17</v>
      </c>
      <c r="F140" s="178" t="s">
        <v>5009</v>
      </c>
      <c r="G140" s="178" t="s">
        <v>1177</v>
      </c>
      <c r="H140" s="178" t="s">
        <v>31</v>
      </c>
      <c r="I140" s="178" t="s">
        <v>1177</v>
      </c>
      <c r="J140" s="178" t="s">
        <v>4801</v>
      </c>
      <c r="K140" s="178" t="s">
        <v>4834</v>
      </c>
      <c r="L140" s="180">
        <v>20</v>
      </c>
      <c r="M140" s="181">
        <v>1255.8</v>
      </c>
      <c r="N140" s="2" t="str">
        <f>VLOOKUP($J140,'Material category'!B:D,2,0)</f>
        <v>CA 100S YL</v>
      </c>
      <c r="O140" s="123">
        <f>VLOOKUP(E140,'Billing Type Category'!A:C,3,0)*$L140</f>
        <v>20</v>
      </c>
      <c r="P140" s="123">
        <f>VLOOKUP($J140,'Material category'!B:F,5,FALSE)*O140</f>
        <v>1255.8</v>
      </c>
      <c r="Q140" s="123">
        <f t="shared" si="10"/>
        <v>0</v>
      </c>
      <c r="R140" s="6">
        <f>VLOOKUP(E140,'Billing Type Category'!A:C,3,0)*M140</f>
        <v>1255.8</v>
      </c>
      <c r="S140" s="6">
        <f>VLOOKUP($J140,'Material category'!B:F,4,FALSE)*O140</f>
        <v>1440</v>
      </c>
      <c r="T140" s="6">
        <f t="shared" si="11"/>
        <v>94.205607476635521</v>
      </c>
      <c r="U140" s="6">
        <f t="shared" si="12"/>
        <v>1350.0056074766355</v>
      </c>
      <c r="V140" s="2" t="str">
        <f>VLOOKUP($J140,'Material category'!B:D,3,0)</f>
        <v>CAHD</v>
      </c>
      <c r="W140" s="2" t="str">
        <f>VLOOKUP(G140,'Cust Category'!A:C,3,0)</f>
        <v>Key Account</v>
      </c>
      <c r="X140" s="2" t="str">
        <f>VLOOKUP(G140,'Cust Category'!A:C,2,0)</f>
        <v>VILLA MARKET J.P. CO., LTD.</v>
      </c>
      <c r="Y140" s="31">
        <f t="shared" si="13"/>
        <v>62.79</v>
      </c>
      <c r="Z140">
        <f t="shared" si="14"/>
        <v>72</v>
      </c>
      <c r="AA140" s="48"/>
    </row>
    <row r="141" spans="1:27">
      <c r="A141" s="179">
        <v>45810</v>
      </c>
      <c r="B141" s="178" t="s">
        <v>5010</v>
      </c>
      <c r="C141" s="178" t="s">
        <v>5011</v>
      </c>
      <c r="D141" s="178" t="s">
        <v>12</v>
      </c>
      <c r="E141" s="178" t="s">
        <v>17</v>
      </c>
      <c r="F141" s="178" t="s">
        <v>5012</v>
      </c>
      <c r="G141" s="178" t="s">
        <v>1177</v>
      </c>
      <c r="H141" s="178" t="s">
        <v>31</v>
      </c>
      <c r="I141" s="178" t="s">
        <v>1177</v>
      </c>
      <c r="J141" s="178" t="s">
        <v>4791</v>
      </c>
      <c r="K141" s="178" t="s">
        <v>4820</v>
      </c>
      <c r="L141" s="180">
        <v>60</v>
      </c>
      <c r="M141" s="181">
        <v>8068.2</v>
      </c>
      <c r="N141" s="2" t="str">
        <f>VLOOKUP($J141,'Material category'!B:D,2,0)</f>
        <v>ME SB</v>
      </c>
      <c r="O141" s="123">
        <f>VLOOKUP(E141,'Billing Type Category'!A:C,3,0)*$L141</f>
        <v>60</v>
      </c>
      <c r="P141" s="123">
        <f>VLOOKUP($J141,'Material category'!B:F,5,FALSE)*O141</f>
        <v>8311.7999999999993</v>
      </c>
      <c r="Q141" s="123">
        <f t="shared" si="10"/>
        <v>243.59999999999945</v>
      </c>
      <c r="R141" s="6">
        <f>VLOOKUP(E141,'Billing Type Category'!A:C,3,0)*M141</f>
        <v>8068.2</v>
      </c>
      <c r="S141" s="6">
        <f>VLOOKUP($J141,'Material category'!B:F,4,FALSE)*O141</f>
        <v>9600</v>
      </c>
      <c r="T141" s="6">
        <f t="shared" si="11"/>
        <v>628.03738317757006</v>
      </c>
      <c r="U141" s="6">
        <f t="shared" si="12"/>
        <v>8696.2373831775694</v>
      </c>
      <c r="V141" s="2" t="str">
        <f>VLOOKUP($J141,'Material category'!B:D,3,0)</f>
        <v>EV</v>
      </c>
      <c r="W141" s="2" t="str">
        <f>VLOOKUP(G141,'Cust Category'!A:C,3,0)</f>
        <v>Key Account</v>
      </c>
      <c r="X141" s="2" t="str">
        <f>VLOOKUP(G141,'Cust Category'!A:C,2,0)</f>
        <v>VILLA MARKET J.P. CO., LTD.</v>
      </c>
      <c r="Y141" s="31">
        <f t="shared" si="13"/>
        <v>138.53</v>
      </c>
      <c r="Z141">
        <f t="shared" si="14"/>
        <v>160</v>
      </c>
      <c r="AA141" s="48"/>
    </row>
    <row r="142" spans="1:27">
      <c r="A142" s="179">
        <v>45810</v>
      </c>
      <c r="B142" s="178" t="s">
        <v>5010</v>
      </c>
      <c r="C142" s="178" t="s">
        <v>5011</v>
      </c>
      <c r="D142" s="178" t="s">
        <v>12</v>
      </c>
      <c r="E142" s="178" t="s">
        <v>17</v>
      </c>
      <c r="F142" s="178" t="s">
        <v>5012</v>
      </c>
      <c r="G142" s="178" t="s">
        <v>1177</v>
      </c>
      <c r="H142" s="178" t="s">
        <v>31</v>
      </c>
      <c r="I142" s="178" t="s">
        <v>1177</v>
      </c>
      <c r="J142" s="178" t="s">
        <v>4898</v>
      </c>
      <c r="K142" s="178" t="s">
        <v>4830</v>
      </c>
      <c r="L142" s="180">
        <v>30</v>
      </c>
      <c r="M142" s="181">
        <v>1869</v>
      </c>
      <c r="N142" s="2" t="str">
        <f>VLOOKUP($J142,'Material category'!B:D,2,0)</f>
        <v>WC RE</v>
      </c>
      <c r="O142" s="123">
        <f>VLOOKUP(E142,'Billing Type Category'!A:C,3,0)*$L142</f>
        <v>30</v>
      </c>
      <c r="P142" s="123">
        <f>VLOOKUP($J142,'Material category'!B:F,5,FALSE)*O142</f>
        <v>1883.7</v>
      </c>
      <c r="Q142" s="123">
        <f t="shared" si="10"/>
        <v>14.700000000000045</v>
      </c>
      <c r="R142" s="6">
        <f>VLOOKUP(E142,'Billing Type Category'!A:C,3,0)*M142</f>
        <v>1869</v>
      </c>
      <c r="S142" s="6">
        <f>VLOOKUP($J142,'Material category'!B:F,4,FALSE)*O142</f>
        <v>2160</v>
      </c>
      <c r="T142" s="6">
        <f t="shared" si="11"/>
        <v>141.30841121495328</v>
      </c>
      <c r="U142" s="6">
        <f t="shared" si="12"/>
        <v>2010.3084112149534</v>
      </c>
      <c r="V142" s="2" t="str">
        <f>VLOOKUP($J142,'Material category'!B:D,3,0)</f>
        <v>WI</v>
      </c>
      <c r="W142" s="2" t="str">
        <f>VLOOKUP(G142,'Cust Category'!A:C,3,0)</f>
        <v>Key Account</v>
      </c>
      <c r="X142" s="2" t="str">
        <f>VLOOKUP(G142,'Cust Category'!A:C,2,0)</f>
        <v>VILLA MARKET J.P. CO., LTD.</v>
      </c>
      <c r="Y142" s="31">
        <f t="shared" si="13"/>
        <v>62.79</v>
      </c>
      <c r="Z142">
        <f t="shared" si="14"/>
        <v>72</v>
      </c>
      <c r="AA142" s="48"/>
    </row>
    <row r="143" spans="1:27">
      <c r="A143" s="179">
        <v>45810</v>
      </c>
      <c r="B143" s="178" t="s">
        <v>5010</v>
      </c>
      <c r="C143" s="178" t="s">
        <v>5011</v>
      </c>
      <c r="D143" s="178" t="s">
        <v>12</v>
      </c>
      <c r="E143" s="178" t="s">
        <v>17</v>
      </c>
      <c r="F143" s="178" t="s">
        <v>5012</v>
      </c>
      <c r="G143" s="178" t="s">
        <v>1177</v>
      </c>
      <c r="H143" s="178" t="s">
        <v>31</v>
      </c>
      <c r="I143" s="178" t="s">
        <v>1177</v>
      </c>
      <c r="J143" s="178" t="s">
        <v>4782</v>
      </c>
      <c r="K143" s="178" t="s">
        <v>4833</v>
      </c>
      <c r="L143" s="180">
        <v>10</v>
      </c>
      <c r="M143" s="181">
        <v>619.4</v>
      </c>
      <c r="N143" s="2" t="str">
        <f>VLOOKUP($J143,'Material category'!B:D,2,0)</f>
        <v>CA BL</v>
      </c>
      <c r="O143" s="123">
        <f>VLOOKUP(E143,'Billing Type Category'!A:C,3,0)*$L143</f>
        <v>10</v>
      </c>
      <c r="P143" s="123">
        <f>VLOOKUP($J143,'Material category'!B:F,5,FALSE)*O143</f>
        <v>627.9</v>
      </c>
      <c r="Q143" s="123">
        <f t="shared" si="10"/>
        <v>8.5</v>
      </c>
      <c r="R143" s="6">
        <f>VLOOKUP(E143,'Billing Type Category'!A:C,3,0)*M143</f>
        <v>619.4</v>
      </c>
      <c r="S143" s="6">
        <f>VLOOKUP($J143,'Material category'!B:F,4,FALSE)*O143</f>
        <v>720</v>
      </c>
      <c r="T143" s="6">
        <f t="shared" si="11"/>
        <v>47.10280373831776</v>
      </c>
      <c r="U143" s="6">
        <f t="shared" si="12"/>
        <v>666.50280373831777</v>
      </c>
      <c r="V143" s="2" t="str">
        <f>VLOOKUP($J143,'Material category'!B:D,3,0)</f>
        <v>CA</v>
      </c>
      <c r="W143" s="2" t="str">
        <f>VLOOKUP(G143,'Cust Category'!A:C,3,0)</f>
        <v>Key Account</v>
      </c>
      <c r="X143" s="2" t="str">
        <f>VLOOKUP(G143,'Cust Category'!A:C,2,0)</f>
        <v>VILLA MARKET J.P. CO., LTD.</v>
      </c>
      <c r="Y143" s="31">
        <f t="shared" si="13"/>
        <v>62.79</v>
      </c>
      <c r="Z143">
        <f t="shared" si="14"/>
        <v>72</v>
      </c>
      <c r="AA143" s="48"/>
    </row>
    <row r="144" spans="1:27">
      <c r="A144" s="179">
        <v>45810</v>
      </c>
      <c r="B144" s="178" t="s">
        <v>5010</v>
      </c>
      <c r="C144" s="178" t="s">
        <v>5011</v>
      </c>
      <c r="D144" s="178" t="s">
        <v>12</v>
      </c>
      <c r="E144" s="178" t="s">
        <v>17</v>
      </c>
      <c r="F144" s="178" t="s">
        <v>5012</v>
      </c>
      <c r="G144" s="178" t="s">
        <v>1177</v>
      </c>
      <c r="H144" s="178" t="s">
        <v>31</v>
      </c>
      <c r="I144" s="178" t="s">
        <v>1177</v>
      </c>
      <c r="J144" s="178" t="s">
        <v>4801</v>
      </c>
      <c r="K144" s="178" t="s">
        <v>4834</v>
      </c>
      <c r="L144" s="180">
        <v>20</v>
      </c>
      <c r="M144" s="181">
        <v>1255.8</v>
      </c>
      <c r="N144" s="2" t="str">
        <f>VLOOKUP($J144,'Material category'!B:D,2,0)</f>
        <v>CA 100S YL</v>
      </c>
      <c r="O144" s="123">
        <f>VLOOKUP(E144,'Billing Type Category'!A:C,3,0)*$L144</f>
        <v>20</v>
      </c>
      <c r="P144" s="123">
        <f>VLOOKUP($J144,'Material category'!B:F,5,FALSE)*O144</f>
        <v>1255.8</v>
      </c>
      <c r="Q144" s="123">
        <f t="shared" si="10"/>
        <v>0</v>
      </c>
      <c r="R144" s="6">
        <f>VLOOKUP(E144,'Billing Type Category'!A:C,3,0)*M144</f>
        <v>1255.8</v>
      </c>
      <c r="S144" s="6">
        <f>VLOOKUP($J144,'Material category'!B:F,4,FALSE)*O144</f>
        <v>1440</v>
      </c>
      <c r="T144" s="6">
        <f t="shared" si="11"/>
        <v>94.205607476635521</v>
      </c>
      <c r="U144" s="6">
        <f t="shared" si="12"/>
        <v>1350.0056074766355</v>
      </c>
      <c r="V144" s="2" t="str">
        <f>VLOOKUP($J144,'Material category'!B:D,3,0)</f>
        <v>CAHD</v>
      </c>
      <c r="W144" s="2" t="str">
        <f>VLOOKUP(G144,'Cust Category'!A:C,3,0)</f>
        <v>Key Account</v>
      </c>
      <c r="X144" s="2" t="str">
        <f>VLOOKUP(G144,'Cust Category'!A:C,2,0)</f>
        <v>VILLA MARKET J.P. CO., LTD.</v>
      </c>
      <c r="Y144" s="31">
        <f t="shared" si="13"/>
        <v>62.79</v>
      </c>
      <c r="Z144">
        <f t="shared" si="14"/>
        <v>72</v>
      </c>
      <c r="AA144" s="48"/>
    </row>
    <row r="145" spans="1:27">
      <c r="A145" s="179">
        <v>45810</v>
      </c>
      <c r="B145" s="178" t="s">
        <v>5013</v>
      </c>
      <c r="C145" s="178" t="s">
        <v>5014</v>
      </c>
      <c r="D145" s="178" t="s">
        <v>12</v>
      </c>
      <c r="E145" s="178" t="s">
        <v>17</v>
      </c>
      <c r="F145" s="178" t="s">
        <v>5015</v>
      </c>
      <c r="G145" s="178" t="s">
        <v>1178</v>
      </c>
      <c r="H145" s="178" t="s">
        <v>31</v>
      </c>
      <c r="I145" s="178" t="s">
        <v>1178</v>
      </c>
      <c r="J145" s="178" t="s">
        <v>4902</v>
      </c>
      <c r="K145" s="178" t="s">
        <v>4821</v>
      </c>
      <c r="L145" s="180">
        <v>40</v>
      </c>
      <c r="M145" s="181">
        <v>5378.8</v>
      </c>
      <c r="N145" s="2" t="str">
        <f>VLOOKUP($J145,'Material category'!B:D,2,0)</f>
        <v>ME OB</v>
      </c>
      <c r="O145" s="123">
        <f>VLOOKUP(E145,'Billing Type Category'!A:C,3,0)*$L145</f>
        <v>40</v>
      </c>
      <c r="P145" s="123">
        <f>VLOOKUP($J145,'Material category'!B:F,5,FALSE)*O145</f>
        <v>5541.2</v>
      </c>
      <c r="Q145" s="123">
        <f t="shared" si="10"/>
        <v>162.39999999999964</v>
      </c>
      <c r="R145" s="6">
        <f>VLOOKUP(E145,'Billing Type Category'!A:C,3,0)*M145</f>
        <v>5378.8</v>
      </c>
      <c r="S145" s="6">
        <f>VLOOKUP($J145,'Material category'!B:F,4,FALSE)*O145</f>
        <v>6400</v>
      </c>
      <c r="T145" s="6">
        <f t="shared" si="11"/>
        <v>418.69158878504675</v>
      </c>
      <c r="U145" s="6">
        <f t="shared" si="12"/>
        <v>5797.4915887850466</v>
      </c>
      <c r="V145" s="2" t="str">
        <f>VLOOKUP($J145,'Material category'!B:D,3,0)</f>
        <v>EV</v>
      </c>
      <c r="W145" s="2" t="str">
        <f>VLOOKUP(G145,'Cust Category'!A:C,3,0)</f>
        <v>Key Account</v>
      </c>
      <c r="X145" s="2" t="str">
        <f>VLOOKUP(G145,'Cust Category'!A:C,2,0)</f>
        <v>VILLA MARKET J.P. CO., LTD.</v>
      </c>
      <c r="Y145" s="31">
        <f t="shared" si="13"/>
        <v>138.53</v>
      </c>
      <c r="Z145">
        <f t="shared" si="14"/>
        <v>160</v>
      </c>
      <c r="AA145" s="48"/>
    </row>
    <row r="146" spans="1:27">
      <c r="A146" s="179">
        <v>45810</v>
      </c>
      <c r="B146" s="178" t="s">
        <v>5013</v>
      </c>
      <c r="C146" s="178" t="s">
        <v>5014</v>
      </c>
      <c r="D146" s="178" t="s">
        <v>12</v>
      </c>
      <c r="E146" s="178" t="s">
        <v>17</v>
      </c>
      <c r="F146" s="178" t="s">
        <v>5015</v>
      </c>
      <c r="G146" s="178" t="s">
        <v>1178</v>
      </c>
      <c r="H146" s="178" t="s">
        <v>31</v>
      </c>
      <c r="I146" s="178" t="s">
        <v>1178</v>
      </c>
      <c r="J146" s="178" t="s">
        <v>4886</v>
      </c>
      <c r="K146" s="178" t="s">
        <v>4829</v>
      </c>
      <c r="L146" s="180">
        <v>10</v>
      </c>
      <c r="M146" s="181">
        <v>623</v>
      </c>
      <c r="N146" s="2" t="str">
        <f>VLOOKUP($J146,'Material category'!B:D,2,0)</f>
        <v>WC BL</v>
      </c>
      <c r="O146" s="123">
        <f>VLOOKUP(E146,'Billing Type Category'!A:C,3,0)*$L146</f>
        <v>10</v>
      </c>
      <c r="P146" s="123">
        <f>VLOOKUP($J146,'Material category'!B:F,5,FALSE)*O146</f>
        <v>627.9</v>
      </c>
      <c r="Q146" s="123">
        <f t="shared" si="10"/>
        <v>4.8999999999999773</v>
      </c>
      <c r="R146" s="6">
        <f>VLOOKUP(E146,'Billing Type Category'!A:C,3,0)*M146</f>
        <v>623</v>
      </c>
      <c r="S146" s="6">
        <f>VLOOKUP($J146,'Material category'!B:F,4,FALSE)*O146</f>
        <v>720</v>
      </c>
      <c r="T146" s="6">
        <f t="shared" si="11"/>
        <v>47.10280373831776</v>
      </c>
      <c r="U146" s="6">
        <f t="shared" si="12"/>
        <v>670.10280373831779</v>
      </c>
      <c r="V146" s="2" t="str">
        <f>VLOOKUP($J146,'Material category'!B:D,3,0)</f>
        <v>WI</v>
      </c>
      <c r="W146" s="2" t="str">
        <f>VLOOKUP(G146,'Cust Category'!A:C,3,0)</f>
        <v>Key Account</v>
      </c>
      <c r="X146" s="2" t="str">
        <f>VLOOKUP(G146,'Cust Category'!A:C,2,0)</f>
        <v>VILLA MARKET J.P. CO., LTD.</v>
      </c>
      <c r="Y146" s="31">
        <f t="shared" si="13"/>
        <v>62.79</v>
      </c>
      <c r="Z146">
        <f t="shared" si="14"/>
        <v>72</v>
      </c>
      <c r="AA146" s="48"/>
    </row>
    <row r="147" spans="1:27">
      <c r="A147" s="179">
        <v>45810</v>
      </c>
      <c r="B147" s="178" t="s">
        <v>5013</v>
      </c>
      <c r="C147" s="178" t="s">
        <v>5014</v>
      </c>
      <c r="D147" s="178" t="s">
        <v>12</v>
      </c>
      <c r="E147" s="178" t="s">
        <v>17</v>
      </c>
      <c r="F147" s="178" t="s">
        <v>5015</v>
      </c>
      <c r="G147" s="178" t="s">
        <v>1178</v>
      </c>
      <c r="H147" s="178" t="s">
        <v>31</v>
      </c>
      <c r="I147" s="178" t="s">
        <v>1178</v>
      </c>
      <c r="J147" s="178" t="s">
        <v>4785</v>
      </c>
      <c r="K147" s="178" t="s">
        <v>4832</v>
      </c>
      <c r="L147" s="180">
        <v>20</v>
      </c>
      <c r="M147" s="181">
        <v>1238.8</v>
      </c>
      <c r="N147" s="2" t="str">
        <f>VLOOKUP($J147,'Material category'!B:D,2,0)</f>
        <v>CA FL</v>
      </c>
      <c r="O147" s="123">
        <f>VLOOKUP(E147,'Billing Type Category'!A:C,3,0)*$L147</f>
        <v>20</v>
      </c>
      <c r="P147" s="123">
        <f>VLOOKUP($J147,'Material category'!B:F,5,FALSE)*O147</f>
        <v>1255.8</v>
      </c>
      <c r="Q147" s="123">
        <f t="shared" si="10"/>
        <v>17</v>
      </c>
      <c r="R147" s="6">
        <f>VLOOKUP(E147,'Billing Type Category'!A:C,3,0)*M147</f>
        <v>1238.8</v>
      </c>
      <c r="S147" s="6">
        <f>VLOOKUP($J147,'Material category'!B:F,4,FALSE)*O147</f>
        <v>1440</v>
      </c>
      <c r="T147" s="6">
        <f t="shared" si="11"/>
        <v>94.205607476635521</v>
      </c>
      <c r="U147" s="6">
        <f t="shared" si="12"/>
        <v>1333.0056074766355</v>
      </c>
      <c r="V147" s="2" t="str">
        <f>VLOOKUP($J147,'Material category'!B:D,3,0)</f>
        <v>CA</v>
      </c>
      <c r="W147" s="2" t="str">
        <f>VLOOKUP(G147,'Cust Category'!A:C,3,0)</f>
        <v>Key Account</v>
      </c>
      <c r="X147" s="2" t="str">
        <f>VLOOKUP(G147,'Cust Category'!A:C,2,0)</f>
        <v>VILLA MARKET J.P. CO., LTD.</v>
      </c>
      <c r="Y147" s="31">
        <f t="shared" si="13"/>
        <v>62.79</v>
      </c>
      <c r="Z147">
        <f t="shared" si="14"/>
        <v>72</v>
      </c>
      <c r="AA147" s="48"/>
    </row>
    <row r="148" spans="1:27">
      <c r="A148" s="179">
        <v>45810</v>
      </c>
      <c r="B148" s="178" t="s">
        <v>5013</v>
      </c>
      <c r="C148" s="178" t="s">
        <v>5014</v>
      </c>
      <c r="D148" s="178" t="s">
        <v>12</v>
      </c>
      <c r="E148" s="178" t="s">
        <v>17</v>
      </c>
      <c r="F148" s="178" t="s">
        <v>5015</v>
      </c>
      <c r="G148" s="178" t="s">
        <v>1178</v>
      </c>
      <c r="H148" s="178" t="s">
        <v>31</v>
      </c>
      <c r="I148" s="178" t="s">
        <v>1178</v>
      </c>
      <c r="J148" s="178" t="s">
        <v>4782</v>
      </c>
      <c r="K148" s="178" t="s">
        <v>4833</v>
      </c>
      <c r="L148" s="180">
        <v>30</v>
      </c>
      <c r="M148" s="181">
        <v>1858.2</v>
      </c>
      <c r="N148" s="2" t="str">
        <f>VLOOKUP($J148,'Material category'!B:D,2,0)</f>
        <v>CA BL</v>
      </c>
      <c r="O148" s="123">
        <f>VLOOKUP(E148,'Billing Type Category'!A:C,3,0)*$L148</f>
        <v>30</v>
      </c>
      <c r="P148" s="123">
        <f>VLOOKUP($J148,'Material category'!B:F,5,FALSE)*O148</f>
        <v>1883.7</v>
      </c>
      <c r="Q148" s="123">
        <f t="shared" si="10"/>
        <v>25.5</v>
      </c>
      <c r="R148" s="6">
        <f>VLOOKUP(E148,'Billing Type Category'!A:C,3,0)*M148</f>
        <v>1858.2</v>
      </c>
      <c r="S148" s="6">
        <f>VLOOKUP($J148,'Material category'!B:F,4,FALSE)*O148</f>
        <v>2160</v>
      </c>
      <c r="T148" s="6">
        <f t="shared" si="11"/>
        <v>141.30841121495328</v>
      </c>
      <c r="U148" s="6">
        <f t="shared" si="12"/>
        <v>1999.5084112149534</v>
      </c>
      <c r="V148" s="2" t="str">
        <f>VLOOKUP($J148,'Material category'!B:D,3,0)</f>
        <v>CA</v>
      </c>
      <c r="W148" s="2" t="str">
        <f>VLOOKUP(G148,'Cust Category'!A:C,3,0)</f>
        <v>Key Account</v>
      </c>
      <c r="X148" s="2" t="str">
        <f>VLOOKUP(G148,'Cust Category'!A:C,2,0)</f>
        <v>VILLA MARKET J.P. CO., LTD.</v>
      </c>
      <c r="Y148" s="31">
        <f t="shared" si="13"/>
        <v>62.79</v>
      </c>
      <c r="Z148">
        <f t="shared" si="14"/>
        <v>72</v>
      </c>
      <c r="AA148" s="48"/>
    </row>
    <row r="149" spans="1:27">
      <c r="A149" s="179">
        <v>45810</v>
      </c>
      <c r="B149" s="178" t="s">
        <v>5013</v>
      </c>
      <c r="C149" s="178" t="s">
        <v>5014</v>
      </c>
      <c r="D149" s="178" t="s">
        <v>12</v>
      </c>
      <c r="E149" s="178" t="s">
        <v>17</v>
      </c>
      <c r="F149" s="178" t="s">
        <v>5015</v>
      </c>
      <c r="G149" s="178" t="s">
        <v>1178</v>
      </c>
      <c r="H149" s="178" t="s">
        <v>31</v>
      </c>
      <c r="I149" s="178" t="s">
        <v>1178</v>
      </c>
      <c r="J149" s="178" t="s">
        <v>4801</v>
      </c>
      <c r="K149" s="178" t="s">
        <v>4834</v>
      </c>
      <c r="L149" s="180">
        <v>20</v>
      </c>
      <c r="M149" s="181">
        <v>1255.8</v>
      </c>
      <c r="N149" s="2" t="str">
        <f>VLOOKUP($J149,'Material category'!B:D,2,0)</f>
        <v>CA 100S YL</v>
      </c>
      <c r="O149" s="123">
        <f>VLOOKUP(E149,'Billing Type Category'!A:C,3,0)*$L149</f>
        <v>20</v>
      </c>
      <c r="P149" s="123">
        <f>VLOOKUP($J149,'Material category'!B:F,5,FALSE)*O149</f>
        <v>1255.8</v>
      </c>
      <c r="Q149" s="123">
        <f t="shared" si="10"/>
        <v>0</v>
      </c>
      <c r="R149" s="6">
        <f>VLOOKUP(E149,'Billing Type Category'!A:C,3,0)*M149</f>
        <v>1255.8</v>
      </c>
      <c r="S149" s="6">
        <f>VLOOKUP($J149,'Material category'!B:F,4,FALSE)*O149</f>
        <v>1440</v>
      </c>
      <c r="T149" s="6">
        <f t="shared" si="11"/>
        <v>94.205607476635521</v>
      </c>
      <c r="U149" s="6">
        <f t="shared" si="12"/>
        <v>1350.0056074766355</v>
      </c>
      <c r="V149" s="2" t="str">
        <f>VLOOKUP($J149,'Material category'!B:D,3,0)</f>
        <v>CAHD</v>
      </c>
      <c r="W149" s="2" t="str">
        <f>VLOOKUP(G149,'Cust Category'!A:C,3,0)</f>
        <v>Key Account</v>
      </c>
      <c r="X149" s="2" t="str">
        <f>VLOOKUP(G149,'Cust Category'!A:C,2,0)</f>
        <v>VILLA MARKET J.P. CO., LTD.</v>
      </c>
      <c r="Y149" s="31">
        <f t="shared" si="13"/>
        <v>62.79</v>
      </c>
      <c r="Z149">
        <f t="shared" si="14"/>
        <v>72</v>
      </c>
      <c r="AA149" s="48"/>
    </row>
    <row r="150" spans="1:27">
      <c r="A150" s="179">
        <v>45810</v>
      </c>
      <c r="B150" s="178" t="s">
        <v>5016</v>
      </c>
      <c r="C150" s="178" t="s">
        <v>5017</v>
      </c>
      <c r="D150" s="178" t="s">
        <v>12</v>
      </c>
      <c r="E150" s="178" t="s">
        <v>17</v>
      </c>
      <c r="F150" s="178" t="s">
        <v>5018</v>
      </c>
      <c r="G150" s="178" t="s">
        <v>1220</v>
      </c>
      <c r="H150" s="178" t="s">
        <v>31</v>
      </c>
      <c r="I150" s="178" t="s">
        <v>1220</v>
      </c>
      <c r="J150" s="178" t="s">
        <v>4791</v>
      </c>
      <c r="K150" s="178" t="s">
        <v>4820</v>
      </c>
      <c r="L150" s="180">
        <v>20</v>
      </c>
      <c r="M150" s="181">
        <v>2689.4</v>
      </c>
      <c r="N150" s="2" t="str">
        <f>VLOOKUP($J150,'Material category'!B:D,2,0)</f>
        <v>ME SB</v>
      </c>
      <c r="O150" s="123">
        <f>VLOOKUP(E150,'Billing Type Category'!A:C,3,0)*$L150</f>
        <v>20</v>
      </c>
      <c r="P150" s="123">
        <f>VLOOKUP($J150,'Material category'!B:F,5,FALSE)*O150</f>
        <v>2770.6</v>
      </c>
      <c r="Q150" s="123">
        <f t="shared" si="10"/>
        <v>81.199999999999818</v>
      </c>
      <c r="R150" s="6">
        <f>VLOOKUP(E150,'Billing Type Category'!A:C,3,0)*M150</f>
        <v>2689.4</v>
      </c>
      <c r="S150" s="6">
        <f>VLOOKUP($J150,'Material category'!B:F,4,FALSE)*O150</f>
        <v>3200</v>
      </c>
      <c r="T150" s="6">
        <f t="shared" si="11"/>
        <v>209.34579439252337</v>
      </c>
      <c r="U150" s="6">
        <f t="shared" si="12"/>
        <v>2898.7457943925233</v>
      </c>
      <c r="V150" s="2" t="str">
        <f>VLOOKUP($J150,'Material category'!B:D,3,0)</f>
        <v>EV</v>
      </c>
      <c r="W150" s="2" t="str">
        <f>VLOOKUP(G150,'Cust Category'!A:C,3,0)</f>
        <v>Key Account</v>
      </c>
      <c r="X150" s="2" t="str">
        <f>VLOOKUP(G150,'Cust Category'!A:C,2,0)</f>
        <v>VILLA MARKET J.P. CO., LTD.</v>
      </c>
      <c r="Y150" s="31">
        <f t="shared" si="13"/>
        <v>138.53</v>
      </c>
      <c r="Z150">
        <f t="shared" si="14"/>
        <v>160</v>
      </c>
      <c r="AA150" s="48"/>
    </row>
    <row r="151" spans="1:27">
      <c r="A151" s="179">
        <v>45810</v>
      </c>
      <c r="B151" s="178" t="s">
        <v>5016</v>
      </c>
      <c r="C151" s="178" t="s">
        <v>5017</v>
      </c>
      <c r="D151" s="178" t="s">
        <v>12</v>
      </c>
      <c r="E151" s="178" t="s">
        <v>17</v>
      </c>
      <c r="F151" s="178" t="s">
        <v>5018</v>
      </c>
      <c r="G151" s="178" t="s">
        <v>1220</v>
      </c>
      <c r="H151" s="178" t="s">
        <v>31</v>
      </c>
      <c r="I151" s="178" t="s">
        <v>1220</v>
      </c>
      <c r="J151" s="178" t="s">
        <v>4898</v>
      </c>
      <c r="K151" s="178" t="s">
        <v>4830</v>
      </c>
      <c r="L151" s="180">
        <v>10</v>
      </c>
      <c r="M151" s="181">
        <v>623</v>
      </c>
      <c r="N151" s="2" t="str">
        <f>VLOOKUP($J151,'Material category'!B:D,2,0)</f>
        <v>WC RE</v>
      </c>
      <c r="O151" s="123">
        <f>VLOOKUP(E151,'Billing Type Category'!A:C,3,0)*$L151</f>
        <v>10</v>
      </c>
      <c r="P151" s="123">
        <f>VLOOKUP($J151,'Material category'!B:F,5,FALSE)*O151</f>
        <v>627.9</v>
      </c>
      <c r="Q151" s="123">
        <f t="shared" si="10"/>
        <v>4.8999999999999773</v>
      </c>
      <c r="R151" s="6">
        <f>VLOOKUP(E151,'Billing Type Category'!A:C,3,0)*M151</f>
        <v>623</v>
      </c>
      <c r="S151" s="6">
        <f>VLOOKUP($J151,'Material category'!B:F,4,FALSE)*O151</f>
        <v>720</v>
      </c>
      <c r="T151" s="6">
        <f t="shared" si="11"/>
        <v>47.10280373831776</v>
      </c>
      <c r="U151" s="6">
        <f t="shared" si="12"/>
        <v>670.10280373831779</v>
      </c>
      <c r="V151" s="2" t="str">
        <f>VLOOKUP($J151,'Material category'!B:D,3,0)</f>
        <v>WI</v>
      </c>
      <c r="W151" s="2" t="str">
        <f>VLOOKUP(G151,'Cust Category'!A:C,3,0)</f>
        <v>Key Account</v>
      </c>
      <c r="X151" s="2" t="str">
        <f>VLOOKUP(G151,'Cust Category'!A:C,2,0)</f>
        <v>VILLA MARKET J.P. CO., LTD.</v>
      </c>
      <c r="Y151" s="31">
        <f t="shared" si="13"/>
        <v>62.79</v>
      </c>
      <c r="Z151">
        <f t="shared" si="14"/>
        <v>72</v>
      </c>
      <c r="AA151" s="48"/>
    </row>
    <row r="152" spans="1:27">
      <c r="A152" s="179">
        <v>45810</v>
      </c>
      <c r="B152" s="178" t="s">
        <v>5016</v>
      </c>
      <c r="C152" s="178" t="s">
        <v>5017</v>
      </c>
      <c r="D152" s="178" t="s">
        <v>12</v>
      </c>
      <c r="E152" s="178" t="s">
        <v>17</v>
      </c>
      <c r="F152" s="178" t="s">
        <v>5018</v>
      </c>
      <c r="G152" s="178" t="s">
        <v>1220</v>
      </c>
      <c r="H152" s="178" t="s">
        <v>31</v>
      </c>
      <c r="I152" s="178" t="s">
        <v>1220</v>
      </c>
      <c r="J152" s="178" t="s">
        <v>4785</v>
      </c>
      <c r="K152" s="178" t="s">
        <v>4832</v>
      </c>
      <c r="L152" s="180">
        <v>10</v>
      </c>
      <c r="M152" s="181">
        <v>619.4</v>
      </c>
      <c r="N152" s="2" t="str">
        <f>VLOOKUP($J152,'Material category'!B:D,2,0)</f>
        <v>CA FL</v>
      </c>
      <c r="O152" s="123">
        <f>VLOOKUP(E152,'Billing Type Category'!A:C,3,0)*$L152</f>
        <v>10</v>
      </c>
      <c r="P152" s="123">
        <f>VLOOKUP($J152,'Material category'!B:F,5,FALSE)*O152</f>
        <v>627.9</v>
      </c>
      <c r="Q152" s="123">
        <f t="shared" si="10"/>
        <v>8.5</v>
      </c>
      <c r="R152" s="6">
        <f>VLOOKUP(E152,'Billing Type Category'!A:C,3,0)*M152</f>
        <v>619.4</v>
      </c>
      <c r="S152" s="6">
        <f>VLOOKUP($J152,'Material category'!B:F,4,FALSE)*O152</f>
        <v>720</v>
      </c>
      <c r="T152" s="6">
        <f t="shared" si="11"/>
        <v>47.10280373831776</v>
      </c>
      <c r="U152" s="6">
        <f t="shared" si="12"/>
        <v>666.50280373831777</v>
      </c>
      <c r="V152" s="2" t="str">
        <f>VLOOKUP($J152,'Material category'!B:D,3,0)</f>
        <v>CA</v>
      </c>
      <c r="W152" s="2" t="str">
        <f>VLOOKUP(G152,'Cust Category'!A:C,3,0)</f>
        <v>Key Account</v>
      </c>
      <c r="X152" s="2" t="str">
        <f>VLOOKUP(G152,'Cust Category'!A:C,2,0)</f>
        <v>VILLA MARKET J.P. CO., LTD.</v>
      </c>
      <c r="Y152" s="31">
        <f t="shared" si="13"/>
        <v>62.79</v>
      </c>
      <c r="Z152">
        <f t="shared" si="14"/>
        <v>72</v>
      </c>
      <c r="AA152" s="48"/>
    </row>
    <row r="153" spans="1:27">
      <c r="A153" s="179">
        <v>45810</v>
      </c>
      <c r="B153" s="178" t="s">
        <v>5016</v>
      </c>
      <c r="C153" s="178" t="s">
        <v>5017</v>
      </c>
      <c r="D153" s="178" t="s">
        <v>12</v>
      </c>
      <c r="E153" s="178" t="s">
        <v>17</v>
      </c>
      <c r="F153" s="178" t="s">
        <v>5018</v>
      </c>
      <c r="G153" s="178" t="s">
        <v>1220</v>
      </c>
      <c r="H153" s="178" t="s">
        <v>31</v>
      </c>
      <c r="I153" s="178" t="s">
        <v>1220</v>
      </c>
      <c r="J153" s="178" t="s">
        <v>4782</v>
      </c>
      <c r="K153" s="178" t="s">
        <v>4833</v>
      </c>
      <c r="L153" s="180">
        <v>20</v>
      </c>
      <c r="M153" s="181">
        <v>1238.8</v>
      </c>
      <c r="N153" s="2" t="str">
        <f>VLOOKUP($J153,'Material category'!B:D,2,0)</f>
        <v>CA BL</v>
      </c>
      <c r="O153" s="123">
        <f>VLOOKUP(E153,'Billing Type Category'!A:C,3,0)*$L153</f>
        <v>20</v>
      </c>
      <c r="P153" s="123">
        <f>VLOOKUP($J153,'Material category'!B:F,5,FALSE)*O153</f>
        <v>1255.8</v>
      </c>
      <c r="Q153" s="123">
        <f t="shared" si="10"/>
        <v>17</v>
      </c>
      <c r="R153" s="6">
        <f>VLOOKUP(E153,'Billing Type Category'!A:C,3,0)*M153</f>
        <v>1238.8</v>
      </c>
      <c r="S153" s="6">
        <f>VLOOKUP($J153,'Material category'!B:F,4,FALSE)*O153</f>
        <v>1440</v>
      </c>
      <c r="T153" s="6">
        <f t="shared" si="11"/>
        <v>94.205607476635521</v>
      </c>
      <c r="U153" s="6">
        <f t="shared" si="12"/>
        <v>1333.0056074766355</v>
      </c>
      <c r="V153" s="2" t="str">
        <f>VLOOKUP($J153,'Material category'!B:D,3,0)</f>
        <v>CA</v>
      </c>
      <c r="W153" s="2" t="str">
        <f>VLOOKUP(G153,'Cust Category'!A:C,3,0)</f>
        <v>Key Account</v>
      </c>
      <c r="X153" s="2" t="str">
        <f>VLOOKUP(G153,'Cust Category'!A:C,2,0)</f>
        <v>VILLA MARKET J.P. CO., LTD.</v>
      </c>
      <c r="Y153" s="31">
        <f t="shared" si="13"/>
        <v>62.79</v>
      </c>
      <c r="Z153">
        <f t="shared" si="14"/>
        <v>72</v>
      </c>
      <c r="AA153" s="48"/>
    </row>
    <row r="154" spans="1:27">
      <c r="A154" s="179">
        <v>45810</v>
      </c>
      <c r="B154" s="178" t="s">
        <v>5019</v>
      </c>
      <c r="C154" s="178" t="s">
        <v>5020</v>
      </c>
      <c r="D154" s="178" t="s">
        <v>12</v>
      </c>
      <c r="E154" s="178" t="s">
        <v>17</v>
      </c>
      <c r="F154" s="178" t="s">
        <v>5021</v>
      </c>
      <c r="G154" s="178" t="s">
        <v>1219</v>
      </c>
      <c r="H154" s="178" t="s">
        <v>31</v>
      </c>
      <c r="I154" s="178" t="s">
        <v>1219</v>
      </c>
      <c r="J154" s="178" t="s">
        <v>4782</v>
      </c>
      <c r="K154" s="178" t="s">
        <v>4833</v>
      </c>
      <c r="L154" s="180">
        <v>10</v>
      </c>
      <c r="M154" s="181">
        <v>619.4</v>
      </c>
      <c r="N154" s="2" t="str">
        <f>VLOOKUP($J154,'Material category'!B:D,2,0)</f>
        <v>CA BL</v>
      </c>
      <c r="O154" s="123">
        <f>VLOOKUP(E154,'Billing Type Category'!A:C,3,0)*$L154</f>
        <v>10</v>
      </c>
      <c r="P154" s="123">
        <f>VLOOKUP($J154,'Material category'!B:F,5,FALSE)*O154</f>
        <v>627.9</v>
      </c>
      <c r="Q154" s="123">
        <f t="shared" si="10"/>
        <v>8.5</v>
      </c>
      <c r="R154" s="6">
        <f>VLOOKUP(E154,'Billing Type Category'!A:C,3,0)*M154</f>
        <v>619.4</v>
      </c>
      <c r="S154" s="6">
        <f>VLOOKUP($J154,'Material category'!B:F,4,FALSE)*O154</f>
        <v>720</v>
      </c>
      <c r="T154" s="6">
        <f t="shared" si="11"/>
        <v>47.10280373831776</v>
      </c>
      <c r="U154" s="6">
        <f t="shared" si="12"/>
        <v>666.50280373831777</v>
      </c>
      <c r="V154" s="2" t="str">
        <f>VLOOKUP($J154,'Material category'!B:D,3,0)</f>
        <v>CA</v>
      </c>
      <c r="W154" s="2" t="str">
        <f>VLOOKUP(G154,'Cust Category'!A:C,3,0)</f>
        <v>Key Account</v>
      </c>
      <c r="X154" s="2" t="str">
        <f>VLOOKUP(G154,'Cust Category'!A:C,2,0)</f>
        <v>VILLA MARKET J.P. CO., LTD.</v>
      </c>
      <c r="Y154" s="31">
        <f t="shared" si="13"/>
        <v>62.79</v>
      </c>
      <c r="Z154">
        <f t="shared" si="14"/>
        <v>72</v>
      </c>
      <c r="AA154" s="48"/>
    </row>
    <row r="155" spans="1:27">
      <c r="A155" s="179">
        <v>45810</v>
      </c>
      <c r="B155" s="178" t="s">
        <v>5022</v>
      </c>
      <c r="C155" s="178" t="s">
        <v>5023</v>
      </c>
      <c r="D155" s="178" t="s">
        <v>12</v>
      </c>
      <c r="E155" s="178" t="s">
        <v>17</v>
      </c>
      <c r="F155" s="178" t="s">
        <v>5024</v>
      </c>
      <c r="G155" s="178" t="s">
        <v>1210</v>
      </c>
      <c r="H155" s="178" t="s">
        <v>31</v>
      </c>
      <c r="I155" s="178" t="s">
        <v>1210</v>
      </c>
      <c r="J155" s="178" t="s">
        <v>4791</v>
      </c>
      <c r="K155" s="178" t="s">
        <v>4820</v>
      </c>
      <c r="L155" s="180">
        <v>10</v>
      </c>
      <c r="M155" s="181">
        <v>1344.7</v>
      </c>
      <c r="N155" s="2" t="str">
        <f>VLOOKUP($J155,'Material category'!B:D,2,0)</f>
        <v>ME SB</v>
      </c>
      <c r="O155" s="123">
        <f>VLOOKUP(E155,'Billing Type Category'!A:C,3,0)*$L155</f>
        <v>10</v>
      </c>
      <c r="P155" s="123">
        <f>VLOOKUP($J155,'Material category'!B:F,5,FALSE)*O155</f>
        <v>1385.3</v>
      </c>
      <c r="Q155" s="123">
        <f t="shared" si="10"/>
        <v>40.599999999999909</v>
      </c>
      <c r="R155" s="6">
        <f>VLOOKUP(E155,'Billing Type Category'!A:C,3,0)*M155</f>
        <v>1344.7</v>
      </c>
      <c r="S155" s="6">
        <f>VLOOKUP($J155,'Material category'!B:F,4,FALSE)*O155</f>
        <v>1600</v>
      </c>
      <c r="T155" s="6">
        <f t="shared" si="11"/>
        <v>104.67289719626169</v>
      </c>
      <c r="U155" s="6">
        <f t="shared" si="12"/>
        <v>1449.3728971962616</v>
      </c>
      <c r="V155" s="2" t="str">
        <f>VLOOKUP($J155,'Material category'!B:D,3,0)</f>
        <v>EV</v>
      </c>
      <c r="W155" s="2" t="str">
        <f>VLOOKUP(G155,'Cust Category'!A:C,3,0)</f>
        <v>Key Account</v>
      </c>
      <c r="X155" s="2" t="str">
        <f>VLOOKUP(G155,'Cust Category'!A:C,2,0)</f>
        <v>VILLA MARKET J.P. CO., LTD.</v>
      </c>
      <c r="Y155" s="31">
        <f t="shared" si="13"/>
        <v>138.53</v>
      </c>
      <c r="Z155">
        <f t="shared" si="14"/>
        <v>160</v>
      </c>
      <c r="AA155" s="48"/>
    </row>
    <row r="156" spans="1:27">
      <c r="A156" s="179">
        <v>45810</v>
      </c>
      <c r="B156" s="178" t="s">
        <v>5025</v>
      </c>
      <c r="C156" s="178" t="s">
        <v>5026</v>
      </c>
      <c r="D156" s="178" t="s">
        <v>12</v>
      </c>
      <c r="E156" s="178" t="s">
        <v>17</v>
      </c>
      <c r="F156" s="178" t="s">
        <v>5027</v>
      </c>
      <c r="G156" s="178" t="s">
        <v>1181</v>
      </c>
      <c r="H156" s="178" t="s">
        <v>31</v>
      </c>
      <c r="I156" s="178" t="s">
        <v>1181</v>
      </c>
      <c r="J156" s="178" t="s">
        <v>4785</v>
      </c>
      <c r="K156" s="178" t="s">
        <v>4832</v>
      </c>
      <c r="L156" s="180">
        <v>40</v>
      </c>
      <c r="M156" s="181">
        <v>2477.6</v>
      </c>
      <c r="N156" s="2" t="str">
        <f>VLOOKUP($J156,'Material category'!B:D,2,0)</f>
        <v>CA FL</v>
      </c>
      <c r="O156" s="123">
        <f>VLOOKUP(E156,'Billing Type Category'!A:C,3,0)*$L156</f>
        <v>40</v>
      </c>
      <c r="P156" s="123">
        <f>VLOOKUP($J156,'Material category'!B:F,5,FALSE)*O156</f>
        <v>2511.6</v>
      </c>
      <c r="Q156" s="123">
        <f t="shared" si="10"/>
        <v>34</v>
      </c>
      <c r="R156" s="6">
        <f>VLOOKUP(E156,'Billing Type Category'!A:C,3,0)*M156</f>
        <v>2477.6</v>
      </c>
      <c r="S156" s="6">
        <f>VLOOKUP($J156,'Material category'!B:F,4,FALSE)*O156</f>
        <v>2880</v>
      </c>
      <c r="T156" s="6">
        <f t="shared" si="11"/>
        <v>188.41121495327104</v>
      </c>
      <c r="U156" s="6">
        <f t="shared" si="12"/>
        <v>2666.0112149532711</v>
      </c>
      <c r="V156" s="2" t="str">
        <f>VLOOKUP($J156,'Material category'!B:D,3,0)</f>
        <v>CA</v>
      </c>
      <c r="W156" s="2" t="str">
        <f>VLOOKUP(G156,'Cust Category'!A:C,3,0)</f>
        <v>Key Account</v>
      </c>
      <c r="X156" s="2" t="str">
        <f>VLOOKUP(G156,'Cust Category'!A:C,2,0)</f>
        <v>VILLA MARKET J.P. CO., LTD.</v>
      </c>
      <c r="Y156" s="31">
        <f t="shared" si="13"/>
        <v>62.79</v>
      </c>
      <c r="Z156">
        <f t="shared" si="14"/>
        <v>72</v>
      </c>
      <c r="AA156" s="48"/>
    </row>
    <row r="157" spans="1:27">
      <c r="A157" s="179">
        <v>45810</v>
      </c>
      <c r="B157" s="178" t="s">
        <v>5025</v>
      </c>
      <c r="C157" s="178" t="s">
        <v>5026</v>
      </c>
      <c r="D157" s="178" t="s">
        <v>12</v>
      </c>
      <c r="E157" s="178" t="s">
        <v>17</v>
      </c>
      <c r="F157" s="178" t="s">
        <v>5027</v>
      </c>
      <c r="G157" s="178" t="s">
        <v>1181</v>
      </c>
      <c r="H157" s="178" t="s">
        <v>31</v>
      </c>
      <c r="I157" s="178" t="s">
        <v>1181</v>
      </c>
      <c r="J157" s="178" t="s">
        <v>4786</v>
      </c>
      <c r="K157" s="178" t="s">
        <v>4854</v>
      </c>
      <c r="L157" s="180">
        <v>20</v>
      </c>
      <c r="M157" s="181">
        <v>1238.8</v>
      </c>
      <c r="N157" s="2" t="str">
        <f>VLOOKUP($J157,'Material category'!B:D,2,0)</f>
        <v>CA MN</v>
      </c>
      <c r="O157" s="123">
        <f>VLOOKUP(E157,'Billing Type Category'!A:C,3,0)*$L157</f>
        <v>20</v>
      </c>
      <c r="P157" s="123">
        <f>VLOOKUP($J157,'Material category'!B:F,5,FALSE)*O157</f>
        <v>1255.8</v>
      </c>
      <c r="Q157" s="123">
        <f t="shared" si="10"/>
        <v>17</v>
      </c>
      <c r="R157" s="6">
        <f>VLOOKUP(E157,'Billing Type Category'!A:C,3,0)*M157</f>
        <v>1238.8</v>
      </c>
      <c r="S157" s="6">
        <f>VLOOKUP($J157,'Material category'!B:F,4,FALSE)*O157</f>
        <v>1440</v>
      </c>
      <c r="T157" s="6">
        <f t="shared" si="11"/>
        <v>94.205607476635521</v>
      </c>
      <c r="U157" s="6">
        <f t="shared" si="12"/>
        <v>1333.0056074766355</v>
      </c>
      <c r="V157" s="2" t="str">
        <f>VLOOKUP($J157,'Material category'!B:D,3,0)</f>
        <v>CA</v>
      </c>
      <c r="W157" s="2" t="str">
        <f>VLOOKUP(G157,'Cust Category'!A:C,3,0)</f>
        <v>Key Account</v>
      </c>
      <c r="X157" s="2" t="str">
        <f>VLOOKUP(G157,'Cust Category'!A:C,2,0)</f>
        <v>VILLA MARKET J.P. CO., LTD.</v>
      </c>
      <c r="Y157" s="31">
        <f t="shared" si="13"/>
        <v>62.79</v>
      </c>
      <c r="Z157">
        <f t="shared" si="14"/>
        <v>72</v>
      </c>
      <c r="AA157" s="48"/>
    </row>
    <row r="158" spans="1:27">
      <c r="A158" s="179">
        <v>45810</v>
      </c>
      <c r="B158" s="178" t="s">
        <v>5028</v>
      </c>
      <c r="C158" s="178" t="s">
        <v>5029</v>
      </c>
      <c r="D158" s="178" t="s">
        <v>12</v>
      </c>
      <c r="E158" s="178" t="s">
        <v>17</v>
      </c>
      <c r="F158" s="178" t="s">
        <v>5030</v>
      </c>
      <c r="G158" s="178" t="s">
        <v>1263</v>
      </c>
      <c r="H158" s="178" t="s">
        <v>31</v>
      </c>
      <c r="I158" s="178" t="s">
        <v>1263</v>
      </c>
      <c r="J158" s="178" t="s">
        <v>4782</v>
      </c>
      <c r="K158" s="178" t="s">
        <v>4833</v>
      </c>
      <c r="L158" s="180">
        <v>10</v>
      </c>
      <c r="M158" s="181">
        <v>619.4</v>
      </c>
      <c r="N158" s="2" t="str">
        <f>VLOOKUP($J158,'Material category'!B:D,2,0)</f>
        <v>CA BL</v>
      </c>
      <c r="O158" s="123">
        <f>VLOOKUP(E158,'Billing Type Category'!A:C,3,0)*$L158</f>
        <v>10</v>
      </c>
      <c r="P158" s="123">
        <f>VLOOKUP($J158,'Material category'!B:F,5,FALSE)*O158</f>
        <v>627.9</v>
      </c>
      <c r="Q158" s="123">
        <f t="shared" si="10"/>
        <v>8.5</v>
      </c>
      <c r="R158" s="6">
        <f>VLOOKUP(E158,'Billing Type Category'!A:C,3,0)*M158</f>
        <v>619.4</v>
      </c>
      <c r="S158" s="6">
        <f>VLOOKUP($J158,'Material category'!B:F,4,FALSE)*O158</f>
        <v>720</v>
      </c>
      <c r="T158" s="6">
        <f t="shared" si="11"/>
        <v>47.10280373831776</v>
      </c>
      <c r="U158" s="6">
        <f t="shared" si="12"/>
        <v>666.50280373831777</v>
      </c>
      <c r="V158" s="2" t="str">
        <f>VLOOKUP($J158,'Material category'!B:D,3,0)</f>
        <v>CA</v>
      </c>
      <c r="W158" s="2" t="str">
        <f>VLOOKUP(G158,'Cust Category'!A:C,3,0)</f>
        <v>Key Account</v>
      </c>
      <c r="X158" s="2" t="str">
        <f>VLOOKUP(G158,'Cust Category'!A:C,2,0)</f>
        <v>VILLA MARKET J.P. CO., LTD.</v>
      </c>
      <c r="Y158" s="31">
        <f t="shared" si="13"/>
        <v>62.79</v>
      </c>
      <c r="Z158">
        <f t="shared" si="14"/>
        <v>72</v>
      </c>
      <c r="AA158" s="48"/>
    </row>
    <row r="159" spans="1:27">
      <c r="A159" s="179">
        <v>45810</v>
      </c>
      <c r="B159" s="178" t="s">
        <v>5031</v>
      </c>
      <c r="C159" s="178" t="s">
        <v>5032</v>
      </c>
      <c r="D159" s="178" t="s">
        <v>12</v>
      </c>
      <c r="E159" s="178" t="s">
        <v>17</v>
      </c>
      <c r="F159" s="178" t="s">
        <v>5033</v>
      </c>
      <c r="G159" s="178" t="s">
        <v>1199</v>
      </c>
      <c r="H159" s="178" t="s">
        <v>31</v>
      </c>
      <c r="I159" s="178" t="s">
        <v>1199</v>
      </c>
      <c r="J159" s="178" t="s">
        <v>4900</v>
      </c>
      <c r="K159" s="178" t="s">
        <v>4831</v>
      </c>
      <c r="L159" s="180">
        <v>20</v>
      </c>
      <c r="M159" s="181">
        <v>1246</v>
      </c>
      <c r="N159" s="2" t="str">
        <f>VLOOKUP($J159,'Material category'!B:D,2,0)</f>
        <v>WC GR</v>
      </c>
      <c r="O159" s="123">
        <f>VLOOKUP(E159,'Billing Type Category'!A:C,3,0)*$L159</f>
        <v>20</v>
      </c>
      <c r="P159" s="123">
        <f>VLOOKUP($J159,'Material category'!B:F,5,FALSE)*O159</f>
        <v>1255.8</v>
      </c>
      <c r="Q159" s="123">
        <f t="shared" si="10"/>
        <v>9.7999999999999545</v>
      </c>
      <c r="R159" s="6">
        <f>VLOOKUP(E159,'Billing Type Category'!A:C,3,0)*M159</f>
        <v>1246</v>
      </c>
      <c r="S159" s="6">
        <f>VLOOKUP($J159,'Material category'!B:F,4,FALSE)*O159</f>
        <v>1440</v>
      </c>
      <c r="T159" s="6">
        <f t="shared" si="11"/>
        <v>94.205607476635521</v>
      </c>
      <c r="U159" s="6">
        <f t="shared" si="12"/>
        <v>1340.2056074766356</v>
      </c>
      <c r="V159" s="2" t="str">
        <f>VLOOKUP($J159,'Material category'!B:D,3,0)</f>
        <v>WI</v>
      </c>
      <c r="W159" s="2" t="str">
        <f>VLOOKUP(G159,'Cust Category'!A:C,3,0)</f>
        <v>Key Account</v>
      </c>
      <c r="X159" s="2" t="str">
        <f>VLOOKUP(G159,'Cust Category'!A:C,2,0)</f>
        <v>VILLA MARKET J.P. CO., LTD.</v>
      </c>
      <c r="Y159" s="31">
        <f t="shared" si="13"/>
        <v>62.79</v>
      </c>
      <c r="Z159">
        <f t="shared" si="14"/>
        <v>72</v>
      </c>
      <c r="AA159" s="48"/>
    </row>
    <row r="160" spans="1:27">
      <c r="A160" s="179">
        <v>45810</v>
      </c>
      <c r="B160" s="178" t="s">
        <v>5034</v>
      </c>
      <c r="C160" s="178" t="s">
        <v>5035</v>
      </c>
      <c r="D160" s="178" t="s">
        <v>12</v>
      </c>
      <c r="E160" s="178" t="s">
        <v>17</v>
      </c>
      <c r="F160" s="178" t="s">
        <v>5036</v>
      </c>
      <c r="G160" s="178" t="s">
        <v>1323</v>
      </c>
      <c r="H160" s="178" t="s">
        <v>31</v>
      </c>
      <c r="I160" s="178" t="s">
        <v>1323</v>
      </c>
      <c r="J160" s="178" t="s">
        <v>4786</v>
      </c>
      <c r="K160" s="178" t="s">
        <v>4854</v>
      </c>
      <c r="L160" s="180">
        <v>40</v>
      </c>
      <c r="M160" s="181">
        <v>2477.6</v>
      </c>
      <c r="N160" s="2" t="str">
        <f>VLOOKUP($J160,'Material category'!B:D,2,0)</f>
        <v>CA MN</v>
      </c>
      <c r="O160" s="123">
        <f>VLOOKUP(E160,'Billing Type Category'!A:C,3,0)*$L160</f>
        <v>40</v>
      </c>
      <c r="P160" s="123">
        <f>VLOOKUP($J160,'Material category'!B:F,5,FALSE)*O160</f>
        <v>2511.6</v>
      </c>
      <c r="Q160" s="123">
        <f t="shared" si="10"/>
        <v>34</v>
      </c>
      <c r="R160" s="6">
        <f>VLOOKUP(E160,'Billing Type Category'!A:C,3,0)*M160</f>
        <v>2477.6</v>
      </c>
      <c r="S160" s="6">
        <f>VLOOKUP($J160,'Material category'!B:F,4,FALSE)*O160</f>
        <v>2880</v>
      </c>
      <c r="T160" s="6">
        <f t="shared" si="11"/>
        <v>188.41121495327104</v>
      </c>
      <c r="U160" s="6">
        <f t="shared" si="12"/>
        <v>2666.0112149532711</v>
      </c>
      <c r="V160" s="2" t="str">
        <f>VLOOKUP($J160,'Material category'!B:D,3,0)</f>
        <v>CA</v>
      </c>
      <c r="W160" s="2" t="str">
        <f>VLOOKUP(G160,'Cust Category'!A:C,3,0)</f>
        <v>Key Account</v>
      </c>
      <c r="X160" s="2" t="str">
        <f>VLOOKUP(G160,'Cust Category'!A:C,2,0)</f>
        <v>VILLA MARKET J.P. CO., LTD.</v>
      </c>
      <c r="Y160" s="31">
        <f t="shared" si="13"/>
        <v>62.79</v>
      </c>
      <c r="Z160">
        <f t="shared" si="14"/>
        <v>72</v>
      </c>
      <c r="AA160" s="48"/>
    </row>
    <row r="161" spans="1:27">
      <c r="A161" s="179">
        <v>45810</v>
      </c>
      <c r="B161" s="178" t="s">
        <v>5037</v>
      </c>
      <c r="C161" s="178" t="s">
        <v>5038</v>
      </c>
      <c r="D161" s="178" t="s">
        <v>12</v>
      </c>
      <c r="E161" s="178" t="s">
        <v>17</v>
      </c>
      <c r="F161" s="178" t="s">
        <v>5039</v>
      </c>
      <c r="G161" s="178" t="s">
        <v>1227</v>
      </c>
      <c r="H161" s="178" t="s">
        <v>31</v>
      </c>
      <c r="I161" s="178" t="s">
        <v>1227</v>
      </c>
      <c r="J161" s="178" t="s">
        <v>4886</v>
      </c>
      <c r="K161" s="178" t="s">
        <v>4829</v>
      </c>
      <c r="L161" s="180">
        <v>30</v>
      </c>
      <c r="M161" s="181">
        <v>1869</v>
      </c>
      <c r="N161" s="2" t="str">
        <f>VLOOKUP($J161,'Material category'!B:D,2,0)</f>
        <v>WC BL</v>
      </c>
      <c r="O161" s="123">
        <f>VLOOKUP(E161,'Billing Type Category'!A:C,3,0)*$L161</f>
        <v>30</v>
      </c>
      <c r="P161" s="123">
        <f>VLOOKUP($J161,'Material category'!B:F,5,FALSE)*O161</f>
        <v>1883.7</v>
      </c>
      <c r="Q161" s="123">
        <f t="shared" si="10"/>
        <v>14.700000000000045</v>
      </c>
      <c r="R161" s="6">
        <f>VLOOKUP(E161,'Billing Type Category'!A:C,3,0)*M161</f>
        <v>1869</v>
      </c>
      <c r="S161" s="6">
        <f>VLOOKUP($J161,'Material category'!B:F,4,FALSE)*O161</f>
        <v>2160</v>
      </c>
      <c r="T161" s="6">
        <f t="shared" si="11"/>
        <v>141.30841121495328</v>
      </c>
      <c r="U161" s="6">
        <f t="shared" si="12"/>
        <v>2010.3084112149534</v>
      </c>
      <c r="V161" s="2" t="str">
        <f>VLOOKUP($J161,'Material category'!B:D,3,0)</f>
        <v>WI</v>
      </c>
      <c r="W161" s="2" t="str">
        <f>VLOOKUP(G161,'Cust Category'!A:C,3,0)</f>
        <v>Key Account</v>
      </c>
      <c r="X161" s="2" t="str">
        <f>VLOOKUP(G161,'Cust Category'!A:C,2,0)</f>
        <v>VILLA MARKET J.P. CO., LTD.</v>
      </c>
      <c r="Y161" s="31">
        <f t="shared" si="13"/>
        <v>62.79</v>
      </c>
      <c r="Z161">
        <f t="shared" si="14"/>
        <v>72</v>
      </c>
      <c r="AA161" s="48"/>
    </row>
    <row r="162" spans="1:27">
      <c r="A162" s="179">
        <v>45810</v>
      </c>
      <c r="B162" s="178" t="s">
        <v>5040</v>
      </c>
      <c r="C162" s="178" t="s">
        <v>5041</v>
      </c>
      <c r="D162" s="178" t="s">
        <v>12</v>
      </c>
      <c r="E162" s="178" t="s">
        <v>17</v>
      </c>
      <c r="F162" s="178" t="s">
        <v>5042</v>
      </c>
      <c r="G162" s="178" t="s">
        <v>1390</v>
      </c>
      <c r="H162" s="178" t="s">
        <v>31</v>
      </c>
      <c r="I162" s="178" t="s">
        <v>1390</v>
      </c>
      <c r="J162" s="178" t="s">
        <v>4785</v>
      </c>
      <c r="K162" s="178" t="s">
        <v>4832</v>
      </c>
      <c r="L162" s="180">
        <v>30</v>
      </c>
      <c r="M162" s="181">
        <v>1858.2</v>
      </c>
      <c r="N162" s="2" t="str">
        <f>VLOOKUP($J162,'Material category'!B:D,2,0)</f>
        <v>CA FL</v>
      </c>
      <c r="O162" s="123">
        <f>VLOOKUP(E162,'Billing Type Category'!A:C,3,0)*$L162</f>
        <v>30</v>
      </c>
      <c r="P162" s="123">
        <f>VLOOKUP($J162,'Material category'!B:F,5,FALSE)*O162</f>
        <v>1883.7</v>
      </c>
      <c r="Q162" s="123">
        <f t="shared" si="10"/>
        <v>25.5</v>
      </c>
      <c r="R162" s="6">
        <f>VLOOKUP(E162,'Billing Type Category'!A:C,3,0)*M162</f>
        <v>1858.2</v>
      </c>
      <c r="S162" s="6">
        <f>VLOOKUP($J162,'Material category'!B:F,4,FALSE)*O162</f>
        <v>2160</v>
      </c>
      <c r="T162" s="6">
        <f t="shared" si="11"/>
        <v>141.30841121495328</v>
      </c>
      <c r="U162" s="6">
        <f t="shared" si="12"/>
        <v>1999.5084112149534</v>
      </c>
      <c r="V162" s="2" t="str">
        <f>VLOOKUP($J162,'Material category'!B:D,3,0)</f>
        <v>CA</v>
      </c>
      <c r="W162" s="2" t="str">
        <f>VLOOKUP(G162,'Cust Category'!A:C,3,0)</f>
        <v>Key Account</v>
      </c>
      <c r="X162" s="2" t="str">
        <f>VLOOKUP(G162,'Cust Category'!A:C,2,0)</f>
        <v>VILLA MARKET J.P. CO., LTD.</v>
      </c>
      <c r="Y162" s="31">
        <f t="shared" si="13"/>
        <v>62.79</v>
      </c>
      <c r="Z162">
        <f t="shared" si="14"/>
        <v>72</v>
      </c>
      <c r="AA162" s="48"/>
    </row>
    <row r="163" spans="1:27">
      <c r="A163" s="179">
        <v>45810</v>
      </c>
      <c r="B163" s="178" t="s">
        <v>5040</v>
      </c>
      <c r="C163" s="178" t="s">
        <v>5041</v>
      </c>
      <c r="D163" s="178" t="s">
        <v>12</v>
      </c>
      <c r="E163" s="178" t="s">
        <v>17</v>
      </c>
      <c r="F163" s="178" t="s">
        <v>5042</v>
      </c>
      <c r="G163" s="178" t="s">
        <v>1390</v>
      </c>
      <c r="H163" s="178" t="s">
        <v>31</v>
      </c>
      <c r="I163" s="178" t="s">
        <v>1390</v>
      </c>
      <c r="J163" s="178" t="s">
        <v>4782</v>
      </c>
      <c r="K163" s="178" t="s">
        <v>4833</v>
      </c>
      <c r="L163" s="180">
        <v>10</v>
      </c>
      <c r="M163" s="181">
        <v>619.4</v>
      </c>
      <c r="N163" s="2" t="str">
        <f>VLOOKUP($J163,'Material category'!B:D,2,0)</f>
        <v>CA BL</v>
      </c>
      <c r="O163" s="123">
        <f>VLOOKUP(E163,'Billing Type Category'!A:C,3,0)*$L163</f>
        <v>10</v>
      </c>
      <c r="P163" s="123">
        <f>VLOOKUP($J163,'Material category'!B:F,5,FALSE)*O163</f>
        <v>627.9</v>
      </c>
      <c r="Q163" s="123">
        <f t="shared" si="10"/>
        <v>8.5</v>
      </c>
      <c r="R163" s="6">
        <f>VLOOKUP(E163,'Billing Type Category'!A:C,3,0)*M163</f>
        <v>619.4</v>
      </c>
      <c r="S163" s="6">
        <f>VLOOKUP($J163,'Material category'!B:F,4,FALSE)*O163</f>
        <v>720</v>
      </c>
      <c r="T163" s="6">
        <f t="shared" si="11"/>
        <v>47.10280373831776</v>
      </c>
      <c r="U163" s="6">
        <f t="shared" si="12"/>
        <v>666.50280373831777</v>
      </c>
      <c r="V163" s="2" t="str">
        <f>VLOOKUP($J163,'Material category'!B:D,3,0)</f>
        <v>CA</v>
      </c>
      <c r="W163" s="2" t="str">
        <f>VLOOKUP(G163,'Cust Category'!A:C,3,0)</f>
        <v>Key Account</v>
      </c>
      <c r="X163" s="2" t="str">
        <f>VLOOKUP(G163,'Cust Category'!A:C,2,0)</f>
        <v>VILLA MARKET J.P. CO., LTD.</v>
      </c>
      <c r="Y163" s="31">
        <f t="shared" si="13"/>
        <v>62.79</v>
      </c>
      <c r="Z163">
        <f t="shared" si="14"/>
        <v>72</v>
      </c>
      <c r="AA163" s="48"/>
    </row>
    <row r="164" spans="1:27">
      <c r="A164" s="179">
        <v>45810</v>
      </c>
      <c r="B164" s="178" t="s">
        <v>5043</v>
      </c>
      <c r="C164" s="178" t="s">
        <v>5044</v>
      </c>
      <c r="D164" s="178" t="s">
        <v>12</v>
      </c>
      <c r="E164" s="178" t="s">
        <v>17</v>
      </c>
      <c r="F164" s="178" t="s">
        <v>5045</v>
      </c>
      <c r="G164" s="178" t="s">
        <v>4814</v>
      </c>
      <c r="H164" s="178" t="s">
        <v>31</v>
      </c>
      <c r="I164" s="178" t="s">
        <v>4814</v>
      </c>
      <c r="J164" s="178" t="s">
        <v>4791</v>
      </c>
      <c r="K164" s="178" t="s">
        <v>4820</v>
      </c>
      <c r="L164" s="180">
        <v>10</v>
      </c>
      <c r="M164" s="181">
        <v>1344.7</v>
      </c>
      <c r="N164" s="2" t="str">
        <f>VLOOKUP($J164,'Material category'!B:D,2,0)</f>
        <v>ME SB</v>
      </c>
      <c r="O164" s="123">
        <f>VLOOKUP(E164,'Billing Type Category'!A:C,3,0)*$L164</f>
        <v>10</v>
      </c>
      <c r="P164" s="123">
        <f>VLOOKUP($J164,'Material category'!B:F,5,FALSE)*O164</f>
        <v>1385.3</v>
      </c>
      <c r="Q164" s="123">
        <f t="shared" si="10"/>
        <v>40.599999999999909</v>
      </c>
      <c r="R164" s="6">
        <f>VLOOKUP(E164,'Billing Type Category'!A:C,3,0)*M164</f>
        <v>1344.7</v>
      </c>
      <c r="S164" s="6">
        <f>VLOOKUP($J164,'Material category'!B:F,4,FALSE)*O164</f>
        <v>1600</v>
      </c>
      <c r="T164" s="6">
        <f t="shared" si="11"/>
        <v>104.67289719626169</v>
      </c>
      <c r="U164" s="6">
        <f t="shared" si="12"/>
        <v>1449.3728971962616</v>
      </c>
      <c r="V164" s="2" t="str">
        <f>VLOOKUP($J164,'Material category'!B:D,3,0)</f>
        <v>EV</v>
      </c>
      <c r="W164" s="2" t="str">
        <f>VLOOKUP(G164,'Cust Category'!A:C,3,0)</f>
        <v>Key Account</v>
      </c>
      <c r="X164" s="2" t="str">
        <f>VLOOKUP(G164,'Cust Category'!A:C,2,0)</f>
        <v>VILLA MARKET J.P. CO., LTD.</v>
      </c>
      <c r="Y164" s="31">
        <f t="shared" si="13"/>
        <v>138.53</v>
      </c>
      <c r="Z164">
        <f t="shared" si="14"/>
        <v>160</v>
      </c>
      <c r="AA164" s="48"/>
    </row>
    <row r="165" spans="1:27">
      <c r="A165" s="179">
        <v>45810</v>
      </c>
      <c r="B165" s="178" t="s">
        <v>5046</v>
      </c>
      <c r="C165" s="178" t="s">
        <v>5047</v>
      </c>
      <c r="D165" s="178" t="s">
        <v>12</v>
      </c>
      <c r="E165" s="178" t="s">
        <v>17</v>
      </c>
      <c r="F165" s="178" t="s">
        <v>5048</v>
      </c>
      <c r="G165" s="178" t="s">
        <v>4872</v>
      </c>
      <c r="H165" s="178" t="s">
        <v>31</v>
      </c>
      <c r="I165" s="178" t="s">
        <v>4872</v>
      </c>
      <c r="J165" s="178" t="s">
        <v>4902</v>
      </c>
      <c r="K165" s="178" t="s">
        <v>4821</v>
      </c>
      <c r="L165" s="180">
        <v>20</v>
      </c>
      <c r="M165" s="181">
        <v>2689.4</v>
      </c>
      <c r="N165" s="2" t="str">
        <f>VLOOKUP($J165,'Material category'!B:D,2,0)</f>
        <v>ME OB</v>
      </c>
      <c r="O165" s="123">
        <f>VLOOKUP(E165,'Billing Type Category'!A:C,3,0)*$L165</f>
        <v>20</v>
      </c>
      <c r="P165" s="123">
        <f>VLOOKUP($J165,'Material category'!B:F,5,FALSE)*O165</f>
        <v>2770.6</v>
      </c>
      <c r="Q165" s="123">
        <f t="shared" si="10"/>
        <v>81.199999999999818</v>
      </c>
      <c r="R165" s="6">
        <f>VLOOKUP(E165,'Billing Type Category'!A:C,3,0)*M165</f>
        <v>2689.4</v>
      </c>
      <c r="S165" s="6">
        <f>VLOOKUP($J165,'Material category'!B:F,4,FALSE)*O165</f>
        <v>3200</v>
      </c>
      <c r="T165" s="6">
        <f t="shared" si="11"/>
        <v>209.34579439252337</v>
      </c>
      <c r="U165" s="6">
        <f t="shared" si="12"/>
        <v>2898.7457943925233</v>
      </c>
      <c r="V165" s="2" t="str">
        <f>VLOOKUP($J165,'Material category'!B:D,3,0)</f>
        <v>EV</v>
      </c>
      <c r="W165" s="2" t="str">
        <f>VLOOKUP(G165,'Cust Category'!A:C,3,0)</f>
        <v>Key Account</v>
      </c>
      <c r="X165" s="2" t="str">
        <f>VLOOKUP(G165,'Cust Category'!A:C,2,0)</f>
        <v>VILLA MARKET J.P. CO., LTD.</v>
      </c>
      <c r="Y165" s="31">
        <f t="shared" si="13"/>
        <v>138.53</v>
      </c>
      <c r="Z165">
        <f t="shared" si="14"/>
        <v>160</v>
      </c>
      <c r="AA165" s="48"/>
    </row>
    <row r="166" spans="1:27">
      <c r="A166" s="179">
        <v>45810</v>
      </c>
      <c r="B166" s="178" t="s">
        <v>5046</v>
      </c>
      <c r="C166" s="178" t="s">
        <v>5047</v>
      </c>
      <c r="D166" s="178" t="s">
        <v>12</v>
      </c>
      <c r="E166" s="178" t="s">
        <v>17</v>
      </c>
      <c r="F166" s="178" t="s">
        <v>5048</v>
      </c>
      <c r="G166" s="178" t="s">
        <v>4872</v>
      </c>
      <c r="H166" s="178" t="s">
        <v>31</v>
      </c>
      <c r="I166" s="178" t="s">
        <v>4872</v>
      </c>
      <c r="J166" s="178" t="s">
        <v>4782</v>
      </c>
      <c r="K166" s="178" t="s">
        <v>4833</v>
      </c>
      <c r="L166" s="180">
        <v>100</v>
      </c>
      <c r="M166" s="181">
        <v>6194</v>
      </c>
      <c r="N166" s="2" t="str">
        <f>VLOOKUP($J166,'Material category'!B:D,2,0)</f>
        <v>CA BL</v>
      </c>
      <c r="O166" s="123">
        <f>VLOOKUP(E166,'Billing Type Category'!A:C,3,0)*$L166</f>
        <v>100</v>
      </c>
      <c r="P166" s="123">
        <f>VLOOKUP($J166,'Material category'!B:F,5,FALSE)*O166</f>
        <v>6279</v>
      </c>
      <c r="Q166" s="123">
        <f t="shared" si="10"/>
        <v>85</v>
      </c>
      <c r="R166" s="6">
        <f>VLOOKUP(E166,'Billing Type Category'!A:C,3,0)*M166</f>
        <v>6194</v>
      </c>
      <c r="S166" s="6">
        <f>VLOOKUP($J166,'Material category'!B:F,4,FALSE)*O166</f>
        <v>7200</v>
      </c>
      <c r="T166" s="6">
        <f t="shared" si="11"/>
        <v>471.02803738317755</v>
      </c>
      <c r="U166" s="6">
        <f t="shared" si="12"/>
        <v>6665.0280373831774</v>
      </c>
      <c r="V166" s="2" t="str">
        <f>VLOOKUP($J166,'Material category'!B:D,3,0)</f>
        <v>CA</v>
      </c>
      <c r="W166" s="2" t="str">
        <f>VLOOKUP(G166,'Cust Category'!A:C,3,0)</f>
        <v>Key Account</v>
      </c>
      <c r="X166" s="2" t="str">
        <f>VLOOKUP(G166,'Cust Category'!A:C,2,0)</f>
        <v>VILLA MARKET J.P. CO., LTD.</v>
      </c>
      <c r="Y166" s="31">
        <f t="shared" si="13"/>
        <v>62.79</v>
      </c>
      <c r="Z166">
        <f t="shared" si="14"/>
        <v>72</v>
      </c>
      <c r="AA166" s="48"/>
    </row>
    <row r="167" spans="1:27">
      <c r="A167" s="179">
        <v>45810</v>
      </c>
      <c r="B167" s="178" t="s">
        <v>5049</v>
      </c>
      <c r="C167" s="178" t="s">
        <v>5050</v>
      </c>
      <c r="D167" s="178" t="s">
        <v>12</v>
      </c>
      <c r="E167" s="178" t="s">
        <v>17</v>
      </c>
      <c r="F167" s="178" t="s">
        <v>5051</v>
      </c>
      <c r="G167" s="178" t="s">
        <v>4873</v>
      </c>
      <c r="H167" s="178" t="s">
        <v>31</v>
      </c>
      <c r="I167" s="178" t="s">
        <v>4873</v>
      </c>
      <c r="J167" s="178" t="s">
        <v>4786</v>
      </c>
      <c r="K167" s="178" t="s">
        <v>4854</v>
      </c>
      <c r="L167" s="180">
        <v>30</v>
      </c>
      <c r="M167" s="181">
        <v>1858.2</v>
      </c>
      <c r="N167" s="2" t="str">
        <f>VLOOKUP($J167,'Material category'!B:D,2,0)</f>
        <v>CA MN</v>
      </c>
      <c r="O167" s="123">
        <f>VLOOKUP(E167,'Billing Type Category'!A:C,3,0)*$L167</f>
        <v>30</v>
      </c>
      <c r="P167" s="123">
        <f>VLOOKUP($J167,'Material category'!B:F,5,FALSE)*O167</f>
        <v>1883.7</v>
      </c>
      <c r="Q167" s="123">
        <f t="shared" si="10"/>
        <v>25.5</v>
      </c>
      <c r="R167" s="6">
        <f>VLOOKUP(E167,'Billing Type Category'!A:C,3,0)*M167</f>
        <v>1858.2</v>
      </c>
      <c r="S167" s="6">
        <f>VLOOKUP($J167,'Material category'!B:F,4,FALSE)*O167</f>
        <v>2160</v>
      </c>
      <c r="T167" s="6">
        <f t="shared" si="11"/>
        <v>141.30841121495328</v>
      </c>
      <c r="U167" s="6">
        <f t="shared" si="12"/>
        <v>1999.5084112149534</v>
      </c>
      <c r="V167" s="2" t="str">
        <f>VLOOKUP($J167,'Material category'!B:D,3,0)</f>
        <v>CA</v>
      </c>
      <c r="W167" s="2" t="str">
        <f>VLOOKUP(G167,'Cust Category'!A:C,3,0)</f>
        <v>Key Account</v>
      </c>
      <c r="X167" s="2" t="str">
        <f>VLOOKUP(G167,'Cust Category'!A:C,2,0)</f>
        <v>VILLA MARKET J.P. CO., LTD.</v>
      </c>
      <c r="Y167" s="31">
        <f t="shared" si="13"/>
        <v>62.79</v>
      </c>
      <c r="Z167">
        <f t="shared" si="14"/>
        <v>72</v>
      </c>
      <c r="AA167" s="48"/>
    </row>
    <row r="168" spans="1:27">
      <c r="A168" s="179">
        <v>45810</v>
      </c>
      <c r="B168" s="178" t="s">
        <v>5052</v>
      </c>
      <c r="C168" s="178" t="s">
        <v>5053</v>
      </c>
      <c r="D168" s="178" t="s">
        <v>12</v>
      </c>
      <c r="E168" s="178" t="s">
        <v>17</v>
      </c>
      <c r="F168" s="178" t="s">
        <v>5054</v>
      </c>
      <c r="G168" s="178" t="s">
        <v>4873</v>
      </c>
      <c r="H168" s="178" t="s">
        <v>31</v>
      </c>
      <c r="I168" s="178" t="s">
        <v>4873</v>
      </c>
      <c r="J168" s="178" t="s">
        <v>4791</v>
      </c>
      <c r="K168" s="178" t="s">
        <v>4820</v>
      </c>
      <c r="L168" s="180">
        <v>60</v>
      </c>
      <c r="M168" s="181">
        <v>8068.2</v>
      </c>
      <c r="N168" s="2" t="str">
        <f>VLOOKUP($J168,'Material category'!B:D,2,0)</f>
        <v>ME SB</v>
      </c>
      <c r="O168" s="123">
        <f>VLOOKUP(E168,'Billing Type Category'!A:C,3,0)*$L168</f>
        <v>60</v>
      </c>
      <c r="P168" s="123">
        <f>VLOOKUP($J168,'Material category'!B:F,5,FALSE)*O168</f>
        <v>8311.7999999999993</v>
      </c>
      <c r="Q168" s="123">
        <f t="shared" si="10"/>
        <v>243.59999999999945</v>
      </c>
      <c r="R168" s="6">
        <f>VLOOKUP(E168,'Billing Type Category'!A:C,3,0)*M168</f>
        <v>8068.2</v>
      </c>
      <c r="S168" s="6">
        <f>VLOOKUP($J168,'Material category'!B:F,4,FALSE)*O168</f>
        <v>9600</v>
      </c>
      <c r="T168" s="6">
        <f t="shared" si="11"/>
        <v>628.03738317757006</v>
      </c>
      <c r="U168" s="6">
        <f t="shared" si="12"/>
        <v>8696.2373831775694</v>
      </c>
      <c r="V168" s="2" t="str">
        <f>VLOOKUP($J168,'Material category'!B:D,3,0)</f>
        <v>EV</v>
      </c>
      <c r="W168" s="2" t="str">
        <f>VLOOKUP(G168,'Cust Category'!A:C,3,0)</f>
        <v>Key Account</v>
      </c>
      <c r="X168" s="2" t="str">
        <f>VLOOKUP(G168,'Cust Category'!A:C,2,0)</f>
        <v>VILLA MARKET J.P. CO., LTD.</v>
      </c>
      <c r="Y168" s="31">
        <f t="shared" si="13"/>
        <v>138.53</v>
      </c>
      <c r="Z168">
        <f t="shared" si="14"/>
        <v>160</v>
      </c>
      <c r="AA168" s="48"/>
    </row>
    <row r="169" spans="1:27">
      <c r="A169" s="179">
        <v>45810</v>
      </c>
      <c r="B169" s="178" t="s">
        <v>5055</v>
      </c>
      <c r="C169" s="178" t="s">
        <v>5056</v>
      </c>
      <c r="D169" s="178" t="s">
        <v>12</v>
      </c>
      <c r="E169" s="178" t="s">
        <v>17</v>
      </c>
      <c r="F169" s="178" t="s">
        <v>5057</v>
      </c>
      <c r="G169" s="178" t="s">
        <v>1213</v>
      </c>
      <c r="H169" s="178" t="s">
        <v>4811</v>
      </c>
      <c r="I169" s="178" t="s">
        <v>1395</v>
      </c>
      <c r="J169" s="178" t="s">
        <v>4898</v>
      </c>
      <c r="K169" s="178" t="s">
        <v>4830</v>
      </c>
      <c r="L169" s="180">
        <v>500</v>
      </c>
      <c r="M169" s="181">
        <v>30560</v>
      </c>
      <c r="N169" s="2" t="str">
        <f>VLOOKUP($J169,'Material category'!B:D,2,0)</f>
        <v>WC RE</v>
      </c>
      <c r="O169" s="123">
        <f>VLOOKUP(E169,'Billing Type Category'!A:C,3,0)*$L169</f>
        <v>500</v>
      </c>
      <c r="P169" s="123">
        <f>VLOOKUP($J169,'Material category'!B:F,5,FALSE)*O169</f>
        <v>31395</v>
      </c>
      <c r="Q169" s="123">
        <f t="shared" si="10"/>
        <v>835</v>
      </c>
      <c r="R169" s="6">
        <f>VLOOKUP(E169,'Billing Type Category'!A:C,3,0)*M169</f>
        <v>30560</v>
      </c>
      <c r="S169" s="6">
        <f>VLOOKUP($J169,'Material category'!B:F,4,FALSE)*O169</f>
        <v>36000</v>
      </c>
      <c r="T169" s="6">
        <f t="shared" si="11"/>
        <v>2355.1401869158876</v>
      </c>
      <c r="U169" s="6">
        <f t="shared" si="12"/>
        <v>32915.140186915887</v>
      </c>
      <c r="V169" s="2" t="str">
        <f>VLOOKUP($J169,'Material category'!B:D,3,0)</f>
        <v>WI</v>
      </c>
      <c r="W169" s="2" t="str">
        <f>VLOOKUP(G169,'Cust Category'!A:C,3,0)</f>
        <v>Key Account</v>
      </c>
      <c r="X169" s="2" t="str">
        <f>VLOOKUP(G169,'Cust Category'!A:C,2,0)</f>
        <v>Ek-Chai Distribution System Co. Ltd</v>
      </c>
      <c r="Y169" s="31">
        <f t="shared" si="13"/>
        <v>62.79</v>
      </c>
      <c r="Z169">
        <f t="shared" si="14"/>
        <v>72</v>
      </c>
      <c r="AA169" s="48"/>
    </row>
    <row r="170" spans="1:27">
      <c r="A170" s="179">
        <v>45810</v>
      </c>
      <c r="B170" s="178" t="s">
        <v>5055</v>
      </c>
      <c r="C170" s="178" t="s">
        <v>5056</v>
      </c>
      <c r="D170" s="178" t="s">
        <v>12</v>
      </c>
      <c r="E170" s="178" t="s">
        <v>17</v>
      </c>
      <c r="F170" s="178" t="s">
        <v>5057</v>
      </c>
      <c r="G170" s="178" t="s">
        <v>1213</v>
      </c>
      <c r="H170" s="178" t="s">
        <v>4811</v>
      </c>
      <c r="I170" s="178" t="s">
        <v>1395</v>
      </c>
      <c r="J170" s="178" t="s">
        <v>4886</v>
      </c>
      <c r="K170" s="178" t="s">
        <v>4829</v>
      </c>
      <c r="L170" s="180">
        <v>2000</v>
      </c>
      <c r="M170" s="181">
        <v>122240</v>
      </c>
      <c r="N170" s="2" t="str">
        <f>VLOOKUP($J170,'Material category'!B:D,2,0)</f>
        <v>WC BL</v>
      </c>
      <c r="O170" s="123">
        <f>VLOOKUP(E170,'Billing Type Category'!A:C,3,0)*$L170</f>
        <v>2000</v>
      </c>
      <c r="P170" s="123">
        <f>VLOOKUP($J170,'Material category'!B:F,5,FALSE)*O170</f>
        <v>125580</v>
      </c>
      <c r="Q170" s="123">
        <f t="shared" si="10"/>
        <v>3340</v>
      </c>
      <c r="R170" s="6">
        <f>VLOOKUP(E170,'Billing Type Category'!A:C,3,0)*M170</f>
        <v>122240</v>
      </c>
      <c r="S170" s="6">
        <f>VLOOKUP($J170,'Material category'!B:F,4,FALSE)*O170</f>
        <v>144000</v>
      </c>
      <c r="T170" s="6">
        <f t="shared" si="11"/>
        <v>9420.5607476635505</v>
      </c>
      <c r="U170" s="6">
        <f t="shared" si="12"/>
        <v>131660.56074766355</v>
      </c>
      <c r="V170" s="2" t="str">
        <f>VLOOKUP($J170,'Material category'!B:D,3,0)</f>
        <v>WI</v>
      </c>
      <c r="W170" s="2" t="str">
        <f>VLOOKUP(G170,'Cust Category'!A:C,3,0)</f>
        <v>Key Account</v>
      </c>
      <c r="X170" s="2" t="str">
        <f>VLOOKUP(G170,'Cust Category'!A:C,2,0)</f>
        <v>Ek-Chai Distribution System Co. Ltd</v>
      </c>
      <c r="Y170" s="31">
        <f t="shared" si="13"/>
        <v>62.79</v>
      </c>
      <c r="Z170">
        <f t="shared" si="14"/>
        <v>72</v>
      </c>
      <c r="AA170" s="48"/>
    </row>
    <row r="171" spans="1:27">
      <c r="A171" s="179">
        <v>45810</v>
      </c>
      <c r="B171" s="178" t="s">
        <v>5055</v>
      </c>
      <c r="C171" s="178" t="s">
        <v>5056</v>
      </c>
      <c r="D171" s="178" t="s">
        <v>12</v>
      </c>
      <c r="E171" s="178" t="s">
        <v>17</v>
      </c>
      <c r="F171" s="178" t="s">
        <v>5057</v>
      </c>
      <c r="G171" s="178" t="s">
        <v>1213</v>
      </c>
      <c r="H171" s="178" t="s">
        <v>4811</v>
      </c>
      <c r="I171" s="178" t="s">
        <v>1395</v>
      </c>
      <c r="J171" s="178" t="s">
        <v>4900</v>
      </c>
      <c r="K171" s="178" t="s">
        <v>4831</v>
      </c>
      <c r="L171" s="180">
        <v>500</v>
      </c>
      <c r="M171" s="181">
        <v>30560</v>
      </c>
      <c r="N171" s="2" t="str">
        <f>VLOOKUP($J171,'Material category'!B:D,2,0)</f>
        <v>WC GR</v>
      </c>
      <c r="O171" s="123">
        <f>VLOOKUP(E171,'Billing Type Category'!A:C,3,0)*$L171</f>
        <v>500</v>
      </c>
      <c r="P171" s="123">
        <f>VLOOKUP($J171,'Material category'!B:F,5,FALSE)*O171</f>
        <v>31395</v>
      </c>
      <c r="Q171" s="123">
        <f t="shared" si="10"/>
        <v>835</v>
      </c>
      <c r="R171" s="6">
        <f>VLOOKUP(E171,'Billing Type Category'!A:C,3,0)*M171</f>
        <v>30560</v>
      </c>
      <c r="S171" s="6">
        <f>VLOOKUP($J171,'Material category'!B:F,4,FALSE)*O171</f>
        <v>36000</v>
      </c>
      <c r="T171" s="6">
        <f t="shared" si="11"/>
        <v>2355.1401869158876</v>
      </c>
      <c r="U171" s="6">
        <f t="shared" si="12"/>
        <v>32915.140186915887</v>
      </c>
      <c r="V171" s="2" t="str">
        <f>VLOOKUP($J171,'Material category'!B:D,3,0)</f>
        <v>WI</v>
      </c>
      <c r="W171" s="2" t="str">
        <f>VLOOKUP(G171,'Cust Category'!A:C,3,0)</f>
        <v>Key Account</v>
      </c>
      <c r="X171" s="2" t="str">
        <f>VLOOKUP(G171,'Cust Category'!A:C,2,0)</f>
        <v>Ek-Chai Distribution System Co. Ltd</v>
      </c>
      <c r="Y171" s="31">
        <f t="shared" si="13"/>
        <v>62.79</v>
      </c>
      <c r="Z171">
        <f t="shared" si="14"/>
        <v>72</v>
      </c>
      <c r="AA171" s="48"/>
    </row>
    <row r="172" spans="1:27">
      <c r="A172" s="179">
        <v>45810</v>
      </c>
      <c r="B172" s="178" t="s">
        <v>5055</v>
      </c>
      <c r="C172" s="178" t="s">
        <v>5056</v>
      </c>
      <c r="D172" s="178" t="s">
        <v>12</v>
      </c>
      <c r="E172" s="178" t="s">
        <v>17</v>
      </c>
      <c r="F172" s="178" t="s">
        <v>5057</v>
      </c>
      <c r="G172" s="178" t="s">
        <v>1213</v>
      </c>
      <c r="H172" s="178" t="s">
        <v>4811</v>
      </c>
      <c r="I172" s="178" t="s">
        <v>1395</v>
      </c>
      <c r="J172" s="178" t="s">
        <v>4785</v>
      </c>
      <c r="K172" s="178" t="s">
        <v>4832</v>
      </c>
      <c r="L172" s="180">
        <v>6000</v>
      </c>
      <c r="M172" s="181">
        <v>366540</v>
      </c>
      <c r="N172" s="2" t="str">
        <f>VLOOKUP($J172,'Material category'!B:D,2,0)</f>
        <v>CA FL</v>
      </c>
      <c r="O172" s="123">
        <f>VLOOKUP(E172,'Billing Type Category'!A:C,3,0)*$L172</f>
        <v>6000</v>
      </c>
      <c r="P172" s="123">
        <f>VLOOKUP($J172,'Material category'!B:F,5,FALSE)*O172</f>
        <v>376740</v>
      </c>
      <c r="Q172" s="123">
        <f t="shared" si="10"/>
        <v>10200</v>
      </c>
      <c r="R172" s="6">
        <f>VLOOKUP(E172,'Billing Type Category'!A:C,3,0)*M172</f>
        <v>366540</v>
      </c>
      <c r="S172" s="6">
        <f>VLOOKUP($J172,'Material category'!B:F,4,FALSE)*O172</f>
        <v>432000</v>
      </c>
      <c r="T172" s="6">
        <f t="shared" si="11"/>
        <v>28261.682242990653</v>
      </c>
      <c r="U172" s="6">
        <f t="shared" si="12"/>
        <v>394801.68224299065</v>
      </c>
      <c r="V172" s="2" t="str">
        <f>VLOOKUP($J172,'Material category'!B:D,3,0)</f>
        <v>CA</v>
      </c>
      <c r="W172" s="2" t="str">
        <f>VLOOKUP(G172,'Cust Category'!A:C,3,0)</f>
        <v>Key Account</v>
      </c>
      <c r="X172" s="2" t="str">
        <f>VLOOKUP(G172,'Cust Category'!A:C,2,0)</f>
        <v>Ek-Chai Distribution System Co. Ltd</v>
      </c>
      <c r="Y172" s="31">
        <f t="shared" si="13"/>
        <v>62.79</v>
      </c>
      <c r="Z172">
        <f t="shared" si="14"/>
        <v>72</v>
      </c>
      <c r="AA172" s="48"/>
    </row>
    <row r="173" spans="1:27">
      <c r="A173" s="179">
        <v>45810</v>
      </c>
      <c r="B173" s="178" t="s">
        <v>5055</v>
      </c>
      <c r="C173" s="178" t="s">
        <v>5056</v>
      </c>
      <c r="D173" s="178" t="s">
        <v>12</v>
      </c>
      <c r="E173" s="178" t="s">
        <v>17</v>
      </c>
      <c r="F173" s="178" t="s">
        <v>5057</v>
      </c>
      <c r="G173" s="178" t="s">
        <v>1213</v>
      </c>
      <c r="H173" s="178" t="s">
        <v>4811</v>
      </c>
      <c r="I173" s="178" t="s">
        <v>1395</v>
      </c>
      <c r="J173" s="178" t="s">
        <v>4782</v>
      </c>
      <c r="K173" s="178" t="s">
        <v>4833</v>
      </c>
      <c r="L173" s="180">
        <v>2500</v>
      </c>
      <c r="M173" s="181">
        <v>152725</v>
      </c>
      <c r="N173" s="2" t="str">
        <f>VLOOKUP($J173,'Material category'!B:D,2,0)</f>
        <v>CA BL</v>
      </c>
      <c r="O173" s="123">
        <f>VLOOKUP(E173,'Billing Type Category'!A:C,3,0)*$L173</f>
        <v>2500</v>
      </c>
      <c r="P173" s="123">
        <f>VLOOKUP($J173,'Material category'!B:F,5,FALSE)*O173</f>
        <v>156975</v>
      </c>
      <c r="Q173" s="123">
        <f t="shared" si="10"/>
        <v>4250</v>
      </c>
      <c r="R173" s="6">
        <f>VLOOKUP(E173,'Billing Type Category'!A:C,3,0)*M173</f>
        <v>152725</v>
      </c>
      <c r="S173" s="6">
        <f>VLOOKUP($J173,'Material category'!B:F,4,FALSE)*O173</f>
        <v>180000</v>
      </c>
      <c r="T173" s="6">
        <f t="shared" si="11"/>
        <v>11775.700934579439</v>
      </c>
      <c r="U173" s="6">
        <f t="shared" si="12"/>
        <v>164500.70093457945</v>
      </c>
      <c r="V173" s="2" t="str">
        <f>VLOOKUP($J173,'Material category'!B:D,3,0)</f>
        <v>CA</v>
      </c>
      <c r="W173" s="2" t="str">
        <f>VLOOKUP(G173,'Cust Category'!A:C,3,0)</f>
        <v>Key Account</v>
      </c>
      <c r="X173" s="2" t="str">
        <f>VLOOKUP(G173,'Cust Category'!A:C,2,0)</f>
        <v>Ek-Chai Distribution System Co. Ltd</v>
      </c>
      <c r="Y173" s="31">
        <f t="shared" si="13"/>
        <v>62.79</v>
      </c>
      <c r="Z173">
        <f t="shared" si="14"/>
        <v>72</v>
      </c>
      <c r="AA173" s="48"/>
    </row>
    <row r="174" spans="1:27">
      <c r="A174" s="179">
        <v>45810</v>
      </c>
      <c r="B174" s="178" t="s">
        <v>5055</v>
      </c>
      <c r="C174" s="178" t="s">
        <v>5056</v>
      </c>
      <c r="D174" s="178" t="s">
        <v>12</v>
      </c>
      <c r="E174" s="178" t="s">
        <v>17</v>
      </c>
      <c r="F174" s="178" t="s">
        <v>5057</v>
      </c>
      <c r="G174" s="178" t="s">
        <v>1213</v>
      </c>
      <c r="H174" s="178" t="s">
        <v>4811</v>
      </c>
      <c r="I174" s="178" t="s">
        <v>1395</v>
      </c>
      <c r="J174" s="178" t="s">
        <v>4786</v>
      </c>
      <c r="K174" s="178" t="s">
        <v>4854</v>
      </c>
      <c r="L174" s="180">
        <v>2000</v>
      </c>
      <c r="M174" s="181">
        <v>122180</v>
      </c>
      <c r="N174" s="2" t="str">
        <f>VLOOKUP($J174,'Material category'!B:D,2,0)</f>
        <v>CA MN</v>
      </c>
      <c r="O174" s="123">
        <f>VLOOKUP(E174,'Billing Type Category'!A:C,3,0)*$L174</f>
        <v>2000</v>
      </c>
      <c r="P174" s="123">
        <f>VLOOKUP($J174,'Material category'!B:F,5,FALSE)*O174</f>
        <v>125580</v>
      </c>
      <c r="Q174" s="123">
        <f t="shared" si="10"/>
        <v>3400</v>
      </c>
      <c r="R174" s="6">
        <f>VLOOKUP(E174,'Billing Type Category'!A:C,3,0)*M174</f>
        <v>122180</v>
      </c>
      <c r="S174" s="6">
        <f>VLOOKUP($J174,'Material category'!B:F,4,FALSE)*O174</f>
        <v>144000</v>
      </c>
      <c r="T174" s="6">
        <f t="shared" si="11"/>
        <v>9420.5607476635505</v>
      </c>
      <c r="U174" s="6">
        <f t="shared" si="12"/>
        <v>131600.56074766355</v>
      </c>
      <c r="V174" s="2" t="str">
        <f>VLOOKUP($J174,'Material category'!B:D,3,0)</f>
        <v>CA</v>
      </c>
      <c r="W174" s="2" t="str">
        <f>VLOOKUP(G174,'Cust Category'!A:C,3,0)</f>
        <v>Key Account</v>
      </c>
      <c r="X174" s="2" t="str">
        <f>VLOOKUP(G174,'Cust Category'!A:C,2,0)</f>
        <v>Ek-Chai Distribution System Co. Ltd</v>
      </c>
      <c r="Y174" s="31">
        <f t="shared" si="13"/>
        <v>62.79</v>
      </c>
      <c r="Z174">
        <f t="shared" si="14"/>
        <v>72</v>
      </c>
      <c r="AA174" s="48"/>
    </row>
    <row r="175" spans="1:27">
      <c r="A175" s="179">
        <v>45810</v>
      </c>
      <c r="B175" s="178" t="s">
        <v>5055</v>
      </c>
      <c r="C175" s="178" t="s">
        <v>5056</v>
      </c>
      <c r="D175" s="178" t="s">
        <v>12</v>
      </c>
      <c r="E175" s="178" t="s">
        <v>17</v>
      </c>
      <c r="F175" s="178" t="s">
        <v>5057</v>
      </c>
      <c r="G175" s="178" t="s">
        <v>1213</v>
      </c>
      <c r="H175" s="178" t="s">
        <v>4811</v>
      </c>
      <c r="I175" s="178" t="s">
        <v>1395</v>
      </c>
      <c r="J175" s="178" t="s">
        <v>4801</v>
      </c>
      <c r="K175" s="178" t="s">
        <v>4834</v>
      </c>
      <c r="L175" s="180">
        <v>4000</v>
      </c>
      <c r="M175" s="181">
        <v>244360</v>
      </c>
      <c r="N175" s="2" t="str">
        <f>VLOOKUP($J175,'Material category'!B:D,2,0)</f>
        <v>CA 100S YL</v>
      </c>
      <c r="O175" s="123">
        <f>VLOOKUP(E175,'Billing Type Category'!A:C,3,0)*$L175</f>
        <v>4000</v>
      </c>
      <c r="P175" s="123">
        <f>VLOOKUP($J175,'Material category'!B:F,5,FALSE)*O175</f>
        <v>251160</v>
      </c>
      <c r="Q175" s="123">
        <f t="shared" si="10"/>
        <v>6800</v>
      </c>
      <c r="R175" s="6">
        <f>VLOOKUP(E175,'Billing Type Category'!A:C,3,0)*M175</f>
        <v>244360</v>
      </c>
      <c r="S175" s="6">
        <f>VLOOKUP($J175,'Material category'!B:F,4,FALSE)*O175</f>
        <v>288000</v>
      </c>
      <c r="T175" s="6">
        <f t="shared" si="11"/>
        <v>18841.121495327101</v>
      </c>
      <c r="U175" s="6">
        <f t="shared" si="12"/>
        <v>263201.1214953271</v>
      </c>
      <c r="V175" s="2" t="str">
        <f>VLOOKUP($J175,'Material category'!B:D,3,0)</f>
        <v>CAHD</v>
      </c>
      <c r="W175" s="2" t="str">
        <f>VLOOKUP(G175,'Cust Category'!A:C,3,0)</f>
        <v>Key Account</v>
      </c>
      <c r="X175" s="2" t="str">
        <f>VLOOKUP(G175,'Cust Category'!A:C,2,0)</f>
        <v>Ek-Chai Distribution System Co. Ltd</v>
      </c>
      <c r="Y175" s="31">
        <f t="shared" si="13"/>
        <v>62.79</v>
      </c>
      <c r="Z175">
        <f t="shared" si="14"/>
        <v>72</v>
      </c>
      <c r="AA175" s="48"/>
    </row>
    <row r="176" spans="1:27">
      <c r="A176" s="179">
        <v>45810</v>
      </c>
      <c r="B176" s="178" t="s">
        <v>5058</v>
      </c>
      <c r="C176" s="178" t="s">
        <v>5059</v>
      </c>
      <c r="D176" s="178" t="s">
        <v>12</v>
      </c>
      <c r="E176" s="178" t="s">
        <v>17</v>
      </c>
      <c r="F176" s="178" t="s">
        <v>5060</v>
      </c>
      <c r="G176" s="178" t="s">
        <v>3372</v>
      </c>
      <c r="H176" s="178" t="s">
        <v>3373</v>
      </c>
      <c r="I176" s="178" t="s">
        <v>3372</v>
      </c>
      <c r="J176" s="178" t="s">
        <v>4791</v>
      </c>
      <c r="K176" s="178" t="s">
        <v>4820</v>
      </c>
      <c r="L176" s="180">
        <v>10</v>
      </c>
      <c r="M176" s="181">
        <v>1371.4</v>
      </c>
      <c r="N176" s="2" t="str">
        <f>VLOOKUP($J176,'Material category'!B:D,2,0)</f>
        <v>ME SB</v>
      </c>
      <c r="O176" s="123">
        <f>VLOOKUP(E176,'Billing Type Category'!A:C,3,0)*$L176</f>
        <v>10</v>
      </c>
      <c r="P176" s="123">
        <f>VLOOKUP($J176,'Material category'!B:F,5,FALSE)*O176</f>
        <v>1385.3</v>
      </c>
      <c r="Q176" s="123">
        <f t="shared" si="10"/>
        <v>13.899999999999864</v>
      </c>
      <c r="R176" s="6">
        <f>VLOOKUP(E176,'Billing Type Category'!A:C,3,0)*M176</f>
        <v>1371.4</v>
      </c>
      <c r="S176" s="6">
        <f>VLOOKUP($J176,'Material category'!B:F,4,FALSE)*O176</f>
        <v>1600</v>
      </c>
      <c r="T176" s="6">
        <f t="shared" si="11"/>
        <v>104.67289719626169</v>
      </c>
      <c r="U176" s="6">
        <f t="shared" si="12"/>
        <v>1476.0728971962617</v>
      </c>
      <c r="V176" s="2" t="str">
        <f>VLOOKUP($J176,'Material category'!B:D,3,0)</f>
        <v>EV</v>
      </c>
      <c r="W176" s="2" t="str">
        <f>VLOOKUP(G176,'Cust Category'!A:C,3,0)</f>
        <v>Distributor</v>
      </c>
      <c r="X176" s="2" t="str">
        <f>VLOOKUP(G176,'Cust Category'!A:C,2,0)</f>
        <v>SAMSUB DISTRIBUTOR LIMITED</v>
      </c>
      <c r="Y176" s="31">
        <f t="shared" si="13"/>
        <v>138.53</v>
      </c>
      <c r="Z176">
        <f t="shared" si="14"/>
        <v>160</v>
      </c>
      <c r="AA176" s="48"/>
    </row>
    <row r="177" spans="1:27">
      <c r="A177" s="179">
        <v>45810</v>
      </c>
      <c r="B177" s="178" t="s">
        <v>5058</v>
      </c>
      <c r="C177" s="178" t="s">
        <v>5059</v>
      </c>
      <c r="D177" s="178" t="s">
        <v>12</v>
      </c>
      <c r="E177" s="178" t="s">
        <v>17</v>
      </c>
      <c r="F177" s="178" t="s">
        <v>5060</v>
      </c>
      <c r="G177" s="178" t="s">
        <v>3372</v>
      </c>
      <c r="H177" s="178" t="s">
        <v>3373</v>
      </c>
      <c r="I177" s="178" t="s">
        <v>3372</v>
      </c>
      <c r="J177" s="178" t="s">
        <v>4792</v>
      </c>
      <c r="K177" s="178" t="s">
        <v>4851</v>
      </c>
      <c r="L177" s="180">
        <v>20</v>
      </c>
      <c r="M177" s="181">
        <v>3000.8</v>
      </c>
      <c r="N177" s="2" t="str">
        <f>VLOOKUP($J177,'Material category'!B:D,2,0)</f>
        <v>ME OP</v>
      </c>
      <c r="O177" s="123">
        <f>VLOOKUP(E177,'Billing Type Category'!A:C,3,0)*$L177</f>
        <v>20</v>
      </c>
      <c r="P177" s="123">
        <f>VLOOKUP($J177,'Material category'!B:F,5,FALSE)*O177</f>
        <v>3031</v>
      </c>
      <c r="Q177" s="123">
        <f t="shared" si="10"/>
        <v>30.199999999999818</v>
      </c>
      <c r="R177" s="6">
        <f>VLOOKUP(E177,'Billing Type Category'!A:C,3,0)*M177</f>
        <v>3000.8</v>
      </c>
      <c r="S177" s="6">
        <f>VLOOKUP($J177,'Material category'!B:F,4,FALSE)*O177</f>
        <v>3500</v>
      </c>
      <c r="T177" s="6">
        <f t="shared" si="11"/>
        <v>228.97196261682242</v>
      </c>
      <c r="U177" s="6">
        <f t="shared" si="12"/>
        <v>3229.7719626168227</v>
      </c>
      <c r="V177" s="2" t="str">
        <f>VLOOKUP($J177,'Material category'!B:D,3,0)</f>
        <v>EV</v>
      </c>
      <c r="W177" s="2" t="str">
        <f>VLOOKUP(G177,'Cust Category'!A:C,3,0)</f>
        <v>Distributor</v>
      </c>
      <c r="X177" s="2" t="str">
        <f>VLOOKUP(G177,'Cust Category'!A:C,2,0)</f>
        <v>SAMSUB DISTRIBUTOR LIMITED</v>
      </c>
      <c r="Y177" s="31">
        <f t="shared" si="13"/>
        <v>151.55000000000001</v>
      </c>
      <c r="Z177">
        <f t="shared" si="14"/>
        <v>175</v>
      </c>
      <c r="AA177" s="48"/>
    </row>
    <row r="178" spans="1:27">
      <c r="A178" s="179">
        <v>45810</v>
      </c>
      <c r="B178" s="178" t="s">
        <v>5058</v>
      </c>
      <c r="C178" s="178" t="s">
        <v>5059</v>
      </c>
      <c r="D178" s="178" t="s">
        <v>12</v>
      </c>
      <c r="E178" s="178" t="s">
        <v>17</v>
      </c>
      <c r="F178" s="178" t="s">
        <v>5060</v>
      </c>
      <c r="G178" s="178" t="s">
        <v>3372</v>
      </c>
      <c r="H178" s="178" t="s">
        <v>3373</v>
      </c>
      <c r="I178" s="178" t="s">
        <v>3372</v>
      </c>
      <c r="J178" s="178" t="s">
        <v>4898</v>
      </c>
      <c r="K178" s="178" t="s">
        <v>4830</v>
      </c>
      <c r="L178" s="180">
        <v>2000</v>
      </c>
      <c r="M178" s="181">
        <v>124320</v>
      </c>
      <c r="N178" s="2" t="str">
        <f>VLOOKUP($J178,'Material category'!B:D,2,0)</f>
        <v>WC RE</v>
      </c>
      <c r="O178" s="123">
        <f>VLOOKUP(E178,'Billing Type Category'!A:C,3,0)*$L178</f>
        <v>2000</v>
      </c>
      <c r="P178" s="123">
        <f>VLOOKUP($J178,'Material category'!B:F,5,FALSE)*O178</f>
        <v>125580</v>
      </c>
      <c r="Q178" s="123">
        <f t="shared" si="10"/>
        <v>1260</v>
      </c>
      <c r="R178" s="6">
        <f>VLOOKUP(E178,'Billing Type Category'!A:C,3,0)*M178</f>
        <v>124320</v>
      </c>
      <c r="S178" s="6">
        <f>VLOOKUP($J178,'Material category'!B:F,4,FALSE)*O178</f>
        <v>144000</v>
      </c>
      <c r="T178" s="6">
        <f t="shared" si="11"/>
        <v>9420.5607476635505</v>
      </c>
      <c r="U178" s="6">
        <f t="shared" si="12"/>
        <v>133740.56074766355</v>
      </c>
      <c r="V178" s="2" t="str">
        <f>VLOOKUP($J178,'Material category'!B:D,3,0)</f>
        <v>WI</v>
      </c>
      <c r="W178" s="2" t="str">
        <f>VLOOKUP(G178,'Cust Category'!A:C,3,0)</f>
        <v>Distributor</v>
      </c>
      <c r="X178" s="2" t="str">
        <f>VLOOKUP(G178,'Cust Category'!A:C,2,0)</f>
        <v>SAMSUB DISTRIBUTOR LIMITED</v>
      </c>
      <c r="Y178" s="31">
        <f t="shared" si="13"/>
        <v>62.79</v>
      </c>
      <c r="Z178">
        <f t="shared" si="14"/>
        <v>72</v>
      </c>
      <c r="AA178" s="48"/>
    </row>
    <row r="179" spans="1:27">
      <c r="A179" s="179">
        <v>45810</v>
      </c>
      <c r="B179" s="178" t="s">
        <v>5058</v>
      </c>
      <c r="C179" s="178" t="s">
        <v>5059</v>
      </c>
      <c r="D179" s="178" t="s">
        <v>12</v>
      </c>
      <c r="E179" s="178" t="s">
        <v>17</v>
      </c>
      <c r="F179" s="178" t="s">
        <v>5060</v>
      </c>
      <c r="G179" s="178" t="s">
        <v>3372</v>
      </c>
      <c r="H179" s="178" t="s">
        <v>3373</v>
      </c>
      <c r="I179" s="178" t="s">
        <v>3372</v>
      </c>
      <c r="J179" s="178" t="s">
        <v>4886</v>
      </c>
      <c r="K179" s="178" t="s">
        <v>4829</v>
      </c>
      <c r="L179" s="180">
        <v>1000</v>
      </c>
      <c r="M179" s="181">
        <v>62160</v>
      </c>
      <c r="N179" s="2" t="str">
        <f>VLOOKUP($J179,'Material category'!B:D,2,0)</f>
        <v>WC BL</v>
      </c>
      <c r="O179" s="123">
        <f>VLOOKUP(E179,'Billing Type Category'!A:C,3,0)*$L179</f>
        <v>1000</v>
      </c>
      <c r="P179" s="123">
        <f>VLOOKUP($J179,'Material category'!B:F,5,FALSE)*O179</f>
        <v>62790</v>
      </c>
      <c r="Q179" s="123">
        <f t="shared" si="10"/>
        <v>630</v>
      </c>
      <c r="R179" s="6">
        <f>VLOOKUP(E179,'Billing Type Category'!A:C,3,0)*M179</f>
        <v>62160</v>
      </c>
      <c r="S179" s="6">
        <f>VLOOKUP($J179,'Material category'!B:F,4,FALSE)*O179</f>
        <v>72000</v>
      </c>
      <c r="T179" s="6">
        <f t="shared" si="11"/>
        <v>4710.2803738317753</v>
      </c>
      <c r="U179" s="6">
        <f t="shared" si="12"/>
        <v>66870.280373831774</v>
      </c>
      <c r="V179" s="2" t="str">
        <f>VLOOKUP($J179,'Material category'!B:D,3,0)</f>
        <v>WI</v>
      </c>
      <c r="W179" s="2" t="str">
        <f>VLOOKUP(G179,'Cust Category'!A:C,3,0)</f>
        <v>Distributor</v>
      </c>
      <c r="X179" s="2" t="str">
        <f>VLOOKUP(G179,'Cust Category'!A:C,2,0)</f>
        <v>SAMSUB DISTRIBUTOR LIMITED</v>
      </c>
      <c r="Y179" s="31">
        <f t="shared" si="13"/>
        <v>62.79</v>
      </c>
      <c r="Z179">
        <f t="shared" si="14"/>
        <v>72</v>
      </c>
      <c r="AA179" s="48"/>
    </row>
    <row r="180" spans="1:27">
      <c r="A180" s="179">
        <v>45810</v>
      </c>
      <c r="B180" s="178" t="s">
        <v>5058</v>
      </c>
      <c r="C180" s="178" t="s">
        <v>5059</v>
      </c>
      <c r="D180" s="178" t="s">
        <v>12</v>
      </c>
      <c r="E180" s="178" t="s">
        <v>17</v>
      </c>
      <c r="F180" s="178" t="s">
        <v>5060</v>
      </c>
      <c r="G180" s="178" t="s">
        <v>3372</v>
      </c>
      <c r="H180" s="178" t="s">
        <v>3373</v>
      </c>
      <c r="I180" s="178" t="s">
        <v>3372</v>
      </c>
      <c r="J180" s="178" t="s">
        <v>4900</v>
      </c>
      <c r="K180" s="178" t="s">
        <v>4831</v>
      </c>
      <c r="L180" s="180">
        <v>2000</v>
      </c>
      <c r="M180" s="181">
        <v>124320</v>
      </c>
      <c r="N180" s="2" t="str">
        <f>VLOOKUP($J180,'Material category'!B:D,2,0)</f>
        <v>WC GR</v>
      </c>
      <c r="O180" s="123">
        <f>VLOOKUP(E180,'Billing Type Category'!A:C,3,0)*$L180</f>
        <v>2000</v>
      </c>
      <c r="P180" s="123">
        <f>VLOOKUP($J180,'Material category'!B:F,5,FALSE)*O180</f>
        <v>125580</v>
      </c>
      <c r="Q180" s="123">
        <f t="shared" si="10"/>
        <v>1260</v>
      </c>
      <c r="R180" s="6">
        <f>VLOOKUP(E180,'Billing Type Category'!A:C,3,0)*M180</f>
        <v>124320</v>
      </c>
      <c r="S180" s="6">
        <f>VLOOKUP($J180,'Material category'!B:F,4,FALSE)*O180</f>
        <v>144000</v>
      </c>
      <c r="T180" s="6">
        <f t="shared" si="11"/>
        <v>9420.5607476635505</v>
      </c>
      <c r="U180" s="6">
        <f t="shared" si="12"/>
        <v>133740.56074766355</v>
      </c>
      <c r="V180" s="2" t="str">
        <f>VLOOKUP($J180,'Material category'!B:D,3,0)</f>
        <v>WI</v>
      </c>
      <c r="W180" s="2" t="str">
        <f>VLOOKUP(G180,'Cust Category'!A:C,3,0)</f>
        <v>Distributor</v>
      </c>
      <c r="X180" s="2" t="str">
        <f>VLOOKUP(G180,'Cust Category'!A:C,2,0)</f>
        <v>SAMSUB DISTRIBUTOR LIMITED</v>
      </c>
      <c r="Y180" s="31">
        <f t="shared" si="13"/>
        <v>62.79</v>
      </c>
      <c r="Z180">
        <f t="shared" si="14"/>
        <v>72</v>
      </c>
      <c r="AA180" s="48"/>
    </row>
    <row r="181" spans="1:27">
      <c r="A181" s="179">
        <v>45810</v>
      </c>
      <c r="B181" s="178" t="s">
        <v>5058</v>
      </c>
      <c r="C181" s="178" t="s">
        <v>5059</v>
      </c>
      <c r="D181" s="178" t="s">
        <v>12</v>
      </c>
      <c r="E181" s="178" t="s">
        <v>17</v>
      </c>
      <c r="F181" s="178" t="s">
        <v>5060</v>
      </c>
      <c r="G181" s="178" t="s">
        <v>3372</v>
      </c>
      <c r="H181" s="178" t="s">
        <v>3373</v>
      </c>
      <c r="I181" s="178" t="s">
        <v>3372</v>
      </c>
      <c r="J181" s="178" t="s">
        <v>4785</v>
      </c>
      <c r="K181" s="178" t="s">
        <v>4832</v>
      </c>
      <c r="L181" s="180">
        <v>6000</v>
      </c>
      <c r="M181" s="181">
        <v>372960</v>
      </c>
      <c r="N181" s="2" t="str">
        <f>VLOOKUP($J181,'Material category'!B:D,2,0)</f>
        <v>CA FL</v>
      </c>
      <c r="O181" s="123">
        <f>VLOOKUP(E181,'Billing Type Category'!A:C,3,0)*$L181</f>
        <v>6000</v>
      </c>
      <c r="P181" s="123">
        <f>VLOOKUP($J181,'Material category'!B:F,5,FALSE)*O181</f>
        <v>376740</v>
      </c>
      <c r="Q181" s="123">
        <f t="shared" si="10"/>
        <v>3780</v>
      </c>
      <c r="R181" s="6">
        <f>VLOOKUP(E181,'Billing Type Category'!A:C,3,0)*M181</f>
        <v>372960</v>
      </c>
      <c r="S181" s="6">
        <f>VLOOKUP($J181,'Material category'!B:F,4,FALSE)*O181</f>
        <v>432000</v>
      </c>
      <c r="T181" s="6">
        <f t="shared" si="11"/>
        <v>28261.682242990653</v>
      </c>
      <c r="U181" s="6">
        <f t="shared" si="12"/>
        <v>401221.68224299065</v>
      </c>
      <c r="V181" s="2" t="str">
        <f>VLOOKUP($J181,'Material category'!B:D,3,0)</f>
        <v>CA</v>
      </c>
      <c r="W181" s="2" t="str">
        <f>VLOOKUP(G181,'Cust Category'!A:C,3,0)</f>
        <v>Distributor</v>
      </c>
      <c r="X181" s="2" t="str">
        <f>VLOOKUP(G181,'Cust Category'!A:C,2,0)</f>
        <v>SAMSUB DISTRIBUTOR LIMITED</v>
      </c>
      <c r="Y181" s="31">
        <f t="shared" si="13"/>
        <v>62.79</v>
      </c>
      <c r="Z181">
        <f t="shared" si="14"/>
        <v>72</v>
      </c>
      <c r="AA181" s="48"/>
    </row>
    <row r="182" spans="1:27">
      <c r="A182" s="179">
        <v>45810</v>
      </c>
      <c r="B182" s="178" t="s">
        <v>5058</v>
      </c>
      <c r="C182" s="178" t="s">
        <v>5059</v>
      </c>
      <c r="D182" s="178" t="s">
        <v>12</v>
      </c>
      <c r="E182" s="178" t="s">
        <v>17</v>
      </c>
      <c r="F182" s="178" t="s">
        <v>5060</v>
      </c>
      <c r="G182" s="178" t="s">
        <v>3372</v>
      </c>
      <c r="H182" s="178" t="s">
        <v>3373</v>
      </c>
      <c r="I182" s="178" t="s">
        <v>3372</v>
      </c>
      <c r="J182" s="178" t="s">
        <v>4782</v>
      </c>
      <c r="K182" s="178" t="s">
        <v>4833</v>
      </c>
      <c r="L182" s="180">
        <v>1000</v>
      </c>
      <c r="M182" s="181">
        <v>62160</v>
      </c>
      <c r="N182" s="2" t="str">
        <f>VLOOKUP($J182,'Material category'!B:D,2,0)</f>
        <v>CA BL</v>
      </c>
      <c r="O182" s="123">
        <f>VLOOKUP(E182,'Billing Type Category'!A:C,3,0)*$L182</f>
        <v>1000</v>
      </c>
      <c r="P182" s="123">
        <f>VLOOKUP($J182,'Material category'!B:F,5,FALSE)*O182</f>
        <v>62790</v>
      </c>
      <c r="Q182" s="123">
        <f t="shared" si="10"/>
        <v>630</v>
      </c>
      <c r="R182" s="6">
        <f>VLOOKUP(E182,'Billing Type Category'!A:C,3,0)*M182</f>
        <v>62160</v>
      </c>
      <c r="S182" s="6">
        <f>VLOOKUP($J182,'Material category'!B:F,4,FALSE)*O182</f>
        <v>72000</v>
      </c>
      <c r="T182" s="6">
        <f t="shared" si="11"/>
        <v>4710.2803738317753</v>
      </c>
      <c r="U182" s="6">
        <f t="shared" si="12"/>
        <v>66870.280373831774</v>
      </c>
      <c r="V182" s="2" t="str">
        <f>VLOOKUP($J182,'Material category'!B:D,3,0)</f>
        <v>CA</v>
      </c>
      <c r="W182" s="2" t="str">
        <f>VLOOKUP(G182,'Cust Category'!A:C,3,0)</f>
        <v>Distributor</v>
      </c>
      <c r="X182" s="2" t="str">
        <f>VLOOKUP(G182,'Cust Category'!A:C,2,0)</f>
        <v>SAMSUB DISTRIBUTOR LIMITED</v>
      </c>
      <c r="Y182" s="31">
        <f t="shared" si="13"/>
        <v>62.79</v>
      </c>
      <c r="Z182">
        <f t="shared" si="14"/>
        <v>72</v>
      </c>
      <c r="AA182" s="48"/>
    </row>
    <row r="183" spans="1:27">
      <c r="A183" s="179">
        <v>45810</v>
      </c>
      <c r="B183" s="178" t="s">
        <v>5058</v>
      </c>
      <c r="C183" s="178" t="s">
        <v>5059</v>
      </c>
      <c r="D183" s="178" t="s">
        <v>12</v>
      </c>
      <c r="E183" s="178" t="s">
        <v>17</v>
      </c>
      <c r="F183" s="178" t="s">
        <v>5060</v>
      </c>
      <c r="G183" s="178" t="s">
        <v>3372</v>
      </c>
      <c r="H183" s="178" t="s">
        <v>3373</v>
      </c>
      <c r="I183" s="178" t="s">
        <v>3372</v>
      </c>
      <c r="J183" s="178" t="s">
        <v>4786</v>
      </c>
      <c r="K183" s="178" t="s">
        <v>4854</v>
      </c>
      <c r="L183" s="180">
        <v>1500</v>
      </c>
      <c r="M183" s="181">
        <v>93240</v>
      </c>
      <c r="N183" s="2" t="str">
        <f>VLOOKUP($J183,'Material category'!B:D,2,0)</f>
        <v>CA MN</v>
      </c>
      <c r="O183" s="123">
        <f>VLOOKUP(E183,'Billing Type Category'!A:C,3,0)*$L183</f>
        <v>1500</v>
      </c>
      <c r="P183" s="123">
        <f>VLOOKUP($J183,'Material category'!B:F,5,FALSE)*O183</f>
        <v>94185</v>
      </c>
      <c r="Q183" s="123">
        <f t="shared" si="10"/>
        <v>945</v>
      </c>
      <c r="R183" s="6">
        <f>VLOOKUP(E183,'Billing Type Category'!A:C,3,0)*M183</f>
        <v>93240</v>
      </c>
      <c r="S183" s="6">
        <f>VLOOKUP($J183,'Material category'!B:F,4,FALSE)*O183</f>
        <v>108000</v>
      </c>
      <c r="T183" s="6">
        <f t="shared" si="11"/>
        <v>7065.4205607476633</v>
      </c>
      <c r="U183" s="6">
        <f t="shared" si="12"/>
        <v>100305.42056074766</v>
      </c>
      <c r="V183" s="2" t="str">
        <f>VLOOKUP($J183,'Material category'!B:D,3,0)</f>
        <v>CA</v>
      </c>
      <c r="W183" s="2" t="str">
        <f>VLOOKUP(G183,'Cust Category'!A:C,3,0)</f>
        <v>Distributor</v>
      </c>
      <c r="X183" s="2" t="str">
        <f>VLOOKUP(G183,'Cust Category'!A:C,2,0)</f>
        <v>SAMSUB DISTRIBUTOR LIMITED</v>
      </c>
      <c r="Y183" s="31">
        <f t="shared" si="13"/>
        <v>62.79</v>
      </c>
      <c r="Z183">
        <f t="shared" si="14"/>
        <v>72</v>
      </c>
      <c r="AA183" s="48"/>
    </row>
    <row r="184" spans="1:27">
      <c r="A184" s="179">
        <v>45810</v>
      </c>
      <c r="B184" s="178" t="s">
        <v>5058</v>
      </c>
      <c r="C184" s="178" t="s">
        <v>5059</v>
      </c>
      <c r="D184" s="178" t="s">
        <v>12</v>
      </c>
      <c r="E184" s="178" t="s">
        <v>17</v>
      </c>
      <c r="F184" s="178" t="s">
        <v>5060</v>
      </c>
      <c r="G184" s="178" t="s">
        <v>3372</v>
      </c>
      <c r="H184" s="178" t="s">
        <v>3373</v>
      </c>
      <c r="I184" s="178" t="s">
        <v>3372</v>
      </c>
      <c r="J184" s="178" t="s">
        <v>4801</v>
      </c>
      <c r="K184" s="178" t="s">
        <v>4834</v>
      </c>
      <c r="L184" s="180">
        <v>5500</v>
      </c>
      <c r="M184" s="181">
        <v>341880</v>
      </c>
      <c r="N184" s="2" t="str">
        <f>VLOOKUP($J184,'Material category'!B:D,2,0)</f>
        <v>CA 100S YL</v>
      </c>
      <c r="O184" s="123">
        <f>VLOOKUP(E184,'Billing Type Category'!A:C,3,0)*$L184</f>
        <v>5500</v>
      </c>
      <c r="P184" s="123">
        <f>VLOOKUP($J184,'Material category'!B:F,5,FALSE)*O184</f>
        <v>345345</v>
      </c>
      <c r="Q184" s="123">
        <f t="shared" si="10"/>
        <v>3465</v>
      </c>
      <c r="R184" s="6">
        <f>VLOOKUP(E184,'Billing Type Category'!A:C,3,0)*M184</f>
        <v>341880</v>
      </c>
      <c r="S184" s="6">
        <f>VLOOKUP($J184,'Material category'!B:F,4,FALSE)*O184</f>
        <v>396000</v>
      </c>
      <c r="T184" s="6">
        <f t="shared" si="11"/>
        <v>25906.542056074766</v>
      </c>
      <c r="U184" s="6">
        <f t="shared" si="12"/>
        <v>367786.54205607477</v>
      </c>
      <c r="V184" s="2" t="str">
        <f>VLOOKUP($J184,'Material category'!B:D,3,0)</f>
        <v>CAHD</v>
      </c>
      <c r="W184" s="2" t="str">
        <f>VLOOKUP(G184,'Cust Category'!A:C,3,0)</f>
        <v>Distributor</v>
      </c>
      <c r="X184" s="2" t="str">
        <f>VLOOKUP(G184,'Cust Category'!A:C,2,0)</f>
        <v>SAMSUB DISTRIBUTOR LIMITED</v>
      </c>
      <c r="Y184" s="31">
        <f t="shared" si="13"/>
        <v>62.79</v>
      </c>
      <c r="Z184">
        <f t="shared" si="14"/>
        <v>72</v>
      </c>
      <c r="AA184" s="48"/>
    </row>
    <row r="185" spans="1:27">
      <c r="A185" s="179">
        <v>45810</v>
      </c>
      <c r="B185" s="178" t="s">
        <v>5058</v>
      </c>
      <c r="C185" s="178" t="s">
        <v>5059</v>
      </c>
      <c r="D185" s="178" t="s">
        <v>12</v>
      </c>
      <c r="E185" s="178" t="s">
        <v>17</v>
      </c>
      <c r="F185" s="178" t="s">
        <v>5060</v>
      </c>
      <c r="G185" s="178" t="s">
        <v>3372</v>
      </c>
      <c r="H185" s="178" t="s">
        <v>3373</v>
      </c>
      <c r="I185" s="178" t="s">
        <v>3372</v>
      </c>
      <c r="J185" s="178" t="s">
        <v>4806</v>
      </c>
      <c r="K185" s="178" t="s">
        <v>4852</v>
      </c>
      <c r="L185" s="180">
        <v>1000</v>
      </c>
      <c r="M185" s="181">
        <v>62160</v>
      </c>
      <c r="N185" s="2" t="str">
        <f>VLOOKUP($J185,'Material category'!B:D,2,0)</f>
        <v>CA 100S GR</v>
      </c>
      <c r="O185" s="123">
        <f>VLOOKUP(E185,'Billing Type Category'!A:C,3,0)*$L185</f>
        <v>1000</v>
      </c>
      <c r="P185" s="123">
        <f>VLOOKUP($J185,'Material category'!B:F,5,FALSE)*O185</f>
        <v>62790</v>
      </c>
      <c r="Q185" s="123">
        <f t="shared" si="10"/>
        <v>630</v>
      </c>
      <c r="R185" s="6">
        <f>VLOOKUP(E185,'Billing Type Category'!A:C,3,0)*M185</f>
        <v>62160</v>
      </c>
      <c r="S185" s="6">
        <f>VLOOKUP($J185,'Material category'!B:F,4,FALSE)*O185</f>
        <v>72000</v>
      </c>
      <c r="T185" s="6">
        <f t="shared" si="11"/>
        <v>4710.2803738317753</v>
      </c>
      <c r="U185" s="6">
        <f t="shared" si="12"/>
        <v>66870.280373831774</v>
      </c>
      <c r="V185" s="2" t="str">
        <f>VLOOKUP($J185,'Material category'!B:D,3,0)</f>
        <v>CAHD</v>
      </c>
      <c r="W185" s="2" t="str">
        <f>VLOOKUP(G185,'Cust Category'!A:C,3,0)</f>
        <v>Distributor</v>
      </c>
      <c r="X185" s="2" t="str">
        <f>VLOOKUP(G185,'Cust Category'!A:C,2,0)</f>
        <v>SAMSUB DISTRIBUTOR LIMITED</v>
      </c>
      <c r="Y185" s="31">
        <f t="shared" si="13"/>
        <v>62.79</v>
      </c>
      <c r="Z185">
        <f t="shared" si="14"/>
        <v>72</v>
      </c>
      <c r="AA185" s="48"/>
    </row>
    <row r="186" spans="1:27">
      <c r="A186" s="179">
        <v>45810</v>
      </c>
      <c r="B186" s="178" t="s">
        <v>5061</v>
      </c>
      <c r="C186" s="178" t="s">
        <v>5062</v>
      </c>
      <c r="D186" s="178" t="s">
        <v>12</v>
      </c>
      <c r="E186" s="178" t="s">
        <v>17</v>
      </c>
      <c r="F186" s="178" t="s">
        <v>5063</v>
      </c>
      <c r="G186" s="178" t="s">
        <v>1165</v>
      </c>
      <c r="H186" s="178" t="s">
        <v>22</v>
      </c>
      <c r="I186" s="178" t="s">
        <v>1165</v>
      </c>
      <c r="J186" s="178" t="s">
        <v>4785</v>
      </c>
      <c r="K186" s="178" t="s">
        <v>4832</v>
      </c>
      <c r="L186" s="180">
        <v>24000</v>
      </c>
      <c r="M186" s="181">
        <v>1420596.62</v>
      </c>
      <c r="N186" s="2" t="str">
        <f>VLOOKUP($J186,'Material category'!B:D,2,0)</f>
        <v>CA FL</v>
      </c>
      <c r="O186" s="123">
        <f>VLOOKUP(E186,'Billing Type Category'!A:C,3,0)*$L186</f>
        <v>24000</v>
      </c>
      <c r="P186" s="123">
        <f>VLOOKUP($J186,'Material category'!B:F,5,FALSE)*O186</f>
        <v>1506960</v>
      </c>
      <c r="Q186" s="123">
        <f t="shared" si="10"/>
        <v>86363.379999999888</v>
      </c>
      <c r="R186" s="6">
        <f>VLOOKUP(E186,'Billing Type Category'!A:C,3,0)*M186</f>
        <v>1420596.62</v>
      </c>
      <c r="S186" s="6">
        <f>VLOOKUP($J186,'Material category'!B:F,4,FALSE)*O186</f>
        <v>1728000</v>
      </c>
      <c r="T186" s="6">
        <f t="shared" si="11"/>
        <v>113046.72897196261</v>
      </c>
      <c r="U186" s="6">
        <f t="shared" si="12"/>
        <v>1533643.3489719627</v>
      </c>
      <c r="V186" s="2" t="str">
        <f>VLOOKUP($J186,'Material category'!B:D,3,0)</f>
        <v>CA</v>
      </c>
      <c r="W186" s="2" t="str">
        <f>VLOOKUP(G186,'Cust Category'!A:C,3,0)</f>
        <v>Key Account</v>
      </c>
      <c r="X186" s="2" t="str">
        <f>VLOOKUP(G186,'Cust Category'!A:C,2,0)</f>
        <v>CP All Public Company Limited</v>
      </c>
      <c r="Y186" s="31">
        <f t="shared" si="13"/>
        <v>62.79</v>
      </c>
      <c r="Z186">
        <f t="shared" si="14"/>
        <v>72</v>
      </c>
      <c r="AA186" s="48"/>
    </row>
    <row r="187" spans="1:27">
      <c r="A187" s="179">
        <v>45810</v>
      </c>
      <c r="B187" s="178" t="s">
        <v>5061</v>
      </c>
      <c r="C187" s="178" t="s">
        <v>5062</v>
      </c>
      <c r="D187" s="178" t="s">
        <v>12</v>
      </c>
      <c r="E187" s="178" t="s">
        <v>17</v>
      </c>
      <c r="F187" s="178" t="s">
        <v>5063</v>
      </c>
      <c r="G187" s="178" t="s">
        <v>1165</v>
      </c>
      <c r="H187" s="178" t="s">
        <v>22</v>
      </c>
      <c r="I187" s="178" t="s">
        <v>1165</v>
      </c>
      <c r="J187" s="178" t="s">
        <v>4782</v>
      </c>
      <c r="K187" s="178" t="s">
        <v>4833</v>
      </c>
      <c r="L187" s="180">
        <v>8000</v>
      </c>
      <c r="M187" s="181">
        <v>473532.21</v>
      </c>
      <c r="N187" s="2" t="str">
        <f>VLOOKUP($J187,'Material category'!B:D,2,0)</f>
        <v>CA BL</v>
      </c>
      <c r="O187" s="123">
        <f>VLOOKUP(E187,'Billing Type Category'!A:C,3,0)*$L187</f>
        <v>8000</v>
      </c>
      <c r="P187" s="123">
        <f>VLOOKUP($J187,'Material category'!B:F,5,FALSE)*O187</f>
        <v>502320</v>
      </c>
      <c r="Q187" s="123">
        <f t="shared" si="10"/>
        <v>28787.789999999979</v>
      </c>
      <c r="R187" s="6">
        <f>VLOOKUP(E187,'Billing Type Category'!A:C,3,0)*M187</f>
        <v>473532.21</v>
      </c>
      <c r="S187" s="6">
        <f>VLOOKUP($J187,'Material category'!B:F,4,FALSE)*O187</f>
        <v>576000</v>
      </c>
      <c r="T187" s="6">
        <f t="shared" si="11"/>
        <v>37682.242990654202</v>
      </c>
      <c r="U187" s="6">
        <f t="shared" si="12"/>
        <v>511214.45299065422</v>
      </c>
      <c r="V187" s="2" t="str">
        <f>VLOOKUP($J187,'Material category'!B:D,3,0)</f>
        <v>CA</v>
      </c>
      <c r="W187" s="2" t="str">
        <f>VLOOKUP(G187,'Cust Category'!A:C,3,0)</f>
        <v>Key Account</v>
      </c>
      <c r="X187" s="2" t="str">
        <f>VLOOKUP(G187,'Cust Category'!A:C,2,0)</f>
        <v>CP All Public Company Limited</v>
      </c>
      <c r="Y187" s="31">
        <f t="shared" si="13"/>
        <v>62.79</v>
      </c>
      <c r="Z187">
        <f t="shared" si="14"/>
        <v>72</v>
      </c>
      <c r="AA187" s="48"/>
    </row>
    <row r="188" spans="1:27">
      <c r="A188" s="179">
        <v>45810</v>
      </c>
      <c r="B188" s="178" t="s">
        <v>5061</v>
      </c>
      <c r="C188" s="178" t="s">
        <v>5062</v>
      </c>
      <c r="D188" s="178" t="s">
        <v>12</v>
      </c>
      <c r="E188" s="178" t="s">
        <v>17</v>
      </c>
      <c r="F188" s="178" t="s">
        <v>5063</v>
      </c>
      <c r="G188" s="178" t="s">
        <v>1165</v>
      </c>
      <c r="H188" s="178" t="s">
        <v>22</v>
      </c>
      <c r="I188" s="178" t="s">
        <v>1165</v>
      </c>
      <c r="J188" s="178" t="s">
        <v>4786</v>
      </c>
      <c r="K188" s="178" t="s">
        <v>4854</v>
      </c>
      <c r="L188" s="180">
        <v>8000</v>
      </c>
      <c r="M188" s="181">
        <v>473532.21</v>
      </c>
      <c r="N188" s="2" t="str">
        <f>VLOOKUP($J188,'Material category'!B:D,2,0)</f>
        <v>CA MN</v>
      </c>
      <c r="O188" s="123">
        <f>VLOOKUP(E188,'Billing Type Category'!A:C,3,0)*$L188</f>
        <v>8000</v>
      </c>
      <c r="P188" s="123">
        <f>VLOOKUP($J188,'Material category'!B:F,5,FALSE)*O188</f>
        <v>502320</v>
      </c>
      <c r="Q188" s="123">
        <f t="shared" si="10"/>
        <v>28787.789999999979</v>
      </c>
      <c r="R188" s="6">
        <f>VLOOKUP(E188,'Billing Type Category'!A:C,3,0)*M188</f>
        <v>473532.21</v>
      </c>
      <c r="S188" s="6">
        <f>VLOOKUP($J188,'Material category'!B:F,4,FALSE)*O188</f>
        <v>576000</v>
      </c>
      <c r="T188" s="6">
        <f t="shared" si="11"/>
        <v>37682.242990654202</v>
      </c>
      <c r="U188" s="6">
        <f t="shared" si="12"/>
        <v>511214.45299065422</v>
      </c>
      <c r="V188" s="2" t="str">
        <f>VLOOKUP($J188,'Material category'!B:D,3,0)</f>
        <v>CA</v>
      </c>
      <c r="W188" s="2" t="str">
        <f>VLOOKUP(G188,'Cust Category'!A:C,3,0)</f>
        <v>Key Account</v>
      </c>
      <c r="X188" s="2" t="str">
        <f>VLOOKUP(G188,'Cust Category'!A:C,2,0)</f>
        <v>CP All Public Company Limited</v>
      </c>
      <c r="Y188" s="31">
        <f t="shared" si="13"/>
        <v>62.79</v>
      </c>
      <c r="Z188">
        <f t="shared" si="14"/>
        <v>72</v>
      </c>
      <c r="AA188" s="48"/>
    </row>
    <row r="189" spans="1:27">
      <c r="A189" s="179">
        <v>45810</v>
      </c>
      <c r="B189" s="178" t="s">
        <v>5061</v>
      </c>
      <c r="C189" s="178" t="s">
        <v>5062</v>
      </c>
      <c r="D189" s="178" t="s">
        <v>12</v>
      </c>
      <c r="E189" s="178" t="s">
        <v>17</v>
      </c>
      <c r="F189" s="178" t="s">
        <v>5063</v>
      </c>
      <c r="G189" s="178" t="s">
        <v>1165</v>
      </c>
      <c r="H189" s="178" t="s">
        <v>22</v>
      </c>
      <c r="I189" s="178" t="s">
        <v>1165</v>
      </c>
      <c r="J189" s="178" t="s">
        <v>4801</v>
      </c>
      <c r="K189" s="178" t="s">
        <v>4834</v>
      </c>
      <c r="L189" s="180">
        <v>8000</v>
      </c>
      <c r="M189" s="181">
        <v>473532.37</v>
      </c>
      <c r="N189" s="2" t="str">
        <f>VLOOKUP($J189,'Material category'!B:D,2,0)</f>
        <v>CA 100S YL</v>
      </c>
      <c r="O189" s="123">
        <f>VLOOKUP(E189,'Billing Type Category'!A:C,3,0)*$L189</f>
        <v>8000</v>
      </c>
      <c r="P189" s="123">
        <f>VLOOKUP($J189,'Material category'!B:F,5,FALSE)*O189</f>
        <v>502320</v>
      </c>
      <c r="Q189" s="123">
        <f t="shared" si="10"/>
        <v>28787.630000000005</v>
      </c>
      <c r="R189" s="6">
        <f>VLOOKUP(E189,'Billing Type Category'!A:C,3,0)*M189</f>
        <v>473532.37</v>
      </c>
      <c r="S189" s="6">
        <f>VLOOKUP($J189,'Material category'!B:F,4,FALSE)*O189</f>
        <v>576000</v>
      </c>
      <c r="T189" s="6">
        <f t="shared" si="11"/>
        <v>37682.242990654202</v>
      </c>
      <c r="U189" s="6">
        <f t="shared" si="12"/>
        <v>511214.61299065419</v>
      </c>
      <c r="V189" s="2" t="str">
        <f>VLOOKUP($J189,'Material category'!B:D,3,0)</f>
        <v>CAHD</v>
      </c>
      <c r="W189" s="2" t="str">
        <f>VLOOKUP(G189,'Cust Category'!A:C,3,0)</f>
        <v>Key Account</v>
      </c>
      <c r="X189" s="2" t="str">
        <f>VLOOKUP(G189,'Cust Category'!A:C,2,0)</f>
        <v>CP All Public Company Limited</v>
      </c>
      <c r="Y189" s="31">
        <f t="shared" si="13"/>
        <v>62.79</v>
      </c>
      <c r="Z189">
        <f t="shared" si="14"/>
        <v>72</v>
      </c>
      <c r="AA189" s="48"/>
    </row>
    <row r="190" spans="1:27">
      <c r="A190" s="179">
        <v>45810</v>
      </c>
      <c r="B190" s="178" t="s">
        <v>5064</v>
      </c>
      <c r="C190" s="178" t="s">
        <v>5065</v>
      </c>
      <c r="D190" s="178" t="s">
        <v>12</v>
      </c>
      <c r="E190" s="178" t="s">
        <v>17</v>
      </c>
      <c r="F190" s="178" t="s">
        <v>5066</v>
      </c>
      <c r="G190" s="178" t="s">
        <v>1165</v>
      </c>
      <c r="H190" s="178" t="s">
        <v>22</v>
      </c>
      <c r="I190" s="178" t="s">
        <v>1165</v>
      </c>
      <c r="J190" s="178" t="s">
        <v>4886</v>
      </c>
      <c r="K190" s="178" t="s">
        <v>4829</v>
      </c>
      <c r="L190" s="180">
        <v>10000</v>
      </c>
      <c r="M190" s="181">
        <v>591915.46</v>
      </c>
      <c r="N190" s="2" t="str">
        <f>VLOOKUP($J190,'Material category'!B:D,2,0)</f>
        <v>WC BL</v>
      </c>
      <c r="O190" s="123">
        <f>VLOOKUP(E190,'Billing Type Category'!A:C,3,0)*$L190</f>
        <v>10000</v>
      </c>
      <c r="P190" s="123">
        <f>VLOOKUP($J190,'Material category'!B:F,5,FALSE)*O190</f>
        <v>627900</v>
      </c>
      <c r="Q190" s="123">
        <f t="shared" si="10"/>
        <v>35984.540000000037</v>
      </c>
      <c r="R190" s="6">
        <f>VLOOKUP(E190,'Billing Type Category'!A:C,3,0)*M190</f>
        <v>591915.46</v>
      </c>
      <c r="S190" s="6">
        <f>VLOOKUP($J190,'Material category'!B:F,4,FALSE)*O190</f>
        <v>720000</v>
      </c>
      <c r="T190" s="6">
        <f t="shared" si="11"/>
        <v>47102.803738317758</v>
      </c>
      <c r="U190" s="6">
        <f t="shared" si="12"/>
        <v>639018.26373831776</v>
      </c>
      <c r="V190" s="2" t="str">
        <f>VLOOKUP($J190,'Material category'!B:D,3,0)</f>
        <v>WI</v>
      </c>
      <c r="W190" s="2" t="str">
        <f>VLOOKUP(G190,'Cust Category'!A:C,3,0)</f>
        <v>Key Account</v>
      </c>
      <c r="X190" s="2" t="str">
        <f>VLOOKUP(G190,'Cust Category'!A:C,2,0)</f>
        <v>CP All Public Company Limited</v>
      </c>
      <c r="Y190" s="31">
        <f t="shared" si="13"/>
        <v>62.79</v>
      </c>
      <c r="Z190">
        <f t="shared" si="14"/>
        <v>72</v>
      </c>
      <c r="AA190" s="48"/>
    </row>
    <row r="191" spans="1:27">
      <c r="A191" s="179">
        <v>45810</v>
      </c>
      <c r="B191" s="178" t="s">
        <v>5064</v>
      </c>
      <c r="C191" s="178" t="s">
        <v>5065</v>
      </c>
      <c r="D191" s="178" t="s">
        <v>12</v>
      </c>
      <c r="E191" s="178" t="s">
        <v>17</v>
      </c>
      <c r="F191" s="178" t="s">
        <v>5066</v>
      </c>
      <c r="G191" s="178" t="s">
        <v>1165</v>
      </c>
      <c r="H191" s="178" t="s">
        <v>22</v>
      </c>
      <c r="I191" s="178" t="s">
        <v>1165</v>
      </c>
      <c r="J191" s="178" t="s">
        <v>4900</v>
      </c>
      <c r="K191" s="178" t="s">
        <v>4831</v>
      </c>
      <c r="L191" s="180">
        <v>10000</v>
      </c>
      <c r="M191" s="181">
        <v>591915.46</v>
      </c>
      <c r="N191" s="2" t="str">
        <f>VLOOKUP($J191,'Material category'!B:D,2,0)</f>
        <v>WC GR</v>
      </c>
      <c r="O191" s="123">
        <f>VLOOKUP(E191,'Billing Type Category'!A:C,3,0)*$L191</f>
        <v>10000</v>
      </c>
      <c r="P191" s="123">
        <f>VLOOKUP($J191,'Material category'!B:F,5,FALSE)*O191</f>
        <v>627900</v>
      </c>
      <c r="Q191" s="123">
        <f t="shared" si="10"/>
        <v>35984.540000000037</v>
      </c>
      <c r="R191" s="6">
        <f>VLOOKUP(E191,'Billing Type Category'!A:C,3,0)*M191</f>
        <v>591915.46</v>
      </c>
      <c r="S191" s="6">
        <f>VLOOKUP($J191,'Material category'!B:F,4,FALSE)*O191</f>
        <v>720000</v>
      </c>
      <c r="T191" s="6">
        <f t="shared" si="11"/>
        <v>47102.803738317758</v>
      </c>
      <c r="U191" s="6">
        <f t="shared" si="12"/>
        <v>639018.26373831776</v>
      </c>
      <c r="V191" s="2" t="str">
        <f>VLOOKUP($J191,'Material category'!B:D,3,0)</f>
        <v>WI</v>
      </c>
      <c r="W191" s="2" t="str">
        <f>VLOOKUP(G191,'Cust Category'!A:C,3,0)</f>
        <v>Key Account</v>
      </c>
      <c r="X191" s="2" t="str">
        <f>VLOOKUP(G191,'Cust Category'!A:C,2,0)</f>
        <v>CP All Public Company Limited</v>
      </c>
      <c r="Y191" s="31">
        <f t="shared" si="13"/>
        <v>62.79</v>
      </c>
      <c r="Z191">
        <f t="shared" si="14"/>
        <v>72</v>
      </c>
      <c r="AA191" s="48"/>
    </row>
    <row r="192" spans="1:27">
      <c r="A192" s="179">
        <v>45810</v>
      </c>
      <c r="B192" s="178" t="s">
        <v>5067</v>
      </c>
      <c r="C192" s="178" t="s">
        <v>5068</v>
      </c>
      <c r="D192" s="178" t="s">
        <v>12</v>
      </c>
      <c r="E192" s="178" t="s">
        <v>17</v>
      </c>
      <c r="F192" s="178" t="s">
        <v>5069</v>
      </c>
      <c r="G192" s="178" t="s">
        <v>1165</v>
      </c>
      <c r="H192" s="178" t="s">
        <v>22</v>
      </c>
      <c r="I192" s="178" t="s">
        <v>1388</v>
      </c>
      <c r="J192" s="178" t="s">
        <v>4902</v>
      </c>
      <c r="K192" s="178" t="s">
        <v>4821</v>
      </c>
      <c r="L192" s="180">
        <v>1500</v>
      </c>
      <c r="M192" s="181">
        <v>200007.42</v>
      </c>
      <c r="N192" s="2" t="str">
        <f>VLOOKUP($J192,'Material category'!B:D,2,0)</f>
        <v>ME OB</v>
      </c>
      <c r="O192" s="123">
        <f>VLOOKUP(E192,'Billing Type Category'!A:C,3,0)*$L192</f>
        <v>1500</v>
      </c>
      <c r="P192" s="123">
        <f>VLOOKUP($J192,'Material category'!B:F,5,FALSE)*O192</f>
        <v>207795</v>
      </c>
      <c r="Q192" s="123">
        <f t="shared" si="10"/>
        <v>7787.5799999999872</v>
      </c>
      <c r="R192" s="6">
        <f>VLOOKUP(E192,'Billing Type Category'!A:C,3,0)*M192</f>
        <v>200007.42</v>
      </c>
      <c r="S192" s="6">
        <f>VLOOKUP($J192,'Material category'!B:F,4,FALSE)*O192</f>
        <v>240000</v>
      </c>
      <c r="T192" s="6">
        <f t="shared" si="11"/>
        <v>15700.934579439252</v>
      </c>
      <c r="U192" s="6">
        <f t="shared" si="12"/>
        <v>215708.35457943927</v>
      </c>
      <c r="V192" s="2" t="str">
        <f>VLOOKUP($J192,'Material category'!B:D,3,0)</f>
        <v>EV</v>
      </c>
      <c r="W192" s="2" t="str">
        <f>VLOOKUP(G192,'Cust Category'!A:C,3,0)</f>
        <v>Key Account</v>
      </c>
      <c r="X192" s="2" t="str">
        <f>VLOOKUP(G192,'Cust Category'!A:C,2,0)</f>
        <v>CP All Public Company Limited</v>
      </c>
      <c r="Y192" s="31">
        <f t="shared" si="13"/>
        <v>138.53</v>
      </c>
      <c r="Z192">
        <f t="shared" si="14"/>
        <v>160</v>
      </c>
      <c r="AA192" s="48"/>
    </row>
    <row r="193" spans="1:27">
      <c r="A193" s="179">
        <v>45810</v>
      </c>
      <c r="B193" s="178" t="s">
        <v>5067</v>
      </c>
      <c r="C193" s="178" t="s">
        <v>5068</v>
      </c>
      <c r="D193" s="178" t="s">
        <v>12</v>
      </c>
      <c r="E193" s="178" t="s">
        <v>17</v>
      </c>
      <c r="F193" s="178" t="s">
        <v>5069</v>
      </c>
      <c r="G193" s="178" t="s">
        <v>1165</v>
      </c>
      <c r="H193" s="178" t="s">
        <v>22</v>
      </c>
      <c r="I193" s="178" t="s">
        <v>1388</v>
      </c>
      <c r="J193" s="178" t="s">
        <v>4791</v>
      </c>
      <c r="K193" s="178" t="s">
        <v>4820</v>
      </c>
      <c r="L193" s="180">
        <v>2000</v>
      </c>
      <c r="M193" s="181">
        <v>266676.56</v>
      </c>
      <c r="N193" s="2" t="str">
        <f>VLOOKUP($J193,'Material category'!B:D,2,0)</f>
        <v>ME SB</v>
      </c>
      <c r="O193" s="123">
        <f>VLOOKUP(E193,'Billing Type Category'!A:C,3,0)*$L193</f>
        <v>2000</v>
      </c>
      <c r="P193" s="123">
        <f>VLOOKUP($J193,'Material category'!B:F,5,FALSE)*O193</f>
        <v>277060</v>
      </c>
      <c r="Q193" s="123">
        <f t="shared" si="10"/>
        <v>10383.440000000002</v>
      </c>
      <c r="R193" s="6">
        <f>VLOOKUP(E193,'Billing Type Category'!A:C,3,0)*M193</f>
        <v>266676.56</v>
      </c>
      <c r="S193" s="6">
        <f>VLOOKUP($J193,'Material category'!B:F,4,FALSE)*O193</f>
        <v>320000</v>
      </c>
      <c r="T193" s="6">
        <f t="shared" si="11"/>
        <v>20934.579439252335</v>
      </c>
      <c r="U193" s="6">
        <f t="shared" si="12"/>
        <v>287611.13943925232</v>
      </c>
      <c r="V193" s="2" t="str">
        <f>VLOOKUP($J193,'Material category'!B:D,3,0)</f>
        <v>EV</v>
      </c>
      <c r="W193" s="2" t="str">
        <f>VLOOKUP(G193,'Cust Category'!A:C,3,0)</f>
        <v>Key Account</v>
      </c>
      <c r="X193" s="2" t="str">
        <f>VLOOKUP(G193,'Cust Category'!A:C,2,0)</f>
        <v>CP All Public Company Limited</v>
      </c>
      <c r="Y193" s="31">
        <f t="shared" si="13"/>
        <v>138.53</v>
      </c>
      <c r="Z193">
        <f t="shared" si="14"/>
        <v>160</v>
      </c>
      <c r="AA193" s="48"/>
    </row>
    <row r="194" spans="1:27">
      <c r="A194" s="179">
        <v>45810</v>
      </c>
      <c r="B194" s="178" t="s">
        <v>5067</v>
      </c>
      <c r="C194" s="178" t="s">
        <v>5068</v>
      </c>
      <c r="D194" s="178" t="s">
        <v>12</v>
      </c>
      <c r="E194" s="178" t="s">
        <v>17</v>
      </c>
      <c r="F194" s="178" t="s">
        <v>5069</v>
      </c>
      <c r="G194" s="178" t="s">
        <v>1165</v>
      </c>
      <c r="H194" s="178" t="s">
        <v>22</v>
      </c>
      <c r="I194" s="178" t="s">
        <v>1388</v>
      </c>
      <c r="J194" s="178" t="s">
        <v>4792</v>
      </c>
      <c r="K194" s="178" t="s">
        <v>4851</v>
      </c>
      <c r="L194" s="180">
        <v>1000</v>
      </c>
      <c r="M194" s="181">
        <v>142927.54</v>
      </c>
      <c r="N194" s="2" t="str">
        <f>VLOOKUP($J194,'Material category'!B:D,2,0)</f>
        <v>ME OP</v>
      </c>
      <c r="O194" s="123">
        <f>VLOOKUP(E194,'Billing Type Category'!A:C,3,0)*$L194</f>
        <v>1000</v>
      </c>
      <c r="P194" s="123">
        <f>VLOOKUP($J194,'Material category'!B:F,5,FALSE)*O194</f>
        <v>151550</v>
      </c>
      <c r="Q194" s="123">
        <f t="shared" ref="Q194:Q257" si="15">P194-R194</f>
        <v>8622.4599999999919</v>
      </c>
      <c r="R194" s="6">
        <f>VLOOKUP(E194,'Billing Type Category'!A:C,3,0)*M194</f>
        <v>142927.54</v>
      </c>
      <c r="S194" s="6">
        <f>VLOOKUP($J194,'Material category'!B:F,4,FALSE)*O194</f>
        <v>175000</v>
      </c>
      <c r="T194" s="6">
        <f t="shared" ref="T194:T257" si="16">S194*7/107</f>
        <v>11448.598130841121</v>
      </c>
      <c r="U194" s="6">
        <f t="shared" ref="U194:U257" si="17">R194+T194</f>
        <v>154376.13813084114</v>
      </c>
      <c r="V194" s="2" t="str">
        <f>VLOOKUP($J194,'Material category'!B:D,3,0)</f>
        <v>EV</v>
      </c>
      <c r="W194" s="2" t="str">
        <f>VLOOKUP(G194,'Cust Category'!A:C,3,0)</f>
        <v>Key Account</v>
      </c>
      <c r="X194" s="2" t="str">
        <f>VLOOKUP(G194,'Cust Category'!A:C,2,0)</f>
        <v>CP All Public Company Limited</v>
      </c>
      <c r="Y194" s="31">
        <f t="shared" ref="Y194:Y257" si="18">P194/O194</f>
        <v>151.55000000000001</v>
      </c>
      <c r="Z194">
        <f t="shared" ref="Z194:Z257" si="19">S194/O194</f>
        <v>175</v>
      </c>
      <c r="AA194" s="48"/>
    </row>
    <row r="195" spans="1:27">
      <c r="A195" s="179">
        <v>45810</v>
      </c>
      <c r="B195" s="178" t="s">
        <v>5067</v>
      </c>
      <c r="C195" s="178" t="s">
        <v>5068</v>
      </c>
      <c r="D195" s="178" t="s">
        <v>12</v>
      </c>
      <c r="E195" s="178" t="s">
        <v>17</v>
      </c>
      <c r="F195" s="178" t="s">
        <v>5069</v>
      </c>
      <c r="G195" s="178" t="s">
        <v>1165</v>
      </c>
      <c r="H195" s="178" t="s">
        <v>22</v>
      </c>
      <c r="I195" s="178" t="s">
        <v>1388</v>
      </c>
      <c r="J195" s="178" t="s">
        <v>4785</v>
      </c>
      <c r="K195" s="178" t="s">
        <v>4832</v>
      </c>
      <c r="L195" s="180">
        <v>8000</v>
      </c>
      <c r="M195" s="181">
        <v>473532.21</v>
      </c>
      <c r="N195" s="2" t="str">
        <f>VLOOKUP($J195,'Material category'!B:D,2,0)</f>
        <v>CA FL</v>
      </c>
      <c r="O195" s="123">
        <f>VLOOKUP(E195,'Billing Type Category'!A:C,3,0)*$L195</f>
        <v>8000</v>
      </c>
      <c r="P195" s="123">
        <f>VLOOKUP($J195,'Material category'!B:F,5,FALSE)*O195</f>
        <v>502320</v>
      </c>
      <c r="Q195" s="123">
        <f t="shared" si="15"/>
        <v>28787.789999999979</v>
      </c>
      <c r="R195" s="6">
        <f>VLOOKUP(E195,'Billing Type Category'!A:C,3,0)*M195</f>
        <v>473532.21</v>
      </c>
      <c r="S195" s="6">
        <f>VLOOKUP($J195,'Material category'!B:F,4,FALSE)*O195</f>
        <v>576000</v>
      </c>
      <c r="T195" s="6">
        <f t="shared" si="16"/>
        <v>37682.242990654202</v>
      </c>
      <c r="U195" s="6">
        <f t="shared" si="17"/>
        <v>511214.45299065422</v>
      </c>
      <c r="V195" s="2" t="str">
        <f>VLOOKUP($J195,'Material category'!B:D,3,0)</f>
        <v>CA</v>
      </c>
      <c r="W195" s="2" t="str">
        <f>VLOOKUP(G195,'Cust Category'!A:C,3,0)</f>
        <v>Key Account</v>
      </c>
      <c r="X195" s="2" t="str">
        <f>VLOOKUP(G195,'Cust Category'!A:C,2,0)</f>
        <v>CP All Public Company Limited</v>
      </c>
      <c r="Y195" s="31">
        <f t="shared" si="18"/>
        <v>62.79</v>
      </c>
      <c r="Z195">
        <f t="shared" si="19"/>
        <v>72</v>
      </c>
      <c r="AA195" s="48"/>
    </row>
    <row r="196" spans="1:27">
      <c r="A196" s="179">
        <v>45810</v>
      </c>
      <c r="B196" s="178" t="s">
        <v>5067</v>
      </c>
      <c r="C196" s="178" t="s">
        <v>5068</v>
      </c>
      <c r="D196" s="178" t="s">
        <v>12</v>
      </c>
      <c r="E196" s="178" t="s">
        <v>17</v>
      </c>
      <c r="F196" s="178" t="s">
        <v>5069</v>
      </c>
      <c r="G196" s="178" t="s">
        <v>1165</v>
      </c>
      <c r="H196" s="178" t="s">
        <v>22</v>
      </c>
      <c r="I196" s="178" t="s">
        <v>1388</v>
      </c>
      <c r="J196" s="178" t="s">
        <v>4782</v>
      </c>
      <c r="K196" s="178" t="s">
        <v>4833</v>
      </c>
      <c r="L196" s="180">
        <v>8000</v>
      </c>
      <c r="M196" s="181">
        <v>473532.21</v>
      </c>
      <c r="N196" s="2" t="str">
        <f>VLOOKUP($J196,'Material category'!B:D,2,0)</f>
        <v>CA BL</v>
      </c>
      <c r="O196" s="123">
        <f>VLOOKUP(E196,'Billing Type Category'!A:C,3,0)*$L196</f>
        <v>8000</v>
      </c>
      <c r="P196" s="123">
        <f>VLOOKUP($J196,'Material category'!B:F,5,FALSE)*O196</f>
        <v>502320</v>
      </c>
      <c r="Q196" s="123">
        <f t="shared" si="15"/>
        <v>28787.789999999979</v>
      </c>
      <c r="R196" s="6">
        <f>VLOOKUP(E196,'Billing Type Category'!A:C,3,0)*M196</f>
        <v>473532.21</v>
      </c>
      <c r="S196" s="6">
        <f>VLOOKUP($J196,'Material category'!B:F,4,FALSE)*O196</f>
        <v>576000</v>
      </c>
      <c r="T196" s="6">
        <f t="shared" si="16"/>
        <v>37682.242990654202</v>
      </c>
      <c r="U196" s="6">
        <f t="shared" si="17"/>
        <v>511214.45299065422</v>
      </c>
      <c r="V196" s="2" t="str">
        <f>VLOOKUP($J196,'Material category'!B:D,3,0)</f>
        <v>CA</v>
      </c>
      <c r="W196" s="2" t="str">
        <f>VLOOKUP(G196,'Cust Category'!A:C,3,0)</f>
        <v>Key Account</v>
      </c>
      <c r="X196" s="2" t="str">
        <f>VLOOKUP(G196,'Cust Category'!A:C,2,0)</f>
        <v>CP All Public Company Limited</v>
      </c>
      <c r="Y196" s="31">
        <f t="shared" si="18"/>
        <v>62.79</v>
      </c>
      <c r="Z196">
        <f t="shared" si="19"/>
        <v>72</v>
      </c>
      <c r="AA196" s="48"/>
    </row>
    <row r="197" spans="1:27">
      <c r="A197" s="179">
        <v>45810</v>
      </c>
      <c r="B197" s="178" t="s">
        <v>5067</v>
      </c>
      <c r="C197" s="178" t="s">
        <v>5068</v>
      </c>
      <c r="D197" s="178" t="s">
        <v>12</v>
      </c>
      <c r="E197" s="178" t="s">
        <v>17</v>
      </c>
      <c r="F197" s="178" t="s">
        <v>5069</v>
      </c>
      <c r="G197" s="178" t="s">
        <v>1165</v>
      </c>
      <c r="H197" s="178" t="s">
        <v>22</v>
      </c>
      <c r="I197" s="178" t="s">
        <v>1388</v>
      </c>
      <c r="J197" s="178" t="s">
        <v>4786</v>
      </c>
      <c r="K197" s="178" t="s">
        <v>4854</v>
      </c>
      <c r="L197" s="180">
        <v>4000</v>
      </c>
      <c r="M197" s="181">
        <v>236766.1</v>
      </c>
      <c r="N197" s="2" t="str">
        <f>VLOOKUP($J197,'Material category'!B:D,2,0)</f>
        <v>CA MN</v>
      </c>
      <c r="O197" s="123">
        <f>VLOOKUP(E197,'Billing Type Category'!A:C,3,0)*$L197</f>
        <v>4000</v>
      </c>
      <c r="P197" s="123">
        <f>VLOOKUP($J197,'Material category'!B:F,5,FALSE)*O197</f>
        <v>251160</v>
      </c>
      <c r="Q197" s="123">
        <f t="shared" si="15"/>
        <v>14393.899999999994</v>
      </c>
      <c r="R197" s="6">
        <f>VLOOKUP(E197,'Billing Type Category'!A:C,3,0)*M197</f>
        <v>236766.1</v>
      </c>
      <c r="S197" s="6">
        <f>VLOOKUP($J197,'Material category'!B:F,4,FALSE)*O197</f>
        <v>288000</v>
      </c>
      <c r="T197" s="6">
        <f t="shared" si="16"/>
        <v>18841.121495327101</v>
      </c>
      <c r="U197" s="6">
        <f t="shared" si="17"/>
        <v>255607.2214953271</v>
      </c>
      <c r="V197" s="2" t="str">
        <f>VLOOKUP($J197,'Material category'!B:D,3,0)</f>
        <v>CA</v>
      </c>
      <c r="W197" s="2" t="str">
        <f>VLOOKUP(G197,'Cust Category'!A:C,3,0)</f>
        <v>Key Account</v>
      </c>
      <c r="X197" s="2" t="str">
        <f>VLOOKUP(G197,'Cust Category'!A:C,2,0)</f>
        <v>CP All Public Company Limited</v>
      </c>
      <c r="Y197" s="31">
        <f t="shared" si="18"/>
        <v>62.79</v>
      </c>
      <c r="Z197">
        <f t="shared" si="19"/>
        <v>72</v>
      </c>
      <c r="AA197" s="48"/>
    </row>
    <row r="198" spans="1:27">
      <c r="A198" s="179">
        <v>45810</v>
      </c>
      <c r="B198" s="178" t="s">
        <v>5067</v>
      </c>
      <c r="C198" s="178" t="s">
        <v>5068</v>
      </c>
      <c r="D198" s="178" t="s">
        <v>12</v>
      </c>
      <c r="E198" s="178" t="s">
        <v>17</v>
      </c>
      <c r="F198" s="178" t="s">
        <v>5069</v>
      </c>
      <c r="G198" s="178" t="s">
        <v>1165</v>
      </c>
      <c r="H198" s="178" t="s">
        <v>22</v>
      </c>
      <c r="I198" s="178" t="s">
        <v>1388</v>
      </c>
      <c r="J198" s="178" t="s">
        <v>4801</v>
      </c>
      <c r="K198" s="178" t="s">
        <v>4834</v>
      </c>
      <c r="L198" s="180">
        <v>6000</v>
      </c>
      <c r="M198" s="181">
        <v>355149.27</v>
      </c>
      <c r="N198" s="2" t="str">
        <f>VLOOKUP($J198,'Material category'!B:D,2,0)</f>
        <v>CA 100S YL</v>
      </c>
      <c r="O198" s="123">
        <f>VLOOKUP(E198,'Billing Type Category'!A:C,3,0)*$L198</f>
        <v>6000</v>
      </c>
      <c r="P198" s="123">
        <f>VLOOKUP($J198,'Material category'!B:F,5,FALSE)*O198</f>
        <v>376740</v>
      </c>
      <c r="Q198" s="123">
        <f t="shared" si="15"/>
        <v>21590.729999999981</v>
      </c>
      <c r="R198" s="6">
        <f>VLOOKUP(E198,'Billing Type Category'!A:C,3,0)*M198</f>
        <v>355149.27</v>
      </c>
      <c r="S198" s="6">
        <f>VLOOKUP($J198,'Material category'!B:F,4,FALSE)*O198</f>
        <v>432000</v>
      </c>
      <c r="T198" s="6">
        <f t="shared" si="16"/>
        <v>28261.682242990653</v>
      </c>
      <c r="U198" s="6">
        <f t="shared" si="17"/>
        <v>383410.95224299066</v>
      </c>
      <c r="V198" s="2" t="str">
        <f>VLOOKUP($J198,'Material category'!B:D,3,0)</f>
        <v>CAHD</v>
      </c>
      <c r="W198" s="2" t="str">
        <f>VLOOKUP(G198,'Cust Category'!A:C,3,0)</f>
        <v>Key Account</v>
      </c>
      <c r="X198" s="2" t="str">
        <f>VLOOKUP(G198,'Cust Category'!A:C,2,0)</f>
        <v>CP All Public Company Limited</v>
      </c>
      <c r="Y198" s="31">
        <f t="shared" si="18"/>
        <v>62.79</v>
      </c>
      <c r="Z198">
        <f t="shared" si="19"/>
        <v>72</v>
      </c>
      <c r="AA198" s="48"/>
    </row>
    <row r="199" spans="1:27">
      <c r="A199" s="179">
        <v>45810</v>
      </c>
      <c r="B199" s="178" t="s">
        <v>5067</v>
      </c>
      <c r="C199" s="178" t="s">
        <v>5068</v>
      </c>
      <c r="D199" s="178" t="s">
        <v>12</v>
      </c>
      <c r="E199" s="178" t="s">
        <v>17</v>
      </c>
      <c r="F199" s="178" t="s">
        <v>5069</v>
      </c>
      <c r="G199" s="178" t="s">
        <v>1165</v>
      </c>
      <c r="H199" s="178" t="s">
        <v>22</v>
      </c>
      <c r="I199" s="178" t="s">
        <v>1388</v>
      </c>
      <c r="J199" s="178" t="s">
        <v>4806</v>
      </c>
      <c r="K199" s="178" t="s">
        <v>4852</v>
      </c>
      <c r="L199" s="180">
        <v>1500</v>
      </c>
      <c r="M199" s="181">
        <v>88787.32</v>
      </c>
      <c r="N199" s="2" t="str">
        <f>VLOOKUP($J199,'Material category'!B:D,2,0)</f>
        <v>CA 100S GR</v>
      </c>
      <c r="O199" s="123">
        <f>VLOOKUP(E199,'Billing Type Category'!A:C,3,0)*$L199</f>
        <v>1500</v>
      </c>
      <c r="P199" s="123">
        <f>VLOOKUP($J199,'Material category'!B:F,5,FALSE)*O199</f>
        <v>94185</v>
      </c>
      <c r="Q199" s="123">
        <f t="shared" si="15"/>
        <v>5397.679999999993</v>
      </c>
      <c r="R199" s="6">
        <f>VLOOKUP(E199,'Billing Type Category'!A:C,3,0)*M199</f>
        <v>88787.32</v>
      </c>
      <c r="S199" s="6">
        <f>VLOOKUP($J199,'Material category'!B:F,4,FALSE)*O199</f>
        <v>108000</v>
      </c>
      <c r="T199" s="6">
        <f t="shared" si="16"/>
        <v>7065.4205607476633</v>
      </c>
      <c r="U199" s="6">
        <f t="shared" si="17"/>
        <v>95852.740560747668</v>
      </c>
      <c r="V199" s="2" t="str">
        <f>VLOOKUP($J199,'Material category'!B:D,3,0)</f>
        <v>CAHD</v>
      </c>
      <c r="W199" s="2" t="str">
        <f>VLOOKUP(G199,'Cust Category'!A:C,3,0)</f>
        <v>Key Account</v>
      </c>
      <c r="X199" s="2" t="str">
        <f>VLOOKUP(G199,'Cust Category'!A:C,2,0)</f>
        <v>CP All Public Company Limited</v>
      </c>
      <c r="Y199" s="31">
        <f t="shared" si="18"/>
        <v>62.79</v>
      </c>
      <c r="Z199">
        <f t="shared" si="19"/>
        <v>72</v>
      </c>
      <c r="AA199" s="48"/>
    </row>
    <row r="200" spans="1:27">
      <c r="A200" s="179">
        <v>45810</v>
      </c>
      <c r="B200" s="178" t="s">
        <v>5070</v>
      </c>
      <c r="C200" s="178" t="s">
        <v>5071</v>
      </c>
      <c r="D200" s="178" t="s">
        <v>12</v>
      </c>
      <c r="E200" s="178" t="s">
        <v>17</v>
      </c>
      <c r="F200" s="178" t="s">
        <v>5072</v>
      </c>
      <c r="G200" s="178" t="s">
        <v>1165</v>
      </c>
      <c r="H200" s="178" t="s">
        <v>22</v>
      </c>
      <c r="I200" s="178" t="s">
        <v>1388</v>
      </c>
      <c r="J200" s="178" t="s">
        <v>4874</v>
      </c>
      <c r="K200" s="178" t="s">
        <v>4822</v>
      </c>
      <c r="L200" s="180">
        <v>500</v>
      </c>
      <c r="M200" s="181">
        <v>49474.77</v>
      </c>
      <c r="N200" s="2" t="str">
        <f>VLOOKUP($J200,'Material category'!B:D,2,0)</f>
        <v>WI BL</v>
      </c>
      <c r="O200" s="123">
        <f>VLOOKUP(E200,'Billing Type Category'!A:C,3,0)*$L200</f>
        <v>500</v>
      </c>
      <c r="P200" s="123">
        <f>VLOOKUP($J200,'Material category'!B:F,5,FALSE)*O200</f>
        <v>52075</v>
      </c>
      <c r="Q200" s="123">
        <f t="shared" si="15"/>
        <v>2600.2300000000032</v>
      </c>
      <c r="R200" s="6">
        <f>VLOOKUP(E200,'Billing Type Category'!A:C,3,0)*M200</f>
        <v>49474.77</v>
      </c>
      <c r="S200" s="6">
        <f>VLOOKUP($J200,'Material category'!B:F,4,FALSE)*O200</f>
        <v>60000</v>
      </c>
      <c r="T200" s="6">
        <f t="shared" si="16"/>
        <v>3925.233644859813</v>
      </c>
      <c r="U200" s="6">
        <f t="shared" si="17"/>
        <v>53400.003644859811</v>
      </c>
      <c r="V200" s="2" t="str">
        <f>VLOOKUP($J200,'Material category'!B:D,3,0)</f>
        <v>WI</v>
      </c>
      <c r="W200" s="2" t="str">
        <f>VLOOKUP(G200,'Cust Category'!A:C,3,0)</f>
        <v>Key Account</v>
      </c>
      <c r="X200" s="2" t="str">
        <f>VLOOKUP(G200,'Cust Category'!A:C,2,0)</f>
        <v>CP All Public Company Limited</v>
      </c>
      <c r="Y200" s="31">
        <f t="shared" si="18"/>
        <v>104.15</v>
      </c>
      <c r="Z200">
        <f t="shared" si="19"/>
        <v>120</v>
      </c>
      <c r="AA200" s="48"/>
    </row>
    <row r="201" spans="1:27">
      <c r="A201" s="179">
        <v>45810</v>
      </c>
      <c r="B201" s="178" t="s">
        <v>5070</v>
      </c>
      <c r="C201" s="178" t="s">
        <v>5071</v>
      </c>
      <c r="D201" s="178" t="s">
        <v>12</v>
      </c>
      <c r="E201" s="178" t="s">
        <v>17</v>
      </c>
      <c r="F201" s="178" t="s">
        <v>5072</v>
      </c>
      <c r="G201" s="178" t="s">
        <v>1165</v>
      </c>
      <c r="H201" s="178" t="s">
        <v>22</v>
      </c>
      <c r="I201" s="178" t="s">
        <v>1388</v>
      </c>
      <c r="J201" s="178" t="s">
        <v>4898</v>
      </c>
      <c r="K201" s="178" t="s">
        <v>4830</v>
      </c>
      <c r="L201" s="180">
        <v>5000</v>
      </c>
      <c r="M201" s="181">
        <v>295957.73</v>
      </c>
      <c r="N201" s="2" t="str">
        <f>VLOOKUP($J201,'Material category'!B:D,2,0)</f>
        <v>WC RE</v>
      </c>
      <c r="O201" s="123">
        <f>VLOOKUP(E201,'Billing Type Category'!A:C,3,0)*$L201</f>
        <v>5000</v>
      </c>
      <c r="P201" s="123">
        <f>VLOOKUP($J201,'Material category'!B:F,5,FALSE)*O201</f>
        <v>313950</v>
      </c>
      <c r="Q201" s="123">
        <f t="shared" si="15"/>
        <v>17992.270000000019</v>
      </c>
      <c r="R201" s="6">
        <f>VLOOKUP(E201,'Billing Type Category'!A:C,3,0)*M201</f>
        <v>295957.73</v>
      </c>
      <c r="S201" s="6">
        <f>VLOOKUP($J201,'Material category'!B:F,4,FALSE)*O201</f>
        <v>360000</v>
      </c>
      <c r="T201" s="6">
        <f t="shared" si="16"/>
        <v>23551.401869158879</v>
      </c>
      <c r="U201" s="6">
        <f t="shared" si="17"/>
        <v>319509.13186915888</v>
      </c>
      <c r="V201" s="2" t="str">
        <f>VLOOKUP($J201,'Material category'!B:D,3,0)</f>
        <v>WI</v>
      </c>
      <c r="W201" s="2" t="str">
        <f>VLOOKUP(G201,'Cust Category'!A:C,3,0)</f>
        <v>Key Account</v>
      </c>
      <c r="X201" s="2" t="str">
        <f>VLOOKUP(G201,'Cust Category'!A:C,2,0)</f>
        <v>CP All Public Company Limited</v>
      </c>
      <c r="Y201" s="31">
        <f t="shared" si="18"/>
        <v>62.79</v>
      </c>
      <c r="Z201">
        <f t="shared" si="19"/>
        <v>72</v>
      </c>
      <c r="AA201" s="48"/>
    </row>
    <row r="202" spans="1:27">
      <c r="A202" s="179">
        <v>45810</v>
      </c>
      <c r="B202" s="178" t="s">
        <v>5070</v>
      </c>
      <c r="C202" s="178" t="s">
        <v>5071</v>
      </c>
      <c r="D202" s="178" t="s">
        <v>12</v>
      </c>
      <c r="E202" s="178" t="s">
        <v>17</v>
      </c>
      <c r="F202" s="178" t="s">
        <v>5072</v>
      </c>
      <c r="G202" s="178" t="s">
        <v>1165</v>
      </c>
      <c r="H202" s="178" t="s">
        <v>22</v>
      </c>
      <c r="I202" s="178" t="s">
        <v>1388</v>
      </c>
      <c r="J202" s="178" t="s">
        <v>4886</v>
      </c>
      <c r="K202" s="178" t="s">
        <v>4829</v>
      </c>
      <c r="L202" s="180">
        <v>7500</v>
      </c>
      <c r="M202" s="181">
        <v>443936.59</v>
      </c>
      <c r="N202" s="2" t="str">
        <f>VLOOKUP($J202,'Material category'!B:D,2,0)</f>
        <v>WC BL</v>
      </c>
      <c r="O202" s="123">
        <f>VLOOKUP(E202,'Billing Type Category'!A:C,3,0)*$L202</f>
        <v>7500</v>
      </c>
      <c r="P202" s="123">
        <f>VLOOKUP($J202,'Material category'!B:F,5,FALSE)*O202</f>
        <v>470925</v>
      </c>
      <c r="Q202" s="123">
        <f t="shared" si="15"/>
        <v>26988.409999999974</v>
      </c>
      <c r="R202" s="6">
        <f>VLOOKUP(E202,'Billing Type Category'!A:C,3,0)*M202</f>
        <v>443936.59</v>
      </c>
      <c r="S202" s="6">
        <f>VLOOKUP($J202,'Material category'!B:F,4,FALSE)*O202</f>
        <v>540000</v>
      </c>
      <c r="T202" s="6">
        <f t="shared" si="16"/>
        <v>35327.102803738315</v>
      </c>
      <c r="U202" s="6">
        <f t="shared" si="17"/>
        <v>479263.69280373835</v>
      </c>
      <c r="V202" s="2" t="str">
        <f>VLOOKUP($J202,'Material category'!B:D,3,0)</f>
        <v>WI</v>
      </c>
      <c r="W202" s="2" t="str">
        <f>VLOOKUP(G202,'Cust Category'!A:C,3,0)</f>
        <v>Key Account</v>
      </c>
      <c r="X202" s="2" t="str">
        <f>VLOOKUP(G202,'Cust Category'!A:C,2,0)</f>
        <v>CP All Public Company Limited</v>
      </c>
      <c r="Y202" s="31">
        <f t="shared" si="18"/>
        <v>62.79</v>
      </c>
      <c r="Z202">
        <f t="shared" si="19"/>
        <v>72</v>
      </c>
      <c r="AA202" s="48"/>
    </row>
    <row r="203" spans="1:27">
      <c r="A203" s="179">
        <v>45810</v>
      </c>
      <c r="B203" s="178" t="s">
        <v>5070</v>
      </c>
      <c r="C203" s="178" t="s">
        <v>5071</v>
      </c>
      <c r="D203" s="178" t="s">
        <v>12</v>
      </c>
      <c r="E203" s="178" t="s">
        <v>17</v>
      </c>
      <c r="F203" s="178" t="s">
        <v>5072</v>
      </c>
      <c r="G203" s="178" t="s">
        <v>1165</v>
      </c>
      <c r="H203" s="178" t="s">
        <v>22</v>
      </c>
      <c r="I203" s="178" t="s">
        <v>1388</v>
      </c>
      <c r="J203" s="178" t="s">
        <v>4900</v>
      </c>
      <c r="K203" s="178" t="s">
        <v>4831</v>
      </c>
      <c r="L203" s="180">
        <v>4000</v>
      </c>
      <c r="M203" s="181">
        <v>236766.18</v>
      </c>
      <c r="N203" s="2" t="str">
        <f>VLOOKUP($J203,'Material category'!B:D,2,0)</f>
        <v>WC GR</v>
      </c>
      <c r="O203" s="123">
        <f>VLOOKUP(E203,'Billing Type Category'!A:C,3,0)*$L203</f>
        <v>4000</v>
      </c>
      <c r="P203" s="123">
        <f>VLOOKUP($J203,'Material category'!B:F,5,FALSE)*O203</f>
        <v>251160</v>
      </c>
      <c r="Q203" s="123">
        <f t="shared" si="15"/>
        <v>14393.820000000007</v>
      </c>
      <c r="R203" s="6">
        <f>VLOOKUP(E203,'Billing Type Category'!A:C,3,0)*M203</f>
        <v>236766.18</v>
      </c>
      <c r="S203" s="6">
        <f>VLOOKUP($J203,'Material category'!B:F,4,FALSE)*O203</f>
        <v>288000</v>
      </c>
      <c r="T203" s="6">
        <f t="shared" si="16"/>
        <v>18841.121495327101</v>
      </c>
      <c r="U203" s="6">
        <f t="shared" si="17"/>
        <v>255607.30149532709</v>
      </c>
      <c r="V203" s="2" t="str">
        <f>VLOOKUP($J203,'Material category'!B:D,3,0)</f>
        <v>WI</v>
      </c>
      <c r="W203" s="2" t="str">
        <f>VLOOKUP(G203,'Cust Category'!A:C,3,0)</f>
        <v>Key Account</v>
      </c>
      <c r="X203" s="2" t="str">
        <f>VLOOKUP(G203,'Cust Category'!A:C,2,0)</f>
        <v>CP All Public Company Limited</v>
      </c>
      <c r="Y203" s="31">
        <f t="shared" si="18"/>
        <v>62.79</v>
      </c>
      <c r="Z203">
        <f t="shared" si="19"/>
        <v>72</v>
      </c>
      <c r="AA203" s="48"/>
    </row>
    <row r="204" spans="1:27">
      <c r="A204" s="179">
        <v>45810</v>
      </c>
      <c r="B204" s="178" t="s">
        <v>5073</v>
      </c>
      <c r="C204" s="178" t="s">
        <v>5074</v>
      </c>
      <c r="D204" s="178" t="s">
        <v>12</v>
      </c>
      <c r="E204" s="178" t="s">
        <v>17</v>
      </c>
      <c r="F204" s="178" t="s">
        <v>5075</v>
      </c>
      <c r="G204" s="178" t="s">
        <v>1165</v>
      </c>
      <c r="H204" s="178" t="s">
        <v>22</v>
      </c>
      <c r="I204" s="178" t="s">
        <v>1387</v>
      </c>
      <c r="J204" s="178" t="s">
        <v>4902</v>
      </c>
      <c r="K204" s="178" t="s">
        <v>4821</v>
      </c>
      <c r="L204" s="180">
        <v>500</v>
      </c>
      <c r="M204" s="181">
        <v>66669.14</v>
      </c>
      <c r="N204" s="2" t="str">
        <f>VLOOKUP($J204,'Material category'!B:D,2,0)</f>
        <v>ME OB</v>
      </c>
      <c r="O204" s="123">
        <f>VLOOKUP(E204,'Billing Type Category'!A:C,3,0)*$L204</f>
        <v>500</v>
      </c>
      <c r="P204" s="123">
        <f>VLOOKUP($J204,'Material category'!B:F,5,FALSE)*O204</f>
        <v>69265</v>
      </c>
      <c r="Q204" s="123">
        <f t="shared" si="15"/>
        <v>2595.8600000000006</v>
      </c>
      <c r="R204" s="6">
        <f>VLOOKUP(E204,'Billing Type Category'!A:C,3,0)*M204</f>
        <v>66669.14</v>
      </c>
      <c r="S204" s="6">
        <f>VLOOKUP($J204,'Material category'!B:F,4,FALSE)*O204</f>
        <v>80000</v>
      </c>
      <c r="T204" s="6">
        <f t="shared" si="16"/>
        <v>5233.6448598130837</v>
      </c>
      <c r="U204" s="6">
        <f t="shared" si="17"/>
        <v>71902.78485981308</v>
      </c>
      <c r="V204" s="2" t="str">
        <f>VLOOKUP($J204,'Material category'!B:D,3,0)</f>
        <v>EV</v>
      </c>
      <c r="W204" s="2" t="str">
        <f>VLOOKUP(G204,'Cust Category'!A:C,3,0)</f>
        <v>Key Account</v>
      </c>
      <c r="X204" s="2" t="str">
        <f>VLOOKUP(G204,'Cust Category'!A:C,2,0)</f>
        <v>CP All Public Company Limited</v>
      </c>
      <c r="Y204" s="31">
        <f t="shared" si="18"/>
        <v>138.53</v>
      </c>
      <c r="Z204">
        <f t="shared" si="19"/>
        <v>160</v>
      </c>
      <c r="AA204" s="48"/>
    </row>
    <row r="205" spans="1:27">
      <c r="A205" s="179">
        <v>45810</v>
      </c>
      <c r="B205" s="178" t="s">
        <v>5073</v>
      </c>
      <c r="C205" s="178" t="s">
        <v>5074</v>
      </c>
      <c r="D205" s="178" t="s">
        <v>12</v>
      </c>
      <c r="E205" s="178" t="s">
        <v>17</v>
      </c>
      <c r="F205" s="178" t="s">
        <v>5075</v>
      </c>
      <c r="G205" s="178" t="s">
        <v>1165</v>
      </c>
      <c r="H205" s="178" t="s">
        <v>22</v>
      </c>
      <c r="I205" s="178" t="s">
        <v>1387</v>
      </c>
      <c r="J205" s="178" t="s">
        <v>4791</v>
      </c>
      <c r="K205" s="178" t="s">
        <v>4820</v>
      </c>
      <c r="L205" s="180">
        <v>1500</v>
      </c>
      <c r="M205" s="181">
        <v>200007.42</v>
      </c>
      <c r="N205" s="2" t="str">
        <f>VLOOKUP($J205,'Material category'!B:D,2,0)</f>
        <v>ME SB</v>
      </c>
      <c r="O205" s="123">
        <f>VLOOKUP(E205,'Billing Type Category'!A:C,3,0)*$L205</f>
        <v>1500</v>
      </c>
      <c r="P205" s="123">
        <f>VLOOKUP($J205,'Material category'!B:F,5,FALSE)*O205</f>
        <v>207795</v>
      </c>
      <c r="Q205" s="123">
        <f t="shared" si="15"/>
        <v>7787.5799999999872</v>
      </c>
      <c r="R205" s="6">
        <f>VLOOKUP(E205,'Billing Type Category'!A:C,3,0)*M205</f>
        <v>200007.42</v>
      </c>
      <c r="S205" s="6">
        <f>VLOOKUP($J205,'Material category'!B:F,4,FALSE)*O205</f>
        <v>240000</v>
      </c>
      <c r="T205" s="6">
        <f t="shared" si="16"/>
        <v>15700.934579439252</v>
      </c>
      <c r="U205" s="6">
        <f t="shared" si="17"/>
        <v>215708.35457943927</v>
      </c>
      <c r="V205" s="2" t="str">
        <f>VLOOKUP($J205,'Material category'!B:D,3,0)</f>
        <v>EV</v>
      </c>
      <c r="W205" s="2" t="str">
        <f>VLOOKUP(G205,'Cust Category'!A:C,3,0)</f>
        <v>Key Account</v>
      </c>
      <c r="X205" s="2" t="str">
        <f>VLOOKUP(G205,'Cust Category'!A:C,2,0)</f>
        <v>CP All Public Company Limited</v>
      </c>
      <c r="Y205" s="31">
        <f t="shared" si="18"/>
        <v>138.53</v>
      </c>
      <c r="Z205">
        <f t="shared" si="19"/>
        <v>160</v>
      </c>
      <c r="AA205" s="48"/>
    </row>
    <row r="206" spans="1:27">
      <c r="A206" s="179">
        <v>45810</v>
      </c>
      <c r="B206" s="178" t="s">
        <v>5073</v>
      </c>
      <c r="C206" s="178" t="s">
        <v>5074</v>
      </c>
      <c r="D206" s="178" t="s">
        <v>12</v>
      </c>
      <c r="E206" s="178" t="s">
        <v>17</v>
      </c>
      <c r="F206" s="178" t="s">
        <v>5075</v>
      </c>
      <c r="G206" s="178" t="s">
        <v>1165</v>
      </c>
      <c r="H206" s="178" t="s">
        <v>22</v>
      </c>
      <c r="I206" s="178" t="s">
        <v>1387</v>
      </c>
      <c r="J206" s="178" t="s">
        <v>4792</v>
      </c>
      <c r="K206" s="178" t="s">
        <v>4851</v>
      </c>
      <c r="L206" s="180">
        <v>1000</v>
      </c>
      <c r="M206" s="181">
        <v>142927.54</v>
      </c>
      <c r="N206" s="2" t="str">
        <f>VLOOKUP($J206,'Material category'!B:D,2,0)</f>
        <v>ME OP</v>
      </c>
      <c r="O206" s="123">
        <f>VLOOKUP(E206,'Billing Type Category'!A:C,3,0)*$L206</f>
        <v>1000</v>
      </c>
      <c r="P206" s="123">
        <f>VLOOKUP($J206,'Material category'!B:F,5,FALSE)*O206</f>
        <v>151550</v>
      </c>
      <c r="Q206" s="123">
        <f t="shared" si="15"/>
        <v>8622.4599999999919</v>
      </c>
      <c r="R206" s="6">
        <f>VLOOKUP(E206,'Billing Type Category'!A:C,3,0)*M206</f>
        <v>142927.54</v>
      </c>
      <c r="S206" s="6">
        <f>VLOOKUP($J206,'Material category'!B:F,4,FALSE)*O206</f>
        <v>175000</v>
      </c>
      <c r="T206" s="6">
        <f t="shared" si="16"/>
        <v>11448.598130841121</v>
      </c>
      <c r="U206" s="6">
        <f t="shared" si="17"/>
        <v>154376.13813084114</v>
      </c>
      <c r="V206" s="2" t="str">
        <f>VLOOKUP($J206,'Material category'!B:D,3,0)</f>
        <v>EV</v>
      </c>
      <c r="W206" s="2" t="str">
        <f>VLOOKUP(G206,'Cust Category'!A:C,3,0)</f>
        <v>Key Account</v>
      </c>
      <c r="X206" s="2" t="str">
        <f>VLOOKUP(G206,'Cust Category'!A:C,2,0)</f>
        <v>CP All Public Company Limited</v>
      </c>
      <c r="Y206" s="31">
        <f t="shared" si="18"/>
        <v>151.55000000000001</v>
      </c>
      <c r="Z206">
        <f t="shared" si="19"/>
        <v>175</v>
      </c>
      <c r="AA206" s="48"/>
    </row>
    <row r="207" spans="1:27">
      <c r="A207" s="179">
        <v>45810</v>
      </c>
      <c r="B207" s="178" t="s">
        <v>5073</v>
      </c>
      <c r="C207" s="178" t="s">
        <v>5074</v>
      </c>
      <c r="D207" s="178" t="s">
        <v>12</v>
      </c>
      <c r="E207" s="178" t="s">
        <v>17</v>
      </c>
      <c r="F207" s="178" t="s">
        <v>5075</v>
      </c>
      <c r="G207" s="178" t="s">
        <v>1165</v>
      </c>
      <c r="H207" s="178" t="s">
        <v>22</v>
      </c>
      <c r="I207" s="178" t="s">
        <v>1387</v>
      </c>
      <c r="J207" s="178" t="s">
        <v>4785</v>
      </c>
      <c r="K207" s="178" t="s">
        <v>4832</v>
      </c>
      <c r="L207" s="180">
        <v>16000</v>
      </c>
      <c r="M207" s="181">
        <v>947064.41</v>
      </c>
      <c r="N207" s="2" t="str">
        <f>VLOOKUP($J207,'Material category'!B:D,2,0)</f>
        <v>CA FL</v>
      </c>
      <c r="O207" s="123">
        <f>VLOOKUP(E207,'Billing Type Category'!A:C,3,0)*$L207</f>
        <v>16000</v>
      </c>
      <c r="P207" s="123">
        <f>VLOOKUP($J207,'Material category'!B:F,5,FALSE)*O207</f>
        <v>1004640</v>
      </c>
      <c r="Q207" s="123">
        <f t="shared" si="15"/>
        <v>57575.589999999967</v>
      </c>
      <c r="R207" s="6">
        <f>VLOOKUP(E207,'Billing Type Category'!A:C,3,0)*M207</f>
        <v>947064.41</v>
      </c>
      <c r="S207" s="6">
        <f>VLOOKUP($J207,'Material category'!B:F,4,FALSE)*O207</f>
        <v>1152000</v>
      </c>
      <c r="T207" s="6">
        <f t="shared" si="16"/>
        <v>75364.485981308404</v>
      </c>
      <c r="U207" s="6">
        <f t="shared" si="17"/>
        <v>1022428.8959813084</v>
      </c>
      <c r="V207" s="2" t="str">
        <f>VLOOKUP($J207,'Material category'!B:D,3,0)</f>
        <v>CA</v>
      </c>
      <c r="W207" s="2" t="str">
        <f>VLOOKUP(G207,'Cust Category'!A:C,3,0)</f>
        <v>Key Account</v>
      </c>
      <c r="X207" s="2" t="str">
        <f>VLOOKUP(G207,'Cust Category'!A:C,2,0)</f>
        <v>CP All Public Company Limited</v>
      </c>
      <c r="Y207" s="31">
        <f t="shared" si="18"/>
        <v>62.79</v>
      </c>
      <c r="Z207">
        <f t="shared" si="19"/>
        <v>72</v>
      </c>
      <c r="AA207" s="48"/>
    </row>
    <row r="208" spans="1:27">
      <c r="A208" s="179">
        <v>45810</v>
      </c>
      <c r="B208" s="178" t="s">
        <v>5073</v>
      </c>
      <c r="C208" s="178" t="s">
        <v>5074</v>
      </c>
      <c r="D208" s="178" t="s">
        <v>12</v>
      </c>
      <c r="E208" s="178" t="s">
        <v>17</v>
      </c>
      <c r="F208" s="178" t="s">
        <v>5075</v>
      </c>
      <c r="G208" s="178" t="s">
        <v>1165</v>
      </c>
      <c r="H208" s="178" t="s">
        <v>22</v>
      </c>
      <c r="I208" s="178" t="s">
        <v>1387</v>
      </c>
      <c r="J208" s="178" t="s">
        <v>4782</v>
      </c>
      <c r="K208" s="178" t="s">
        <v>4833</v>
      </c>
      <c r="L208" s="180">
        <v>6000</v>
      </c>
      <c r="M208" s="181">
        <v>355149.15</v>
      </c>
      <c r="N208" s="2" t="str">
        <f>VLOOKUP($J208,'Material category'!B:D,2,0)</f>
        <v>CA BL</v>
      </c>
      <c r="O208" s="123">
        <f>VLOOKUP(E208,'Billing Type Category'!A:C,3,0)*$L208</f>
        <v>6000</v>
      </c>
      <c r="P208" s="123">
        <f>VLOOKUP($J208,'Material category'!B:F,5,FALSE)*O208</f>
        <v>376740</v>
      </c>
      <c r="Q208" s="123">
        <f t="shared" si="15"/>
        <v>21590.849999999977</v>
      </c>
      <c r="R208" s="6">
        <f>VLOOKUP(E208,'Billing Type Category'!A:C,3,0)*M208</f>
        <v>355149.15</v>
      </c>
      <c r="S208" s="6">
        <f>VLOOKUP($J208,'Material category'!B:F,4,FALSE)*O208</f>
        <v>432000</v>
      </c>
      <c r="T208" s="6">
        <f t="shared" si="16"/>
        <v>28261.682242990653</v>
      </c>
      <c r="U208" s="6">
        <f t="shared" si="17"/>
        <v>383410.83224299067</v>
      </c>
      <c r="V208" s="2" t="str">
        <f>VLOOKUP($J208,'Material category'!B:D,3,0)</f>
        <v>CA</v>
      </c>
      <c r="W208" s="2" t="str">
        <f>VLOOKUP(G208,'Cust Category'!A:C,3,0)</f>
        <v>Key Account</v>
      </c>
      <c r="X208" s="2" t="str">
        <f>VLOOKUP(G208,'Cust Category'!A:C,2,0)</f>
        <v>CP All Public Company Limited</v>
      </c>
      <c r="Y208" s="31">
        <f t="shared" si="18"/>
        <v>62.79</v>
      </c>
      <c r="Z208">
        <f t="shared" si="19"/>
        <v>72</v>
      </c>
      <c r="AA208" s="48"/>
    </row>
    <row r="209" spans="1:27">
      <c r="A209" s="179">
        <v>45810</v>
      </c>
      <c r="B209" s="178" t="s">
        <v>5073</v>
      </c>
      <c r="C209" s="178" t="s">
        <v>5074</v>
      </c>
      <c r="D209" s="178" t="s">
        <v>12</v>
      </c>
      <c r="E209" s="178" t="s">
        <v>17</v>
      </c>
      <c r="F209" s="178" t="s">
        <v>5075</v>
      </c>
      <c r="G209" s="178" t="s">
        <v>1165</v>
      </c>
      <c r="H209" s="178" t="s">
        <v>22</v>
      </c>
      <c r="I209" s="178" t="s">
        <v>1387</v>
      </c>
      <c r="J209" s="178" t="s">
        <v>4786</v>
      </c>
      <c r="K209" s="178" t="s">
        <v>4854</v>
      </c>
      <c r="L209" s="180">
        <v>2500</v>
      </c>
      <c r="M209" s="181">
        <v>147978.81</v>
      </c>
      <c r="N209" s="2" t="str">
        <f>VLOOKUP($J209,'Material category'!B:D,2,0)</f>
        <v>CA MN</v>
      </c>
      <c r="O209" s="123">
        <f>VLOOKUP(E209,'Billing Type Category'!A:C,3,0)*$L209</f>
        <v>2500</v>
      </c>
      <c r="P209" s="123">
        <f>VLOOKUP($J209,'Material category'!B:F,5,FALSE)*O209</f>
        <v>156975</v>
      </c>
      <c r="Q209" s="123">
        <f t="shared" si="15"/>
        <v>8996.1900000000023</v>
      </c>
      <c r="R209" s="6">
        <f>VLOOKUP(E209,'Billing Type Category'!A:C,3,0)*M209</f>
        <v>147978.81</v>
      </c>
      <c r="S209" s="6">
        <f>VLOOKUP($J209,'Material category'!B:F,4,FALSE)*O209</f>
        <v>180000</v>
      </c>
      <c r="T209" s="6">
        <f t="shared" si="16"/>
        <v>11775.700934579439</v>
      </c>
      <c r="U209" s="6">
        <f t="shared" si="17"/>
        <v>159754.51093457945</v>
      </c>
      <c r="V209" s="2" t="str">
        <f>VLOOKUP($J209,'Material category'!B:D,3,0)</f>
        <v>CA</v>
      </c>
      <c r="W209" s="2" t="str">
        <f>VLOOKUP(G209,'Cust Category'!A:C,3,0)</f>
        <v>Key Account</v>
      </c>
      <c r="X209" s="2" t="str">
        <f>VLOOKUP(G209,'Cust Category'!A:C,2,0)</f>
        <v>CP All Public Company Limited</v>
      </c>
      <c r="Y209" s="31">
        <f t="shared" si="18"/>
        <v>62.79</v>
      </c>
      <c r="Z209">
        <f t="shared" si="19"/>
        <v>72</v>
      </c>
      <c r="AA209" s="48"/>
    </row>
    <row r="210" spans="1:27">
      <c r="A210" s="179">
        <v>45810</v>
      </c>
      <c r="B210" s="178" t="s">
        <v>5073</v>
      </c>
      <c r="C210" s="178" t="s">
        <v>5074</v>
      </c>
      <c r="D210" s="178" t="s">
        <v>12</v>
      </c>
      <c r="E210" s="178" t="s">
        <v>17</v>
      </c>
      <c r="F210" s="178" t="s">
        <v>5075</v>
      </c>
      <c r="G210" s="178" t="s">
        <v>1165</v>
      </c>
      <c r="H210" s="178" t="s">
        <v>22</v>
      </c>
      <c r="I210" s="178" t="s">
        <v>1387</v>
      </c>
      <c r="J210" s="178" t="s">
        <v>4801</v>
      </c>
      <c r="K210" s="178" t="s">
        <v>4834</v>
      </c>
      <c r="L210" s="180">
        <v>4000</v>
      </c>
      <c r="M210" s="181">
        <v>236766.18</v>
      </c>
      <c r="N210" s="2" t="str">
        <f>VLOOKUP($J210,'Material category'!B:D,2,0)</f>
        <v>CA 100S YL</v>
      </c>
      <c r="O210" s="123">
        <f>VLOOKUP(E210,'Billing Type Category'!A:C,3,0)*$L210</f>
        <v>4000</v>
      </c>
      <c r="P210" s="123">
        <f>VLOOKUP($J210,'Material category'!B:F,5,FALSE)*O210</f>
        <v>251160</v>
      </c>
      <c r="Q210" s="123">
        <f t="shared" si="15"/>
        <v>14393.820000000007</v>
      </c>
      <c r="R210" s="6">
        <f>VLOOKUP(E210,'Billing Type Category'!A:C,3,0)*M210</f>
        <v>236766.18</v>
      </c>
      <c r="S210" s="6">
        <f>VLOOKUP($J210,'Material category'!B:F,4,FALSE)*O210</f>
        <v>288000</v>
      </c>
      <c r="T210" s="6">
        <f t="shared" si="16"/>
        <v>18841.121495327101</v>
      </c>
      <c r="U210" s="6">
        <f t="shared" si="17"/>
        <v>255607.30149532709</v>
      </c>
      <c r="V210" s="2" t="str">
        <f>VLOOKUP($J210,'Material category'!B:D,3,0)</f>
        <v>CAHD</v>
      </c>
      <c r="W210" s="2" t="str">
        <f>VLOOKUP(G210,'Cust Category'!A:C,3,0)</f>
        <v>Key Account</v>
      </c>
      <c r="X210" s="2" t="str">
        <f>VLOOKUP(G210,'Cust Category'!A:C,2,0)</f>
        <v>CP All Public Company Limited</v>
      </c>
      <c r="Y210" s="31">
        <f t="shared" si="18"/>
        <v>62.79</v>
      </c>
      <c r="Z210">
        <f t="shared" si="19"/>
        <v>72</v>
      </c>
      <c r="AA210" s="48"/>
    </row>
    <row r="211" spans="1:27">
      <c r="A211" s="179">
        <v>45810</v>
      </c>
      <c r="B211" s="178" t="s">
        <v>5073</v>
      </c>
      <c r="C211" s="178" t="s">
        <v>5074</v>
      </c>
      <c r="D211" s="178" t="s">
        <v>12</v>
      </c>
      <c r="E211" s="178" t="s">
        <v>17</v>
      </c>
      <c r="F211" s="178" t="s">
        <v>5075</v>
      </c>
      <c r="G211" s="178" t="s">
        <v>1165</v>
      </c>
      <c r="H211" s="178" t="s">
        <v>22</v>
      </c>
      <c r="I211" s="178" t="s">
        <v>1387</v>
      </c>
      <c r="J211" s="178" t="s">
        <v>4806</v>
      </c>
      <c r="K211" s="178" t="s">
        <v>4852</v>
      </c>
      <c r="L211" s="180">
        <v>2000</v>
      </c>
      <c r="M211" s="181">
        <v>118383.09</v>
      </c>
      <c r="N211" s="2" t="str">
        <f>VLOOKUP($J211,'Material category'!B:D,2,0)</f>
        <v>CA 100S GR</v>
      </c>
      <c r="O211" s="123">
        <f>VLOOKUP(E211,'Billing Type Category'!A:C,3,0)*$L211</f>
        <v>2000</v>
      </c>
      <c r="P211" s="123">
        <f>VLOOKUP($J211,'Material category'!B:F,5,FALSE)*O211</f>
        <v>125580</v>
      </c>
      <c r="Q211" s="123">
        <f t="shared" si="15"/>
        <v>7196.9100000000035</v>
      </c>
      <c r="R211" s="6">
        <f>VLOOKUP(E211,'Billing Type Category'!A:C,3,0)*M211</f>
        <v>118383.09</v>
      </c>
      <c r="S211" s="6">
        <f>VLOOKUP($J211,'Material category'!B:F,4,FALSE)*O211</f>
        <v>144000</v>
      </c>
      <c r="T211" s="6">
        <f t="shared" si="16"/>
        <v>9420.5607476635505</v>
      </c>
      <c r="U211" s="6">
        <f t="shared" si="17"/>
        <v>127803.65074766355</v>
      </c>
      <c r="V211" s="2" t="str">
        <f>VLOOKUP($J211,'Material category'!B:D,3,0)</f>
        <v>CAHD</v>
      </c>
      <c r="W211" s="2" t="str">
        <f>VLOOKUP(G211,'Cust Category'!A:C,3,0)</f>
        <v>Key Account</v>
      </c>
      <c r="X211" s="2" t="str">
        <f>VLOOKUP(G211,'Cust Category'!A:C,2,0)</f>
        <v>CP All Public Company Limited</v>
      </c>
      <c r="Y211" s="31">
        <f t="shared" si="18"/>
        <v>62.79</v>
      </c>
      <c r="Z211">
        <f t="shared" si="19"/>
        <v>72</v>
      </c>
      <c r="AA211" s="48"/>
    </row>
    <row r="212" spans="1:27">
      <c r="A212" s="179">
        <v>45810</v>
      </c>
      <c r="B212" s="178" t="s">
        <v>5076</v>
      </c>
      <c r="C212" s="178" t="s">
        <v>5077</v>
      </c>
      <c r="D212" s="178" t="s">
        <v>12</v>
      </c>
      <c r="E212" s="178" t="s">
        <v>17</v>
      </c>
      <c r="F212" s="178" t="s">
        <v>5078</v>
      </c>
      <c r="G212" s="178" t="s">
        <v>1165</v>
      </c>
      <c r="H212" s="178" t="s">
        <v>22</v>
      </c>
      <c r="I212" s="178" t="s">
        <v>1387</v>
      </c>
      <c r="J212" s="178" t="s">
        <v>4874</v>
      </c>
      <c r="K212" s="178" t="s">
        <v>4822</v>
      </c>
      <c r="L212" s="180">
        <v>500</v>
      </c>
      <c r="M212" s="181">
        <v>49474.77</v>
      </c>
      <c r="N212" s="2" t="str">
        <f>VLOOKUP($J212,'Material category'!B:D,2,0)</f>
        <v>WI BL</v>
      </c>
      <c r="O212" s="123">
        <f>VLOOKUP(E212,'Billing Type Category'!A:C,3,0)*$L212</f>
        <v>500</v>
      </c>
      <c r="P212" s="123">
        <f>VLOOKUP($J212,'Material category'!B:F,5,FALSE)*O212</f>
        <v>52075</v>
      </c>
      <c r="Q212" s="123">
        <f t="shared" si="15"/>
        <v>2600.2300000000032</v>
      </c>
      <c r="R212" s="6">
        <f>VLOOKUP(E212,'Billing Type Category'!A:C,3,0)*M212</f>
        <v>49474.77</v>
      </c>
      <c r="S212" s="6">
        <f>VLOOKUP($J212,'Material category'!B:F,4,FALSE)*O212</f>
        <v>60000</v>
      </c>
      <c r="T212" s="6">
        <f t="shared" si="16"/>
        <v>3925.233644859813</v>
      </c>
      <c r="U212" s="6">
        <f t="shared" si="17"/>
        <v>53400.003644859811</v>
      </c>
      <c r="V212" s="2" t="str">
        <f>VLOOKUP($J212,'Material category'!B:D,3,0)</f>
        <v>WI</v>
      </c>
      <c r="W212" s="2" t="str">
        <f>VLOOKUP(G212,'Cust Category'!A:C,3,0)</f>
        <v>Key Account</v>
      </c>
      <c r="X212" s="2" t="str">
        <f>VLOOKUP(G212,'Cust Category'!A:C,2,0)</f>
        <v>CP All Public Company Limited</v>
      </c>
      <c r="Y212" s="31">
        <f t="shared" si="18"/>
        <v>104.15</v>
      </c>
      <c r="Z212">
        <f t="shared" si="19"/>
        <v>120</v>
      </c>
      <c r="AA212" s="48"/>
    </row>
    <row r="213" spans="1:27">
      <c r="A213" s="179">
        <v>45810</v>
      </c>
      <c r="B213" s="178" t="s">
        <v>5076</v>
      </c>
      <c r="C213" s="178" t="s">
        <v>5077</v>
      </c>
      <c r="D213" s="178" t="s">
        <v>12</v>
      </c>
      <c r="E213" s="178" t="s">
        <v>17</v>
      </c>
      <c r="F213" s="178" t="s">
        <v>5078</v>
      </c>
      <c r="G213" s="178" t="s">
        <v>1165</v>
      </c>
      <c r="H213" s="178" t="s">
        <v>22</v>
      </c>
      <c r="I213" s="178" t="s">
        <v>1387</v>
      </c>
      <c r="J213" s="178" t="s">
        <v>4898</v>
      </c>
      <c r="K213" s="178" t="s">
        <v>4830</v>
      </c>
      <c r="L213" s="180">
        <v>3000</v>
      </c>
      <c r="M213" s="181">
        <v>177574.64</v>
      </c>
      <c r="N213" s="2" t="str">
        <f>VLOOKUP($J213,'Material category'!B:D,2,0)</f>
        <v>WC RE</v>
      </c>
      <c r="O213" s="123">
        <f>VLOOKUP(E213,'Billing Type Category'!A:C,3,0)*$L213</f>
        <v>3000</v>
      </c>
      <c r="P213" s="123">
        <f>VLOOKUP($J213,'Material category'!B:F,5,FALSE)*O213</f>
        <v>188370</v>
      </c>
      <c r="Q213" s="123">
        <f t="shared" si="15"/>
        <v>10795.359999999986</v>
      </c>
      <c r="R213" s="6">
        <f>VLOOKUP(E213,'Billing Type Category'!A:C,3,0)*M213</f>
        <v>177574.64</v>
      </c>
      <c r="S213" s="6">
        <f>VLOOKUP($J213,'Material category'!B:F,4,FALSE)*O213</f>
        <v>216000</v>
      </c>
      <c r="T213" s="6">
        <f t="shared" si="16"/>
        <v>14130.841121495327</v>
      </c>
      <c r="U213" s="6">
        <f t="shared" si="17"/>
        <v>191705.48112149534</v>
      </c>
      <c r="V213" s="2" t="str">
        <f>VLOOKUP($J213,'Material category'!B:D,3,0)</f>
        <v>WI</v>
      </c>
      <c r="W213" s="2" t="str">
        <f>VLOOKUP(G213,'Cust Category'!A:C,3,0)</f>
        <v>Key Account</v>
      </c>
      <c r="X213" s="2" t="str">
        <f>VLOOKUP(G213,'Cust Category'!A:C,2,0)</f>
        <v>CP All Public Company Limited</v>
      </c>
      <c r="Y213" s="31">
        <f t="shared" si="18"/>
        <v>62.79</v>
      </c>
      <c r="Z213">
        <f t="shared" si="19"/>
        <v>72</v>
      </c>
      <c r="AA213" s="48"/>
    </row>
    <row r="214" spans="1:27">
      <c r="A214" s="179">
        <v>45810</v>
      </c>
      <c r="B214" s="178" t="s">
        <v>5076</v>
      </c>
      <c r="C214" s="178" t="s">
        <v>5077</v>
      </c>
      <c r="D214" s="178" t="s">
        <v>12</v>
      </c>
      <c r="E214" s="178" t="s">
        <v>17</v>
      </c>
      <c r="F214" s="178" t="s">
        <v>5078</v>
      </c>
      <c r="G214" s="178" t="s">
        <v>1165</v>
      </c>
      <c r="H214" s="178" t="s">
        <v>22</v>
      </c>
      <c r="I214" s="178" t="s">
        <v>1387</v>
      </c>
      <c r="J214" s="178" t="s">
        <v>4886</v>
      </c>
      <c r="K214" s="178" t="s">
        <v>4829</v>
      </c>
      <c r="L214" s="180">
        <v>2000</v>
      </c>
      <c r="M214" s="181">
        <v>118383.09</v>
      </c>
      <c r="N214" s="2" t="str">
        <f>VLOOKUP($J214,'Material category'!B:D,2,0)</f>
        <v>WC BL</v>
      </c>
      <c r="O214" s="123">
        <f>VLOOKUP(E214,'Billing Type Category'!A:C,3,0)*$L214</f>
        <v>2000</v>
      </c>
      <c r="P214" s="123">
        <f>VLOOKUP($J214,'Material category'!B:F,5,FALSE)*O214</f>
        <v>125580</v>
      </c>
      <c r="Q214" s="123">
        <f t="shared" si="15"/>
        <v>7196.9100000000035</v>
      </c>
      <c r="R214" s="6">
        <f>VLOOKUP(E214,'Billing Type Category'!A:C,3,0)*M214</f>
        <v>118383.09</v>
      </c>
      <c r="S214" s="6">
        <f>VLOOKUP($J214,'Material category'!B:F,4,FALSE)*O214</f>
        <v>144000</v>
      </c>
      <c r="T214" s="6">
        <f t="shared" si="16"/>
        <v>9420.5607476635505</v>
      </c>
      <c r="U214" s="6">
        <f t="shared" si="17"/>
        <v>127803.65074766355</v>
      </c>
      <c r="V214" s="2" t="str">
        <f>VLOOKUP($J214,'Material category'!B:D,3,0)</f>
        <v>WI</v>
      </c>
      <c r="W214" s="2" t="str">
        <f>VLOOKUP(G214,'Cust Category'!A:C,3,0)</f>
        <v>Key Account</v>
      </c>
      <c r="X214" s="2" t="str">
        <f>VLOOKUP(G214,'Cust Category'!A:C,2,0)</f>
        <v>CP All Public Company Limited</v>
      </c>
      <c r="Y214" s="31">
        <f t="shared" si="18"/>
        <v>62.79</v>
      </c>
      <c r="Z214">
        <f t="shared" si="19"/>
        <v>72</v>
      </c>
      <c r="AA214" s="48"/>
    </row>
    <row r="215" spans="1:27">
      <c r="A215" s="179">
        <v>45810</v>
      </c>
      <c r="B215" s="178" t="s">
        <v>5076</v>
      </c>
      <c r="C215" s="178" t="s">
        <v>5077</v>
      </c>
      <c r="D215" s="178" t="s">
        <v>12</v>
      </c>
      <c r="E215" s="178" t="s">
        <v>17</v>
      </c>
      <c r="F215" s="178" t="s">
        <v>5078</v>
      </c>
      <c r="G215" s="178" t="s">
        <v>1165</v>
      </c>
      <c r="H215" s="178" t="s">
        <v>22</v>
      </c>
      <c r="I215" s="178" t="s">
        <v>1387</v>
      </c>
      <c r="J215" s="178" t="s">
        <v>4900</v>
      </c>
      <c r="K215" s="178" t="s">
        <v>4831</v>
      </c>
      <c r="L215" s="180">
        <v>2000</v>
      </c>
      <c r="M215" s="181">
        <v>118383.09</v>
      </c>
      <c r="N215" s="2" t="str">
        <f>VLOOKUP($J215,'Material category'!B:D,2,0)</f>
        <v>WC GR</v>
      </c>
      <c r="O215" s="123">
        <f>VLOOKUP(E215,'Billing Type Category'!A:C,3,0)*$L215</f>
        <v>2000</v>
      </c>
      <c r="P215" s="123">
        <f>VLOOKUP($J215,'Material category'!B:F,5,FALSE)*O215</f>
        <v>125580</v>
      </c>
      <c r="Q215" s="123">
        <f t="shared" si="15"/>
        <v>7196.9100000000035</v>
      </c>
      <c r="R215" s="6">
        <f>VLOOKUP(E215,'Billing Type Category'!A:C,3,0)*M215</f>
        <v>118383.09</v>
      </c>
      <c r="S215" s="6">
        <f>VLOOKUP($J215,'Material category'!B:F,4,FALSE)*O215</f>
        <v>144000</v>
      </c>
      <c r="T215" s="6">
        <f t="shared" si="16"/>
        <v>9420.5607476635505</v>
      </c>
      <c r="U215" s="6">
        <f t="shared" si="17"/>
        <v>127803.65074766355</v>
      </c>
      <c r="V215" s="2" t="str">
        <f>VLOOKUP($J215,'Material category'!B:D,3,0)</f>
        <v>WI</v>
      </c>
      <c r="W215" s="2" t="str">
        <f>VLOOKUP(G215,'Cust Category'!A:C,3,0)</f>
        <v>Key Account</v>
      </c>
      <c r="X215" s="2" t="str">
        <f>VLOOKUP(G215,'Cust Category'!A:C,2,0)</f>
        <v>CP All Public Company Limited</v>
      </c>
      <c r="Y215" s="31">
        <f t="shared" si="18"/>
        <v>62.79</v>
      </c>
      <c r="Z215">
        <f t="shared" si="19"/>
        <v>72</v>
      </c>
      <c r="AA215" s="48"/>
    </row>
    <row r="216" spans="1:27">
      <c r="A216" s="179">
        <v>45810</v>
      </c>
      <c r="B216" s="178" t="s">
        <v>5079</v>
      </c>
      <c r="C216" s="178" t="s">
        <v>5080</v>
      </c>
      <c r="D216" s="178" t="s">
        <v>12</v>
      </c>
      <c r="E216" s="178" t="s">
        <v>17</v>
      </c>
      <c r="F216" s="178" t="s">
        <v>5081</v>
      </c>
      <c r="G216" s="178" t="s">
        <v>1161</v>
      </c>
      <c r="H216" s="178" t="s">
        <v>34</v>
      </c>
      <c r="I216" s="178" t="s">
        <v>1161</v>
      </c>
      <c r="J216" s="178" t="s">
        <v>4886</v>
      </c>
      <c r="K216" s="178" t="s">
        <v>4829</v>
      </c>
      <c r="L216" s="180">
        <v>500</v>
      </c>
      <c r="M216" s="181">
        <v>31380</v>
      </c>
      <c r="N216" s="2" t="str">
        <f>VLOOKUP($J216,'Material category'!B:D,2,0)</f>
        <v>WC BL</v>
      </c>
      <c r="O216" s="123">
        <f>VLOOKUP(E216,'Billing Type Category'!A:C,3,0)*$L216</f>
        <v>500</v>
      </c>
      <c r="P216" s="123">
        <f>VLOOKUP($J216,'Material category'!B:F,5,FALSE)*O216</f>
        <v>31395</v>
      </c>
      <c r="Q216" s="123">
        <f t="shared" si="15"/>
        <v>15</v>
      </c>
      <c r="R216" s="6">
        <f>VLOOKUP(E216,'Billing Type Category'!A:C,3,0)*M216</f>
        <v>31380</v>
      </c>
      <c r="S216" s="6">
        <f>VLOOKUP($J216,'Material category'!B:F,4,FALSE)*O216</f>
        <v>36000</v>
      </c>
      <c r="T216" s="6">
        <f t="shared" si="16"/>
        <v>2355.1401869158876</v>
      </c>
      <c r="U216" s="6">
        <f t="shared" si="17"/>
        <v>33735.140186915887</v>
      </c>
      <c r="V216" s="2" t="str">
        <f>VLOOKUP($J216,'Material category'!B:D,3,0)</f>
        <v>WI</v>
      </c>
      <c r="W216" s="2" t="str">
        <f>VLOOKUP(G216,'Cust Category'!A:C,3,0)</f>
        <v>Key Account</v>
      </c>
      <c r="X216" s="2" t="str">
        <f>VLOOKUP(G216,'Cust Category'!A:C,2,0)</f>
        <v>AEON (Thailand) Co.,Ltd.</v>
      </c>
      <c r="Y216" s="31">
        <f t="shared" si="18"/>
        <v>62.79</v>
      </c>
      <c r="Z216">
        <f t="shared" si="19"/>
        <v>72</v>
      </c>
      <c r="AA216" s="48"/>
    </row>
    <row r="217" spans="1:27">
      <c r="A217" s="179">
        <v>45810</v>
      </c>
      <c r="B217" s="178" t="s">
        <v>5082</v>
      </c>
      <c r="C217" s="178" t="s">
        <v>5083</v>
      </c>
      <c r="D217" s="178" t="s">
        <v>12</v>
      </c>
      <c r="E217" s="178" t="s">
        <v>17</v>
      </c>
      <c r="F217" s="178" t="s">
        <v>5084</v>
      </c>
      <c r="G217" s="178" t="s">
        <v>3370</v>
      </c>
      <c r="H217" s="178" t="s">
        <v>3500</v>
      </c>
      <c r="I217" s="178" t="s">
        <v>3370</v>
      </c>
      <c r="J217" s="178" t="s">
        <v>4791</v>
      </c>
      <c r="K217" s="178" t="s">
        <v>4820</v>
      </c>
      <c r="L217" s="180">
        <v>500</v>
      </c>
      <c r="M217" s="181">
        <v>68570</v>
      </c>
      <c r="N217" s="2" t="str">
        <f>VLOOKUP($J217,'Material category'!B:D,2,0)</f>
        <v>ME SB</v>
      </c>
      <c r="O217" s="123">
        <f>VLOOKUP(E217,'Billing Type Category'!A:C,3,0)*$L217</f>
        <v>500</v>
      </c>
      <c r="P217" s="123">
        <f>VLOOKUP($J217,'Material category'!B:F,5,FALSE)*O217</f>
        <v>69265</v>
      </c>
      <c r="Q217" s="123">
        <f t="shared" si="15"/>
        <v>695</v>
      </c>
      <c r="R217" s="6">
        <f>VLOOKUP(E217,'Billing Type Category'!A:C,3,0)*M217</f>
        <v>68570</v>
      </c>
      <c r="S217" s="6">
        <f>VLOOKUP($J217,'Material category'!B:F,4,FALSE)*O217</f>
        <v>80000</v>
      </c>
      <c r="T217" s="6">
        <f t="shared" si="16"/>
        <v>5233.6448598130837</v>
      </c>
      <c r="U217" s="6">
        <f t="shared" si="17"/>
        <v>73803.644859813081</v>
      </c>
      <c r="V217" s="2" t="str">
        <f>VLOOKUP($J217,'Material category'!B:D,3,0)</f>
        <v>EV</v>
      </c>
      <c r="W217" s="2" t="str">
        <f>VLOOKUP(G217,'Cust Category'!A:C,3,0)</f>
        <v>Distributor</v>
      </c>
      <c r="X217" s="2" t="str">
        <f>VLOOKUP(G217,'Cust Category'!A:C,2,0)</f>
        <v>SOR.CHAROEN SUPPLY 2018 LIMITED</v>
      </c>
      <c r="Y217" s="31">
        <f t="shared" si="18"/>
        <v>138.53</v>
      </c>
      <c r="Z217">
        <f t="shared" si="19"/>
        <v>160</v>
      </c>
      <c r="AA217" s="48"/>
    </row>
    <row r="218" spans="1:27">
      <c r="A218" s="179">
        <v>45810</v>
      </c>
      <c r="B218" s="178" t="s">
        <v>5082</v>
      </c>
      <c r="C218" s="178" t="s">
        <v>5083</v>
      </c>
      <c r="D218" s="178" t="s">
        <v>12</v>
      </c>
      <c r="E218" s="178" t="s">
        <v>17</v>
      </c>
      <c r="F218" s="178" t="s">
        <v>5084</v>
      </c>
      <c r="G218" s="178" t="s">
        <v>3370</v>
      </c>
      <c r="H218" s="178" t="s">
        <v>3500</v>
      </c>
      <c r="I218" s="178" t="s">
        <v>3370</v>
      </c>
      <c r="J218" s="178" t="s">
        <v>4898</v>
      </c>
      <c r="K218" s="178" t="s">
        <v>4830</v>
      </c>
      <c r="L218" s="180">
        <v>3000</v>
      </c>
      <c r="M218" s="181">
        <v>186480</v>
      </c>
      <c r="N218" s="2" t="str">
        <f>VLOOKUP($J218,'Material category'!B:D,2,0)</f>
        <v>WC RE</v>
      </c>
      <c r="O218" s="123">
        <f>VLOOKUP(E218,'Billing Type Category'!A:C,3,0)*$L218</f>
        <v>3000</v>
      </c>
      <c r="P218" s="123">
        <f>VLOOKUP($J218,'Material category'!B:F,5,FALSE)*O218</f>
        <v>188370</v>
      </c>
      <c r="Q218" s="123">
        <f t="shared" si="15"/>
        <v>1890</v>
      </c>
      <c r="R218" s="6">
        <f>VLOOKUP(E218,'Billing Type Category'!A:C,3,0)*M218</f>
        <v>186480</v>
      </c>
      <c r="S218" s="6">
        <f>VLOOKUP($J218,'Material category'!B:F,4,FALSE)*O218</f>
        <v>216000</v>
      </c>
      <c r="T218" s="6">
        <f t="shared" si="16"/>
        <v>14130.841121495327</v>
      </c>
      <c r="U218" s="6">
        <f t="shared" si="17"/>
        <v>200610.84112149532</v>
      </c>
      <c r="V218" s="2" t="str">
        <f>VLOOKUP($J218,'Material category'!B:D,3,0)</f>
        <v>WI</v>
      </c>
      <c r="W218" s="2" t="str">
        <f>VLOOKUP(G218,'Cust Category'!A:C,3,0)</f>
        <v>Distributor</v>
      </c>
      <c r="X218" s="2" t="str">
        <f>VLOOKUP(G218,'Cust Category'!A:C,2,0)</f>
        <v>SOR.CHAROEN SUPPLY 2018 LIMITED</v>
      </c>
      <c r="Y218" s="31">
        <f t="shared" si="18"/>
        <v>62.79</v>
      </c>
      <c r="Z218">
        <f t="shared" si="19"/>
        <v>72</v>
      </c>
      <c r="AA218" s="48"/>
    </row>
    <row r="219" spans="1:27">
      <c r="A219" s="179">
        <v>45810</v>
      </c>
      <c r="B219" s="178" t="s">
        <v>5082</v>
      </c>
      <c r="C219" s="178" t="s">
        <v>5083</v>
      </c>
      <c r="D219" s="178" t="s">
        <v>12</v>
      </c>
      <c r="E219" s="178" t="s">
        <v>17</v>
      </c>
      <c r="F219" s="178" t="s">
        <v>5084</v>
      </c>
      <c r="G219" s="178" t="s">
        <v>3370</v>
      </c>
      <c r="H219" s="178" t="s">
        <v>3500</v>
      </c>
      <c r="I219" s="178" t="s">
        <v>3370</v>
      </c>
      <c r="J219" s="178" t="s">
        <v>4900</v>
      </c>
      <c r="K219" s="178" t="s">
        <v>4831</v>
      </c>
      <c r="L219" s="180">
        <v>2000</v>
      </c>
      <c r="M219" s="181">
        <v>124320</v>
      </c>
      <c r="N219" s="2" t="str">
        <f>VLOOKUP($J219,'Material category'!B:D,2,0)</f>
        <v>WC GR</v>
      </c>
      <c r="O219" s="123">
        <f>VLOOKUP(E219,'Billing Type Category'!A:C,3,0)*$L219</f>
        <v>2000</v>
      </c>
      <c r="P219" s="123">
        <f>VLOOKUP($J219,'Material category'!B:F,5,FALSE)*O219</f>
        <v>125580</v>
      </c>
      <c r="Q219" s="123">
        <f t="shared" si="15"/>
        <v>1260</v>
      </c>
      <c r="R219" s="6">
        <f>VLOOKUP(E219,'Billing Type Category'!A:C,3,0)*M219</f>
        <v>124320</v>
      </c>
      <c r="S219" s="6">
        <f>VLOOKUP($J219,'Material category'!B:F,4,FALSE)*O219</f>
        <v>144000</v>
      </c>
      <c r="T219" s="6">
        <f t="shared" si="16"/>
        <v>9420.5607476635505</v>
      </c>
      <c r="U219" s="6">
        <f t="shared" si="17"/>
        <v>133740.56074766355</v>
      </c>
      <c r="V219" s="2" t="str">
        <f>VLOOKUP($J219,'Material category'!B:D,3,0)</f>
        <v>WI</v>
      </c>
      <c r="W219" s="2" t="str">
        <f>VLOOKUP(G219,'Cust Category'!A:C,3,0)</f>
        <v>Distributor</v>
      </c>
      <c r="X219" s="2" t="str">
        <f>VLOOKUP(G219,'Cust Category'!A:C,2,0)</f>
        <v>SOR.CHAROEN SUPPLY 2018 LIMITED</v>
      </c>
      <c r="Y219" s="31">
        <f t="shared" si="18"/>
        <v>62.79</v>
      </c>
      <c r="Z219">
        <f t="shared" si="19"/>
        <v>72</v>
      </c>
      <c r="AA219" s="48"/>
    </row>
    <row r="220" spans="1:27">
      <c r="A220" s="179">
        <v>45810</v>
      </c>
      <c r="B220" s="178" t="s">
        <v>5082</v>
      </c>
      <c r="C220" s="178" t="s">
        <v>5083</v>
      </c>
      <c r="D220" s="178" t="s">
        <v>12</v>
      </c>
      <c r="E220" s="178" t="s">
        <v>17</v>
      </c>
      <c r="F220" s="178" t="s">
        <v>5084</v>
      </c>
      <c r="G220" s="178" t="s">
        <v>3370</v>
      </c>
      <c r="H220" s="178" t="s">
        <v>3500</v>
      </c>
      <c r="I220" s="178" t="s">
        <v>3370</v>
      </c>
      <c r="J220" s="178" t="s">
        <v>4785</v>
      </c>
      <c r="K220" s="178" t="s">
        <v>4832</v>
      </c>
      <c r="L220" s="180">
        <v>10000</v>
      </c>
      <c r="M220" s="181">
        <v>621600</v>
      </c>
      <c r="N220" s="2" t="str">
        <f>VLOOKUP($J220,'Material category'!B:D,2,0)</f>
        <v>CA FL</v>
      </c>
      <c r="O220" s="123">
        <f>VLOOKUP(E220,'Billing Type Category'!A:C,3,0)*$L220</f>
        <v>10000</v>
      </c>
      <c r="P220" s="123">
        <f>VLOOKUP($J220,'Material category'!B:F,5,FALSE)*O220</f>
        <v>627900</v>
      </c>
      <c r="Q220" s="123">
        <f t="shared" si="15"/>
        <v>6300</v>
      </c>
      <c r="R220" s="6">
        <f>VLOOKUP(E220,'Billing Type Category'!A:C,3,0)*M220</f>
        <v>621600</v>
      </c>
      <c r="S220" s="6">
        <f>VLOOKUP($J220,'Material category'!B:F,4,FALSE)*O220</f>
        <v>720000</v>
      </c>
      <c r="T220" s="6">
        <f t="shared" si="16"/>
        <v>47102.803738317758</v>
      </c>
      <c r="U220" s="6">
        <f t="shared" si="17"/>
        <v>668702.8037383178</v>
      </c>
      <c r="V220" s="2" t="str">
        <f>VLOOKUP($J220,'Material category'!B:D,3,0)</f>
        <v>CA</v>
      </c>
      <c r="W220" s="2" t="str">
        <f>VLOOKUP(G220,'Cust Category'!A:C,3,0)</f>
        <v>Distributor</v>
      </c>
      <c r="X220" s="2" t="str">
        <f>VLOOKUP(G220,'Cust Category'!A:C,2,0)</f>
        <v>SOR.CHAROEN SUPPLY 2018 LIMITED</v>
      </c>
      <c r="Y220" s="31">
        <f t="shared" si="18"/>
        <v>62.79</v>
      </c>
      <c r="Z220">
        <f t="shared" si="19"/>
        <v>72</v>
      </c>
      <c r="AA220" s="48"/>
    </row>
    <row r="221" spans="1:27">
      <c r="A221" s="179">
        <v>45810</v>
      </c>
      <c r="B221" s="178" t="s">
        <v>5082</v>
      </c>
      <c r="C221" s="178" t="s">
        <v>5083</v>
      </c>
      <c r="D221" s="178" t="s">
        <v>12</v>
      </c>
      <c r="E221" s="178" t="s">
        <v>17</v>
      </c>
      <c r="F221" s="178" t="s">
        <v>5084</v>
      </c>
      <c r="G221" s="178" t="s">
        <v>3370</v>
      </c>
      <c r="H221" s="178" t="s">
        <v>3500</v>
      </c>
      <c r="I221" s="178" t="s">
        <v>3370</v>
      </c>
      <c r="J221" s="178" t="s">
        <v>4782</v>
      </c>
      <c r="K221" s="178" t="s">
        <v>4833</v>
      </c>
      <c r="L221" s="180">
        <v>3000</v>
      </c>
      <c r="M221" s="181">
        <v>186480</v>
      </c>
      <c r="N221" s="2" t="str">
        <f>VLOOKUP($J221,'Material category'!B:D,2,0)</f>
        <v>CA BL</v>
      </c>
      <c r="O221" s="123">
        <f>VLOOKUP(E221,'Billing Type Category'!A:C,3,0)*$L221</f>
        <v>3000</v>
      </c>
      <c r="P221" s="123">
        <f>VLOOKUP($J221,'Material category'!B:F,5,FALSE)*O221</f>
        <v>188370</v>
      </c>
      <c r="Q221" s="123">
        <f t="shared" si="15"/>
        <v>1890</v>
      </c>
      <c r="R221" s="6">
        <f>VLOOKUP(E221,'Billing Type Category'!A:C,3,0)*M221</f>
        <v>186480</v>
      </c>
      <c r="S221" s="6">
        <f>VLOOKUP($J221,'Material category'!B:F,4,FALSE)*O221</f>
        <v>216000</v>
      </c>
      <c r="T221" s="6">
        <f t="shared" si="16"/>
        <v>14130.841121495327</v>
      </c>
      <c r="U221" s="6">
        <f t="shared" si="17"/>
        <v>200610.84112149532</v>
      </c>
      <c r="V221" s="2" t="str">
        <f>VLOOKUP($J221,'Material category'!B:D,3,0)</f>
        <v>CA</v>
      </c>
      <c r="W221" s="2" t="str">
        <f>VLOOKUP(G221,'Cust Category'!A:C,3,0)</f>
        <v>Distributor</v>
      </c>
      <c r="X221" s="2" t="str">
        <f>VLOOKUP(G221,'Cust Category'!A:C,2,0)</f>
        <v>SOR.CHAROEN SUPPLY 2018 LIMITED</v>
      </c>
      <c r="Y221" s="31">
        <f t="shared" si="18"/>
        <v>62.79</v>
      </c>
      <c r="Z221">
        <f t="shared" si="19"/>
        <v>72</v>
      </c>
      <c r="AA221" s="48"/>
    </row>
    <row r="222" spans="1:27">
      <c r="A222" s="179">
        <v>45810</v>
      </c>
      <c r="B222" s="178" t="s">
        <v>5082</v>
      </c>
      <c r="C222" s="178" t="s">
        <v>5083</v>
      </c>
      <c r="D222" s="178" t="s">
        <v>12</v>
      </c>
      <c r="E222" s="178" t="s">
        <v>17</v>
      </c>
      <c r="F222" s="178" t="s">
        <v>5084</v>
      </c>
      <c r="G222" s="178" t="s">
        <v>3370</v>
      </c>
      <c r="H222" s="178" t="s">
        <v>3500</v>
      </c>
      <c r="I222" s="178" t="s">
        <v>3370</v>
      </c>
      <c r="J222" s="178" t="s">
        <v>4786</v>
      </c>
      <c r="K222" s="178" t="s">
        <v>4854</v>
      </c>
      <c r="L222" s="180">
        <v>3000</v>
      </c>
      <c r="M222" s="181">
        <v>186480</v>
      </c>
      <c r="N222" s="2" t="str">
        <f>VLOOKUP($J222,'Material category'!B:D,2,0)</f>
        <v>CA MN</v>
      </c>
      <c r="O222" s="123">
        <f>VLOOKUP(E222,'Billing Type Category'!A:C,3,0)*$L222</f>
        <v>3000</v>
      </c>
      <c r="P222" s="123">
        <f>VLOOKUP($J222,'Material category'!B:F,5,FALSE)*O222</f>
        <v>188370</v>
      </c>
      <c r="Q222" s="123">
        <f t="shared" si="15"/>
        <v>1890</v>
      </c>
      <c r="R222" s="6">
        <f>VLOOKUP(E222,'Billing Type Category'!A:C,3,0)*M222</f>
        <v>186480</v>
      </c>
      <c r="S222" s="6">
        <f>VLOOKUP($J222,'Material category'!B:F,4,FALSE)*O222</f>
        <v>216000</v>
      </c>
      <c r="T222" s="6">
        <f t="shared" si="16"/>
        <v>14130.841121495327</v>
      </c>
      <c r="U222" s="6">
        <f t="shared" si="17"/>
        <v>200610.84112149532</v>
      </c>
      <c r="V222" s="2" t="str">
        <f>VLOOKUP($J222,'Material category'!B:D,3,0)</f>
        <v>CA</v>
      </c>
      <c r="W222" s="2" t="str">
        <f>VLOOKUP(G222,'Cust Category'!A:C,3,0)</f>
        <v>Distributor</v>
      </c>
      <c r="X222" s="2" t="str">
        <f>VLOOKUP(G222,'Cust Category'!A:C,2,0)</f>
        <v>SOR.CHAROEN SUPPLY 2018 LIMITED</v>
      </c>
      <c r="Y222" s="31">
        <f t="shared" si="18"/>
        <v>62.79</v>
      </c>
      <c r="Z222">
        <f t="shared" si="19"/>
        <v>72</v>
      </c>
      <c r="AA222" s="48"/>
    </row>
    <row r="223" spans="1:27">
      <c r="A223" s="179">
        <v>45810</v>
      </c>
      <c r="B223" s="178" t="s">
        <v>5082</v>
      </c>
      <c r="C223" s="178" t="s">
        <v>5083</v>
      </c>
      <c r="D223" s="178" t="s">
        <v>12</v>
      </c>
      <c r="E223" s="178" t="s">
        <v>17</v>
      </c>
      <c r="F223" s="178" t="s">
        <v>5084</v>
      </c>
      <c r="G223" s="178" t="s">
        <v>3370</v>
      </c>
      <c r="H223" s="178" t="s">
        <v>3500</v>
      </c>
      <c r="I223" s="178" t="s">
        <v>3370</v>
      </c>
      <c r="J223" s="178" t="s">
        <v>4801</v>
      </c>
      <c r="K223" s="178" t="s">
        <v>4834</v>
      </c>
      <c r="L223" s="180">
        <v>6500</v>
      </c>
      <c r="M223" s="181">
        <v>404040</v>
      </c>
      <c r="N223" s="2" t="str">
        <f>VLOOKUP($J223,'Material category'!B:D,2,0)</f>
        <v>CA 100S YL</v>
      </c>
      <c r="O223" s="123">
        <f>VLOOKUP(E223,'Billing Type Category'!A:C,3,0)*$L223</f>
        <v>6500</v>
      </c>
      <c r="P223" s="123">
        <f>VLOOKUP($J223,'Material category'!B:F,5,FALSE)*O223</f>
        <v>408135</v>
      </c>
      <c r="Q223" s="123">
        <f t="shared" si="15"/>
        <v>4095</v>
      </c>
      <c r="R223" s="6">
        <f>VLOOKUP(E223,'Billing Type Category'!A:C,3,0)*M223</f>
        <v>404040</v>
      </c>
      <c r="S223" s="6">
        <f>VLOOKUP($J223,'Material category'!B:F,4,FALSE)*O223</f>
        <v>468000</v>
      </c>
      <c r="T223" s="6">
        <f t="shared" si="16"/>
        <v>30616.82242990654</v>
      </c>
      <c r="U223" s="6">
        <f t="shared" si="17"/>
        <v>434656.82242990652</v>
      </c>
      <c r="V223" s="2" t="str">
        <f>VLOOKUP($J223,'Material category'!B:D,3,0)</f>
        <v>CAHD</v>
      </c>
      <c r="W223" s="2" t="str">
        <f>VLOOKUP(G223,'Cust Category'!A:C,3,0)</f>
        <v>Distributor</v>
      </c>
      <c r="X223" s="2" t="str">
        <f>VLOOKUP(G223,'Cust Category'!A:C,2,0)</f>
        <v>SOR.CHAROEN SUPPLY 2018 LIMITED</v>
      </c>
      <c r="Y223" s="31">
        <f t="shared" si="18"/>
        <v>62.79</v>
      </c>
      <c r="Z223">
        <f t="shared" si="19"/>
        <v>72</v>
      </c>
      <c r="AA223" s="48"/>
    </row>
    <row r="224" spans="1:27">
      <c r="A224" s="179">
        <v>45810</v>
      </c>
      <c r="B224" s="178" t="s">
        <v>5082</v>
      </c>
      <c r="C224" s="178" t="s">
        <v>5083</v>
      </c>
      <c r="D224" s="178" t="s">
        <v>12</v>
      </c>
      <c r="E224" s="178" t="s">
        <v>17</v>
      </c>
      <c r="F224" s="178" t="s">
        <v>5084</v>
      </c>
      <c r="G224" s="178" t="s">
        <v>3370</v>
      </c>
      <c r="H224" s="178" t="s">
        <v>3500</v>
      </c>
      <c r="I224" s="178" t="s">
        <v>3370</v>
      </c>
      <c r="J224" s="178" t="s">
        <v>4806</v>
      </c>
      <c r="K224" s="178" t="s">
        <v>4852</v>
      </c>
      <c r="L224" s="180">
        <v>2000</v>
      </c>
      <c r="M224" s="181">
        <v>124320</v>
      </c>
      <c r="N224" s="2" t="str">
        <f>VLOOKUP($J224,'Material category'!B:D,2,0)</f>
        <v>CA 100S GR</v>
      </c>
      <c r="O224" s="123">
        <f>VLOOKUP(E224,'Billing Type Category'!A:C,3,0)*$L224</f>
        <v>2000</v>
      </c>
      <c r="P224" s="123">
        <f>VLOOKUP($J224,'Material category'!B:F,5,FALSE)*O224</f>
        <v>125580</v>
      </c>
      <c r="Q224" s="123">
        <f t="shared" si="15"/>
        <v>1260</v>
      </c>
      <c r="R224" s="6">
        <f>VLOOKUP(E224,'Billing Type Category'!A:C,3,0)*M224</f>
        <v>124320</v>
      </c>
      <c r="S224" s="6">
        <f>VLOOKUP($J224,'Material category'!B:F,4,FALSE)*O224</f>
        <v>144000</v>
      </c>
      <c r="T224" s="6">
        <f t="shared" si="16"/>
        <v>9420.5607476635505</v>
      </c>
      <c r="U224" s="6">
        <f t="shared" si="17"/>
        <v>133740.56074766355</v>
      </c>
      <c r="V224" s="2" t="str">
        <f>VLOOKUP($J224,'Material category'!B:D,3,0)</f>
        <v>CAHD</v>
      </c>
      <c r="W224" s="2" t="str">
        <f>VLOOKUP(G224,'Cust Category'!A:C,3,0)</f>
        <v>Distributor</v>
      </c>
      <c r="X224" s="2" t="str">
        <f>VLOOKUP(G224,'Cust Category'!A:C,2,0)</f>
        <v>SOR.CHAROEN SUPPLY 2018 LIMITED</v>
      </c>
      <c r="Y224" s="31">
        <f t="shared" si="18"/>
        <v>62.79</v>
      </c>
      <c r="Z224">
        <f t="shared" si="19"/>
        <v>72</v>
      </c>
      <c r="AA224" s="48"/>
    </row>
    <row r="225" spans="1:27">
      <c r="A225" s="179">
        <v>45812</v>
      </c>
      <c r="B225" s="178" t="s">
        <v>5085</v>
      </c>
      <c r="C225" s="178" t="s">
        <v>5086</v>
      </c>
      <c r="D225" s="178" t="s">
        <v>12</v>
      </c>
      <c r="E225" s="178" t="s">
        <v>17</v>
      </c>
      <c r="F225" s="178" t="s">
        <v>5087</v>
      </c>
      <c r="G225" s="178" t="s">
        <v>1173</v>
      </c>
      <c r="H225" s="178" t="s">
        <v>31</v>
      </c>
      <c r="I225" s="178" t="s">
        <v>1173</v>
      </c>
      <c r="J225" s="178" t="s">
        <v>4782</v>
      </c>
      <c r="K225" s="178" t="s">
        <v>4833</v>
      </c>
      <c r="L225" s="180">
        <v>40</v>
      </c>
      <c r="M225" s="181">
        <v>2477.6</v>
      </c>
      <c r="N225" s="2" t="str">
        <f>VLOOKUP($J225,'Material category'!B:D,2,0)</f>
        <v>CA BL</v>
      </c>
      <c r="O225" s="123">
        <f>VLOOKUP(E225,'Billing Type Category'!A:C,3,0)*$L225</f>
        <v>40</v>
      </c>
      <c r="P225" s="123">
        <f>VLOOKUP($J225,'Material category'!B:F,5,FALSE)*O225</f>
        <v>2511.6</v>
      </c>
      <c r="Q225" s="123">
        <f t="shared" si="15"/>
        <v>34</v>
      </c>
      <c r="R225" s="6">
        <f>VLOOKUP(E225,'Billing Type Category'!A:C,3,0)*M225</f>
        <v>2477.6</v>
      </c>
      <c r="S225" s="6">
        <f>VLOOKUP($J225,'Material category'!B:F,4,FALSE)*O225</f>
        <v>2880</v>
      </c>
      <c r="T225" s="6">
        <f t="shared" si="16"/>
        <v>188.41121495327104</v>
      </c>
      <c r="U225" s="6">
        <f t="shared" si="17"/>
        <v>2666.0112149532711</v>
      </c>
      <c r="V225" s="2" t="str">
        <f>VLOOKUP($J225,'Material category'!B:D,3,0)</f>
        <v>CA</v>
      </c>
      <c r="W225" s="2" t="str">
        <f>VLOOKUP(G225,'Cust Category'!A:C,3,0)</f>
        <v>Key Account</v>
      </c>
      <c r="X225" s="2" t="str">
        <f>VLOOKUP(G225,'Cust Category'!A:C,2,0)</f>
        <v>VILLA MARKET J.P. CO., LTD.</v>
      </c>
      <c r="Y225" s="31">
        <f t="shared" si="18"/>
        <v>62.79</v>
      </c>
      <c r="Z225">
        <f t="shared" si="19"/>
        <v>72</v>
      </c>
      <c r="AA225" s="48"/>
    </row>
    <row r="226" spans="1:27">
      <c r="A226" s="179">
        <v>45812</v>
      </c>
      <c r="B226" s="178" t="s">
        <v>5088</v>
      </c>
      <c r="C226" s="178" t="s">
        <v>5089</v>
      </c>
      <c r="D226" s="178" t="s">
        <v>12</v>
      </c>
      <c r="E226" s="178" t="s">
        <v>17</v>
      </c>
      <c r="F226" s="178" t="s">
        <v>5090</v>
      </c>
      <c r="G226" s="178" t="s">
        <v>1174</v>
      </c>
      <c r="H226" s="178" t="s">
        <v>31</v>
      </c>
      <c r="I226" s="178" t="s">
        <v>1174</v>
      </c>
      <c r="J226" s="178" t="s">
        <v>4785</v>
      </c>
      <c r="K226" s="178" t="s">
        <v>4832</v>
      </c>
      <c r="L226" s="180">
        <v>10</v>
      </c>
      <c r="M226" s="181">
        <v>619.4</v>
      </c>
      <c r="N226" s="2" t="str">
        <f>VLOOKUP($J226,'Material category'!B:D,2,0)</f>
        <v>CA FL</v>
      </c>
      <c r="O226" s="123">
        <f>VLOOKUP(E226,'Billing Type Category'!A:C,3,0)*$L226</f>
        <v>10</v>
      </c>
      <c r="P226" s="123">
        <f>VLOOKUP($J226,'Material category'!B:F,5,FALSE)*O226</f>
        <v>627.9</v>
      </c>
      <c r="Q226" s="123">
        <f t="shared" si="15"/>
        <v>8.5</v>
      </c>
      <c r="R226" s="6">
        <f>VLOOKUP(E226,'Billing Type Category'!A:C,3,0)*M226</f>
        <v>619.4</v>
      </c>
      <c r="S226" s="6">
        <f>VLOOKUP($J226,'Material category'!B:F,4,FALSE)*O226</f>
        <v>720</v>
      </c>
      <c r="T226" s="6">
        <f t="shared" si="16"/>
        <v>47.10280373831776</v>
      </c>
      <c r="U226" s="6">
        <f t="shared" si="17"/>
        <v>666.50280373831777</v>
      </c>
      <c r="V226" s="2" t="str">
        <f>VLOOKUP($J226,'Material category'!B:D,3,0)</f>
        <v>CA</v>
      </c>
      <c r="W226" s="2" t="str">
        <f>VLOOKUP(G226,'Cust Category'!A:C,3,0)</f>
        <v>Key Account</v>
      </c>
      <c r="X226" s="2" t="str">
        <f>VLOOKUP(G226,'Cust Category'!A:C,2,0)</f>
        <v>VILLA MARKET J.P. CO., LTD.</v>
      </c>
      <c r="Y226" s="31">
        <f t="shared" si="18"/>
        <v>62.79</v>
      </c>
      <c r="Z226">
        <f t="shared" si="19"/>
        <v>72</v>
      </c>
      <c r="AA226" s="48"/>
    </row>
    <row r="227" spans="1:27">
      <c r="A227" s="179">
        <v>45812</v>
      </c>
      <c r="B227" s="178" t="s">
        <v>5088</v>
      </c>
      <c r="C227" s="178" t="s">
        <v>5089</v>
      </c>
      <c r="D227" s="178" t="s">
        <v>12</v>
      </c>
      <c r="E227" s="178" t="s">
        <v>17</v>
      </c>
      <c r="F227" s="178" t="s">
        <v>5090</v>
      </c>
      <c r="G227" s="178" t="s">
        <v>1174</v>
      </c>
      <c r="H227" s="178" t="s">
        <v>31</v>
      </c>
      <c r="I227" s="178" t="s">
        <v>1174</v>
      </c>
      <c r="J227" s="178" t="s">
        <v>4786</v>
      </c>
      <c r="K227" s="178" t="s">
        <v>4854</v>
      </c>
      <c r="L227" s="180">
        <v>20</v>
      </c>
      <c r="M227" s="181">
        <v>1238.8</v>
      </c>
      <c r="N227" s="2" t="str">
        <f>VLOOKUP($J227,'Material category'!B:D,2,0)</f>
        <v>CA MN</v>
      </c>
      <c r="O227" s="123">
        <f>VLOOKUP(E227,'Billing Type Category'!A:C,3,0)*$L227</f>
        <v>20</v>
      </c>
      <c r="P227" s="123">
        <f>VLOOKUP($J227,'Material category'!B:F,5,FALSE)*O227</f>
        <v>1255.8</v>
      </c>
      <c r="Q227" s="123">
        <f t="shared" si="15"/>
        <v>17</v>
      </c>
      <c r="R227" s="6">
        <f>VLOOKUP(E227,'Billing Type Category'!A:C,3,0)*M227</f>
        <v>1238.8</v>
      </c>
      <c r="S227" s="6">
        <f>VLOOKUP($J227,'Material category'!B:F,4,FALSE)*O227</f>
        <v>1440</v>
      </c>
      <c r="T227" s="6">
        <f t="shared" si="16"/>
        <v>94.205607476635521</v>
      </c>
      <c r="U227" s="6">
        <f t="shared" si="17"/>
        <v>1333.0056074766355</v>
      </c>
      <c r="V227" s="2" t="str">
        <f>VLOOKUP($J227,'Material category'!B:D,3,0)</f>
        <v>CA</v>
      </c>
      <c r="W227" s="2" t="str">
        <f>VLOOKUP(G227,'Cust Category'!A:C,3,0)</f>
        <v>Key Account</v>
      </c>
      <c r="X227" s="2" t="str">
        <f>VLOOKUP(G227,'Cust Category'!A:C,2,0)</f>
        <v>VILLA MARKET J.P. CO., LTD.</v>
      </c>
      <c r="Y227" s="31">
        <f t="shared" si="18"/>
        <v>62.79</v>
      </c>
      <c r="Z227">
        <f t="shared" si="19"/>
        <v>72</v>
      </c>
      <c r="AA227" s="48"/>
    </row>
    <row r="228" spans="1:27">
      <c r="A228" s="179">
        <v>45812</v>
      </c>
      <c r="B228" s="178" t="s">
        <v>5091</v>
      </c>
      <c r="C228" s="178" t="s">
        <v>5092</v>
      </c>
      <c r="D228" s="178" t="s">
        <v>12</v>
      </c>
      <c r="E228" s="178" t="s">
        <v>17</v>
      </c>
      <c r="F228" s="178" t="s">
        <v>5093</v>
      </c>
      <c r="G228" s="178" t="s">
        <v>1185</v>
      </c>
      <c r="H228" s="178" t="s">
        <v>31</v>
      </c>
      <c r="I228" s="178" t="s">
        <v>1185</v>
      </c>
      <c r="J228" s="178" t="s">
        <v>4900</v>
      </c>
      <c r="K228" s="178" t="s">
        <v>4831</v>
      </c>
      <c r="L228" s="180">
        <v>10</v>
      </c>
      <c r="M228" s="181">
        <v>623</v>
      </c>
      <c r="N228" s="2" t="str">
        <f>VLOOKUP($J228,'Material category'!B:D,2,0)</f>
        <v>WC GR</v>
      </c>
      <c r="O228" s="123">
        <f>VLOOKUP(E228,'Billing Type Category'!A:C,3,0)*$L228</f>
        <v>10</v>
      </c>
      <c r="P228" s="123">
        <f>VLOOKUP($J228,'Material category'!B:F,5,FALSE)*O228</f>
        <v>627.9</v>
      </c>
      <c r="Q228" s="123">
        <f t="shared" si="15"/>
        <v>4.8999999999999773</v>
      </c>
      <c r="R228" s="6">
        <f>VLOOKUP(E228,'Billing Type Category'!A:C,3,0)*M228</f>
        <v>623</v>
      </c>
      <c r="S228" s="6">
        <f>VLOOKUP($J228,'Material category'!B:F,4,FALSE)*O228</f>
        <v>720</v>
      </c>
      <c r="T228" s="6">
        <f t="shared" si="16"/>
        <v>47.10280373831776</v>
      </c>
      <c r="U228" s="6">
        <f t="shared" si="17"/>
        <v>670.10280373831779</v>
      </c>
      <c r="V228" s="2" t="str">
        <f>VLOOKUP($J228,'Material category'!B:D,3,0)</f>
        <v>WI</v>
      </c>
      <c r="W228" s="2" t="str">
        <f>VLOOKUP(G228,'Cust Category'!A:C,3,0)</f>
        <v>Key Account</v>
      </c>
      <c r="X228" s="2" t="str">
        <f>VLOOKUP(G228,'Cust Category'!A:C,2,0)</f>
        <v>VILLA MARKET J.P. CO., LTD.</v>
      </c>
      <c r="Y228" s="31">
        <f t="shared" si="18"/>
        <v>62.79</v>
      </c>
      <c r="Z228">
        <f t="shared" si="19"/>
        <v>72</v>
      </c>
      <c r="AA228" s="48"/>
    </row>
    <row r="229" spans="1:27">
      <c r="A229" s="179">
        <v>45812</v>
      </c>
      <c r="B229" s="178" t="s">
        <v>5091</v>
      </c>
      <c r="C229" s="178" t="s">
        <v>5092</v>
      </c>
      <c r="D229" s="178" t="s">
        <v>12</v>
      </c>
      <c r="E229" s="178" t="s">
        <v>17</v>
      </c>
      <c r="F229" s="178" t="s">
        <v>5093</v>
      </c>
      <c r="G229" s="178" t="s">
        <v>1185</v>
      </c>
      <c r="H229" s="178" t="s">
        <v>31</v>
      </c>
      <c r="I229" s="178" t="s">
        <v>1185</v>
      </c>
      <c r="J229" s="178" t="s">
        <v>4785</v>
      </c>
      <c r="K229" s="178" t="s">
        <v>4832</v>
      </c>
      <c r="L229" s="180">
        <v>20</v>
      </c>
      <c r="M229" s="181">
        <v>1238.8</v>
      </c>
      <c r="N229" s="2" t="str">
        <f>VLOOKUP($J229,'Material category'!B:D,2,0)</f>
        <v>CA FL</v>
      </c>
      <c r="O229" s="123">
        <f>VLOOKUP(E229,'Billing Type Category'!A:C,3,0)*$L229</f>
        <v>20</v>
      </c>
      <c r="P229" s="123">
        <f>VLOOKUP($J229,'Material category'!B:F,5,FALSE)*O229</f>
        <v>1255.8</v>
      </c>
      <c r="Q229" s="123">
        <f t="shared" si="15"/>
        <v>17</v>
      </c>
      <c r="R229" s="6">
        <f>VLOOKUP(E229,'Billing Type Category'!A:C,3,0)*M229</f>
        <v>1238.8</v>
      </c>
      <c r="S229" s="6">
        <f>VLOOKUP($J229,'Material category'!B:F,4,FALSE)*O229</f>
        <v>1440</v>
      </c>
      <c r="T229" s="6">
        <f t="shared" si="16"/>
        <v>94.205607476635521</v>
      </c>
      <c r="U229" s="6">
        <f t="shared" si="17"/>
        <v>1333.0056074766355</v>
      </c>
      <c r="V229" s="2" t="str">
        <f>VLOOKUP($J229,'Material category'!B:D,3,0)</f>
        <v>CA</v>
      </c>
      <c r="W229" s="2" t="str">
        <f>VLOOKUP(G229,'Cust Category'!A:C,3,0)</f>
        <v>Key Account</v>
      </c>
      <c r="X229" s="2" t="str">
        <f>VLOOKUP(G229,'Cust Category'!A:C,2,0)</f>
        <v>VILLA MARKET J.P. CO., LTD.</v>
      </c>
      <c r="Y229" s="31">
        <f t="shared" si="18"/>
        <v>62.79</v>
      </c>
      <c r="Z229">
        <f t="shared" si="19"/>
        <v>72</v>
      </c>
      <c r="AA229" s="48"/>
    </row>
    <row r="230" spans="1:27">
      <c r="A230" s="179">
        <v>45812</v>
      </c>
      <c r="B230" s="178" t="s">
        <v>5091</v>
      </c>
      <c r="C230" s="178" t="s">
        <v>5092</v>
      </c>
      <c r="D230" s="178" t="s">
        <v>12</v>
      </c>
      <c r="E230" s="178" t="s">
        <v>17</v>
      </c>
      <c r="F230" s="178" t="s">
        <v>5093</v>
      </c>
      <c r="G230" s="178" t="s">
        <v>1185</v>
      </c>
      <c r="H230" s="178" t="s">
        <v>31</v>
      </c>
      <c r="I230" s="178" t="s">
        <v>1185</v>
      </c>
      <c r="J230" s="178" t="s">
        <v>4786</v>
      </c>
      <c r="K230" s="178" t="s">
        <v>4854</v>
      </c>
      <c r="L230" s="180">
        <v>10</v>
      </c>
      <c r="M230" s="181">
        <v>619.4</v>
      </c>
      <c r="N230" s="2" t="str">
        <f>VLOOKUP($J230,'Material category'!B:D,2,0)</f>
        <v>CA MN</v>
      </c>
      <c r="O230" s="123">
        <f>VLOOKUP(E230,'Billing Type Category'!A:C,3,0)*$L230</f>
        <v>10</v>
      </c>
      <c r="P230" s="123">
        <f>VLOOKUP($J230,'Material category'!B:F,5,FALSE)*O230</f>
        <v>627.9</v>
      </c>
      <c r="Q230" s="123">
        <f t="shared" si="15"/>
        <v>8.5</v>
      </c>
      <c r="R230" s="6">
        <f>VLOOKUP(E230,'Billing Type Category'!A:C,3,0)*M230</f>
        <v>619.4</v>
      </c>
      <c r="S230" s="6">
        <f>VLOOKUP($J230,'Material category'!B:F,4,FALSE)*O230</f>
        <v>720</v>
      </c>
      <c r="T230" s="6">
        <f t="shared" si="16"/>
        <v>47.10280373831776</v>
      </c>
      <c r="U230" s="6">
        <f t="shared" si="17"/>
        <v>666.50280373831777</v>
      </c>
      <c r="V230" s="2" t="str">
        <f>VLOOKUP($J230,'Material category'!B:D,3,0)</f>
        <v>CA</v>
      </c>
      <c r="W230" s="2" t="str">
        <f>VLOOKUP(G230,'Cust Category'!A:C,3,0)</f>
        <v>Key Account</v>
      </c>
      <c r="X230" s="2" t="str">
        <f>VLOOKUP(G230,'Cust Category'!A:C,2,0)</f>
        <v>VILLA MARKET J.P. CO., LTD.</v>
      </c>
      <c r="Y230" s="31">
        <f t="shared" si="18"/>
        <v>62.79</v>
      </c>
      <c r="Z230">
        <f t="shared" si="19"/>
        <v>72</v>
      </c>
      <c r="AA230" s="48"/>
    </row>
    <row r="231" spans="1:27">
      <c r="A231" s="179">
        <v>45812</v>
      </c>
      <c r="B231" s="178" t="s">
        <v>5091</v>
      </c>
      <c r="C231" s="178" t="s">
        <v>5092</v>
      </c>
      <c r="D231" s="178" t="s">
        <v>12</v>
      </c>
      <c r="E231" s="178" t="s">
        <v>17</v>
      </c>
      <c r="F231" s="178" t="s">
        <v>5093</v>
      </c>
      <c r="G231" s="178" t="s">
        <v>1185</v>
      </c>
      <c r="H231" s="178" t="s">
        <v>31</v>
      </c>
      <c r="I231" s="178" t="s">
        <v>1185</v>
      </c>
      <c r="J231" s="178" t="s">
        <v>4801</v>
      </c>
      <c r="K231" s="178" t="s">
        <v>4834</v>
      </c>
      <c r="L231" s="180">
        <v>10</v>
      </c>
      <c r="M231" s="181">
        <v>627.9</v>
      </c>
      <c r="N231" s="2" t="str">
        <f>VLOOKUP($J231,'Material category'!B:D,2,0)</f>
        <v>CA 100S YL</v>
      </c>
      <c r="O231" s="123">
        <f>VLOOKUP(E231,'Billing Type Category'!A:C,3,0)*$L231</f>
        <v>10</v>
      </c>
      <c r="P231" s="123">
        <f>VLOOKUP($J231,'Material category'!B:F,5,FALSE)*O231</f>
        <v>627.9</v>
      </c>
      <c r="Q231" s="123">
        <f t="shared" si="15"/>
        <v>0</v>
      </c>
      <c r="R231" s="6">
        <f>VLOOKUP(E231,'Billing Type Category'!A:C,3,0)*M231</f>
        <v>627.9</v>
      </c>
      <c r="S231" s="6">
        <f>VLOOKUP($J231,'Material category'!B:F,4,FALSE)*O231</f>
        <v>720</v>
      </c>
      <c r="T231" s="6">
        <f t="shared" si="16"/>
        <v>47.10280373831776</v>
      </c>
      <c r="U231" s="6">
        <f t="shared" si="17"/>
        <v>675.00280373831777</v>
      </c>
      <c r="V231" s="2" t="str">
        <f>VLOOKUP($J231,'Material category'!B:D,3,0)</f>
        <v>CAHD</v>
      </c>
      <c r="W231" s="2" t="str">
        <f>VLOOKUP(G231,'Cust Category'!A:C,3,0)</f>
        <v>Key Account</v>
      </c>
      <c r="X231" s="2" t="str">
        <f>VLOOKUP(G231,'Cust Category'!A:C,2,0)</f>
        <v>VILLA MARKET J.P. CO., LTD.</v>
      </c>
      <c r="Y231" s="31">
        <f t="shared" si="18"/>
        <v>62.79</v>
      </c>
      <c r="Z231">
        <f t="shared" si="19"/>
        <v>72</v>
      </c>
      <c r="AA231" s="48"/>
    </row>
    <row r="232" spans="1:27">
      <c r="A232" s="179">
        <v>45812</v>
      </c>
      <c r="B232" s="178" t="s">
        <v>5094</v>
      </c>
      <c r="C232" s="178" t="s">
        <v>5095</v>
      </c>
      <c r="D232" s="178" t="s">
        <v>12</v>
      </c>
      <c r="E232" s="178" t="s">
        <v>17</v>
      </c>
      <c r="F232" s="178" t="s">
        <v>5096</v>
      </c>
      <c r="G232" s="178" t="s">
        <v>1317</v>
      </c>
      <c r="H232" s="178" t="s">
        <v>31</v>
      </c>
      <c r="I232" s="178" t="s">
        <v>1317</v>
      </c>
      <c r="J232" s="178" t="s">
        <v>4785</v>
      </c>
      <c r="K232" s="178" t="s">
        <v>4832</v>
      </c>
      <c r="L232" s="180">
        <v>40</v>
      </c>
      <c r="M232" s="181">
        <v>2477.6</v>
      </c>
      <c r="N232" s="2" t="str">
        <f>VLOOKUP($J232,'Material category'!B:D,2,0)</f>
        <v>CA FL</v>
      </c>
      <c r="O232" s="123">
        <f>VLOOKUP(E232,'Billing Type Category'!A:C,3,0)*$L232</f>
        <v>40</v>
      </c>
      <c r="P232" s="123">
        <f>VLOOKUP($J232,'Material category'!B:F,5,FALSE)*O232</f>
        <v>2511.6</v>
      </c>
      <c r="Q232" s="123">
        <f t="shared" si="15"/>
        <v>34</v>
      </c>
      <c r="R232" s="6">
        <f>VLOOKUP(E232,'Billing Type Category'!A:C,3,0)*M232</f>
        <v>2477.6</v>
      </c>
      <c r="S232" s="6">
        <f>VLOOKUP($J232,'Material category'!B:F,4,FALSE)*O232</f>
        <v>2880</v>
      </c>
      <c r="T232" s="6">
        <f t="shared" si="16"/>
        <v>188.41121495327104</v>
      </c>
      <c r="U232" s="6">
        <f t="shared" si="17"/>
        <v>2666.0112149532711</v>
      </c>
      <c r="V232" s="2" t="str">
        <f>VLOOKUP($J232,'Material category'!B:D,3,0)</f>
        <v>CA</v>
      </c>
      <c r="W232" s="2" t="str">
        <f>VLOOKUP(G232,'Cust Category'!A:C,3,0)</f>
        <v>Key Account</v>
      </c>
      <c r="X232" s="2" t="str">
        <f>VLOOKUP(G232,'Cust Category'!A:C,2,0)</f>
        <v>VILLA MARKET J.P. CO., LTD.</v>
      </c>
      <c r="Y232" s="31">
        <f t="shared" si="18"/>
        <v>62.79</v>
      </c>
      <c r="Z232">
        <f t="shared" si="19"/>
        <v>72</v>
      </c>
      <c r="AA232" s="48"/>
    </row>
    <row r="233" spans="1:27">
      <c r="A233" s="179">
        <v>45812</v>
      </c>
      <c r="B233" s="178" t="s">
        <v>5094</v>
      </c>
      <c r="C233" s="178" t="s">
        <v>5095</v>
      </c>
      <c r="D233" s="178" t="s">
        <v>12</v>
      </c>
      <c r="E233" s="178" t="s">
        <v>17</v>
      </c>
      <c r="F233" s="178" t="s">
        <v>5096</v>
      </c>
      <c r="G233" s="178" t="s">
        <v>1317</v>
      </c>
      <c r="H233" s="178" t="s">
        <v>31</v>
      </c>
      <c r="I233" s="178" t="s">
        <v>1317</v>
      </c>
      <c r="J233" s="178" t="s">
        <v>4782</v>
      </c>
      <c r="K233" s="178" t="s">
        <v>4833</v>
      </c>
      <c r="L233" s="180">
        <v>120</v>
      </c>
      <c r="M233" s="181">
        <v>7432.8</v>
      </c>
      <c r="N233" s="2" t="str">
        <f>VLOOKUP($J233,'Material category'!B:D,2,0)</f>
        <v>CA BL</v>
      </c>
      <c r="O233" s="123">
        <f>VLOOKUP(E233,'Billing Type Category'!A:C,3,0)*$L233</f>
        <v>120</v>
      </c>
      <c r="P233" s="123">
        <f>VLOOKUP($J233,'Material category'!B:F,5,FALSE)*O233</f>
        <v>7534.8</v>
      </c>
      <c r="Q233" s="123">
        <f t="shared" si="15"/>
        <v>102</v>
      </c>
      <c r="R233" s="6">
        <f>VLOOKUP(E233,'Billing Type Category'!A:C,3,0)*M233</f>
        <v>7432.8</v>
      </c>
      <c r="S233" s="6">
        <f>VLOOKUP($J233,'Material category'!B:F,4,FALSE)*O233</f>
        <v>8640</v>
      </c>
      <c r="T233" s="6">
        <f t="shared" si="16"/>
        <v>565.23364485981313</v>
      </c>
      <c r="U233" s="6">
        <f t="shared" si="17"/>
        <v>7998.0336448598136</v>
      </c>
      <c r="V233" s="2" t="str">
        <f>VLOOKUP($J233,'Material category'!B:D,3,0)</f>
        <v>CA</v>
      </c>
      <c r="W233" s="2" t="str">
        <f>VLOOKUP(G233,'Cust Category'!A:C,3,0)</f>
        <v>Key Account</v>
      </c>
      <c r="X233" s="2" t="str">
        <f>VLOOKUP(G233,'Cust Category'!A:C,2,0)</f>
        <v>VILLA MARKET J.P. CO., LTD.</v>
      </c>
      <c r="Y233" s="31">
        <f t="shared" si="18"/>
        <v>62.79</v>
      </c>
      <c r="Z233">
        <f t="shared" si="19"/>
        <v>72</v>
      </c>
      <c r="AA233" s="48"/>
    </row>
    <row r="234" spans="1:27">
      <c r="A234" s="179">
        <v>45812</v>
      </c>
      <c r="B234" s="178" t="s">
        <v>5097</v>
      </c>
      <c r="C234" s="178" t="s">
        <v>5098</v>
      </c>
      <c r="D234" s="178" t="s">
        <v>12</v>
      </c>
      <c r="E234" s="178" t="s">
        <v>17</v>
      </c>
      <c r="F234" s="178" t="s">
        <v>5099</v>
      </c>
      <c r="G234" s="178" t="s">
        <v>3335</v>
      </c>
      <c r="H234" s="178" t="s">
        <v>31</v>
      </c>
      <c r="I234" s="178" t="s">
        <v>3335</v>
      </c>
      <c r="J234" s="178" t="s">
        <v>4902</v>
      </c>
      <c r="K234" s="178" t="s">
        <v>4821</v>
      </c>
      <c r="L234" s="180">
        <v>20</v>
      </c>
      <c r="M234" s="181">
        <v>2689.4</v>
      </c>
      <c r="N234" s="2" t="str">
        <f>VLOOKUP($J234,'Material category'!B:D,2,0)</f>
        <v>ME OB</v>
      </c>
      <c r="O234" s="123">
        <f>VLOOKUP(E234,'Billing Type Category'!A:C,3,0)*$L234</f>
        <v>20</v>
      </c>
      <c r="P234" s="123">
        <f>VLOOKUP($J234,'Material category'!B:F,5,FALSE)*O234</f>
        <v>2770.6</v>
      </c>
      <c r="Q234" s="123">
        <f t="shared" si="15"/>
        <v>81.199999999999818</v>
      </c>
      <c r="R234" s="6">
        <f>VLOOKUP(E234,'Billing Type Category'!A:C,3,0)*M234</f>
        <v>2689.4</v>
      </c>
      <c r="S234" s="6">
        <f>VLOOKUP($J234,'Material category'!B:F,4,FALSE)*O234</f>
        <v>3200</v>
      </c>
      <c r="T234" s="6">
        <f t="shared" si="16"/>
        <v>209.34579439252337</v>
      </c>
      <c r="U234" s="6">
        <f t="shared" si="17"/>
        <v>2898.7457943925233</v>
      </c>
      <c r="V234" s="2" t="str">
        <f>VLOOKUP($J234,'Material category'!B:D,3,0)</f>
        <v>EV</v>
      </c>
      <c r="W234" s="2" t="str">
        <f>VLOOKUP(G234,'Cust Category'!A:C,3,0)</f>
        <v>Key Account</v>
      </c>
      <c r="X234" s="2" t="str">
        <f>VLOOKUP(G234,'Cust Category'!A:C,2,0)</f>
        <v>VILLA MARKET J.P. CO., LTD.</v>
      </c>
      <c r="Y234" s="31">
        <f t="shared" si="18"/>
        <v>138.53</v>
      </c>
      <c r="Z234">
        <f t="shared" si="19"/>
        <v>160</v>
      </c>
      <c r="AA234" s="48"/>
    </row>
    <row r="235" spans="1:27">
      <c r="A235" s="179">
        <v>45812</v>
      </c>
      <c r="B235" s="178" t="s">
        <v>5097</v>
      </c>
      <c r="C235" s="178" t="s">
        <v>5098</v>
      </c>
      <c r="D235" s="178" t="s">
        <v>12</v>
      </c>
      <c r="E235" s="178" t="s">
        <v>17</v>
      </c>
      <c r="F235" s="178" t="s">
        <v>5099</v>
      </c>
      <c r="G235" s="178" t="s">
        <v>3335</v>
      </c>
      <c r="H235" s="178" t="s">
        <v>31</v>
      </c>
      <c r="I235" s="178" t="s">
        <v>3335</v>
      </c>
      <c r="J235" s="178" t="s">
        <v>4886</v>
      </c>
      <c r="K235" s="178" t="s">
        <v>4829</v>
      </c>
      <c r="L235" s="180">
        <v>20</v>
      </c>
      <c r="M235" s="181">
        <v>1246</v>
      </c>
      <c r="N235" s="2" t="str">
        <f>VLOOKUP($J235,'Material category'!B:D,2,0)</f>
        <v>WC BL</v>
      </c>
      <c r="O235" s="123">
        <f>VLOOKUP(E235,'Billing Type Category'!A:C,3,0)*$L235</f>
        <v>20</v>
      </c>
      <c r="P235" s="123">
        <f>VLOOKUP($J235,'Material category'!B:F,5,FALSE)*O235</f>
        <v>1255.8</v>
      </c>
      <c r="Q235" s="123">
        <f t="shared" si="15"/>
        <v>9.7999999999999545</v>
      </c>
      <c r="R235" s="6">
        <f>VLOOKUP(E235,'Billing Type Category'!A:C,3,0)*M235</f>
        <v>1246</v>
      </c>
      <c r="S235" s="6">
        <f>VLOOKUP($J235,'Material category'!B:F,4,FALSE)*O235</f>
        <v>1440</v>
      </c>
      <c r="T235" s="6">
        <f t="shared" si="16"/>
        <v>94.205607476635521</v>
      </c>
      <c r="U235" s="6">
        <f t="shared" si="17"/>
        <v>1340.2056074766356</v>
      </c>
      <c r="V235" s="2" t="str">
        <f>VLOOKUP($J235,'Material category'!B:D,3,0)</f>
        <v>WI</v>
      </c>
      <c r="W235" s="2" t="str">
        <f>VLOOKUP(G235,'Cust Category'!A:C,3,0)</f>
        <v>Key Account</v>
      </c>
      <c r="X235" s="2" t="str">
        <f>VLOOKUP(G235,'Cust Category'!A:C,2,0)</f>
        <v>VILLA MARKET J.P. CO., LTD.</v>
      </c>
      <c r="Y235" s="31">
        <f t="shared" si="18"/>
        <v>62.79</v>
      </c>
      <c r="Z235">
        <f t="shared" si="19"/>
        <v>72</v>
      </c>
      <c r="AA235" s="48"/>
    </row>
    <row r="236" spans="1:27">
      <c r="A236" s="179">
        <v>45812</v>
      </c>
      <c r="B236" s="178" t="s">
        <v>5097</v>
      </c>
      <c r="C236" s="178" t="s">
        <v>5098</v>
      </c>
      <c r="D236" s="178" t="s">
        <v>12</v>
      </c>
      <c r="E236" s="178" t="s">
        <v>17</v>
      </c>
      <c r="F236" s="178" t="s">
        <v>5099</v>
      </c>
      <c r="G236" s="178" t="s">
        <v>3335</v>
      </c>
      <c r="H236" s="178" t="s">
        <v>31</v>
      </c>
      <c r="I236" s="178" t="s">
        <v>3335</v>
      </c>
      <c r="J236" s="178" t="s">
        <v>4801</v>
      </c>
      <c r="K236" s="178" t="s">
        <v>4834</v>
      </c>
      <c r="L236" s="180">
        <v>30</v>
      </c>
      <c r="M236" s="181">
        <v>1883.7</v>
      </c>
      <c r="N236" s="2" t="str">
        <f>VLOOKUP($J236,'Material category'!B:D,2,0)</f>
        <v>CA 100S YL</v>
      </c>
      <c r="O236" s="123">
        <f>VLOOKUP(E236,'Billing Type Category'!A:C,3,0)*$L236</f>
        <v>30</v>
      </c>
      <c r="P236" s="123">
        <f>VLOOKUP($J236,'Material category'!B:F,5,FALSE)*O236</f>
        <v>1883.7</v>
      </c>
      <c r="Q236" s="123">
        <f t="shared" si="15"/>
        <v>0</v>
      </c>
      <c r="R236" s="6">
        <f>VLOOKUP(E236,'Billing Type Category'!A:C,3,0)*M236</f>
        <v>1883.7</v>
      </c>
      <c r="S236" s="6">
        <f>VLOOKUP($J236,'Material category'!B:F,4,FALSE)*O236</f>
        <v>2160</v>
      </c>
      <c r="T236" s="6">
        <f t="shared" si="16"/>
        <v>141.30841121495328</v>
      </c>
      <c r="U236" s="6">
        <f t="shared" si="17"/>
        <v>2025.0084112149534</v>
      </c>
      <c r="V236" s="2" t="str">
        <f>VLOOKUP($J236,'Material category'!B:D,3,0)</f>
        <v>CAHD</v>
      </c>
      <c r="W236" s="2" t="str">
        <f>VLOOKUP(G236,'Cust Category'!A:C,3,0)</f>
        <v>Key Account</v>
      </c>
      <c r="X236" s="2" t="str">
        <f>VLOOKUP(G236,'Cust Category'!A:C,2,0)</f>
        <v>VILLA MARKET J.P. CO., LTD.</v>
      </c>
      <c r="Y236" s="31">
        <f t="shared" si="18"/>
        <v>62.79</v>
      </c>
      <c r="Z236">
        <f t="shared" si="19"/>
        <v>72</v>
      </c>
      <c r="AA236" s="48"/>
    </row>
    <row r="237" spans="1:27">
      <c r="A237" s="179">
        <v>45812</v>
      </c>
      <c r="B237" s="178" t="s">
        <v>5100</v>
      </c>
      <c r="C237" s="178" t="s">
        <v>5101</v>
      </c>
      <c r="D237" s="178" t="s">
        <v>12</v>
      </c>
      <c r="E237" s="178" t="s">
        <v>17</v>
      </c>
      <c r="F237" s="178" t="s">
        <v>5102</v>
      </c>
      <c r="G237" s="178" t="s">
        <v>1188</v>
      </c>
      <c r="H237" s="178" t="s">
        <v>31</v>
      </c>
      <c r="I237" s="178" t="s">
        <v>1188</v>
      </c>
      <c r="J237" s="178" t="s">
        <v>4900</v>
      </c>
      <c r="K237" s="178" t="s">
        <v>4831</v>
      </c>
      <c r="L237" s="180">
        <v>10</v>
      </c>
      <c r="M237" s="181">
        <v>623</v>
      </c>
      <c r="N237" s="2" t="str">
        <f>VLOOKUP($J237,'Material category'!B:D,2,0)</f>
        <v>WC GR</v>
      </c>
      <c r="O237" s="123">
        <f>VLOOKUP(E237,'Billing Type Category'!A:C,3,0)*$L237</f>
        <v>10</v>
      </c>
      <c r="P237" s="123">
        <f>VLOOKUP($J237,'Material category'!B:F,5,FALSE)*O237</f>
        <v>627.9</v>
      </c>
      <c r="Q237" s="123">
        <f t="shared" si="15"/>
        <v>4.8999999999999773</v>
      </c>
      <c r="R237" s="6">
        <f>VLOOKUP(E237,'Billing Type Category'!A:C,3,0)*M237</f>
        <v>623</v>
      </c>
      <c r="S237" s="6">
        <f>VLOOKUP($J237,'Material category'!B:F,4,FALSE)*O237</f>
        <v>720</v>
      </c>
      <c r="T237" s="6">
        <f t="shared" si="16"/>
        <v>47.10280373831776</v>
      </c>
      <c r="U237" s="6">
        <f t="shared" si="17"/>
        <v>670.10280373831779</v>
      </c>
      <c r="V237" s="2" t="str">
        <f>VLOOKUP($J237,'Material category'!B:D,3,0)</f>
        <v>WI</v>
      </c>
      <c r="W237" s="2" t="str">
        <f>VLOOKUP(G237,'Cust Category'!A:C,3,0)</f>
        <v>Key Account</v>
      </c>
      <c r="X237" s="2" t="str">
        <f>VLOOKUP(G237,'Cust Category'!A:C,2,0)</f>
        <v>VILLA MARKET J.P. CO., LTD.</v>
      </c>
      <c r="Y237" s="31">
        <f t="shared" si="18"/>
        <v>62.79</v>
      </c>
      <c r="Z237">
        <f t="shared" si="19"/>
        <v>72</v>
      </c>
      <c r="AA237" s="48"/>
    </row>
    <row r="238" spans="1:27">
      <c r="A238" s="179">
        <v>45812</v>
      </c>
      <c r="B238" s="178" t="s">
        <v>5103</v>
      </c>
      <c r="C238" s="178" t="s">
        <v>5104</v>
      </c>
      <c r="D238" s="178" t="s">
        <v>12</v>
      </c>
      <c r="E238" s="178" t="s">
        <v>17</v>
      </c>
      <c r="F238" s="178" t="s">
        <v>5105</v>
      </c>
      <c r="G238" s="178" t="s">
        <v>1165</v>
      </c>
      <c r="H238" s="178" t="s">
        <v>22</v>
      </c>
      <c r="I238" s="178" t="s">
        <v>1383</v>
      </c>
      <c r="J238" s="178" t="s">
        <v>4902</v>
      </c>
      <c r="K238" s="178" t="s">
        <v>4821</v>
      </c>
      <c r="L238" s="180">
        <v>2000</v>
      </c>
      <c r="M238" s="181">
        <v>266676.56</v>
      </c>
      <c r="N238" s="2" t="str">
        <f>VLOOKUP($J238,'Material category'!B:D,2,0)</f>
        <v>ME OB</v>
      </c>
      <c r="O238" s="123">
        <f>VLOOKUP(E238,'Billing Type Category'!A:C,3,0)*$L238</f>
        <v>2000</v>
      </c>
      <c r="P238" s="123">
        <f>VLOOKUP($J238,'Material category'!B:F,5,FALSE)*O238</f>
        <v>277060</v>
      </c>
      <c r="Q238" s="123">
        <f t="shared" si="15"/>
        <v>10383.440000000002</v>
      </c>
      <c r="R238" s="6">
        <f>VLOOKUP(E238,'Billing Type Category'!A:C,3,0)*M238</f>
        <v>266676.56</v>
      </c>
      <c r="S238" s="6">
        <f>VLOOKUP($J238,'Material category'!B:F,4,FALSE)*O238</f>
        <v>320000</v>
      </c>
      <c r="T238" s="6">
        <f t="shared" si="16"/>
        <v>20934.579439252335</v>
      </c>
      <c r="U238" s="6">
        <f t="shared" si="17"/>
        <v>287611.13943925232</v>
      </c>
      <c r="V238" s="2" t="str">
        <f>VLOOKUP($J238,'Material category'!B:D,3,0)</f>
        <v>EV</v>
      </c>
      <c r="W238" s="2" t="str">
        <f>VLOOKUP(G238,'Cust Category'!A:C,3,0)</f>
        <v>Key Account</v>
      </c>
      <c r="X238" s="2" t="str">
        <f>VLOOKUP(G238,'Cust Category'!A:C,2,0)</f>
        <v>CP All Public Company Limited</v>
      </c>
      <c r="Y238" s="31">
        <f t="shared" si="18"/>
        <v>138.53</v>
      </c>
      <c r="Z238">
        <f t="shared" si="19"/>
        <v>160</v>
      </c>
      <c r="AA238" s="48"/>
    </row>
    <row r="239" spans="1:27">
      <c r="A239" s="179">
        <v>45812</v>
      </c>
      <c r="B239" s="178" t="s">
        <v>5103</v>
      </c>
      <c r="C239" s="178" t="s">
        <v>5104</v>
      </c>
      <c r="D239" s="178" t="s">
        <v>12</v>
      </c>
      <c r="E239" s="178" t="s">
        <v>17</v>
      </c>
      <c r="F239" s="178" t="s">
        <v>5105</v>
      </c>
      <c r="G239" s="178" t="s">
        <v>1165</v>
      </c>
      <c r="H239" s="178" t="s">
        <v>22</v>
      </c>
      <c r="I239" s="178" t="s">
        <v>1383</v>
      </c>
      <c r="J239" s="178" t="s">
        <v>4791</v>
      </c>
      <c r="K239" s="178" t="s">
        <v>4820</v>
      </c>
      <c r="L239" s="180">
        <v>3000</v>
      </c>
      <c r="M239" s="181">
        <v>400014.84</v>
      </c>
      <c r="N239" s="2" t="str">
        <f>VLOOKUP($J239,'Material category'!B:D,2,0)</f>
        <v>ME SB</v>
      </c>
      <c r="O239" s="123">
        <f>VLOOKUP(E239,'Billing Type Category'!A:C,3,0)*$L239</f>
        <v>3000</v>
      </c>
      <c r="P239" s="123">
        <f>VLOOKUP($J239,'Material category'!B:F,5,FALSE)*O239</f>
        <v>415590</v>
      </c>
      <c r="Q239" s="123">
        <f t="shared" si="15"/>
        <v>15575.159999999974</v>
      </c>
      <c r="R239" s="6">
        <f>VLOOKUP(E239,'Billing Type Category'!A:C,3,0)*M239</f>
        <v>400014.84</v>
      </c>
      <c r="S239" s="6">
        <f>VLOOKUP($J239,'Material category'!B:F,4,FALSE)*O239</f>
        <v>480000</v>
      </c>
      <c r="T239" s="6">
        <f t="shared" si="16"/>
        <v>31401.869158878504</v>
      </c>
      <c r="U239" s="6">
        <f t="shared" si="17"/>
        <v>431416.70915887854</v>
      </c>
      <c r="V239" s="2" t="str">
        <f>VLOOKUP($J239,'Material category'!B:D,3,0)</f>
        <v>EV</v>
      </c>
      <c r="W239" s="2" t="str">
        <f>VLOOKUP(G239,'Cust Category'!A:C,3,0)</f>
        <v>Key Account</v>
      </c>
      <c r="X239" s="2" t="str">
        <f>VLOOKUP(G239,'Cust Category'!A:C,2,0)</f>
        <v>CP All Public Company Limited</v>
      </c>
      <c r="Y239" s="31">
        <f t="shared" si="18"/>
        <v>138.53</v>
      </c>
      <c r="Z239">
        <f t="shared" si="19"/>
        <v>160</v>
      </c>
      <c r="AA239" s="48"/>
    </row>
    <row r="240" spans="1:27">
      <c r="A240" s="179">
        <v>45812</v>
      </c>
      <c r="B240" s="178" t="s">
        <v>5103</v>
      </c>
      <c r="C240" s="178" t="s">
        <v>5104</v>
      </c>
      <c r="D240" s="178" t="s">
        <v>12</v>
      </c>
      <c r="E240" s="178" t="s">
        <v>17</v>
      </c>
      <c r="F240" s="178" t="s">
        <v>5105</v>
      </c>
      <c r="G240" s="178" t="s">
        <v>1165</v>
      </c>
      <c r="H240" s="178" t="s">
        <v>22</v>
      </c>
      <c r="I240" s="178" t="s">
        <v>1383</v>
      </c>
      <c r="J240" s="178" t="s">
        <v>4792</v>
      </c>
      <c r="K240" s="178" t="s">
        <v>4851</v>
      </c>
      <c r="L240" s="180">
        <v>1000</v>
      </c>
      <c r="M240" s="181">
        <v>142927.54</v>
      </c>
      <c r="N240" s="2" t="str">
        <f>VLOOKUP($J240,'Material category'!B:D,2,0)</f>
        <v>ME OP</v>
      </c>
      <c r="O240" s="123">
        <f>VLOOKUP(E240,'Billing Type Category'!A:C,3,0)*$L240</f>
        <v>1000</v>
      </c>
      <c r="P240" s="123">
        <f>VLOOKUP($J240,'Material category'!B:F,5,FALSE)*O240</f>
        <v>151550</v>
      </c>
      <c r="Q240" s="123">
        <f t="shared" si="15"/>
        <v>8622.4599999999919</v>
      </c>
      <c r="R240" s="6">
        <f>VLOOKUP(E240,'Billing Type Category'!A:C,3,0)*M240</f>
        <v>142927.54</v>
      </c>
      <c r="S240" s="6">
        <f>VLOOKUP($J240,'Material category'!B:F,4,FALSE)*O240</f>
        <v>175000</v>
      </c>
      <c r="T240" s="6">
        <f t="shared" si="16"/>
        <v>11448.598130841121</v>
      </c>
      <c r="U240" s="6">
        <f t="shared" si="17"/>
        <v>154376.13813084114</v>
      </c>
      <c r="V240" s="2" t="str">
        <f>VLOOKUP($J240,'Material category'!B:D,3,0)</f>
        <v>EV</v>
      </c>
      <c r="W240" s="2" t="str">
        <f>VLOOKUP(G240,'Cust Category'!A:C,3,0)</f>
        <v>Key Account</v>
      </c>
      <c r="X240" s="2" t="str">
        <f>VLOOKUP(G240,'Cust Category'!A:C,2,0)</f>
        <v>CP All Public Company Limited</v>
      </c>
      <c r="Y240" s="31">
        <f t="shared" si="18"/>
        <v>151.55000000000001</v>
      </c>
      <c r="Z240">
        <f t="shared" si="19"/>
        <v>175</v>
      </c>
      <c r="AA240" s="48"/>
    </row>
    <row r="241" spans="1:27">
      <c r="A241" s="179">
        <v>45812</v>
      </c>
      <c r="B241" s="178" t="s">
        <v>5103</v>
      </c>
      <c r="C241" s="178" t="s">
        <v>5104</v>
      </c>
      <c r="D241" s="178" t="s">
        <v>12</v>
      </c>
      <c r="E241" s="178" t="s">
        <v>17</v>
      </c>
      <c r="F241" s="178" t="s">
        <v>5105</v>
      </c>
      <c r="G241" s="178" t="s">
        <v>1165</v>
      </c>
      <c r="H241" s="178" t="s">
        <v>22</v>
      </c>
      <c r="I241" s="178" t="s">
        <v>1383</v>
      </c>
      <c r="J241" s="178" t="s">
        <v>4785</v>
      </c>
      <c r="K241" s="178" t="s">
        <v>4832</v>
      </c>
      <c r="L241" s="180">
        <v>10000</v>
      </c>
      <c r="M241" s="181">
        <v>591915.26</v>
      </c>
      <c r="N241" s="2" t="str">
        <f>VLOOKUP($J241,'Material category'!B:D,2,0)</f>
        <v>CA FL</v>
      </c>
      <c r="O241" s="123">
        <f>VLOOKUP(E241,'Billing Type Category'!A:C,3,0)*$L241</f>
        <v>10000</v>
      </c>
      <c r="P241" s="123">
        <f>VLOOKUP($J241,'Material category'!B:F,5,FALSE)*O241</f>
        <v>627900</v>
      </c>
      <c r="Q241" s="123">
        <f t="shared" si="15"/>
        <v>35984.739999999991</v>
      </c>
      <c r="R241" s="6">
        <f>VLOOKUP(E241,'Billing Type Category'!A:C,3,0)*M241</f>
        <v>591915.26</v>
      </c>
      <c r="S241" s="6">
        <f>VLOOKUP($J241,'Material category'!B:F,4,FALSE)*O241</f>
        <v>720000</v>
      </c>
      <c r="T241" s="6">
        <f t="shared" si="16"/>
        <v>47102.803738317758</v>
      </c>
      <c r="U241" s="6">
        <f t="shared" si="17"/>
        <v>639018.06373831781</v>
      </c>
      <c r="V241" s="2" t="str">
        <f>VLOOKUP($J241,'Material category'!B:D,3,0)</f>
        <v>CA</v>
      </c>
      <c r="W241" s="2" t="str">
        <f>VLOOKUP(G241,'Cust Category'!A:C,3,0)</f>
        <v>Key Account</v>
      </c>
      <c r="X241" s="2" t="str">
        <f>VLOOKUP(G241,'Cust Category'!A:C,2,0)</f>
        <v>CP All Public Company Limited</v>
      </c>
      <c r="Y241" s="31">
        <f t="shared" si="18"/>
        <v>62.79</v>
      </c>
      <c r="Z241">
        <f t="shared" si="19"/>
        <v>72</v>
      </c>
      <c r="AA241" s="48"/>
    </row>
    <row r="242" spans="1:27">
      <c r="A242" s="179">
        <v>45812</v>
      </c>
      <c r="B242" s="178" t="s">
        <v>5103</v>
      </c>
      <c r="C242" s="178" t="s">
        <v>5104</v>
      </c>
      <c r="D242" s="178" t="s">
        <v>12</v>
      </c>
      <c r="E242" s="178" t="s">
        <v>17</v>
      </c>
      <c r="F242" s="178" t="s">
        <v>5105</v>
      </c>
      <c r="G242" s="178" t="s">
        <v>1165</v>
      </c>
      <c r="H242" s="178" t="s">
        <v>22</v>
      </c>
      <c r="I242" s="178" t="s">
        <v>1383</v>
      </c>
      <c r="J242" s="178" t="s">
        <v>4782</v>
      </c>
      <c r="K242" s="178" t="s">
        <v>4833</v>
      </c>
      <c r="L242" s="180">
        <v>8000</v>
      </c>
      <c r="M242" s="181">
        <v>473532.21</v>
      </c>
      <c r="N242" s="2" t="str">
        <f>VLOOKUP($J242,'Material category'!B:D,2,0)</f>
        <v>CA BL</v>
      </c>
      <c r="O242" s="123">
        <f>VLOOKUP(E242,'Billing Type Category'!A:C,3,0)*$L242</f>
        <v>8000</v>
      </c>
      <c r="P242" s="123">
        <f>VLOOKUP($J242,'Material category'!B:F,5,FALSE)*O242</f>
        <v>502320</v>
      </c>
      <c r="Q242" s="123">
        <f t="shared" si="15"/>
        <v>28787.789999999979</v>
      </c>
      <c r="R242" s="6">
        <f>VLOOKUP(E242,'Billing Type Category'!A:C,3,0)*M242</f>
        <v>473532.21</v>
      </c>
      <c r="S242" s="6">
        <f>VLOOKUP($J242,'Material category'!B:F,4,FALSE)*O242</f>
        <v>576000</v>
      </c>
      <c r="T242" s="6">
        <f t="shared" si="16"/>
        <v>37682.242990654202</v>
      </c>
      <c r="U242" s="6">
        <f t="shared" si="17"/>
        <v>511214.45299065422</v>
      </c>
      <c r="V242" s="2" t="str">
        <f>VLOOKUP($J242,'Material category'!B:D,3,0)</f>
        <v>CA</v>
      </c>
      <c r="W242" s="2" t="str">
        <f>VLOOKUP(G242,'Cust Category'!A:C,3,0)</f>
        <v>Key Account</v>
      </c>
      <c r="X242" s="2" t="str">
        <f>VLOOKUP(G242,'Cust Category'!A:C,2,0)</f>
        <v>CP All Public Company Limited</v>
      </c>
      <c r="Y242" s="31">
        <f t="shared" si="18"/>
        <v>62.79</v>
      </c>
      <c r="Z242">
        <f t="shared" si="19"/>
        <v>72</v>
      </c>
      <c r="AA242" s="48"/>
    </row>
    <row r="243" spans="1:27">
      <c r="A243" s="179">
        <v>45812</v>
      </c>
      <c r="B243" s="178" t="s">
        <v>5103</v>
      </c>
      <c r="C243" s="178" t="s">
        <v>5104</v>
      </c>
      <c r="D243" s="178" t="s">
        <v>12</v>
      </c>
      <c r="E243" s="178" t="s">
        <v>17</v>
      </c>
      <c r="F243" s="178" t="s">
        <v>5105</v>
      </c>
      <c r="G243" s="178" t="s">
        <v>1165</v>
      </c>
      <c r="H243" s="178" t="s">
        <v>22</v>
      </c>
      <c r="I243" s="178" t="s">
        <v>1383</v>
      </c>
      <c r="J243" s="178" t="s">
        <v>4786</v>
      </c>
      <c r="K243" s="178" t="s">
        <v>4854</v>
      </c>
      <c r="L243" s="180">
        <v>5000</v>
      </c>
      <c r="M243" s="181">
        <v>295957.63</v>
      </c>
      <c r="N243" s="2" t="str">
        <f>VLOOKUP($J243,'Material category'!B:D,2,0)</f>
        <v>CA MN</v>
      </c>
      <c r="O243" s="123">
        <f>VLOOKUP(E243,'Billing Type Category'!A:C,3,0)*$L243</f>
        <v>5000</v>
      </c>
      <c r="P243" s="123">
        <f>VLOOKUP($J243,'Material category'!B:F,5,FALSE)*O243</f>
        <v>313950</v>
      </c>
      <c r="Q243" s="123">
        <f t="shared" si="15"/>
        <v>17992.369999999995</v>
      </c>
      <c r="R243" s="6">
        <f>VLOOKUP(E243,'Billing Type Category'!A:C,3,0)*M243</f>
        <v>295957.63</v>
      </c>
      <c r="S243" s="6">
        <f>VLOOKUP($J243,'Material category'!B:F,4,FALSE)*O243</f>
        <v>360000</v>
      </c>
      <c r="T243" s="6">
        <f t="shared" si="16"/>
        <v>23551.401869158879</v>
      </c>
      <c r="U243" s="6">
        <f t="shared" si="17"/>
        <v>319509.03186915891</v>
      </c>
      <c r="V243" s="2" t="str">
        <f>VLOOKUP($J243,'Material category'!B:D,3,0)</f>
        <v>CA</v>
      </c>
      <c r="W243" s="2" t="str">
        <f>VLOOKUP(G243,'Cust Category'!A:C,3,0)</f>
        <v>Key Account</v>
      </c>
      <c r="X243" s="2" t="str">
        <f>VLOOKUP(G243,'Cust Category'!A:C,2,0)</f>
        <v>CP All Public Company Limited</v>
      </c>
      <c r="Y243" s="31">
        <f t="shared" si="18"/>
        <v>62.79</v>
      </c>
      <c r="Z243">
        <f t="shared" si="19"/>
        <v>72</v>
      </c>
      <c r="AA243" s="48"/>
    </row>
    <row r="244" spans="1:27">
      <c r="A244" s="179">
        <v>45812</v>
      </c>
      <c r="B244" s="178" t="s">
        <v>5103</v>
      </c>
      <c r="C244" s="178" t="s">
        <v>5104</v>
      </c>
      <c r="D244" s="178" t="s">
        <v>12</v>
      </c>
      <c r="E244" s="178" t="s">
        <v>17</v>
      </c>
      <c r="F244" s="178" t="s">
        <v>5105</v>
      </c>
      <c r="G244" s="178" t="s">
        <v>1165</v>
      </c>
      <c r="H244" s="178" t="s">
        <v>22</v>
      </c>
      <c r="I244" s="178" t="s">
        <v>1383</v>
      </c>
      <c r="J244" s="178" t="s">
        <v>4801</v>
      </c>
      <c r="K244" s="178" t="s">
        <v>4834</v>
      </c>
      <c r="L244" s="180">
        <v>5000</v>
      </c>
      <c r="M244" s="181">
        <v>295957.73</v>
      </c>
      <c r="N244" s="2" t="str">
        <f>VLOOKUP($J244,'Material category'!B:D,2,0)</f>
        <v>CA 100S YL</v>
      </c>
      <c r="O244" s="123">
        <f>VLOOKUP(E244,'Billing Type Category'!A:C,3,0)*$L244</f>
        <v>5000</v>
      </c>
      <c r="P244" s="123">
        <f>VLOOKUP($J244,'Material category'!B:F,5,FALSE)*O244</f>
        <v>313950</v>
      </c>
      <c r="Q244" s="123">
        <f t="shared" si="15"/>
        <v>17992.270000000019</v>
      </c>
      <c r="R244" s="6">
        <f>VLOOKUP(E244,'Billing Type Category'!A:C,3,0)*M244</f>
        <v>295957.73</v>
      </c>
      <c r="S244" s="6">
        <f>VLOOKUP($J244,'Material category'!B:F,4,FALSE)*O244</f>
        <v>360000</v>
      </c>
      <c r="T244" s="6">
        <f t="shared" si="16"/>
        <v>23551.401869158879</v>
      </c>
      <c r="U244" s="6">
        <f t="shared" si="17"/>
        <v>319509.13186915888</v>
      </c>
      <c r="V244" s="2" t="str">
        <f>VLOOKUP($J244,'Material category'!B:D,3,0)</f>
        <v>CAHD</v>
      </c>
      <c r="W244" s="2" t="str">
        <f>VLOOKUP(G244,'Cust Category'!A:C,3,0)</f>
        <v>Key Account</v>
      </c>
      <c r="X244" s="2" t="str">
        <f>VLOOKUP(G244,'Cust Category'!A:C,2,0)</f>
        <v>CP All Public Company Limited</v>
      </c>
      <c r="Y244" s="31">
        <f t="shared" si="18"/>
        <v>62.79</v>
      </c>
      <c r="Z244">
        <f t="shared" si="19"/>
        <v>72</v>
      </c>
      <c r="AA244" s="48"/>
    </row>
    <row r="245" spans="1:27">
      <c r="A245" s="179">
        <v>45812</v>
      </c>
      <c r="B245" s="178" t="s">
        <v>5103</v>
      </c>
      <c r="C245" s="178" t="s">
        <v>5104</v>
      </c>
      <c r="D245" s="178" t="s">
        <v>12</v>
      </c>
      <c r="E245" s="178" t="s">
        <v>17</v>
      </c>
      <c r="F245" s="178" t="s">
        <v>5105</v>
      </c>
      <c r="G245" s="178" t="s">
        <v>1165</v>
      </c>
      <c r="H245" s="178" t="s">
        <v>22</v>
      </c>
      <c r="I245" s="178" t="s">
        <v>1383</v>
      </c>
      <c r="J245" s="178" t="s">
        <v>4806</v>
      </c>
      <c r="K245" s="178" t="s">
        <v>4852</v>
      </c>
      <c r="L245" s="180">
        <v>1500</v>
      </c>
      <c r="M245" s="181">
        <v>88787.32</v>
      </c>
      <c r="N245" s="2" t="str">
        <f>VLOOKUP($J245,'Material category'!B:D,2,0)</f>
        <v>CA 100S GR</v>
      </c>
      <c r="O245" s="123">
        <f>VLOOKUP(E245,'Billing Type Category'!A:C,3,0)*$L245</f>
        <v>1500</v>
      </c>
      <c r="P245" s="123">
        <f>VLOOKUP($J245,'Material category'!B:F,5,FALSE)*O245</f>
        <v>94185</v>
      </c>
      <c r="Q245" s="123">
        <f t="shared" si="15"/>
        <v>5397.679999999993</v>
      </c>
      <c r="R245" s="6">
        <f>VLOOKUP(E245,'Billing Type Category'!A:C,3,0)*M245</f>
        <v>88787.32</v>
      </c>
      <c r="S245" s="6">
        <f>VLOOKUP($J245,'Material category'!B:F,4,FALSE)*O245</f>
        <v>108000</v>
      </c>
      <c r="T245" s="6">
        <f t="shared" si="16"/>
        <v>7065.4205607476633</v>
      </c>
      <c r="U245" s="6">
        <f t="shared" si="17"/>
        <v>95852.740560747668</v>
      </c>
      <c r="V245" s="2" t="str">
        <f>VLOOKUP($J245,'Material category'!B:D,3,0)</f>
        <v>CAHD</v>
      </c>
      <c r="W245" s="2" t="str">
        <f>VLOOKUP(G245,'Cust Category'!A:C,3,0)</f>
        <v>Key Account</v>
      </c>
      <c r="X245" s="2" t="str">
        <f>VLOOKUP(G245,'Cust Category'!A:C,2,0)</f>
        <v>CP All Public Company Limited</v>
      </c>
      <c r="Y245" s="31">
        <f t="shared" si="18"/>
        <v>62.79</v>
      </c>
      <c r="Z245">
        <f t="shared" si="19"/>
        <v>72</v>
      </c>
      <c r="AA245" s="48"/>
    </row>
    <row r="246" spans="1:27">
      <c r="A246" s="179">
        <v>45812</v>
      </c>
      <c r="B246" s="178" t="s">
        <v>5106</v>
      </c>
      <c r="C246" s="178" t="s">
        <v>5107</v>
      </c>
      <c r="D246" s="178" t="s">
        <v>12</v>
      </c>
      <c r="E246" s="178" t="s">
        <v>17</v>
      </c>
      <c r="F246" s="178" t="s">
        <v>5108</v>
      </c>
      <c r="G246" s="178" t="s">
        <v>1165</v>
      </c>
      <c r="H246" s="178" t="s">
        <v>22</v>
      </c>
      <c r="I246" s="178" t="s">
        <v>1383</v>
      </c>
      <c r="J246" s="178" t="s">
        <v>4874</v>
      </c>
      <c r="K246" s="178" t="s">
        <v>4822</v>
      </c>
      <c r="L246" s="180">
        <v>3000</v>
      </c>
      <c r="M246" s="181">
        <v>296848.59999999998</v>
      </c>
      <c r="N246" s="2" t="str">
        <f>VLOOKUP($J246,'Material category'!B:D,2,0)</f>
        <v>WI BL</v>
      </c>
      <c r="O246" s="123">
        <f>VLOOKUP(E246,'Billing Type Category'!A:C,3,0)*$L246</f>
        <v>3000</v>
      </c>
      <c r="P246" s="123">
        <f>VLOOKUP($J246,'Material category'!B:F,5,FALSE)*O246</f>
        <v>312450</v>
      </c>
      <c r="Q246" s="123">
        <f t="shared" si="15"/>
        <v>15601.400000000023</v>
      </c>
      <c r="R246" s="6">
        <f>VLOOKUP(E246,'Billing Type Category'!A:C,3,0)*M246</f>
        <v>296848.59999999998</v>
      </c>
      <c r="S246" s="6">
        <f>VLOOKUP($J246,'Material category'!B:F,4,FALSE)*O246</f>
        <v>360000</v>
      </c>
      <c r="T246" s="6">
        <f t="shared" si="16"/>
        <v>23551.401869158879</v>
      </c>
      <c r="U246" s="6">
        <f t="shared" si="17"/>
        <v>320400.00186915888</v>
      </c>
      <c r="V246" s="2" t="str">
        <f>VLOOKUP($J246,'Material category'!B:D,3,0)</f>
        <v>WI</v>
      </c>
      <c r="W246" s="2" t="str">
        <f>VLOOKUP(G246,'Cust Category'!A:C,3,0)</f>
        <v>Key Account</v>
      </c>
      <c r="X246" s="2" t="str">
        <f>VLOOKUP(G246,'Cust Category'!A:C,2,0)</f>
        <v>CP All Public Company Limited</v>
      </c>
      <c r="Y246" s="31">
        <f t="shared" si="18"/>
        <v>104.15</v>
      </c>
      <c r="Z246">
        <f t="shared" si="19"/>
        <v>120</v>
      </c>
      <c r="AA246" s="48"/>
    </row>
    <row r="247" spans="1:27">
      <c r="A247" s="179">
        <v>45812</v>
      </c>
      <c r="B247" s="178" t="s">
        <v>5106</v>
      </c>
      <c r="C247" s="178" t="s">
        <v>5107</v>
      </c>
      <c r="D247" s="178" t="s">
        <v>12</v>
      </c>
      <c r="E247" s="178" t="s">
        <v>17</v>
      </c>
      <c r="F247" s="178" t="s">
        <v>5108</v>
      </c>
      <c r="G247" s="178" t="s">
        <v>1165</v>
      </c>
      <c r="H247" s="178" t="s">
        <v>22</v>
      </c>
      <c r="I247" s="178" t="s">
        <v>1383</v>
      </c>
      <c r="J247" s="178" t="s">
        <v>4898</v>
      </c>
      <c r="K247" s="178" t="s">
        <v>4830</v>
      </c>
      <c r="L247" s="180">
        <v>6000</v>
      </c>
      <c r="M247" s="181">
        <v>355149.27</v>
      </c>
      <c r="N247" s="2" t="str">
        <f>VLOOKUP($J247,'Material category'!B:D,2,0)</f>
        <v>WC RE</v>
      </c>
      <c r="O247" s="123">
        <f>VLOOKUP(E247,'Billing Type Category'!A:C,3,0)*$L247</f>
        <v>6000</v>
      </c>
      <c r="P247" s="123">
        <f>VLOOKUP($J247,'Material category'!B:F,5,FALSE)*O247</f>
        <v>376740</v>
      </c>
      <c r="Q247" s="123">
        <f t="shared" si="15"/>
        <v>21590.729999999981</v>
      </c>
      <c r="R247" s="6">
        <f>VLOOKUP(E247,'Billing Type Category'!A:C,3,0)*M247</f>
        <v>355149.27</v>
      </c>
      <c r="S247" s="6">
        <f>VLOOKUP($J247,'Material category'!B:F,4,FALSE)*O247</f>
        <v>432000</v>
      </c>
      <c r="T247" s="6">
        <f t="shared" si="16"/>
        <v>28261.682242990653</v>
      </c>
      <c r="U247" s="6">
        <f t="shared" si="17"/>
        <v>383410.95224299066</v>
      </c>
      <c r="V247" s="2" t="str">
        <f>VLOOKUP($J247,'Material category'!B:D,3,0)</f>
        <v>WI</v>
      </c>
      <c r="W247" s="2" t="str">
        <f>VLOOKUP(G247,'Cust Category'!A:C,3,0)</f>
        <v>Key Account</v>
      </c>
      <c r="X247" s="2" t="str">
        <f>VLOOKUP(G247,'Cust Category'!A:C,2,0)</f>
        <v>CP All Public Company Limited</v>
      </c>
      <c r="Y247" s="31">
        <f t="shared" si="18"/>
        <v>62.79</v>
      </c>
      <c r="Z247">
        <f t="shared" si="19"/>
        <v>72</v>
      </c>
      <c r="AA247" s="48"/>
    </row>
    <row r="248" spans="1:27">
      <c r="A248" s="179">
        <v>45812</v>
      </c>
      <c r="B248" s="178" t="s">
        <v>5106</v>
      </c>
      <c r="C248" s="178" t="s">
        <v>5107</v>
      </c>
      <c r="D248" s="178" t="s">
        <v>12</v>
      </c>
      <c r="E248" s="178" t="s">
        <v>17</v>
      </c>
      <c r="F248" s="178" t="s">
        <v>5108</v>
      </c>
      <c r="G248" s="178" t="s">
        <v>1165</v>
      </c>
      <c r="H248" s="178" t="s">
        <v>22</v>
      </c>
      <c r="I248" s="178" t="s">
        <v>1383</v>
      </c>
      <c r="J248" s="178" t="s">
        <v>4886</v>
      </c>
      <c r="K248" s="178" t="s">
        <v>4829</v>
      </c>
      <c r="L248" s="180">
        <v>10000</v>
      </c>
      <c r="M248" s="181">
        <v>591915.46</v>
      </c>
      <c r="N248" s="2" t="str">
        <f>VLOOKUP($J248,'Material category'!B:D,2,0)</f>
        <v>WC BL</v>
      </c>
      <c r="O248" s="123">
        <f>VLOOKUP(E248,'Billing Type Category'!A:C,3,0)*$L248</f>
        <v>10000</v>
      </c>
      <c r="P248" s="123">
        <f>VLOOKUP($J248,'Material category'!B:F,5,FALSE)*O248</f>
        <v>627900</v>
      </c>
      <c r="Q248" s="123">
        <f t="shared" si="15"/>
        <v>35984.540000000037</v>
      </c>
      <c r="R248" s="6">
        <f>VLOOKUP(E248,'Billing Type Category'!A:C,3,0)*M248</f>
        <v>591915.46</v>
      </c>
      <c r="S248" s="6">
        <f>VLOOKUP($J248,'Material category'!B:F,4,FALSE)*O248</f>
        <v>720000</v>
      </c>
      <c r="T248" s="6">
        <f t="shared" si="16"/>
        <v>47102.803738317758</v>
      </c>
      <c r="U248" s="6">
        <f t="shared" si="17"/>
        <v>639018.26373831776</v>
      </c>
      <c r="V248" s="2" t="str">
        <f>VLOOKUP($J248,'Material category'!B:D,3,0)</f>
        <v>WI</v>
      </c>
      <c r="W248" s="2" t="str">
        <f>VLOOKUP(G248,'Cust Category'!A:C,3,0)</f>
        <v>Key Account</v>
      </c>
      <c r="X248" s="2" t="str">
        <f>VLOOKUP(G248,'Cust Category'!A:C,2,0)</f>
        <v>CP All Public Company Limited</v>
      </c>
      <c r="Y248" s="31">
        <f t="shared" si="18"/>
        <v>62.79</v>
      </c>
      <c r="Z248">
        <f t="shared" si="19"/>
        <v>72</v>
      </c>
      <c r="AA248" s="48"/>
    </row>
    <row r="249" spans="1:27">
      <c r="A249" s="179">
        <v>45812</v>
      </c>
      <c r="B249" s="178" t="s">
        <v>5106</v>
      </c>
      <c r="C249" s="178" t="s">
        <v>5107</v>
      </c>
      <c r="D249" s="178" t="s">
        <v>12</v>
      </c>
      <c r="E249" s="178" t="s">
        <v>17</v>
      </c>
      <c r="F249" s="178" t="s">
        <v>5108</v>
      </c>
      <c r="G249" s="178" t="s">
        <v>1165</v>
      </c>
      <c r="H249" s="178" t="s">
        <v>22</v>
      </c>
      <c r="I249" s="178" t="s">
        <v>1383</v>
      </c>
      <c r="J249" s="178" t="s">
        <v>4900</v>
      </c>
      <c r="K249" s="178" t="s">
        <v>4831</v>
      </c>
      <c r="L249" s="180">
        <v>3000</v>
      </c>
      <c r="M249" s="181">
        <v>177574.64</v>
      </c>
      <c r="N249" s="2" t="str">
        <f>VLOOKUP($J249,'Material category'!B:D,2,0)</f>
        <v>WC GR</v>
      </c>
      <c r="O249" s="123">
        <f>VLOOKUP(E249,'Billing Type Category'!A:C,3,0)*$L249</f>
        <v>3000</v>
      </c>
      <c r="P249" s="123">
        <f>VLOOKUP($J249,'Material category'!B:F,5,FALSE)*O249</f>
        <v>188370</v>
      </c>
      <c r="Q249" s="123">
        <f t="shared" si="15"/>
        <v>10795.359999999986</v>
      </c>
      <c r="R249" s="6">
        <f>VLOOKUP(E249,'Billing Type Category'!A:C,3,0)*M249</f>
        <v>177574.64</v>
      </c>
      <c r="S249" s="6">
        <f>VLOOKUP($J249,'Material category'!B:F,4,FALSE)*O249</f>
        <v>216000</v>
      </c>
      <c r="T249" s="6">
        <f t="shared" si="16"/>
        <v>14130.841121495327</v>
      </c>
      <c r="U249" s="6">
        <f t="shared" si="17"/>
        <v>191705.48112149534</v>
      </c>
      <c r="V249" s="2" t="str">
        <f>VLOOKUP($J249,'Material category'!B:D,3,0)</f>
        <v>WI</v>
      </c>
      <c r="W249" s="2" t="str">
        <f>VLOOKUP(G249,'Cust Category'!A:C,3,0)</f>
        <v>Key Account</v>
      </c>
      <c r="X249" s="2" t="str">
        <f>VLOOKUP(G249,'Cust Category'!A:C,2,0)</f>
        <v>CP All Public Company Limited</v>
      </c>
      <c r="Y249" s="31">
        <f t="shared" si="18"/>
        <v>62.79</v>
      </c>
      <c r="Z249">
        <f t="shared" si="19"/>
        <v>72</v>
      </c>
      <c r="AA249" s="48"/>
    </row>
    <row r="250" spans="1:27">
      <c r="A250" s="179">
        <v>45812</v>
      </c>
      <c r="B250" s="178" t="s">
        <v>5109</v>
      </c>
      <c r="C250" s="178" t="s">
        <v>5110</v>
      </c>
      <c r="D250" s="178" t="s">
        <v>12</v>
      </c>
      <c r="E250" s="178" t="s">
        <v>17</v>
      </c>
      <c r="F250" s="178" t="s">
        <v>5111</v>
      </c>
      <c r="G250" s="178" t="s">
        <v>1165</v>
      </c>
      <c r="H250" s="178" t="s">
        <v>22</v>
      </c>
      <c r="I250" s="178" t="s">
        <v>1382</v>
      </c>
      <c r="J250" s="178" t="s">
        <v>4791</v>
      </c>
      <c r="K250" s="178" t="s">
        <v>4820</v>
      </c>
      <c r="L250" s="180">
        <v>500</v>
      </c>
      <c r="M250" s="181">
        <v>66669.14</v>
      </c>
      <c r="N250" s="2" t="str">
        <f>VLOOKUP($J250,'Material category'!B:D,2,0)</f>
        <v>ME SB</v>
      </c>
      <c r="O250" s="123">
        <f>VLOOKUP(E250,'Billing Type Category'!A:C,3,0)*$L250</f>
        <v>500</v>
      </c>
      <c r="P250" s="123">
        <f>VLOOKUP($J250,'Material category'!B:F,5,FALSE)*O250</f>
        <v>69265</v>
      </c>
      <c r="Q250" s="123">
        <f t="shared" si="15"/>
        <v>2595.8600000000006</v>
      </c>
      <c r="R250" s="6">
        <f>VLOOKUP(E250,'Billing Type Category'!A:C,3,0)*M250</f>
        <v>66669.14</v>
      </c>
      <c r="S250" s="6">
        <f>VLOOKUP($J250,'Material category'!B:F,4,FALSE)*O250</f>
        <v>80000</v>
      </c>
      <c r="T250" s="6">
        <f t="shared" si="16"/>
        <v>5233.6448598130837</v>
      </c>
      <c r="U250" s="6">
        <f t="shared" si="17"/>
        <v>71902.78485981308</v>
      </c>
      <c r="V250" s="2" t="str">
        <f>VLOOKUP($J250,'Material category'!B:D,3,0)</f>
        <v>EV</v>
      </c>
      <c r="W250" s="2" t="str">
        <f>VLOOKUP(G250,'Cust Category'!A:C,3,0)</f>
        <v>Key Account</v>
      </c>
      <c r="X250" s="2" t="str">
        <f>VLOOKUP(G250,'Cust Category'!A:C,2,0)</f>
        <v>CP All Public Company Limited</v>
      </c>
      <c r="Y250" s="31">
        <f t="shared" si="18"/>
        <v>138.53</v>
      </c>
      <c r="Z250">
        <f t="shared" si="19"/>
        <v>160</v>
      </c>
      <c r="AA250" s="48"/>
    </row>
    <row r="251" spans="1:27">
      <c r="A251" s="179">
        <v>45812</v>
      </c>
      <c r="B251" s="178" t="s">
        <v>5109</v>
      </c>
      <c r="C251" s="178" t="s">
        <v>5110</v>
      </c>
      <c r="D251" s="178" t="s">
        <v>12</v>
      </c>
      <c r="E251" s="178" t="s">
        <v>17</v>
      </c>
      <c r="F251" s="178" t="s">
        <v>5111</v>
      </c>
      <c r="G251" s="178" t="s">
        <v>1165</v>
      </c>
      <c r="H251" s="178" t="s">
        <v>22</v>
      </c>
      <c r="I251" s="178" t="s">
        <v>1382</v>
      </c>
      <c r="J251" s="178" t="s">
        <v>4792</v>
      </c>
      <c r="K251" s="178" t="s">
        <v>4851</v>
      </c>
      <c r="L251" s="180">
        <v>1000</v>
      </c>
      <c r="M251" s="181">
        <v>142927.54</v>
      </c>
      <c r="N251" s="2" t="str">
        <f>VLOOKUP($J251,'Material category'!B:D,2,0)</f>
        <v>ME OP</v>
      </c>
      <c r="O251" s="123">
        <f>VLOOKUP(E251,'Billing Type Category'!A:C,3,0)*$L251</f>
        <v>1000</v>
      </c>
      <c r="P251" s="123">
        <f>VLOOKUP($J251,'Material category'!B:F,5,FALSE)*O251</f>
        <v>151550</v>
      </c>
      <c r="Q251" s="123">
        <f t="shared" si="15"/>
        <v>8622.4599999999919</v>
      </c>
      <c r="R251" s="6">
        <f>VLOOKUP(E251,'Billing Type Category'!A:C,3,0)*M251</f>
        <v>142927.54</v>
      </c>
      <c r="S251" s="6">
        <f>VLOOKUP($J251,'Material category'!B:F,4,FALSE)*O251</f>
        <v>175000</v>
      </c>
      <c r="T251" s="6">
        <f t="shared" si="16"/>
        <v>11448.598130841121</v>
      </c>
      <c r="U251" s="6">
        <f t="shared" si="17"/>
        <v>154376.13813084114</v>
      </c>
      <c r="V251" s="2" t="str">
        <f>VLOOKUP($J251,'Material category'!B:D,3,0)</f>
        <v>EV</v>
      </c>
      <c r="W251" s="2" t="str">
        <f>VLOOKUP(G251,'Cust Category'!A:C,3,0)</f>
        <v>Key Account</v>
      </c>
      <c r="X251" s="2" t="str">
        <f>VLOOKUP(G251,'Cust Category'!A:C,2,0)</f>
        <v>CP All Public Company Limited</v>
      </c>
      <c r="Y251" s="31">
        <f t="shared" si="18"/>
        <v>151.55000000000001</v>
      </c>
      <c r="Z251">
        <f t="shared" si="19"/>
        <v>175</v>
      </c>
      <c r="AA251" s="48"/>
    </row>
    <row r="252" spans="1:27">
      <c r="A252" s="179">
        <v>45812</v>
      </c>
      <c r="B252" s="178" t="s">
        <v>5109</v>
      </c>
      <c r="C252" s="178" t="s">
        <v>5110</v>
      </c>
      <c r="D252" s="178" t="s">
        <v>12</v>
      </c>
      <c r="E252" s="178" t="s">
        <v>17</v>
      </c>
      <c r="F252" s="178" t="s">
        <v>5111</v>
      </c>
      <c r="G252" s="178" t="s">
        <v>1165</v>
      </c>
      <c r="H252" s="178" t="s">
        <v>22</v>
      </c>
      <c r="I252" s="178" t="s">
        <v>1382</v>
      </c>
      <c r="J252" s="178" t="s">
        <v>4785</v>
      </c>
      <c r="K252" s="178" t="s">
        <v>4832</v>
      </c>
      <c r="L252" s="180">
        <v>5000</v>
      </c>
      <c r="M252" s="181">
        <v>295957.63</v>
      </c>
      <c r="N252" s="2" t="str">
        <f>VLOOKUP($J252,'Material category'!B:D,2,0)</f>
        <v>CA FL</v>
      </c>
      <c r="O252" s="123">
        <f>VLOOKUP(E252,'Billing Type Category'!A:C,3,0)*$L252</f>
        <v>5000</v>
      </c>
      <c r="P252" s="123">
        <f>VLOOKUP($J252,'Material category'!B:F,5,FALSE)*O252</f>
        <v>313950</v>
      </c>
      <c r="Q252" s="123">
        <f t="shared" si="15"/>
        <v>17992.369999999995</v>
      </c>
      <c r="R252" s="6">
        <f>VLOOKUP(E252,'Billing Type Category'!A:C,3,0)*M252</f>
        <v>295957.63</v>
      </c>
      <c r="S252" s="6">
        <f>VLOOKUP($J252,'Material category'!B:F,4,FALSE)*O252</f>
        <v>360000</v>
      </c>
      <c r="T252" s="6">
        <f t="shared" si="16"/>
        <v>23551.401869158879</v>
      </c>
      <c r="U252" s="6">
        <f t="shared" si="17"/>
        <v>319509.03186915891</v>
      </c>
      <c r="V252" s="2" t="str">
        <f>VLOOKUP($J252,'Material category'!B:D,3,0)</f>
        <v>CA</v>
      </c>
      <c r="W252" s="2" t="str">
        <f>VLOOKUP(G252,'Cust Category'!A:C,3,0)</f>
        <v>Key Account</v>
      </c>
      <c r="X252" s="2" t="str">
        <f>VLOOKUP(G252,'Cust Category'!A:C,2,0)</f>
        <v>CP All Public Company Limited</v>
      </c>
      <c r="Y252" s="31">
        <f t="shared" si="18"/>
        <v>62.79</v>
      </c>
      <c r="Z252">
        <f t="shared" si="19"/>
        <v>72</v>
      </c>
      <c r="AA252" s="48"/>
    </row>
    <row r="253" spans="1:27">
      <c r="A253" s="179">
        <v>45812</v>
      </c>
      <c r="B253" s="178" t="s">
        <v>5109</v>
      </c>
      <c r="C253" s="178" t="s">
        <v>5110</v>
      </c>
      <c r="D253" s="178" t="s">
        <v>12</v>
      </c>
      <c r="E253" s="178" t="s">
        <v>17</v>
      </c>
      <c r="F253" s="178" t="s">
        <v>5111</v>
      </c>
      <c r="G253" s="178" t="s">
        <v>1165</v>
      </c>
      <c r="H253" s="178" t="s">
        <v>22</v>
      </c>
      <c r="I253" s="178" t="s">
        <v>1382</v>
      </c>
      <c r="J253" s="178" t="s">
        <v>4782</v>
      </c>
      <c r="K253" s="178" t="s">
        <v>4833</v>
      </c>
      <c r="L253" s="180">
        <v>3000</v>
      </c>
      <c r="M253" s="181">
        <v>177574.58</v>
      </c>
      <c r="N253" s="2" t="str">
        <f>VLOOKUP($J253,'Material category'!B:D,2,0)</f>
        <v>CA BL</v>
      </c>
      <c r="O253" s="123">
        <f>VLOOKUP(E253,'Billing Type Category'!A:C,3,0)*$L253</f>
        <v>3000</v>
      </c>
      <c r="P253" s="123">
        <f>VLOOKUP($J253,'Material category'!B:F,5,FALSE)*O253</f>
        <v>188370</v>
      </c>
      <c r="Q253" s="123">
        <f t="shared" si="15"/>
        <v>10795.420000000013</v>
      </c>
      <c r="R253" s="6">
        <f>VLOOKUP(E253,'Billing Type Category'!A:C,3,0)*M253</f>
        <v>177574.58</v>
      </c>
      <c r="S253" s="6">
        <f>VLOOKUP($J253,'Material category'!B:F,4,FALSE)*O253</f>
        <v>216000</v>
      </c>
      <c r="T253" s="6">
        <f t="shared" si="16"/>
        <v>14130.841121495327</v>
      </c>
      <c r="U253" s="6">
        <f t="shared" si="17"/>
        <v>191705.42112149531</v>
      </c>
      <c r="V253" s="2" t="str">
        <f>VLOOKUP($J253,'Material category'!B:D,3,0)</f>
        <v>CA</v>
      </c>
      <c r="W253" s="2" t="str">
        <f>VLOOKUP(G253,'Cust Category'!A:C,3,0)</f>
        <v>Key Account</v>
      </c>
      <c r="X253" s="2" t="str">
        <f>VLOOKUP(G253,'Cust Category'!A:C,2,0)</f>
        <v>CP All Public Company Limited</v>
      </c>
      <c r="Y253" s="31">
        <f t="shared" si="18"/>
        <v>62.79</v>
      </c>
      <c r="Z253">
        <f t="shared" si="19"/>
        <v>72</v>
      </c>
      <c r="AA253" s="48"/>
    </row>
    <row r="254" spans="1:27">
      <c r="A254" s="179">
        <v>45812</v>
      </c>
      <c r="B254" s="178" t="s">
        <v>5109</v>
      </c>
      <c r="C254" s="178" t="s">
        <v>5110</v>
      </c>
      <c r="D254" s="178" t="s">
        <v>12</v>
      </c>
      <c r="E254" s="178" t="s">
        <v>17</v>
      </c>
      <c r="F254" s="178" t="s">
        <v>5111</v>
      </c>
      <c r="G254" s="178" t="s">
        <v>1165</v>
      </c>
      <c r="H254" s="178" t="s">
        <v>22</v>
      </c>
      <c r="I254" s="178" t="s">
        <v>1382</v>
      </c>
      <c r="J254" s="178" t="s">
        <v>4786</v>
      </c>
      <c r="K254" s="178" t="s">
        <v>4854</v>
      </c>
      <c r="L254" s="180">
        <v>2500</v>
      </c>
      <c r="M254" s="181">
        <v>147978.81</v>
      </c>
      <c r="N254" s="2" t="str">
        <f>VLOOKUP($J254,'Material category'!B:D,2,0)</f>
        <v>CA MN</v>
      </c>
      <c r="O254" s="123">
        <f>VLOOKUP(E254,'Billing Type Category'!A:C,3,0)*$L254</f>
        <v>2500</v>
      </c>
      <c r="P254" s="123">
        <f>VLOOKUP($J254,'Material category'!B:F,5,FALSE)*O254</f>
        <v>156975</v>
      </c>
      <c r="Q254" s="123">
        <f t="shared" si="15"/>
        <v>8996.1900000000023</v>
      </c>
      <c r="R254" s="6">
        <f>VLOOKUP(E254,'Billing Type Category'!A:C,3,0)*M254</f>
        <v>147978.81</v>
      </c>
      <c r="S254" s="6">
        <f>VLOOKUP($J254,'Material category'!B:F,4,FALSE)*O254</f>
        <v>180000</v>
      </c>
      <c r="T254" s="6">
        <f t="shared" si="16"/>
        <v>11775.700934579439</v>
      </c>
      <c r="U254" s="6">
        <f t="shared" si="17"/>
        <v>159754.51093457945</v>
      </c>
      <c r="V254" s="2" t="str">
        <f>VLOOKUP($J254,'Material category'!B:D,3,0)</f>
        <v>CA</v>
      </c>
      <c r="W254" s="2" t="str">
        <f>VLOOKUP(G254,'Cust Category'!A:C,3,0)</f>
        <v>Key Account</v>
      </c>
      <c r="X254" s="2" t="str">
        <f>VLOOKUP(G254,'Cust Category'!A:C,2,0)</f>
        <v>CP All Public Company Limited</v>
      </c>
      <c r="Y254" s="31">
        <f t="shared" si="18"/>
        <v>62.79</v>
      </c>
      <c r="Z254">
        <f t="shared" si="19"/>
        <v>72</v>
      </c>
      <c r="AA254" s="48"/>
    </row>
    <row r="255" spans="1:27">
      <c r="A255" s="179">
        <v>45812</v>
      </c>
      <c r="B255" s="178" t="s">
        <v>5109</v>
      </c>
      <c r="C255" s="178" t="s">
        <v>5110</v>
      </c>
      <c r="D255" s="178" t="s">
        <v>12</v>
      </c>
      <c r="E255" s="178" t="s">
        <v>17</v>
      </c>
      <c r="F255" s="178" t="s">
        <v>5111</v>
      </c>
      <c r="G255" s="178" t="s">
        <v>1165</v>
      </c>
      <c r="H255" s="178" t="s">
        <v>22</v>
      </c>
      <c r="I255" s="178" t="s">
        <v>1382</v>
      </c>
      <c r="J255" s="178" t="s">
        <v>4801</v>
      </c>
      <c r="K255" s="178" t="s">
        <v>4834</v>
      </c>
      <c r="L255" s="180">
        <v>7500</v>
      </c>
      <c r="M255" s="181">
        <v>443936.59</v>
      </c>
      <c r="N255" s="2" t="str">
        <f>VLOOKUP($J255,'Material category'!B:D,2,0)</f>
        <v>CA 100S YL</v>
      </c>
      <c r="O255" s="123">
        <f>VLOOKUP(E255,'Billing Type Category'!A:C,3,0)*$L255</f>
        <v>7500</v>
      </c>
      <c r="P255" s="123">
        <f>VLOOKUP($J255,'Material category'!B:F,5,FALSE)*O255</f>
        <v>470925</v>
      </c>
      <c r="Q255" s="123">
        <f t="shared" si="15"/>
        <v>26988.409999999974</v>
      </c>
      <c r="R255" s="6">
        <f>VLOOKUP(E255,'Billing Type Category'!A:C,3,0)*M255</f>
        <v>443936.59</v>
      </c>
      <c r="S255" s="6">
        <f>VLOOKUP($J255,'Material category'!B:F,4,FALSE)*O255</f>
        <v>540000</v>
      </c>
      <c r="T255" s="6">
        <f t="shared" si="16"/>
        <v>35327.102803738315</v>
      </c>
      <c r="U255" s="6">
        <f t="shared" si="17"/>
        <v>479263.69280373835</v>
      </c>
      <c r="V255" s="2" t="str">
        <f>VLOOKUP($J255,'Material category'!B:D,3,0)</f>
        <v>CAHD</v>
      </c>
      <c r="W255" s="2" t="str">
        <f>VLOOKUP(G255,'Cust Category'!A:C,3,0)</f>
        <v>Key Account</v>
      </c>
      <c r="X255" s="2" t="str">
        <f>VLOOKUP(G255,'Cust Category'!A:C,2,0)</f>
        <v>CP All Public Company Limited</v>
      </c>
      <c r="Y255" s="31">
        <f t="shared" si="18"/>
        <v>62.79</v>
      </c>
      <c r="Z255">
        <f t="shared" si="19"/>
        <v>72</v>
      </c>
      <c r="AA255" s="48"/>
    </row>
    <row r="256" spans="1:27">
      <c r="A256" s="179">
        <v>45812</v>
      </c>
      <c r="B256" s="178" t="s">
        <v>5109</v>
      </c>
      <c r="C256" s="178" t="s">
        <v>5110</v>
      </c>
      <c r="D256" s="178" t="s">
        <v>12</v>
      </c>
      <c r="E256" s="178" t="s">
        <v>17</v>
      </c>
      <c r="F256" s="178" t="s">
        <v>5111</v>
      </c>
      <c r="G256" s="178" t="s">
        <v>1165</v>
      </c>
      <c r="H256" s="178" t="s">
        <v>22</v>
      </c>
      <c r="I256" s="178" t="s">
        <v>1382</v>
      </c>
      <c r="J256" s="178" t="s">
        <v>4806</v>
      </c>
      <c r="K256" s="178" t="s">
        <v>4852</v>
      </c>
      <c r="L256" s="180">
        <v>3000</v>
      </c>
      <c r="M256" s="181">
        <v>177574.64</v>
      </c>
      <c r="N256" s="2" t="str">
        <f>VLOOKUP($J256,'Material category'!B:D,2,0)</f>
        <v>CA 100S GR</v>
      </c>
      <c r="O256" s="123">
        <f>VLOOKUP(E256,'Billing Type Category'!A:C,3,0)*$L256</f>
        <v>3000</v>
      </c>
      <c r="P256" s="123">
        <f>VLOOKUP($J256,'Material category'!B:F,5,FALSE)*O256</f>
        <v>188370</v>
      </c>
      <c r="Q256" s="123">
        <f t="shared" si="15"/>
        <v>10795.359999999986</v>
      </c>
      <c r="R256" s="6">
        <f>VLOOKUP(E256,'Billing Type Category'!A:C,3,0)*M256</f>
        <v>177574.64</v>
      </c>
      <c r="S256" s="6">
        <f>VLOOKUP($J256,'Material category'!B:F,4,FALSE)*O256</f>
        <v>216000</v>
      </c>
      <c r="T256" s="6">
        <f t="shared" si="16"/>
        <v>14130.841121495327</v>
      </c>
      <c r="U256" s="6">
        <f t="shared" si="17"/>
        <v>191705.48112149534</v>
      </c>
      <c r="V256" s="2" t="str">
        <f>VLOOKUP($J256,'Material category'!B:D,3,0)</f>
        <v>CAHD</v>
      </c>
      <c r="W256" s="2" t="str">
        <f>VLOOKUP(G256,'Cust Category'!A:C,3,0)</f>
        <v>Key Account</v>
      </c>
      <c r="X256" s="2" t="str">
        <f>VLOOKUP(G256,'Cust Category'!A:C,2,0)</f>
        <v>CP All Public Company Limited</v>
      </c>
      <c r="Y256" s="31">
        <f t="shared" si="18"/>
        <v>62.79</v>
      </c>
      <c r="Z256">
        <f t="shared" si="19"/>
        <v>72</v>
      </c>
      <c r="AA256" s="48"/>
    </row>
    <row r="257" spans="1:27">
      <c r="A257" s="179">
        <v>45812</v>
      </c>
      <c r="B257" s="178" t="s">
        <v>5112</v>
      </c>
      <c r="C257" s="178" t="s">
        <v>5113</v>
      </c>
      <c r="D257" s="178" t="s">
        <v>12</v>
      </c>
      <c r="E257" s="178" t="s">
        <v>17</v>
      </c>
      <c r="F257" s="178" t="s">
        <v>5114</v>
      </c>
      <c r="G257" s="178" t="s">
        <v>1165</v>
      </c>
      <c r="H257" s="178" t="s">
        <v>22</v>
      </c>
      <c r="I257" s="178" t="s">
        <v>1382</v>
      </c>
      <c r="J257" s="178" t="s">
        <v>4874</v>
      </c>
      <c r="K257" s="178" t="s">
        <v>4822</v>
      </c>
      <c r="L257" s="180">
        <v>500</v>
      </c>
      <c r="M257" s="181">
        <v>49474.77</v>
      </c>
      <c r="N257" s="2" t="str">
        <f>VLOOKUP($J257,'Material category'!B:D,2,0)</f>
        <v>WI BL</v>
      </c>
      <c r="O257" s="123">
        <f>VLOOKUP(E257,'Billing Type Category'!A:C,3,0)*$L257</f>
        <v>500</v>
      </c>
      <c r="P257" s="123">
        <f>VLOOKUP($J257,'Material category'!B:F,5,FALSE)*O257</f>
        <v>52075</v>
      </c>
      <c r="Q257" s="123">
        <f t="shared" si="15"/>
        <v>2600.2300000000032</v>
      </c>
      <c r="R257" s="6">
        <f>VLOOKUP(E257,'Billing Type Category'!A:C,3,0)*M257</f>
        <v>49474.77</v>
      </c>
      <c r="S257" s="6">
        <f>VLOOKUP($J257,'Material category'!B:F,4,FALSE)*O257</f>
        <v>60000</v>
      </c>
      <c r="T257" s="6">
        <f t="shared" si="16"/>
        <v>3925.233644859813</v>
      </c>
      <c r="U257" s="6">
        <f t="shared" si="17"/>
        <v>53400.003644859811</v>
      </c>
      <c r="V257" s="2" t="str">
        <f>VLOOKUP($J257,'Material category'!B:D,3,0)</f>
        <v>WI</v>
      </c>
      <c r="W257" s="2" t="str">
        <f>VLOOKUP(G257,'Cust Category'!A:C,3,0)</f>
        <v>Key Account</v>
      </c>
      <c r="X257" s="2" t="str">
        <f>VLOOKUP(G257,'Cust Category'!A:C,2,0)</f>
        <v>CP All Public Company Limited</v>
      </c>
      <c r="Y257" s="31">
        <f t="shared" si="18"/>
        <v>104.15</v>
      </c>
      <c r="Z257">
        <f t="shared" si="19"/>
        <v>120</v>
      </c>
      <c r="AA257" s="48"/>
    </row>
    <row r="258" spans="1:27">
      <c r="A258" s="179">
        <v>45812</v>
      </c>
      <c r="B258" s="178" t="s">
        <v>5112</v>
      </c>
      <c r="C258" s="178" t="s">
        <v>5113</v>
      </c>
      <c r="D258" s="178" t="s">
        <v>12</v>
      </c>
      <c r="E258" s="178" t="s">
        <v>17</v>
      </c>
      <c r="F258" s="178" t="s">
        <v>5114</v>
      </c>
      <c r="G258" s="178" t="s">
        <v>1165</v>
      </c>
      <c r="H258" s="178" t="s">
        <v>22</v>
      </c>
      <c r="I258" s="178" t="s">
        <v>1382</v>
      </c>
      <c r="J258" s="178" t="s">
        <v>4898</v>
      </c>
      <c r="K258" s="178" t="s">
        <v>4830</v>
      </c>
      <c r="L258" s="180">
        <v>3500</v>
      </c>
      <c r="M258" s="181">
        <v>207170.41</v>
      </c>
      <c r="N258" s="2" t="str">
        <f>VLOOKUP($J258,'Material category'!B:D,2,0)</f>
        <v>WC RE</v>
      </c>
      <c r="O258" s="123">
        <f>VLOOKUP(E258,'Billing Type Category'!A:C,3,0)*$L258</f>
        <v>3500</v>
      </c>
      <c r="P258" s="123">
        <f>VLOOKUP($J258,'Material category'!B:F,5,FALSE)*O258</f>
        <v>219765</v>
      </c>
      <c r="Q258" s="123">
        <f t="shared" ref="Q258:Q321" si="20">P258-R258</f>
        <v>12594.589999999997</v>
      </c>
      <c r="R258" s="6">
        <f>VLOOKUP(E258,'Billing Type Category'!A:C,3,0)*M258</f>
        <v>207170.41</v>
      </c>
      <c r="S258" s="6">
        <f>VLOOKUP($J258,'Material category'!B:F,4,FALSE)*O258</f>
        <v>252000</v>
      </c>
      <c r="T258" s="6">
        <f t="shared" ref="T258:T321" si="21">S258*7/107</f>
        <v>16485.981308411214</v>
      </c>
      <c r="U258" s="6">
        <f t="shared" ref="U258:U321" si="22">R258+T258</f>
        <v>223656.39130841123</v>
      </c>
      <c r="V258" s="2" t="str">
        <f>VLOOKUP($J258,'Material category'!B:D,3,0)</f>
        <v>WI</v>
      </c>
      <c r="W258" s="2" t="str">
        <f>VLOOKUP(G258,'Cust Category'!A:C,3,0)</f>
        <v>Key Account</v>
      </c>
      <c r="X258" s="2" t="str">
        <f>VLOOKUP(G258,'Cust Category'!A:C,2,0)</f>
        <v>CP All Public Company Limited</v>
      </c>
      <c r="Y258" s="31">
        <f t="shared" ref="Y258:Y321" si="23">P258/O258</f>
        <v>62.79</v>
      </c>
      <c r="Z258">
        <f t="shared" ref="Z258:Z321" si="24">S258/O258</f>
        <v>72</v>
      </c>
      <c r="AA258" s="48"/>
    </row>
    <row r="259" spans="1:27">
      <c r="A259" s="179">
        <v>45812</v>
      </c>
      <c r="B259" s="178" t="s">
        <v>5112</v>
      </c>
      <c r="C259" s="178" t="s">
        <v>5113</v>
      </c>
      <c r="D259" s="178" t="s">
        <v>12</v>
      </c>
      <c r="E259" s="178" t="s">
        <v>17</v>
      </c>
      <c r="F259" s="178" t="s">
        <v>5114</v>
      </c>
      <c r="G259" s="178" t="s">
        <v>1165</v>
      </c>
      <c r="H259" s="178" t="s">
        <v>22</v>
      </c>
      <c r="I259" s="178" t="s">
        <v>1382</v>
      </c>
      <c r="J259" s="178" t="s">
        <v>4886</v>
      </c>
      <c r="K259" s="178" t="s">
        <v>4829</v>
      </c>
      <c r="L259" s="180">
        <v>2500</v>
      </c>
      <c r="M259" s="181">
        <v>147978.85999999999</v>
      </c>
      <c r="N259" s="2" t="str">
        <f>VLOOKUP($J259,'Material category'!B:D,2,0)</f>
        <v>WC BL</v>
      </c>
      <c r="O259" s="123">
        <f>VLOOKUP(E259,'Billing Type Category'!A:C,3,0)*$L259</f>
        <v>2500</v>
      </c>
      <c r="P259" s="123">
        <f>VLOOKUP($J259,'Material category'!B:F,5,FALSE)*O259</f>
        <v>156975</v>
      </c>
      <c r="Q259" s="123">
        <f t="shared" si="20"/>
        <v>8996.140000000014</v>
      </c>
      <c r="R259" s="6">
        <f>VLOOKUP(E259,'Billing Type Category'!A:C,3,0)*M259</f>
        <v>147978.85999999999</v>
      </c>
      <c r="S259" s="6">
        <f>VLOOKUP($J259,'Material category'!B:F,4,FALSE)*O259</f>
        <v>180000</v>
      </c>
      <c r="T259" s="6">
        <f t="shared" si="21"/>
        <v>11775.700934579439</v>
      </c>
      <c r="U259" s="6">
        <f t="shared" si="22"/>
        <v>159754.56093457944</v>
      </c>
      <c r="V259" s="2" t="str">
        <f>VLOOKUP($J259,'Material category'!B:D,3,0)</f>
        <v>WI</v>
      </c>
      <c r="W259" s="2" t="str">
        <f>VLOOKUP(G259,'Cust Category'!A:C,3,0)</f>
        <v>Key Account</v>
      </c>
      <c r="X259" s="2" t="str">
        <f>VLOOKUP(G259,'Cust Category'!A:C,2,0)</f>
        <v>CP All Public Company Limited</v>
      </c>
      <c r="Y259" s="31">
        <f t="shared" si="23"/>
        <v>62.79</v>
      </c>
      <c r="Z259">
        <f t="shared" si="24"/>
        <v>72</v>
      </c>
      <c r="AA259" s="48"/>
    </row>
    <row r="260" spans="1:27">
      <c r="A260" s="179">
        <v>45812</v>
      </c>
      <c r="B260" s="178" t="s">
        <v>5112</v>
      </c>
      <c r="C260" s="178" t="s">
        <v>5113</v>
      </c>
      <c r="D260" s="178" t="s">
        <v>12</v>
      </c>
      <c r="E260" s="178" t="s">
        <v>17</v>
      </c>
      <c r="F260" s="178" t="s">
        <v>5114</v>
      </c>
      <c r="G260" s="178" t="s">
        <v>1165</v>
      </c>
      <c r="H260" s="178" t="s">
        <v>22</v>
      </c>
      <c r="I260" s="178" t="s">
        <v>1382</v>
      </c>
      <c r="J260" s="178" t="s">
        <v>4900</v>
      </c>
      <c r="K260" s="178" t="s">
        <v>4831</v>
      </c>
      <c r="L260" s="180">
        <v>3000</v>
      </c>
      <c r="M260" s="181">
        <v>177574.64</v>
      </c>
      <c r="N260" s="2" t="str">
        <f>VLOOKUP($J260,'Material category'!B:D,2,0)</f>
        <v>WC GR</v>
      </c>
      <c r="O260" s="123">
        <f>VLOOKUP(E260,'Billing Type Category'!A:C,3,0)*$L260</f>
        <v>3000</v>
      </c>
      <c r="P260" s="123">
        <f>VLOOKUP($J260,'Material category'!B:F,5,FALSE)*O260</f>
        <v>188370</v>
      </c>
      <c r="Q260" s="123">
        <f t="shared" si="20"/>
        <v>10795.359999999986</v>
      </c>
      <c r="R260" s="6">
        <f>VLOOKUP(E260,'Billing Type Category'!A:C,3,0)*M260</f>
        <v>177574.64</v>
      </c>
      <c r="S260" s="6">
        <f>VLOOKUP($J260,'Material category'!B:F,4,FALSE)*O260</f>
        <v>216000</v>
      </c>
      <c r="T260" s="6">
        <f t="shared" si="21"/>
        <v>14130.841121495327</v>
      </c>
      <c r="U260" s="6">
        <f t="shared" si="22"/>
        <v>191705.48112149534</v>
      </c>
      <c r="V260" s="2" t="str">
        <f>VLOOKUP($J260,'Material category'!B:D,3,0)</f>
        <v>WI</v>
      </c>
      <c r="W260" s="2" t="str">
        <f>VLOOKUP(G260,'Cust Category'!A:C,3,0)</f>
        <v>Key Account</v>
      </c>
      <c r="X260" s="2" t="str">
        <f>VLOOKUP(G260,'Cust Category'!A:C,2,0)</f>
        <v>CP All Public Company Limited</v>
      </c>
      <c r="Y260" s="31">
        <f t="shared" si="23"/>
        <v>62.79</v>
      </c>
      <c r="Z260">
        <f t="shared" si="24"/>
        <v>72</v>
      </c>
      <c r="AA260" s="48"/>
    </row>
    <row r="261" spans="1:27">
      <c r="A261" s="179">
        <v>45812</v>
      </c>
      <c r="B261" s="178" t="s">
        <v>5115</v>
      </c>
      <c r="C261" s="178" t="s">
        <v>5116</v>
      </c>
      <c r="D261" s="178" t="s">
        <v>12</v>
      </c>
      <c r="E261" s="178" t="s">
        <v>17</v>
      </c>
      <c r="F261" s="178" t="s">
        <v>5117</v>
      </c>
      <c r="G261" s="178" t="s">
        <v>1165</v>
      </c>
      <c r="H261" s="178" t="s">
        <v>22</v>
      </c>
      <c r="I261" s="178" t="s">
        <v>1384</v>
      </c>
      <c r="J261" s="178" t="s">
        <v>4902</v>
      </c>
      <c r="K261" s="178" t="s">
        <v>4821</v>
      </c>
      <c r="L261" s="180">
        <v>500</v>
      </c>
      <c r="M261" s="181">
        <v>66669.14</v>
      </c>
      <c r="N261" s="2" t="str">
        <f>VLOOKUP($J261,'Material category'!B:D,2,0)</f>
        <v>ME OB</v>
      </c>
      <c r="O261" s="123">
        <f>VLOOKUP(E261,'Billing Type Category'!A:C,3,0)*$L261</f>
        <v>500</v>
      </c>
      <c r="P261" s="123">
        <f>VLOOKUP($J261,'Material category'!B:F,5,FALSE)*O261</f>
        <v>69265</v>
      </c>
      <c r="Q261" s="123">
        <f t="shared" si="20"/>
        <v>2595.8600000000006</v>
      </c>
      <c r="R261" s="6">
        <f>VLOOKUP(E261,'Billing Type Category'!A:C,3,0)*M261</f>
        <v>66669.14</v>
      </c>
      <c r="S261" s="6">
        <f>VLOOKUP($J261,'Material category'!B:F,4,FALSE)*O261</f>
        <v>80000</v>
      </c>
      <c r="T261" s="6">
        <f t="shared" si="21"/>
        <v>5233.6448598130837</v>
      </c>
      <c r="U261" s="6">
        <f t="shared" si="22"/>
        <v>71902.78485981308</v>
      </c>
      <c r="V261" s="2" t="str">
        <f>VLOOKUP($J261,'Material category'!B:D,3,0)</f>
        <v>EV</v>
      </c>
      <c r="W261" s="2" t="str">
        <f>VLOOKUP(G261,'Cust Category'!A:C,3,0)</f>
        <v>Key Account</v>
      </c>
      <c r="X261" s="2" t="str">
        <f>VLOOKUP(G261,'Cust Category'!A:C,2,0)</f>
        <v>CP All Public Company Limited</v>
      </c>
      <c r="Y261" s="31">
        <f t="shared" si="23"/>
        <v>138.53</v>
      </c>
      <c r="Z261">
        <f t="shared" si="24"/>
        <v>160</v>
      </c>
      <c r="AA261" s="48"/>
    </row>
    <row r="262" spans="1:27">
      <c r="A262" s="179">
        <v>45812</v>
      </c>
      <c r="B262" s="178" t="s">
        <v>5115</v>
      </c>
      <c r="C262" s="178" t="s">
        <v>5116</v>
      </c>
      <c r="D262" s="178" t="s">
        <v>12</v>
      </c>
      <c r="E262" s="178" t="s">
        <v>17</v>
      </c>
      <c r="F262" s="178" t="s">
        <v>5117</v>
      </c>
      <c r="G262" s="178" t="s">
        <v>1165</v>
      </c>
      <c r="H262" s="178" t="s">
        <v>22</v>
      </c>
      <c r="I262" s="178" t="s">
        <v>1384</v>
      </c>
      <c r="J262" s="178" t="s">
        <v>4791</v>
      </c>
      <c r="K262" s="178" t="s">
        <v>4820</v>
      </c>
      <c r="L262" s="180">
        <v>1000</v>
      </c>
      <c r="M262" s="181">
        <v>133338.28</v>
      </c>
      <c r="N262" s="2" t="str">
        <f>VLOOKUP($J262,'Material category'!B:D,2,0)</f>
        <v>ME SB</v>
      </c>
      <c r="O262" s="123">
        <f>VLOOKUP(E262,'Billing Type Category'!A:C,3,0)*$L262</f>
        <v>1000</v>
      </c>
      <c r="P262" s="123">
        <f>VLOOKUP($J262,'Material category'!B:F,5,FALSE)*O262</f>
        <v>138530</v>
      </c>
      <c r="Q262" s="123">
        <f t="shared" si="20"/>
        <v>5191.7200000000012</v>
      </c>
      <c r="R262" s="6">
        <f>VLOOKUP(E262,'Billing Type Category'!A:C,3,0)*M262</f>
        <v>133338.28</v>
      </c>
      <c r="S262" s="6">
        <f>VLOOKUP($J262,'Material category'!B:F,4,FALSE)*O262</f>
        <v>160000</v>
      </c>
      <c r="T262" s="6">
        <f t="shared" si="21"/>
        <v>10467.289719626167</v>
      </c>
      <c r="U262" s="6">
        <f t="shared" si="22"/>
        <v>143805.56971962616</v>
      </c>
      <c r="V262" s="2" t="str">
        <f>VLOOKUP($J262,'Material category'!B:D,3,0)</f>
        <v>EV</v>
      </c>
      <c r="W262" s="2" t="str">
        <f>VLOOKUP(G262,'Cust Category'!A:C,3,0)</f>
        <v>Key Account</v>
      </c>
      <c r="X262" s="2" t="str">
        <f>VLOOKUP(G262,'Cust Category'!A:C,2,0)</f>
        <v>CP All Public Company Limited</v>
      </c>
      <c r="Y262" s="31">
        <f t="shared" si="23"/>
        <v>138.53</v>
      </c>
      <c r="Z262">
        <f t="shared" si="24"/>
        <v>160</v>
      </c>
      <c r="AA262" s="48"/>
    </row>
    <row r="263" spans="1:27">
      <c r="A263" s="179">
        <v>45812</v>
      </c>
      <c r="B263" s="178" t="s">
        <v>5115</v>
      </c>
      <c r="C263" s="178" t="s">
        <v>5116</v>
      </c>
      <c r="D263" s="178" t="s">
        <v>12</v>
      </c>
      <c r="E263" s="178" t="s">
        <v>17</v>
      </c>
      <c r="F263" s="178" t="s">
        <v>5117</v>
      </c>
      <c r="G263" s="178" t="s">
        <v>1165</v>
      </c>
      <c r="H263" s="178" t="s">
        <v>22</v>
      </c>
      <c r="I263" s="178" t="s">
        <v>1384</v>
      </c>
      <c r="J263" s="178" t="s">
        <v>4792</v>
      </c>
      <c r="K263" s="178" t="s">
        <v>4851</v>
      </c>
      <c r="L263" s="180">
        <v>500</v>
      </c>
      <c r="M263" s="181">
        <v>71463.77</v>
      </c>
      <c r="N263" s="2" t="str">
        <f>VLOOKUP($J263,'Material category'!B:D,2,0)</f>
        <v>ME OP</v>
      </c>
      <c r="O263" s="123">
        <f>VLOOKUP(E263,'Billing Type Category'!A:C,3,0)*$L263</f>
        <v>500</v>
      </c>
      <c r="P263" s="123">
        <f>VLOOKUP($J263,'Material category'!B:F,5,FALSE)*O263</f>
        <v>75775</v>
      </c>
      <c r="Q263" s="123">
        <f t="shared" si="20"/>
        <v>4311.2299999999959</v>
      </c>
      <c r="R263" s="6">
        <f>VLOOKUP(E263,'Billing Type Category'!A:C,3,0)*M263</f>
        <v>71463.77</v>
      </c>
      <c r="S263" s="6">
        <f>VLOOKUP($J263,'Material category'!B:F,4,FALSE)*O263</f>
        <v>87500</v>
      </c>
      <c r="T263" s="6">
        <f t="shared" si="21"/>
        <v>5724.2990654205605</v>
      </c>
      <c r="U263" s="6">
        <f t="shared" si="22"/>
        <v>77188.069065420568</v>
      </c>
      <c r="V263" s="2" t="str">
        <f>VLOOKUP($J263,'Material category'!B:D,3,0)</f>
        <v>EV</v>
      </c>
      <c r="W263" s="2" t="str">
        <f>VLOOKUP(G263,'Cust Category'!A:C,3,0)</f>
        <v>Key Account</v>
      </c>
      <c r="X263" s="2" t="str">
        <f>VLOOKUP(G263,'Cust Category'!A:C,2,0)</f>
        <v>CP All Public Company Limited</v>
      </c>
      <c r="Y263" s="31">
        <f t="shared" si="23"/>
        <v>151.55000000000001</v>
      </c>
      <c r="Z263">
        <f t="shared" si="24"/>
        <v>175</v>
      </c>
      <c r="AA263" s="48"/>
    </row>
    <row r="264" spans="1:27">
      <c r="A264" s="179">
        <v>45812</v>
      </c>
      <c r="B264" s="178" t="s">
        <v>5115</v>
      </c>
      <c r="C264" s="178" t="s">
        <v>5116</v>
      </c>
      <c r="D264" s="178" t="s">
        <v>12</v>
      </c>
      <c r="E264" s="178" t="s">
        <v>17</v>
      </c>
      <c r="F264" s="178" t="s">
        <v>5117</v>
      </c>
      <c r="G264" s="178" t="s">
        <v>1165</v>
      </c>
      <c r="H264" s="178" t="s">
        <v>22</v>
      </c>
      <c r="I264" s="178" t="s">
        <v>1384</v>
      </c>
      <c r="J264" s="178" t="s">
        <v>4785</v>
      </c>
      <c r="K264" s="178" t="s">
        <v>4832</v>
      </c>
      <c r="L264" s="180">
        <v>5000</v>
      </c>
      <c r="M264" s="181">
        <v>295957.63</v>
      </c>
      <c r="N264" s="2" t="str">
        <f>VLOOKUP($J264,'Material category'!B:D,2,0)</f>
        <v>CA FL</v>
      </c>
      <c r="O264" s="123">
        <f>VLOOKUP(E264,'Billing Type Category'!A:C,3,0)*$L264</f>
        <v>5000</v>
      </c>
      <c r="P264" s="123">
        <f>VLOOKUP($J264,'Material category'!B:F,5,FALSE)*O264</f>
        <v>313950</v>
      </c>
      <c r="Q264" s="123">
        <f t="shared" si="20"/>
        <v>17992.369999999995</v>
      </c>
      <c r="R264" s="6">
        <f>VLOOKUP(E264,'Billing Type Category'!A:C,3,0)*M264</f>
        <v>295957.63</v>
      </c>
      <c r="S264" s="6">
        <f>VLOOKUP($J264,'Material category'!B:F,4,FALSE)*O264</f>
        <v>360000</v>
      </c>
      <c r="T264" s="6">
        <f t="shared" si="21"/>
        <v>23551.401869158879</v>
      </c>
      <c r="U264" s="6">
        <f t="shared" si="22"/>
        <v>319509.03186915891</v>
      </c>
      <c r="V264" s="2" t="str">
        <f>VLOOKUP($J264,'Material category'!B:D,3,0)</f>
        <v>CA</v>
      </c>
      <c r="W264" s="2" t="str">
        <f>VLOOKUP(G264,'Cust Category'!A:C,3,0)</f>
        <v>Key Account</v>
      </c>
      <c r="X264" s="2" t="str">
        <f>VLOOKUP(G264,'Cust Category'!A:C,2,0)</f>
        <v>CP All Public Company Limited</v>
      </c>
      <c r="Y264" s="31">
        <f t="shared" si="23"/>
        <v>62.79</v>
      </c>
      <c r="Z264">
        <f t="shared" si="24"/>
        <v>72</v>
      </c>
      <c r="AA264" s="48"/>
    </row>
    <row r="265" spans="1:27">
      <c r="A265" s="179">
        <v>45812</v>
      </c>
      <c r="B265" s="178" t="s">
        <v>5115</v>
      </c>
      <c r="C265" s="178" t="s">
        <v>5116</v>
      </c>
      <c r="D265" s="178" t="s">
        <v>12</v>
      </c>
      <c r="E265" s="178" t="s">
        <v>17</v>
      </c>
      <c r="F265" s="178" t="s">
        <v>5117</v>
      </c>
      <c r="G265" s="178" t="s">
        <v>1165</v>
      </c>
      <c r="H265" s="178" t="s">
        <v>22</v>
      </c>
      <c r="I265" s="178" t="s">
        <v>1384</v>
      </c>
      <c r="J265" s="178" t="s">
        <v>4782</v>
      </c>
      <c r="K265" s="178" t="s">
        <v>4833</v>
      </c>
      <c r="L265" s="180">
        <v>2500</v>
      </c>
      <c r="M265" s="181">
        <v>147978.81</v>
      </c>
      <c r="N265" s="2" t="str">
        <f>VLOOKUP($J265,'Material category'!B:D,2,0)</f>
        <v>CA BL</v>
      </c>
      <c r="O265" s="123">
        <f>VLOOKUP(E265,'Billing Type Category'!A:C,3,0)*$L265</f>
        <v>2500</v>
      </c>
      <c r="P265" s="123">
        <f>VLOOKUP($J265,'Material category'!B:F,5,FALSE)*O265</f>
        <v>156975</v>
      </c>
      <c r="Q265" s="123">
        <f t="shared" si="20"/>
        <v>8996.1900000000023</v>
      </c>
      <c r="R265" s="6">
        <f>VLOOKUP(E265,'Billing Type Category'!A:C,3,0)*M265</f>
        <v>147978.81</v>
      </c>
      <c r="S265" s="6">
        <f>VLOOKUP($J265,'Material category'!B:F,4,FALSE)*O265</f>
        <v>180000</v>
      </c>
      <c r="T265" s="6">
        <f t="shared" si="21"/>
        <v>11775.700934579439</v>
      </c>
      <c r="U265" s="6">
        <f t="shared" si="22"/>
        <v>159754.51093457945</v>
      </c>
      <c r="V265" s="2" t="str">
        <f>VLOOKUP($J265,'Material category'!B:D,3,0)</f>
        <v>CA</v>
      </c>
      <c r="W265" s="2" t="str">
        <f>VLOOKUP(G265,'Cust Category'!A:C,3,0)</f>
        <v>Key Account</v>
      </c>
      <c r="X265" s="2" t="str">
        <f>VLOOKUP(G265,'Cust Category'!A:C,2,0)</f>
        <v>CP All Public Company Limited</v>
      </c>
      <c r="Y265" s="31">
        <f t="shared" si="23"/>
        <v>62.79</v>
      </c>
      <c r="Z265">
        <f t="shared" si="24"/>
        <v>72</v>
      </c>
      <c r="AA265" s="48"/>
    </row>
    <row r="266" spans="1:27">
      <c r="A266" s="179">
        <v>45812</v>
      </c>
      <c r="B266" s="178" t="s">
        <v>5115</v>
      </c>
      <c r="C266" s="178" t="s">
        <v>5116</v>
      </c>
      <c r="D266" s="178" t="s">
        <v>12</v>
      </c>
      <c r="E266" s="178" t="s">
        <v>17</v>
      </c>
      <c r="F266" s="178" t="s">
        <v>5117</v>
      </c>
      <c r="G266" s="178" t="s">
        <v>1165</v>
      </c>
      <c r="H266" s="178" t="s">
        <v>22</v>
      </c>
      <c r="I266" s="178" t="s">
        <v>1384</v>
      </c>
      <c r="J266" s="178" t="s">
        <v>4786</v>
      </c>
      <c r="K266" s="178" t="s">
        <v>4854</v>
      </c>
      <c r="L266" s="180">
        <v>2500</v>
      </c>
      <c r="M266" s="181">
        <v>147978.81</v>
      </c>
      <c r="N266" s="2" t="str">
        <f>VLOOKUP($J266,'Material category'!B:D,2,0)</f>
        <v>CA MN</v>
      </c>
      <c r="O266" s="123">
        <f>VLOOKUP(E266,'Billing Type Category'!A:C,3,0)*$L266</f>
        <v>2500</v>
      </c>
      <c r="P266" s="123">
        <f>VLOOKUP($J266,'Material category'!B:F,5,FALSE)*O266</f>
        <v>156975</v>
      </c>
      <c r="Q266" s="123">
        <f t="shared" si="20"/>
        <v>8996.1900000000023</v>
      </c>
      <c r="R266" s="6">
        <f>VLOOKUP(E266,'Billing Type Category'!A:C,3,0)*M266</f>
        <v>147978.81</v>
      </c>
      <c r="S266" s="6">
        <f>VLOOKUP($J266,'Material category'!B:F,4,FALSE)*O266</f>
        <v>180000</v>
      </c>
      <c r="T266" s="6">
        <f t="shared" si="21"/>
        <v>11775.700934579439</v>
      </c>
      <c r="U266" s="6">
        <f t="shared" si="22"/>
        <v>159754.51093457945</v>
      </c>
      <c r="V266" s="2" t="str">
        <f>VLOOKUP($J266,'Material category'!B:D,3,0)</f>
        <v>CA</v>
      </c>
      <c r="W266" s="2" t="str">
        <f>VLOOKUP(G266,'Cust Category'!A:C,3,0)</f>
        <v>Key Account</v>
      </c>
      <c r="X266" s="2" t="str">
        <f>VLOOKUP(G266,'Cust Category'!A:C,2,0)</f>
        <v>CP All Public Company Limited</v>
      </c>
      <c r="Y266" s="31">
        <f t="shared" si="23"/>
        <v>62.79</v>
      </c>
      <c r="Z266">
        <f t="shared" si="24"/>
        <v>72</v>
      </c>
      <c r="AA266" s="48"/>
    </row>
    <row r="267" spans="1:27">
      <c r="A267" s="179">
        <v>45812</v>
      </c>
      <c r="B267" s="178" t="s">
        <v>5115</v>
      </c>
      <c r="C267" s="178" t="s">
        <v>5116</v>
      </c>
      <c r="D267" s="178" t="s">
        <v>12</v>
      </c>
      <c r="E267" s="178" t="s">
        <v>17</v>
      </c>
      <c r="F267" s="178" t="s">
        <v>5117</v>
      </c>
      <c r="G267" s="178" t="s">
        <v>1165</v>
      </c>
      <c r="H267" s="178" t="s">
        <v>22</v>
      </c>
      <c r="I267" s="178" t="s">
        <v>1384</v>
      </c>
      <c r="J267" s="178" t="s">
        <v>4801</v>
      </c>
      <c r="K267" s="178" t="s">
        <v>4834</v>
      </c>
      <c r="L267" s="180">
        <v>5000</v>
      </c>
      <c r="M267" s="181">
        <v>295957.73</v>
      </c>
      <c r="N267" s="2" t="str">
        <f>VLOOKUP($J267,'Material category'!B:D,2,0)</f>
        <v>CA 100S YL</v>
      </c>
      <c r="O267" s="123">
        <f>VLOOKUP(E267,'Billing Type Category'!A:C,3,0)*$L267</f>
        <v>5000</v>
      </c>
      <c r="P267" s="123">
        <f>VLOOKUP($J267,'Material category'!B:F,5,FALSE)*O267</f>
        <v>313950</v>
      </c>
      <c r="Q267" s="123">
        <f t="shared" si="20"/>
        <v>17992.270000000019</v>
      </c>
      <c r="R267" s="6">
        <f>VLOOKUP(E267,'Billing Type Category'!A:C,3,0)*M267</f>
        <v>295957.73</v>
      </c>
      <c r="S267" s="6">
        <f>VLOOKUP($J267,'Material category'!B:F,4,FALSE)*O267</f>
        <v>360000</v>
      </c>
      <c r="T267" s="6">
        <f t="shared" si="21"/>
        <v>23551.401869158879</v>
      </c>
      <c r="U267" s="6">
        <f t="shared" si="22"/>
        <v>319509.13186915888</v>
      </c>
      <c r="V267" s="2" t="str">
        <f>VLOOKUP($J267,'Material category'!B:D,3,0)</f>
        <v>CAHD</v>
      </c>
      <c r="W267" s="2" t="str">
        <f>VLOOKUP(G267,'Cust Category'!A:C,3,0)</f>
        <v>Key Account</v>
      </c>
      <c r="X267" s="2" t="str">
        <f>VLOOKUP(G267,'Cust Category'!A:C,2,0)</f>
        <v>CP All Public Company Limited</v>
      </c>
      <c r="Y267" s="31">
        <f t="shared" si="23"/>
        <v>62.79</v>
      </c>
      <c r="Z267">
        <f t="shared" si="24"/>
        <v>72</v>
      </c>
      <c r="AA267" s="48"/>
    </row>
    <row r="268" spans="1:27">
      <c r="A268" s="179">
        <v>45812</v>
      </c>
      <c r="B268" s="178" t="s">
        <v>5115</v>
      </c>
      <c r="C268" s="178" t="s">
        <v>5116</v>
      </c>
      <c r="D268" s="178" t="s">
        <v>12</v>
      </c>
      <c r="E268" s="178" t="s">
        <v>17</v>
      </c>
      <c r="F268" s="178" t="s">
        <v>5117</v>
      </c>
      <c r="G268" s="178" t="s">
        <v>1165</v>
      </c>
      <c r="H268" s="178" t="s">
        <v>22</v>
      </c>
      <c r="I268" s="178" t="s">
        <v>1384</v>
      </c>
      <c r="J268" s="178" t="s">
        <v>4806</v>
      </c>
      <c r="K268" s="178" t="s">
        <v>4852</v>
      </c>
      <c r="L268" s="180">
        <v>3000</v>
      </c>
      <c r="M268" s="181">
        <v>177574.64</v>
      </c>
      <c r="N268" s="2" t="str">
        <f>VLOOKUP($J268,'Material category'!B:D,2,0)</f>
        <v>CA 100S GR</v>
      </c>
      <c r="O268" s="123">
        <f>VLOOKUP(E268,'Billing Type Category'!A:C,3,0)*$L268</f>
        <v>3000</v>
      </c>
      <c r="P268" s="123">
        <f>VLOOKUP($J268,'Material category'!B:F,5,FALSE)*O268</f>
        <v>188370</v>
      </c>
      <c r="Q268" s="123">
        <f t="shared" si="20"/>
        <v>10795.359999999986</v>
      </c>
      <c r="R268" s="6">
        <f>VLOOKUP(E268,'Billing Type Category'!A:C,3,0)*M268</f>
        <v>177574.64</v>
      </c>
      <c r="S268" s="6">
        <f>VLOOKUP($J268,'Material category'!B:F,4,FALSE)*O268</f>
        <v>216000</v>
      </c>
      <c r="T268" s="6">
        <f t="shared" si="21"/>
        <v>14130.841121495327</v>
      </c>
      <c r="U268" s="6">
        <f t="shared" si="22"/>
        <v>191705.48112149534</v>
      </c>
      <c r="V268" s="2" t="str">
        <f>VLOOKUP($J268,'Material category'!B:D,3,0)</f>
        <v>CAHD</v>
      </c>
      <c r="W268" s="2" t="str">
        <f>VLOOKUP(G268,'Cust Category'!A:C,3,0)</f>
        <v>Key Account</v>
      </c>
      <c r="X268" s="2" t="str">
        <f>VLOOKUP(G268,'Cust Category'!A:C,2,0)</f>
        <v>CP All Public Company Limited</v>
      </c>
      <c r="Y268" s="31">
        <f t="shared" si="23"/>
        <v>62.79</v>
      </c>
      <c r="Z268">
        <f t="shared" si="24"/>
        <v>72</v>
      </c>
      <c r="AA268" s="48"/>
    </row>
    <row r="269" spans="1:27">
      <c r="A269" s="179">
        <v>45812</v>
      </c>
      <c r="B269" s="178" t="s">
        <v>5118</v>
      </c>
      <c r="C269" s="178" t="s">
        <v>5119</v>
      </c>
      <c r="D269" s="178" t="s">
        <v>12</v>
      </c>
      <c r="E269" s="178" t="s">
        <v>17</v>
      </c>
      <c r="F269" s="178" t="s">
        <v>5120</v>
      </c>
      <c r="G269" s="178" t="s">
        <v>1165</v>
      </c>
      <c r="H269" s="178" t="s">
        <v>22</v>
      </c>
      <c r="I269" s="178" t="s">
        <v>1384</v>
      </c>
      <c r="J269" s="178" t="s">
        <v>4874</v>
      </c>
      <c r="K269" s="178" t="s">
        <v>4822</v>
      </c>
      <c r="L269" s="180">
        <v>500</v>
      </c>
      <c r="M269" s="181">
        <v>49474.77</v>
      </c>
      <c r="N269" s="2" t="str">
        <f>VLOOKUP($J269,'Material category'!B:D,2,0)</f>
        <v>WI BL</v>
      </c>
      <c r="O269" s="123">
        <f>VLOOKUP(E269,'Billing Type Category'!A:C,3,0)*$L269</f>
        <v>500</v>
      </c>
      <c r="P269" s="123">
        <f>VLOOKUP($J269,'Material category'!B:F,5,FALSE)*O269</f>
        <v>52075</v>
      </c>
      <c r="Q269" s="123">
        <f t="shared" si="20"/>
        <v>2600.2300000000032</v>
      </c>
      <c r="R269" s="6">
        <f>VLOOKUP(E269,'Billing Type Category'!A:C,3,0)*M269</f>
        <v>49474.77</v>
      </c>
      <c r="S269" s="6">
        <f>VLOOKUP($J269,'Material category'!B:F,4,FALSE)*O269</f>
        <v>60000</v>
      </c>
      <c r="T269" s="6">
        <f t="shared" si="21"/>
        <v>3925.233644859813</v>
      </c>
      <c r="U269" s="6">
        <f t="shared" si="22"/>
        <v>53400.003644859811</v>
      </c>
      <c r="V269" s="2" t="str">
        <f>VLOOKUP($J269,'Material category'!B:D,3,0)</f>
        <v>WI</v>
      </c>
      <c r="W269" s="2" t="str">
        <f>VLOOKUP(G269,'Cust Category'!A:C,3,0)</f>
        <v>Key Account</v>
      </c>
      <c r="X269" s="2" t="str">
        <f>VLOOKUP(G269,'Cust Category'!A:C,2,0)</f>
        <v>CP All Public Company Limited</v>
      </c>
      <c r="Y269" s="31">
        <f t="shared" si="23"/>
        <v>104.15</v>
      </c>
      <c r="Z269">
        <f t="shared" si="24"/>
        <v>120</v>
      </c>
      <c r="AA269" s="48"/>
    </row>
    <row r="270" spans="1:27">
      <c r="A270" s="179">
        <v>45812</v>
      </c>
      <c r="B270" s="178" t="s">
        <v>5118</v>
      </c>
      <c r="C270" s="178" t="s">
        <v>5119</v>
      </c>
      <c r="D270" s="178" t="s">
        <v>12</v>
      </c>
      <c r="E270" s="178" t="s">
        <v>17</v>
      </c>
      <c r="F270" s="178" t="s">
        <v>5120</v>
      </c>
      <c r="G270" s="178" t="s">
        <v>1165</v>
      </c>
      <c r="H270" s="178" t="s">
        <v>22</v>
      </c>
      <c r="I270" s="178" t="s">
        <v>1384</v>
      </c>
      <c r="J270" s="178" t="s">
        <v>4898</v>
      </c>
      <c r="K270" s="178" t="s">
        <v>4830</v>
      </c>
      <c r="L270" s="180">
        <v>2500</v>
      </c>
      <c r="M270" s="181">
        <v>147978.85999999999</v>
      </c>
      <c r="N270" s="2" t="str">
        <f>VLOOKUP($J270,'Material category'!B:D,2,0)</f>
        <v>WC RE</v>
      </c>
      <c r="O270" s="123">
        <f>VLOOKUP(E270,'Billing Type Category'!A:C,3,0)*$L270</f>
        <v>2500</v>
      </c>
      <c r="P270" s="123">
        <f>VLOOKUP($J270,'Material category'!B:F,5,FALSE)*O270</f>
        <v>156975</v>
      </c>
      <c r="Q270" s="123">
        <f t="shared" si="20"/>
        <v>8996.140000000014</v>
      </c>
      <c r="R270" s="6">
        <f>VLOOKUP(E270,'Billing Type Category'!A:C,3,0)*M270</f>
        <v>147978.85999999999</v>
      </c>
      <c r="S270" s="6">
        <f>VLOOKUP($J270,'Material category'!B:F,4,FALSE)*O270</f>
        <v>180000</v>
      </c>
      <c r="T270" s="6">
        <f t="shared" si="21"/>
        <v>11775.700934579439</v>
      </c>
      <c r="U270" s="6">
        <f t="shared" si="22"/>
        <v>159754.56093457944</v>
      </c>
      <c r="V270" s="2" t="str">
        <f>VLOOKUP($J270,'Material category'!B:D,3,0)</f>
        <v>WI</v>
      </c>
      <c r="W270" s="2" t="str">
        <f>VLOOKUP(G270,'Cust Category'!A:C,3,0)</f>
        <v>Key Account</v>
      </c>
      <c r="X270" s="2" t="str">
        <f>VLOOKUP(G270,'Cust Category'!A:C,2,0)</f>
        <v>CP All Public Company Limited</v>
      </c>
      <c r="Y270" s="31">
        <f t="shared" si="23"/>
        <v>62.79</v>
      </c>
      <c r="Z270">
        <f t="shared" si="24"/>
        <v>72</v>
      </c>
      <c r="AA270" s="48"/>
    </row>
    <row r="271" spans="1:27">
      <c r="A271" s="179">
        <v>45812</v>
      </c>
      <c r="B271" s="178" t="s">
        <v>5118</v>
      </c>
      <c r="C271" s="178" t="s">
        <v>5119</v>
      </c>
      <c r="D271" s="178" t="s">
        <v>12</v>
      </c>
      <c r="E271" s="178" t="s">
        <v>17</v>
      </c>
      <c r="F271" s="178" t="s">
        <v>5120</v>
      </c>
      <c r="G271" s="178" t="s">
        <v>1165</v>
      </c>
      <c r="H271" s="178" t="s">
        <v>22</v>
      </c>
      <c r="I271" s="178" t="s">
        <v>1384</v>
      </c>
      <c r="J271" s="178" t="s">
        <v>4886</v>
      </c>
      <c r="K271" s="178" t="s">
        <v>4829</v>
      </c>
      <c r="L271" s="180">
        <v>3000</v>
      </c>
      <c r="M271" s="181">
        <v>177574.64</v>
      </c>
      <c r="N271" s="2" t="str">
        <f>VLOOKUP($J271,'Material category'!B:D,2,0)</f>
        <v>WC BL</v>
      </c>
      <c r="O271" s="123">
        <f>VLOOKUP(E271,'Billing Type Category'!A:C,3,0)*$L271</f>
        <v>3000</v>
      </c>
      <c r="P271" s="123">
        <f>VLOOKUP($J271,'Material category'!B:F,5,FALSE)*O271</f>
        <v>188370</v>
      </c>
      <c r="Q271" s="123">
        <f t="shared" si="20"/>
        <v>10795.359999999986</v>
      </c>
      <c r="R271" s="6">
        <f>VLOOKUP(E271,'Billing Type Category'!A:C,3,0)*M271</f>
        <v>177574.64</v>
      </c>
      <c r="S271" s="6">
        <f>VLOOKUP($J271,'Material category'!B:F,4,FALSE)*O271</f>
        <v>216000</v>
      </c>
      <c r="T271" s="6">
        <f t="shared" si="21"/>
        <v>14130.841121495327</v>
      </c>
      <c r="U271" s="6">
        <f t="shared" si="22"/>
        <v>191705.48112149534</v>
      </c>
      <c r="V271" s="2" t="str">
        <f>VLOOKUP($J271,'Material category'!B:D,3,0)</f>
        <v>WI</v>
      </c>
      <c r="W271" s="2" t="str">
        <f>VLOOKUP(G271,'Cust Category'!A:C,3,0)</f>
        <v>Key Account</v>
      </c>
      <c r="X271" s="2" t="str">
        <f>VLOOKUP(G271,'Cust Category'!A:C,2,0)</f>
        <v>CP All Public Company Limited</v>
      </c>
      <c r="Y271" s="31">
        <f t="shared" si="23"/>
        <v>62.79</v>
      </c>
      <c r="Z271">
        <f t="shared" si="24"/>
        <v>72</v>
      </c>
      <c r="AA271" s="48"/>
    </row>
    <row r="272" spans="1:27">
      <c r="A272" s="179">
        <v>45812</v>
      </c>
      <c r="B272" s="178" t="s">
        <v>5118</v>
      </c>
      <c r="C272" s="178" t="s">
        <v>5119</v>
      </c>
      <c r="D272" s="178" t="s">
        <v>12</v>
      </c>
      <c r="E272" s="178" t="s">
        <v>17</v>
      </c>
      <c r="F272" s="178" t="s">
        <v>5120</v>
      </c>
      <c r="G272" s="178" t="s">
        <v>1165</v>
      </c>
      <c r="H272" s="178" t="s">
        <v>22</v>
      </c>
      <c r="I272" s="178" t="s">
        <v>1384</v>
      </c>
      <c r="J272" s="178" t="s">
        <v>4900</v>
      </c>
      <c r="K272" s="178" t="s">
        <v>4831</v>
      </c>
      <c r="L272" s="180">
        <v>2500</v>
      </c>
      <c r="M272" s="181">
        <v>147978.85999999999</v>
      </c>
      <c r="N272" s="2" t="str">
        <f>VLOOKUP($J272,'Material category'!B:D,2,0)</f>
        <v>WC GR</v>
      </c>
      <c r="O272" s="123">
        <f>VLOOKUP(E272,'Billing Type Category'!A:C,3,0)*$L272</f>
        <v>2500</v>
      </c>
      <c r="P272" s="123">
        <f>VLOOKUP($J272,'Material category'!B:F,5,FALSE)*O272</f>
        <v>156975</v>
      </c>
      <c r="Q272" s="123">
        <f t="shared" si="20"/>
        <v>8996.140000000014</v>
      </c>
      <c r="R272" s="6">
        <f>VLOOKUP(E272,'Billing Type Category'!A:C,3,0)*M272</f>
        <v>147978.85999999999</v>
      </c>
      <c r="S272" s="6">
        <f>VLOOKUP($J272,'Material category'!B:F,4,FALSE)*O272</f>
        <v>180000</v>
      </c>
      <c r="T272" s="6">
        <f t="shared" si="21"/>
        <v>11775.700934579439</v>
      </c>
      <c r="U272" s="6">
        <f t="shared" si="22"/>
        <v>159754.56093457944</v>
      </c>
      <c r="V272" s="2" t="str">
        <f>VLOOKUP($J272,'Material category'!B:D,3,0)</f>
        <v>WI</v>
      </c>
      <c r="W272" s="2" t="str">
        <f>VLOOKUP(G272,'Cust Category'!A:C,3,0)</f>
        <v>Key Account</v>
      </c>
      <c r="X272" s="2" t="str">
        <f>VLOOKUP(G272,'Cust Category'!A:C,2,0)</f>
        <v>CP All Public Company Limited</v>
      </c>
      <c r="Y272" s="31">
        <f t="shared" si="23"/>
        <v>62.79</v>
      </c>
      <c r="Z272">
        <f t="shared" si="24"/>
        <v>72</v>
      </c>
      <c r="AA272" s="48"/>
    </row>
    <row r="273" spans="1:27">
      <c r="A273" s="179">
        <v>45812</v>
      </c>
      <c r="B273" s="178" t="s">
        <v>5121</v>
      </c>
      <c r="C273" s="178" t="s">
        <v>5122</v>
      </c>
      <c r="D273" s="178" t="s">
        <v>12</v>
      </c>
      <c r="E273" s="178" t="s">
        <v>17</v>
      </c>
      <c r="F273" s="178" t="s">
        <v>5123</v>
      </c>
      <c r="G273" s="178" t="s">
        <v>1165</v>
      </c>
      <c r="H273" s="178" t="s">
        <v>22</v>
      </c>
      <c r="I273" s="178" t="s">
        <v>1386</v>
      </c>
      <c r="J273" s="178" t="s">
        <v>4902</v>
      </c>
      <c r="K273" s="178" t="s">
        <v>4821</v>
      </c>
      <c r="L273" s="180">
        <v>1500</v>
      </c>
      <c r="M273" s="181">
        <v>200007.42</v>
      </c>
      <c r="N273" s="2" t="str">
        <f>VLOOKUP($J273,'Material category'!B:D,2,0)</f>
        <v>ME OB</v>
      </c>
      <c r="O273" s="123">
        <f>VLOOKUP(E273,'Billing Type Category'!A:C,3,0)*$L273</f>
        <v>1500</v>
      </c>
      <c r="P273" s="123">
        <f>VLOOKUP($J273,'Material category'!B:F,5,FALSE)*O273</f>
        <v>207795</v>
      </c>
      <c r="Q273" s="123">
        <f t="shared" si="20"/>
        <v>7787.5799999999872</v>
      </c>
      <c r="R273" s="6">
        <f>VLOOKUP(E273,'Billing Type Category'!A:C,3,0)*M273</f>
        <v>200007.42</v>
      </c>
      <c r="S273" s="6">
        <f>VLOOKUP($J273,'Material category'!B:F,4,FALSE)*O273</f>
        <v>240000</v>
      </c>
      <c r="T273" s="6">
        <f t="shared" si="21"/>
        <v>15700.934579439252</v>
      </c>
      <c r="U273" s="6">
        <f t="shared" si="22"/>
        <v>215708.35457943927</v>
      </c>
      <c r="V273" s="2" t="str">
        <f>VLOOKUP($J273,'Material category'!B:D,3,0)</f>
        <v>EV</v>
      </c>
      <c r="W273" s="2" t="str">
        <f>VLOOKUP(G273,'Cust Category'!A:C,3,0)</f>
        <v>Key Account</v>
      </c>
      <c r="X273" s="2" t="str">
        <f>VLOOKUP(G273,'Cust Category'!A:C,2,0)</f>
        <v>CP All Public Company Limited</v>
      </c>
      <c r="Y273" s="31">
        <f t="shared" si="23"/>
        <v>138.53</v>
      </c>
      <c r="Z273">
        <f t="shared" si="24"/>
        <v>160</v>
      </c>
      <c r="AA273" s="48"/>
    </row>
    <row r="274" spans="1:27">
      <c r="A274" s="179">
        <v>45812</v>
      </c>
      <c r="B274" s="178" t="s">
        <v>5121</v>
      </c>
      <c r="C274" s="178" t="s">
        <v>5122</v>
      </c>
      <c r="D274" s="178" t="s">
        <v>12</v>
      </c>
      <c r="E274" s="178" t="s">
        <v>17</v>
      </c>
      <c r="F274" s="178" t="s">
        <v>5123</v>
      </c>
      <c r="G274" s="178" t="s">
        <v>1165</v>
      </c>
      <c r="H274" s="178" t="s">
        <v>22</v>
      </c>
      <c r="I274" s="178" t="s">
        <v>1386</v>
      </c>
      <c r="J274" s="178" t="s">
        <v>4791</v>
      </c>
      <c r="K274" s="178" t="s">
        <v>4820</v>
      </c>
      <c r="L274" s="180">
        <v>2000</v>
      </c>
      <c r="M274" s="181">
        <v>266676.56</v>
      </c>
      <c r="N274" s="2" t="str">
        <f>VLOOKUP($J274,'Material category'!B:D,2,0)</f>
        <v>ME SB</v>
      </c>
      <c r="O274" s="123">
        <f>VLOOKUP(E274,'Billing Type Category'!A:C,3,0)*$L274</f>
        <v>2000</v>
      </c>
      <c r="P274" s="123">
        <f>VLOOKUP($J274,'Material category'!B:F,5,FALSE)*O274</f>
        <v>277060</v>
      </c>
      <c r="Q274" s="123">
        <f t="shared" si="20"/>
        <v>10383.440000000002</v>
      </c>
      <c r="R274" s="6">
        <f>VLOOKUP(E274,'Billing Type Category'!A:C,3,0)*M274</f>
        <v>266676.56</v>
      </c>
      <c r="S274" s="6">
        <f>VLOOKUP($J274,'Material category'!B:F,4,FALSE)*O274</f>
        <v>320000</v>
      </c>
      <c r="T274" s="6">
        <f t="shared" si="21"/>
        <v>20934.579439252335</v>
      </c>
      <c r="U274" s="6">
        <f t="shared" si="22"/>
        <v>287611.13943925232</v>
      </c>
      <c r="V274" s="2" t="str">
        <f>VLOOKUP($J274,'Material category'!B:D,3,0)</f>
        <v>EV</v>
      </c>
      <c r="W274" s="2" t="str">
        <f>VLOOKUP(G274,'Cust Category'!A:C,3,0)</f>
        <v>Key Account</v>
      </c>
      <c r="X274" s="2" t="str">
        <f>VLOOKUP(G274,'Cust Category'!A:C,2,0)</f>
        <v>CP All Public Company Limited</v>
      </c>
      <c r="Y274" s="31">
        <f t="shared" si="23"/>
        <v>138.53</v>
      </c>
      <c r="Z274">
        <f t="shared" si="24"/>
        <v>160</v>
      </c>
      <c r="AA274" s="48"/>
    </row>
    <row r="275" spans="1:27">
      <c r="A275" s="179">
        <v>45812</v>
      </c>
      <c r="B275" s="178" t="s">
        <v>5121</v>
      </c>
      <c r="C275" s="178" t="s">
        <v>5122</v>
      </c>
      <c r="D275" s="178" t="s">
        <v>12</v>
      </c>
      <c r="E275" s="178" t="s">
        <v>17</v>
      </c>
      <c r="F275" s="178" t="s">
        <v>5123</v>
      </c>
      <c r="G275" s="178" t="s">
        <v>1165</v>
      </c>
      <c r="H275" s="178" t="s">
        <v>22</v>
      </c>
      <c r="I275" s="178" t="s">
        <v>1386</v>
      </c>
      <c r="J275" s="178" t="s">
        <v>4792</v>
      </c>
      <c r="K275" s="178" t="s">
        <v>4851</v>
      </c>
      <c r="L275" s="180">
        <v>500</v>
      </c>
      <c r="M275" s="181">
        <v>71463.77</v>
      </c>
      <c r="N275" s="2" t="str">
        <f>VLOOKUP($J275,'Material category'!B:D,2,0)</f>
        <v>ME OP</v>
      </c>
      <c r="O275" s="123">
        <f>VLOOKUP(E275,'Billing Type Category'!A:C,3,0)*$L275</f>
        <v>500</v>
      </c>
      <c r="P275" s="123">
        <f>VLOOKUP($J275,'Material category'!B:F,5,FALSE)*O275</f>
        <v>75775</v>
      </c>
      <c r="Q275" s="123">
        <f t="shared" si="20"/>
        <v>4311.2299999999959</v>
      </c>
      <c r="R275" s="6">
        <f>VLOOKUP(E275,'Billing Type Category'!A:C,3,0)*M275</f>
        <v>71463.77</v>
      </c>
      <c r="S275" s="6">
        <f>VLOOKUP($J275,'Material category'!B:F,4,FALSE)*O275</f>
        <v>87500</v>
      </c>
      <c r="T275" s="6">
        <f t="shared" si="21"/>
        <v>5724.2990654205605</v>
      </c>
      <c r="U275" s="6">
        <f t="shared" si="22"/>
        <v>77188.069065420568</v>
      </c>
      <c r="V275" s="2" t="str">
        <f>VLOOKUP($J275,'Material category'!B:D,3,0)</f>
        <v>EV</v>
      </c>
      <c r="W275" s="2" t="str">
        <f>VLOOKUP(G275,'Cust Category'!A:C,3,0)</f>
        <v>Key Account</v>
      </c>
      <c r="X275" s="2" t="str">
        <f>VLOOKUP(G275,'Cust Category'!A:C,2,0)</f>
        <v>CP All Public Company Limited</v>
      </c>
      <c r="Y275" s="31">
        <f t="shared" si="23"/>
        <v>151.55000000000001</v>
      </c>
      <c r="Z275">
        <f t="shared" si="24"/>
        <v>175</v>
      </c>
      <c r="AA275" s="48"/>
    </row>
    <row r="276" spans="1:27">
      <c r="A276" s="179">
        <v>45812</v>
      </c>
      <c r="B276" s="178" t="s">
        <v>5121</v>
      </c>
      <c r="C276" s="178" t="s">
        <v>5122</v>
      </c>
      <c r="D276" s="178" t="s">
        <v>12</v>
      </c>
      <c r="E276" s="178" t="s">
        <v>17</v>
      </c>
      <c r="F276" s="178" t="s">
        <v>5123</v>
      </c>
      <c r="G276" s="178" t="s">
        <v>1165</v>
      </c>
      <c r="H276" s="178" t="s">
        <v>22</v>
      </c>
      <c r="I276" s="178" t="s">
        <v>1386</v>
      </c>
      <c r="J276" s="178" t="s">
        <v>4782</v>
      </c>
      <c r="K276" s="178" t="s">
        <v>4833</v>
      </c>
      <c r="L276" s="180">
        <v>1500</v>
      </c>
      <c r="M276" s="181">
        <v>88787.29</v>
      </c>
      <c r="N276" s="2" t="str">
        <f>VLOOKUP($J276,'Material category'!B:D,2,0)</f>
        <v>CA BL</v>
      </c>
      <c r="O276" s="123">
        <f>VLOOKUP(E276,'Billing Type Category'!A:C,3,0)*$L276</f>
        <v>1500</v>
      </c>
      <c r="P276" s="123">
        <f>VLOOKUP($J276,'Material category'!B:F,5,FALSE)*O276</f>
        <v>94185</v>
      </c>
      <c r="Q276" s="123">
        <f t="shared" si="20"/>
        <v>5397.7100000000064</v>
      </c>
      <c r="R276" s="6">
        <f>VLOOKUP(E276,'Billing Type Category'!A:C,3,0)*M276</f>
        <v>88787.29</v>
      </c>
      <c r="S276" s="6">
        <f>VLOOKUP($J276,'Material category'!B:F,4,FALSE)*O276</f>
        <v>108000</v>
      </c>
      <c r="T276" s="6">
        <f t="shared" si="21"/>
        <v>7065.4205607476633</v>
      </c>
      <c r="U276" s="6">
        <f t="shared" si="22"/>
        <v>95852.710560747655</v>
      </c>
      <c r="V276" s="2" t="str">
        <f>VLOOKUP($J276,'Material category'!B:D,3,0)</f>
        <v>CA</v>
      </c>
      <c r="W276" s="2" t="str">
        <f>VLOOKUP(G276,'Cust Category'!A:C,3,0)</f>
        <v>Key Account</v>
      </c>
      <c r="X276" s="2" t="str">
        <f>VLOOKUP(G276,'Cust Category'!A:C,2,0)</f>
        <v>CP All Public Company Limited</v>
      </c>
      <c r="Y276" s="31">
        <f t="shared" si="23"/>
        <v>62.79</v>
      </c>
      <c r="Z276">
        <f t="shared" si="24"/>
        <v>72</v>
      </c>
      <c r="AA276" s="48"/>
    </row>
    <row r="277" spans="1:27">
      <c r="A277" s="179">
        <v>45812</v>
      </c>
      <c r="B277" s="178" t="s">
        <v>5121</v>
      </c>
      <c r="C277" s="178" t="s">
        <v>5122</v>
      </c>
      <c r="D277" s="178" t="s">
        <v>12</v>
      </c>
      <c r="E277" s="178" t="s">
        <v>17</v>
      </c>
      <c r="F277" s="178" t="s">
        <v>5123</v>
      </c>
      <c r="G277" s="178" t="s">
        <v>1165</v>
      </c>
      <c r="H277" s="178" t="s">
        <v>22</v>
      </c>
      <c r="I277" s="178" t="s">
        <v>1386</v>
      </c>
      <c r="J277" s="178" t="s">
        <v>4786</v>
      </c>
      <c r="K277" s="178" t="s">
        <v>4854</v>
      </c>
      <c r="L277" s="180">
        <v>500</v>
      </c>
      <c r="M277" s="181">
        <v>29595.759999999998</v>
      </c>
      <c r="N277" s="2" t="str">
        <f>VLOOKUP($J277,'Material category'!B:D,2,0)</f>
        <v>CA MN</v>
      </c>
      <c r="O277" s="123">
        <f>VLOOKUP(E277,'Billing Type Category'!A:C,3,0)*$L277</f>
        <v>500</v>
      </c>
      <c r="P277" s="123">
        <f>VLOOKUP($J277,'Material category'!B:F,5,FALSE)*O277</f>
        <v>31395</v>
      </c>
      <c r="Q277" s="123">
        <f t="shared" si="20"/>
        <v>1799.2400000000016</v>
      </c>
      <c r="R277" s="6">
        <f>VLOOKUP(E277,'Billing Type Category'!A:C,3,0)*M277</f>
        <v>29595.759999999998</v>
      </c>
      <c r="S277" s="6">
        <f>VLOOKUP($J277,'Material category'!B:F,4,FALSE)*O277</f>
        <v>36000</v>
      </c>
      <c r="T277" s="6">
        <f t="shared" si="21"/>
        <v>2355.1401869158876</v>
      </c>
      <c r="U277" s="6">
        <f t="shared" si="22"/>
        <v>31950.900186915886</v>
      </c>
      <c r="V277" s="2" t="str">
        <f>VLOOKUP($J277,'Material category'!B:D,3,0)</f>
        <v>CA</v>
      </c>
      <c r="W277" s="2" t="str">
        <f>VLOOKUP(G277,'Cust Category'!A:C,3,0)</f>
        <v>Key Account</v>
      </c>
      <c r="X277" s="2" t="str">
        <f>VLOOKUP(G277,'Cust Category'!A:C,2,0)</f>
        <v>CP All Public Company Limited</v>
      </c>
      <c r="Y277" s="31">
        <f t="shared" si="23"/>
        <v>62.79</v>
      </c>
      <c r="Z277">
        <f t="shared" si="24"/>
        <v>72</v>
      </c>
      <c r="AA277" s="48"/>
    </row>
    <row r="278" spans="1:27">
      <c r="A278" s="179">
        <v>45812</v>
      </c>
      <c r="B278" s="178" t="s">
        <v>5121</v>
      </c>
      <c r="C278" s="178" t="s">
        <v>5122</v>
      </c>
      <c r="D278" s="178" t="s">
        <v>12</v>
      </c>
      <c r="E278" s="178" t="s">
        <v>17</v>
      </c>
      <c r="F278" s="178" t="s">
        <v>5123</v>
      </c>
      <c r="G278" s="178" t="s">
        <v>1165</v>
      </c>
      <c r="H278" s="178" t="s">
        <v>22</v>
      </c>
      <c r="I278" s="178" t="s">
        <v>1386</v>
      </c>
      <c r="J278" s="178" t="s">
        <v>4801</v>
      </c>
      <c r="K278" s="178" t="s">
        <v>4834</v>
      </c>
      <c r="L278" s="180">
        <v>1000</v>
      </c>
      <c r="M278" s="181">
        <v>59191.55</v>
      </c>
      <c r="N278" s="2" t="str">
        <f>VLOOKUP($J278,'Material category'!B:D,2,0)</f>
        <v>CA 100S YL</v>
      </c>
      <c r="O278" s="123">
        <f>VLOOKUP(E278,'Billing Type Category'!A:C,3,0)*$L278</f>
        <v>1000</v>
      </c>
      <c r="P278" s="123">
        <f>VLOOKUP($J278,'Material category'!B:F,5,FALSE)*O278</f>
        <v>62790</v>
      </c>
      <c r="Q278" s="123">
        <f t="shared" si="20"/>
        <v>3598.4499999999971</v>
      </c>
      <c r="R278" s="6">
        <f>VLOOKUP(E278,'Billing Type Category'!A:C,3,0)*M278</f>
        <v>59191.55</v>
      </c>
      <c r="S278" s="6">
        <f>VLOOKUP($J278,'Material category'!B:F,4,FALSE)*O278</f>
        <v>72000</v>
      </c>
      <c r="T278" s="6">
        <f t="shared" si="21"/>
        <v>4710.2803738317753</v>
      </c>
      <c r="U278" s="6">
        <f t="shared" si="22"/>
        <v>63901.830373831777</v>
      </c>
      <c r="V278" s="2" t="str">
        <f>VLOOKUP($J278,'Material category'!B:D,3,0)</f>
        <v>CAHD</v>
      </c>
      <c r="W278" s="2" t="str">
        <f>VLOOKUP(G278,'Cust Category'!A:C,3,0)</f>
        <v>Key Account</v>
      </c>
      <c r="X278" s="2" t="str">
        <f>VLOOKUP(G278,'Cust Category'!A:C,2,0)</f>
        <v>CP All Public Company Limited</v>
      </c>
      <c r="Y278" s="31">
        <f t="shared" si="23"/>
        <v>62.79</v>
      </c>
      <c r="Z278">
        <f t="shared" si="24"/>
        <v>72</v>
      </c>
      <c r="AA278" s="48"/>
    </row>
    <row r="279" spans="1:27">
      <c r="A279" s="179">
        <v>45812</v>
      </c>
      <c r="B279" s="178" t="s">
        <v>5121</v>
      </c>
      <c r="C279" s="178" t="s">
        <v>5122</v>
      </c>
      <c r="D279" s="178" t="s">
        <v>12</v>
      </c>
      <c r="E279" s="178" t="s">
        <v>17</v>
      </c>
      <c r="F279" s="178" t="s">
        <v>5123</v>
      </c>
      <c r="G279" s="178" t="s">
        <v>1165</v>
      </c>
      <c r="H279" s="178" t="s">
        <v>22</v>
      </c>
      <c r="I279" s="178" t="s">
        <v>1386</v>
      </c>
      <c r="J279" s="178" t="s">
        <v>4806</v>
      </c>
      <c r="K279" s="178" t="s">
        <v>4852</v>
      </c>
      <c r="L279" s="180">
        <v>500</v>
      </c>
      <c r="M279" s="181">
        <v>29595.77</v>
      </c>
      <c r="N279" s="2" t="str">
        <f>VLOOKUP($J279,'Material category'!B:D,2,0)</f>
        <v>CA 100S GR</v>
      </c>
      <c r="O279" s="123">
        <f>VLOOKUP(E279,'Billing Type Category'!A:C,3,0)*$L279</f>
        <v>500</v>
      </c>
      <c r="P279" s="123">
        <f>VLOOKUP($J279,'Material category'!B:F,5,FALSE)*O279</f>
        <v>31395</v>
      </c>
      <c r="Q279" s="123">
        <f t="shared" si="20"/>
        <v>1799.2299999999996</v>
      </c>
      <c r="R279" s="6">
        <f>VLOOKUP(E279,'Billing Type Category'!A:C,3,0)*M279</f>
        <v>29595.77</v>
      </c>
      <c r="S279" s="6">
        <f>VLOOKUP($J279,'Material category'!B:F,4,FALSE)*O279</f>
        <v>36000</v>
      </c>
      <c r="T279" s="6">
        <f t="shared" si="21"/>
        <v>2355.1401869158876</v>
      </c>
      <c r="U279" s="6">
        <f t="shared" si="22"/>
        <v>31950.910186915888</v>
      </c>
      <c r="V279" s="2" t="str">
        <f>VLOOKUP($J279,'Material category'!B:D,3,0)</f>
        <v>CAHD</v>
      </c>
      <c r="W279" s="2" t="str">
        <f>VLOOKUP(G279,'Cust Category'!A:C,3,0)</f>
        <v>Key Account</v>
      </c>
      <c r="X279" s="2" t="str">
        <f>VLOOKUP(G279,'Cust Category'!A:C,2,0)</f>
        <v>CP All Public Company Limited</v>
      </c>
      <c r="Y279" s="31">
        <f t="shared" si="23"/>
        <v>62.79</v>
      </c>
      <c r="Z279">
        <f t="shared" si="24"/>
        <v>72</v>
      </c>
      <c r="AA279" s="48"/>
    </row>
    <row r="280" spans="1:27">
      <c r="A280" s="179">
        <v>45812</v>
      </c>
      <c r="B280" s="178" t="s">
        <v>5124</v>
      </c>
      <c r="C280" s="178" t="s">
        <v>5125</v>
      </c>
      <c r="D280" s="178" t="s">
        <v>12</v>
      </c>
      <c r="E280" s="178" t="s">
        <v>17</v>
      </c>
      <c r="F280" s="178" t="s">
        <v>5126</v>
      </c>
      <c r="G280" s="178" t="s">
        <v>1165</v>
      </c>
      <c r="H280" s="178" t="s">
        <v>22</v>
      </c>
      <c r="I280" s="178" t="s">
        <v>1386</v>
      </c>
      <c r="J280" s="178" t="s">
        <v>4874</v>
      </c>
      <c r="K280" s="178" t="s">
        <v>4822</v>
      </c>
      <c r="L280" s="180">
        <v>1000</v>
      </c>
      <c r="M280" s="181">
        <v>98949.53</v>
      </c>
      <c r="N280" s="2" t="str">
        <f>VLOOKUP($J280,'Material category'!B:D,2,0)</f>
        <v>WI BL</v>
      </c>
      <c r="O280" s="123">
        <f>VLOOKUP(E280,'Billing Type Category'!A:C,3,0)*$L280</f>
        <v>1000</v>
      </c>
      <c r="P280" s="123">
        <f>VLOOKUP($J280,'Material category'!B:F,5,FALSE)*O280</f>
        <v>104150</v>
      </c>
      <c r="Q280" s="123">
        <f t="shared" si="20"/>
        <v>5200.4700000000012</v>
      </c>
      <c r="R280" s="6">
        <f>VLOOKUP(E280,'Billing Type Category'!A:C,3,0)*M280</f>
        <v>98949.53</v>
      </c>
      <c r="S280" s="6">
        <f>VLOOKUP($J280,'Material category'!B:F,4,FALSE)*O280</f>
        <v>120000</v>
      </c>
      <c r="T280" s="6">
        <f t="shared" si="21"/>
        <v>7850.467289719626</v>
      </c>
      <c r="U280" s="6">
        <f t="shared" si="22"/>
        <v>106799.99728971963</v>
      </c>
      <c r="V280" s="2" t="str">
        <f>VLOOKUP($J280,'Material category'!B:D,3,0)</f>
        <v>WI</v>
      </c>
      <c r="W280" s="2" t="str">
        <f>VLOOKUP(G280,'Cust Category'!A:C,3,0)</f>
        <v>Key Account</v>
      </c>
      <c r="X280" s="2" t="str">
        <f>VLOOKUP(G280,'Cust Category'!A:C,2,0)</f>
        <v>CP All Public Company Limited</v>
      </c>
      <c r="Y280" s="31">
        <f t="shared" si="23"/>
        <v>104.15</v>
      </c>
      <c r="Z280">
        <f t="shared" si="24"/>
        <v>120</v>
      </c>
      <c r="AA280" s="48"/>
    </row>
    <row r="281" spans="1:27">
      <c r="A281" s="179">
        <v>45812</v>
      </c>
      <c r="B281" s="178" t="s">
        <v>5124</v>
      </c>
      <c r="C281" s="178" t="s">
        <v>5125</v>
      </c>
      <c r="D281" s="178" t="s">
        <v>12</v>
      </c>
      <c r="E281" s="178" t="s">
        <v>17</v>
      </c>
      <c r="F281" s="178" t="s">
        <v>5126</v>
      </c>
      <c r="G281" s="178" t="s">
        <v>1165</v>
      </c>
      <c r="H281" s="178" t="s">
        <v>22</v>
      </c>
      <c r="I281" s="178" t="s">
        <v>1386</v>
      </c>
      <c r="J281" s="178" t="s">
        <v>4898</v>
      </c>
      <c r="K281" s="178" t="s">
        <v>4830</v>
      </c>
      <c r="L281" s="180">
        <v>2000</v>
      </c>
      <c r="M281" s="181">
        <v>118383.09</v>
      </c>
      <c r="N281" s="2" t="str">
        <f>VLOOKUP($J281,'Material category'!B:D,2,0)</f>
        <v>WC RE</v>
      </c>
      <c r="O281" s="123">
        <f>VLOOKUP(E281,'Billing Type Category'!A:C,3,0)*$L281</f>
        <v>2000</v>
      </c>
      <c r="P281" s="123">
        <f>VLOOKUP($J281,'Material category'!B:F,5,FALSE)*O281</f>
        <v>125580</v>
      </c>
      <c r="Q281" s="123">
        <f t="shared" si="20"/>
        <v>7196.9100000000035</v>
      </c>
      <c r="R281" s="6">
        <f>VLOOKUP(E281,'Billing Type Category'!A:C,3,0)*M281</f>
        <v>118383.09</v>
      </c>
      <c r="S281" s="6">
        <f>VLOOKUP($J281,'Material category'!B:F,4,FALSE)*O281</f>
        <v>144000</v>
      </c>
      <c r="T281" s="6">
        <f t="shared" si="21"/>
        <v>9420.5607476635505</v>
      </c>
      <c r="U281" s="6">
        <f t="shared" si="22"/>
        <v>127803.65074766355</v>
      </c>
      <c r="V281" s="2" t="str">
        <f>VLOOKUP($J281,'Material category'!B:D,3,0)</f>
        <v>WI</v>
      </c>
      <c r="W281" s="2" t="str">
        <f>VLOOKUP(G281,'Cust Category'!A:C,3,0)</f>
        <v>Key Account</v>
      </c>
      <c r="X281" s="2" t="str">
        <f>VLOOKUP(G281,'Cust Category'!A:C,2,0)</f>
        <v>CP All Public Company Limited</v>
      </c>
      <c r="Y281" s="31">
        <f t="shared" si="23"/>
        <v>62.79</v>
      </c>
      <c r="Z281">
        <f t="shared" si="24"/>
        <v>72</v>
      </c>
      <c r="AA281" s="48"/>
    </row>
    <row r="282" spans="1:27">
      <c r="A282" s="179">
        <v>45812</v>
      </c>
      <c r="B282" s="178" t="s">
        <v>5124</v>
      </c>
      <c r="C282" s="178" t="s">
        <v>5125</v>
      </c>
      <c r="D282" s="178" t="s">
        <v>12</v>
      </c>
      <c r="E282" s="178" t="s">
        <v>17</v>
      </c>
      <c r="F282" s="178" t="s">
        <v>5126</v>
      </c>
      <c r="G282" s="178" t="s">
        <v>1165</v>
      </c>
      <c r="H282" s="178" t="s">
        <v>22</v>
      </c>
      <c r="I282" s="178" t="s">
        <v>1386</v>
      </c>
      <c r="J282" s="178" t="s">
        <v>4886</v>
      </c>
      <c r="K282" s="178" t="s">
        <v>4829</v>
      </c>
      <c r="L282" s="180">
        <v>3000</v>
      </c>
      <c r="M282" s="181">
        <v>177574.64</v>
      </c>
      <c r="N282" s="2" t="str">
        <f>VLOOKUP($J282,'Material category'!B:D,2,0)</f>
        <v>WC BL</v>
      </c>
      <c r="O282" s="123">
        <f>VLOOKUP(E282,'Billing Type Category'!A:C,3,0)*$L282</f>
        <v>3000</v>
      </c>
      <c r="P282" s="123">
        <f>VLOOKUP($J282,'Material category'!B:F,5,FALSE)*O282</f>
        <v>188370</v>
      </c>
      <c r="Q282" s="123">
        <f t="shared" si="20"/>
        <v>10795.359999999986</v>
      </c>
      <c r="R282" s="6">
        <f>VLOOKUP(E282,'Billing Type Category'!A:C,3,0)*M282</f>
        <v>177574.64</v>
      </c>
      <c r="S282" s="6">
        <f>VLOOKUP($J282,'Material category'!B:F,4,FALSE)*O282</f>
        <v>216000</v>
      </c>
      <c r="T282" s="6">
        <f t="shared" si="21"/>
        <v>14130.841121495327</v>
      </c>
      <c r="U282" s="6">
        <f t="shared" si="22"/>
        <v>191705.48112149534</v>
      </c>
      <c r="V282" s="2" t="str">
        <f>VLOOKUP($J282,'Material category'!B:D,3,0)</f>
        <v>WI</v>
      </c>
      <c r="W282" s="2" t="str">
        <f>VLOOKUP(G282,'Cust Category'!A:C,3,0)</f>
        <v>Key Account</v>
      </c>
      <c r="X282" s="2" t="str">
        <f>VLOOKUP(G282,'Cust Category'!A:C,2,0)</f>
        <v>CP All Public Company Limited</v>
      </c>
      <c r="Y282" s="31">
        <f t="shared" si="23"/>
        <v>62.79</v>
      </c>
      <c r="Z282">
        <f t="shared" si="24"/>
        <v>72</v>
      </c>
      <c r="AA282" s="48"/>
    </row>
    <row r="283" spans="1:27">
      <c r="A283" s="179">
        <v>45812</v>
      </c>
      <c r="B283" s="178" t="s">
        <v>5124</v>
      </c>
      <c r="C283" s="178" t="s">
        <v>5125</v>
      </c>
      <c r="D283" s="178" t="s">
        <v>12</v>
      </c>
      <c r="E283" s="178" t="s">
        <v>17</v>
      </c>
      <c r="F283" s="178" t="s">
        <v>5126</v>
      </c>
      <c r="G283" s="178" t="s">
        <v>1165</v>
      </c>
      <c r="H283" s="178" t="s">
        <v>22</v>
      </c>
      <c r="I283" s="178" t="s">
        <v>1386</v>
      </c>
      <c r="J283" s="178" t="s">
        <v>4900</v>
      </c>
      <c r="K283" s="178" t="s">
        <v>4831</v>
      </c>
      <c r="L283" s="180">
        <v>1000</v>
      </c>
      <c r="M283" s="181">
        <v>59191.55</v>
      </c>
      <c r="N283" s="2" t="str">
        <f>VLOOKUP($J283,'Material category'!B:D,2,0)</f>
        <v>WC GR</v>
      </c>
      <c r="O283" s="123">
        <f>VLOOKUP(E283,'Billing Type Category'!A:C,3,0)*$L283</f>
        <v>1000</v>
      </c>
      <c r="P283" s="123">
        <f>VLOOKUP($J283,'Material category'!B:F,5,FALSE)*O283</f>
        <v>62790</v>
      </c>
      <c r="Q283" s="123">
        <f t="shared" si="20"/>
        <v>3598.4499999999971</v>
      </c>
      <c r="R283" s="6">
        <f>VLOOKUP(E283,'Billing Type Category'!A:C,3,0)*M283</f>
        <v>59191.55</v>
      </c>
      <c r="S283" s="6">
        <f>VLOOKUP($J283,'Material category'!B:F,4,FALSE)*O283</f>
        <v>72000</v>
      </c>
      <c r="T283" s="6">
        <f t="shared" si="21"/>
        <v>4710.2803738317753</v>
      </c>
      <c r="U283" s="6">
        <f t="shared" si="22"/>
        <v>63901.830373831777</v>
      </c>
      <c r="V283" s="2" t="str">
        <f>VLOOKUP($J283,'Material category'!B:D,3,0)</f>
        <v>WI</v>
      </c>
      <c r="W283" s="2" t="str">
        <f>VLOOKUP(G283,'Cust Category'!A:C,3,0)</f>
        <v>Key Account</v>
      </c>
      <c r="X283" s="2" t="str">
        <f>VLOOKUP(G283,'Cust Category'!A:C,2,0)</f>
        <v>CP All Public Company Limited</v>
      </c>
      <c r="Y283" s="31">
        <f t="shared" si="23"/>
        <v>62.79</v>
      </c>
      <c r="Z283">
        <f t="shared" si="24"/>
        <v>72</v>
      </c>
      <c r="AA283" s="48"/>
    </row>
    <row r="284" spans="1:27">
      <c r="A284" s="179">
        <v>45812</v>
      </c>
      <c r="B284" s="178" t="s">
        <v>5127</v>
      </c>
      <c r="C284" s="178" t="s">
        <v>5128</v>
      </c>
      <c r="D284" s="178" t="s">
        <v>12</v>
      </c>
      <c r="E284" s="178" t="s">
        <v>17</v>
      </c>
      <c r="F284" s="178" t="s">
        <v>5129</v>
      </c>
      <c r="G284" s="178" t="s">
        <v>1165</v>
      </c>
      <c r="H284" s="178" t="s">
        <v>22</v>
      </c>
      <c r="I284" s="178" t="s">
        <v>3343</v>
      </c>
      <c r="J284" s="178" t="s">
        <v>4902</v>
      </c>
      <c r="K284" s="178" t="s">
        <v>4821</v>
      </c>
      <c r="L284" s="180">
        <v>500</v>
      </c>
      <c r="M284" s="181">
        <v>66669.14</v>
      </c>
      <c r="N284" s="2" t="str">
        <f>VLOOKUP($J284,'Material category'!B:D,2,0)</f>
        <v>ME OB</v>
      </c>
      <c r="O284" s="123">
        <f>VLOOKUP(E284,'Billing Type Category'!A:C,3,0)*$L284</f>
        <v>500</v>
      </c>
      <c r="P284" s="123">
        <f>VLOOKUP($J284,'Material category'!B:F,5,FALSE)*O284</f>
        <v>69265</v>
      </c>
      <c r="Q284" s="123">
        <f t="shared" si="20"/>
        <v>2595.8600000000006</v>
      </c>
      <c r="R284" s="6">
        <f>VLOOKUP(E284,'Billing Type Category'!A:C,3,0)*M284</f>
        <v>66669.14</v>
      </c>
      <c r="S284" s="6">
        <f>VLOOKUP($J284,'Material category'!B:F,4,FALSE)*O284</f>
        <v>80000</v>
      </c>
      <c r="T284" s="6">
        <f t="shared" si="21"/>
        <v>5233.6448598130837</v>
      </c>
      <c r="U284" s="6">
        <f t="shared" si="22"/>
        <v>71902.78485981308</v>
      </c>
      <c r="V284" s="2" t="str">
        <f>VLOOKUP($J284,'Material category'!B:D,3,0)</f>
        <v>EV</v>
      </c>
      <c r="W284" s="2" t="str">
        <f>VLOOKUP(G284,'Cust Category'!A:C,3,0)</f>
        <v>Key Account</v>
      </c>
      <c r="X284" s="2" t="str">
        <f>VLOOKUP(G284,'Cust Category'!A:C,2,0)</f>
        <v>CP All Public Company Limited</v>
      </c>
      <c r="Y284" s="31">
        <f t="shared" si="23"/>
        <v>138.53</v>
      </c>
      <c r="Z284">
        <f t="shared" si="24"/>
        <v>160</v>
      </c>
      <c r="AA284" s="48"/>
    </row>
    <row r="285" spans="1:27">
      <c r="A285" s="179">
        <v>45812</v>
      </c>
      <c r="B285" s="178" t="s">
        <v>5127</v>
      </c>
      <c r="C285" s="178" t="s">
        <v>5128</v>
      </c>
      <c r="D285" s="178" t="s">
        <v>12</v>
      </c>
      <c r="E285" s="178" t="s">
        <v>17</v>
      </c>
      <c r="F285" s="178" t="s">
        <v>5129</v>
      </c>
      <c r="G285" s="178" t="s">
        <v>1165</v>
      </c>
      <c r="H285" s="178" t="s">
        <v>22</v>
      </c>
      <c r="I285" s="178" t="s">
        <v>3343</v>
      </c>
      <c r="J285" s="178" t="s">
        <v>4791</v>
      </c>
      <c r="K285" s="178" t="s">
        <v>4820</v>
      </c>
      <c r="L285" s="180">
        <v>500</v>
      </c>
      <c r="M285" s="181">
        <v>66669.14</v>
      </c>
      <c r="N285" s="2" t="str">
        <f>VLOOKUP($J285,'Material category'!B:D,2,0)</f>
        <v>ME SB</v>
      </c>
      <c r="O285" s="123">
        <f>VLOOKUP(E285,'Billing Type Category'!A:C,3,0)*$L285</f>
        <v>500</v>
      </c>
      <c r="P285" s="123">
        <f>VLOOKUP($J285,'Material category'!B:F,5,FALSE)*O285</f>
        <v>69265</v>
      </c>
      <c r="Q285" s="123">
        <f t="shared" si="20"/>
        <v>2595.8600000000006</v>
      </c>
      <c r="R285" s="6">
        <f>VLOOKUP(E285,'Billing Type Category'!A:C,3,0)*M285</f>
        <v>66669.14</v>
      </c>
      <c r="S285" s="6">
        <f>VLOOKUP($J285,'Material category'!B:F,4,FALSE)*O285</f>
        <v>80000</v>
      </c>
      <c r="T285" s="6">
        <f t="shared" si="21"/>
        <v>5233.6448598130837</v>
      </c>
      <c r="U285" s="6">
        <f t="shared" si="22"/>
        <v>71902.78485981308</v>
      </c>
      <c r="V285" s="2" t="str">
        <f>VLOOKUP($J285,'Material category'!B:D,3,0)</f>
        <v>EV</v>
      </c>
      <c r="W285" s="2" t="str">
        <f>VLOOKUP(G285,'Cust Category'!A:C,3,0)</f>
        <v>Key Account</v>
      </c>
      <c r="X285" s="2" t="str">
        <f>VLOOKUP(G285,'Cust Category'!A:C,2,0)</f>
        <v>CP All Public Company Limited</v>
      </c>
      <c r="Y285" s="31">
        <f t="shared" si="23"/>
        <v>138.53</v>
      </c>
      <c r="Z285">
        <f t="shared" si="24"/>
        <v>160</v>
      </c>
      <c r="AA285" s="48"/>
    </row>
    <row r="286" spans="1:27">
      <c r="A286" s="179">
        <v>45812</v>
      </c>
      <c r="B286" s="178" t="s">
        <v>5127</v>
      </c>
      <c r="C286" s="178" t="s">
        <v>5128</v>
      </c>
      <c r="D286" s="178" t="s">
        <v>12</v>
      </c>
      <c r="E286" s="178" t="s">
        <v>17</v>
      </c>
      <c r="F286" s="178" t="s">
        <v>5129</v>
      </c>
      <c r="G286" s="178" t="s">
        <v>1165</v>
      </c>
      <c r="H286" s="178" t="s">
        <v>22</v>
      </c>
      <c r="I286" s="178" t="s">
        <v>3343</v>
      </c>
      <c r="J286" s="178" t="s">
        <v>4792</v>
      </c>
      <c r="K286" s="178" t="s">
        <v>4851</v>
      </c>
      <c r="L286" s="180">
        <v>500</v>
      </c>
      <c r="M286" s="181">
        <v>71463.77</v>
      </c>
      <c r="N286" s="2" t="str">
        <f>VLOOKUP($J286,'Material category'!B:D,2,0)</f>
        <v>ME OP</v>
      </c>
      <c r="O286" s="123">
        <f>VLOOKUP(E286,'Billing Type Category'!A:C,3,0)*$L286</f>
        <v>500</v>
      </c>
      <c r="P286" s="123">
        <f>VLOOKUP($J286,'Material category'!B:F,5,FALSE)*O286</f>
        <v>75775</v>
      </c>
      <c r="Q286" s="123">
        <f t="shared" si="20"/>
        <v>4311.2299999999959</v>
      </c>
      <c r="R286" s="6">
        <f>VLOOKUP(E286,'Billing Type Category'!A:C,3,0)*M286</f>
        <v>71463.77</v>
      </c>
      <c r="S286" s="6">
        <f>VLOOKUP($J286,'Material category'!B:F,4,FALSE)*O286</f>
        <v>87500</v>
      </c>
      <c r="T286" s="6">
        <f t="shared" si="21"/>
        <v>5724.2990654205605</v>
      </c>
      <c r="U286" s="6">
        <f t="shared" si="22"/>
        <v>77188.069065420568</v>
      </c>
      <c r="V286" s="2" t="str">
        <f>VLOOKUP($J286,'Material category'!B:D,3,0)</f>
        <v>EV</v>
      </c>
      <c r="W286" s="2" t="str">
        <f>VLOOKUP(G286,'Cust Category'!A:C,3,0)</f>
        <v>Key Account</v>
      </c>
      <c r="X286" s="2" t="str">
        <f>VLOOKUP(G286,'Cust Category'!A:C,2,0)</f>
        <v>CP All Public Company Limited</v>
      </c>
      <c r="Y286" s="31">
        <f t="shared" si="23"/>
        <v>151.55000000000001</v>
      </c>
      <c r="Z286">
        <f t="shared" si="24"/>
        <v>175</v>
      </c>
      <c r="AA286" s="48"/>
    </row>
    <row r="287" spans="1:27">
      <c r="A287" s="179">
        <v>45812</v>
      </c>
      <c r="B287" s="178" t="s">
        <v>5127</v>
      </c>
      <c r="C287" s="178" t="s">
        <v>5128</v>
      </c>
      <c r="D287" s="178" t="s">
        <v>12</v>
      </c>
      <c r="E287" s="178" t="s">
        <v>17</v>
      </c>
      <c r="F287" s="178" t="s">
        <v>5129</v>
      </c>
      <c r="G287" s="178" t="s">
        <v>1165</v>
      </c>
      <c r="H287" s="178" t="s">
        <v>22</v>
      </c>
      <c r="I287" s="178" t="s">
        <v>3343</v>
      </c>
      <c r="J287" s="178" t="s">
        <v>4785</v>
      </c>
      <c r="K287" s="178" t="s">
        <v>4832</v>
      </c>
      <c r="L287" s="180">
        <v>10000</v>
      </c>
      <c r="M287" s="181">
        <v>591915.26</v>
      </c>
      <c r="N287" s="2" t="str">
        <f>VLOOKUP($J287,'Material category'!B:D,2,0)</f>
        <v>CA FL</v>
      </c>
      <c r="O287" s="123">
        <f>VLOOKUP(E287,'Billing Type Category'!A:C,3,0)*$L287</f>
        <v>10000</v>
      </c>
      <c r="P287" s="123">
        <f>VLOOKUP($J287,'Material category'!B:F,5,FALSE)*O287</f>
        <v>627900</v>
      </c>
      <c r="Q287" s="123">
        <f t="shared" si="20"/>
        <v>35984.739999999991</v>
      </c>
      <c r="R287" s="6">
        <f>VLOOKUP(E287,'Billing Type Category'!A:C,3,0)*M287</f>
        <v>591915.26</v>
      </c>
      <c r="S287" s="6">
        <f>VLOOKUP($J287,'Material category'!B:F,4,FALSE)*O287</f>
        <v>720000</v>
      </c>
      <c r="T287" s="6">
        <f t="shared" si="21"/>
        <v>47102.803738317758</v>
      </c>
      <c r="U287" s="6">
        <f t="shared" si="22"/>
        <v>639018.06373831781</v>
      </c>
      <c r="V287" s="2" t="str">
        <f>VLOOKUP($J287,'Material category'!B:D,3,0)</f>
        <v>CA</v>
      </c>
      <c r="W287" s="2" t="str">
        <f>VLOOKUP(G287,'Cust Category'!A:C,3,0)</f>
        <v>Key Account</v>
      </c>
      <c r="X287" s="2" t="str">
        <f>VLOOKUP(G287,'Cust Category'!A:C,2,0)</f>
        <v>CP All Public Company Limited</v>
      </c>
      <c r="Y287" s="31">
        <f t="shared" si="23"/>
        <v>62.79</v>
      </c>
      <c r="Z287">
        <f t="shared" si="24"/>
        <v>72</v>
      </c>
      <c r="AA287" s="48"/>
    </row>
    <row r="288" spans="1:27">
      <c r="A288" s="179">
        <v>45812</v>
      </c>
      <c r="B288" s="178" t="s">
        <v>5127</v>
      </c>
      <c r="C288" s="178" t="s">
        <v>5128</v>
      </c>
      <c r="D288" s="178" t="s">
        <v>12</v>
      </c>
      <c r="E288" s="178" t="s">
        <v>17</v>
      </c>
      <c r="F288" s="178" t="s">
        <v>5129</v>
      </c>
      <c r="G288" s="178" t="s">
        <v>1165</v>
      </c>
      <c r="H288" s="178" t="s">
        <v>22</v>
      </c>
      <c r="I288" s="178" t="s">
        <v>3343</v>
      </c>
      <c r="J288" s="178" t="s">
        <v>4782</v>
      </c>
      <c r="K288" s="178" t="s">
        <v>4833</v>
      </c>
      <c r="L288" s="180">
        <v>2000</v>
      </c>
      <c r="M288" s="181">
        <v>118383.05</v>
      </c>
      <c r="N288" s="2" t="str">
        <f>VLOOKUP($J288,'Material category'!B:D,2,0)</f>
        <v>CA BL</v>
      </c>
      <c r="O288" s="123">
        <f>VLOOKUP(E288,'Billing Type Category'!A:C,3,0)*$L288</f>
        <v>2000</v>
      </c>
      <c r="P288" s="123">
        <f>VLOOKUP($J288,'Material category'!B:F,5,FALSE)*O288</f>
        <v>125580</v>
      </c>
      <c r="Q288" s="123">
        <f t="shared" si="20"/>
        <v>7196.9499999999971</v>
      </c>
      <c r="R288" s="6">
        <f>VLOOKUP(E288,'Billing Type Category'!A:C,3,0)*M288</f>
        <v>118383.05</v>
      </c>
      <c r="S288" s="6">
        <f>VLOOKUP($J288,'Material category'!B:F,4,FALSE)*O288</f>
        <v>144000</v>
      </c>
      <c r="T288" s="6">
        <f t="shared" si="21"/>
        <v>9420.5607476635505</v>
      </c>
      <c r="U288" s="6">
        <f t="shared" si="22"/>
        <v>127803.61074766355</v>
      </c>
      <c r="V288" s="2" t="str">
        <f>VLOOKUP($J288,'Material category'!B:D,3,0)</f>
        <v>CA</v>
      </c>
      <c r="W288" s="2" t="str">
        <f>VLOOKUP(G288,'Cust Category'!A:C,3,0)</f>
        <v>Key Account</v>
      </c>
      <c r="X288" s="2" t="str">
        <f>VLOOKUP(G288,'Cust Category'!A:C,2,0)</f>
        <v>CP All Public Company Limited</v>
      </c>
      <c r="Y288" s="31">
        <f t="shared" si="23"/>
        <v>62.79</v>
      </c>
      <c r="Z288">
        <f t="shared" si="24"/>
        <v>72</v>
      </c>
      <c r="AA288" s="48"/>
    </row>
    <row r="289" spans="1:27">
      <c r="A289" s="179">
        <v>45812</v>
      </c>
      <c r="B289" s="178" t="s">
        <v>5127</v>
      </c>
      <c r="C289" s="178" t="s">
        <v>5128</v>
      </c>
      <c r="D289" s="178" t="s">
        <v>12</v>
      </c>
      <c r="E289" s="178" t="s">
        <v>17</v>
      </c>
      <c r="F289" s="178" t="s">
        <v>5129</v>
      </c>
      <c r="G289" s="178" t="s">
        <v>1165</v>
      </c>
      <c r="H289" s="178" t="s">
        <v>22</v>
      </c>
      <c r="I289" s="178" t="s">
        <v>3343</v>
      </c>
      <c r="J289" s="178" t="s">
        <v>4786</v>
      </c>
      <c r="K289" s="178" t="s">
        <v>4854</v>
      </c>
      <c r="L289" s="180">
        <v>2000</v>
      </c>
      <c r="M289" s="181">
        <v>118383.05</v>
      </c>
      <c r="N289" s="2" t="str">
        <f>VLOOKUP($J289,'Material category'!B:D,2,0)</f>
        <v>CA MN</v>
      </c>
      <c r="O289" s="123">
        <f>VLOOKUP(E289,'Billing Type Category'!A:C,3,0)*$L289</f>
        <v>2000</v>
      </c>
      <c r="P289" s="123">
        <f>VLOOKUP($J289,'Material category'!B:F,5,FALSE)*O289</f>
        <v>125580</v>
      </c>
      <c r="Q289" s="123">
        <f t="shared" si="20"/>
        <v>7196.9499999999971</v>
      </c>
      <c r="R289" s="6">
        <f>VLOOKUP(E289,'Billing Type Category'!A:C,3,0)*M289</f>
        <v>118383.05</v>
      </c>
      <c r="S289" s="6">
        <f>VLOOKUP($J289,'Material category'!B:F,4,FALSE)*O289</f>
        <v>144000</v>
      </c>
      <c r="T289" s="6">
        <f t="shared" si="21"/>
        <v>9420.5607476635505</v>
      </c>
      <c r="U289" s="6">
        <f t="shared" si="22"/>
        <v>127803.61074766355</v>
      </c>
      <c r="V289" s="2" t="str">
        <f>VLOOKUP($J289,'Material category'!B:D,3,0)</f>
        <v>CA</v>
      </c>
      <c r="W289" s="2" t="str">
        <f>VLOOKUP(G289,'Cust Category'!A:C,3,0)</f>
        <v>Key Account</v>
      </c>
      <c r="X289" s="2" t="str">
        <f>VLOOKUP(G289,'Cust Category'!A:C,2,0)</f>
        <v>CP All Public Company Limited</v>
      </c>
      <c r="Y289" s="31">
        <f t="shared" si="23"/>
        <v>62.79</v>
      </c>
      <c r="Z289">
        <f t="shared" si="24"/>
        <v>72</v>
      </c>
      <c r="AA289" s="48"/>
    </row>
    <row r="290" spans="1:27">
      <c r="A290" s="179">
        <v>45812</v>
      </c>
      <c r="B290" s="178" t="s">
        <v>5127</v>
      </c>
      <c r="C290" s="178" t="s">
        <v>5128</v>
      </c>
      <c r="D290" s="178" t="s">
        <v>12</v>
      </c>
      <c r="E290" s="178" t="s">
        <v>17</v>
      </c>
      <c r="F290" s="178" t="s">
        <v>5129</v>
      </c>
      <c r="G290" s="178" t="s">
        <v>1165</v>
      </c>
      <c r="H290" s="178" t="s">
        <v>22</v>
      </c>
      <c r="I290" s="178" t="s">
        <v>3343</v>
      </c>
      <c r="J290" s="178" t="s">
        <v>4801</v>
      </c>
      <c r="K290" s="178" t="s">
        <v>4834</v>
      </c>
      <c r="L290" s="180">
        <v>6000</v>
      </c>
      <c r="M290" s="181">
        <v>355149.27</v>
      </c>
      <c r="N290" s="2" t="str">
        <f>VLOOKUP($J290,'Material category'!B:D,2,0)</f>
        <v>CA 100S YL</v>
      </c>
      <c r="O290" s="123">
        <f>VLOOKUP(E290,'Billing Type Category'!A:C,3,0)*$L290</f>
        <v>6000</v>
      </c>
      <c r="P290" s="123">
        <f>VLOOKUP($J290,'Material category'!B:F,5,FALSE)*O290</f>
        <v>376740</v>
      </c>
      <c r="Q290" s="123">
        <f t="shared" si="20"/>
        <v>21590.729999999981</v>
      </c>
      <c r="R290" s="6">
        <f>VLOOKUP(E290,'Billing Type Category'!A:C,3,0)*M290</f>
        <v>355149.27</v>
      </c>
      <c r="S290" s="6">
        <f>VLOOKUP($J290,'Material category'!B:F,4,FALSE)*O290</f>
        <v>432000</v>
      </c>
      <c r="T290" s="6">
        <f t="shared" si="21"/>
        <v>28261.682242990653</v>
      </c>
      <c r="U290" s="6">
        <f t="shared" si="22"/>
        <v>383410.95224299066</v>
      </c>
      <c r="V290" s="2" t="str">
        <f>VLOOKUP($J290,'Material category'!B:D,3,0)</f>
        <v>CAHD</v>
      </c>
      <c r="W290" s="2" t="str">
        <f>VLOOKUP(G290,'Cust Category'!A:C,3,0)</f>
        <v>Key Account</v>
      </c>
      <c r="X290" s="2" t="str">
        <f>VLOOKUP(G290,'Cust Category'!A:C,2,0)</f>
        <v>CP All Public Company Limited</v>
      </c>
      <c r="Y290" s="31">
        <f t="shared" si="23"/>
        <v>62.79</v>
      </c>
      <c r="Z290">
        <f t="shared" si="24"/>
        <v>72</v>
      </c>
      <c r="AA290" s="48"/>
    </row>
    <row r="291" spans="1:27">
      <c r="A291" s="179">
        <v>45812</v>
      </c>
      <c r="B291" s="178" t="s">
        <v>5127</v>
      </c>
      <c r="C291" s="178" t="s">
        <v>5128</v>
      </c>
      <c r="D291" s="178" t="s">
        <v>12</v>
      </c>
      <c r="E291" s="178" t="s">
        <v>17</v>
      </c>
      <c r="F291" s="178" t="s">
        <v>5129</v>
      </c>
      <c r="G291" s="178" t="s">
        <v>1165</v>
      </c>
      <c r="H291" s="178" t="s">
        <v>22</v>
      </c>
      <c r="I291" s="178" t="s">
        <v>3343</v>
      </c>
      <c r="J291" s="178" t="s">
        <v>4806</v>
      </c>
      <c r="K291" s="178" t="s">
        <v>4852</v>
      </c>
      <c r="L291" s="180">
        <v>3000</v>
      </c>
      <c r="M291" s="181">
        <v>177574.64</v>
      </c>
      <c r="N291" s="2" t="str">
        <f>VLOOKUP($J291,'Material category'!B:D,2,0)</f>
        <v>CA 100S GR</v>
      </c>
      <c r="O291" s="123">
        <f>VLOOKUP(E291,'Billing Type Category'!A:C,3,0)*$L291</f>
        <v>3000</v>
      </c>
      <c r="P291" s="123">
        <f>VLOOKUP($J291,'Material category'!B:F,5,FALSE)*O291</f>
        <v>188370</v>
      </c>
      <c r="Q291" s="123">
        <f t="shared" si="20"/>
        <v>10795.359999999986</v>
      </c>
      <c r="R291" s="6">
        <f>VLOOKUP(E291,'Billing Type Category'!A:C,3,0)*M291</f>
        <v>177574.64</v>
      </c>
      <c r="S291" s="6">
        <f>VLOOKUP($J291,'Material category'!B:F,4,FALSE)*O291</f>
        <v>216000</v>
      </c>
      <c r="T291" s="6">
        <f t="shared" si="21"/>
        <v>14130.841121495327</v>
      </c>
      <c r="U291" s="6">
        <f t="shared" si="22"/>
        <v>191705.48112149534</v>
      </c>
      <c r="V291" s="2" t="str">
        <f>VLOOKUP($J291,'Material category'!B:D,3,0)</f>
        <v>CAHD</v>
      </c>
      <c r="W291" s="2" t="str">
        <f>VLOOKUP(G291,'Cust Category'!A:C,3,0)</f>
        <v>Key Account</v>
      </c>
      <c r="X291" s="2" t="str">
        <f>VLOOKUP(G291,'Cust Category'!A:C,2,0)</f>
        <v>CP All Public Company Limited</v>
      </c>
      <c r="Y291" s="31">
        <f t="shared" si="23"/>
        <v>62.79</v>
      </c>
      <c r="Z291">
        <f t="shared" si="24"/>
        <v>72</v>
      </c>
      <c r="AA291" s="48"/>
    </row>
    <row r="292" spans="1:27">
      <c r="A292" s="179">
        <v>45812</v>
      </c>
      <c r="B292" s="178" t="s">
        <v>5130</v>
      </c>
      <c r="C292" s="178" t="s">
        <v>5131</v>
      </c>
      <c r="D292" s="178" t="s">
        <v>12</v>
      </c>
      <c r="E292" s="178" t="s">
        <v>17</v>
      </c>
      <c r="F292" s="178" t="s">
        <v>5132</v>
      </c>
      <c r="G292" s="178" t="s">
        <v>1165</v>
      </c>
      <c r="H292" s="178" t="s">
        <v>22</v>
      </c>
      <c r="I292" s="178" t="s">
        <v>3343</v>
      </c>
      <c r="J292" s="178" t="s">
        <v>4874</v>
      </c>
      <c r="K292" s="178" t="s">
        <v>4822</v>
      </c>
      <c r="L292" s="180">
        <v>500</v>
      </c>
      <c r="M292" s="181">
        <v>49474.77</v>
      </c>
      <c r="N292" s="2" t="str">
        <f>VLOOKUP($J292,'Material category'!B:D,2,0)</f>
        <v>WI BL</v>
      </c>
      <c r="O292" s="123">
        <f>VLOOKUP(E292,'Billing Type Category'!A:C,3,0)*$L292</f>
        <v>500</v>
      </c>
      <c r="P292" s="123">
        <f>VLOOKUP($J292,'Material category'!B:F,5,FALSE)*O292</f>
        <v>52075</v>
      </c>
      <c r="Q292" s="123">
        <f t="shared" si="20"/>
        <v>2600.2300000000032</v>
      </c>
      <c r="R292" s="6">
        <f>VLOOKUP(E292,'Billing Type Category'!A:C,3,0)*M292</f>
        <v>49474.77</v>
      </c>
      <c r="S292" s="6">
        <f>VLOOKUP($J292,'Material category'!B:F,4,FALSE)*O292</f>
        <v>60000</v>
      </c>
      <c r="T292" s="6">
        <f t="shared" si="21"/>
        <v>3925.233644859813</v>
      </c>
      <c r="U292" s="6">
        <f t="shared" si="22"/>
        <v>53400.003644859811</v>
      </c>
      <c r="V292" s="2" t="str">
        <f>VLOOKUP($J292,'Material category'!B:D,3,0)</f>
        <v>WI</v>
      </c>
      <c r="W292" s="2" t="str">
        <f>VLOOKUP(G292,'Cust Category'!A:C,3,0)</f>
        <v>Key Account</v>
      </c>
      <c r="X292" s="2" t="str">
        <f>VLOOKUP(G292,'Cust Category'!A:C,2,0)</f>
        <v>CP All Public Company Limited</v>
      </c>
      <c r="Y292" s="31">
        <f t="shared" si="23"/>
        <v>104.15</v>
      </c>
      <c r="Z292">
        <f t="shared" si="24"/>
        <v>120</v>
      </c>
      <c r="AA292" s="48"/>
    </row>
    <row r="293" spans="1:27">
      <c r="A293" s="179">
        <v>45812</v>
      </c>
      <c r="B293" s="178" t="s">
        <v>5130</v>
      </c>
      <c r="C293" s="178" t="s">
        <v>5131</v>
      </c>
      <c r="D293" s="178" t="s">
        <v>12</v>
      </c>
      <c r="E293" s="178" t="s">
        <v>17</v>
      </c>
      <c r="F293" s="178" t="s">
        <v>5132</v>
      </c>
      <c r="G293" s="178" t="s">
        <v>1165</v>
      </c>
      <c r="H293" s="178" t="s">
        <v>22</v>
      </c>
      <c r="I293" s="178" t="s">
        <v>3343</v>
      </c>
      <c r="J293" s="178" t="s">
        <v>4898</v>
      </c>
      <c r="K293" s="178" t="s">
        <v>4830</v>
      </c>
      <c r="L293" s="180">
        <v>5000</v>
      </c>
      <c r="M293" s="181">
        <v>295957.73</v>
      </c>
      <c r="N293" s="2" t="str">
        <f>VLOOKUP($J293,'Material category'!B:D,2,0)</f>
        <v>WC RE</v>
      </c>
      <c r="O293" s="123">
        <f>VLOOKUP(E293,'Billing Type Category'!A:C,3,0)*$L293</f>
        <v>5000</v>
      </c>
      <c r="P293" s="123">
        <f>VLOOKUP($J293,'Material category'!B:F,5,FALSE)*O293</f>
        <v>313950</v>
      </c>
      <c r="Q293" s="123">
        <f t="shared" si="20"/>
        <v>17992.270000000019</v>
      </c>
      <c r="R293" s="6">
        <f>VLOOKUP(E293,'Billing Type Category'!A:C,3,0)*M293</f>
        <v>295957.73</v>
      </c>
      <c r="S293" s="6">
        <f>VLOOKUP($J293,'Material category'!B:F,4,FALSE)*O293</f>
        <v>360000</v>
      </c>
      <c r="T293" s="6">
        <f t="shared" si="21"/>
        <v>23551.401869158879</v>
      </c>
      <c r="U293" s="6">
        <f t="shared" si="22"/>
        <v>319509.13186915888</v>
      </c>
      <c r="V293" s="2" t="str">
        <f>VLOOKUP($J293,'Material category'!B:D,3,0)</f>
        <v>WI</v>
      </c>
      <c r="W293" s="2" t="str">
        <f>VLOOKUP(G293,'Cust Category'!A:C,3,0)</f>
        <v>Key Account</v>
      </c>
      <c r="X293" s="2" t="str">
        <f>VLOOKUP(G293,'Cust Category'!A:C,2,0)</f>
        <v>CP All Public Company Limited</v>
      </c>
      <c r="Y293" s="31">
        <f t="shared" si="23"/>
        <v>62.79</v>
      </c>
      <c r="Z293">
        <f t="shared" si="24"/>
        <v>72</v>
      </c>
      <c r="AA293" s="48"/>
    </row>
    <row r="294" spans="1:27">
      <c r="A294" s="179">
        <v>45812</v>
      </c>
      <c r="B294" s="178" t="s">
        <v>5130</v>
      </c>
      <c r="C294" s="178" t="s">
        <v>5131</v>
      </c>
      <c r="D294" s="178" t="s">
        <v>12</v>
      </c>
      <c r="E294" s="178" t="s">
        <v>17</v>
      </c>
      <c r="F294" s="178" t="s">
        <v>5132</v>
      </c>
      <c r="G294" s="178" t="s">
        <v>1165</v>
      </c>
      <c r="H294" s="178" t="s">
        <v>22</v>
      </c>
      <c r="I294" s="178" t="s">
        <v>3343</v>
      </c>
      <c r="J294" s="178" t="s">
        <v>4886</v>
      </c>
      <c r="K294" s="178" t="s">
        <v>4829</v>
      </c>
      <c r="L294" s="180">
        <v>3000</v>
      </c>
      <c r="M294" s="181">
        <v>177574.64</v>
      </c>
      <c r="N294" s="2" t="str">
        <f>VLOOKUP($J294,'Material category'!B:D,2,0)</f>
        <v>WC BL</v>
      </c>
      <c r="O294" s="123">
        <f>VLOOKUP(E294,'Billing Type Category'!A:C,3,0)*$L294</f>
        <v>3000</v>
      </c>
      <c r="P294" s="123">
        <f>VLOOKUP($J294,'Material category'!B:F,5,FALSE)*O294</f>
        <v>188370</v>
      </c>
      <c r="Q294" s="123">
        <f t="shared" si="20"/>
        <v>10795.359999999986</v>
      </c>
      <c r="R294" s="6">
        <f>VLOOKUP(E294,'Billing Type Category'!A:C,3,0)*M294</f>
        <v>177574.64</v>
      </c>
      <c r="S294" s="6">
        <f>VLOOKUP($J294,'Material category'!B:F,4,FALSE)*O294</f>
        <v>216000</v>
      </c>
      <c r="T294" s="6">
        <f t="shared" si="21"/>
        <v>14130.841121495327</v>
      </c>
      <c r="U294" s="6">
        <f t="shared" si="22"/>
        <v>191705.48112149534</v>
      </c>
      <c r="V294" s="2" t="str">
        <f>VLOOKUP($J294,'Material category'!B:D,3,0)</f>
        <v>WI</v>
      </c>
      <c r="W294" s="2" t="str">
        <f>VLOOKUP(G294,'Cust Category'!A:C,3,0)</f>
        <v>Key Account</v>
      </c>
      <c r="X294" s="2" t="str">
        <f>VLOOKUP(G294,'Cust Category'!A:C,2,0)</f>
        <v>CP All Public Company Limited</v>
      </c>
      <c r="Y294" s="31">
        <f t="shared" si="23"/>
        <v>62.79</v>
      </c>
      <c r="Z294">
        <f t="shared" si="24"/>
        <v>72</v>
      </c>
      <c r="AA294" s="48"/>
    </row>
    <row r="295" spans="1:27">
      <c r="A295" s="179">
        <v>45812</v>
      </c>
      <c r="B295" s="178" t="s">
        <v>5130</v>
      </c>
      <c r="C295" s="178" t="s">
        <v>5131</v>
      </c>
      <c r="D295" s="178" t="s">
        <v>12</v>
      </c>
      <c r="E295" s="178" t="s">
        <v>17</v>
      </c>
      <c r="F295" s="178" t="s">
        <v>5132</v>
      </c>
      <c r="G295" s="178" t="s">
        <v>1165</v>
      </c>
      <c r="H295" s="178" t="s">
        <v>22</v>
      </c>
      <c r="I295" s="178" t="s">
        <v>3343</v>
      </c>
      <c r="J295" s="178" t="s">
        <v>4900</v>
      </c>
      <c r="K295" s="178" t="s">
        <v>4831</v>
      </c>
      <c r="L295" s="180">
        <v>4000</v>
      </c>
      <c r="M295" s="181">
        <v>236766.18</v>
      </c>
      <c r="N295" s="2" t="str">
        <f>VLOOKUP($J295,'Material category'!B:D,2,0)</f>
        <v>WC GR</v>
      </c>
      <c r="O295" s="123">
        <f>VLOOKUP(E295,'Billing Type Category'!A:C,3,0)*$L295</f>
        <v>4000</v>
      </c>
      <c r="P295" s="123">
        <f>VLOOKUP($J295,'Material category'!B:F,5,FALSE)*O295</f>
        <v>251160</v>
      </c>
      <c r="Q295" s="123">
        <f t="shared" si="20"/>
        <v>14393.820000000007</v>
      </c>
      <c r="R295" s="6">
        <f>VLOOKUP(E295,'Billing Type Category'!A:C,3,0)*M295</f>
        <v>236766.18</v>
      </c>
      <c r="S295" s="6">
        <f>VLOOKUP($J295,'Material category'!B:F,4,FALSE)*O295</f>
        <v>288000</v>
      </c>
      <c r="T295" s="6">
        <f t="shared" si="21"/>
        <v>18841.121495327101</v>
      </c>
      <c r="U295" s="6">
        <f t="shared" si="22"/>
        <v>255607.30149532709</v>
      </c>
      <c r="V295" s="2" t="str">
        <f>VLOOKUP($J295,'Material category'!B:D,3,0)</f>
        <v>WI</v>
      </c>
      <c r="W295" s="2" t="str">
        <f>VLOOKUP(G295,'Cust Category'!A:C,3,0)</f>
        <v>Key Account</v>
      </c>
      <c r="X295" s="2" t="str">
        <f>VLOOKUP(G295,'Cust Category'!A:C,2,0)</f>
        <v>CP All Public Company Limited</v>
      </c>
      <c r="Y295" s="31">
        <f t="shared" si="23"/>
        <v>62.79</v>
      </c>
      <c r="Z295">
        <f t="shared" si="24"/>
        <v>72</v>
      </c>
      <c r="AA295" s="48"/>
    </row>
    <row r="296" spans="1:27">
      <c r="A296" s="179">
        <v>45812</v>
      </c>
      <c r="B296" s="178" t="s">
        <v>5133</v>
      </c>
      <c r="C296" s="178" t="s">
        <v>5134</v>
      </c>
      <c r="D296" s="178" t="s">
        <v>12</v>
      </c>
      <c r="E296" s="178" t="s">
        <v>17</v>
      </c>
      <c r="F296" s="178" t="s">
        <v>5135</v>
      </c>
      <c r="G296" s="178" t="s">
        <v>1165</v>
      </c>
      <c r="H296" s="178" t="s">
        <v>22</v>
      </c>
      <c r="I296" s="178" t="s">
        <v>1385</v>
      </c>
      <c r="J296" s="178" t="s">
        <v>4902</v>
      </c>
      <c r="K296" s="178" t="s">
        <v>4821</v>
      </c>
      <c r="L296" s="180">
        <v>500</v>
      </c>
      <c r="M296" s="181">
        <v>66669.14</v>
      </c>
      <c r="N296" s="2" t="str">
        <f>VLOOKUP($J296,'Material category'!B:D,2,0)</f>
        <v>ME OB</v>
      </c>
      <c r="O296" s="123">
        <f>VLOOKUP(E296,'Billing Type Category'!A:C,3,0)*$L296</f>
        <v>500</v>
      </c>
      <c r="P296" s="123">
        <f>VLOOKUP($J296,'Material category'!B:F,5,FALSE)*O296</f>
        <v>69265</v>
      </c>
      <c r="Q296" s="123">
        <f t="shared" si="20"/>
        <v>2595.8600000000006</v>
      </c>
      <c r="R296" s="6">
        <f>VLOOKUP(E296,'Billing Type Category'!A:C,3,0)*M296</f>
        <v>66669.14</v>
      </c>
      <c r="S296" s="6">
        <f>VLOOKUP($J296,'Material category'!B:F,4,FALSE)*O296</f>
        <v>80000</v>
      </c>
      <c r="T296" s="6">
        <f t="shared" si="21"/>
        <v>5233.6448598130837</v>
      </c>
      <c r="U296" s="6">
        <f t="shared" si="22"/>
        <v>71902.78485981308</v>
      </c>
      <c r="V296" s="2" t="str">
        <f>VLOOKUP($J296,'Material category'!B:D,3,0)</f>
        <v>EV</v>
      </c>
      <c r="W296" s="2" t="str">
        <f>VLOOKUP(G296,'Cust Category'!A:C,3,0)</f>
        <v>Key Account</v>
      </c>
      <c r="X296" s="2" t="str">
        <f>VLOOKUP(G296,'Cust Category'!A:C,2,0)</f>
        <v>CP All Public Company Limited</v>
      </c>
      <c r="Y296" s="31">
        <f t="shared" si="23"/>
        <v>138.53</v>
      </c>
      <c r="Z296">
        <f t="shared" si="24"/>
        <v>160</v>
      </c>
      <c r="AA296" s="48"/>
    </row>
    <row r="297" spans="1:27">
      <c r="A297" s="179">
        <v>45812</v>
      </c>
      <c r="B297" s="178" t="s">
        <v>5133</v>
      </c>
      <c r="C297" s="178" t="s">
        <v>5134</v>
      </c>
      <c r="D297" s="178" t="s">
        <v>12</v>
      </c>
      <c r="E297" s="178" t="s">
        <v>17</v>
      </c>
      <c r="F297" s="178" t="s">
        <v>5135</v>
      </c>
      <c r="G297" s="178" t="s">
        <v>1165</v>
      </c>
      <c r="H297" s="178" t="s">
        <v>22</v>
      </c>
      <c r="I297" s="178" t="s">
        <v>1385</v>
      </c>
      <c r="J297" s="178" t="s">
        <v>4791</v>
      </c>
      <c r="K297" s="178" t="s">
        <v>4820</v>
      </c>
      <c r="L297" s="180">
        <v>1000</v>
      </c>
      <c r="M297" s="181">
        <v>133338.28</v>
      </c>
      <c r="N297" s="2" t="str">
        <f>VLOOKUP($J297,'Material category'!B:D,2,0)</f>
        <v>ME SB</v>
      </c>
      <c r="O297" s="123">
        <f>VLOOKUP(E297,'Billing Type Category'!A:C,3,0)*$L297</f>
        <v>1000</v>
      </c>
      <c r="P297" s="123">
        <f>VLOOKUP($J297,'Material category'!B:F,5,FALSE)*O297</f>
        <v>138530</v>
      </c>
      <c r="Q297" s="123">
        <f t="shared" si="20"/>
        <v>5191.7200000000012</v>
      </c>
      <c r="R297" s="6">
        <f>VLOOKUP(E297,'Billing Type Category'!A:C,3,0)*M297</f>
        <v>133338.28</v>
      </c>
      <c r="S297" s="6">
        <f>VLOOKUP($J297,'Material category'!B:F,4,FALSE)*O297</f>
        <v>160000</v>
      </c>
      <c r="T297" s="6">
        <f t="shared" si="21"/>
        <v>10467.289719626167</v>
      </c>
      <c r="U297" s="6">
        <f t="shared" si="22"/>
        <v>143805.56971962616</v>
      </c>
      <c r="V297" s="2" t="str">
        <f>VLOOKUP($J297,'Material category'!B:D,3,0)</f>
        <v>EV</v>
      </c>
      <c r="W297" s="2" t="str">
        <f>VLOOKUP(G297,'Cust Category'!A:C,3,0)</f>
        <v>Key Account</v>
      </c>
      <c r="X297" s="2" t="str">
        <f>VLOOKUP(G297,'Cust Category'!A:C,2,0)</f>
        <v>CP All Public Company Limited</v>
      </c>
      <c r="Y297" s="31">
        <f t="shared" si="23"/>
        <v>138.53</v>
      </c>
      <c r="Z297">
        <f t="shared" si="24"/>
        <v>160</v>
      </c>
      <c r="AA297" s="48"/>
    </row>
    <row r="298" spans="1:27">
      <c r="A298" s="179">
        <v>45812</v>
      </c>
      <c r="B298" s="178" t="s">
        <v>5133</v>
      </c>
      <c r="C298" s="178" t="s">
        <v>5134</v>
      </c>
      <c r="D298" s="178" t="s">
        <v>12</v>
      </c>
      <c r="E298" s="178" t="s">
        <v>17</v>
      </c>
      <c r="F298" s="178" t="s">
        <v>5135</v>
      </c>
      <c r="G298" s="178" t="s">
        <v>1165</v>
      </c>
      <c r="H298" s="178" t="s">
        <v>22</v>
      </c>
      <c r="I298" s="178" t="s">
        <v>1385</v>
      </c>
      <c r="J298" s="178" t="s">
        <v>4792</v>
      </c>
      <c r="K298" s="178" t="s">
        <v>4851</v>
      </c>
      <c r="L298" s="180">
        <v>500</v>
      </c>
      <c r="M298" s="181">
        <v>71463.77</v>
      </c>
      <c r="N298" s="2" t="str">
        <f>VLOOKUP($J298,'Material category'!B:D,2,0)</f>
        <v>ME OP</v>
      </c>
      <c r="O298" s="123">
        <f>VLOOKUP(E298,'Billing Type Category'!A:C,3,0)*$L298</f>
        <v>500</v>
      </c>
      <c r="P298" s="123">
        <f>VLOOKUP($J298,'Material category'!B:F,5,FALSE)*O298</f>
        <v>75775</v>
      </c>
      <c r="Q298" s="123">
        <f t="shared" si="20"/>
        <v>4311.2299999999959</v>
      </c>
      <c r="R298" s="6">
        <f>VLOOKUP(E298,'Billing Type Category'!A:C,3,0)*M298</f>
        <v>71463.77</v>
      </c>
      <c r="S298" s="6">
        <f>VLOOKUP($J298,'Material category'!B:F,4,FALSE)*O298</f>
        <v>87500</v>
      </c>
      <c r="T298" s="6">
        <f t="shared" si="21"/>
        <v>5724.2990654205605</v>
      </c>
      <c r="U298" s="6">
        <f t="shared" si="22"/>
        <v>77188.069065420568</v>
      </c>
      <c r="V298" s="2" t="str">
        <f>VLOOKUP($J298,'Material category'!B:D,3,0)</f>
        <v>EV</v>
      </c>
      <c r="W298" s="2" t="str">
        <f>VLOOKUP(G298,'Cust Category'!A:C,3,0)</f>
        <v>Key Account</v>
      </c>
      <c r="X298" s="2" t="str">
        <f>VLOOKUP(G298,'Cust Category'!A:C,2,0)</f>
        <v>CP All Public Company Limited</v>
      </c>
      <c r="Y298" s="31">
        <f t="shared" si="23"/>
        <v>151.55000000000001</v>
      </c>
      <c r="Z298">
        <f t="shared" si="24"/>
        <v>175</v>
      </c>
      <c r="AA298" s="48"/>
    </row>
    <row r="299" spans="1:27">
      <c r="A299" s="179">
        <v>45812</v>
      </c>
      <c r="B299" s="178" t="s">
        <v>5133</v>
      </c>
      <c r="C299" s="178" t="s">
        <v>5134</v>
      </c>
      <c r="D299" s="178" t="s">
        <v>12</v>
      </c>
      <c r="E299" s="178" t="s">
        <v>17</v>
      </c>
      <c r="F299" s="178" t="s">
        <v>5135</v>
      </c>
      <c r="G299" s="178" t="s">
        <v>1165</v>
      </c>
      <c r="H299" s="178" t="s">
        <v>22</v>
      </c>
      <c r="I299" s="178" t="s">
        <v>1385</v>
      </c>
      <c r="J299" s="178" t="s">
        <v>4785</v>
      </c>
      <c r="K299" s="178" t="s">
        <v>4832</v>
      </c>
      <c r="L299" s="180">
        <v>5000</v>
      </c>
      <c r="M299" s="181">
        <v>295957.63</v>
      </c>
      <c r="N299" s="2" t="str">
        <f>VLOOKUP($J299,'Material category'!B:D,2,0)</f>
        <v>CA FL</v>
      </c>
      <c r="O299" s="123">
        <f>VLOOKUP(E299,'Billing Type Category'!A:C,3,0)*$L299</f>
        <v>5000</v>
      </c>
      <c r="P299" s="123">
        <f>VLOOKUP($J299,'Material category'!B:F,5,FALSE)*O299</f>
        <v>313950</v>
      </c>
      <c r="Q299" s="123">
        <f t="shared" si="20"/>
        <v>17992.369999999995</v>
      </c>
      <c r="R299" s="6">
        <f>VLOOKUP(E299,'Billing Type Category'!A:C,3,0)*M299</f>
        <v>295957.63</v>
      </c>
      <c r="S299" s="6">
        <f>VLOOKUP($J299,'Material category'!B:F,4,FALSE)*O299</f>
        <v>360000</v>
      </c>
      <c r="T299" s="6">
        <f t="shared" si="21"/>
        <v>23551.401869158879</v>
      </c>
      <c r="U299" s="6">
        <f t="shared" si="22"/>
        <v>319509.03186915891</v>
      </c>
      <c r="V299" s="2" t="str">
        <f>VLOOKUP($J299,'Material category'!B:D,3,0)</f>
        <v>CA</v>
      </c>
      <c r="W299" s="2" t="str">
        <f>VLOOKUP(G299,'Cust Category'!A:C,3,0)</f>
        <v>Key Account</v>
      </c>
      <c r="X299" s="2" t="str">
        <f>VLOOKUP(G299,'Cust Category'!A:C,2,0)</f>
        <v>CP All Public Company Limited</v>
      </c>
      <c r="Y299" s="31">
        <f t="shared" si="23"/>
        <v>62.79</v>
      </c>
      <c r="Z299">
        <f t="shared" si="24"/>
        <v>72</v>
      </c>
      <c r="AA299" s="48"/>
    </row>
    <row r="300" spans="1:27">
      <c r="A300" s="179">
        <v>45812</v>
      </c>
      <c r="B300" s="178" t="s">
        <v>5133</v>
      </c>
      <c r="C300" s="178" t="s">
        <v>5134</v>
      </c>
      <c r="D300" s="178" t="s">
        <v>12</v>
      </c>
      <c r="E300" s="178" t="s">
        <v>17</v>
      </c>
      <c r="F300" s="178" t="s">
        <v>5135</v>
      </c>
      <c r="G300" s="178" t="s">
        <v>1165</v>
      </c>
      <c r="H300" s="178" t="s">
        <v>22</v>
      </c>
      <c r="I300" s="178" t="s">
        <v>1385</v>
      </c>
      <c r="J300" s="178" t="s">
        <v>4782</v>
      </c>
      <c r="K300" s="178" t="s">
        <v>4833</v>
      </c>
      <c r="L300" s="180">
        <v>6000</v>
      </c>
      <c r="M300" s="181">
        <v>355149.15</v>
      </c>
      <c r="N300" s="2" t="str">
        <f>VLOOKUP($J300,'Material category'!B:D,2,0)</f>
        <v>CA BL</v>
      </c>
      <c r="O300" s="123">
        <f>VLOOKUP(E300,'Billing Type Category'!A:C,3,0)*$L300</f>
        <v>6000</v>
      </c>
      <c r="P300" s="123">
        <f>VLOOKUP($J300,'Material category'!B:F,5,FALSE)*O300</f>
        <v>376740</v>
      </c>
      <c r="Q300" s="123">
        <f t="shared" si="20"/>
        <v>21590.849999999977</v>
      </c>
      <c r="R300" s="6">
        <f>VLOOKUP(E300,'Billing Type Category'!A:C,3,0)*M300</f>
        <v>355149.15</v>
      </c>
      <c r="S300" s="6">
        <f>VLOOKUP($J300,'Material category'!B:F,4,FALSE)*O300</f>
        <v>432000</v>
      </c>
      <c r="T300" s="6">
        <f t="shared" si="21"/>
        <v>28261.682242990653</v>
      </c>
      <c r="U300" s="6">
        <f t="shared" si="22"/>
        <v>383410.83224299067</v>
      </c>
      <c r="V300" s="2" t="str">
        <f>VLOOKUP($J300,'Material category'!B:D,3,0)</f>
        <v>CA</v>
      </c>
      <c r="W300" s="2" t="str">
        <f>VLOOKUP(G300,'Cust Category'!A:C,3,0)</f>
        <v>Key Account</v>
      </c>
      <c r="X300" s="2" t="str">
        <f>VLOOKUP(G300,'Cust Category'!A:C,2,0)</f>
        <v>CP All Public Company Limited</v>
      </c>
      <c r="Y300" s="31">
        <f t="shared" si="23"/>
        <v>62.79</v>
      </c>
      <c r="Z300">
        <f t="shared" si="24"/>
        <v>72</v>
      </c>
      <c r="AA300" s="48"/>
    </row>
    <row r="301" spans="1:27">
      <c r="A301" s="179">
        <v>45812</v>
      </c>
      <c r="B301" s="178" t="s">
        <v>5133</v>
      </c>
      <c r="C301" s="178" t="s">
        <v>5134</v>
      </c>
      <c r="D301" s="178" t="s">
        <v>12</v>
      </c>
      <c r="E301" s="178" t="s">
        <v>17</v>
      </c>
      <c r="F301" s="178" t="s">
        <v>5135</v>
      </c>
      <c r="G301" s="178" t="s">
        <v>1165</v>
      </c>
      <c r="H301" s="178" t="s">
        <v>22</v>
      </c>
      <c r="I301" s="178" t="s">
        <v>1385</v>
      </c>
      <c r="J301" s="178" t="s">
        <v>4786</v>
      </c>
      <c r="K301" s="178" t="s">
        <v>4854</v>
      </c>
      <c r="L301" s="180">
        <v>2500</v>
      </c>
      <c r="M301" s="181">
        <v>147978.81</v>
      </c>
      <c r="N301" s="2" t="str">
        <f>VLOOKUP($J301,'Material category'!B:D,2,0)</f>
        <v>CA MN</v>
      </c>
      <c r="O301" s="123">
        <f>VLOOKUP(E301,'Billing Type Category'!A:C,3,0)*$L301</f>
        <v>2500</v>
      </c>
      <c r="P301" s="123">
        <f>VLOOKUP($J301,'Material category'!B:F,5,FALSE)*O301</f>
        <v>156975</v>
      </c>
      <c r="Q301" s="123">
        <f t="shared" si="20"/>
        <v>8996.1900000000023</v>
      </c>
      <c r="R301" s="6">
        <f>VLOOKUP(E301,'Billing Type Category'!A:C,3,0)*M301</f>
        <v>147978.81</v>
      </c>
      <c r="S301" s="6">
        <f>VLOOKUP($J301,'Material category'!B:F,4,FALSE)*O301</f>
        <v>180000</v>
      </c>
      <c r="T301" s="6">
        <f t="shared" si="21"/>
        <v>11775.700934579439</v>
      </c>
      <c r="U301" s="6">
        <f t="shared" si="22"/>
        <v>159754.51093457945</v>
      </c>
      <c r="V301" s="2" t="str">
        <f>VLOOKUP($J301,'Material category'!B:D,3,0)</f>
        <v>CA</v>
      </c>
      <c r="W301" s="2" t="str">
        <f>VLOOKUP(G301,'Cust Category'!A:C,3,0)</f>
        <v>Key Account</v>
      </c>
      <c r="X301" s="2" t="str">
        <f>VLOOKUP(G301,'Cust Category'!A:C,2,0)</f>
        <v>CP All Public Company Limited</v>
      </c>
      <c r="Y301" s="31">
        <f t="shared" si="23"/>
        <v>62.79</v>
      </c>
      <c r="Z301">
        <f t="shared" si="24"/>
        <v>72</v>
      </c>
      <c r="AA301" s="48"/>
    </row>
    <row r="302" spans="1:27">
      <c r="A302" s="179">
        <v>45812</v>
      </c>
      <c r="B302" s="178" t="s">
        <v>5133</v>
      </c>
      <c r="C302" s="178" t="s">
        <v>5134</v>
      </c>
      <c r="D302" s="178" t="s">
        <v>12</v>
      </c>
      <c r="E302" s="178" t="s">
        <v>17</v>
      </c>
      <c r="F302" s="178" t="s">
        <v>5135</v>
      </c>
      <c r="G302" s="178" t="s">
        <v>1165</v>
      </c>
      <c r="H302" s="178" t="s">
        <v>22</v>
      </c>
      <c r="I302" s="178" t="s">
        <v>1385</v>
      </c>
      <c r="J302" s="178" t="s">
        <v>4801</v>
      </c>
      <c r="K302" s="178" t="s">
        <v>4834</v>
      </c>
      <c r="L302" s="180">
        <v>10000</v>
      </c>
      <c r="M302" s="181">
        <v>591915.46</v>
      </c>
      <c r="N302" s="2" t="str">
        <f>VLOOKUP($J302,'Material category'!B:D,2,0)</f>
        <v>CA 100S YL</v>
      </c>
      <c r="O302" s="123">
        <f>VLOOKUP(E302,'Billing Type Category'!A:C,3,0)*$L302</f>
        <v>10000</v>
      </c>
      <c r="P302" s="123">
        <f>VLOOKUP($J302,'Material category'!B:F,5,FALSE)*O302</f>
        <v>627900</v>
      </c>
      <c r="Q302" s="123">
        <f t="shared" si="20"/>
        <v>35984.540000000037</v>
      </c>
      <c r="R302" s="6">
        <f>VLOOKUP(E302,'Billing Type Category'!A:C,3,0)*M302</f>
        <v>591915.46</v>
      </c>
      <c r="S302" s="6">
        <f>VLOOKUP($J302,'Material category'!B:F,4,FALSE)*O302</f>
        <v>720000</v>
      </c>
      <c r="T302" s="6">
        <f t="shared" si="21"/>
        <v>47102.803738317758</v>
      </c>
      <c r="U302" s="6">
        <f t="shared" si="22"/>
        <v>639018.26373831776</v>
      </c>
      <c r="V302" s="2" t="str">
        <f>VLOOKUP($J302,'Material category'!B:D,3,0)</f>
        <v>CAHD</v>
      </c>
      <c r="W302" s="2" t="str">
        <f>VLOOKUP(G302,'Cust Category'!A:C,3,0)</f>
        <v>Key Account</v>
      </c>
      <c r="X302" s="2" t="str">
        <f>VLOOKUP(G302,'Cust Category'!A:C,2,0)</f>
        <v>CP All Public Company Limited</v>
      </c>
      <c r="Y302" s="31">
        <f t="shared" si="23"/>
        <v>62.79</v>
      </c>
      <c r="Z302">
        <f t="shared" si="24"/>
        <v>72</v>
      </c>
      <c r="AA302" s="48"/>
    </row>
    <row r="303" spans="1:27">
      <c r="A303" s="179">
        <v>45812</v>
      </c>
      <c r="B303" s="178" t="s">
        <v>5133</v>
      </c>
      <c r="C303" s="178" t="s">
        <v>5134</v>
      </c>
      <c r="D303" s="178" t="s">
        <v>12</v>
      </c>
      <c r="E303" s="178" t="s">
        <v>17</v>
      </c>
      <c r="F303" s="178" t="s">
        <v>5135</v>
      </c>
      <c r="G303" s="178" t="s">
        <v>1165</v>
      </c>
      <c r="H303" s="178" t="s">
        <v>22</v>
      </c>
      <c r="I303" s="178" t="s">
        <v>1385</v>
      </c>
      <c r="J303" s="178" t="s">
        <v>4806</v>
      </c>
      <c r="K303" s="178" t="s">
        <v>4852</v>
      </c>
      <c r="L303" s="180">
        <v>4000</v>
      </c>
      <c r="M303" s="181">
        <v>236766.18</v>
      </c>
      <c r="N303" s="2" t="str">
        <f>VLOOKUP($J303,'Material category'!B:D,2,0)</f>
        <v>CA 100S GR</v>
      </c>
      <c r="O303" s="123">
        <f>VLOOKUP(E303,'Billing Type Category'!A:C,3,0)*$L303</f>
        <v>4000</v>
      </c>
      <c r="P303" s="123">
        <f>VLOOKUP($J303,'Material category'!B:F,5,FALSE)*O303</f>
        <v>251160</v>
      </c>
      <c r="Q303" s="123">
        <f t="shared" si="20"/>
        <v>14393.820000000007</v>
      </c>
      <c r="R303" s="6">
        <f>VLOOKUP(E303,'Billing Type Category'!A:C,3,0)*M303</f>
        <v>236766.18</v>
      </c>
      <c r="S303" s="6">
        <f>VLOOKUP($J303,'Material category'!B:F,4,FALSE)*O303</f>
        <v>288000</v>
      </c>
      <c r="T303" s="6">
        <f t="shared" si="21"/>
        <v>18841.121495327101</v>
      </c>
      <c r="U303" s="6">
        <f t="shared" si="22"/>
        <v>255607.30149532709</v>
      </c>
      <c r="V303" s="2" t="str">
        <f>VLOOKUP($J303,'Material category'!B:D,3,0)</f>
        <v>CAHD</v>
      </c>
      <c r="W303" s="2" t="str">
        <f>VLOOKUP(G303,'Cust Category'!A:C,3,0)</f>
        <v>Key Account</v>
      </c>
      <c r="X303" s="2" t="str">
        <f>VLOOKUP(G303,'Cust Category'!A:C,2,0)</f>
        <v>CP All Public Company Limited</v>
      </c>
      <c r="Y303" s="31">
        <f t="shared" si="23"/>
        <v>62.79</v>
      </c>
      <c r="Z303">
        <f t="shared" si="24"/>
        <v>72</v>
      </c>
      <c r="AA303" s="48"/>
    </row>
    <row r="304" spans="1:27">
      <c r="A304" s="179">
        <v>45812</v>
      </c>
      <c r="B304" s="178" t="s">
        <v>5136</v>
      </c>
      <c r="C304" s="178" t="s">
        <v>5137</v>
      </c>
      <c r="D304" s="178" t="s">
        <v>12</v>
      </c>
      <c r="E304" s="178" t="s">
        <v>17</v>
      </c>
      <c r="F304" s="178" t="s">
        <v>5138</v>
      </c>
      <c r="G304" s="178" t="s">
        <v>1165</v>
      </c>
      <c r="H304" s="178" t="s">
        <v>22</v>
      </c>
      <c r="I304" s="178" t="s">
        <v>1385</v>
      </c>
      <c r="J304" s="178" t="s">
        <v>4874</v>
      </c>
      <c r="K304" s="178" t="s">
        <v>4822</v>
      </c>
      <c r="L304" s="180">
        <v>500</v>
      </c>
      <c r="M304" s="181">
        <v>49474.77</v>
      </c>
      <c r="N304" s="2" t="str">
        <f>VLOOKUP($J304,'Material category'!B:D,2,0)</f>
        <v>WI BL</v>
      </c>
      <c r="O304" s="123">
        <f>VLOOKUP(E304,'Billing Type Category'!A:C,3,0)*$L304</f>
        <v>500</v>
      </c>
      <c r="P304" s="123">
        <f>VLOOKUP($J304,'Material category'!B:F,5,FALSE)*O304</f>
        <v>52075</v>
      </c>
      <c r="Q304" s="123">
        <f t="shared" si="20"/>
        <v>2600.2300000000032</v>
      </c>
      <c r="R304" s="6">
        <f>VLOOKUP(E304,'Billing Type Category'!A:C,3,0)*M304</f>
        <v>49474.77</v>
      </c>
      <c r="S304" s="6">
        <f>VLOOKUP($J304,'Material category'!B:F,4,FALSE)*O304</f>
        <v>60000</v>
      </c>
      <c r="T304" s="6">
        <f t="shared" si="21"/>
        <v>3925.233644859813</v>
      </c>
      <c r="U304" s="6">
        <f t="shared" si="22"/>
        <v>53400.003644859811</v>
      </c>
      <c r="V304" s="2" t="str">
        <f>VLOOKUP($J304,'Material category'!B:D,3,0)</f>
        <v>WI</v>
      </c>
      <c r="W304" s="2" t="str">
        <f>VLOOKUP(G304,'Cust Category'!A:C,3,0)</f>
        <v>Key Account</v>
      </c>
      <c r="X304" s="2" t="str">
        <f>VLOOKUP(G304,'Cust Category'!A:C,2,0)</f>
        <v>CP All Public Company Limited</v>
      </c>
      <c r="Y304" s="31">
        <f t="shared" si="23"/>
        <v>104.15</v>
      </c>
      <c r="Z304">
        <f t="shared" si="24"/>
        <v>120</v>
      </c>
      <c r="AA304" s="48"/>
    </row>
    <row r="305" spans="1:27">
      <c r="A305" s="179">
        <v>45812</v>
      </c>
      <c r="B305" s="178" t="s">
        <v>5136</v>
      </c>
      <c r="C305" s="178" t="s">
        <v>5137</v>
      </c>
      <c r="D305" s="178" t="s">
        <v>12</v>
      </c>
      <c r="E305" s="178" t="s">
        <v>17</v>
      </c>
      <c r="F305" s="178" t="s">
        <v>5138</v>
      </c>
      <c r="G305" s="178" t="s">
        <v>1165</v>
      </c>
      <c r="H305" s="178" t="s">
        <v>22</v>
      </c>
      <c r="I305" s="178" t="s">
        <v>1385</v>
      </c>
      <c r="J305" s="178" t="s">
        <v>4898</v>
      </c>
      <c r="K305" s="178" t="s">
        <v>4830</v>
      </c>
      <c r="L305" s="180">
        <v>5000</v>
      </c>
      <c r="M305" s="181">
        <v>295957.73</v>
      </c>
      <c r="N305" s="2" t="str">
        <f>VLOOKUP($J305,'Material category'!B:D,2,0)</f>
        <v>WC RE</v>
      </c>
      <c r="O305" s="123">
        <f>VLOOKUP(E305,'Billing Type Category'!A:C,3,0)*$L305</f>
        <v>5000</v>
      </c>
      <c r="P305" s="123">
        <f>VLOOKUP($J305,'Material category'!B:F,5,FALSE)*O305</f>
        <v>313950</v>
      </c>
      <c r="Q305" s="123">
        <f t="shared" si="20"/>
        <v>17992.270000000019</v>
      </c>
      <c r="R305" s="6">
        <f>VLOOKUP(E305,'Billing Type Category'!A:C,3,0)*M305</f>
        <v>295957.73</v>
      </c>
      <c r="S305" s="6">
        <f>VLOOKUP($J305,'Material category'!B:F,4,FALSE)*O305</f>
        <v>360000</v>
      </c>
      <c r="T305" s="6">
        <f t="shared" si="21"/>
        <v>23551.401869158879</v>
      </c>
      <c r="U305" s="6">
        <f t="shared" si="22"/>
        <v>319509.13186915888</v>
      </c>
      <c r="V305" s="2" t="str">
        <f>VLOOKUP($J305,'Material category'!B:D,3,0)</f>
        <v>WI</v>
      </c>
      <c r="W305" s="2" t="str">
        <f>VLOOKUP(G305,'Cust Category'!A:C,3,0)</f>
        <v>Key Account</v>
      </c>
      <c r="X305" s="2" t="str">
        <f>VLOOKUP(G305,'Cust Category'!A:C,2,0)</f>
        <v>CP All Public Company Limited</v>
      </c>
      <c r="Y305" s="31">
        <f t="shared" si="23"/>
        <v>62.79</v>
      </c>
      <c r="Z305">
        <f t="shared" si="24"/>
        <v>72</v>
      </c>
      <c r="AA305" s="48"/>
    </row>
    <row r="306" spans="1:27">
      <c r="A306" s="179">
        <v>45812</v>
      </c>
      <c r="B306" s="178" t="s">
        <v>5136</v>
      </c>
      <c r="C306" s="178" t="s">
        <v>5137</v>
      </c>
      <c r="D306" s="178" t="s">
        <v>12</v>
      </c>
      <c r="E306" s="178" t="s">
        <v>17</v>
      </c>
      <c r="F306" s="178" t="s">
        <v>5138</v>
      </c>
      <c r="G306" s="178" t="s">
        <v>1165</v>
      </c>
      <c r="H306" s="178" t="s">
        <v>22</v>
      </c>
      <c r="I306" s="178" t="s">
        <v>1385</v>
      </c>
      <c r="J306" s="178" t="s">
        <v>4886</v>
      </c>
      <c r="K306" s="178" t="s">
        <v>4829</v>
      </c>
      <c r="L306" s="180">
        <v>5000</v>
      </c>
      <c r="M306" s="181">
        <v>295957.73</v>
      </c>
      <c r="N306" s="2" t="str">
        <f>VLOOKUP($J306,'Material category'!B:D,2,0)</f>
        <v>WC BL</v>
      </c>
      <c r="O306" s="123">
        <f>VLOOKUP(E306,'Billing Type Category'!A:C,3,0)*$L306</f>
        <v>5000</v>
      </c>
      <c r="P306" s="123">
        <f>VLOOKUP($J306,'Material category'!B:F,5,FALSE)*O306</f>
        <v>313950</v>
      </c>
      <c r="Q306" s="123">
        <f t="shared" si="20"/>
        <v>17992.270000000019</v>
      </c>
      <c r="R306" s="6">
        <f>VLOOKUP(E306,'Billing Type Category'!A:C,3,0)*M306</f>
        <v>295957.73</v>
      </c>
      <c r="S306" s="6">
        <f>VLOOKUP($J306,'Material category'!B:F,4,FALSE)*O306</f>
        <v>360000</v>
      </c>
      <c r="T306" s="6">
        <f t="shared" si="21"/>
        <v>23551.401869158879</v>
      </c>
      <c r="U306" s="6">
        <f t="shared" si="22"/>
        <v>319509.13186915888</v>
      </c>
      <c r="V306" s="2" t="str">
        <f>VLOOKUP($J306,'Material category'!B:D,3,0)</f>
        <v>WI</v>
      </c>
      <c r="W306" s="2" t="str">
        <f>VLOOKUP(G306,'Cust Category'!A:C,3,0)</f>
        <v>Key Account</v>
      </c>
      <c r="X306" s="2" t="str">
        <f>VLOOKUP(G306,'Cust Category'!A:C,2,0)</f>
        <v>CP All Public Company Limited</v>
      </c>
      <c r="Y306" s="31">
        <f t="shared" si="23"/>
        <v>62.79</v>
      </c>
      <c r="Z306">
        <f t="shared" si="24"/>
        <v>72</v>
      </c>
      <c r="AA306" s="48"/>
    </row>
    <row r="307" spans="1:27">
      <c r="A307" s="179">
        <v>45812</v>
      </c>
      <c r="B307" s="178" t="s">
        <v>5136</v>
      </c>
      <c r="C307" s="178" t="s">
        <v>5137</v>
      </c>
      <c r="D307" s="178" t="s">
        <v>12</v>
      </c>
      <c r="E307" s="178" t="s">
        <v>17</v>
      </c>
      <c r="F307" s="178" t="s">
        <v>5138</v>
      </c>
      <c r="G307" s="178" t="s">
        <v>1165</v>
      </c>
      <c r="H307" s="178" t="s">
        <v>22</v>
      </c>
      <c r="I307" s="178" t="s">
        <v>1385</v>
      </c>
      <c r="J307" s="178" t="s">
        <v>4900</v>
      </c>
      <c r="K307" s="178" t="s">
        <v>4831</v>
      </c>
      <c r="L307" s="180">
        <v>5000</v>
      </c>
      <c r="M307" s="181">
        <v>295957.73</v>
      </c>
      <c r="N307" s="2" t="str">
        <f>VLOOKUP($J307,'Material category'!B:D,2,0)</f>
        <v>WC GR</v>
      </c>
      <c r="O307" s="123">
        <f>VLOOKUP(E307,'Billing Type Category'!A:C,3,0)*$L307</f>
        <v>5000</v>
      </c>
      <c r="P307" s="123">
        <f>VLOOKUP($J307,'Material category'!B:F,5,FALSE)*O307</f>
        <v>313950</v>
      </c>
      <c r="Q307" s="123">
        <f t="shared" si="20"/>
        <v>17992.270000000019</v>
      </c>
      <c r="R307" s="6">
        <f>VLOOKUP(E307,'Billing Type Category'!A:C,3,0)*M307</f>
        <v>295957.73</v>
      </c>
      <c r="S307" s="6">
        <f>VLOOKUP($J307,'Material category'!B:F,4,FALSE)*O307</f>
        <v>360000</v>
      </c>
      <c r="T307" s="6">
        <f t="shared" si="21"/>
        <v>23551.401869158879</v>
      </c>
      <c r="U307" s="6">
        <f t="shared" si="22"/>
        <v>319509.13186915888</v>
      </c>
      <c r="V307" s="2" t="str">
        <f>VLOOKUP($J307,'Material category'!B:D,3,0)</f>
        <v>WI</v>
      </c>
      <c r="W307" s="2" t="str">
        <f>VLOOKUP(G307,'Cust Category'!A:C,3,0)</f>
        <v>Key Account</v>
      </c>
      <c r="X307" s="2" t="str">
        <f>VLOOKUP(G307,'Cust Category'!A:C,2,0)</f>
        <v>CP All Public Company Limited</v>
      </c>
      <c r="Y307" s="31">
        <f t="shared" si="23"/>
        <v>62.79</v>
      </c>
      <c r="Z307">
        <f t="shared" si="24"/>
        <v>72</v>
      </c>
      <c r="AA307" s="48"/>
    </row>
    <row r="308" spans="1:27">
      <c r="A308" s="179">
        <v>45812</v>
      </c>
      <c r="B308" s="178" t="s">
        <v>5139</v>
      </c>
      <c r="C308" s="178" t="s">
        <v>5140</v>
      </c>
      <c r="D308" s="178" t="s">
        <v>12</v>
      </c>
      <c r="E308" s="178" t="s">
        <v>17</v>
      </c>
      <c r="F308" s="178" t="s">
        <v>5141</v>
      </c>
      <c r="G308" s="178" t="s">
        <v>1416</v>
      </c>
      <c r="H308" s="178" t="s">
        <v>89</v>
      </c>
      <c r="I308" s="178" t="s">
        <v>1416</v>
      </c>
      <c r="J308" s="178" t="s">
        <v>4902</v>
      </c>
      <c r="K308" s="178" t="s">
        <v>4821</v>
      </c>
      <c r="L308" s="180">
        <v>20</v>
      </c>
      <c r="M308" s="181">
        <v>2687.6</v>
      </c>
      <c r="N308" s="2" t="str">
        <f>VLOOKUP($J308,'Material category'!B:D,2,0)</f>
        <v>ME OB</v>
      </c>
      <c r="O308" s="123">
        <f>VLOOKUP(E308,'Billing Type Category'!A:C,3,0)*$L308</f>
        <v>20</v>
      </c>
      <c r="P308" s="123">
        <f>VLOOKUP($J308,'Material category'!B:F,5,FALSE)*O308</f>
        <v>2770.6</v>
      </c>
      <c r="Q308" s="123">
        <f t="shared" si="20"/>
        <v>83</v>
      </c>
      <c r="R308" s="6">
        <f>VLOOKUP(E308,'Billing Type Category'!A:C,3,0)*M308</f>
        <v>2687.6</v>
      </c>
      <c r="S308" s="6">
        <f>VLOOKUP($J308,'Material category'!B:F,4,FALSE)*O308</f>
        <v>3200</v>
      </c>
      <c r="T308" s="6">
        <f t="shared" si="21"/>
        <v>209.34579439252337</v>
      </c>
      <c r="U308" s="6">
        <f t="shared" si="22"/>
        <v>2896.9457943925231</v>
      </c>
      <c r="V308" s="2" t="str">
        <f>VLOOKUP($J308,'Material category'!B:D,3,0)</f>
        <v>EV</v>
      </c>
      <c r="W308" s="2" t="str">
        <f>VLOOKUP(G308,'Cust Category'!A:C,3,0)</f>
        <v>Key Account</v>
      </c>
      <c r="X308" s="2" t="str">
        <f>VLOOKUP(G308,'Cust Category'!A:C,2,0)</f>
        <v>The Mall Group Co., Ltd. (DC)</v>
      </c>
      <c r="Y308" s="31">
        <f t="shared" si="23"/>
        <v>138.53</v>
      </c>
      <c r="Z308">
        <f t="shared" si="24"/>
        <v>160</v>
      </c>
      <c r="AA308" s="48"/>
    </row>
    <row r="309" spans="1:27">
      <c r="A309" s="179">
        <v>45812</v>
      </c>
      <c r="B309" s="178" t="s">
        <v>5139</v>
      </c>
      <c r="C309" s="178" t="s">
        <v>5140</v>
      </c>
      <c r="D309" s="178" t="s">
        <v>12</v>
      </c>
      <c r="E309" s="178" t="s">
        <v>17</v>
      </c>
      <c r="F309" s="178" t="s">
        <v>5141</v>
      </c>
      <c r="G309" s="178" t="s">
        <v>1416</v>
      </c>
      <c r="H309" s="178" t="s">
        <v>89</v>
      </c>
      <c r="I309" s="178" t="s">
        <v>1416</v>
      </c>
      <c r="J309" s="178" t="s">
        <v>4791</v>
      </c>
      <c r="K309" s="178" t="s">
        <v>4820</v>
      </c>
      <c r="L309" s="180">
        <v>30</v>
      </c>
      <c r="M309" s="181">
        <v>4031.4</v>
      </c>
      <c r="N309" s="2" t="str">
        <f>VLOOKUP($J309,'Material category'!B:D,2,0)</f>
        <v>ME SB</v>
      </c>
      <c r="O309" s="123">
        <f>VLOOKUP(E309,'Billing Type Category'!A:C,3,0)*$L309</f>
        <v>30</v>
      </c>
      <c r="P309" s="123">
        <f>VLOOKUP($J309,'Material category'!B:F,5,FALSE)*O309</f>
        <v>4155.8999999999996</v>
      </c>
      <c r="Q309" s="123">
        <f t="shared" si="20"/>
        <v>124.49999999999955</v>
      </c>
      <c r="R309" s="6">
        <f>VLOOKUP(E309,'Billing Type Category'!A:C,3,0)*M309</f>
        <v>4031.4</v>
      </c>
      <c r="S309" s="6">
        <f>VLOOKUP($J309,'Material category'!B:F,4,FALSE)*O309</f>
        <v>4800</v>
      </c>
      <c r="T309" s="6">
        <f t="shared" si="21"/>
        <v>314.01869158878503</v>
      </c>
      <c r="U309" s="6">
        <f t="shared" si="22"/>
        <v>4345.4186915887849</v>
      </c>
      <c r="V309" s="2" t="str">
        <f>VLOOKUP($J309,'Material category'!B:D,3,0)</f>
        <v>EV</v>
      </c>
      <c r="W309" s="2" t="str">
        <f>VLOOKUP(G309,'Cust Category'!A:C,3,0)</f>
        <v>Key Account</v>
      </c>
      <c r="X309" s="2" t="str">
        <f>VLOOKUP(G309,'Cust Category'!A:C,2,0)</f>
        <v>The Mall Group Co., Ltd. (DC)</v>
      </c>
      <c r="Y309" s="31">
        <f t="shared" si="23"/>
        <v>138.53</v>
      </c>
      <c r="Z309">
        <f t="shared" si="24"/>
        <v>160</v>
      </c>
      <c r="AA309" s="48"/>
    </row>
    <row r="310" spans="1:27">
      <c r="A310" s="179">
        <v>45812</v>
      </c>
      <c r="B310" s="178" t="s">
        <v>5139</v>
      </c>
      <c r="C310" s="178" t="s">
        <v>5140</v>
      </c>
      <c r="D310" s="178" t="s">
        <v>12</v>
      </c>
      <c r="E310" s="178" t="s">
        <v>17</v>
      </c>
      <c r="F310" s="178" t="s">
        <v>5141</v>
      </c>
      <c r="G310" s="178" t="s">
        <v>1416</v>
      </c>
      <c r="H310" s="178" t="s">
        <v>89</v>
      </c>
      <c r="I310" s="178" t="s">
        <v>1416</v>
      </c>
      <c r="J310" s="178" t="s">
        <v>4792</v>
      </c>
      <c r="K310" s="178" t="s">
        <v>4851</v>
      </c>
      <c r="L310" s="180">
        <v>20</v>
      </c>
      <c r="M310" s="181">
        <v>2964.2</v>
      </c>
      <c r="N310" s="2" t="str">
        <f>VLOOKUP($J310,'Material category'!B:D,2,0)</f>
        <v>ME OP</v>
      </c>
      <c r="O310" s="123">
        <f>VLOOKUP(E310,'Billing Type Category'!A:C,3,0)*$L310</f>
        <v>20</v>
      </c>
      <c r="P310" s="123">
        <f>VLOOKUP($J310,'Material category'!B:F,5,FALSE)*O310</f>
        <v>3031</v>
      </c>
      <c r="Q310" s="123">
        <f t="shared" si="20"/>
        <v>66.800000000000182</v>
      </c>
      <c r="R310" s="6">
        <f>VLOOKUP(E310,'Billing Type Category'!A:C,3,0)*M310</f>
        <v>2964.2</v>
      </c>
      <c r="S310" s="6">
        <f>VLOOKUP($J310,'Material category'!B:F,4,FALSE)*O310</f>
        <v>3500</v>
      </c>
      <c r="T310" s="6">
        <f t="shared" si="21"/>
        <v>228.97196261682242</v>
      </c>
      <c r="U310" s="6">
        <f t="shared" si="22"/>
        <v>3193.1719626168224</v>
      </c>
      <c r="V310" s="2" t="str">
        <f>VLOOKUP($J310,'Material category'!B:D,3,0)</f>
        <v>EV</v>
      </c>
      <c r="W310" s="2" t="str">
        <f>VLOOKUP(G310,'Cust Category'!A:C,3,0)</f>
        <v>Key Account</v>
      </c>
      <c r="X310" s="2" t="str">
        <f>VLOOKUP(G310,'Cust Category'!A:C,2,0)</f>
        <v>The Mall Group Co., Ltd. (DC)</v>
      </c>
      <c r="Y310" s="31">
        <f t="shared" si="23"/>
        <v>151.55000000000001</v>
      </c>
      <c r="Z310">
        <f t="shared" si="24"/>
        <v>175</v>
      </c>
      <c r="AA310" s="48"/>
    </row>
    <row r="311" spans="1:27">
      <c r="A311" s="179">
        <v>45812</v>
      </c>
      <c r="B311" s="178" t="s">
        <v>5139</v>
      </c>
      <c r="C311" s="178" t="s">
        <v>5140</v>
      </c>
      <c r="D311" s="178" t="s">
        <v>12</v>
      </c>
      <c r="E311" s="178" t="s">
        <v>17</v>
      </c>
      <c r="F311" s="178" t="s">
        <v>5141</v>
      </c>
      <c r="G311" s="178" t="s">
        <v>1416</v>
      </c>
      <c r="H311" s="178" t="s">
        <v>89</v>
      </c>
      <c r="I311" s="178" t="s">
        <v>1416</v>
      </c>
      <c r="J311" s="178" t="s">
        <v>4874</v>
      </c>
      <c r="K311" s="178" t="s">
        <v>4822</v>
      </c>
      <c r="L311" s="180">
        <v>10</v>
      </c>
      <c r="M311" s="181">
        <v>1022.1</v>
      </c>
      <c r="N311" s="2" t="str">
        <f>VLOOKUP($J311,'Material category'!B:D,2,0)</f>
        <v>WI BL</v>
      </c>
      <c r="O311" s="123">
        <f>VLOOKUP(E311,'Billing Type Category'!A:C,3,0)*$L311</f>
        <v>10</v>
      </c>
      <c r="P311" s="123">
        <f>VLOOKUP($J311,'Material category'!B:F,5,FALSE)*O311</f>
        <v>1041.5</v>
      </c>
      <c r="Q311" s="123">
        <f t="shared" si="20"/>
        <v>19.399999999999977</v>
      </c>
      <c r="R311" s="6">
        <f>VLOOKUP(E311,'Billing Type Category'!A:C,3,0)*M311</f>
        <v>1022.1</v>
      </c>
      <c r="S311" s="6">
        <f>VLOOKUP($J311,'Material category'!B:F,4,FALSE)*O311</f>
        <v>1200</v>
      </c>
      <c r="T311" s="6">
        <f t="shared" si="21"/>
        <v>78.504672897196258</v>
      </c>
      <c r="U311" s="6">
        <f t="shared" si="22"/>
        <v>1100.6046728971962</v>
      </c>
      <c r="V311" s="2" t="str">
        <f>VLOOKUP($J311,'Material category'!B:D,3,0)</f>
        <v>WI</v>
      </c>
      <c r="W311" s="2" t="str">
        <f>VLOOKUP(G311,'Cust Category'!A:C,3,0)</f>
        <v>Key Account</v>
      </c>
      <c r="X311" s="2" t="str">
        <f>VLOOKUP(G311,'Cust Category'!A:C,2,0)</f>
        <v>The Mall Group Co., Ltd. (DC)</v>
      </c>
      <c r="Y311" s="31">
        <f t="shared" si="23"/>
        <v>104.15</v>
      </c>
      <c r="Z311">
        <f t="shared" si="24"/>
        <v>120</v>
      </c>
      <c r="AA311" s="48"/>
    </row>
    <row r="312" spans="1:27">
      <c r="A312" s="179">
        <v>45812</v>
      </c>
      <c r="B312" s="178" t="s">
        <v>5139</v>
      </c>
      <c r="C312" s="178" t="s">
        <v>5140</v>
      </c>
      <c r="D312" s="178" t="s">
        <v>12</v>
      </c>
      <c r="E312" s="178" t="s">
        <v>17</v>
      </c>
      <c r="F312" s="178" t="s">
        <v>5141</v>
      </c>
      <c r="G312" s="178" t="s">
        <v>1416</v>
      </c>
      <c r="H312" s="178" t="s">
        <v>89</v>
      </c>
      <c r="I312" s="178" t="s">
        <v>1416</v>
      </c>
      <c r="J312" s="178" t="s">
        <v>4886</v>
      </c>
      <c r="K312" s="178" t="s">
        <v>4829</v>
      </c>
      <c r="L312" s="180">
        <v>210</v>
      </c>
      <c r="M312" s="181">
        <v>13093.5</v>
      </c>
      <c r="N312" s="2" t="str">
        <f>VLOOKUP($J312,'Material category'!B:D,2,0)</f>
        <v>WC BL</v>
      </c>
      <c r="O312" s="123">
        <f>VLOOKUP(E312,'Billing Type Category'!A:C,3,0)*$L312</f>
        <v>210</v>
      </c>
      <c r="P312" s="123">
        <f>VLOOKUP($J312,'Material category'!B:F,5,FALSE)*O312</f>
        <v>13185.9</v>
      </c>
      <c r="Q312" s="123">
        <f t="shared" si="20"/>
        <v>92.399999999999636</v>
      </c>
      <c r="R312" s="6">
        <f>VLOOKUP(E312,'Billing Type Category'!A:C,3,0)*M312</f>
        <v>13093.5</v>
      </c>
      <c r="S312" s="6">
        <f>VLOOKUP($J312,'Material category'!B:F,4,FALSE)*O312</f>
        <v>15120</v>
      </c>
      <c r="T312" s="6">
        <f t="shared" si="21"/>
        <v>989.15887850467288</v>
      </c>
      <c r="U312" s="6">
        <f t="shared" si="22"/>
        <v>14082.658878504673</v>
      </c>
      <c r="V312" s="2" t="str">
        <f>VLOOKUP($J312,'Material category'!B:D,3,0)</f>
        <v>WI</v>
      </c>
      <c r="W312" s="2" t="str">
        <f>VLOOKUP(G312,'Cust Category'!A:C,3,0)</f>
        <v>Key Account</v>
      </c>
      <c r="X312" s="2" t="str">
        <f>VLOOKUP(G312,'Cust Category'!A:C,2,0)</f>
        <v>The Mall Group Co., Ltd. (DC)</v>
      </c>
      <c r="Y312" s="31">
        <f t="shared" si="23"/>
        <v>62.79</v>
      </c>
      <c r="Z312">
        <f t="shared" si="24"/>
        <v>72</v>
      </c>
      <c r="AA312" s="48"/>
    </row>
    <row r="313" spans="1:27">
      <c r="A313" s="179">
        <v>45812</v>
      </c>
      <c r="B313" s="178" t="s">
        <v>5139</v>
      </c>
      <c r="C313" s="178" t="s">
        <v>5140</v>
      </c>
      <c r="D313" s="178" t="s">
        <v>12</v>
      </c>
      <c r="E313" s="178" t="s">
        <v>17</v>
      </c>
      <c r="F313" s="178" t="s">
        <v>5141</v>
      </c>
      <c r="G313" s="178" t="s">
        <v>1416</v>
      </c>
      <c r="H313" s="178" t="s">
        <v>89</v>
      </c>
      <c r="I313" s="178" t="s">
        <v>1416</v>
      </c>
      <c r="J313" s="178" t="s">
        <v>4900</v>
      </c>
      <c r="K313" s="178" t="s">
        <v>4831</v>
      </c>
      <c r="L313" s="180">
        <v>30</v>
      </c>
      <c r="M313" s="181">
        <v>1870.5</v>
      </c>
      <c r="N313" s="2" t="str">
        <f>VLOOKUP($J313,'Material category'!B:D,2,0)</f>
        <v>WC GR</v>
      </c>
      <c r="O313" s="123">
        <f>VLOOKUP(E313,'Billing Type Category'!A:C,3,0)*$L313</f>
        <v>30</v>
      </c>
      <c r="P313" s="123">
        <f>VLOOKUP($J313,'Material category'!B:F,5,FALSE)*O313</f>
        <v>1883.7</v>
      </c>
      <c r="Q313" s="123">
        <f t="shared" si="20"/>
        <v>13.200000000000045</v>
      </c>
      <c r="R313" s="6">
        <f>VLOOKUP(E313,'Billing Type Category'!A:C,3,0)*M313</f>
        <v>1870.5</v>
      </c>
      <c r="S313" s="6">
        <f>VLOOKUP($J313,'Material category'!B:F,4,FALSE)*O313</f>
        <v>2160</v>
      </c>
      <c r="T313" s="6">
        <f t="shared" si="21"/>
        <v>141.30841121495328</v>
      </c>
      <c r="U313" s="6">
        <f t="shared" si="22"/>
        <v>2011.8084112149534</v>
      </c>
      <c r="V313" s="2" t="str">
        <f>VLOOKUP($J313,'Material category'!B:D,3,0)</f>
        <v>WI</v>
      </c>
      <c r="W313" s="2" t="str">
        <f>VLOOKUP(G313,'Cust Category'!A:C,3,0)</f>
        <v>Key Account</v>
      </c>
      <c r="X313" s="2" t="str">
        <f>VLOOKUP(G313,'Cust Category'!A:C,2,0)</f>
        <v>The Mall Group Co., Ltd. (DC)</v>
      </c>
      <c r="Y313" s="31">
        <f t="shared" si="23"/>
        <v>62.79</v>
      </c>
      <c r="Z313">
        <f t="shared" si="24"/>
        <v>72</v>
      </c>
      <c r="AA313" s="48"/>
    </row>
    <row r="314" spans="1:27">
      <c r="A314" s="179">
        <v>45812</v>
      </c>
      <c r="B314" s="178" t="s">
        <v>5139</v>
      </c>
      <c r="C314" s="178" t="s">
        <v>5140</v>
      </c>
      <c r="D314" s="178" t="s">
        <v>12</v>
      </c>
      <c r="E314" s="178" t="s">
        <v>17</v>
      </c>
      <c r="F314" s="178" t="s">
        <v>5141</v>
      </c>
      <c r="G314" s="178" t="s">
        <v>1416</v>
      </c>
      <c r="H314" s="178" t="s">
        <v>89</v>
      </c>
      <c r="I314" s="178" t="s">
        <v>1416</v>
      </c>
      <c r="J314" s="178" t="s">
        <v>4785</v>
      </c>
      <c r="K314" s="178" t="s">
        <v>4832</v>
      </c>
      <c r="L314" s="180">
        <v>310</v>
      </c>
      <c r="M314" s="181">
        <v>19294.400000000001</v>
      </c>
      <c r="N314" s="2" t="str">
        <f>VLOOKUP($J314,'Material category'!B:D,2,0)</f>
        <v>CA FL</v>
      </c>
      <c r="O314" s="123">
        <f>VLOOKUP(E314,'Billing Type Category'!A:C,3,0)*$L314</f>
        <v>310</v>
      </c>
      <c r="P314" s="123">
        <f>VLOOKUP($J314,'Material category'!B:F,5,FALSE)*O314</f>
        <v>19464.900000000001</v>
      </c>
      <c r="Q314" s="123">
        <f t="shared" si="20"/>
        <v>170.5</v>
      </c>
      <c r="R314" s="6">
        <f>VLOOKUP(E314,'Billing Type Category'!A:C,3,0)*M314</f>
        <v>19294.400000000001</v>
      </c>
      <c r="S314" s="6">
        <f>VLOOKUP($J314,'Material category'!B:F,4,FALSE)*O314</f>
        <v>22320</v>
      </c>
      <c r="T314" s="6">
        <f t="shared" si="21"/>
        <v>1460.1869158878505</v>
      </c>
      <c r="U314" s="6">
        <f t="shared" si="22"/>
        <v>20754.586915887852</v>
      </c>
      <c r="V314" s="2" t="str">
        <f>VLOOKUP($J314,'Material category'!B:D,3,0)</f>
        <v>CA</v>
      </c>
      <c r="W314" s="2" t="str">
        <f>VLOOKUP(G314,'Cust Category'!A:C,3,0)</f>
        <v>Key Account</v>
      </c>
      <c r="X314" s="2" t="str">
        <f>VLOOKUP(G314,'Cust Category'!A:C,2,0)</f>
        <v>The Mall Group Co., Ltd. (DC)</v>
      </c>
      <c r="Y314" s="31">
        <f t="shared" si="23"/>
        <v>62.790000000000006</v>
      </c>
      <c r="Z314">
        <f t="shared" si="24"/>
        <v>72</v>
      </c>
      <c r="AA314" s="48"/>
    </row>
    <row r="315" spans="1:27">
      <c r="A315" s="179">
        <v>45812</v>
      </c>
      <c r="B315" s="178" t="s">
        <v>5139</v>
      </c>
      <c r="C315" s="178" t="s">
        <v>5140</v>
      </c>
      <c r="D315" s="178" t="s">
        <v>12</v>
      </c>
      <c r="E315" s="178" t="s">
        <v>17</v>
      </c>
      <c r="F315" s="178" t="s">
        <v>5141</v>
      </c>
      <c r="G315" s="178" t="s">
        <v>1416</v>
      </c>
      <c r="H315" s="178" t="s">
        <v>89</v>
      </c>
      <c r="I315" s="178" t="s">
        <v>1416</v>
      </c>
      <c r="J315" s="178" t="s">
        <v>4782</v>
      </c>
      <c r="K315" s="178" t="s">
        <v>4833</v>
      </c>
      <c r="L315" s="180">
        <v>80</v>
      </c>
      <c r="M315" s="181">
        <v>4979.2</v>
      </c>
      <c r="N315" s="2" t="str">
        <f>VLOOKUP($J315,'Material category'!B:D,2,0)</f>
        <v>CA BL</v>
      </c>
      <c r="O315" s="123">
        <f>VLOOKUP(E315,'Billing Type Category'!A:C,3,0)*$L315</f>
        <v>80</v>
      </c>
      <c r="P315" s="123">
        <f>VLOOKUP($J315,'Material category'!B:F,5,FALSE)*O315</f>
        <v>5023.2</v>
      </c>
      <c r="Q315" s="123">
        <f t="shared" si="20"/>
        <v>44</v>
      </c>
      <c r="R315" s="6">
        <f>VLOOKUP(E315,'Billing Type Category'!A:C,3,0)*M315</f>
        <v>4979.2</v>
      </c>
      <c r="S315" s="6">
        <f>VLOOKUP($J315,'Material category'!B:F,4,FALSE)*O315</f>
        <v>5760</v>
      </c>
      <c r="T315" s="6">
        <f t="shared" si="21"/>
        <v>376.82242990654208</v>
      </c>
      <c r="U315" s="6">
        <f t="shared" si="22"/>
        <v>5356.0224299065421</v>
      </c>
      <c r="V315" s="2" t="str">
        <f>VLOOKUP($J315,'Material category'!B:D,3,0)</f>
        <v>CA</v>
      </c>
      <c r="W315" s="2" t="str">
        <f>VLOOKUP(G315,'Cust Category'!A:C,3,0)</f>
        <v>Key Account</v>
      </c>
      <c r="X315" s="2" t="str">
        <f>VLOOKUP(G315,'Cust Category'!A:C,2,0)</f>
        <v>The Mall Group Co., Ltd. (DC)</v>
      </c>
      <c r="Y315" s="31">
        <f t="shared" si="23"/>
        <v>62.79</v>
      </c>
      <c r="Z315">
        <f t="shared" si="24"/>
        <v>72</v>
      </c>
      <c r="AA315" s="48"/>
    </row>
    <row r="316" spans="1:27">
      <c r="A316" s="179">
        <v>45812</v>
      </c>
      <c r="B316" s="178" t="s">
        <v>5139</v>
      </c>
      <c r="C316" s="178" t="s">
        <v>5140</v>
      </c>
      <c r="D316" s="178" t="s">
        <v>12</v>
      </c>
      <c r="E316" s="178" t="s">
        <v>17</v>
      </c>
      <c r="F316" s="178" t="s">
        <v>5141</v>
      </c>
      <c r="G316" s="178" t="s">
        <v>1416</v>
      </c>
      <c r="H316" s="178" t="s">
        <v>89</v>
      </c>
      <c r="I316" s="178" t="s">
        <v>1416</v>
      </c>
      <c r="J316" s="178" t="s">
        <v>4786</v>
      </c>
      <c r="K316" s="178" t="s">
        <v>4854</v>
      </c>
      <c r="L316" s="180">
        <v>140</v>
      </c>
      <c r="M316" s="181">
        <v>8713.6</v>
      </c>
      <c r="N316" s="2" t="str">
        <f>VLOOKUP($J316,'Material category'!B:D,2,0)</f>
        <v>CA MN</v>
      </c>
      <c r="O316" s="123">
        <f>VLOOKUP(E316,'Billing Type Category'!A:C,3,0)*$L316</f>
        <v>140</v>
      </c>
      <c r="P316" s="123">
        <f>VLOOKUP($J316,'Material category'!B:F,5,FALSE)*O316</f>
        <v>8790.6</v>
      </c>
      <c r="Q316" s="123">
        <f t="shared" si="20"/>
        <v>77</v>
      </c>
      <c r="R316" s="6">
        <f>VLOOKUP(E316,'Billing Type Category'!A:C,3,0)*M316</f>
        <v>8713.6</v>
      </c>
      <c r="S316" s="6">
        <f>VLOOKUP($J316,'Material category'!B:F,4,FALSE)*O316</f>
        <v>10080</v>
      </c>
      <c r="T316" s="6">
        <f t="shared" si="21"/>
        <v>659.43925233644859</v>
      </c>
      <c r="U316" s="6">
        <f t="shared" si="22"/>
        <v>9373.0392523364499</v>
      </c>
      <c r="V316" s="2" t="str">
        <f>VLOOKUP($J316,'Material category'!B:D,3,0)</f>
        <v>CA</v>
      </c>
      <c r="W316" s="2" t="str">
        <f>VLOOKUP(G316,'Cust Category'!A:C,3,0)</f>
        <v>Key Account</v>
      </c>
      <c r="X316" s="2" t="str">
        <f>VLOOKUP(G316,'Cust Category'!A:C,2,0)</f>
        <v>The Mall Group Co., Ltd. (DC)</v>
      </c>
      <c r="Y316" s="31">
        <f t="shared" si="23"/>
        <v>62.79</v>
      </c>
      <c r="Z316">
        <f t="shared" si="24"/>
        <v>72</v>
      </c>
      <c r="AA316" s="48"/>
    </row>
    <row r="317" spans="1:27">
      <c r="A317" s="179">
        <v>45812</v>
      </c>
      <c r="B317" s="178" t="s">
        <v>5139</v>
      </c>
      <c r="C317" s="178" t="s">
        <v>5140</v>
      </c>
      <c r="D317" s="178" t="s">
        <v>12</v>
      </c>
      <c r="E317" s="178" t="s">
        <v>17</v>
      </c>
      <c r="F317" s="178" t="s">
        <v>5141</v>
      </c>
      <c r="G317" s="178" t="s">
        <v>1416</v>
      </c>
      <c r="H317" s="178" t="s">
        <v>89</v>
      </c>
      <c r="I317" s="178" t="s">
        <v>1416</v>
      </c>
      <c r="J317" s="178" t="s">
        <v>4801</v>
      </c>
      <c r="K317" s="178" t="s">
        <v>4834</v>
      </c>
      <c r="L317" s="180">
        <v>20</v>
      </c>
      <c r="M317" s="181">
        <v>1244.8</v>
      </c>
      <c r="N317" s="2" t="str">
        <f>VLOOKUP($J317,'Material category'!B:D,2,0)</f>
        <v>CA 100S YL</v>
      </c>
      <c r="O317" s="123">
        <f>VLOOKUP(E317,'Billing Type Category'!A:C,3,0)*$L317</f>
        <v>20</v>
      </c>
      <c r="P317" s="123">
        <f>VLOOKUP($J317,'Material category'!B:F,5,FALSE)*O317</f>
        <v>1255.8</v>
      </c>
      <c r="Q317" s="123">
        <f t="shared" si="20"/>
        <v>11</v>
      </c>
      <c r="R317" s="6">
        <f>VLOOKUP(E317,'Billing Type Category'!A:C,3,0)*M317</f>
        <v>1244.8</v>
      </c>
      <c r="S317" s="6">
        <f>VLOOKUP($J317,'Material category'!B:F,4,FALSE)*O317</f>
        <v>1440</v>
      </c>
      <c r="T317" s="6">
        <f t="shared" si="21"/>
        <v>94.205607476635521</v>
      </c>
      <c r="U317" s="6">
        <f t="shared" si="22"/>
        <v>1339.0056074766355</v>
      </c>
      <c r="V317" s="2" t="str">
        <f>VLOOKUP($J317,'Material category'!B:D,3,0)</f>
        <v>CAHD</v>
      </c>
      <c r="W317" s="2" t="str">
        <f>VLOOKUP(G317,'Cust Category'!A:C,3,0)</f>
        <v>Key Account</v>
      </c>
      <c r="X317" s="2" t="str">
        <f>VLOOKUP(G317,'Cust Category'!A:C,2,0)</f>
        <v>The Mall Group Co., Ltd. (DC)</v>
      </c>
      <c r="Y317" s="31">
        <f t="shared" si="23"/>
        <v>62.79</v>
      </c>
      <c r="Z317">
        <f t="shared" si="24"/>
        <v>72</v>
      </c>
      <c r="AA317" s="48"/>
    </row>
    <row r="318" spans="1:27">
      <c r="A318" s="179">
        <v>45812</v>
      </c>
      <c r="B318" s="178" t="s">
        <v>5142</v>
      </c>
      <c r="C318" s="178" t="s">
        <v>5143</v>
      </c>
      <c r="D318" s="178" t="s">
        <v>12</v>
      </c>
      <c r="E318" s="178" t="s">
        <v>17</v>
      </c>
      <c r="F318" s="178" t="s">
        <v>5144</v>
      </c>
      <c r="G318" s="178" t="s">
        <v>1416</v>
      </c>
      <c r="H318" s="178" t="s">
        <v>89</v>
      </c>
      <c r="I318" s="178" t="s">
        <v>1416</v>
      </c>
      <c r="J318" s="178" t="s">
        <v>4902</v>
      </c>
      <c r="K318" s="178" t="s">
        <v>4821</v>
      </c>
      <c r="L318" s="180">
        <v>100</v>
      </c>
      <c r="M318" s="181">
        <v>13438</v>
      </c>
      <c r="N318" s="2" t="str">
        <f>VLOOKUP($J318,'Material category'!B:D,2,0)</f>
        <v>ME OB</v>
      </c>
      <c r="O318" s="123">
        <f>VLOOKUP(E318,'Billing Type Category'!A:C,3,0)*$L318</f>
        <v>100</v>
      </c>
      <c r="P318" s="123">
        <f>VLOOKUP($J318,'Material category'!B:F,5,FALSE)*O318</f>
        <v>13853</v>
      </c>
      <c r="Q318" s="123">
        <f t="shared" si="20"/>
        <v>415</v>
      </c>
      <c r="R318" s="6">
        <f>VLOOKUP(E318,'Billing Type Category'!A:C,3,0)*M318</f>
        <v>13438</v>
      </c>
      <c r="S318" s="6">
        <f>VLOOKUP($J318,'Material category'!B:F,4,FALSE)*O318</f>
        <v>16000</v>
      </c>
      <c r="T318" s="6">
        <f t="shared" si="21"/>
        <v>1046.7289719626169</v>
      </c>
      <c r="U318" s="6">
        <f t="shared" si="22"/>
        <v>14484.728971962617</v>
      </c>
      <c r="V318" s="2" t="str">
        <f>VLOOKUP($J318,'Material category'!B:D,3,0)</f>
        <v>EV</v>
      </c>
      <c r="W318" s="2" t="str">
        <f>VLOOKUP(G318,'Cust Category'!A:C,3,0)</f>
        <v>Key Account</v>
      </c>
      <c r="X318" s="2" t="str">
        <f>VLOOKUP(G318,'Cust Category'!A:C,2,0)</f>
        <v>The Mall Group Co., Ltd. (DC)</v>
      </c>
      <c r="Y318" s="31">
        <f t="shared" si="23"/>
        <v>138.53</v>
      </c>
      <c r="Z318">
        <f t="shared" si="24"/>
        <v>160</v>
      </c>
      <c r="AA318" s="48"/>
    </row>
    <row r="319" spans="1:27">
      <c r="A319" s="179">
        <v>45812</v>
      </c>
      <c r="B319" s="178" t="s">
        <v>5142</v>
      </c>
      <c r="C319" s="178" t="s">
        <v>5143</v>
      </c>
      <c r="D319" s="178" t="s">
        <v>12</v>
      </c>
      <c r="E319" s="178" t="s">
        <v>17</v>
      </c>
      <c r="F319" s="178" t="s">
        <v>5144</v>
      </c>
      <c r="G319" s="178" t="s">
        <v>1416</v>
      </c>
      <c r="H319" s="178" t="s">
        <v>89</v>
      </c>
      <c r="I319" s="178" t="s">
        <v>1416</v>
      </c>
      <c r="J319" s="178" t="s">
        <v>4791</v>
      </c>
      <c r="K319" s="178" t="s">
        <v>4820</v>
      </c>
      <c r="L319" s="180">
        <v>120</v>
      </c>
      <c r="M319" s="181">
        <v>16125.6</v>
      </c>
      <c r="N319" s="2" t="str">
        <f>VLOOKUP($J319,'Material category'!B:D,2,0)</f>
        <v>ME SB</v>
      </c>
      <c r="O319" s="123">
        <f>VLOOKUP(E319,'Billing Type Category'!A:C,3,0)*$L319</f>
        <v>120</v>
      </c>
      <c r="P319" s="123">
        <f>VLOOKUP($J319,'Material category'!B:F,5,FALSE)*O319</f>
        <v>16623.599999999999</v>
      </c>
      <c r="Q319" s="123">
        <f t="shared" si="20"/>
        <v>497.99999999999818</v>
      </c>
      <c r="R319" s="6">
        <f>VLOOKUP(E319,'Billing Type Category'!A:C,3,0)*M319</f>
        <v>16125.6</v>
      </c>
      <c r="S319" s="6">
        <f>VLOOKUP($J319,'Material category'!B:F,4,FALSE)*O319</f>
        <v>19200</v>
      </c>
      <c r="T319" s="6">
        <f t="shared" si="21"/>
        <v>1256.0747663551401</v>
      </c>
      <c r="U319" s="6">
        <f t="shared" si="22"/>
        <v>17381.67476635514</v>
      </c>
      <c r="V319" s="2" t="str">
        <f>VLOOKUP($J319,'Material category'!B:D,3,0)</f>
        <v>EV</v>
      </c>
      <c r="W319" s="2" t="str">
        <f>VLOOKUP(G319,'Cust Category'!A:C,3,0)</f>
        <v>Key Account</v>
      </c>
      <c r="X319" s="2" t="str">
        <f>VLOOKUP(G319,'Cust Category'!A:C,2,0)</f>
        <v>The Mall Group Co., Ltd. (DC)</v>
      </c>
      <c r="Y319" s="31">
        <f t="shared" si="23"/>
        <v>138.53</v>
      </c>
      <c r="Z319">
        <f t="shared" si="24"/>
        <v>160</v>
      </c>
      <c r="AA319" s="48"/>
    </row>
    <row r="320" spans="1:27">
      <c r="A320" s="179">
        <v>45812</v>
      </c>
      <c r="B320" s="178" t="s">
        <v>5142</v>
      </c>
      <c r="C320" s="178" t="s">
        <v>5143</v>
      </c>
      <c r="D320" s="178" t="s">
        <v>12</v>
      </c>
      <c r="E320" s="178" t="s">
        <v>17</v>
      </c>
      <c r="F320" s="178" t="s">
        <v>5144</v>
      </c>
      <c r="G320" s="178" t="s">
        <v>1416</v>
      </c>
      <c r="H320" s="178" t="s">
        <v>89</v>
      </c>
      <c r="I320" s="178" t="s">
        <v>1416</v>
      </c>
      <c r="J320" s="178" t="s">
        <v>4792</v>
      </c>
      <c r="K320" s="178" t="s">
        <v>4851</v>
      </c>
      <c r="L320" s="180">
        <v>60</v>
      </c>
      <c r="M320" s="181">
        <v>8892.6</v>
      </c>
      <c r="N320" s="2" t="str">
        <f>VLOOKUP($J320,'Material category'!B:D,2,0)</f>
        <v>ME OP</v>
      </c>
      <c r="O320" s="123">
        <f>VLOOKUP(E320,'Billing Type Category'!A:C,3,0)*$L320</f>
        <v>60</v>
      </c>
      <c r="P320" s="123">
        <f>VLOOKUP($J320,'Material category'!B:F,5,FALSE)*O320</f>
        <v>9093</v>
      </c>
      <c r="Q320" s="123">
        <f t="shared" si="20"/>
        <v>200.39999999999964</v>
      </c>
      <c r="R320" s="6">
        <f>VLOOKUP(E320,'Billing Type Category'!A:C,3,0)*M320</f>
        <v>8892.6</v>
      </c>
      <c r="S320" s="6">
        <f>VLOOKUP($J320,'Material category'!B:F,4,FALSE)*O320</f>
        <v>10500</v>
      </c>
      <c r="T320" s="6">
        <f t="shared" si="21"/>
        <v>686.91588785046724</v>
      </c>
      <c r="U320" s="6">
        <f t="shared" si="22"/>
        <v>9579.5158878504681</v>
      </c>
      <c r="V320" s="2" t="str">
        <f>VLOOKUP($J320,'Material category'!B:D,3,0)</f>
        <v>EV</v>
      </c>
      <c r="W320" s="2" t="str">
        <f>VLOOKUP(G320,'Cust Category'!A:C,3,0)</f>
        <v>Key Account</v>
      </c>
      <c r="X320" s="2" t="str">
        <f>VLOOKUP(G320,'Cust Category'!A:C,2,0)</f>
        <v>The Mall Group Co., Ltd. (DC)</v>
      </c>
      <c r="Y320" s="31">
        <f t="shared" si="23"/>
        <v>151.55000000000001</v>
      </c>
      <c r="Z320">
        <f t="shared" si="24"/>
        <v>175</v>
      </c>
      <c r="AA320" s="48"/>
    </row>
    <row r="321" spans="1:27">
      <c r="A321" s="179">
        <v>45812</v>
      </c>
      <c r="B321" s="178" t="s">
        <v>5142</v>
      </c>
      <c r="C321" s="178" t="s">
        <v>5143</v>
      </c>
      <c r="D321" s="178" t="s">
        <v>12</v>
      </c>
      <c r="E321" s="178" t="s">
        <v>17</v>
      </c>
      <c r="F321" s="178" t="s">
        <v>5144</v>
      </c>
      <c r="G321" s="178" t="s">
        <v>1416</v>
      </c>
      <c r="H321" s="178" t="s">
        <v>89</v>
      </c>
      <c r="I321" s="178" t="s">
        <v>1416</v>
      </c>
      <c r="J321" s="178" t="s">
        <v>4874</v>
      </c>
      <c r="K321" s="178" t="s">
        <v>4822</v>
      </c>
      <c r="L321" s="180">
        <v>40</v>
      </c>
      <c r="M321" s="181">
        <v>4088.4</v>
      </c>
      <c r="N321" s="2" t="str">
        <f>VLOOKUP($J321,'Material category'!B:D,2,0)</f>
        <v>WI BL</v>
      </c>
      <c r="O321" s="123">
        <f>VLOOKUP(E321,'Billing Type Category'!A:C,3,0)*$L321</f>
        <v>40</v>
      </c>
      <c r="P321" s="123">
        <f>VLOOKUP($J321,'Material category'!B:F,5,FALSE)*O321</f>
        <v>4166</v>
      </c>
      <c r="Q321" s="123">
        <f t="shared" si="20"/>
        <v>77.599999999999909</v>
      </c>
      <c r="R321" s="6">
        <f>VLOOKUP(E321,'Billing Type Category'!A:C,3,0)*M321</f>
        <v>4088.4</v>
      </c>
      <c r="S321" s="6">
        <f>VLOOKUP($J321,'Material category'!B:F,4,FALSE)*O321</f>
        <v>4800</v>
      </c>
      <c r="T321" s="6">
        <f t="shared" si="21"/>
        <v>314.01869158878503</v>
      </c>
      <c r="U321" s="6">
        <f t="shared" si="22"/>
        <v>4402.4186915887849</v>
      </c>
      <c r="V321" s="2" t="str">
        <f>VLOOKUP($J321,'Material category'!B:D,3,0)</f>
        <v>WI</v>
      </c>
      <c r="W321" s="2" t="str">
        <f>VLOOKUP(G321,'Cust Category'!A:C,3,0)</f>
        <v>Key Account</v>
      </c>
      <c r="X321" s="2" t="str">
        <f>VLOOKUP(G321,'Cust Category'!A:C,2,0)</f>
        <v>The Mall Group Co., Ltd. (DC)</v>
      </c>
      <c r="Y321" s="31">
        <f t="shared" si="23"/>
        <v>104.15</v>
      </c>
      <c r="Z321">
        <f t="shared" si="24"/>
        <v>120</v>
      </c>
      <c r="AA321" s="48"/>
    </row>
    <row r="322" spans="1:27">
      <c r="A322" s="179">
        <v>45812</v>
      </c>
      <c r="B322" s="178" t="s">
        <v>5142</v>
      </c>
      <c r="C322" s="178" t="s">
        <v>5143</v>
      </c>
      <c r="D322" s="178" t="s">
        <v>12</v>
      </c>
      <c r="E322" s="178" t="s">
        <v>17</v>
      </c>
      <c r="F322" s="178" t="s">
        <v>5144</v>
      </c>
      <c r="G322" s="178" t="s">
        <v>1416</v>
      </c>
      <c r="H322" s="178" t="s">
        <v>89</v>
      </c>
      <c r="I322" s="178" t="s">
        <v>1416</v>
      </c>
      <c r="J322" s="178" t="s">
        <v>4785</v>
      </c>
      <c r="K322" s="178" t="s">
        <v>4832</v>
      </c>
      <c r="L322" s="180">
        <v>80</v>
      </c>
      <c r="M322" s="181">
        <v>4979.2</v>
      </c>
      <c r="N322" s="2" t="str">
        <f>VLOOKUP($J322,'Material category'!B:D,2,0)</f>
        <v>CA FL</v>
      </c>
      <c r="O322" s="123">
        <f>VLOOKUP(E322,'Billing Type Category'!A:C,3,0)*$L322</f>
        <v>80</v>
      </c>
      <c r="P322" s="123">
        <f>VLOOKUP($J322,'Material category'!B:F,5,FALSE)*O322</f>
        <v>5023.2</v>
      </c>
      <c r="Q322" s="123">
        <f t="shared" ref="Q322:Q385" si="25">P322-R322</f>
        <v>44</v>
      </c>
      <c r="R322" s="6">
        <f>VLOOKUP(E322,'Billing Type Category'!A:C,3,0)*M322</f>
        <v>4979.2</v>
      </c>
      <c r="S322" s="6">
        <f>VLOOKUP($J322,'Material category'!B:F,4,FALSE)*O322</f>
        <v>5760</v>
      </c>
      <c r="T322" s="6">
        <f t="shared" ref="T322:T385" si="26">S322*7/107</f>
        <v>376.82242990654208</v>
      </c>
      <c r="U322" s="6">
        <f t="shared" ref="U322:U385" si="27">R322+T322</f>
        <v>5356.0224299065421</v>
      </c>
      <c r="V322" s="2" t="str">
        <f>VLOOKUP($J322,'Material category'!B:D,3,0)</f>
        <v>CA</v>
      </c>
      <c r="W322" s="2" t="str">
        <f>VLOOKUP(G322,'Cust Category'!A:C,3,0)</f>
        <v>Key Account</v>
      </c>
      <c r="X322" s="2" t="str">
        <f>VLOOKUP(G322,'Cust Category'!A:C,2,0)</f>
        <v>The Mall Group Co., Ltd. (DC)</v>
      </c>
      <c r="Y322" s="31">
        <f t="shared" ref="Y322:Y385" si="28">P322/O322</f>
        <v>62.79</v>
      </c>
      <c r="Z322">
        <f t="shared" ref="Z322:Z385" si="29">S322/O322</f>
        <v>72</v>
      </c>
      <c r="AA322" s="48"/>
    </row>
    <row r="323" spans="1:27">
      <c r="A323" s="179">
        <v>45812</v>
      </c>
      <c r="B323" s="178" t="s">
        <v>5142</v>
      </c>
      <c r="C323" s="178" t="s">
        <v>5143</v>
      </c>
      <c r="D323" s="178" t="s">
        <v>12</v>
      </c>
      <c r="E323" s="178" t="s">
        <v>17</v>
      </c>
      <c r="F323" s="178" t="s">
        <v>5144</v>
      </c>
      <c r="G323" s="178" t="s">
        <v>1416</v>
      </c>
      <c r="H323" s="178" t="s">
        <v>89</v>
      </c>
      <c r="I323" s="178" t="s">
        <v>1416</v>
      </c>
      <c r="J323" s="178" t="s">
        <v>4782</v>
      </c>
      <c r="K323" s="178" t="s">
        <v>4833</v>
      </c>
      <c r="L323" s="180">
        <v>80</v>
      </c>
      <c r="M323" s="181">
        <v>4979.2</v>
      </c>
      <c r="N323" s="2" t="str">
        <f>VLOOKUP($J323,'Material category'!B:D,2,0)</f>
        <v>CA BL</v>
      </c>
      <c r="O323" s="123">
        <f>VLOOKUP(E323,'Billing Type Category'!A:C,3,0)*$L323</f>
        <v>80</v>
      </c>
      <c r="P323" s="123">
        <f>VLOOKUP($J323,'Material category'!B:F,5,FALSE)*O323</f>
        <v>5023.2</v>
      </c>
      <c r="Q323" s="123">
        <f t="shared" si="25"/>
        <v>44</v>
      </c>
      <c r="R323" s="6">
        <f>VLOOKUP(E323,'Billing Type Category'!A:C,3,0)*M323</f>
        <v>4979.2</v>
      </c>
      <c r="S323" s="6">
        <f>VLOOKUP($J323,'Material category'!B:F,4,FALSE)*O323</f>
        <v>5760</v>
      </c>
      <c r="T323" s="6">
        <f t="shared" si="26"/>
        <v>376.82242990654208</v>
      </c>
      <c r="U323" s="6">
        <f t="shared" si="27"/>
        <v>5356.0224299065421</v>
      </c>
      <c r="V323" s="2" t="str">
        <f>VLOOKUP($J323,'Material category'!B:D,3,0)</f>
        <v>CA</v>
      </c>
      <c r="W323" s="2" t="str">
        <f>VLOOKUP(G323,'Cust Category'!A:C,3,0)</f>
        <v>Key Account</v>
      </c>
      <c r="X323" s="2" t="str">
        <f>VLOOKUP(G323,'Cust Category'!A:C,2,0)</f>
        <v>The Mall Group Co., Ltd. (DC)</v>
      </c>
      <c r="Y323" s="31">
        <f t="shared" si="28"/>
        <v>62.79</v>
      </c>
      <c r="Z323">
        <f t="shared" si="29"/>
        <v>72</v>
      </c>
      <c r="AA323" s="48"/>
    </row>
    <row r="324" spans="1:27">
      <c r="A324" s="179">
        <v>45812</v>
      </c>
      <c r="B324" s="178" t="s">
        <v>5142</v>
      </c>
      <c r="C324" s="178" t="s">
        <v>5143</v>
      </c>
      <c r="D324" s="178" t="s">
        <v>12</v>
      </c>
      <c r="E324" s="178" t="s">
        <v>17</v>
      </c>
      <c r="F324" s="178" t="s">
        <v>5144</v>
      </c>
      <c r="G324" s="178" t="s">
        <v>1416</v>
      </c>
      <c r="H324" s="178" t="s">
        <v>89</v>
      </c>
      <c r="I324" s="178" t="s">
        <v>1416</v>
      </c>
      <c r="J324" s="178" t="s">
        <v>4786</v>
      </c>
      <c r="K324" s="178" t="s">
        <v>4854</v>
      </c>
      <c r="L324" s="180">
        <v>80</v>
      </c>
      <c r="M324" s="181">
        <v>4979.2</v>
      </c>
      <c r="N324" s="2" t="str">
        <f>VLOOKUP($J324,'Material category'!B:D,2,0)</f>
        <v>CA MN</v>
      </c>
      <c r="O324" s="123">
        <f>VLOOKUP(E324,'Billing Type Category'!A:C,3,0)*$L324</f>
        <v>80</v>
      </c>
      <c r="P324" s="123">
        <f>VLOOKUP($J324,'Material category'!B:F,5,FALSE)*O324</f>
        <v>5023.2</v>
      </c>
      <c r="Q324" s="123">
        <f t="shared" si="25"/>
        <v>44</v>
      </c>
      <c r="R324" s="6">
        <f>VLOOKUP(E324,'Billing Type Category'!A:C,3,0)*M324</f>
        <v>4979.2</v>
      </c>
      <c r="S324" s="6">
        <f>VLOOKUP($J324,'Material category'!B:F,4,FALSE)*O324</f>
        <v>5760</v>
      </c>
      <c r="T324" s="6">
        <f t="shared" si="26"/>
        <v>376.82242990654208</v>
      </c>
      <c r="U324" s="6">
        <f t="shared" si="27"/>
        <v>5356.0224299065421</v>
      </c>
      <c r="V324" s="2" t="str">
        <f>VLOOKUP($J324,'Material category'!B:D,3,0)</f>
        <v>CA</v>
      </c>
      <c r="W324" s="2" t="str">
        <f>VLOOKUP(G324,'Cust Category'!A:C,3,0)</f>
        <v>Key Account</v>
      </c>
      <c r="X324" s="2" t="str">
        <f>VLOOKUP(G324,'Cust Category'!A:C,2,0)</f>
        <v>The Mall Group Co., Ltd. (DC)</v>
      </c>
      <c r="Y324" s="31">
        <f t="shared" si="28"/>
        <v>62.79</v>
      </c>
      <c r="Z324">
        <f t="shared" si="29"/>
        <v>72</v>
      </c>
      <c r="AA324" s="48"/>
    </row>
    <row r="325" spans="1:27">
      <c r="A325" s="179">
        <v>45812</v>
      </c>
      <c r="B325" s="178" t="s">
        <v>5145</v>
      </c>
      <c r="C325" s="178" t="s">
        <v>5146</v>
      </c>
      <c r="D325" s="178" t="s">
        <v>12</v>
      </c>
      <c r="E325" s="178" t="s">
        <v>17</v>
      </c>
      <c r="F325" s="178" t="s">
        <v>5147</v>
      </c>
      <c r="G325" s="178" t="s">
        <v>4778</v>
      </c>
      <c r="H325" s="178" t="s">
        <v>3495</v>
      </c>
      <c r="I325" s="178" t="s">
        <v>4778</v>
      </c>
      <c r="J325" s="178" t="s">
        <v>4898</v>
      </c>
      <c r="K325" s="178" t="s">
        <v>4830</v>
      </c>
      <c r="L325" s="180">
        <v>500</v>
      </c>
      <c r="M325" s="181">
        <v>31080</v>
      </c>
      <c r="N325" s="2" t="str">
        <f>VLOOKUP($J325,'Material category'!B:D,2,0)</f>
        <v>WC RE</v>
      </c>
      <c r="O325" s="123">
        <f>VLOOKUP(E325,'Billing Type Category'!A:C,3,0)*$L325</f>
        <v>500</v>
      </c>
      <c r="P325" s="123">
        <f>VLOOKUP($J325,'Material category'!B:F,5,FALSE)*O325</f>
        <v>31395</v>
      </c>
      <c r="Q325" s="123">
        <f t="shared" si="25"/>
        <v>315</v>
      </c>
      <c r="R325" s="6">
        <f>VLOOKUP(E325,'Billing Type Category'!A:C,3,0)*M325</f>
        <v>31080</v>
      </c>
      <c r="S325" s="6">
        <f>VLOOKUP($J325,'Material category'!B:F,4,FALSE)*O325</f>
        <v>36000</v>
      </c>
      <c r="T325" s="6">
        <f t="shared" si="26"/>
        <v>2355.1401869158876</v>
      </c>
      <c r="U325" s="6">
        <f t="shared" si="27"/>
        <v>33435.140186915887</v>
      </c>
      <c r="V325" s="2" t="str">
        <f>VLOOKUP($J325,'Material category'!B:D,3,0)</f>
        <v>WI</v>
      </c>
      <c r="W325" s="2" t="str">
        <f>VLOOKUP(G325,'Cust Category'!A:C,3,0)</f>
        <v>Distributor</v>
      </c>
      <c r="X325" s="2" t="str">
        <f>VLOOKUP(G325,'Cust Category'!A:C,2,0)</f>
        <v>RATCHASIMA P.D.C. CO., LTD.</v>
      </c>
      <c r="Y325" s="31">
        <f t="shared" si="28"/>
        <v>62.79</v>
      </c>
      <c r="Z325">
        <f t="shared" si="29"/>
        <v>72</v>
      </c>
      <c r="AA325" s="48"/>
    </row>
    <row r="326" spans="1:27">
      <c r="A326" s="179">
        <v>45812</v>
      </c>
      <c r="B326" s="178" t="s">
        <v>5145</v>
      </c>
      <c r="C326" s="178" t="s">
        <v>5146</v>
      </c>
      <c r="D326" s="178" t="s">
        <v>12</v>
      </c>
      <c r="E326" s="178" t="s">
        <v>17</v>
      </c>
      <c r="F326" s="178" t="s">
        <v>5147</v>
      </c>
      <c r="G326" s="178" t="s">
        <v>4778</v>
      </c>
      <c r="H326" s="178" t="s">
        <v>3495</v>
      </c>
      <c r="I326" s="178" t="s">
        <v>4778</v>
      </c>
      <c r="J326" s="178" t="s">
        <v>4886</v>
      </c>
      <c r="K326" s="178" t="s">
        <v>4829</v>
      </c>
      <c r="L326" s="180">
        <v>250</v>
      </c>
      <c r="M326" s="181">
        <v>15540</v>
      </c>
      <c r="N326" s="2" t="str">
        <f>VLOOKUP($J326,'Material category'!B:D,2,0)</f>
        <v>WC BL</v>
      </c>
      <c r="O326" s="123">
        <f>VLOOKUP(E326,'Billing Type Category'!A:C,3,0)*$L326</f>
        <v>250</v>
      </c>
      <c r="P326" s="123">
        <f>VLOOKUP($J326,'Material category'!B:F,5,FALSE)*O326</f>
        <v>15697.5</v>
      </c>
      <c r="Q326" s="123">
        <f t="shared" si="25"/>
        <v>157.5</v>
      </c>
      <c r="R326" s="6">
        <f>VLOOKUP(E326,'Billing Type Category'!A:C,3,0)*M326</f>
        <v>15540</v>
      </c>
      <c r="S326" s="6">
        <f>VLOOKUP($J326,'Material category'!B:F,4,FALSE)*O326</f>
        <v>18000</v>
      </c>
      <c r="T326" s="6">
        <f t="shared" si="26"/>
        <v>1177.5700934579438</v>
      </c>
      <c r="U326" s="6">
        <f t="shared" si="27"/>
        <v>16717.570093457944</v>
      </c>
      <c r="V326" s="2" t="str">
        <f>VLOOKUP($J326,'Material category'!B:D,3,0)</f>
        <v>WI</v>
      </c>
      <c r="W326" s="2" t="str">
        <f>VLOOKUP(G326,'Cust Category'!A:C,3,0)</f>
        <v>Distributor</v>
      </c>
      <c r="X326" s="2" t="str">
        <f>VLOOKUP(G326,'Cust Category'!A:C,2,0)</f>
        <v>RATCHASIMA P.D.C. CO., LTD.</v>
      </c>
      <c r="Y326" s="31">
        <f t="shared" si="28"/>
        <v>62.79</v>
      </c>
      <c r="Z326">
        <f t="shared" si="29"/>
        <v>72</v>
      </c>
      <c r="AA326" s="48"/>
    </row>
    <row r="327" spans="1:27">
      <c r="A327" s="179">
        <v>45812</v>
      </c>
      <c r="B327" s="178" t="s">
        <v>5145</v>
      </c>
      <c r="C327" s="178" t="s">
        <v>5146</v>
      </c>
      <c r="D327" s="178" t="s">
        <v>12</v>
      </c>
      <c r="E327" s="178" t="s">
        <v>17</v>
      </c>
      <c r="F327" s="178" t="s">
        <v>5147</v>
      </c>
      <c r="G327" s="178" t="s">
        <v>4778</v>
      </c>
      <c r="H327" s="178" t="s">
        <v>3495</v>
      </c>
      <c r="I327" s="178" t="s">
        <v>4778</v>
      </c>
      <c r="J327" s="178" t="s">
        <v>4900</v>
      </c>
      <c r="K327" s="178" t="s">
        <v>4831</v>
      </c>
      <c r="L327" s="180">
        <v>750</v>
      </c>
      <c r="M327" s="181">
        <v>46620</v>
      </c>
      <c r="N327" s="2" t="str">
        <f>VLOOKUP($J327,'Material category'!B:D,2,0)</f>
        <v>WC GR</v>
      </c>
      <c r="O327" s="123">
        <f>VLOOKUP(E327,'Billing Type Category'!A:C,3,0)*$L327</f>
        <v>750</v>
      </c>
      <c r="P327" s="123">
        <f>VLOOKUP($J327,'Material category'!B:F,5,FALSE)*O327</f>
        <v>47092.5</v>
      </c>
      <c r="Q327" s="123">
        <f t="shared" si="25"/>
        <v>472.5</v>
      </c>
      <c r="R327" s="6">
        <f>VLOOKUP(E327,'Billing Type Category'!A:C,3,0)*M327</f>
        <v>46620</v>
      </c>
      <c r="S327" s="6">
        <f>VLOOKUP($J327,'Material category'!B:F,4,FALSE)*O327</f>
        <v>54000</v>
      </c>
      <c r="T327" s="6">
        <f t="shared" si="26"/>
        <v>3532.7102803738317</v>
      </c>
      <c r="U327" s="6">
        <f t="shared" si="27"/>
        <v>50152.710280373831</v>
      </c>
      <c r="V327" s="2" t="str">
        <f>VLOOKUP($J327,'Material category'!B:D,3,0)</f>
        <v>WI</v>
      </c>
      <c r="W327" s="2" t="str">
        <f>VLOOKUP(G327,'Cust Category'!A:C,3,0)</f>
        <v>Distributor</v>
      </c>
      <c r="X327" s="2" t="str">
        <f>VLOOKUP(G327,'Cust Category'!A:C,2,0)</f>
        <v>RATCHASIMA P.D.C. CO., LTD.</v>
      </c>
      <c r="Y327" s="31">
        <f t="shared" si="28"/>
        <v>62.79</v>
      </c>
      <c r="Z327">
        <f t="shared" si="29"/>
        <v>72</v>
      </c>
      <c r="AA327" s="48"/>
    </row>
    <row r="328" spans="1:27">
      <c r="A328" s="179">
        <v>45812</v>
      </c>
      <c r="B328" s="178" t="s">
        <v>5145</v>
      </c>
      <c r="C328" s="178" t="s">
        <v>5146</v>
      </c>
      <c r="D328" s="178" t="s">
        <v>12</v>
      </c>
      <c r="E328" s="178" t="s">
        <v>17</v>
      </c>
      <c r="F328" s="178" t="s">
        <v>5147</v>
      </c>
      <c r="G328" s="178" t="s">
        <v>4778</v>
      </c>
      <c r="H328" s="178" t="s">
        <v>3495</v>
      </c>
      <c r="I328" s="178" t="s">
        <v>4778</v>
      </c>
      <c r="J328" s="178" t="s">
        <v>4785</v>
      </c>
      <c r="K328" s="178" t="s">
        <v>4832</v>
      </c>
      <c r="L328" s="180">
        <v>5000</v>
      </c>
      <c r="M328" s="181">
        <v>310800</v>
      </c>
      <c r="N328" s="2" t="str">
        <f>VLOOKUP($J328,'Material category'!B:D,2,0)</f>
        <v>CA FL</v>
      </c>
      <c r="O328" s="123">
        <f>VLOOKUP(E328,'Billing Type Category'!A:C,3,0)*$L328</f>
        <v>5000</v>
      </c>
      <c r="P328" s="123">
        <f>VLOOKUP($J328,'Material category'!B:F,5,FALSE)*O328</f>
        <v>313950</v>
      </c>
      <c r="Q328" s="123">
        <f t="shared" si="25"/>
        <v>3150</v>
      </c>
      <c r="R328" s="6">
        <f>VLOOKUP(E328,'Billing Type Category'!A:C,3,0)*M328</f>
        <v>310800</v>
      </c>
      <c r="S328" s="6">
        <f>VLOOKUP($J328,'Material category'!B:F,4,FALSE)*O328</f>
        <v>360000</v>
      </c>
      <c r="T328" s="6">
        <f t="shared" si="26"/>
        <v>23551.401869158879</v>
      </c>
      <c r="U328" s="6">
        <f t="shared" si="27"/>
        <v>334351.4018691589</v>
      </c>
      <c r="V328" s="2" t="str">
        <f>VLOOKUP($J328,'Material category'!B:D,3,0)</f>
        <v>CA</v>
      </c>
      <c r="W328" s="2" t="str">
        <f>VLOOKUP(G328,'Cust Category'!A:C,3,0)</f>
        <v>Distributor</v>
      </c>
      <c r="X328" s="2" t="str">
        <f>VLOOKUP(G328,'Cust Category'!A:C,2,0)</f>
        <v>RATCHASIMA P.D.C. CO., LTD.</v>
      </c>
      <c r="Y328" s="31">
        <f t="shared" si="28"/>
        <v>62.79</v>
      </c>
      <c r="Z328">
        <f t="shared" si="29"/>
        <v>72</v>
      </c>
      <c r="AA328" s="48"/>
    </row>
    <row r="329" spans="1:27">
      <c r="A329" s="179">
        <v>45812</v>
      </c>
      <c r="B329" s="178" t="s">
        <v>5145</v>
      </c>
      <c r="C329" s="178" t="s">
        <v>5146</v>
      </c>
      <c r="D329" s="178" t="s">
        <v>12</v>
      </c>
      <c r="E329" s="178" t="s">
        <v>17</v>
      </c>
      <c r="F329" s="178" t="s">
        <v>5147</v>
      </c>
      <c r="G329" s="178" t="s">
        <v>4778</v>
      </c>
      <c r="H329" s="178" t="s">
        <v>3495</v>
      </c>
      <c r="I329" s="178" t="s">
        <v>4778</v>
      </c>
      <c r="J329" s="178" t="s">
        <v>4782</v>
      </c>
      <c r="K329" s="178" t="s">
        <v>4833</v>
      </c>
      <c r="L329" s="180">
        <v>500</v>
      </c>
      <c r="M329" s="181">
        <v>31080</v>
      </c>
      <c r="N329" s="2" t="str">
        <f>VLOOKUP($J329,'Material category'!B:D,2,0)</f>
        <v>CA BL</v>
      </c>
      <c r="O329" s="123">
        <f>VLOOKUP(E329,'Billing Type Category'!A:C,3,0)*$L329</f>
        <v>500</v>
      </c>
      <c r="P329" s="123">
        <f>VLOOKUP($J329,'Material category'!B:F,5,FALSE)*O329</f>
        <v>31395</v>
      </c>
      <c r="Q329" s="123">
        <f t="shared" si="25"/>
        <v>315</v>
      </c>
      <c r="R329" s="6">
        <f>VLOOKUP(E329,'Billing Type Category'!A:C,3,0)*M329</f>
        <v>31080</v>
      </c>
      <c r="S329" s="6">
        <f>VLOOKUP($J329,'Material category'!B:F,4,FALSE)*O329</f>
        <v>36000</v>
      </c>
      <c r="T329" s="6">
        <f t="shared" si="26"/>
        <v>2355.1401869158876</v>
      </c>
      <c r="U329" s="6">
        <f t="shared" si="27"/>
        <v>33435.140186915887</v>
      </c>
      <c r="V329" s="2" t="str">
        <f>VLOOKUP($J329,'Material category'!B:D,3,0)</f>
        <v>CA</v>
      </c>
      <c r="W329" s="2" t="str">
        <f>VLOOKUP(G329,'Cust Category'!A:C,3,0)</f>
        <v>Distributor</v>
      </c>
      <c r="X329" s="2" t="str">
        <f>VLOOKUP(G329,'Cust Category'!A:C,2,0)</f>
        <v>RATCHASIMA P.D.C. CO., LTD.</v>
      </c>
      <c r="Y329" s="31">
        <f t="shared" si="28"/>
        <v>62.79</v>
      </c>
      <c r="Z329">
        <f t="shared" si="29"/>
        <v>72</v>
      </c>
      <c r="AA329" s="48"/>
    </row>
    <row r="330" spans="1:27">
      <c r="A330" s="179">
        <v>45812</v>
      </c>
      <c r="B330" s="178" t="s">
        <v>5145</v>
      </c>
      <c r="C330" s="178" t="s">
        <v>5146</v>
      </c>
      <c r="D330" s="178" t="s">
        <v>12</v>
      </c>
      <c r="E330" s="178" t="s">
        <v>17</v>
      </c>
      <c r="F330" s="178" t="s">
        <v>5147</v>
      </c>
      <c r="G330" s="178" t="s">
        <v>4778</v>
      </c>
      <c r="H330" s="178" t="s">
        <v>3495</v>
      </c>
      <c r="I330" s="178" t="s">
        <v>4778</v>
      </c>
      <c r="J330" s="178" t="s">
        <v>4786</v>
      </c>
      <c r="K330" s="178" t="s">
        <v>4854</v>
      </c>
      <c r="L330" s="180">
        <v>500</v>
      </c>
      <c r="M330" s="181">
        <v>31080</v>
      </c>
      <c r="N330" s="2" t="str">
        <f>VLOOKUP($J330,'Material category'!B:D,2,0)</f>
        <v>CA MN</v>
      </c>
      <c r="O330" s="123">
        <f>VLOOKUP(E330,'Billing Type Category'!A:C,3,0)*$L330</f>
        <v>500</v>
      </c>
      <c r="P330" s="123">
        <f>VLOOKUP($J330,'Material category'!B:F,5,FALSE)*O330</f>
        <v>31395</v>
      </c>
      <c r="Q330" s="123">
        <f t="shared" si="25"/>
        <v>315</v>
      </c>
      <c r="R330" s="182">
        <f>VLOOKUP(E330,'Billing Type Category'!A:C,3,0)*M330</f>
        <v>31080</v>
      </c>
      <c r="S330" s="182">
        <f>VLOOKUP($J330,'Material category'!B:F,4,FALSE)*O330</f>
        <v>36000</v>
      </c>
      <c r="T330" s="182">
        <f t="shared" si="26"/>
        <v>2355.1401869158876</v>
      </c>
      <c r="U330" s="182">
        <f t="shared" si="27"/>
        <v>33435.140186915887</v>
      </c>
      <c r="V330" s="2" t="str">
        <f>VLOOKUP($J330,'Material category'!B:D,3,0)</f>
        <v>CA</v>
      </c>
      <c r="W330" s="2" t="str">
        <f>VLOOKUP(G330,'Cust Category'!A:C,3,0)</f>
        <v>Distributor</v>
      </c>
      <c r="X330" s="2" t="str">
        <f>VLOOKUP(G330,'Cust Category'!A:C,2,0)</f>
        <v>RATCHASIMA P.D.C. CO., LTD.</v>
      </c>
      <c r="Y330" s="31">
        <f t="shared" si="28"/>
        <v>62.79</v>
      </c>
      <c r="Z330">
        <f t="shared" si="29"/>
        <v>72</v>
      </c>
      <c r="AA330" s="48"/>
    </row>
    <row r="331" spans="1:27">
      <c r="A331" s="179">
        <v>45812</v>
      </c>
      <c r="B331" s="178" t="s">
        <v>5145</v>
      </c>
      <c r="C331" s="178" t="s">
        <v>5146</v>
      </c>
      <c r="D331" s="178" t="s">
        <v>12</v>
      </c>
      <c r="E331" s="178" t="s">
        <v>17</v>
      </c>
      <c r="F331" s="178" t="s">
        <v>5147</v>
      </c>
      <c r="G331" s="178" t="s">
        <v>4778</v>
      </c>
      <c r="H331" s="178" t="s">
        <v>3495</v>
      </c>
      <c r="I331" s="178" t="s">
        <v>4778</v>
      </c>
      <c r="J331" s="178" t="s">
        <v>4801</v>
      </c>
      <c r="K331" s="178" t="s">
        <v>4834</v>
      </c>
      <c r="L331" s="180">
        <v>4500</v>
      </c>
      <c r="M331" s="181">
        <v>279720</v>
      </c>
      <c r="N331" s="2" t="str">
        <f>VLOOKUP($J331,'Material category'!B:D,2,0)</f>
        <v>CA 100S YL</v>
      </c>
      <c r="O331" s="123">
        <f>VLOOKUP(E331,'Billing Type Category'!A:C,3,0)*$L331</f>
        <v>4500</v>
      </c>
      <c r="P331" s="123">
        <f>VLOOKUP($J331,'Material category'!B:F,5,FALSE)*O331</f>
        <v>282555</v>
      </c>
      <c r="Q331" s="123">
        <f t="shared" si="25"/>
        <v>2835</v>
      </c>
      <c r="R331" s="6">
        <f>VLOOKUP(E331,'Billing Type Category'!A:C,3,0)*M331</f>
        <v>279720</v>
      </c>
      <c r="S331" s="6">
        <f>VLOOKUP($J331,'Material category'!B:F,4,FALSE)*O331</f>
        <v>324000</v>
      </c>
      <c r="T331" s="6">
        <f t="shared" si="26"/>
        <v>21196.261682242992</v>
      </c>
      <c r="U331" s="6">
        <f t="shared" si="27"/>
        <v>300916.26168224297</v>
      </c>
      <c r="V331" s="2" t="str">
        <f>VLOOKUP($J331,'Material category'!B:D,3,0)</f>
        <v>CAHD</v>
      </c>
      <c r="W331" s="2" t="str">
        <f>VLOOKUP(G331,'Cust Category'!A:C,3,0)</f>
        <v>Distributor</v>
      </c>
      <c r="X331" s="2" t="str">
        <f>VLOOKUP(G331,'Cust Category'!A:C,2,0)</f>
        <v>RATCHASIMA P.D.C. CO., LTD.</v>
      </c>
      <c r="Y331" s="31">
        <f t="shared" si="28"/>
        <v>62.79</v>
      </c>
      <c r="Z331">
        <f t="shared" si="29"/>
        <v>72</v>
      </c>
      <c r="AA331" s="48"/>
    </row>
    <row r="332" spans="1:27">
      <c r="A332" s="179">
        <v>45812</v>
      </c>
      <c r="B332" s="178" t="s">
        <v>5145</v>
      </c>
      <c r="C332" s="178" t="s">
        <v>5146</v>
      </c>
      <c r="D332" s="178" t="s">
        <v>12</v>
      </c>
      <c r="E332" s="178" t="s">
        <v>17</v>
      </c>
      <c r="F332" s="178" t="s">
        <v>5147</v>
      </c>
      <c r="G332" s="178" t="s">
        <v>4778</v>
      </c>
      <c r="H332" s="178" t="s">
        <v>3495</v>
      </c>
      <c r="I332" s="178" t="s">
        <v>4778</v>
      </c>
      <c r="J332" s="178" t="s">
        <v>4806</v>
      </c>
      <c r="K332" s="178" t="s">
        <v>4852</v>
      </c>
      <c r="L332" s="180">
        <v>500</v>
      </c>
      <c r="M332" s="181">
        <v>31080</v>
      </c>
      <c r="N332" s="2" t="str">
        <f>VLOOKUP($J332,'Material category'!B:D,2,0)</f>
        <v>CA 100S GR</v>
      </c>
      <c r="O332" s="123">
        <f>VLOOKUP(E332,'Billing Type Category'!A:C,3,0)*$L332</f>
        <v>500</v>
      </c>
      <c r="P332" s="123">
        <f>VLOOKUP($J332,'Material category'!B:F,5,FALSE)*O332</f>
        <v>31395</v>
      </c>
      <c r="Q332" s="123">
        <f t="shared" si="25"/>
        <v>315</v>
      </c>
      <c r="R332" s="6">
        <f>VLOOKUP(E332,'Billing Type Category'!A:C,3,0)*M332</f>
        <v>31080</v>
      </c>
      <c r="S332" s="6">
        <f>VLOOKUP($J332,'Material category'!B:F,4,FALSE)*O332</f>
        <v>36000</v>
      </c>
      <c r="T332" s="6">
        <f t="shared" si="26"/>
        <v>2355.1401869158876</v>
      </c>
      <c r="U332" s="6">
        <f t="shared" si="27"/>
        <v>33435.140186915887</v>
      </c>
      <c r="V332" s="2" t="str">
        <f>VLOOKUP($J332,'Material category'!B:D,3,0)</f>
        <v>CAHD</v>
      </c>
      <c r="W332" s="2" t="str">
        <f>VLOOKUP(G332,'Cust Category'!A:C,3,0)</f>
        <v>Distributor</v>
      </c>
      <c r="X332" s="2" t="str">
        <f>VLOOKUP(G332,'Cust Category'!A:C,2,0)</f>
        <v>RATCHASIMA P.D.C. CO., LTD.</v>
      </c>
      <c r="Y332" s="31">
        <f t="shared" si="28"/>
        <v>62.79</v>
      </c>
      <c r="Z332">
        <f t="shared" si="29"/>
        <v>72</v>
      </c>
      <c r="AA332" s="48"/>
    </row>
    <row r="333" spans="1:27">
      <c r="A333" s="179">
        <v>45812</v>
      </c>
      <c r="B333" s="178" t="s">
        <v>5148</v>
      </c>
      <c r="C333" s="178" t="s">
        <v>5149</v>
      </c>
      <c r="D333" s="178" t="s">
        <v>12</v>
      </c>
      <c r="E333" s="178" t="s">
        <v>17</v>
      </c>
      <c r="F333" s="178" t="s">
        <v>5150</v>
      </c>
      <c r="G333" s="178" t="s">
        <v>3494</v>
      </c>
      <c r="H333" s="178" t="s">
        <v>3495</v>
      </c>
      <c r="I333" s="178" t="s">
        <v>3494</v>
      </c>
      <c r="J333" s="178" t="s">
        <v>4785</v>
      </c>
      <c r="K333" s="178" t="s">
        <v>4832</v>
      </c>
      <c r="L333" s="180">
        <v>1000</v>
      </c>
      <c r="M333" s="181">
        <v>62160</v>
      </c>
      <c r="N333" s="2" t="str">
        <f>VLOOKUP($J333,'Material category'!B:D,2,0)</f>
        <v>CA FL</v>
      </c>
      <c r="O333" s="123">
        <f>VLOOKUP(E333,'Billing Type Category'!A:C,3,0)*$L333</f>
        <v>1000</v>
      </c>
      <c r="P333" s="123">
        <f>VLOOKUP($J333,'Material category'!B:F,5,FALSE)*O333</f>
        <v>62790</v>
      </c>
      <c r="Q333" s="123">
        <f t="shared" si="25"/>
        <v>630</v>
      </c>
      <c r="R333" s="6">
        <f>VLOOKUP(E333,'Billing Type Category'!A:C,3,0)*M333</f>
        <v>62160</v>
      </c>
      <c r="S333" s="6">
        <f>VLOOKUP($J333,'Material category'!B:F,4,FALSE)*O333</f>
        <v>72000</v>
      </c>
      <c r="T333" s="6">
        <f t="shared" si="26"/>
        <v>4710.2803738317753</v>
      </c>
      <c r="U333" s="6">
        <f t="shared" si="27"/>
        <v>66870.280373831774</v>
      </c>
      <c r="V333" s="2" t="str">
        <f>VLOOKUP($J333,'Material category'!B:D,3,0)</f>
        <v>CA</v>
      </c>
      <c r="W333" s="2" t="str">
        <f>VLOOKUP(G333,'Cust Category'!A:C,3,0)</f>
        <v>Distributor</v>
      </c>
      <c r="X333" s="2" t="str">
        <f>VLOOKUP(G333,'Cust Category'!A:C,2,0)</f>
        <v>RATCHASIMA P.D.C. CO., LTD.</v>
      </c>
      <c r="Y333" s="31">
        <f t="shared" si="28"/>
        <v>62.79</v>
      </c>
      <c r="Z333">
        <f t="shared" si="29"/>
        <v>72</v>
      </c>
      <c r="AA333" s="48"/>
    </row>
    <row r="334" spans="1:27">
      <c r="A334" s="179">
        <v>45812</v>
      </c>
      <c r="B334" s="178" t="s">
        <v>5148</v>
      </c>
      <c r="C334" s="178" t="s">
        <v>5149</v>
      </c>
      <c r="D334" s="178" t="s">
        <v>12</v>
      </c>
      <c r="E334" s="178" t="s">
        <v>17</v>
      </c>
      <c r="F334" s="178" t="s">
        <v>5150</v>
      </c>
      <c r="G334" s="178" t="s">
        <v>3494</v>
      </c>
      <c r="H334" s="178" t="s">
        <v>3495</v>
      </c>
      <c r="I334" s="178" t="s">
        <v>3494</v>
      </c>
      <c r="J334" s="178" t="s">
        <v>4786</v>
      </c>
      <c r="K334" s="178" t="s">
        <v>4854</v>
      </c>
      <c r="L334" s="180">
        <v>500</v>
      </c>
      <c r="M334" s="181">
        <v>31080</v>
      </c>
      <c r="N334" s="2" t="str">
        <f>VLOOKUP($J334,'Material category'!B:D,2,0)</f>
        <v>CA MN</v>
      </c>
      <c r="O334" s="123">
        <f>VLOOKUP(E334,'Billing Type Category'!A:C,3,0)*$L334</f>
        <v>500</v>
      </c>
      <c r="P334" s="123">
        <f>VLOOKUP($J334,'Material category'!B:F,5,FALSE)*O334</f>
        <v>31395</v>
      </c>
      <c r="Q334" s="123">
        <f t="shared" si="25"/>
        <v>315</v>
      </c>
      <c r="R334" s="6">
        <f>VLOOKUP(E334,'Billing Type Category'!A:C,3,0)*M334</f>
        <v>31080</v>
      </c>
      <c r="S334" s="6">
        <f>VLOOKUP($J334,'Material category'!B:F,4,FALSE)*O334</f>
        <v>36000</v>
      </c>
      <c r="T334" s="6">
        <f t="shared" si="26"/>
        <v>2355.1401869158876</v>
      </c>
      <c r="U334" s="6">
        <f t="shared" si="27"/>
        <v>33435.140186915887</v>
      </c>
      <c r="V334" s="2" t="str">
        <f>VLOOKUP($J334,'Material category'!B:D,3,0)</f>
        <v>CA</v>
      </c>
      <c r="W334" s="2" t="str">
        <f>VLOOKUP(G334,'Cust Category'!A:C,3,0)</f>
        <v>Distributor</v>
      </c>
      <c r="X334" s="2" t="str">
        <f>VLOOKUP(G334,'Cust Category'!A:C,2,0)</f>
        <v>RATCHASIMA P.D.C. CO., LTD.</v>
      </c>
      <c r="Y334" s="31">
        <f t="shared" si="28"/>
        <v>62.79</v>
      </c>
      <c r="Z334">
        <f t="shared" si="29"/>
        <v>72</v>
      </c>
      <c r="AA334" s="48"/>
    </row>
    <row r="335" spans="1:27">
      <c r="A335" s="179">
        <v>45812</v>
      </c>
      <c r="B335" s="178" t="s">
        <v>5148</v>
      </c>
      <c r="C335" s="178" t="s">
        <v>5149</v>
      </c>
      <c r="D335" s="178" t="s">
        <v>12</v>
      </c>
      <c r="E335" s="178" t="s">
        <v>17</v>
      </c>
      <c r="F335" s="178" t="s">
        <v>5150</v>
      </c>
      <c r="G335" s="178" t="s">
        <v>3494</v>
      </c>
      <c r="H335" s="178" t="s">
        <v>3495</v>
      </c>
      <c r="I335" s="178" t="s">
        <v>3494</v>
      </c>
      <c r="J335" s="178" t="s">
        <v>4801</v>
      </c>
      <c r="K335" s="178" t="s">
        <v>4834</v>
      </c>
      <c r="L335" s="180">
        <v>2000</v>
      </c>
      <c r="M335" s="181">
        <v>124320</v>
      </c>
      <c r="N335" s="2" t="str">
        <f>VLOOKUP($J335,'Material category'!B:D,2,0)</f>
        <v>CA 100S YL</v>
      </c>
      <c r="O335" s="123">
        <f>VLOOKUP(E335,'Billing Type Category'!A:C,3,0)*$L335</f>
        <v>2000</v>
      </c>
      <c r="P335" s="123">
        <f>VLOOKUP($J335,'Material category'!B:F,5,FALSE)*O335</f>
        <v>125580</v>
      </c>
      <c r="Q335" s="123">
        <f t="shared" si="25"/>
        <v>1260</v>
      </c>
      <c r="R335" s="6">
        <f>VLOOKUP(E335,'Billing Type Category'!A:C,3,0)*M335</f>
        <v>124320</v>
      </c>
      <c r="S335" s="6">
        <f>VLOOKUP($J335,'Material category'!B:F,4,FALSE)*O335</f>
        <v>144000</v>
      </c>
      <c r="T335" s="6">
        <f t="shared" si="26"/>
        <v>9420.5607476635505</v>
      </c>
      <c r="U335" s="6">
        <f t="shared" si="27"/>
        <v>133740.56074766355</v>
      </c>
      <c r="V335" s="2" t="str">
        <f>VLOOKUP($J335,'Material category'!B:D,3,0)</f>
        <v>CAHD</v>
      </c>
      <c r="W335" s="2" t="str">
        <f>VLOOKUP(G335,'Cust Category'!A:C,3,0)</f>
        <v>Distributor</v>
      </c>
      <c r="X335" s="2" t="str">
        <f>VLOOKUP(G335,'Cust Category'!A:C,2,0)</f>
        <v>RATCHASIMA P.D.C. CO., LTD.</v>
      </c>
      <c r="Y335" s="31">
        <f t="shared" si="28"/>
        <v>62.79</v>
      </c>
      <c r="Z335">
        <f t="shared" si="29"/>
        <v>72</v>
      </c>
      <c r="AA335" s="48"/>
    </row>
    <row r="336" spans="1:27">
      <c r="A336" s="179">
        <v>45812</v>
      </c>
      <c r="B336" s="178" t="s">
        <v>5148</v>
      </c>
      <c r="C336" s="178" t="s">
        <v>5149</v>
      </c>
      <c r="D336" s="178" t="s">
        <v>12</v>
      </c>
      <c r="E336" s="178" t="s">
        <v>17</v>
      </c>
      <c r="F336" s="178" t="s">
        <v>5150</v>
      </c>
      <c r="G336" s="178" t="s">
        <v>3494</v>
      </c>
      <c r="H336" s="178" t="s">
        <v>3495</v>
      </c>
      <c r="I336" s="178" t="s">
        <v>3494</v>
      </c>
      <c r="J336" s="178" t="s">
        <v>4806</v>
      </c>
      <c r="K336" s="178" t="s">
        <v>4852</v>
      </c>
      <c r="L336" s="180">
        <v>500</v>
      </c>
      <c r="M336" s="181">
        <v>31080</v>
      </c>
      <c r="N336" s="2" t="str">
        <f>VLOOKUP($J336,'Material category'!B:D,2,0)</f>
        <v>CA 100S GR</v>
      </c>
      <c r="O336" s="123">
        <f>VLOOKUP(E336,'Billing Type Category'!A:C,3,0)*$L336</f>
        <v>500</v>
      </c>
      <c r="P336" s="123">
        <f>VLOOKUP($J336,'Material category'!B:F,5,FALSE)*O336</f>
        <v>31395</v>
      </c>
      <c r="Q336" s="123">
        <f t="shared" si="25"/>
        <v>315</v>
      </c>
      <c r="R336" s="6">
        <f>VLOOKUP(E336,'Billing Type Category'!A:C,3,0)*M336</f>
        <v>31080</v>
      </c>
      <c r="S336" s="6">
        <f>VLOOKUP($J336,'Material category'!B:F,4,FALSE)*O336</f>
        <v>36000</v>
      </c>
      <c r="T336" s="6">
        <f t="shared" si="26"/>
        <v>2355.1401869158876</v>
      </c>
      <c r="U336" s="6">
        <f t="shared" si="27"/>
        <v>33435.140186915887</v>
      </c>
      <c r="V336" s="2" t="str">
        <f>VLOOKUP($J336,'Material category'!B:D,3,0)</f>
        <v>CAHD</v>
      </c>
      <c r="W336" s="2" t="str">
        <f>VLOOKUP(G336,'Cust Category'!A:C,3,0)</f>
        <v>Distributor</v>
      </c>
      <c r="X336" s="2" t="str">
        <f>VLOOKUP(G336,'Cust Category'!A:C,2,0)</f>
        <v>RATCHASIMA P.D.C. CO., LTD.</v>
      </c>
      <c r="Y336" s="31">
        <f t="shared" si="28"/>
        <v>62.79</v>
      </c>
      <c r="Z336">
        <f t="shared" si="29"/>
        <v>72</v>
      </c>
      <c r="AA336" s="48"/>
    </row>
    <row r="337" spans="1:27">
      <c r="A337" s="179">
        <v>45812</v>
      </c>
      <c r="B337" s="178" t="s">
        <v>5151</v>
      </c>
      <c r="C337" s="178" t="s">
        <v>5152</v>
      </c>
      <c r="D337" s="178" t="s">
        <v>12</v>
      </c>
      <c r="E337" s="178" t="s">
        <v>17</v>
      </c>
      <c r="F337" s="178" t="s">
        <v>5153</v>
      </c>
      <c r="G337" s="178" t="s">
        <v>4779</v>
      </c>
      <c r="H337" s="178" t="s">
        <v>3495</v>
      </c>
      <c r="I337" s="178" t="s">
        <v>4779</v>
      </c>
      <c r="J337" s="178" t="s">
        <v>4898</v>
      </c>
      <c r="K337" s="178" t="s">
        <v>4830</v>
      </c>
      <c r="L337" s="180">
        <v>1500</v>
      </c>
      <c r="M337" s="181">
        <v>93240</v>
      </c>
      <c r="N337" s="2" t="str">
        <f>VLOOKUP($J337,'Material category'!B:D,2,0)</f>
        <v>WC RE</v>
      </c>
      <c r="O337" s="123">
        <f>VLOOKUP(E337,'Billing Type Category'!A:C,3,0)*$L337</f>
        <v>1500</v>
      </c>
      <c r="P337" s="123">
        <f>VLOOKUP($J337,'Material category'!B:F,5,FALSE)*O337</f>
        <v>94185</v>
      </c>
      <c r="Q337" s="123">
        <f t="shared" si="25"/>
        <v>945</v>
      </c>
      <c r="R337" s="6">
        <f>VLOOKUP(E337,'Billing Type Category'!A:C,3,0)*M337</f>
        <v>93240</v>
      </c>
      <c r="S337" s="6">
        <f>VLOOKUP($J337,'Material category'!B:F,4,FALSE)*O337</f>
        <v>108000</v>
      </c>
      <c r="T337" s="6">
        <f t="shared" si="26"/>
        <v>7065.4205607476633</v>
      </c>
      <c r="U337" s="6">
        <f t="shared" si="27"/>
        <v>100305.42056074766</v>
      </c>
      <c r="V337" s="2" t="str">
        <f>VLOOKUP($J337,'Material category'!B:D,3,0)</f>
        <v>WI</v>
      </c>
      <c r="W337" s="2" t="str">
        <f>VLOOKUP(G337,'Cust Category'!A:C,3,0)</f>
        <v>Distributor</v>
      </c>
      <c r="X337" s="2" t="str">
        <f>VLOOKUP(G337,'Cust Category'!A:C,2,0)</f>
        <v>RATCHASIMA P.D.C. CO., LTD.</v>
      </c>
      <c r="Y337" s="31">
        <f t="shared" si="28"/>
        <v>62.79</v>
      </c>
      <c r="Z337">
        <f t="shared" si="29"/>
        <v>72</v>
      </c>
      <c r="AA337" s="48"/>
    </row>
    <row r="338" spans="1:27">
      <c r="A338" s="179">
        <v>45812</v>
      </c>
      <c r="B338" s="178" t="s">
        <v>5151</v>
      </c>
      <c r="C338" s="178" t="s">
        <v>5152</v>
      </c>
      <c r="D338" s="178" t="s">
        <v>12</v>
      </c>
      <c r="E338" s="178" t="s">
        <v>17</v>
      </c>
      <c r="F338" s="178" t="s">
        <v>5153</v>
      </c>
      <c r="G338" s="178" t="s">
        <v>4779</v>
      </c>
      <c r="H338" s="178" t="s">
        <v>3495</v>
      </c>
      <c r="I338" s="178" t="s">
        <v>4779</v>
      </c>
      <c r="J338" s="178" t="s">
        <v>4886</v>
      </c>
      <c r="K338" s="178" t="s">
        <v>4829</v>
      </c>
      <c r="L338" s="180">
        <v>500</v>
      </c>
      <c r="M338" s="181">
        <v>31080</v>
      </c>
      <c r="N338" s="2" t="str">
        <f>VLOOKUP($J338,'Material category'!B:D,2,0)</f>
        <v>WC BL</v>
      </c>
      <c r="O338" s="123">
        <f>VLOOKUP(E338,'Billing Type Category'!A:C,3,0)*$L338</f>
        <v>500</v>
      </c>
      <c r="P338" s="123">
        <f>VLOOKUP($J338,'Material category'!B:F,5,FALSE)*O338</f>
        <v>31395</v>
      </c>
      <c r="Q338" s="123">
        <f t="shared" si="25"/>
        <v>315</v>
      </c>
      <c r="R338" s="6">
        <f>VLOOKUP(E338,'Billing Type Category'!A:C,3,0)*M338</f>
        <v>31080</v>
      </c>
      <c r="S338" s="6">
        <f>VLOOKUP($J338,'Material category'!B:F,4,FALSE)*O338</f>
        <v>36000</v>
      </c>
      <c r="T338" s="6">
        <f t="shared" si="26"/>
        <v>2355.1401869158876</v>
      </c>
      <c r="U338" s="6">
        <f t="shared" si="27"/>
        <v>33435.140186915887</v>
      </c>
      <c r="V338" s="2" t="str">
        <f>VLOOKUP($J338,'Material category'!B:D,3,0)</f>
        <v>WI</v>
      </c>
      <c r="W338" s="2" t="str">
        <f>VLOOKUP(G338,'Cust Category'!A:C,3,0)</f>
        <v>Distributor</v>
      </c>
      <c r="X338" s="2" t="str">
        <f>VLOOKUP(G338,'Cust Category'!A:C,2,0)</f>
        <v>RATCHASIMA P.D.C. CO., LTD.</v>
      </c>
      <c r="Y338" s="31">
        <f t="shared" si="28"/>
        <v>62.79</v>
      </c>
      <c r="Z338">
        <f t="shared" si="29"/>
        <v>72</v>
      </c>
      <c r="AA338" s="48"/>
    </row>
    <row r="339" spans="1:27">
      <c r="A339" s="179">
        <v>45812</v>
      </c>
      <c r="B339" s="178" t="s">
        <v>5151</v>
      </c>
      <c r="C339" s="178" t="s">
        <v>5152</v>
      </c>
      <c r="D339" s="178" t="s">
        <v>12</v>
      </c>
      <c r="E339" s="178" t="s">
        <v>17</v>
      </c>
      <c r="F339" s="178" t="s">
        <v>5153</v>
      </c>
      <c r="G339" s="178" t="s">
        <v>4779</v>
      </c>
      <c r="H339" s="178" t="s">
        <v>3495</v>
      </c>
      <c r="I339" s="178" t="s">
        <v>4779</v>
      </c>
      <c r="J339" s="178" t="s">
        <v>4900</v>
      </c>
      <c r="K339" s="178" t="s">
        <v>4831</v>
      </c>
      <c r="L339" s="180">
        <v>124</v>
      </c>
      <c r="M339" s="181">
        <v>7707.84</v>
      </c>
      <c r="N339" s="2" t="str">
        <f>VLOOKUP($J339,'Material category'!B:D,2,0)</f>
        <v>WC GR</v>
      </c>
      <c r="O339" s="123">
        <f>VLOOKUP(E339,'Billing Type Category'!A:C,3,0)*$L339</f>
        <v>124</v>
      </c>
      <c r="P339" s="123">
        <f>VLOOKUP($J339,'Material category'!B:F,5,FALSE)*O339</f>
        <v>7785.96</v>
      </c>
      <c r="Q339" s="123">
        <f t="shared" si="25"/>
        <v>78.119999999999891</v>
      </c>
      <c r="R339" s="6">
        <f>VLOOKUP(E339,'Billing Type Category'!A:C,3,0)*M339</f>
        <v>7707.84</v>
      </c>
      <c r="S339" s="6">
        <f>VLOOKUP($J339,'Material category'!B:F,4,FALSE)*O339</f>
        <v>8928</v>
      </c>
      <c r="T339" s="6">
        <f t="shared" si="26"/>
        <v>584.07476635514024</v>
      </c>
      <c r="U339" s="6">
        <f t="shared" si="27"/>
        <v>8291.9147663551412</v>
      </c>
      <c r="V339" s="2" t="str">
        <f>VLOOKUP($J339,'Material category'!B:D,3,0)</f>
        <v>WI</v>
      </c>
      <c r="W339" s="2" t="str">
        <f>VLOOKUP(G339,'Cust Category'!A:C,3,0)</f>
        <v>Distributor</v>
      </c>
      <c r="X339" s="2" t="str">
        <f>VLOOKUP(G339,'Cust Category'!A:C,2,0)</f>
        <v>RATCHASIMA P.D.C. CO., LTD.</v>
      </c>
      <c r="Y339" s="31">
        <f t="shared" si="28"/>
        <v>62.79</v>
      </c>
      <c r="Z339">
        <f t="shared" si="29"/>
        <v>72</v>
      </c>
      <c r="AA339" s="48"/>
    </row>
    <row r="340" spans="1:27">
      <c r="A340" s="179">
        <v>45812</v>
      </c>
      <c r="B340" s="178" t="s">
        <v>5151</v>
      </c>
      <c r="C340" s="178" t="s">
        <v>5152</v>
      </c>
      <c r="D340" s="178" t="s">
        <v>12</v>
      </c>
      <c r="E340" s="178" t="s">
        <v>17</v>
      </c>
      <c r="F340" s="178" t="s">
        <v>5153</v>
      </c>
      <c r="G340" s="178" t="s">
        <v>4779</v>
      </c>
      <c r="H340" s="178" t="s">
        <v>3495</v>
      </c>
      <c r="I340" s="178" t="s">
        <v>4779</v>
      </c>
      <c r="J340" s="178" t="s">
        <v>4900</v>
      </c>
      <c r="K340" s="178" t="s">
        <v>4831</v>
      </c>
      <c r="L340" s="180">
        <v>876</v>
      </c>
      <c r="M340" s="181">
        <v>54452.160000000003</v>
      </c>
      <c r="N340" s="2" t="str">
        <f>VLOOKUP($J340,'Material category'!B:D,2,0)</f>
        <v>WC GR</v>
      </c>
      <c r="O340" s="123">
        <f>VLOOKUP(E340,'Billing Type Category'!A:C,3,0)*$L340</f>
        <v>876</v>
      </c>
      <c r="P340" s="123">
        <f>VLOOKUP($J340,'Material category'!B:F,5,FALSE)*O340</f>
        <v>55004.04</v>
      </c>
      <c r="Q340" s="123">
        <f t="shared" si="25"/>
        <v>551.87999999999738</v>
      </c>
      <c r="R340" s="6">
        <f>VLOOKUP(E340,'Billing Type Category'!A:C,3,0)*M340</f>
        <v>54452.160000000003</v>
      </c>
      <c r="S340" s="6">
        <f>VLOOKUP($J340,'Material category'!B:F,4,FALSE)*O340</f>
        <v>63072</v>
      </c>
      <c r="T340" s="6">
        <f t="shared" si="26"/>
        <v>4126.2056074766351</v>
      </c>
      <c r="U340" s="6">
        <f t="shared" si="27"/>
        <v>58578.36560747664</v>
      </c>
      <c r="V340" s="2" t="str">
        <f>VLOOKUP($J340,'Material category'!B:D,3,0)</f>
        <v>WI</v>
      </c>
      <c r="W340" s="2" t="str">
        <f>VLOOKUP(G340,'Cust Category'!A:C,3,0)</f>
        <v>Distributor</v>
      </c>
      <c r="X340" s="2" t="str">
        <f>VLOOKUP(G340,'Cust Category'!A:C,2,0)</f>
        <v>RATCHASIMA P.D.C. CO., LTD.</v>
      </c>
      <c r="Y340" s="31">
        <f t="shared" si="28"/>
        <v>62.79</v>
      </c>
      <c r="Z340">
        <f t="shared" si="29"/>
        <v>72</v>
      </c>
      <c r="AA340" s="48"/>
    </row>
    <row r="341" spans="1:27">
      <c r="A341" s="179">
        <v>45812</v>
      </c>
      <c r="B341" s="178" t="s">
        <v>5151</v>
      </c>
      <c r="C341" s="178" t="s">
        <v>5152</v>
      </c>
      <c r="D341" s="178" t="s">
        <v>12</v>
      </c>
      <c r="E341" s="178" t="s">
        <v>17</v>
      </c>
      <c r="F341" s="178" t="s">
        <v>5153</v>
      </c>
      <c r="G341" s="178" t="s">
        <v>4779</v>
      </c>
      <c r="H341" s="178" t="s">
        <v>3495</v>
      </c>
      <c r="I341" s="178" t="s">
        <v>4779</v>
      </c>
      <c r="J341" s="178" t="s">
        <v>4785</v>
      </c>
      <c r="K341" s="178" t="s">
        <v>4832</v>
      </c>
      <c r="L341" s="180">
        <v>3000</v>
      </c>
      <c r="M341" s="181">
        <v>186480</v>
      </c>
      <c r="N341" s="2" t="str">
        <f>VLOOKUP($J341,'Material category'!B:D,2,0)</f>
        <v>CA FL</v>
      </c>
      <c r="O341" s="123">
        <f>VLOOKUP(E341,'Billing Type Category'!A:C,3,0)*$L341</f>
        <v>3000</v>
      </c>
      <c r="P341" s="123">
        <f>VLOOKUP($J341,'Material category'!B:F,5,FALSE)*O341</f>
        <v>188370</v>
      </c>
      <c r="Q341" s="123">
        <f t="shared" si="25"/>
        <v>1890</v>
      </c>
      <c r="R341" s="6">
        <f>VLOOKUP(E341,'Billing Type Category'!A:C,3,0)*M341</f>
        <v>186480</v>
      </c>
      <c r="S341" s="6">
        <f>VLOOKUP($J341,'Material category'!B:F,4,FALSE)*O341</f>
        <v>216000</v>
      </c>
      <c r="T341" s="6">
        <f t="shared" si="26"/>
        <v>14130.841121495327</v>
      </c>
      <c r="U341" s="6">
        <f t="shared" si="27"/>
        <v>200610.84112149532</v>
      </c>
      <c r="V341" s="2" t="str">
        <f>VLOOKUP($J341,'Material category'!B:D,3,0)</f>
        <v>CA</v>
      </c>
      <c r="W341" s="2" t="str">
        <f>VLOOKUP(G341,'Cust Category'!A:C,3,0)</f>
        <v>Distributor</v>
      </c>
      <c r="X341" s="2" t="str">
        <f>VLOOKUP(G341,'Cust Category'!A:C,2,0)</f>
        <v>RATCHASIMA P.D.C. CO., LTD.</v>
      </c>
      <c r="Y341" s="31">
        <f t="shared" si="28"/>
        <v>62.79</v>
      </c>
      <c r="Z341">
        <f t="shared" si="29"/>
        <v>72</v>
      </c>
      <c r="AA341" s="48"/>
    </row>
    <row r="342" spans="1:27">
      <c r="A342" s="179">
        <v>45812</v>
      </c>
      <c r="B342" s="178" t="s">
        <v>5151</v>
      </c>
      <c r="C342" s="178" t="s">
        <v>5152</v>
      </c>
      <c r="D342" s="178" t="s">
        <v>12</v>
      </c>
      <c r="E342" s="178" t="s">
        <v>17</v>
      </c>
      <c r="F342" s="178" t="s">
        <v>5153</v>
      </c>
      <c r="G342" s="178" t="s">
        <v>4779</v>
      </c>
      <c r="H342" s="178" t="s">
        <v>3495</v>
      </c>
      <c r="I342" s="178" t="s">
        <v>4779</v>
      </c>
      <c r="J342" s="178" t="s">
        <v>4782</v>
      </c>
      <c r="K342" s="178" t="s">
        <v>4833</v>
      </c>
      <c r="L342" s="180">
        <v>250</v>
      </c>
      <c r="M342" s="181">
        <v>15540</v>
      </c>
      <c r="N342" s="2" t="str">
        <f>VLOOKUP($J342,'Material category'!B:D,2,0)</f>
        <v>CA BL</v>
      </c>
      <c r="O342" s="123">
        <f>VLOOKUP(E342,'Billing Type Category'!A:C,3,0)*$L342</f>
        <v>250</v>
      </c>
      <c r="P342" s="123">
        <f>VLOOKUP($J342,'Material category'!B:F,5,FALSE)*O342</f>
        <v>15697.5</v>
      </c>
      <c r="Q342" s="123">
        <f t="shared" si="25"/>
        <v>157.5</v>
      </c>
      <c r="R342" s="6">
        <f>VLOOKUP(E342,'Billing Type Category'!A:C,3,0)*M342</f>
        <v>15540</v>
      </c>
      <c r="S342" s="6">
        <f>VLOOKUP($J342,'Material category'!B:F,4,FALSE)*O342</f>
        <v>18000</v>
      </c>
      <c r="T342" s="6">
        <f t="shared" si="26"/>
        <v>1177.5700934579438</v>
      </c>
      <c r="U342" s="6">
        <f t="shared" si="27"/>
        <v>16717.570093457944</v>
      </c>
      <c r="V342" s="2" t="str">
        <f>VLOOKUP($J342,'Material category'!B:D,3,0)</f>
        <v>CA</v>
      </c>
      <c r="W342" s="2" t="str">
        <f>VLOOKUP(G342,'Cust Category'!A:C,3,0)</f>
        <v>Distributor</v>
      </c>
      <c r="X342" s="2" t="str">
        <f>VLOOKUP(G342,'Cust Category'!A:C,2,0)</f>
        <v>RATCHASIMA P.D.C. CO., LTD.</v>
      </c>
      <c r="Y342" s="31">
        <f t="shared" si="28"/>
        <v>62.79</v>
      </c>
      <c r="Z342">
        <f t="shared" si="29"/>
        <v>72</v>
      </c>
      <c r="AA342" s="48"/>
    </row>
    <row r="343" spans="1:27">
      <c r="A343" s="179">
        <v>45812</v>
      </c>
      <c r="B343" s="178" t="s">
        <v>5151</v>
      </c>
      <c r="C343" s="178" t="s">
        <v>5152</v>
      </c>
      <c r="D343" s="178" t="s">
        <v>12</v>
      </c>
      <c r="E343" s="178" t="s">
        <v>17</v>
      </c>
      <c r="F343" s="178" t="s">
        <v>5153</v>
      </c>
      <c r="G343" s="178" t="s">
        <v>4779</v>
      </c>
      <c r="H343" s="178" t="s">
        <v>3495</v>
      </c>
      <c r="I343" s="178" t="s">
        <v>4779</v>
      </c>
      <c r="J343" s="178" t="s">
        <v>4786</v>
      </c>
      <c r="K343" s="178" t="s">
        <v>4854</v>
      </c>
      <c r="L343" s="180">
        <v>500</v>
      </c>
      <c r="M343" s="181">
        <v>31080</v>
      </c>
      <c r="N343" s="2" t="str">
        <f>VLOOKUP($J343,'Material category'!B:D,2,0)</f>
        <v>CA MN</v>
      </c>
      <c r="O343" s="123">
        <f>VLOOKUP(E343,'Billing Type Category'!A:C,3,0)*$L343</f>
        <v>500</v>
      </c>
      <c r="P343" s="123">
        <f>VLOOKUP($J343,'Material category'!B:F,5,FALSE)*O343</f>
        <v>31395</v>
      </c>
      <c r="Q343" s="123">
        <f t="shared" si="25"/>
        <v>315</v>
      </c>
      <c r="R343" s="6">
        <f>VLOOKUP(E343,'Billing Type Category'!A:C,3,0)*M343</f>
        <v>31080</v>
      </c>
      <c r="S343" s="6">
        <f>VLOOKUP($J343,'Material category'!B:F,4,FALSE)*O343</f>
        <v>36000</v>
      </c>
      <c r="T343" s="6">
        <f t="shared" si="26"/>
        <v>2355.1401869158876</v>
      </c>
      <c r="U343" s="6">
        <f t="shared" si="27"/>
        <v>33435.140186915887</v>
      </c>
      <c r="V343" s="2" t="str">
        <f>VLOOKUP($J343,'Material category'!B:D,3,0)</f>
        <v>CA</v>
      </c>
      <c r="W343" s="2" t="str">
        <f>VLOOKUP(G343,'Cust Category'!A:C,3,0)</f>
        <v>Distributor</v>
      </c>
      <c r="X343" s="2" t="str">
        <f>VLOOKUP(G343,'Cust Category'!A:C,2,0)</f>
        <v>RATCHASIMA P.D.C. CO., LTD.</v>
      </c>
      <c r="Y343" s="31">
        <f t="shared" si="28"/>
        <v>62.79</v>
      </c>
      <c r="Z343">
        <f t="shared" si="29"/>
        <v>72</v>
      </c>
      <c r="AA343" s="48"/>
    </row>
    <row r="344" spans="1:27">
      <c r="A344" s="179">
        <v>45812</v>
      </c>
      <c r="B344" s="178" t="s">
        <v>5151</v>
      </c>
      <c r="C344" s="178" t="s">
        <v>5152</v>
      </c>
      <c r="D344" s="178" t="s">
        <v>12</v>
      </c>
      <c r="E344" s="178" t="s">
        <v>17</v>
      </c>
      <c r="F344" s="178" t="s">
        <v>5153</v>
      </c>
      <c r="G344" s="178" t="s">
        <v>4779</v>
      </c>
      <c r="H344" s="178" t="s">
        <v>3495</v>
      </c>
      <c r="I344" s="178" t="s">
        <v>4779</v>
      </c>
      <c r="J344" s="178" t="s">
        <v>4801</v>
      </c>
      <c r="K344" s="178" t="s">
        <v>4834</v>
      </c>
      <c r="L344" s="180">
        <v>3500</v>
      </c>
      <c r="M344" s="181">
        <v>217560</v>
      </c>
      <c r="N344" s="2" t="str">
        <f>VLOOKUP($J344,'Material category'!B:D,2,0)</f>
        <v>CA 100S YL</v>
      </c>
      <c r="O344" s="123">
        <f>VLOOKUP(E344,'Billing Type Category'!A:C,3,0)*$L344</f>
        <v>3500</v>
      </c>
      <c r="P344" s="123">
        <f>VLOOKUP($J344,'Material category'!B:F,5,FALSE)*O344</f>
        <v>219765</v>
      </c>
      <c r="Q344" s="123">
        <f t="shared" si="25"/>
        <v>2205</v>
      </c>
      <c r="R344" s="6">
        <f>VLOOKUP(E344,'Billing Type Category'!A:C,3,0)*M344</f>
        <v>217560</v>
      </c>
      <c r="S344" s="6">
        <f>VLOOKUP($J344,'Material category'!B:F,4,FALSE)*O344</f>
        <v>252000</v>
      </c>
      <c r="T344" s="6">
        <f t="shared" si="26"/>
        <v>16485.981308411214</v>
      </c>
      <c r="U344" s="6">
        <f t="shared" si="27"/>
        <v>234045.98130841122</v>
      </c>
      <c r="V344" s="2" t="str">
        <f>VLOOKUP($J344,'Material category'!B:D,3,0)</f>
        <v>CAHD</v>
      </c>
      <c r="W344" s="2" t="str">
        <f>VLOOKUP(G344,'Cust Category'!A:C,3,0)</f>
        <v>Distributor</v>
      </c>
      <c r="X344" s="2" t="str">
        <f>VLOOKUP(G344,'Cust Category'!A:C,2,0)</f>
        <v>RATCHASIMA P.D.C. CO., LTD.</v>
      </c>
      <c r="Y344" s="31">
        <f t="shared" si="28"/>
        <v>62.79</v>
      </c>
      <c r="Z344">
        <f t="shared" si="29"/>
        <v>72</v>
      </c>
      <c r="AA344" s="48"/>
    </row>
    <row r="345" spans="1:27">
      <c r="A345" s="179">
        <v>45812</v>
      </c>
      <c r="B345" s="178" t="s">
        <v>5151</v>
      </c>
      <c r="C345" s="178" t="s">
        <v>5152</v>
      </c>
      <c r="D345" s="178" t="s">
        <v>12</v>
      </c>
      <c r="E345" s="178" t="s">
        <v>17</v>
      </c>
      <c r="F345" s="178" t="s">
        <v>5153</v>
      </c>
      <c r="G345" s="178" t="s">
        <v>4779</v>
      </c>
      <c r="H345" s="178" t="s">
        <v>3495</v>
      </c>
      <c r="I345" s="178" t="s">
        <v>4779</v>
      </c>
      <c r="J345" s="178" t="s">
        <v>4806</v>
      </c>
      <c r="K345" s="178" t="s">
        <v>4852</v>
      </c>
      <c r="L345" s="180">
        <v>750</v>
      </c>
      <c r="M345" s="181">
        <v>46620</v>
      </c>
      <c r="N345" s="2" t="str">
        <f>VLOOKUP($J345,'Material category'!B:D,2,0)</f>
        <v>CA 100S GR</v>
      </c>
      <c r="O345" s="123">
        <f>VLOOKUP(E345,'Billing Type Category'!A:C,3,0)*$L345</f>
        <v>750</v>
      </c>
      <c r="P345" s="123">
        <f>VLOOKUP($J345,'Material category'!B:F,5,FALSE)*O345</f>
        <v>47092.5</v>
      </c>
      <c r="Q345" s="123">
        <f t="shared" si="25"/>
        <v>472.5</v>
      </c>
      <c r="R345" s="6">
        <f>VLOOKUP(E345,'Billing Type Category'!A:C,3,0)*M345</f>
        <v>46620</v>
      </c>
      <c r="S345" s="6">
        <f>VLOOKUP($J345,'Material category'!B:F,4,FALSE)*O345</f>
        <v>54000</v>
      </c>
      <c r="T345" s="6">
        <f t="shared" si="26"/>
        <v>3532.7102803738317</v>
      </c>
      <c r="U345" s="6">
        <f t="shared" si="27"/>
        <v>50152.710280373831</v>
      </c>
      <c r="V345" s="2" t="str">
        <f>VLOOKUP($J345,'Material category'!B:D,3,0)</f>
        <v>CAHD</v>
      </c>
      <c r="W345" s="2" t="str">
        <f>VLOOKUP(G345,'Cust Category'!A:C,3,0)</f>
        <v>Distributor</v>
      </c>
      <c r="X345" s="2" t="str">
        <f>VLOOKUP(G345,'Cust Category'!A:C,2,0)</f>
        <v>RATCHASIMA P.D.C. CO., LTD.</v>
      </c>
      <c r="Y345" s="31">
        <f t="shared" si="28"/>
        <v>62.79</v>
      </c>
      <c r="Z345">
        <f t="shared" si="29"/>
        <v>72</v>
      </c>
      <c r="AA345" s="48"/>
    </row>
    <row r="346" spans="1:27">
      <c r="A346" s="179">
        <v>45812</v>
      </c>
      <c r="B346" s="178" t="s">
        <v>5154</v>
      </c>
      <c r="C346" s="178" t="s">
        <v>5155</v>
      </c>
      <c r="D346" s="178" t="s">
        <v>12</v>
      </c>
      <c r="E346" s="178" t="s">
        <v>17</v>
      </c>
      <c r="F346" s="178" t="s">
        <v>5156</v>
      </c>
      <c r="G346" s="178" t="s">
        <v>4780</v>
      </c>
      <c r="H346" s="178" t="s">
        <v>3495</v>
      </c>
      <c r="I346" s="178" t="s">
        <v>4780</v>
      </c>
      <c r="J346" s="178" t="s">
        <v>4886</v>
      </c>
      <c r="K346" s="178" t="s">
        <v>4829</v>
      </c>
      <c r="L346" s="180">
        <v>250</v>
      </c>
      <c r="M346" s="181">
        <v>15540</v>
      </c>
      <c r="N346" s="2" t="str">
        <f>VLOOKUP($J346,'Material category'!B:D,2,0)</f>
        <v>WC BL</v>
      </c>
      <c r="O346" s="123">
        <f>VLOOKUP(E346,'Billing Type Category'!A:C,3,0)*$L346</f>
        <v>250</v>
      </c>
      <c r="P346" s="123">
        <f>VLOOKUP($J346,'Material category'!B:F,5,FALSE)*O346</f>
        <v>15697.5</v>
      </c>
      <c r="Q346" s="123">
        <f t="shared" si="25"/>
        <v>157.5</v>
      </c>
      <c r="R346" s="6">
        <f>VLOOKUP(E346,'Billing Type Category'!A:C,3,0)*M346</f>
        <v>15540</v>
      </c>
      <c r="S346" s="6">
        <f>VLOOKUP($J346,'Material category'!B:F,4,FALSE)*O346</f>
        <v>18000</v>
      </c>
      <c r="T346" s="6">
        <f t="shared" si="26"/>
        <v>1177.5700934579438</v>
      </c>
      <c r="U346" s="6">
        <f t="shared" si="27"/>
        <v>16717.570093457944</v>
      </c>
      <c r="V346" s="2" t="str">
        <f>VLOOKUP($J346,'Material category'!B:D,3,0)</f>
        <v>WI</v>
      </c>
      <c r="W346" s="2" t="str">
        <f>VLOOKUP(G346,'Cust Category'!A:C,3,0)</f>
        <v>Distributor</v>
      </c>
      <c r="X346" s="2" t="str">
        <f>VLOOKUP(G346,'Cust Category'!A:C,2,0)</f>
        <v>RATCHASIMA P.D.C. CO., LTD.</v>
      </c>
      <c r="Y346" s="31">
        <f t="shared" si="28"/>
        <v>62.79</v>
      </c>
      <c r="Z346">
        <f t="shared" si="29"/>
        <v>72</v>
      </c>
      <c r="AA346" s="48"/>
    </row>
    <row r="347" spans="1:27">
      <c r="A347" s="179">
        <v>45812</v>
      </c>
      <c r="B347" s="178" t="s">
        <v>5154</v>
      </c>
      <c r="C347" s="178" t="s">
        <v>5155</v>
      </c>
      <c r="D347" s="178" t="s">
        <v>12</v>
      </c>
      <c r="E347" s="178" t="s">
        <v>17</v>
      </c>
      <c r="F347" s="178" t="s">
        <v>5156</v>
      </c>
      <c r="G347" s="178" t="s">
        <v>4780</v>
      </c>
      <c r="H347" s="178" t="s">
        <v>3495</v>
      </c>
      <c r="I347" s="178" t="s">
        <v>4780</v>
      </c>
      <c r="J347" s="178" t="s">
        <v>4900</v>
      </c>
      <c r="K347" s="178" t="s">
        <v>4831</v>
      </c>
      <c r="L347" s="180">
        <v>250</v>
      </c>
      <c r="M347" s="181">
        <v>15540</v>
      </c>
      <c r="N347" s="2" t="str">
        <f>VLOOKUP($J347,'Material category'!B:D,2,0)</f>
        <v>WC GR</v>
      </c>
      <c r="O347" s="123">
        <f>VLOOKUP(E347,'Billing Type Category'!A:C,3,0)*$L347</f>
        <v>250</v>
      </c>
      <c r="P347" s="123">
        <f>VLOOKUP($J347,'Material category'!B:F,5,FALSE)*O347</f>
        <v>15697.5</v>
      </c>
      <c r="Q347" s="123">
        <f t="shared" si="25"/>
        <v>157.5</v>
      </c>
      <c r="R347" s="6">
        <f>VLOOKUP(E347,'Billing Type Category'!A:C,3,0)*M347</f>
        <v>15540</v>
      </c>
      <c r="S347" s="6">
        <f>VLOOKUP($J347,'Material category'!B:F,4,FALSE)*O347</f>
        <v>18000</v>
      </c>
      <c r="T347" s="6">
        <f t="shared" si="26"/>
        <v>1177.5700934579438</v>
      </c>
      <c r="U347" s="6">
        <f t="shared" si="27"/>
        <v>16717.570093457944</v>
      </c>
      <c r="V347" s="2" t="str">
        <f>VLOOKUP($J347,'Material category'!B:D,3,0)</f>
        <v>WI</v>
      </c>
      <c r="W347" s="2" t="str">
        <f>VLOOKUP(G347,'Cust Category'!A:C,3,0)</f>
        <v>Distributor</v>
      </c>
      <c r="X347" s="2" t="str">
        <f>VLOOKUP(G347,'Cust Category'!A:C,2,0)</f>
        <v>RATCHASIMA P.D.C. CO., LTD.</v>
      </c>
      <c r="Y347" s="31">
        <f t="shared" si="28"/>
        <v>62.79</v>
      </c>
      <c r="Z347">
        <f t="shared" si="29"/>
        <v>72</v>
      </c>
      <c r="AA347" s="48"/>
    </row>
    <row r="348" spans="1:27">
      <c r="A348" s="179">
        <v>45812</v>
      </c>
      <c r="B348" s="178" t="s">
        <v>5154</v>
      </c>
      <c r="C348" s="178" t="s">
        <v>5155</v>
      </c>
      <c r="D348" s="178" t="s">
        <v>12</v>
      </c>
      <c r="E348" s="178" t="s">
        <v>17</v>
      </c>
      <c r="F348" s="178" t="s">
        <v>5156</v>
      </c>
      <c r="G348" s="178" t="s">
        <v>4780</v>
      </c>
      <c r="H348" s="178" t="s">
        <v>3495</v>
      </c>
      <c r="I348" s="178" t="s">
        <v>4780</v>
      </c>
      <c r="J348" s="178" t="s">
        <v>4785</v>
      </c>
      <c r="K348" s="178" t="s">
        <v>4832</v>
      </c>
      <c r="L348" s="180">
        <v>1500</v>
      </c>
      <c r="M348" s="181">
        <v>93240</v>
      </c>
      <c r="N348" s="2" t="str">
        <f>VLOOKUP($J348,'Material category'!B:D,2,0)</f>
        <v>CA FL</v>
      </c>
      <c r="O348" s="123">
        <f>VLOOKUP(E348,'Billing Type Category'!A:C,3,0)*$L348</f>
        <v>1500</v>
      </c>
      <c r="P348" s="123">
        <f>VLOOKUP($J348,'Material category'!B:F,5,FALSE)*O348</f>
        <v>94185</v>
      </c>
      <c r="Q348" s="123">
        <f t="shared" si="25"/>
        <v>945</v>
      </c>
      <c r="R348" s="6">
        <f>VLOOKUP(E348,'Billing Type Category'!A:C,3,0)*M348</f>
        <v>93240</v>
      </c>
      <c r="S348" s="6">
        <f>VLOOKUP($J348,'Material category'!B:F,4,FALSE)*O348</f>
        <v>108000</v>
      </c>
      <c r="T348" s="6">
        <f t="shared" si="26"/>
        <v>7065.4205607476633</v>
      </c>
      <c r="U348" s="6">
        <f t="shared" si="27"/>
        <v>100305.42056074766</v>
      </c>
      <c r="V348" s="2" t="str">
        <f>VLOOKUP($J348,'Material category'!B:D,3,0)</f>
        <v>CA</v>
      </c>
      <c r="W348" s="2" t="str">
        <f>VLOOKUP(G348,'Cust Category'!A:C,3,0)</f>
        <v>Distributor</v>
      </c>
      <c r="X348" s="2" t="str">
        <f>VLOOKUP(G348,'Cust Category'!A:C,2,0)</f>
        <v>RATCHASIMA P.D.C. CO., LTD.</v>
      </c>
      <c r="Y348" s="31">
        <f t="shared" si="28"/>
        <v>62.79</v>
      </c>
      <c r="Z348">
        <f t="shared" si="29"/>
        <v>72</v>
      </c>
      <c r="AA348" s="48"/>
    </row>
    <row r="349" spans="1:27">
      <c r="A349" s="179">
        <v>45812</v>
      </c>
      <c r="B349" s="178" t="s">
        <v>5154</v>
      </c>
      <c r="C349" s="178" t="s">
        <v>5155</v>
      </c>
      <c r="D349" s="178" t="s">
        <v>12</v>
      </c>
      <c r="E349" s="178" t="s">
        <v>17</v>
      </c>
      <c r="F349" s="178" t="s">
        <v>5156</v>
      </c>
      <c r="G349" s="178" t="s">
        <v>4780</v>
      </c>
      <c r="H349" s="178" t="s">
        <v>3495</v>
      </c>
      <c r="I349" s="178" t="s">
        <v>4780</v>
      </c>
      <c r="J349" s="178" t="s">
        <v>4801</v>
      </c>
      <c r="K349" s="178" t="s">
        <v>4834</v>
      </c>
      <c r="L349" s="180">
        <v>2000</v>
      </c>
      <c r="M349" s="181">
        <v>124320</v>
      </c>
      <c r="N349" s="2" t="str">
        <f>VLOOKUP($J349,'Material category'!B:D,2,0)</f>
        <v>CA 100S YL</v>
      </c>
      <c r="O349" s="123">
        <f>VLOOKUP(E349,'Billing Type Category'!A:C,3,0)*$L349</f>
        <v>2000</v>
      </c>
      <c r="P349" s="123">
        <f>VLOOKUP($J349,'Material category'!B:F,5,FALSE)*O349</f>
        <v>125580</v>
      </c>
      <c r="Q349" s="123">
        <f t="shared" si="25"/>
        <v>1260</v>
      </c>
      <c r="R349" s="6">
        <f>VLOOKUP(E349,'Billing Type Category'!A:C,3,0)*M349</f>
        <v>124320</v>
      </c>
      <c r="S349" s="6">
        <f>VLOOKUP($J349,'Material category'!B:F,4,FALSE)*O349</f>
        <v>144000</v>
      </c>
      <c r="T349" s="6">
        <f t="shared" si="26"/>
        <v>9420.5607476635505</v>
      </c>
      <c r="U349" s="6">
        <f t="shared" si="27"/>
        <v>133740.56074766355</v>
      </c>
      <c r="V349" s="2" t="str">
        <f>VLOOKUP($J349,'Material category'!B:D,3,0)</f>
        <v>CAHD</v>
      </c>
      <c r="W349" s="2" t="str">
        <f>VLOOKUP(G349,'Cust Category'!A:C,3,0)</f>
        <v>Distributor</v>
      </c>
      <c r="X349" s="2" t="str">
        <f>VLOOKUP(G349,'Cust Category'!A:C,2,0)</f>
        <v>RATCHASIMA P.D.C. CO., LTD.</v>
      </c>
      <c r="Y349" s="31">
        <f t="shared" si="28"/>
        <v>62.79</v>
      </c>
      <c r="Z349">
        <f t="shared" si="29"/>
        <v>72</v>
      </c>
      <c r="AA349" s="48"/>
    </row>
    <row r="350" spans="1:27">
      <c r="A350" s="179">
        <v>45812</v>
      </c>
      <c r="B350" s="178" t="s">
        <v>5154</v>
      </c>
      <c r="C350" s="178" t="s">
        <v>5155</v>
      </c>
      <c r="D350" s="178" t="s">
        <v>12</v>
      </c>
      <c r="E350" s="178" t="s">
        <v>17</v>
      </c>
      <c r="F350" s="178" t="s">
        <v>5156</v>
      </c>
      <c r="G350" s="178" t="s">
        <v>4780</v>
      </c>
      <c r="H350" s="178" t="s">
        <v>3495</v>
      </c>
      <c r="I350" s="178" t="s">
        <v>4780</v>
      </c>
      <c r="J350" s="178" t="s">
        <v>4806</v>
      </c>
      <c r="K350" s="178" t="s">
        <v>4852</v>
      </c>
      <c r="L350" s="180">
        <v>11</v>
      </c>
      <c r="M350" s="181">
        <v>683.76</v>
      </c>
      <c r="N350" s="2" t="str">
        <f>VLOOKUP($J350,'Material category'!B:D,2,0)</f>
        <v>CA 100S GR</v>
      </c>
      <c r="O350" s="123">
        <f>VLOOKUP(E350,'Billing Type Category'!A:C,3,0)*$L350</f>
        <v>11</v>
      </c>
      <c r="P350" s="123">
        <f>VLOOKUP($J350,'Material category'!B:F,5,FALSE)*O350</f>
        <v>690.68999999999994</v>
      </c>
      <c r="Q350" s="123">
        <f t="shared" si="25"/>
        <v>6.92999999999995</v>
      </c>
      <c r="R350" s="6">
        <f>VLOOKUP(E350,'Billing Type Category'!A:C,3,0)*M350</f>
        <v>683.76</v>
      </c>
      <c r="S350" s="6">
        <f>VLOOKUP($J350,'Material category'!B:F,4,FALSE)*O350</f>
        <v>792</v>
      </c>
      <c r="T350" s="6">
        <f t="shared" si="26"/>
        <v>51.813084112149532</v>
      </c>
      <c r="U350" s="6">
        <f t="shared" si="27"/>
        <v>735.57308411214956</v>
      </c>
      <c r="V350" s="2" t="str">
        <f>VLOOKUP($J350,'Material category'!B:D,3,0)</f>
        <v>CAHD</v>
      </c>
      <c r="W350" s="2" t="str">
        <f>VLOOKUP(G350,'Cust Category'!A:C,3,0)</f>
        <v>Distributor</v>
      </c>
      <c r="X350" s="2" t="str">
        <f>VLOOKUP(G350,'Cust Category'!A:C,2,0)</f>
        <v>RATCHASIMA P.D.C. CO., LTD.</v>
      </c>
      <c r="Y350" s="31">
        <f t="shared" si="28"/>
        <v>62.789999999999992</v>
      </c>
      <c r="Z350">
        <f t="shared" si="29"/>
        <v>72</v>
      </c>
      <c r="AA350" s="48"/>
    </row>
    <row r="351" spans="1:27">
      <c r="A351" s="179">
        <v>45812</v>
      </c>
      <c r="B351" s="178" t="s">
        <v>5154</v>
      </c>
      <c r="C351" s="178" t="s">
        <v>5155</v>
      </c>
      <c r="D351" s="178" t="s">
        <v>12</v>
      </c>
      <c r="E351" s="178" t="s">
        <v>17</v>
      </c>
      <c r="F351" s="178" t="s">
        <v>5156</v>
      </c>
      <c r="G351" s="178" t="s">
        <v>4780</v>
      </c>
      <c r="H351" s="178" t="s">
        <v>3495</v>
      </c>
      <c r="I351" s="178" t="s">
        <v>4780</v>
      </c>
      <c r="J351" s="178" t="s">
        <v>4806</v>
      </c>
      <c r="K351" s="178" t="s">
        <v>4852</v>
      </c>
      <c r="L351" s="180">
        <v>489</v>
      </c>
      <c r="M351" s="181">
        <v>30396.240000000002</v>
      </c>
      <c r="N351" s="2" t="str">
        <f>VLOOKUP($J351,'Material category'!B:D,2,0)</f>
        <v>CA 100S GR</v>
      </c>
      <c r="O351" s="123">
        <f>VLOOKUP(E351,'Billing Type Category'!A:C,3,0)*$L351</f>
        <v>489</v>
      </c>
      <c r="P351" s="123">
        <f>VLOOKUP($J351,'Material category'!B:F,5,FALSE)*O351</f>
        <v>30704.31</v>
      </c>
      <c r="Q351" s="123">
        <f t="shared" si="25"/>
        <v>308.06999999999971</v>
      </c>
      <c r="R351" s="6">
        <f>VLOOKUP(E351,'Billing Type Category'!A:C,3,0)*M351</f>
        <v>30396.240000000002</v>
      </c>
      <c r="S351" s="6">
        <f>VLOOKUP($J351,'Material category'!B:F,4,FALSE)*O351</f>
        <v>35208</v>
      </c>
      <c r="T351" s="6">
        <f t="shared" si="26"/>
        <v>2303.3271028037384</v>
      </c>
      <c r="U351" s="6">
        <f t="shared" si="27"/>
        <v>32699.56710280374</v>
      </c>
      <c r="V351" s="2" t="str">
        <f>VLOOKUP($J351,'Material category'!B:D,3,0)</f>
        <v>CAHD</v>
      </c>
      <c r="W351" s="2" t="str">
        <f>VLOOKUP(G351,'Cust Category'!A:C,3,0)</f>
        <v>Distributor</v>
      </c>
      <c r="X351" s="2" t="str">
        <f>VLOOKUP(G351,'Cust Category'!A:C,2,0)</f>
        <v>RATCHASIMA P.D.C. CO., LTD.</v>
      </c>
      <c r="Y351" s="31">
        <f t="shared" si="28"/>
        <v>62.79</v>
      </c>
      <c r="Z351">
        <f t="shared" si="29"/>
        <v>72</v>
      </c>
      <c r="AA351" s="48"/>
    </row>
    <row r="352" spans="1:27">
      <c r="A352" s="179">
        <v>45813</v>
      </c>
      <c r="B352" s="178" t="s">
        <v>5186</v>
      </c>
      <c r="C352" s="178" t="s">
        <v>5187</v>
      </c>
      <c r="D352" s="178" t="s">
        <v>12</v>
      </c>
      <c r="E352" s="178" t="s">
        <v>17</v>
      </c>
      <c r="F352" s="178" t="s">
        <v>5188</v>
      </c>
      <c r="G352" s="178" t="s">
        <v>1194</v>
      </c>
      <c r="H352" s="178" t="s">
        <v>720</v>
      </c>
      <c r="I352" s="178" t="s">
        <v>3349</v>
      </c>
      <c r="J352" s="178" t="s">
        <v>4898</v>
      </c>
      <c r="K352" s="178" t="s">
        <v>4830</v>
      </c>
      <c r="L352" s="180">
        <v>500</v>
      </c>
      <c r="M352" s="181">
        <v>31395</v>
      </c>
      <c r="N352" s="2" t="str">
        <f>VLOOKUP($J352,'Material category'!B:D,2,0)</f>
        <v>WC RE</v>
      </c>
      <c r="O352" s="123">
        <f>VLOOKUP(E352,'Billing Type Category'!A:C,3,0)*$L352</f>
        <v>500</v>
      </c>
      <c r="P352" s="123">
        <f>VLOOKUP($J352,'Material category'!B:F,5,FALSE)*O352</f>
        <v>31395</v>
      </c>
      <c r="Q352" s="123">
        <f t="shared" si="25"/>
        <v>0</v>
      </c>
      <c r="R352" s="6">
        <f>VLOOKUP(E352,'Billing Type Category'!A:C,3,0)*M352</f>
        <v>31395</v>
      </c>
      <c r="S352" s="6">
        <f>VLOOKUP($J352,'Material category'!B:F,4,FALSE)*O352</f>
        <v>36000</v>
      </c>
      <c r="T352" s="6">
        <f t="shared" si="26"/>
        <v>2355.1401869158876</v>
      </c>
      <c r="U352" s="6">
        <f t="shared" si="27"/>
        <v>33750.140186915887</v>
      </c>
      <c r="V352" s="2" t="str">
        <f>VLOOKUP($J352,'Material category'!B:D,3,0)</f>
        <v>WI</v>
      </c>
      <c r="W352" s="2" t="str">
        <f>VLOOKUP(G352,'Cust Category'!A:C,3,0)</f>
        <v>Key Account</v>
      </c>
      <c r="X352" s="2" t="str">
        <f>VLOOKUP(G352,'Cust Category'!A:C,2,0)</f>
        <v>Petroleum Thai Corporation Co.,Ltd.</v>
      </c>
      <c r="Y352" s="31">
        <f t="shared" si="28"/>
        <v>62.79</v>
      </c>
      <c r="Z352">
        <f t="shared" si="29"/>
        <v>72</v>
      </c>
      <c r="AA352" s="48"/>
    </row>
    <row r="353" spans="1:27">
      <c r="A353" s="179">
        <v>45813</v>
      </c>
      <c r="B353" s="178" t="s">
        <v>5186</v>
      </c>
      <c r="C353" s="178" t="s">
        <v>5187</v>
      </c>
      <c r="D353" s="178" t="s">
        <v>12</v>
      </c>
      <c r="E353" s="178" t="s">
        <v>17</v>
      </c>
      <c r="F353" s="178" t="s">
        <v>5188</v>
      </c>
      <c r="G353" s="178" t="s">
        <v>1194</v>
      </c>
      <c r="H353" s="178" t="s">
        <v>720</v>
      </c>
      <c r="I353" s="178" t="s">
        <v>3349</v>
      </c>
      <c r="J353" s="178" t="s">
        <v>4886</v>
      </c>
      <c r="K353" s="178" t="s">
        <v>4829</v>
      </c>
      <c r="L353" s="180">
        <v>500</v>
      </c>
      <c r="M353" s="181">
        <v>31395</v>
      </c>
      <c r="N353" s="2" t="str">
        <f>VLOOKUP($J353,'Material category'!B:D,2,0)</f>
        <v>WC BL</v>
      </c>
      <c r="O353" s="123">
        <f>VLOOKUP(E353,'Billing Type Category'!A:C,3,0)*$L353</f>
        <v>500</v>
      </c>
      <c r="P353" s="123">
        <f>VLOOKUP($J353,'Material category'!B:F,5,FALSE)*O353</f>
        <v>31395</v>
      </c>
      <c r="Q353" s="123">
        <f t="shared" si="25"/>
        <v>0</v>
      </c>
      <c r="R353" s="6">
        <f>VLOOKUP(E353,'Billing Type Category'!A:C,3,0)*M353</f>
        <v>31395</v>
      </c>
      <c r="S353" s="6">
        <f>VLOOKUP($J353,'Material category'!B:F,4,FALSE)*O353</f>
        <v>36000</v>
      </c>
      <c r="T353" s="6">
        <f t="shared" si="26"/>
        <v>2355.1401869158876</v>
      </c>
      <c r="U353" s="6">
        <f t="shared" si="27"/>
        <v>33750.140186915887</v>
      </c>
      <c r="V353" s="2" t="str">
        <f>VLOOKUP($J353,'Material category'!B:D,3,0)</f>
        <v>WI</v>
      </c>
      <c r="W353" s="2" t="str">
        <f>VLOOKUP(G353,'Cust Category'!A:C,3,0)</f>
        <v>Key Account</v>
      </c>
      <c r="X353" s="2" t="str">
        <f>VLOOKUP(G353,'Cust Category'!A:C,2,0)</f>
        <v>Petroleum Thai Corporation Co.,Ltd.</v>
      </c>
      <c r="Y353" s="31">
        <f t="shared" si="28"/>
        <v>62.79</v>
      </c>
      <c r="Z353">
        <f t="shared" si="29"/>
        <v>72</v>
      </c>
      <c r="AA353" s="48"/>
    </row>
    <row r="354" spans="1:27">
      <c r="A354" s="179">
        <v>45813</v>
      </c>
      <c r="B354" s="178" t="s">
        <v>5186</v>
      </c>
      <c r="C354" s="178" t="s">
        <v>5187</v>
      </c>
      <c r="D354" s="178" t="s">
        <v>12</v>
      </c>
      <c r="E354" s="178" t="s">
        <v>17</v>
      </c>
      <c r="F354" s="178" t="s">
        <v>5188</v>
      </c>
      <c r="G354" s="178" t="s">
        <v>1194</v>
      </c>
      <c r="H354" s="178" t="s">
        <v>720</v>
      </c>
      <c r="I354" s="178" t="s">
        <v>3349</v>
      </c>
      <c r="J354" s="178" t="s">
        <v>4900</v>
      </c>
      <c r="K354" s="178" t="s">
        <v>4831</v>
      </c>
      <c r="L354" s="180">
        <v>500</v>
      </c>
      <c r="M354" s="181">
        <v>31395</v>
      </c>
      <c r="N354" s="2" t="str">
        <f>VLOOKUP($J354,'Material category'!B:D,2,0)</f>
        <v>WC GR</v>
      </c>
      <c r="O354" s="123">
        <f>VLOOKUP(E354,'Billing Type Category'!A:C,3,0)*$L354</f>
        <v>500</v>
      </c>
      <c r="P354" s="123">
        <f>VLOOKUP($J354,'Material category'!B:F,5,FALSE)*O354</f>
        <v>31395</v>
      </c>
      <c r="Q354" s="123">
        <f t="shared" si="25"/>
        <v>0</v>
      </c>
      <c r="R354" s="6">
        <f>VLOOKUP(E354,'Billing Type Category'!A:C,3,0)*M354</f>
        <v>31395</v>
      </c>
      <c r="S354" s="6">
        <f>VLOOKUP($J354,'Material category'!B:F,4,FALSE)*O354</f>
        <v>36000</v>
      </c>
      <c r="T354" s="6">
        <f t="shared" si="26"/>
        <v>2355.1401869158876</v>
      </c>
      <c r="U354" s="6">
        <f t="shared" si="27"/>
        <v>33750.140186915887</v>
      </c>
      <c r="V354" s="2" t="str">
        <f>VLOOKUP($J354,'Material category'!B:D,3,0)</f>
        <v>WI</v>
      </c>
      <c r="W354" s="2" t="str">
        <f>VLOOKUP(G354,'Cust Category'!A:C,3,0)</f>
        <v>Key Account</v>
      </c>
      <c r="X354" s="2" t="str">
        <f>VLOOKUP(G354,'Cust Category'!A:C,2,0)</f>
        <v>Petroleum Thai Corporation Co.,Ltd.</v>
      </c>
      <c r="Y354" s="31">
        <f t="shared" si="28"/>
        <v>62.79</v>
      </c>
      <c r="Z354">
        <f t="shared" si="29"/>
        <v>72</v>
      </c>
      <c r="AA354" s="48"/>
    </row>
    <row r="355" spans="1:27">
      <c r="A355" s="179">
        <v>45813</v>
      </c>
      <c r="B355" s="178" t="s">
        <v>5186</v>
      </c>
      <c r="C355" s="178" t="s">
        <v>5187</v>
      </c>
      <c r="D355" s="178" t="s">
        <v>12</v>
      </c>
      <c r="E355" s="178" t="s">
        <v>17</v>
      </c>
      <c r="F355" s="178" t="s">
        <v>5188</v>
      </c>
      <c r="G355" s="178" t="s">
        <v>1194</v>
      </c>
      <c r="H355" s="178" t="s">
        <v>720</v>
      </c>
      <c r="I355" s="178" t="s">
        <v>3349</v>
      </c>
      <c r="J355" s="178" t="s">
        <v>4785</v>
      </c>
      <c r="K355" s="178" t="s">
        <v>4832</v>
      </c>
      <c r="L355" s="180">
        <v>1500</v>
      </c>
      <c r="M355" s="181">
        <v>93735</v>
      </c>
      <c r="N355" s="2" t="str">
        <f>VLOOKUP($J355,'Material category'!B:D,2,0)</f>
        <v>CA FL</v>
      </c>
      <c r="O355" s="123">
        <f>VLOOKUP(E355,'Billing Type Category'!A:C,3,0)*$L355</f>
        <v>1500</v>
      </c>
      <c r="P355" s="123">
        <f>VLOOKUP($J355,'Material category'!B:F,5,FALSE)*O355</f>
        <v>94185</v>
      </c>
      <c r="Q355" s="123">
        <f t="shared" si="25"/>
        <v>450</v>
      </c>
      <c r="R355" s="6">
        <f>VLOOKUP(E355,'Billing Type Category'!A:C,3,0)*M355</f>
        <v>93735</v>
      </c>
      <c r="S355" s="6">
        <f>VLOOKUP($J355,'Material category'!B:F,4,FALSE)*O355</f>
        <v>108000</v>
      </c>
      <c r="T355" s="6">
        <f t="shared" si="26"/>
        <v>7065.4205607476633</v>
      </c>
      <c r="U355" s="6">
        <f t="shared" si="27"/>
        <v>100800.42056074766</v>
      </c>
      <c r="V355" s="2" t="str">
        <f>VLOOKUP($J355,'Material category'!B:D,3,0)</f>
        <v>CA</v>
      </c>
      <c r="W355" s="2" t="str">
        <f>VLOOKUP(G355,'Cust Category'!A:C,3,0)</f>
        <v>Key Account</v>
      </c>
      <c r="X355" s="2" t="str">
        <f>VLOOKUP(G355,'Cust Category'!A:C,2,0)</f>
        <v>Petroleum Thai Corporation Co.,Ltd.</v>
      </c>
      <c r="Y355" s="31">
        <f t="shared" si="28"/>
        <v>62.79</v>
      </c>
      <c r="Z355">
        <f t="shared" si="29"/>
        <v>72</v>
      </c>
      <c r="AA355" s="48"/>
    </row>
    <row r="356" spans="1:27">
      <c r="A356" s="179">
        <v>45813</v>
      </c>
      <c r="B356" s="178" t="s">
        <v>5186</v>
      </c>
      <c r="C356" s="178" t="s">
        <v>5187</v>
      </c>
      <c r="D356" s="178" t="s">
        <v>12</v>
      </c>
      <c r="E356" s="178" t="s">
        <v>17</v>
      </c>
      <c r="F356" s="178" t="s">
        <v>5188</v>
      </c>
      <c r="G356" s="178" t="s">
        <v>1194</v>
      </c>
      <c r="H356" s="178" t="s">
        <v>720</v>
      </c>
      <c r="I356" s="178" t="s">
        <v>3349</v>
      </c>
      <c r="J356" s="178" t="s">
        <v>4801</v>
      </c>
      <c r="K356" s="178" t="s">
        <v>4834</v>
      </c>
      <c r="L356" s="180">
        <v>1500</v>
      </c>
      <c r="M356" s="181">
        <v>94185</v>
      </c>
      <c r="N356" s="2" t="str">
        <f>VLOOKUP($J356,'Material category'!B:D,2,0)</f>
        <v>CA 100S YL</v>
      </c>
      <c r="O356" s="123">
        <f>VLOOKUP(E356,'Billing Type Category'!A:C,3,0)*$L356</f>
        <v>1500</v>
      </c>
      <c r="P356" s="123">
        <f>VLOOKUP($J356,'Material category'!B:F,5,FALSE)*O356</f>
        <v>94185</v>
      </c>
      <c r="Q356" s="123">
        <f t="shared" si="25"/>
        <v>0</v>
      </c>
      <c r="R356" s="6">
        <f>VLOOKUP(E356,'Billing Type Category'!A:C,3,0)*M356</f>
        <v>94185</v>
      </c>
      <c r="S356" s="6">
        <f>VLOOKUP($J356,'Material category'!B:F,4,FALSE)*O356</f>
        <v>108000</v>
      </c>
      <c r="T356" s="6">
        <f t="shared" si="26"/>
        <v>7065.4205607476633</v>
      </c>
      <c r="U356" s="6">
        <f t="shared" si="27"/>
        <v>101250.42056074766</v>
      </c>
      <c r="V356" s="2" t="str">
        <f>VLOOKUP($J356,'Material category'!B:D,3,0)</f>
        <v>CAHD</v>
      </c>
      <c r="W356" s="2" t="str">
        <f>VLOOKUP(G356,'Cust Category'!A:C,3,0)</f>
        <v>Key Account</v>
      </c>
      <c r="X356" s="2" t="str">
        <f>VLOOKUP(G356,'Cust Category'!A:C,2,0)</f>
        <v>Petroleum Thai Corporation Co.,Ltd.</v>
      </c>
      <c r="Y356" s="31">
        <f t="shared" si="28"/>
        <v>62.79</v>
      </c>
      <c r="Z356">
        <f t="shared" si="29"/>
        <v>72</v>
      </c>
      <c r="AA356" s="48"/>
    </row>
    <row r="357" spans="1:27">
      <c r="A357" s="179">
        <v>45813</v>
      </c>
      <c r="B357" s="178" t="s">
        <v>5189</v>
      </c>
      <c r="C357" s="178" t="s">
        <v>5190</v>
      </c>
      <c r="D357" s="178" t="s">
        <v>12</v>
      </c>
      <c r="E357" s="178" t="s">
        <v>17</v>
      </c>
      <c r="F357" s="178" t="s">
        <v>5191</v>
      </c>
      <c r="G357" s="178" t="s">
        <v>1176</v>
      </c>
      <c r="H357" s="178" t="s">
        <v>31</v>
      </c>
      <c r="I357" s="178" t="s">
        <v>1176</v>
      </c>
      <c r="J357" s="178" t="s">
        <v>4898</v>
      </c>
      <c r="K357" s="178" t="s">
        <v>4830</v>
      </c>
      <c r="L357" s="180">
        <v>10</v>
      </c>
      <c r="M357" s="181">
        <v>623</v>
      </c>
      <c r="N357" s="2" t="str">
        <f>VLOOKUP($J357,'Material category'!B:D,2,0)</f>
        <v>WC RE</v>
      </c>
      <c r="O357" s="123">
        <f>VLOOKUP(E357,'Billing Type Category'!A:C,3,0)*$L357</f>
        <v>10</v>
      </c>
      <c r="P357" s="123">
        <f>VLOOKUP($J357,'Material category'!B:F,5,FALSE)*O357</f>
        <v>627.9</v>
      </c>
      <c r="Q357" s="123">
        <f t="shared" si="25"/>
        <v>4.8999999999999773</v>
      </c>
      <c r="R357" s="6">
        <f>VLOOKUP(E357,'Billing Type Category'!A:C,3,0)*M357</f>
        <v>623</v>
      </c>
      <c r="S357" s="6">
        <f>VLOOKUP($J357,'Material category'!B:F,4,FALSE)*O357</f>
        <v>720</v>
      </c>
      <c r="T357" s="6">
        <f t="shared" si="26"/>
        <v>47.10280373831776</v>
      </c>
      <c r="U357" s="6">
        <f t="shared" si="27"/>
        <v>670.10280373831779</v>
      </c>
      <c r="V357" s="2" t="str">
        <f>VLOOKUP($J357,'Material category'!B:D,3,0)</f>
        <v>WI</v>
      </c>
      <c r="W357" s="2" t="str">
        <f>VLOOKUP(G357,'Cust Category'!A:C,3,0)</f>
        <v>Key Account</v>
      </c>
      <c r="X357" s="2" t="str">
        <f>VLOOKUP(G357,'Cust Category'!A:C,2,0)</f>
        <v>VILLA MARKET J.P. CO., LTD.</v>
      </c>
      <c r="Y357" s="31">
        <f t="shared" si="28"/>
        <v>62.79</v>
      </c>
      <c r="Z357">
        <f t="shared" si="29"/>
        <v>72</v>
      </c>
      <c r="AA357" s="48"/>
    </row>
    <row r="358" spans="1:27">
      <c r="A358" s="179">
        <v>45813</v>
      </c>
      <c r="B358" s="178" t="s">
        <v>5189</v>
      </c>
      <c r="C358" s="178" t="s">
        <v>5190</v>
      </c>
      <c r="D358" s="178" t="s">
        <v>12</v>
      </c>
      <c r="E358" s="178" t="s">
        <v>17</v>
      </c>
      <c r="F358" s="178" t="s">
        <v>5191</v>
      </c>
      <c r="G358" s="178" t="s">
        <v>1176</v>
      </c>
      <c r="H358" s="178" t="s">
        <v>31</v>
      </c>
      <c r="I358" s="178" t="s">
        <v>1176</v>
      </c>
      <c r="J358" s="178" t="s">
        <v>4886</v>
      </c>
      <c r="K358" s="178" t="s">
        <v>4829</v>
      </c>
      <c r="L358" s="180">
        <v>10</v>
      </c>
      <c r="M358" s="181">
        <v>623</v>
      </c>
      <c r="N358" s="2" t="str">
        <f>VLOOKUP($J358,'Material category'!B:D,2,0)</f>
        <v>WC BL</v>
      </c>
      <c r="O358" s="123">
        <f>VLOOKUP(E358,'Billing Type Category'!A:C,3,0)*$L358</f>
        <v>10</v>
      </c>
      <c r="P358" s="123">
        <f>VLOOKUP($J358,'Material category'!B:F,5,FALSE)*O358</f>
        <v>627.9</v>
      </c>
      <c r="Q358" s="123">
        <f t="shared" si="25"/>
        <v>4.8999999999999773</v>
      </c>
      <c r="R358" s="6">
        <f>VLOOKUP(E358,'Billing Type Category'!A:C,3,0)*M358</f>
        <v>623</v>
      </c>
      <c r="S358" s="6">
        <f>VLOOKUP($J358,'Material category'!B:F,4,FALSE)*O358</f>
        <v>720</v>
      </c>
      <c r="T358" s="6">
        <f t="shared" si="26"/>
        <v>47.10280373831776</v>
      </c>
      <c r="U358" s="6">
        <f t="shared" si="27"/>
        <v>670.10280373831779</v>
      </c>
      <c r="V358" s="2" t="str">
        <f>VLOOKUP($J358,'Material category'!B:D,3,0)</f>
        <v>WI</v>
      </c>
      <c r="W358" s="2" t="str">
        <f>VLOOKUP(G358,'Cust Category'!A:C,3,0)</f>
        <v>Key Account</v>
      </c>
      <c r="X358" s="2" t="str">
        <f>VLOOKUP(G358,'Cust Category'!A:C,2,0)</f>
        <v>VILLA MARKET J.P. CO., LTD.</v>
      </c>
      <c r="Y358" s="31">
        <f t="shared" si="28"/>
        <v>62.79</v>
      </c>
      <c r="Z358">
        <f t="shared" si="29"/>
        <v>72</v>
      </c>
      <c r="AA358" s="48"/>
    </row>
    <row r="359" spans="1:27">
      <c r="A359" s="179">
        <v>45813</v>
      </c>
      <c r="B359" s="178" t="s">
        <v>5189</v>
      </c>
      <c r="C359" s="178" t="s">
        <v>5190</v>
      </c>
      <c r="D359" s="178" t="s">
        <v>12</v>
      </c>
      <c r="E359" s="178" t="s">
        <v>17</v>
      </c>
      <c r="F359" s="178" t="s">
        <v>5191</v>
      </c>
      <c r="G359" s="178" t="s">
        <v>1176</v>
      </c>
      <c r="H359" s="178" t="s">
        <v>31</v>
      </c>
      <c r="I359" s="178" t="s">
        <v>1176</v>
      </c>
      <c r="J359" s="178" t="s">
        <v>4900</v>
      </c>
      <c r="K359" s="178" t="s">
        <v>4831</v>
      </c>
      <c r="L359" s="180">
        <v>10</v>
      </c>
      <c r="M359" s="181">
        <v>623</v>
      </c>
      <c r="N359" s="2" t="str">
        <f>VLOOKUP($J359,'Material category'!B:D,2,0)</f>
        <v>WC GR</v>
      </c>
      <c r="O359" s="123">
        <f>VLOOKUP(E359,'Billing Type Category'!A:C,3,0)*$L359</f>
        <v>10</v>
      </c>
      <c r="P359" s="123">
        <f>VLOOKUP($J359,'Material category'!B:F,5,FALSE)*O359</f>
        <v>627.9</v>
      </c>
      <c r="Q359" s="123">
        <f t="shared" si="25"/>
        <v>4.8999999999999773</v>
      </c>
      <c r="R359" s="6">
        <f>VLOOKUP(E359,'Billing Type Category'!A:C,3,0)*M359</f>
        <v>623</v>
      </c>
      <c r="S359" s="6">
        <f>VLOOKUP($J359,'Material category'!B:F,4,FALSE)*O359</f>
        <v>720</v>
      </c>
      <c r="T359" s="6">
        <f t="shared" si="26"/>
        <v>47.10280373831776</v>
      </c>
      <c r="U359" s="6">
        <f t="shared" si="27"/>
        <v>670.10280373831779</v>
      </c>
      <c r="V359" s="2" t="str">
        <f>VLOOKUP($J359,'Material category'!B:D,3,0)</f>
        <v>WI</v>
      </c>
      <c r="W359" s="2" t="str">
        <f>VLOOKUP(G359,'Cust Category'!A:C,3,0)</f>
        <v>Key Account</v>
      </c>
      <c r="X359" s="2" t="str">
        <f>VLOOKUP(G359,'Cust Category'!A:C,2,0)</f>
        <v>VILLA MARKET J.P. CO., LTD.</v>
      </c>
      <c r="Y359" s="31">
        <f t="shared" si="28"/>
        <v>62.79</v>
      </c>
      <c r="Z359">
        <f t="shared" si="29"/>
        <v>72</v>
      </c>
      <c r="AA359" s="48"/>
    </row>
    <row r="360" spans="1:27">
      <c r="A360" s="179">
        <v>45813</v>
      </c>
      <c r="B360" s="178" t="s">
        <v>5192</v>
      </c>
      <c r="C360" s="178" t="s">
        <v>5193</v>
      </c>
      <c r="D360" s="178" t="s">
        <v>12</v>
      </c>
      <c r="E360" s="178" t="s">
        <v>17</v>
      </c>
      <c r="F360" s="178" t="s">
        <v>5194</v>
      </c>
      <c r="G360" s="178" t="s">
        <v>1172</v>
      </c>
      <c r="H360" s="178" t="s">
        <v>31</v>
      </c>
      <c r="I360" s="178" t="s">
        <v>1172</v>
      </c>
      <c r="J360" s="178" t="s">
        <v>4791</v>
      </c>
      <c r="K360" s="178" t="s">
        <v>4820</v>
      </c>
      <c r="L360" s="180">
        <v>80</v>
      </c>
      <c r="M360" s="181">
        <v>10757.6</v>
      </c>
      <c r="N360" s="2" t="str">
        <f>VLOOKUP($J360,'Material category'!B:D,2,0)</f>
        <v>ME SB</v>
      </c>
      <c r="O360" s="123">
        <f>VLOOKUP(E360,'Billing Type Category'!A:C,3,0)*$L360</f>
        <v>80</v>
      </c>
      <c r="P360" s="123">
        <f>VLOOKUP($J360,'Material category'!B:F,5,FALSE)*O360</f>
        <v>11082.4</v>
      </c>
      <c r="Q360" s="123">
        <f t="shared" si="25"/>
        <v>324.79999999999927</v>
      </c>
      <c r="R360" s="6">
        <f>VLOOKUP(E360,'Billing Type Category'!A:C,3,0)*M360</f>
        <v>10757.6</v>
      </c>
      <c r="S360" s="6">
        <f>VLOOKUP($J360,'Material category'!B:F,4,FALSE)*O360</f>
        <v>12800</v>
      </c>
      <c r="T360" s="6">
        <f t="shared" si="26"/>
        <v>837.38317757009349</v>
      </c>
      <c r="U360" s="6">
        <f t="shared" si="27"/>
        <v>11594.983177570093</v>
      </c>
      <c r="V360" s="2" t="str">
        <f>VLOOKUP($J360,'Material category'!B:D,3,0)</f>
        <v>EV</v>
      </c>
      <c r="W360" s="2" t="str">
        <f>VLOOKUP(G360,'Cust Category'!A:C,3,0)</f>
        <v>Key Account</v>
      </c>
      <c r="X360" s="2" t="str">
        <f>VLOOKUP(G360,'Cust Category'!A:C,2,0)</f>
        <v>VILLA MARKET J.P. CO., LTD.</v>
      </c>
      <c r="Y360" s="31">
        <f t="shared" si="28"/>
        <v>138.53</v>
      </c>
      <c r="Z360">
        <f t="shared" si="29"/>
        <v>160</v>
      </c>
      <c r="AA360" s="48"/>
    </row>
    <row r="361" spans="1:27">
      <c r="A361" s="179">
        <v>45813</v>
      </c>
      <c r="B361" s="178" t="s">
        <v>5192</v>
      </c>
      <c r="C361" s="178" t="s">
        <v>5193</v>
      </c>
      <c r="D361" s="178" t="s">
        <v>12</v>
      </c>
      <c r="E361" s="178" t="s">
        <v>17</v>
      </c>
      <c r="F361" s="178" t="s">
        <v>5194</v>
      </c>
      <c r="G361" s="178" t="s">
        <v>1172</v>
      </c>
      <c r="H361" s="178" t="s">
        <v>31</v>
      </c>
      <c r="I361" s="178" t="s">
        <v>1172</v>
      </c>
      <c r="J361" s="178" t="s">
        <v>4792</v>
      </c>
      <c r="K361" s="178" t="s">
        <v>4851</v>
      </c>
      <c r="L361" s="180">
        <v>10</v>
      </c>
      <c r="M361" s="181">
        <v>1475.5</v>
      </c>
      <c r="N361" s="2" t="str">
        <f>VLOOKUP($J361,'Material category'!B:D,2,0)</f>
        <v>ME OP</v>
      </c>
      <c r="O361" s="123">
        <f>VLOOKUP(E361,'Billing Type Category'!A:C,3,0)*$L361</f>
        <v>10</v>
      </c>
      <c r="P361" s="123">
        <f>VLOOKUP($J361,'Material category'!B:F,5,FALSE)*O361</f>
        <v>1515.5</v>
      </c>
      <c r="Q361" s="123">
        <f t="shared" si="25"/>
        <v>40</v>
      </c>
      <c r="R361" s="6">
        <f>VLOOKUP(E361,'Billing Type Category'!A:C,3,0)*M361</f>
        <v>1475.5</v>
      </c>
      <c r="S361" s="6">
        <f>VLOOKUP($J361,'Material category'!B:F,4,FALSE)*O361</f>
        <v>1750</v>
      </c>
      <c r="T361" s="6">
        <f t="shared" si="26"/>
        <v>114.48598130841121</v>
      </c>
      <c r="U361" s="6">
        <f t="shared" si="27"/>
        <v>1589.9859813084113</v>
      </c>
      <c r="V361" s="2" t="str">
        <f>VLOOKUP($J361,'Material category'!B:D,3,0)</f>
        <v>EV</v>
      </c>
      <c r="W361" s="2" t="str">
        <f>VLOOKUP(G361,'Cust Category'!A:C,3,0)</f>
        <v>Key Account</v>
      </c>
      <c r="X361" s="2" t="str">
        <f>VLOOKUP(G361,'Cust Category'!A:C,2,0)</f>
        <v>VILLA MARKET J.P. CO., LTD.</v>
      </c>
      <c r="Y361" s="31">
        <f t="shared" si="28"/>
        <v>151.55000000000001</v>
      </c>
      <c r="Z361">
        <f t="shared" si="29"/>
        <v>175</v>
      </c>
      <c r="AA361" s="48"/>
    </row>
    <row r="362" spans="1:27">
      <c r="A362" s="179">
        <v>45813</v>
      </c>
      <c r="B362" s="178" t="s">
        <v>5192</v>
      </c>
      <c r="C362" s="178" t="s">
        <v>5193</v>
      </c>
      <c r="D362" s="178" t="s">
        <v>12</v>
      </c>
      <c r="E362" s="178" t="s">
        <v>17</v>
      </c>
      <c r="F362" s="178" t="s">
        <v>5194</v>
      </c>
      <c r="G362" s="178" t="s">
        <v>1172</v>
      </c>
      <c r="H362" s="178" t="s">
        <v>31</v>
      </c>
      <c r="I362" s="178" t="s">
        <v>1172</v>
      </c>
      <c r="J362" s="178" t="s">
        <v>4886</v>
      </c>
      <c r="K362" s="178" t="s">
        <v>4829</v>
      </c>
      <c r="L362" s="180">
        <v>20</v>
      </c>
      <c r="M362" s="181">
        <v>1246</v>
      </c>
      <c r="N362" s="2" t="str">
        <f>VLOOKUP($J362,'Material category'!B:D,2,0)</f>
        <v>WC BL</v>
      </c>
      <c r="O362" s="123">
        <f>VLOOKUP(E362,'Billing Type Category'!A:C,3,0)*$L362</f>
        <v>20</v>
      </c>
      <c r="P362" s="123">
        <f>VLOOKUP($J362,'Material category'!B:F,5,FALSE)*O362</f>
        <v>1255.8</v>
      </c>
      <c r="Q362" s="123">
        <f t="shared" si="25"/>
        <v>9.7999999999999545</v>
      </c>
      <c r="R362" s="6">
        <f>VLOOKUP(E362,'Billing Type Category'!A:C,3,0)*M362</f>
        <v>1246</v>
      </c>
      <c r="S362" s="6">
        <f>VLOOKUP($J362,'Material category'!B:F,4,FALSE)*O362</f>
        <v>1440</v>
      </c>
      <c r="T362" s="6">
        <f t="shared" si="26"/>
        <v>94.205607476635521</v>
      </c>
      <c r="U362" s="6">
        <f t="shared" si="27"/>
        <v>1340.2056074766356</v>
      </c>
      <c r="V362" s="2" t="str">
        <f>VLOOKUP($J362,'Material category'!B:D,3,0)</f>
        <v>WI</v>
      </c>
      <c r="W362" s="2" t="str">
        <f>VLOOKUP(G362,'Cust Category'!A:C,3,0)</f>
        <v>Key Account</v>
      </c>
      <c r="X362" s="2" t="str">
        <f>VLOOKUP(G362,'Cust Category'!A:C,2,0)</f>
        <v>VILLA MARKET J.P. CO., LTD.</v>
      </c>
      <c r="Y362" s="31">
        <f t="shared" si="28"/>
        <v>62.79</v>
      </c>
      <c r="Z362">
        <f t="shared" si="29"/>
        <v>72</v>
      </c>
      <c r="AA362" s="48"/>
    </row>
    <row r="363" spans="1:27">
      <c r="A363" s="179">
        <v>45813</v>
      </c>
      <c r="B363" s="178" t="s">
        <v>5192</v>
      </c>
      <c r="C363" s="178" t="s">
        <v>5193</v>
      </c>
      <c r="D363" s="178" t="s">
        <v>12</v>
      </c>
      <c r="E363" s="178" t="s">
        <v>17</v>
      </c>
      <c r="F363" s="178" t="s">
        <v>5194</v>
      </c>
      <c r="G363" s="178" t="s">
        <v>1172</v>
      </c>
      <c r="H363" s="178" t="s">
        <v>31</v>
      </c>
      <c r="I363" s="178" t="s">
        <v>1172</v>
      </c>
      <c r="J363" s="178" t="s">
        <v>4900</v>
      </c>
      <c r="K363" s="178" t="s">
        <v>4831</v>
      </c>
      <c r="L363" s="180">
        <v>20</v>
      </c>
      <c r="M363" s="181">
        <v>1246</v>
      </c>
      <c r="N363" s="2" t="str">
        <f>VLOOKUP($J363,'Material category'!B:D,2,0)</f>
        <v>WC GR</v>
      </c>
      <c r="O363" s="123">
        <f>VLOOKUP(E363,'Billing Type Category'!A:C,3,0)*$L363</f>
        <v>20</v>
      </c>
      <c r="P363" s="123">
        <f>VLOOKUP($J363,'Material category'!B:F,5,FALSE)*O363</f>
        <v>1255.8</v>
      </c>
      <c r="Q363" s="123">
        <f t="shared" si="25"/>
        <v>9.7999999999999545</v>
      </c>
      <c r="R363" s="6">
        <f>VLOOKUP(E363,'Billing Type Category'!A:C,3,0)*M363</f>
        <v>1246</v>
      </c>
      <c r="S363" s="6">
        <f>VLOOKUP($J363,'Material category'!B:F,4,FALSE)*O363</f>
        <v>1440</v>
      </c>
      <c r="T363" s="6">
        <f t="shared" si="26"/>
        <v>94.205607476635521</v>
      </c>
      <c r="U363" s="6">
        <f t="shared" si="27"/>
        <v>1340.2056074766356</v>
      </c>
      <c r="V363" s="2" t="str">
        <f>VLOOKUP($J363,'Material category'!B:D,3,0)</f>
        <v>WI</v>
      </c>
      <c r="W363" s="2" t="str">
        <f>VLOOKUP(G363,'Cust Category'!A:C,3,0)</f>
        <v>Key Account</v>
      </c>
      <c r="X363" s="2" t="str">
        <f>VLOOKUP(G363,'Cust Category'!A:C,2,0)</f>
        <v>VILLA MARKET J.P. CO., LTD.</v>
      </c>
      <c r="Y363" s="31">
        <f t="shared" si="28"/>
        <v>62.79</v>
      </c>
      <c r="Z363">
        <f t="shared" si="29"/>
        <v>72</v>
      </c>
      <c r="AA363" s="48"/>
    </row>
    <row r="364" spans="1:27">
      <c r="A364" s="179">
        <v>45813</v>
      </c>
      <c r="B364" s="178" t="s">
        <v>5192</v>
      </c>
      <c r="C364" s="178" t="s">
        <v>5193</v>
      </c>
      <c r="D364" s="178" t="s">
        <v>12</v>
      </c>
      <c r="E364" s="178" t="s">
        <v>17</v>
      </c>
      <c r="F364" s="178" t="s">
        <v>5194</v>
      </c>
      <c r="G364" s="178" t="s">
        <v>1172</v>
      </c>
      <c r="H364" s="178" t="s">
        <v>31</v>
      </c>
      <c r="I364" s="178" t="s">
        <v>1172</v>
      </c>
      <c r="J364" s="178" t="s">
        <v>4782</v>
      </c>
      <c r="K364" s="178" t="s">
        <v>4833</v>
      </c>
      <c r="L364" s="180">
        <v>160</v>
      </c>
      <c r="M364" s="181">
        <v>9910.4</v>
      </c>
      <c r="N364" s="2" t="str">
        <f>VLOOKUP($J364,'Material category'!B:D,2,0)</f>
        <v>CA BL</v>
      </c>
      <c r="O364" s="123">
        <f>VLOOKUP(E364,'Billing Type Category'!A:C,3,0)*$L364</f>
        <v>160</v>
      </c>
      <c r="P364" s="123">
        <f>VLOOKUP($J364,'Material category'!B:F,5,FALSE)*O364</f>
        <v>10046.4</v>
      </c>
      <c r="Q364" s="123">
        <f t="shared" si="25"/>
        <v>136</v>
      </c>
      <c r="R364" s="6">
        <f>VLOOKUP(E364,'Billing Type Category'!A:C,3,0)*M364</f>
        <v>9910.4</v>
      </c>
      <c r="S364" s="6">
        <f>VLOOKUP($J364,'Material category'!B:F,4,FALSE)*O364</f>
        <v>11520</v>
      </c>
      <c r="T364" s="6">
        <f t="shared" si="26"/>
        <v>753.64485981308417</v>
      </c>
      <c r="U364" s="6">
        <f t="shared" si="27"/>
        <v>10664.044859813084</v>
      </c>
      <c r="V364" s="2" t="str">
        <f>VLOOKUP($J364,'Material category'!B:D,3,0)</f>
        <v>CA</v>
      </c>
      <c r="W364" s="2" t="str">
        <f>VLOOKUP(G364,'Cust Category'!A:C,3,0)</f>
        <v>Key Account</v>
      </c>
      <c r="X364" s="2" t="str">
        <f>VLOOKUP(G364,'Cust Category'!A:C,2,0)</f>
        <v>VILLA MARKET J.P. CO., LTD.</v>
      </c>
      <c r="Y364" s="31">
        <f t="shared" si="28"/>
        <v>62.79</v>
      </c>
      <c r="Z364">
        <f t="shared" si="29"/>
        <v>72</v>
      </c>
      <c r="AA364" s="48"/>
    </row>
    <row r="365" spans="1:27">
      <c r="A365" s="179">
        <v>45813</v>
      </c>
      <c r="B365" s="178" t="s">
        <v>5192</v>
      </c>
      <c r="C365" s="178" t="s">
        <v>5193</v>
      </c>
      <c r="D365" s="178" t="s">
        <v>12</v>
      </c>
      <c r="E365" s="178" t="s">
        <v>17</v>
      </c>
      <c r="F365" s="178" t="s">
        <v>5194</v>
      </c>
      <c r="G365" s="178" t="s">
        <v>1172</v>
      </c>
      <c r="H365" s="178" t="s">
        <v>31</v>
      </c>
      <c r="I365" s="178" t="s">
        <v>1172</v>
      </c>
      <c r="J365" s="178" t="s">
        <v>4786</v>
      </c>
      <c r="K365" s="178" t="s">
        <v>4854</v>
      </c>
      <c r="L365" s="180">
        <v>40</v>
      </c>
      <c r="M365" s="181">
        <v>2477.6</v>
      </c>
      <c r="N365" s="2" t="str">
        <f>VLOOKUP($J365,'Material category'!B:D,2,0)</f>
        <v>CA MN</v>
      </c>
      <c r="O365" s="123">
        <f>VLOOKUP(E365,'Billing Type Category'!A:C,3,0)*$L365</f>
        <v>40</v>
      </c>
      <c r="P365" s="123">
        <f>VLOOKUP($J365,'Material category'!B:F,5,FALSE)*O365</f>
        <v>2511.6</v>
      </c>
      <c r="Q365" s="123">
        <f t="shared" si="25"/>
        <v>34</v>
      </c>
      <c r="R365" s="6">
        <f>VLOOKUP(E365,'Billing Type Category'!A:C,3,0)*M365</f>
        <v>2477.6</v>
      </c>
      <c r="S365" s="6">
        <f>VLOOKUP($J365,'Material category'!B:F,4,FALSE)*O365</f>
        <v>2880</v>
      </c>
      <c r="T365" s="6">
        <f t="shared" si="26"/>
        <v>188.41121495327104</v>
      </c>
      <c r="U365" s="6">
        <f t="shared" si="27"/>
        <v>2666.0112149532711</v>
      </c>
      <c r="V365" s="2" t="str">
        <f>VLOOKUP($J365,'Material category'!B:D,3,0)</f>
        <v>CA</v>
      </c>
      <c r="W365" s="2" t="str">
        <f>VLOOKUP(G365,'Cust Category'!A:C,3,0)</f>
        <v>Key Account</v>
      </c>
      <c r="X365" s="2" t="str">
        <f>VLOOKUP(G365,'Cust Category'!A:C,2,0)</f>
        <v>VILLA MARKET J.P. CO., LTD.</v>
      </c>
      <c r="Y365" s="31">
        <f t="shared" si="28"/>
        <v>62.79</v>
      </c>
      <c r="Z365">
        <f t="shared" si="29"/>
        <v>72</v>
      </c>
      <c r="AA365" s="48"/>
    </row>
    <row r="366" spans="1:27">
      <c r="A366" s="179">
        <v>45813</v>
      </c>
      <c r="B366" s="178" t="s">
        <v>5195</v>
      </c>
      <c r="C366" s="178" t="s">
        <v>5196</v>
      </c>
      <c r="D366" s="178" t="s">
        <v>12</v>
      </c>
      <c r="E366" s="178" t="s">
        <v>17</v>
      </c>
      <c r="F366" s="178" t="s">
        <v>5197</v>
      </c>
      <c r="G366" s="178" t="s">
        <v>1175</v>
      </c>
      <c r="H366" s="178" t="s">
        <v>31</v>
      </c>
      <c r="I366" s="178" t="s">
        <v>1175</v>
      </c>
      <c r="J366" s="178" t="s">
        <v>4902</v>
      </c>
      <c r="K366" s="178" t="s">
        <v>4821</v>
      </c>
      <c r="L366" s="180">
        <v>20</v>
      </c>
      <c r="M366" s="181">
        <v>2689.4</v>
      </c>
      <c r="N366" s="2" t="str">
        <f>VLOOKUP($J366,'Material category'!B:D,2,0)</f>
        <v>ME OB</v>
      </c>
      <c r="O366" s="123">
        <f>VLOOKUP(E366,'Billing Type Category'!A:C,3,0)*$L366</f>
        <v>20</v>
      </c>
      <c r="P366" s="123">
        <f>VLOOKUP($J366,'Material category'!B:F,5,FALSE)*O366</f>
        <v>2770.6</v>
      </c>
      <c r="Q366" s="123">
        <f t="shared" si="25"/>
        <v>81.199999999999818</v>
      </c>
      <c r="R366" s="6">
        <f>VLOOKUP(E366,'Billing Type Category'!A:C,3,0)*M366</f>
        <v>2689.4</v>
      </c>
      <c r="S366" s="6">
        <f>VLOOKUP($J366,'Material category'!B:F,4,FALSE)*O366</f>
        <v>3200</v>
      </c>
      <c r="T366" s="6">
        <f t="shared" si="26"/>
        <v>209.34579439252337</v>
      </c>
      <c r="U366" s="6">
        <f t="shared" si="27"/>
        <v>2898.7457943925233</v>
      </c>
      <c r="V366" s="2" t="str">
        <f>VLOOKUP($J366,'Material category'!B:D,3,0)</f>
        <v>EV</v>
      </c>
      <c r="W366" s="2" t="str">
        <f>VLOOKUP(G366,'Cust Category'!A:C,3,0)</f>
        <v>Key Account</v>
      </c>
      <c r="X366" s="2" t="str">
        <f>VLOOKUP(G366,'Cust Category'!A:C,2,0)</f>
        <v>VILLA MARKET J.P. CO., LTD.</v>
      </c>
      <c r="Y366" s="31">
        <f t="shared" si="28"/>
        <v>138.53</v>
      </c>
      <c r="Z366">
        <f t="shared" si="29"/>
        <v>160</v>
      </c>
      <c r="AA366" s="48"/>
    </row>
    <row r="367" spans="1:27">
      <c r="A367" s="179">
        <v>45813</v>
      </c>
      <c r="B367" s="178" t="s">
        <v>5195</v>
      </c>
      <c r="C367" s="178" t="s">
        <v>5196</v>
      </c>
      <c r="D367" s="178" t="s">
        <v>12</v>
      </c>
      <c r="E367" s="178" t="s">
        <v>17</v>
      </c>
      <c r="F367" s="178" t="s">
        <v>5197</v>
      </c>
      <c r="G367" s="178" t="s">
        <v>1175</v>
      </c>
      <c r="H367" s="178" t="s">
        <v>31</v>
      </c>
      <c r="I367" s="178" t="s">
        <v>1175</v>
      </c>
      <c r="J367" s="178" t="s">
        <v>4886</v>
      </c>
      <c r="K367" s="178" t="s">
        <v>4829</v>
      </c>
      <c r="L367" s="180">
        <v>10</v>
      </c>
      <c r="M367" s="181">
        <v>623</v>
      </c>
      <c r="N367" s="2" t="str">
        <f>VLOOKUP($J367,'Material category'!B:D,2,0)</f>
        <v>WC BL</v>
      </c>
      <c r="O367" s="123">
        <f>VLOOKUP(E367,'Billing Type Category'!A:C,3,0)*$L367</f>
        <v>10</v>
      </c>
      <c r="P367" s="123">
        <f>VLOOKUP($J367,'Material category'!B:F,5,FALSE)*O367</f>
        <v>627.9</v>
      </c>
      <c r="Q367" s="123">
        <f t="shared" si="25"/>
        <v>4.8999999999999773</v>
      </c>
      <c r="R367" s="6">
        <f>VLOOKUP(E367,'Billing Type Category'!A:C,3,0)*M367</f>
        <v>623</v>
      </c>
      <c r="S367" s="6">
        <f>VLOOKUP($J367,'Material category'!B:F,4,FALSE)*O367</f>
        <v>720</v>
      </c>
      <c r="T367" s="6">
        <f t="shared" si="26"/>
        <v>47.10280373831776</v>
      </c>
      <c r="U367" s="6">
        <f t="shared" si="27"/>
        <v>670.10280373831779</v>
      </c>
      <c r="V367" s="2" t="str">
        <f>VLOOKUP($J367,'Material category'!B:D,3,0)</f>
        <v>WI</v>
      </c>
      <c r="W367" s="2" t="str">
        <f>VLOOKUP(G367,'Cust Category'!A:C,3,0)</f>
        <v>Key Account</v>
      </c>
      <c r="X367" s="2" t="str">
        <f>VLOOKUP(G367,'Cust Category'!A:C,2,0)</f>
        <v>VILLA MARKET J.P. CO., LTD.</v>
      </c>
      <c r="Y367" s="31">
        <f t="shared" si="28"/>
        <v>62.79</v>
      </c>
      <c r="Z367">
        <f t="shared" si="29"/>
        <v>72</v>
      </c>
      <c r="AA367" s="48"/>
    </row>
    <row r="368" spans="1:27">
      <c r="A368" s="179">
        <v>45813</v>
      </c>
      <c r="B368" s="178" t="s">
        <v>5195</v>
      </c>
      <c r="C368" s="178" t="s">
        <v>5196</v>
      </c>
      <c r="D368" s="178" t="s">
        <v>12</v>
      </c>
      <c r="E368" s="178" t="s">
        <v>17</v>
      </c>
      <c r="F368" s="178" t="s">
        <v>5197</v>
      </c>
      <c r="G368" s="178" t="s">
        <v>1175</v>
      </c>
      <c r="H368" s="178" t="s">
        <v>31</v>
      </c>
      <c r="I368" s="178" t="s">
        <v>1175</v>
      </c>
      <c r="J368" s="178" t="s">
        <v>4900</v>
      </c>
      <c r="K368" s="178" t="s">
        <v>4831</v>
      </c>
      <c r="L368" s="180">
        <v>10</v>
      </c>
      <c r="M368" s="181">
        <v>623</v>
      </c>
      <c r="N368" s="2" t="str">
        <f>VLOOKUP($J368,'Material category'!B:D,2,0)</f>
        <v>WC GR</v>
      </c>
      <c r="O368" s="123">
        <f>VLOOKUP(E368,'Billing Type Category'!A:C,3,0)*$L368</f>
        <v>10</v>
      </c>
      <c r="P368" s="123">
        <f>VLOOKUP($J368,'Material category'!B:F,5,FALSE)*O368</f>
        <v>627.9</v>
      </c>
      <c r="Q368" s="123">
        <f t="shared" si="25"/>
        <v>4.8999999999999773</v>
      </c>
      <c r="R368" s="6">
        <f>VLOOKUP(E368,'Billing Type Category'!A:C,3,0)*M368</f>
        <v>623</v>
      </c>
      <c r="S368" s="6">
        <f>VLOOKUP($J368,'Material category'!B:F,4,FALSE)*O368</f>
        <v>720</v>
      </c>
      <c r="T368" s="6">
        <f t="shared" si="26"/>
        <v>47.10280373831776</v>
      </c>
      <c r="U368" s="6">
        <f t="shared" si="27"/>
        <v>670.10280373831779</v>
      </c>
      <c r="V368" s="2" t="str">
        <f>VLOOKUP($J368,'Material category'!B:D,3,0)</f>
        <v>WI</v>
      </c>
      <c r="W368" s="2" t="str">
        <f>VLOOKUP(G368,'Cust Category'!A:C,3,0)</f>
        <v>Key Account</v>
      </c>
      <c r="X368" s="2" t="str">
        <f>VLOOKUP(G368,'Cust Category'!A:C,2,0)</f>
        <v>VILLA MARKET J.P. CO., LTD.</v>
      </c>
      <c r="Y368" s="31">
        <f t="shared" si="28"/>
        <v>62.79</v>
      </c>
      <c r="Z368">
        <f t="shared" si="29"/>
        <v>72</v>
      </c>
      <c r="AA368" s="48"/>
    </row>
    <row r="369" spans="1:27">
      <c r="A369" s="179">
        <v>45813</v>
      </c>
      <c r="B369" s="178" t="s">
        <v>5195</v>
      </c>
      <c r="C369" s="178" t="s">
        <v>5196</v>
      </c>
      <c r="D369" s="178" t="s">
        <v>12</v>
      </c>
      <c r="E369" s="178" t="s">
        <v>17</v>
      </c>
      <c r="F369" s="178" t="s">
        <v>5197</v>
      </c>
      <c r="G369" s="178" t="s">
        <v>1175</v>
      </c>
      <c r="H369" s="178" t="s">
        <v>31</v>
      </c>
      <c r="I369" s="178" t="s">
        <v>1175</v>
      </c>
      <c r="J369" s="178" t="s">
        <v>4782</v>
      </c>
      <c r="K369" s="178" t="s">
        <v>4833</v>
      </c>
      <c r="L369" s="180">
        <v>300</v>
      </c>
      <c r="M369" s="181">
        <v>18582</v>
      </c>
      <c r="N369" s="2" t="str">
        <f>VLOOKUP($J369,'Material category'!B:D,2,0)</f>
        <v>CA BL</v>
      </c>
      <c r="O369" s="123">
        <f>VLOOKUP(E369,'Billing Type Category'!A:C,3,0)*$L369</f>
        <v>300</v>
      </c>
      <c r="P369" s="123">
        <f>VLOOKUP($J369,'Material category'!B:F,5,FALSE)*O369</f>
        <v>18837</v>
      </c>
      <c r="Q369" s="123">
        <f t="shared" si="25"/>
        <v>255</v>
      </c>
      <c r="R369" s="6">
        <f>VLOOKUP(E369,'Billing Type Category'!A:C,3,0)*M369</f>
        <v>18582</v>
      </c>
      <c r="S369" s="6">
        <f>VLOOKUP($J369,'Material category'!B:F,4,FALSE)*O369</f>
        <v>21600</v>
      </c>
      <c r="T369" s="6">
        <f t="shared" si="26"/>
        <v>1413.0841121495328</v>
      </c>
      <c r="U369" s="6">
        <f t="shared" si="27"/>
        <v>19995.084112149532</v>
      </c>
      <c r="V369" s="2" t="str">
        <f>VLOOKUP($J369,'Material category'!B:D,3,0)</f>
        <v>CA</v>
      </c>
      <c r="W369" s="2" t="str">
        <f>VLOOKUP(G369,'Cust Category'!A:C,3,0)</f>
        <v>Key Account</v>
      </c>
      <c r="X369" s="2" t="str">
        <f>VLOOKUP(G369,'Cust Category'!A:C,2,0)</f>
        <v>VILLA MARKET J.P. CO., LTD.</v>
      </c>
      <c r="Y369" s="31">
        <f t="shared" si="28"/>
        <v>62.79</v>
      </c>
      <c r="Z369">
        <f t="shared" si="29"/>
        <v>72</v>
      </c>
      <c r="AA369" s="48"/>
    </row>
    <row r="370" spans="1:27">
      <c r="A370" s="179">
        <v>45813</v>
      </c>
      <c r="B370" s="178" t="s">
        <v>5195</v>
      </c>
      <c r="C370" s="178" t="s">
        <v>5196</v>
      </c>
      <c r="D370" s="178" t="s">
        <v>12</v>
      </c>
      <c r="E370" s="178" t="s">
        <v>17</v>
      </c>
      <c r="F370" s="178" t="s">
        <v>5197</v>
      </c>
      <c r="G370" s="178" t="s">
        <v>1175</v>
      </c>
      <c r="H370" s="178" t="s">
        <v>31</v>
      </c>
      <c r="I370" s="178" t="s">
        <v>1175</v>
      </c>
      <c r="J370" s="178" t="s">
        <v>4801</v>
      </c>
      <c r="K370" s="178" t="s">
        <v>4834</v>
      </c>
      <c r="L370" s="180">
        <v>10</v>
      </c>
      <c r="M370" s="181">
        <v>627.9</v>
      </c>
      <c r="N370" s="2" t="str">
        <f>VLOOKUP($J370,'Material category'!B:D,2,0)</f>
        <v>CA 100S YL</v>
      </c>
      <c r="O370" s="123">
        <f>VLOOKUP(E370,'Billing Type Category'!A:C,3,0)*$L370</f>
        <v>10</v>
      </c>
      <c r="P370" s="123">
        <f>VLOOKUP($J370,'Material category'!B:F,5,FALSE)*O370</f>
        <v>627.9</v>
      </c>
      <c r="Q370" s="123">
        <f t="shared" si="25"/>
        <v>0</v>
      </c>
      <c r="R370" s="6">
        <f>VLOOKUP(E370,'Billing Type Category'!A:C,3,0)*M370</f>
        <v>627.9</v>
      </c>
      <c r="S370" s="6">
        <f>VLOOKUP($J370,'Material category'!B:F,4,FALSE)*O370</f>
        <v>720</v>
      </c>
      <c r="T370" s="6">
        <f t="shared" si="26"/>
        <v>47.10280373831776</v>
      </c>
      <c r="U370" s="6">
        <f t="shared" si="27"/>
        <v>675.00280373831777</v>
      </c>
      <c r="V370" s="2" t="str">
        <f>VLOOKUP($J370,'Material category'!B:D,3,0)</f>
        <v>CAHD</v>
      </c>
      <c r="W370" s="2" t="str">
        <f>VLOOKUP(G370,'Cust Category'!A:C,3,0)</f>
        <v>Key Account</v>
      </c>
      <c r="X370" s="2" t="str">
        <f>VLOOKUP(G370,'Cust Category'!A:C,2,0)</f>
        <v>VILLA MARKET J.P. CO., LTD.</v>
      </c>
      <c r="Y370" s="31">
        <f t="shared" si="28"/>
        <v>62.79</v>
      </c>
      <c r="Z370">
        <f t="shared" si="29"/>
        <v>72</v>
      </c>
      <c r="AA370" s="48"/>
    </row>
    <row r="371" spans="1:27">
      <c r="A371" s="179">
        <v>45813</v>
      </c>
      <c r="B371" s="178" t="s">
        <v>5198</v>
      </c>
      <c r="C371" s="178" t="s">
        <v>5199</v>
      </c>
      <c r="D371" s="178" t="s">
        <v>12</v>
      </c>
      <c r="E371" s="178" t="s">
        <v>17</v>
      </c>
      <c r="F371" s="178" t="s">
        <v>5200</v>
      </c>
      <c r="G371" s="178" t="s">
        <v>1180</v>
      </c>
      <c r="H371" s="178" t="s">
        <v>31</v>
      </c>
      <c r="I371" s="178" t="s">
        <v>1180</v>
      </c>
      <c r="J371" s="178" t="s">
        <v>4782</v>
      </c>
      <c r="K371" s="178" t="s">
        <v>4833</v>
      </c>
      <c r="L371" s="180">
        <v>70</v>
      </c>
      <c r="M371" s="181">
        <v>4335.8</v>
      </c>
      <c r="N371" s="2" t="str">
        <f>VLOOKUP($J371,'Material category'!B:D,2,0)</f>
        <v>CA BL</v>
      </c>
      <c r="O371" s="123">
        <f>VLOOKUP(E371,'Billing Type Category'!A:C,3,0)*$L371</f>
        <v>70</v>
      </c>
      <c r="P371" s="123">
        <f>VLOOKUP($J371,'Material category'!B:F,5,FALSE)*O371</f>
        <v>4395.3</v>
      </c>
      <c r="Q371" s="123">
        <f t="shared" si="25"/>
        <v>59.5</v>
      </c>
      <c r="R371" s="6">
        <f>VLOOKUP(E371,'Billing Type Category'!A:C,3,0)*M371</f>
        <v>4335.8</v>
      </c>
      <c r="S371" s="6">
        <f>VLOOKUP($J371,'Material category'!B:F,4,FALSE)*O371</f>
        <v>5040</v>
      </c>
      <c r="T371" s="6">
        <f t="shared" si="26"/>
        <v>329.71962616822429</v>
      </c>
      <c r="U371" s="6">
        <f t="shared" si="27"/>
        <v>4665.5196261682249</v>
      </c>
      <c r="V371" s="2" t="str">
        <f>VLOOKUP($J371,'Material category'!B:D,3,0)</f>
        <v>CA</v>
      </c>
      <c r="W371" s="2" t="str">
        <f>VLOOKUP(G371,'Cust Category'!A:C,3,0)</f>
        <v>Key Account</v>
      </c>
      <c r="X371" s="2" t="str">
        <f>VLOOKUP(G371,'Cust Category'!A:C,2,0)</f>
        <v>VILLA MARKET J.P. CO., LTD.</v>
      </c>
      <c r="Y371" s="31">
        <f t="shared" si="28"/>
        <v>62.79</v>
      </c>
      <c r="Z371">
        <f t="shared" si="29"/>
        <v>72</v>
      </c>
      <c r="AA371" s="48"/>
    </row>
    <row r="372" spans="1:27">
      <c r="A372" s="179">
        <v>45813</v>
      </c>
      <c r="B372" s="178" t="s">
        <v>5201</v>
      </c>
      <c r="C372" s="178" t="s">
        <v>5202</v>
      </c>
      <c r="D372" s="178" t="s">
        <v>12</v>
      </c>
      <c r="E372" s="178" t="s">
        <v>17</v>
      </c>
      <c r="F372" s="178" t="s">
        <v>5203</v>
      </c>
      <c r="G372" s="178" t="s">
        <v>1221</v>
      </c>
      <c r="H372" s="178" t="s">
        <v>31</v>
      </c>
      <c r="I372" s="178" t="s">
        <v>1221</v>
      </c>
      <c r="J372" s="178" t="s">
        <v>4902</v>
      </c>
      <c r="K372" s="178" t="s">
        <v>4821</v>
      </c>
      <c r="L372" s="180">
        <v>20</v>
      </c>
      <c r="M372" s="181">
        <v>2689.4</v>
      </c>
      <c r="N372" s="2" t="str">
        <f>VLOOKUP($J372,'Material category'!B:D,2,0)</f>
        <v>ME OB</v>
      </c>
      <c r="O372" s="123">
        <f>VLOOKUP(E372,'Billing Type Category'!A:C,3,0)*$L372</f>
        <v>20</v>
      </c>
      <c r="P372" s="123">
        <f>VLOOKUP($J372,'Material category'!B:F,5,FALSE)*O372</f>
        <v>2770.6</v>
      </c>
      <c r="Q372" s="123">
        <f t="shared" si="25"/>
        <v>81.199999999999818</v>
      </c>
      <c r="R372" s="6">
        <f>VLOOKUP(E372,'Billing Type Category'!A:C,3,0)*M372</f>
        <v>2689.4</v>
      </c>
      <c r="S372" s="6">
        <f>VLOOKUP($J372,'Material category'!B:F,4,FALSE)*O372</f>
        <v>3200</v>
      </c>
      <c r="T372" s="6">
        <f t="shared" si="26"/>
        <v>209.34579439252337</v>
      </c>
      <c r="U372" s="6">
        <f t="shared" si="27"/>
        <v>2898.7457943925233</v>
      </c>
      <c r="V372" s="2" t="str">
        <f>VLOOKUP($J372,'Material category'!B:D,3,0)</f>
        <v>EV</v>
      </c>
      <c r="W372" s="2" t="str">
        <f>VLOOKUP(G372,'Cust Category'!A:C,3,0)</f>
        <v>Key Account</v>
      </c>
      <c r="X372" s="2" t="str">
        <f>VLOOKUP(G372,'Cust Category'!A:C,2,0)</f>
        <v>VILLA MARKET J.P. CO., LTD.</v>
      </c>
      <c r="Y372" s="31">
        <f t="shared" si="28"/>
        <v>138.53</v>
      </c>
      <c r="Z372">
        <f t="shared" si="29"/>
        <v>160</v>
      </c>
      <c r="AA372" s="48"/>
    </row>
    <row r="373" spans="1:27">
      <c r="A373" s="179">
        <v>45813</v>
      </c>
      <c r="B373" s="178" t="s">
        <v>5201</v>
      </c>
      <c r="C373" s="178" t="s">
        <v>5202</v>
      </c>
      <c r="D373" s="178" t="s">
        <v>12</v>
      </c>
      <c r="E373" s="178" t="s">
        <v>17</v>
      </c>
      <c r="F373" s="178" t="s">
        <v>5203</v>
      </c>
      <c r="G373" s="178" t="s">
        <v>1221</v>
      </c>
      <c r="H373" s="178" t="s">
        <v>31</v>
      </c>
      <c r="I373" s="178" t="s">
        <v>1221</v>
      </c>
      <c r="J373" s="178" t="s">
        <v>4791</v>
      </c>
      <c r="K373" s="178" t="s">
        <v>4820</v>
      </c>
      <c r="L373" s="180">
        <v>80</v>
      </c>
      <c r="M373" s="181">
        <v>10757.6</v>
      </c>
      <c r="N373" s="2" t="str">
        <f>VLOOKUP($J373,'Material category'!B:D,2,0)</f>
        <v>ME SB</v>
      </c>
      <c r="O373" s="123">
        <f>VLOOKUP(E373,'Billing Type Category'!A:C,3,0)*$L373</f>
        <v>80</v>
      </c>
      <c r="P373" s="123">
        <f>VLOOKUP($J373,'Material category'!B:F,5,FALSE)*O373</f>
        <v>11082.4</v>
      </c>
      <c r="Q373" s="123">
        <f t="shared" si="25"/>
        <v>324.79999999999927</v>
      </c>
      <c r="R373" s="6">
        <f>VLOOKUP(E373,'Billing Type Category'!A:C,3,0)*M373</f>
        <v>10757.6</v>
      </c>
      <c r="S373" s="6">
        <f>VLOOKUP($J373,'Material category'!B:F,4,FALSE)*O373</f>
        <v>12800</v>
      </c>
      <c r="T373" s="6">
        <f t="shared" si="26"/>
        <v>837.38317757009349</v>
      </c>
      <c r="U373" s="6">
        <f t="shared" si="27"/>
        <v>11594.983177570093</v>
      </c>
      <c r="V373" s="2" t="str">
        <f>VLOOKUP($J373,'Material category'!B:D,3,0)</f>
        <v>EV</v>
      </c>
      <c r="W373" s="2" t="str">
        <f>VLOOKUP(G373,'Cust Category'!A:C,3,0)</f>
        <v>Key Account</v>
      </c>
      <c r="X373" s="2" t="str">
        <f>VLOOKUP(G373,'Cust Category'!A:C,2,0)</f>
        <v>VILLA MARKET J.P. CO., LTD.</v>
      </c>
      <c r="Y373" s="31">
        <f t="shared" si="28"/>
        <v>138.53</v>
      </c>
      <c r="Z373">
        <f t="shared" si="29"/>
        <v>160</v>
      </c>
      <c r="AA373" s="48"/>
    </row>
    <row r="374" spans="1:27">
      <c r="A374" s="179">
        <v>45813</v>
      </c>
      <c r="B374" s="178" t="s">
        <v>5201</v>
      </c>
      <c r="C374" s="178" t="s">
        <v>5202</v>
      </c>
      <c r="D374" s="178" t="s">
        <v>12</v>
      </c>
      <c r="E374" s="178" t="s">
        <v>17</v>
      </c>
      <c r="F374" s="178" t="s">
        <v>5203</v>
      </c>
      <c r="G374" s="178" t="s">
        <v>1221</v>
      </c>
      <c r="H374" s="178" t="s">
        <v>31</v>
      </c>
      <c r="I374" s="178" t="s">
        <v>1221</v>
      </c>
      <c r="J374" s="178" t="s">
        <v>4874</v>
      </c>
      <c r="K374" s="178" t="s">
        <v>4822</v>
      </c>
      <c r="L374" s="180">
        <v>70</v>
      </c>
      <c r="M374" s="181">
        <v>7186.2</v>
      </c>
      <c r="N374" s="2" t="str">
        <f>VLOOKUP($J374,'Material category'!B:D,2,0)</f>
        <v>WI BL</v>
      </c>
      <c r="O374" s="123">
        <f>VLOOKUP(E374,'Billing Type Category'!A:C,3,0)*$L374</f>
        <v>70</v>
      </c>
      <c r="P374" s="123">
        <f>VLOOKUP($J374,'Material category'!B:F,5,FALSE)*O374</f>
        <v>7290.5</v>
      </c>
      <c r="Q374" s="123">
        <f t="shared" si="25"/>
        <v>104.30000000000018</v>
      </c>
      <c r="R374" s="6">
        <f>VLOOKUP(E374,'Billing Type Category'!A:C,3,0)*M374</f>
        <v>7186.2</v>
      </c>
      <c r="S374" s="6">
        <f>VLOOKUP($J374,'Material category'!B:F,4,FALSE)*O374</f>
        <v>8400</v>
      </c>
      <c r="T374" s="6">
        <f t="shared" si="26"/>
        <v>549.53271028037386</v>
      </c>
      <c r="U374" s="6">
        <f t="shared" si="27"/>
        <v>7735.7327102803738</v>
      </c>
      <c r="V374" s="2" t="str">
        <f>VLOOKUP($J374,'Material category'!B:D,3,0)</f>
        <v>WI</v>
      </c>
      <c r="W374" s="2" t="str">
        <f>VLOOKUP(G374,'Cust Category'!A:C,3,0)</f>
        <v>Key Account</v>
      </c>
      <c r="X374" s="2" t="str">
        <f>VLOOKUP(G374,'Cust Category'!A:C,2,0)</f>
        <v>VILLA MARKET J.P. CO., LTD.</v>
      </c>
      <c r="Y374" s="31">
        <f t="shared" si="28"/>
        <v>104.15</v>
      </c>
      <c r="Z374">
        <f t="shared" si="29"/>
        <v>120</v>
      </c>
      <c r="AA374" s="48"/>
    </row>
    <row r="375" spans="1:27">
      <c r="A375" s="179">
        <v>45813</v>
      </c>
      <c r="B375" s="178" t="s">
        <v>5201</v>
      </c>
      <c r="C375" s="178" t="s">
        <v>5202</v>
      </c>
      <c r="D375" s="178" t="s">
        <v>12</v>
      </c>
      <c r="E375" s="178" t="s">
        <v>17</v>
      </c>
      <c r="F375" s="178" t="s">
        <v>5203</v>
      </c>
      <c r="G375" s="178" t="s">
        <v>1221</v>
      </c>
      <c r="H375" s="178" t="s">
        <v>31</v>
      </c>
      <c r="I375" s="178" t="s">
        <v>1221</v>
      </c>
      <c r="J375" s="178" t="s">
        <v>4886</v>
      </c>
      <c r="K375" s="178" t="s">
        <v>4829</v>
      </c>
      <c r="L375" s="180">
        <v>40</v>
      </c>
      <c r="M375" s="181">
        <v>2492</v>
      </c>
      <c r="N375" s="2" t="str">
        <f>VLOOKUP($J375,'Material category'!B:D,2,0)</f>
        <v>WC BL</v>
      </c>
      <c r="O375" s="123">
        <f>VLOOKUP(E375,'Billing Type Category'!A:C,3,0)*$L375</f>
        <v>40</v>
      </c>
      <c r="P375" s="123">
        <f>VLOOKUP($J375,'Material category'!B:F,5,FALSE)*O375</f>
        <v>2511.6</v>
      </c>
      <c r="Q375" s="123">
        <f t="shared" si="25"/>
        <v>19.599999999999909</v>
      </c>
      <c r="R375" s="6">
        <f>VLOOKUP(E375,'Billing Type Category'!A:C,3,0)*M375</f>
        <v>2492</v>
      </c>
      <c r="S375" s="6">
        <f>VLOOKUP($J375,'Material category'!B:F,4,FALSE)*O375</f>
        <v>2880</v>
      </c>
      <c r="T375" s="6">
        <f t="shared" si="26"/>
        <v>188.41121495327104</v>
      </c>
      <c r="U375" s="6">
        <f t="shared" si="27"/>
        <v>2680.4112149532712</v>
      </c>
      <c r="V375" s="2" t="str">
        <f>VLOOKUP($J375,'Material category'!B:D,3,0)</f>
        <v>WI</v>
      </c>
      <c r="W375" s="2" t="str">
        <f>VLOOKUP(G375,'Cust Category'!A:C,3,0)</f>
        <v>Key Account</v>
      </c>
      <c r="X375" s="2" t="str">
        <f>VLOOKUP(G375,'Cust Category'!A:C,2,0)</f>
        <v>VILLA MARKET J.P. CO., LTD.</v>
      </c>
      <c r="Y375" s="31">
        <f t="shared" si="28"/>
        <v>62.79</v>
      </c>
      <c r="Z375">
        <f t="shared" si="29"/>
        <v>72</v>
      </c>
      <c r="AA375" s="48"/>
    </row>
    <row r="376" spans="1:27">
      <c r="A376" s="179">
        <v>45813</v>
      </c>
      <c r="B376" s="178" t="s">
        <v>5201</v>
      </c>
      <c r="C376" s="178" t="s">
        <v>5202</v>
      </c>
      <c r="D376" s="178" t="s">
        <v>12</v>
      </c>
      <c r="E376" s="178" t="s">
        <v>17</v>
      </c>
      <c r="F376" s="178" t="s">
        <v>5203</v>
      </c>
      <c r="G376" s="178" t="s">
        <v>1221</v>
      </c>
      <c r="H376" s="178" t="s">
        <v>31</v>
      </c>
      <c r="I376" s="178" t="s">
        <v>1221</v>
      </c>
      <c r="J376" s="178" t="s">
        <v>4782</v>
      </c>
      <c r="K376" s="178" t="s">
        <v>4833</v>
      </c>
      <c r="L376" s="180">
        <v>130</v>
      </c>
      <c r="M376" s="181">
        <v>8052.2</v>
      </c>
      <c r="N376" s="2" t="str">
        <f>VLOOKUP($J376,'Material category'!B:D,2,0)</f>
        <v>CA BL</v>
      </c>
      <c r="O376" s="123">
        <f>VLOOKUP(E376,'Billing Type Category'!A:C,3,0)*$L376</f>
        <v>130</v>
      </c>
      <c r="P376" s="123">
        <f>VLOOKUP($J376,'Material category'!B:F,5,FALSE)*O376</f>
        <v>8162.7</v>
      </c>
      <c r="Q376" s="123">
        <f t="shared" si="25"/>
        <v>110.5</v>
      </c>
      <c r="R376" s="6">
        <f>VLOOKUP(E376,'Billing Type Category'!A:C,3,0)*M376</f>
        <v>8052.2</v>
      </c>
      <c r="S376" s="6">
        <f>VLOOKUP($J376,'Material category'!B:F,4,FALSE)*O376</f>
        <v>9360</v>
      </c>
      <c r="T376" s="6">
        <f t="shared" si="26"/>
        <v>612.3364485981308</v>
      </c>
      <c r="U376" s="6">
        <f t="shared" si="27"/>
        <v>8664.5364485981299</v>
      </c>
      <c r="V376" s="2" t="str">
        <f>VLOOKUP($J376,'Material category'!B:D,3,0)</f>
        <v>CA</v>
      </c>
      <c r="W376" s="2" t="str">
        <f>VLOOKUP(G376,'Cust Category'!A:C,3,0)</f>
        <v>Key Account</v>
      </c>
      <c r="X376" s="2" t="str">
        <f>VLOOKUP(G376,'Cust Category'!A:C,2,0)</f>
        <v>VILLA MARKET J.P. CO., LTD.</v>
      </c>
      <c r="Y376" s="31">
        <f t="shared" si="28"/>
        <v>62.79</v>
      </c>
      <c r="Z376">
        <f t="shared" si="29"/>
        <v>72</v>
      </c>
      <c r="AA376" s="48"/>
    </row>
    <row r="377" spans="1:27">
      <c r="A377" s="179">
        <v>45813</v>
      </c>
      <c r="B377" s="178" t="s">
        <v>5204</v>
      </c>
      <c r="C377" s="178" t="s">
        <v>5205</v>
      </c>
      <c r="D377" s="178" t="s">
        <v>12</v>
      </c>
      <c r="E377" s="178" t="s">
        <v>17</v>
      </c>
      <c r="F377" s="178" t="s">
        <v>5206</v>
      </c>
      <c r="G377" s="178" t="s">
        <v>1226</v>
      </c>
      <c r="H377" s="178" t="s">
        <v>31</v>
      </c>
      <c r="I377" s="178" t="s">
        <v>1226</v>
      </c>
      <c r="J377" s="178" t="s">
        <v>4791</v>
      </c>
      <c r="K377" s="178" t="s">
        <v>4820</v>
      </c>
      <c r="L377" s="180">
        <v>40</v>
      </c>
      <c r="M377" s="181">
        <v>5378.8</v>
      </c>
      <c r="N377" s="2" t="str">
        <f>VLOOKUP($J377,'Material category'!B:D,2,0)</f>
        <v>ME SB</v>
      </c>
      <c r="O377" s="123">
        <f>VLOOKUP(E377,'Billing Type Category'!A:C,3,0)*$L377</f>
        <v>40</v>
      </c>
      <c r="P377" s="123">
        <f>VLOOKUP($J377,'Material category'!B:F,5,FALSE)*O377</f>
        <v>5541.2</v>
      </c>
      <c r="Q377" s="123">
        <f t="shared" si="25"/>
        <v>162.39999999999964</v>
      </c>
      <c r="R377" s="6">
        <f>VLOOKUP(E377,'Billing Type Category'!A:C,3,0)*M377</f>
        <v>5378.8</v>
      </c>
      <c r="S377" s="6">
        <f>VLOOKUP($J377,'Material category'!B:F,4,FALSE)*O377</f>
        <v>6400</v>
      </c>
      <c r="T377" s="6">
        <f t="shared" si="26"/>
        <v>418.69158878504675</v>
      </c>
      <c r="U377" s="6">
        <f t="shared" si="27"/>
        <v>5797.4915887850466</v>
      </c>
      <c r="V377" s="2" t="str">
        <f>VLOOKUP($J377,'Material category'!B:D,3,0)</f>
        <v>EV</v>
      </c>
      <c r="W377" s="2" t="str">
        <f>VLOOKUP(G377,'Cust Category'!A:C,3,0)</f>
        <v>Key Account</v>
      </c>
      <c r="X377" s="2" t="str">
        <f>VLOOKUP(G377,'Cust Category'!A:C,2,0)</f>
        <v>VILLA MARKET J.P. CO., LTD.</v>
      </c>
      <c r="Y377" s="31">
        <f t="shared" si="28"/>
        <v>138.53</v>
      </c>
      <c r="Z377">
        <f t="shared" si="29"/>
        <v>160</v>
      </c>
      <c r="AA377" s="48"/>
    </row>
    <row r="378" spans="1:27">
      <c r="A378" s="179">
        <v>45813</v>
      </c>
      <c r="B378" s="178" t="s">
        <v>5207</v>
      </c>
      <c r="C378" s="178" t="s">
        <v>5208</v>
      </c>
      <c r="D378" s="178" t="s">
        <v>12</v>
      </c>
      <c r="E378" s="178" t="s">
        <v>17</v>
      </c>
      <c r="F378" s="178" t="s">
        <v>5209</v>
      </c>
      <c r="G378" s="178" t="s">
        <v>1231</v>
      </c>
      <c r="H378" s="178" t="s">
        <v>31</v>
      </c>
      <c r="I378" s="178" t="s">
        <v>1231</v>
      </c>
      <c r="J378" s="178" t="s">
        <v>4886</v>
      </c>
      <c r="K378" s="178" t="s">
        <v>4829</v>
      </c>
      <c r="L378" s="180">
        <v>10</v>
      </c>
      <c r="M378" s="181">
        <v>623</v>
      </c>
      <c r="N378" s="2" t="str">
        <f>VLOOKUP($J378,'Material category'!B:D,2,0)</f>
        <v>WC BL</v>
      </c>
      <c r="O378" s="123">
        <f>VLOOKUP(E378,'Billing Type Category'!A:C,3,0)*$L378</f>
        <v>10</v>
      </c>
      <c r="P378" s="123">
        <f>VLOOKUP($J378,'Material category'!B:F,5,FALSE)*O378</f>
        <v>627.9</v>
      </c>
      <c r="Q378" s="123">
        <f t="shared" si="25"/>
        <v>4.8999999999999773</v>
      </c>
      <c r="R378" s="6">
        <f>VLOOKUP(E378,'Billing Type Category'!A:C,3,0)*M378</f>
        <v>623</v>
      </c>
      <c r="S378" s="6">
        <f>VLOOKUP($J378,'Material category'!B:F,4,FALSE)*O378</f>
        <v>720</v>
      </c>
      <c r="T378" s="6">
        <f t="shared" si="26"/>
        <v>47.10280373831776</v>
      </c>
      <c r="U378" s="6">
        <f t="shared" si="27"/>
        <v>670.10280373831779</v>
      </c>
      <c r="V378" s="2" t="str">
        <f>VLOOKUP($J378,'Material category'!B:D,3,0)</f>
        <v>WI</v>
      </c>
      <c r="W378" s="2" t="str">
        <f>VLOOKUP(G378,'Cust Category'!A:C,3,0)</f>
        <v>Key Account</v>
      </c>
      <c r="X378" s="2" t="str">
        <f>VLOOKUP(G378,'Cust Category'!A:C,2,0)</f>
        <v>VILLA MARKET J.P. CO., LTD.</v>
      </c>
      <c r="Y378" s="31">
        <f t="shared" si="28"/>
        <v>62.79</v>
      </c>
      <c r="Z378">
        <f t="shared" si="29"/>
        <v>72</v>
      </c>
      <c r="AA378" s="48"/>
    </row>
    <row r="379" spans="1:27">
      <c r="A379" s="179">
        <v>45813</v>
      </c>
      <c r="B379" s="178" t="s">
        <v>5207</v>
      </c>
      <c r="C379" s="178" t="s">
        <v>5208</v>
      </c>
      <c r="D379" s="178" t="s">
        <v>12</v>
      </c>
      <c r="E379" s="178" t="s">
        <v>17</v>
      </c>
      <c r="F379" s="178" t="s">
        <v>5209</v>
      </c>
      <c r="G379" s="178" t="s">
        <v>1231</v>
      </c>
      <c r="H379" s="178" t="s">
        <v>31</v>
      </c>
      <c r="I379" s="178" t="s">
        <v>1231</v>
      </c>
      <c r="J379" s="178" t="s">
        <v>4782</v>
      </c>
      <c r="K379" s="178" t="s">
        <v>4833</v>
      </c>
      <c r="L379" s="180">
        <v>20</v>
      </c>
      <c r="M379" s="181">
        <v>1238.8</v>
      </c>
      <c r="N379" s="2" t="str">
        <f>VLOOKUP($J379,'Material category'!B:D,2,0)</f>
        <v>CA BL</v>
      </c>
      <c r="O379" s="123">
        <f>VLOOKUP(E379,'Billing Type Category'!A:C,3,0)*$L379</f>
        <v>20</v>
      </c>
      <c r="P379" s="123">
        <f>VLOOKUP($J379,'Material category'!B:F,5,FALSE)*O379</f>
        <v>1255.8</v>
      </c>
      <c r="Q379" s="123">
        <f t="shared" si="25"/>
        <v>17</v>
      </c>
      <c r="R379" s="6">
        <f>VLOOKUP(E379,'Billing Type Category'!A:C,3,0)*M379</f>
        <v>1238.8</v>
      </c>
      <c r="S379" s="6">
        <f>VLOOKUP($J379,'Material category'!B:F,4,FALSE)*O379</f>
        <v>1440</v>
      </c>
      <c r="T379" s="6">
        <f t="shared" si="26"/>
        <v>94.205607476635521</v>
      </c>
      <c r="U379" s="6">
        <f t="shared" si="27"/>
        <v>1333.0056074766355</v>
      </c>
      <c r="V379" s="2" t="str">
        <f>VLOOKUP($J379,'Material category'!B:D,3,0)</f>
        <v>CA</v>
      </c>
      <c r="W379" s="2" t="str">
        <f>VLOOKUP(G379,'Cust Category'!A:C,3,0)</f>
        <v>Key Account</v>
      </c>
      <c r="X379" s="2" t="str">
        <f>VLOOKUP(G379,'Cust Category'!A:C,2,0)</f>
        <v>VILLA MARKET J.P. CO., LTD.</v>
      </c>
      <c r="Y379" s="31">
        <f t="shared" si="28"/>
        <v>62.79</v>
      </c>
      <c r="Z379">
        <f t="shared" si="29"/>
        <v>72</v>
      </c>
      <c r="AA379" s="48"/>
    </row>
    <row r="380" spans="1:27">
      <c r="A380" s="179">
        <v>45813</v>
      </c>
      <c r="B380" s="178" t="s">
        <v>5210</v>
      </c>
      <c r="C380" s="178" t="s">
        <v>5211</v>
      </c>
      <c r="D380" s="178" t="s">
        <v>12</v>
      </c>
      <c r="E380" s="178" t="s">
        <v>17</v>
      </c>
      <c r="F380" s="178" t="s">
        <v>5212</v>
      </c>
      <c r="G380" s="178" t="s">
        <v>4855</v>
      </c>
      <c r="H380" s="178" t="s">
        <v>31</v>
      </c>
      <c r="I380" s="178" t="s">
        <v>4855</v>
      </c>
      <c r="J380" s="178" t="s">
        <v>4785</v>
      </c>
      <c r="K380" s="178" t="s">
        <v>4832</v>
      </c>
      <c r="L380" s="180">
        <v>40</v>
      </c>
      <c r="M380" s="181">
        <v>2477.6</v>
      </c>
      <c r="N380" s="2" t="str">
        <f>VLOOKUP($J380,'Material category'!B:D,2,0)</f>
        <v>CA FL</v>
      </c>
      <c r="O380" s="123">
        <f>VLOOKUP(E380,'Billing Type Category'!A:C,3,0)*$L380</f>
        <v>40</v>
      </c>
      <c r="P380" s="123">
        <f>VLOOKUP($J380,'Material category'!B:F,5,FALSE)*O380</f>
        <v>2511.6</v>
      </c>
      <c r="Q380" s="123">
        <f t="shared" si="25"/>
        <v>34</v>
      </c>
      <c r="R380" s="6">
        <f>VLOOKUP(E380,'Billing Type Category'!A:C,3,0)*M380</f>
        <v>2477.6</v>
      </c>
      <c r="S380" s="6">
        <f>VLOOKUP($J380,'Material category'!B:F,4,FALSE)*O380</f>
        <v>2880</v>
      </c>
      <c r="T380" s="6">
        <f t="shared" si="26"/>
        <v>188.41121495327104</v>
      </c>
      <c r="U380" s="6">
        <f t="shared" si="27"/>
        <v>2666.0112149532711</v>
      </c>
      <c r="V380" s="2" t="str">
        <f>VLOOKUP($J380,'Material category'!B:D,3,0)</f>
        <v>CA</v>
      </c>
      <c r="W380" s="2" t="str">
        <f>VLOOKUP(G380,'Cust Category'!A:C,3,0)</f>
        <v>Key Account</v>
      </c>
      <c r="X380" s="2" t="str">
        <f>VLOOKUP(G380,'Cust Category'!A:C,2,0)</f>
        <v>VILLA MARKET J.P. CO., LTD.</v>
      </c>
      <c r="Y380" s="31">
        <f t="shared" si="28"/>
        <v>62.79</v>
      </c>
      <c r="Z380">
        <f t="shared" si="29"/>
        <v>72</v>
      </c>
      <c r="AA380" s="48"/>
    </row>
    <row r="381" spans="1:27">
      <c r="A381" s="179">
        <v>45813</v>
      </c>
      <c r="B381" s="178" t="s">
        <v>5210</v>
      </c>
      <c r="C381" s="178" t="s">
        <v>5211</v>
      </c>
      <c r="D381" s="178" t="s">
        <v>12</v>
      </c>
      <c r="E381" s="178" t="s">
        <v>17</v>
      </c>
      <c r="F381" s="178" t="s">
        <v>5212</v>
      </c>
      <c r="G381" s="178" t="s">
        <v>4855</v>
      </c>
      <c r="H381" s="178" t="s">
        <v>31</v>
      </c>
      <c r="I381" s="178" t="s">
        <v>4855</v>
      </c>
      <c r="J381" s="178" t="s">
        <v>4782</v>
      </c>
      <c r="K381" s="178" t="s">
        <v>4833</v>
      </c>
      <c r="L381" s="180">
        <v>40</v>
      </c>
      <c r="M381" s="181">
        <v>2477.6</v>
      </c>
      <c r="N381" s="2" t="str">
        <f>VLOOKUP($J381,'Material category'!B:D,2,0)</f>
        <v>CA BL</v>
      </c>
      <c r="O381" s="123">
        <f>VLOOKUP(E381,'Billing Type Category'!A:C,3,0)*$L381</f>
        <v>40</v>
      </c>
      <c r="P381" s="123">
        <f>VLOOKUP($J381,'Material category'!B:F,5,FALSE)*O381</f>
        <v>2511.6</v>
      </c>
      <c r="Q381" s="123">
        <f t="shared" si="25"/>
        <v>34</v>
      </c>
      <c r="R381" s="6">
        <f>VLOOKUP(E381,'Billing Type Category'!A:C,3,0)*M381</f>
        <v>2477.6</v>
      </c>
      <c r="S381" s="6">
        <f>VLOOKUP($J381,'Material category'!B:F,4,FALSE)*O381</f>
        <v>2880</v>
      </c>
      <c r="T381" s="6">
        <f t="shared" si="26"/>
        <v>188.41121495327104</v>
      </c>
      <c r="U381" s="6">
        <f t="shared" si="27"/>
        <v>2666.0112149532711</v>
      </c>
      <c r="V381" s="2" t="str">
        <f>VLOOKUP($J381,'Material category'!B:D,3,0)</f>
        <v>CA</v>
      </c>
      <c r="W381" s="2" t="str">
        <f>VLOOKUP(G381,'Cust Category'!A:C,3,0)</f>
        <v>Key Account</v>
      </c>
      <c r="X381" s="2" t="str">
        <f>VLOOKUP(G381,'Cust Category'!A:C,2,0)</f>
        <v>VILLA MARKET J.P. CO., LTD.</v>
      </c>
      <c r="Y381" s="31">
        <f t="shared" si="28"/>
        <v>62.79</v>
      </c>
      <c r="Z381">
        <f t="shared" si="29"/>
        <v>72</v>
      </c>
      <c r="AA381" s="48"/>
    </row>
    <row r="382" spans="1:27">
      <c r="A382" s="179">
        <v>45813</v>
      </c>
      <c r="B382" s="178" t="s">
        <v>5213</v>
      </c>
      <c r="C382" s="178" t="s">
        <v>5214</v>
      </c>
      <c r="D382" s="178" t="s">
        <v>12</v>
      </c>
      <c r="E382" s="178" t="s">
        <v>17</v>
      </c>
      <c r="F382" s="178" t="s">
        <v>5215</v>
      </c>
      <c r="G382" s="178" t="s">
        <v>1165</v>
      </c>
      <c r="H382" s="178" t="s">
        <v>22</v>
      </c>
      <c r="I382" s="178" t="s">
        <v>3339</v>
      </c>
      <c r="J382" s="178" t="s">
        <v>4902</v>
      </c>
      <c r="K382" s="178" t="s">
        <v>4821</v>
      </c>
      <c r="L382" s="180">
        <v>1000</v>
      </c>
      <c r="M382" s="181">
        <v>133338.28</v>
      </c>
      <c r="N382" s="2" t="str">
        <f>VLOOKUP($J382,'Material category'!B:D,2,0)</f>
        <v>ME OB</v>
      </c>
      <c r="O382" s="123">
        <f>VLOOKUP(E382,'Billing Type Category'!A:C,3,0)*$L382</f>
        <v>1000</v>
      </c>
      <c r="P382" s="123">
        <f>VLOOKUP($J382,'Material category'!B:F,5,FALSE)*O382</f>
        <v>138530</v>
      </c>
      <c r="Q382" s="123">
        <f t="shared" si="25"/>
        <v>5191.7200000000012</v>
      </c>
      <c r="R382" s="6">
        <f>VLOOKUP(E382,'Billing Type Category'!A:C,3,0)*M382</f>
        <v>133338.28</v>
      </c>
      <c r="S382" s="6">
        <f>VLOOKUP($J382,'Material category'!B:F,4,FALSE)*O382</f>
        <v>160000</v>
      </c>
      <c r="T382" s="6">
        <f t="shared" si="26"/>
        <v>10467.289719626167</v>
      </c>
      <c r="U382" s="6">
        <f t="shared" si="27"/>
        <v>143805.56971962616</v>
      </c>
      <c r="V382" s="2" t="str">
        <f>VLOOKUP($J382,'Material category'!B:D,3,0)</f>
        <v>EV</v>
      </c>
      <c r="W382" s="2" t="str">
        <f>VLOOKUP(G382,'Cust Category'!A:C,3,0)</f>
        <v>Key Account</v>
      </c>
      <c r="X382" s="2" t="str">
        <f>VLOOKUP(G382,'Cust Category'!A:C,2,0)</f>
        <v>CP All Public Company Limited</v>
      </c>
      <c r="Y382" s="31">
        <f t="shared" si="28"/>
        <v>138.53</v>
      </c>
      <c r="Z382">
        <f t="shared" si="29"/>
        <v>160</v>
      </c>
      <c r="AA382" s="48"/>
    </row>
    <row r="383" spans="1:27">
      <c r="A383" s="179">
        <v>45813</v>
      </c>
      <c r="B383" s="178" t="s">
        <v>5213</v>
      </c>
      <c r="C383" s="178" t="s">
        <v>5214</v>
      </c>
      <c r="D383" s="178" t="s">
        <v>12</v>
      </c>
      <c r="E383" s="178" t="s">
        <v>17</v>
      </c>
      <c r="F383" s="178" t="s">
        <v>5215</v>
      </c>
      <c r="G383" s="178" t="s">
        <v>1165</v>
      </c>
      <c r="H383" s="178" t="s">
        <v>22</v>
      </c>
      <c r="I383" s="178" t="s">
        <v>3339</v>
      </c>
      <c r="J383" s="178" t="s">
        <v>4791</v>
      </c>
      <c r="K383" s="178" t="s">
        <v>4820</v>
      </c>
      <c r="L383" s="180">
        <v>4000</v>
      </c>
      <c r="M383" s="181">
        <v>533353.12</v>
      </c>
      <c r="N383" s="2" t="str">
        <f>VLOOKUP($J383,'Material category'!B:D,2,0)</f>
        <v>ME SB</v>
      </c>
      <c r="O383" s="123">
        <f>VLOOKUP(E383,'Billing Type Category'!A:C,3,0)*$L383</f>
        <v>4000</v>
      </c>
      <c r="P383" s="123">
        <f>VLOOKUP($J383,'Material category'!B:F,5,FALSE)*O383</f>
        <v>554120</v>
      </c>
      <c r="Q383" s="123">
        <f t="shared" si="25"/>
        <v>20766.880000000005</v>
      </c>
      <c r="R383" s="6">
        <f>VLOOKUP(E383,'Billing Type Category'!A:C,3,0)*M383</f>
        <v>533353.12</v>
      </c>
      <c r="S383" s="6">
        <f>VLOOKUP($J383,'Material category'!B:F,4,FALSE)*O383</f>
        <v>640000</v>
      </c>
      <c r="T383" s="6">
        <f t="shared" si="26"/>
        <v>41869.15887850467</v>
      </c>
      <c r="U383" s="6">
        <f t="shared" si="27"/>
        <v>575222.27887850464</v>
      </c>
      <c r="V383" s="2" t="str">
        <f>VLOOKUP($J383,'Material category'!B:D,3,0)</f>
        <v>EV</v>
      </c>
      <c r="W383" s="2" t="str">
        <f>VLOOKUP(G383,'Cust Category'!A:C,3,0)</f>
        <v>Key Account</v>
      </c>
      <c r="X383" s="2" t="str">
        <f>VLOOKUP(G383,'Cust Category'!A:C,2,0)</f>
        <v>CP All Public Company Limited</v>
      </c>
      <c r="Y383" s="31">
        <f t="shared" si="28"/>
        <v>138.53</v>
      </c>
      <c r="Z383">
        <f t="shared" si="29"/>
        <v>160</v>
      </c>
      <c r="AA383" s="48"/>
    </row>
    <row r="384" spans="1:27">
      <c r="A384" s="179">
        <v>45813</v>
      </c>
      <c r="B384" s="178" t="s">
        <v>5213</v>
      </c>
      <c r="C384" s="178" t="s">
        <v>5214</v>
      </c>
      <c r="D384" s="178" t="s">
        <v>12</v>
      </c>
      <c r="E384" s="178" t="s">
        <v>17</v>
      </c>
      <c r="F384" s="178" t="s">
        <v>5215</v>
      </c>
      <c r="G384" s="178" t="s">
        <v>1165</v>
      </c>
      <c r="H384" s="178" t="s">
        <v>22</v>
      </c>
      <c r="I384" s="178" t="s">
        <v>3339</v>
      </c>
      <c r="J384" s="178" t="s">
        <v>4792</v>
      </c>
      <c r="K384" s="178" t="s">
        <v>4851</v>
      </c>
      <c r="L384" s="180">
        <v>500</v>
      </c>
      <c r="M384" s="181">
        <v>71463.77</v>
      </c>
      <c r="N384" s="2" t="str">
        <f>VLOOKUP($J384,'Material category'!B:D,2,0)</f>
        <v>ME OP</v>
      </c>
      <c r="O384" s="123">
        <f>VLOOKUP(E384,'Billing Type Category'!A:C,3,0)*$L384</f>
        <v>500</v>
      </c>
      <c r="P384" s="123">
        <f>VLOOKUP($J384,'Material category'!B:F,5,FALSE)*O384</f>
        <v>75775</v>
      </c>
      <c r="Q384" s="123">
        <f t="shared" si="25"/>
        <v>4311.2299999999959</v>
      </c>
      <c r="R384" s="6">
        <f>VLOOKUP(E384,'Billing Type Category'!A:C,3,0)*M384</f>
        <v>71463.77</v>
      </c>
      <c r="S384" s="6">
        <f>VLOOKUP($J384,'Material category'!B:F,4,FALSE)*O384</f>
        <v>87500</v>
      </c>
      <c r="T384" s="6">
        <f t="shared" si="26"/>
        <v>5724.2990654205605</v>
      </c>
      <c r="U384" s="6">
        <f t="shared" si="27"/>
        <v>77188.069065420568</v>
      </c>
      <c r="V384" s="2" t="str">
        <f>VLOOKUP($J384,'Material category'!B:D,3,0)</f>
        <v>EV</v>
      </c>
      <c r="W384" s="2" t="str">
        <f>VLOOKUP(G384,'Cust Category'!A:C,3,0)</f>
        <v>Key Account</v>
      </c>
      <c r="X384" s="2" t="str">
        <f>VLOOKUP(G384,'Cust Category'!A:C,2,0)</f>
        <v>CP All Public Company Limited</v>
      </c>
      <c r="Y384" s="31">
        <f t="shared" si="28"/>
        <v>151.55000000000001</v>
      </c>
      <c r="Z384">
        <f t="shared" si="29"/>
        <v>175</v>
      </c>
      <c r="AA384" s="48"/>
    </row>
    <row r="385" spans="1:27">
      <c r="A385" s="179">
        <v>45813</v>
      </c>
      <c r="B385" s="178" t="s">
        <v>5213</v>
      </c>
      <c r="C385" s="178" t="s">
        <v>5214</v>
      </c>
      <c r="D385" s="178" t="s">
        <v>12</v>
      </c>
      <c r="E385" s="178" t="s">
        <v>17</v>
      </c>
      <c r="F385" s="178" t="s">
        <v>5215</v>
      </c>
      <c r="G385" s="178" t="s">
        <v>1165</v>
      </c>
      <c r="H385" s="178" t="s">
        <v>22</v>
      </c>
      <c r="I385" s="178" t="s">
        <v>3339</v>
      </c>
      <c r="J385" s="178" t="s">
        <v>4785</v>
      </c>
      <c r="K385" s="178" t="s">
        <v>4832</v>
      </c>
      <c r="L385" s="180">
        <v>24000</v>
      </c>
      <c r="M385" s="181">
        <v>1420596.62</v>
      </c>
      <c r="N385" s="2" t="str">
        <f>VLOOKUP($J385,'Material category'!B:D,2,0)</f>
        <v>CA FL</v>
      </c>
      <c r="O385" s="123">
        <f>VLOOKUP(E385,'Billing Type Category'!A:C,3,0)*$L385</f>
        <v>24000</v>
      </c>
      <c r="P385" s="123">
        <f>VLOOKUP($J385,'Material category'!B:F,5,FALSE)*O385</f>
        <v>1506960</v>
      </c>
      <c r="Q385" s="123">
        <f t="shared" si="25"/>
        <v>86363.379999999888</v>
      </c>
      <c r="R385" s="6">
        <f>VLOOKUP(E385,'Billing Type Category'!A:C,3,0)*M385</f>
        <v>1420596.62</v>
      </c>
      <c r="S385" s="6">
        <f>VLOOKUP($J385,'Material category'!B:F,4,FALSE)*O385</f>
        <v>1728000</v>
      </c>
      <c r="T385" s="6">
        <f t="shared" si="26"/>
        <v>113046.72897196261</v>
      </c>
      <c r="U385" s="6">
        <f t="shared" si="27"/>
        <v>1533643.3489719627</v>
      </c>
      <c r="V385" s="2" t="str">
        <f>VLOOKUP($J385,'Material category'!B:D,3,0)</f>
        <v>CA</v>
      </c>
      <c r="W385" s="2" t="str">
        <f>VLOOKUP(G385,'Cust Category'!A:C,3,0)</f>
        <v>Key Account</v>
      </c>
      <c r="X385" s="2" t="str">
        <f>VLOOKUP(G385,'Cust Category'!A:C,2,0)</f>
        <v>CP All Public Company Limited</v>
      </c>
      <c r="Y385" s="31">
        <f t="shared" si="28"/>
        <v>62.79</v>
      </c>
      <c r="Z385">
        <f t="shared" si="29"/>
        <v>72</v>
      </c>
      <c r="AA385" s="48"/>
    </row>
    <row r="386" spans="1:27">
      <c r="A386" s="179">
        <v>45813</v>
      </c>
      <c r="B386" s="178" t="s">
        <v>5213</v>
      </c>
      <c r="C386" s="178" t="s">
        <v>5214</v>
      </c>
      <c r="D386" s="178" t="s">
        <v>12</v>
      </c>
      <c r="E386" s="178" t="s">
        <v>17</v>
      </c>
      <c r="F386" s="178" t="s">
        <v>5215</v>
      </c>
      <c r="G386" s="178" t="s">
        <v>1165</v>
      </c>
      <c r="H386" s="178" t="s">
        <v>22</v>
      </c>
      <c r="I386" s="178" t="s">
        <v>3339</v>
      </c>
      <c r="J386" s="178" t="s">
        <v>4782</v>
      </c>
      <c r="K386" s="178" t="s">
        <v>4833</v>
      </c>
      <c r="L386" s="180">
        <v>12000</v>
      </c>
      <c r="M386" s="181">
        <v>710298.31</v>
      </c>
      <c r="N386" s="2" t="str">
        <f>VLOOKUP($J386,'Material category'!B:D,2,0)</f>
        <v>CA BL</v>
      </c>
      <c r="O386" s="123">
        <f>VLOOKUP(E386,'Billing Type Category'!A:C,3,0)*$L386</f>
        <v>12000</v>
      </c>
      <c r="P386" s="123">
        <f>VLOOKUP($J386,'Material category'!B:F,5,FALSE)*O386</f>
        <v>753480</v>
      </c>
      <c r="Q386" s="123">
        <f t="shared" ref="Q386:Q449" si="30">P386-R386</f>
        <v>43181.689999999944</v>
      </c>
      <c r="R386" s="6">
        <f>VLOOKUP(E386,'Billing Type Category'!A:C,3,0)*M386</f>
        <v>710298.31</v>
      </c>
      <c r="S386" s="6">
        <f>VLOOKUP($J386,'Material category'!B:F,4,FALSE)*O386</f>
        <v>864000</v>
      </c>
      <c r="T386" s="6">
        <f t="shared" ref="T386:T449" si="31">S386*7/107</f>
        <v>56523.364485981307</v>
      </c>
      <c r="U386" s="6">
        <f t="shared" ref="U386:U449" si="32">R386+T386</f>
        <v>766821.67448598135</v>
      </c>
      <c r="V386" s="2" t="str">
        <f>VLOOKUP($J386,'Material category'!B:D,3,0)</f>
        <v>CA</v>
      </c>
      <c r="W386" s="2" t="str">
        <f>VLOOKUP(G386,'Cust Category'!A:C,3,0)</f>
        <v>Key Account</v>
      </c>
      <c r="X386" s="2" t="str">
        <f>VLOOKUP(G386,'Cust Category'!A:C,2,0)</f>
        <v>CP All Public Company Limited</v>
      </c>
      <c r="Y386" s="31">
        <f t="shared" ref="Y386:Y449" si="33">P386/O386</f>
        <v>62.79</v>
      </c>
      <c r="Z386">
        <f t="shared" ref="Z386:Z449" si="34">S386/O386</f>
        <v>72</v>
      </c>
      <c r="AA386" s="48"/>
    </row>
    <row r="387" spans="1:27">
      <c r="A387" s="179">
        <v>45813</v>
      </c>
      <c r="B387" s="178" t="s">
        <v>5213</v>
      </c>
      <c r="C387" s="178" t="s">
        <v>5214</v>
      </c>
      <c r="D387" s="178" t="s">
        <v>12</v>
      </c>
      <c r="E387" s="178" t="s">
        <v>17</v>
      </c>
      <c r="F387" s="178" t="s">
        <v>5215</v>
      </c>
      <c r="G387" s="178" t="s">
        <v>1165</v>
      </c>
      <c r="H387" s="178" t="s">
        <v>22</v>
      </c>
      <c r="I387" s="178" t="s">
        <v>3339</v>
      </c>
      <c r="J387" s="178" t="s">
        <v>4786</v>
      </c>
      <c r="K387" s="178" t="s">
        <v>4854</v>
      </c>
      <c r="L387" s="180">
        <v>7000</v>
      </c>
      <c r="M387" s="181">
        <v>414340.68</v>
      </c>
      <c r="N387" s="2" t="str">
        <f>VLOOKUP($J387,'Material category'!B:D,2,0)</f>
        <v>CA MN</v>
      </c>
      <c r="O387" s="123">
        <f>VLOOKUP(E387,'Billing Type Category'!A:C,3,0)*$L387</f>
        <v>7000</v>
      </c>
      <c r="P387" s="123">
        <f>VLOOKUP($J387,'Material category'!B:F,5,FALSE)*O387</f>
        <v>439530</v>
      </c>
      <c r="Q387" s="123">
        <f t="shared" si="30"/>
        <v>25189.320000000007</v>
      </c>
      <c r="R387" s="6">
        <f>VLOOKUP(E387,'Billing Type Category'!A:C,3,0)*M387</f>
        <v>414340.68</v>
      </c>
      <c r="S387" s="6">
        <f>VLOOKUP($J387,'Material category'!B:F,4,FALSE)*O387</f>
        <v>504000</v>
      </c>
      <c r="T387" s="6">
        <f t="shared" si="31"/>
        <v>32971.962616822428</v>
      </c>
      <c r="U387" s="6">
        <f t="shared" si="32"/>
        <v>447312.64261682244</v>
      </c>
      <c r="V387" s="2" t="str">
        <f>VLOOKUP($J387,'Material category'!B:D,3,0)</f>
        <v>CA</v>
      </c>
      <c r="W387" s="2" t="str">
        <f>VLOOKUP(G387,'Cust Category'!A:C,3,0)</f>
        <v>Key Account</v>
      </c>
      <c r="X387" s="2" t="str">
        <f>VLOOKUP(G387,'Cust Category'!A:C,2,0)</f>
        <v>CP All Public Company Limited</v>
      </c>
      <c r="Y387" s="31">
        <f t="shared" si="33"/>
        <v>62.79</v>
      </c>
      <c r="Z387">
        <f t="shared" si="34"/>
        <v>72</v>
      </c>
      <c r="AA387" s="48"/>
    </row>
    <row r="388" spans="1:27">
      <c r="A388" s="179">
        <v>45813</v>
      </c>
      <c r="B388" s="178" t="s">
        <v>5213</v>
      </c>
      <c r="C388" s="178" t="s">
        <v>5214</v>
      </c>
      <c r="D388" s="178" t="s">
        <v>12</v>
      </c>
      <c r="E388" s="178" t="s">
        <v>17</v>
      </c>
      <c r="F388" s="178" t="s">
        <v>5215</v>
      </c>
      <c r="G388" s="178" t="s">
        <v>1165</v>
      </c>
      <c r="H388" s="178" t="s">
        <v>22</v>
      </c>
      <c r="I388" s="178" t="s">
        <v>3339</v>
      </c>
      <c r="J388" s="178" t="s">
        <v>4801</v>
      </c>
      <c r="K388" s="178" t="s">
        <v>4834</v>
      </c>
      <c r="L388" s="180">
        <v>20000</v>
      </c>
      <c r="M388" s="181">
        <v>1183830.92</v>
      </c>
      <c r="N388" s="2" t="str">
        <f>VLOOKUP($J388,'Material category'!B:D,2,0)</f>
        <v>CA 100S YL</v>
      </c>
      <c r="O388" s="123">
        <f>VLOOKUP(E388,'Billing Type Category'!A:C,3,0)*$L388</f>
        <v>20000</v>
      </c>
      <c r="P388" s="123">
        <f>VLOOKUP($J388,'Material category'!B:F,5,FALSE)*O388</f>
        <v>1255800</v>
      </c>
      <c r="Q388" s="123">
        <f t="shared" si="30"/>
        <v>71969.080000000075</v>
      </c>
      <c r="R388" s="6">
        <f>VLOOKUP(E388,'Billing Type Category'!A:C,3,0)*M388</f>
        <v>1183830.92</v>
      </c>
      <c r="S388" s="6">
        <f>VLOOKUP($J388,'Material category'!B:F,4,FALSE)*O388</f>
        <v>1440000</v>
      </c>
      <c r="T388" s="6">
        <f t="shared" si="31"/>
        <v>94205.607476635516</v>
      </c>
      <c r="U388" s="6">
        <f t="shared" si="32"/>
        <v>1278036.5274766355</v>
      </c>
      <c r="V388" s="2" t="str">
        <f>VLOOKUP($J388,'Material category'!B:D,3,0)</f>
        <v>CAHD</v>
      </c>
      <c r="W388" s="2" t="str">
        <f>VLOOKUP(G388,'Cust Category'!A:C,3,0)</f>
        <v>Key Account</v>
      </c>
      <c r="X388" s="2" t="str">
        <f>VLOOKUP(G388,'Cust Category'!A:C,2,0)</f>
        <v>CP All Public Company Limited</v>
      </c>
      <c r="Y388" s="31">
        <f t="shared" si="33"/>
        <v>62.79</v>
      </c>
      <c r="Z388">
        <f t="shared" si="34"/>
        <v>72</v>
      </c>
      <c r="AA388" s="48"/>
    </row>
    <row r="389" spans="1:27">
      <c r="A389" s="179">
        <v>45813</v>
      </c>
      <c r="B389" s="178" t="s">
        <v>5213</v>
      </c>
      <c r="C389" s="178" t="s">
        <v>5214</v>
      </c>
      <c r="D389" s="178" t="s">
        <v>12</v>
      </c>
      <c r="E389" s="178" t="s">
        <v>17</v>
      </c>
      <c r="F389" s="178" t="s">
        <v>5215</v>
      </c>
      <c r="G389" s="178" t="s">
        <v>1165</v>
      </c>
      <c r="H389" s="178" t="s">
        <v>22</v>
      </c>
      <c r="I389" s="178" t="s">
        <v>3339</v>
      </c>
      <c r="J389" s="178" t="s">
        <v>4806</v>
      </c>
      <c r="K389" s="178" t="s">
        <v>4852</v>
      </c>
      <c r="L389" s="180">
        <v>5000</v>
      </c>
      <c r="M389" s="181">
        <v>295957.73</v>
      </c>
      <c r="N389" s="2" t="str">
        <f>VLOOKUP($J389,'Material category'!B:D,2,0)</f>
        <v>CA 100S GR</v>
      </c>
      <c r="O389" s="123">
        <f>VLOOKUP(E389,'Billing Type Category'!A:C,3,0)*$L389</f>
        <v>5000</v>
      </c>
      <c r="P389" s="123">
        <f>VLOOKUP($J389,'Material category'!B:F,5,FALSE)*O389</f>
        <v>313950</v>
      </c>
      <c r="Q389" s="123">
        <f t="shared" si="30"/>
        <v>17992.270000000019</v>
      </c>
      <c r="R389" s="6">
        <f>VLOOKUP(E389,'Billing Type Category'!A:C,3,0)*M389</f>
        <v>295957.73</v>
      </c>
      <c r="S389" s="6">
        <f>VLOOKUP($J389,'Material category'!B:F,4,FALSE)*O389</f>
        <v>360000</v>
      </c>
      <c r="T389" s="6">
        <f t="shared" si="31"/>
        <v>23551.401869158879</v>
      </c>
      <c r="U389" s="6">
        <f t="shared" si="32"/>
        <v>319509.13186915888</v>
      </c>
      <c r="V389" s="2" t="str">
        <f>VLOOKUP($J389,'Material category'!B:D,3,0)</f>
        <v>CAHD</v>
      </c>
      <c r="W389" s="2" t="str">
        <f>VLOOKUP(G389,'Cust Category'!A:C,3,0)</f>
        <v>Key Account</v>
      </c>
      <c r="X389" s="2" t="str">
        <f>VLOOKUP(G389,'Cust Category'!A:C,2,0)</f>
        <v>CP All Public Company Limited</v>
      </c>
      <c r="Y389" s="31">
        <f t="shared" si="33"/>
        <v>62.79</v>
      </c>
      <c r="Z389">
        <f t="shared" si="34"/>
        <v>72</v>
      </c>
      <c r="AA389" s="48"/>
    </row>
    <row r="390" spans="1:27">
      <c r="A390" s="179">
        <v>45813</v>
      </c>
      <c r="B390" s="178" t="s">
        <v>5216</v>
      </c>
      <c r="C390" s="178" t="s">
        <v>5217</v>
      </c>
      <c r="D390" s="178" t="s">
        <v>12</v>
      </c>
      <c r="E390" s="178" t="s">
        <v>17</v>
      </c>
      <c r="F390" s="178" t="s">
        <v>5218</v>
      </c>
      <c r="G390" s="178" t="s">
        <v>1165</v>
      </c>
      <c r="H390" s="178" t="s">
        <v>22</v>
      </c>
      <c r="I390" s="178" t="s">
        <v>3339</v>
      </c>
      <c r="J390" s="178" t="s">
        <v>4874</v>
      </c>
      <c r="K390" s="178" t="s">
        <v>4822</v>
      </c>
      <c r="L390" s="180">
        <v>1000</v>
      </c>
      <c r="M390" s="181">
        <v>98949.53</v>
      </c>
      <c r="N390" s="2" t="str">
        <f>VLOOKUP($J390,'Material category'!B:D,2,0)</f>
        <v>WI BL</v>
      </c>
      <c r="O390" s="123">
        <f>VLOOKUP(E390,'Billing Type Category'!A:C,3,0)*$L390</f>
        <v>1000</v>
      </c>
      <c r="P390" s="123">
        <f>VLOOKUP($J390,'Material category'!B:F,5,FALSE)*O390</f>
        <v>104150</v>
      </c>
      <c r="Q390" s="123">
        <f t="shared" si="30"/>
        <v>5200.4700000000012</v>
      </c>
      <c r="R390" s="6">
        <f>VLOOKUP(E390,'Billing Type Category'!A:C,3,0)*M390</f>
        <v>98949.53</v>
      </c>
      <c r="S390" s="6">
        <f>VLOOKUP($J390,'Material category'!B:F,4,FALSE)*O390</f>
        <v>120000</v>
      </c>
      <c r="T390" s="6">
        <f t="shared" si="31"/>
        <v>7850.467289719626</v>
      </c>
      <c r="U390" s="6">
        <f t="shared" si="32"/>
        <v>106799.99728971963</v>
      </c>
      <c r="V390" s="2" t="str">
        <f>VLOOKUP($J390,'Material category'!B:D,3,0)</f>
        <v>WI</v>
      </c>
      <c r="W390" s="2" t="str">
        <f>VLOOKUP(G390,'Cust Category'!A:C,3,0)</f>
        <v>Key Account</v>
      </c>
      <c r="X390" s="2" t="str">
        <f>VLOOKUP(G390,'Cust Category'!A:C,2,0)</f>
        <v>CP All Public Company Limited</v>
      </c>
      <c r="Y390" s="31">
        <f t="shared" si="33"/>
        <v>104.15</v>
      </c>
      <c r="Z390">
        <f t="shared" si="34"/>
        <v>120</v>
      </c>
      <c r="AA390" s="48"/>
    </row>
    <row r="391" spans="1:27">
      <c r="A391" s="179">
        <v>45813</v>
      </c>
      <c r="B391" s="178" t="s">
        <v>5216</v>
      </c>
      <c r="C391" s="178" t="s">
        <v>5217</v>
      </c>
      <c r="D391" s="178" t="s">
        <v>12</v>
      </c>
      <c r="E391" s="178" t="s">
        <v>17</v>
      </c>
      <c r="F391" s="178" t="s">
        <v>5218</v>
      </c>
      <c r="G391" s="178" t="s">
        <v>1165</v>
      </c>
      <c r="H391" s="178" t="s">
        <v>22</v>
      </c>
      <c r="I391" s="178" t="s">
        <v>3339</v>
      </c>
      <c r="J391" s="178" t="s">
        <v>4898</v>
      </c>
      <c r="K391" s="178" t="s">
        <v>4830</v>
      </c>
      <c r="L391" s="180">
        <v>5000</v>
      </c>
      <c r="M391" s="181">
        <v>295957.73</v>
      </c>
      <c r="N391" s="2" t="str">
        <f>VLOOKUP($J391,'Material category'!B:D,2,0)</f>
        <v>WC RE</v>
      </c>
      <c r="O391" s="123">
        <f>VLOOKUP(E391,'Billing Type Category'!A:C,3,0)*$L391</f>
        <v>5000</v>
      </c>
      <c r="P391" s="123">
        <f>VLOOKUP($J391,'Material category'!B:F,5,FALSE)*O391</f>
        <v>313950</v>
      </c>
      <c r="Q391" s="123">
        <f t="shared" si="30"/>
        <v>17992.270000000019</v>
      </c>
      <c r="R391" s="6">
        <f>VLOOKUP(E391,'Billing Type Category'!A:C,3,0)*M391</f>
        <v>295957.73</v>
      </c>
      <c r="S391" s="6">
        <f>VLOOKUP($J391,'Material category'!B:F,4,FALSE)*O391</f>
        <v>360000</v>
      </c>
      <c r="T391" s="6">
        <f t="shared" si="31"/>
        <v>23551.401869158879</v>
      </c>
      <c r="U391" s="6">
        <f t="shared" si="32"/>
        <v>319509.13186915888</v>
      </c>
      <c r="V391" s="2" t="str">
        <f>VLOOKUP($J391,'Material category'!B:D,3,0)</f>
        <v>WI</v>
      </c>
      <c r="W391" s="2" t="str">
        <f>VLOOKUP(G391,'Cust Category'!A:C,3,0)</f>
        <v>Key Account</v>
      </c>
      <c r="X391" s="2" t="str">
        <f>VLOOKUP(G391,'Cust Category'!A:C,2,0)</f>
        <v>CP All Public Company Limited</v>
      </c>
      <c r="Y391" s="31">
        <f t="shared" si="33"/>
        <v>62.79</v>
      </c>
      <c r="Z391">
        <f t="shared" si="34"/>
        <v>72</v>
      </c>
      <c r="AA391" s="48"/>
    </row>
    <row r="392" spans="1:27">
      <c r="A392" s="179">
        <v>45813</v>
      </c>
      <c r="B392" s="178" t="s">
        <v>5216</v>
      </c>
      <c r="C392" s="178" t="s">
        <v>5217</v>
      </c>
      <c r="D392" s="178" t="s">
        <v>12</v>
      </c>
      <c r="E392" s="178" t="s">
        <v>17</v>
      </c>
      <c r="F392" s="178" t="s">
        <v>5218</v>
      </c>
      <c r="G392" s="178" t="s">
        <v>1165</v>
      </c>
      <c r="H392" s="178" t="s">
        <v>22</v>
      </c>
      <c r="I392" s="178" t="s">
        <v>3339</v>
      </c>
      <c r="J392" s="178" t="s">
        <v>4886</v>
      </c>
      <c r="K392" s="178" t="s">
        <v>4829</v>
      </c>
      <c r="L392" s="180">
        <v>8000</v>
      </c>
      <c r="M392" s="181">
        <v>473532.37</v>
      </c>
      <c r="N392" s="2" t="str">
        <f>VLOOKUP($J392,'Material category'!B:D,2,0)</f>
        <v>WC BL</v>
      </c>
      <c r="O392" s="123">
        <f>VLOOKUP(E392,'Billing Type Category'!A:C,3,0)*$L392</f>
        <v>8000</v>
      </c>
      <c r="P392" s="123">
        <f>VLOOKUP($J392,'Material category'!B:F,5,FALSE)*O392</f>
        <v>502320</v>
      </c>
      <c r="Q392" s="123">
        <f t="shared" si="30"/>
        <v>28787.630000000005</v>
      </c>
      <c r="R392" s="6">
        <f>VLOOKUP(E392,'Billing Type Category'!A:C,3,0)*M392</f>
        <v>473532.37</v>
      </c>
      <c r="S392" s="6">
        <f>VLOOKUP($J392,'Material category'!B:F,4,FALSE)*O392</f>
        <v>576000</v>
      </c>
      <c r="T392" s="6">
        <f t="shared" si="31"/>
        <v>37682.242990654202</v>
      </c>
      <c r="U392" s="6">
        <f t="shared" si="32"/>
        <v>511214.61299065419</v>
      </c>
      <c r="V392" s="2" t="str">
        <f>VLOOKUP($J392,'Material category'!B:D,3,0)</f>
        <v>WI</v>
      </c>
      <c r="W392" s="2" t="str">
        <f>VLOOKUP(G392,'Cust Category'!A:C,3,0)</f>
        <v>Key Account</v>
      </c>
      <c r="X392" s="2" t="str">
        <f>VLOOKUP(G392,'Cust Category'!A:C,2,0)</f>
        <v>CP All Public Company Limited</v>
      </c>
      <c r="Y392" s="31">
        <f t="shared" si="33"/>
        <v>62.79</v>
      </c>
      <c r="Z392">
        <f t="shared" si="34"/>
        <v>72</v>
      </c>
      <c r="AA392" s="48"/>
    </row>
    <row r="393" spans="1:27">
      <c r="A393" s="179">
        <v>45813</v>
      </c>
      <c r="B393" s="178" t="s">
        <v>5216</v>
      </c>
      <c r="C393" s="178" t="s">
        <v>5217</v>
      </c>
      <c r="D393" s="178" t="s">
        <v>12</v>
      </c>
      <c r="E393" s="178" t="s">
        <v>17</v>
      </c>
      <c r="F393" s="178" t="s">
        <v>5218</v>
      </c>
      <c r="G393" s="178" t="s">
        <v>1165</v>
      </c>
      <c r="H393" s="178" t="s">
        <v>22</v>
      </c>
      <c r="I393" s="178" t="s">
        <v>3339</v>
      </c>
      <c r="J393" s="178" t="s">
        <v>4900</v>
      </c>
      <c r="K393" s="178" t="s">
        <v>4831</v>
      </c>
      <c r="L393" s="180">
        <v>5000</v>
      </c>
      <c r="M393" s="181">
        <v>295957.73</v>
      </c>
      <c r="N393" s="2" t="str">
        <f>VLOOKUP($J393,'Material category'!B:D,2,0)</f>
        <v>WC GR</v>
      </c>
      <c r="O393" s="123">
        <f>VLOOKUP(E393,'Billing Type Category'!A:C,3,0)*$L393</f>
        <v>5000</v>
      </c>
      <c r="P393" s="123">
        <f>VLOOKUP($J393,'Material category'!B:F,5,FALSE)*O393</f>
        <v>313950</v>
      </c>
      <c r="Q393" s="123">
        <f t="shared" si="30"/>
        <v>17992.270000000019</v>
      </c>
      <c r="R393" s="6">
        <f>VLOOKUP(E393,'Billing Type Category'!A:C,3,0)*M393</f>
        <v>295957.73</v>
      </c>
      <c r="S393" s="6">
        <f>VLOOKUP($J393,'Material category'!B:F,4,FALSE)*O393</f>
        <v>360000</v>
      </c>
      <c r="T393" s="6">
        <f t="shared" si="31"/>
        <v>23551.401869158879</v>
      </c>
      <c r="U393" s="6">
        <f t="shared" si="32"/>
        <v>319509.13186915888</v>
      </c>
      <c r="V393" s="2" t="str">
        <f>VLOOKUP($J393,'Material category'!B:D,3,0)</f>
        <v>WI</v>
      </c>
      <c r="W393" s="2" t="str">
        <f>VLOOKUP(G393,'Cust Category'!A:C,3,0)</f>
        <v>Key Account</v>
      </c>
      <c r="X393" s="2" t="str">
        <f>VLOOKUP(G393,'Cust Category'!A:C,2,0)</f>
        <v>CP All Public Company Limited</v>
      </c>
      <c r="Y393" s="31">
        <f t="shared" si="33"/>
        <v>62.79</v>
      </c>
      <c r="Z393">
        <f t="shared" si="34"/>
        <v>72</v>
      </c>
      <c r="AA393" s="48"/>
    </row>
    <row r="394" spans="1:27">
      <c r="A394" s="179">
        <v>45813</v>
      </c>
      <c r="B394" s="178" t="s">
        <v>5219</v>
      </c>
      <c r="C394" s="178" t="s">
        <v>5220</v>
      </c>
      <c r="D394" s="178" t="s">
        <v>12</v>
      </c>
      <c r="E394" s="178" t="s">
        <v>17</v>
      </c>
      <c r="F394" s="178" t="s">
        <v>5221</v>
      </c>
      <c r="G394" s="178" t="s">
        <v>1213</v>
      </c>
      <c r="H394" s="178" t="s">
        <v>4811</v>
      </c>
      <c r="I394" s="178" t="s">
        <v>1396</v>
      </c>
      <c r="J394" s="178" t="s">
        <v>4785</v>
      </c>
      <c r="K394" s="178" t="s">
        <v>4832</v>
      </c>
      <c r="L394" s="180">
        <v>500</v>
      </c>
      <c r="M394" s="181">
        <v>30545</v>
      </c>
      <c r="N394" s="2" t="str">
        <f>VLOOKUP($J394,'Material category'!B:D,2,0)</f>
        <v>CA FL</v>
      </c>
      <c r="O394" s="123">
        <f>VLOOKUP(E394,'Billing Type Category'!A:C,3,0)*$L394</f>
        <v>500</v>
      </c>
      <c r="P394" s="123">
        <f>VLOOKUP($J394,'Material category'!B:F,5,FALSE)*O394</f>
        <v>31395</v>
      </c>
      <c r="Q394" s="123">
        <f t="shared" si="30"/>
        <v>850</v>
      </c>
      <c r="R394" s="6">
        <f>VLOOKUP(E394,'Billing Type Category'!A:C,3,0)*M394</f>
        <v>30545</v>
      </c>
      <c r="S394" s="6">
        <f>VLOOKUP($J394,'Material category'!B:F,4,FALSE)*O394</f>
        <v>36000</v>
      </c>
      <c r="T394" s="6">
        <f t="shared" si="31"/>
        <v>2355.1401869158876</v>
      </c>
      <c r="U394" s="6">
        <f t="shared" si="32"/>
        <v>32900.140186915887</v>
      </c>
      <c r="V394" s="2" t="str">
        <f>VLOOKUP($J394,'Material category'!B:D,3,0)</f>
        <v>CA</v>
      </c>
      <c r="W394" s="2" t="str">
        <f>VLOOKUP(G394,'Cust Category'!A:C,3,0)</f>
        <v>Key Account</v>
      </c>
      <c r="X394" s="2" t="str">
        <f>VLOOKUP(G394,'Cust Category'!A:C,2,0)</f>
        <v>Ek-Chai Distribution System Co. Ltd</v>
      </c>
      <c r="Y394" s="31">
        <f t="shared" si="33"/>
        <v>62.79</v>
      </c>
      <c r="Z394">
        <f t="shared" si="34"/>
        <v>72</v>
      </c>
      <c r="AA394" s="48"/>
    </row>
    <row r="395" spans="1:27">
      <c r="A395" s="179">
        <v>45813</v>
      </c>
      <c r="B395" s="178" t="s">
        <v>5222</v>
      </c>
      <c r="C395" s="178" t="s">
        <v>5223</v>
      </c>
      <c r="D395" s="178" t="s">
        <v>12</v>
      </c>
      <c r="E395" s="178" t="s">
        <v>17</v>
      </c>
      <c r="F395" s="178" t="s">
        <v>5224</v>
      </c>
      <c r="G395" s="178" t="s">
        <v>1213</v>
      </c>
      <c r="H395" s="178" t="s">
        <v>4811</v>
      </c>
      <c r="I395" s="178" t="s">
        <v>1395</v>
      </c>
      <c r="J395" s="178" t="s">
        <v>4898</v>
      </c>
      <c r="K395" s="178" t="s">
        <v>4830</v>
      </c>
      <c r="L395" s="180">
        <v>1500</v>
      </c>
      <c r="M395" s="181">
        <v>91680</v>
      </c>
      <c r="N395" s="2" t="str">
        <f>VLOOKUP($J395,'Material category'!B:D,2,0)</f>
        <v>WC RE</v>
      </c>
      <c r="O395" s="123">
        <f>VLOOKUP(E395,'Billing Type Category'!A:C,3,0)*$L395</f>
        <v>1500</v>
      </c>
      <c r="P395" s="123">
        <f>VLOOKUP($J395,'Material category'!B:F,5,FALSE)*O395</f>
        <v>94185</v>
      </c>
      <c r="Q395" s="123">
        <f t="shared" si="30"/>
        <v>2505</v>
      </c>
      <c r="R395" s="6">
        <f>VLOOKUP(E395,'Billing Type Category'!A:C,3,0)*M395</f>
        <v>91680</v>
      </c>
      <c r="S395" s="6">
        <f>VLOOKUP($J395,'Material category'!B:F,4,FALSE)*O395</f>
        <v>108000</v>
      </c>
      <c r="T395" s="6">
        <f t="shared" si="31"/>
        <v>7065.4205607476633</v>
      </c>
      <c r="U395" s="6">
        <f t="shared" si="32"/>
        <v>98745.420560747662</v>
      </c>
      <c r="V395" s="2" t="str">
        <f>VLOOKUP($J395,'Material category'!B:D,3,0)</f>
        <v>WI</v>
      </c>
      <c r="W395" s="2" t="str">
        <f>VLOOKUP(G395,'Cust Category'!A:C,3,0)</f>
        <v>Key Account</v>
      </c>
      <c r="X395" s="2" t="str">
        <f>VLOOKUP(G395,'Cust Category'!A:C,2,0)</f>
        <v>Ek-Chai Distribution System Co. Ltd</v>
      </c>
      <c r="Y395" s="31">
        <f t="shared" si="33"/>
        <v>62.79</v>
      </c>
      <c r="Z395">
        <f t="shared" si="34"/>
        <v>72</v>
      </c>
      <c r="AA395" s="48"/>
    </row>
    <row r="396" spans="1:27">
      <c r="A396" s="179">
        <v>45813</v>
      </c>
      <c r="B396" s="178" t="s">
        <v>5222</v>
      </c>
      <c r="C396" s="178" t="s">
        <v>5223</v>
      </c>
      <c r="D396" s="178" t="s">
        <v>12</v>
      </c>
      <c r="E396" s="178" t="s">
        <v>17</v>
      </c>
      <c r="F396" s="178" t="s">
        <v>5224</v>
      </c>
      <c r="G396" s="178" t="s">
        <v>1213</v>
      </c>
      <c r="H396" s="178" t="s">
        <v>4811</v>
      </c>
      <c r="I396" s="178" t="s">
        <v>1395</v>
      </c>
      <c r="J396" s="178" t="s">
        <v>4886</v>
      </c>
      <c r="K396" s="178" t="s">
        <v>4829</v>
      </c>
      <c r="L396" s="180">
        <v>4000</v>
      </c>
      <c r="M396" s="181">
        <v>244480</v>
      </c>
      <c r="N396" s="2" t="str">
        <f>VLOOKUP($J396,'Material category'!B:D,2,0)</f>
        <v>WC BL</v>
      </c>
      <c r="O396" s="123">
        <f>VLOOKUP(E396,'Billing Type Category'!A:C,3,0)*$L396</f>
        <v>4000</v>
      </c>
      <c r="P396" s="123">
        <f>VLOOKUP($J396,'Material category'!B:F,5,FALSE)*O396</f>
        <v>251160</v>
      </c>
      <c r="Q396" s="123">
        <f t="shared" si="30"/>
        <v>6680</v>
      </c>
      <c r="R396" s="6">
        <f>VLOOKUP(E396,'Billing Type Category'!A:C,3,0)*M396</f>
        <v>244480</v>
      </c>
      <c r="S396" s="6">
        <f>VLOOKUP($J396,'Material category'!B:F,4,FALSE)*O396</f>
        <v>288000</v>
      </c>
      <c r="T396" s="6">
        <f t="shared" si="31"/>
        <v>18841.121495327101</v>
      </c>
      <c r="U396" s="6">
        <f t="shared" si="32"/>
        <v>263321.1214953271</v>
      </c>
      <c r="V396" s="2" t="str">
        <f>VLOOKUP($J396,'Material category'!B:D,3,0)</f>
        <v>WI</v>
      </c>
      <c r="W396" s="2" t="str">
        <f>VLOOKUP(G396,'Cust Category'!A:C,3,0)</f>
        <v>Key Account</v>
      </c>
      <c r="X396" s="2" t="str">
        <f>VLOOKUP(G396,'Cust Category'!A:C,2,0)</f>
        <v>Ek-Chai Distribution System Co. Ltd</v>
      </c>
      <c r="Y396" s="31">
        <f t="shared" si="33"/>
        <v>62.79</v>
      </c>
      <c r="Z396">
        <f t="shared" si="34"/>
        <v>72</v>
      </c>
      <c r="AA396" s="48"/>
    </row>
    <row r="397" spans="1:27">
      <c r="A397" s="179">
        <v>45813</v>
      </c>
      <c r="B397" s="178" t="s">
        <v>5222</v>
      </c>
      <c r="C397" s="178" t="s">
        <v>5223</v>
      </c>
      <c r="D397" s="178" t="s">
        <v>12</v>
      </c>
      <c r="E397" s="178" t="s">
        <v>17</v>
      </c>
      <c r="F397" s="178" t="s">
        <v>5224</v>
      </c>
      <c r="G397" s="178" t="s">
        <v>1213</v>
      </c>
      <c r="H397" s="178" t="s">
        <v>4811</v>
      </c>
      <c r="I397" s="178" t="s">
        <v>1395</v>
      </c>
      <c r="J397" s="178" t="s">
        <v>4900</v>
      </c>
      <c r="K397" s="178" t="s">
        <v>4831</v>
      </c>
      <c r="L397" s="180">
        <v>500</v>
      </c>
      <c r="M397" s="181">
        <v>30560</v>
      </c>
      <c r="N397" s="2" t="str">
        <f>VLOOKUP($J397,'Material category'!B:D,2,0)</f>
        <v>WC GR</v>
      </c>
      <c r="O397" s="123">
        <f>VLOOKUP(E397,'Billing Type Category'!A:C,3,0)*$L397</f>
        <v>500</v>
      </c>
      <c r="P397" s="123">
        <f>VLOOKUP($J397,'Material category'!B:F,5,FALSE)*O397</f>
        <v>31395</v>
      </c>
      <c r="Q397" s="123">
        <f t="shared" si="30"/>
        <v>835</v>
      </c>
      <c r="R397" s="6">
        <f>VLOOKUP(E397,'Billing Type Category'!A:C,3,0)*M397</f>
        <v>30560</v>
      </c>
      <c r="S397" s="6">
        <f>VLOOKUP($J397,'Material category'!B:F,4,FALSE)*O397</f>
        <v>36000</v>
      </c>
      <c r="T397" s="6">
        <f t="shared" si="31"/>
        <v>2355.1401869158876</v>
      </c>
      <c r="U397" s="6">
        <f t="shared" si="32"/>
        <v>32915.140186915887</v>
      </c>
      <c r="V397" s="2" t="str">
        <f>VLOOKUP($J397,'Material category'!B:D,3,0)</f>
        <v>WI</v>
      </c>
      <c r="W397" s="2" t="str">
        <f>VLOOKUP(G397,'Cust Category'!A:C,3,0)</f>
        <v>Key Account</v>
      </c>
      <c r="X397" s="2" t="str">
        <f>VLOOKUP(G397,'Cust Category'!A:C,2,0)</f>
        <v>Ek-Chai Distribution System Co. Ltd</v>
      </c>
      <c r="Y397" s="31">
        <f t="shared" si="33"/>
        <v>62.79</v>
      </c>
      <c r="Z397">
        <f t="shared" si="34"/>
        <v>72</v>
      </c>
      <c r="AA397" s="48"/>
    </row>
    <row r="398" spans="1:27">
      <c r="A398" s="179">
        <v>45813</v>
      </c>
      <c r="B398" s="178" t="s">
        <v>5222</v>
      </c>
      <c r="C398" s="178" t="s">
        <v>5223</v>
      </c>
      <c r="D398" s="178" t="s">
        <v>12</v>
      </c>
      <c r="E398" s="178" t="s">
        <v>17</v>
      </c>
      <c r="F398" s="178" t="s">
        <v>5224</v>
      </c>
      <c r="G398" s="178" t="s">
        <v>1213</v>
      </c>
      <c r="H398" s="178" t="s">
        <v>4811</v>
      </c>
      <c r="I398" s="178" t="s">
        <v>1395</v>
      </c>
      <c r="J398" s="178" t="s">
        <v>4785</v>
      </c>
      <c r="K398" s="178" t="s">
        <v>4832</v>
      </c>
      <c r="L398" s="180">
        <v>11500</v>
      </c>
      <c r="M398" s="181">
        <v>702535</v>
      </c>
      <c r="N398" s="2" t="str">
        <f>VLOOKUP($J398,'Material category'!B:D,2,0)</f>
        <v>CA FL</v>
      </c>
      <c r="O398" s="123">
        <f>VLOOKUP(E398,'Billing Type Category'!A:C,3,0)*$L398</f>
        <v>11500</v>
      </c>
      <c r="P398" s="123">
        <f>VLOOKUP($J398,'Material category'!B:F,5,FALSE)*O398</f>
        <v>722085</v>
      </c>
      <c r="Q398" s="123">
        <f t="shared" si="30"/>
        <v>19550</v>
      </c>
      <c r="R398" s="6">
        <f>VLOOKUP(E398,'Billing Type Category'!A:C,3,0)*M398</f>
        <v>702535</v>
      </c>
      <c r="S398" s="6">
        <f>VLOOKUP($J398,'Material category'!B:F,4,FALSE)*O398</f>
        <v>828000</v>
      </c>
      <c r="T398" s="6">
        <f t="shared" si="31"/>
        <v>54168.224299065419</v>
      </c>
      <c r="U398" s="6">
        <f t="shared" si="32"/>
        <v>756703.22429906542</v>
      </c>
      <c r="V398" s="2" t="str">
        <f>VLOOKUP($J398,'Material category'!B:D,3,0)</f>
        <v>CA</v>
      </c>
      <c r="W398" s="2" t="str">
        <f>VLOOKUP(G398,'Cust Category'!A:C,3,0)</f>
        <v>Key Account</v>
      </c>
      <c r="X398" s="2" t="str">
        <f>VLOOKUP(G398,'Cust Category'!A:C,2,0)</f>
        <v>Ek-Chai Distribution System Co. Ltd</v>
      </c>
      <c r="Y398" s="31">
        <f t="shared" si="33"/>
        <v>62.79</v>
      </c>
      <c r="Z398">
        <f t="shared" si="34"/>
        <v>72</v>
      </c>
      <c r="AA398" s="48"/>
    </row>
    <row r="399" spans="1:27">
      <c r="A399" s="179">
        <v>45813</v>
      </c>
      <c r="B399" s="178" t="s">
        <v>5222</v>
      </c>
      <c r="C399" s="178" t="s">
        <v>5223</v>
      </c>
      <c r="D399" s="178" t="s">
        <v>12</v>
      </c>
      <c r="E399" s="178" t="s">
        <v>17</v>
      </c>
      <c r="F399" s="178" t="s">
        <v>5224</v>
      </c>
      <c r="G399" s="178" t="s">
        <v>1213</v>
      </c>
      <c r="H399" s="178" t="s">
        <v>4811</v>
      </c>
      <c r="I399" s="178" t="s">
        <v>1395</v>
      </c>
      <c r="J399" s="178" t="s">
        <v>4782</v>
      </c>
      <c r="K399" s="178" t="s">
        <v>4833</v>
      </c>
      <c r="L399" s="180">
        <v>5500</v>
      </c>
      <c r="M399" s="181">
        <v>335995</v>
      </c>
      <c r="N399" s="2" t="str">
        <f>VLOOKUP($J399,'Material category'!B:D,2,0)</f>
        <v>CA BL</v>
      </c>
      <c r="O399" s="123">
        <f>VLOOKUP(E399,'Billing Type Category'!A:C,3,0)*$L399</f>
        <v>5500</v>
      </c>
      <c r="P399" s="123">
        <f>VLOOKUP($J399,'Material category'!B:F,5,FALSE)*O399</f>
        <v>345345</v>
      </c>
      <c r="Q399" s="123">
        <f t="shared" si="30"/>
        <v>9350</v>
      </c>
      <c r="R399" s="6">
        <f>VLOOKUP(E399,'Billing Type Category'!A:C,3,0)*M399</f>
        <v>335995</v>
      </c>
      <c r="S399" s="6">
        <f>VLOOKUP($J399,'Material category'!B:F,4,FALSE)*O399</f>
        <v>396000</v>
      </c>
      <c r="T399" s="6">
        <f t="shared" si="31"/>
        <v>25906.542056074766</v>
      </c>
      <c r="U399" s="6">
        <f t="shared" si="32"/>
        <v>361901.54205607477</v>
      </c>
      <c r="V399" s="2" t="str">
        <f>VLOOKUP($J399,'Material category'!B:D,3,0)</f>
        <v>CA</v>
      </c>
      <c r="W399" s="2" t="str">
        <f>VLOOKUP(G399,'Cust Category'!A:C,3,0)</f>
        <v>Key Account</v>
      </c>
      <c r="X399" s="2" t="str">
        <f>VLOOKUP(G399,'Cust Category'!A:C,2,0)</f>
        <v>Ek-Chai Distribution System Co. Ltd</v>
      </c>
      <c r="Y399" s="31">
        <f t="shared" si="33"/>
        <v>62.79</v>
      </c>
      <c r="Z399">
        <f t="shared" si="34"/>
        <v>72</v>
      </c>
      <c r="AA399" s="48"/>
    </row>
    <row r="400" spans="1:27">
      <c r="A400" s="179">
        <v>45813</v>
      </c>
      <c r="B400" s="178" t="s">
        <v>5222</v>
      </c>
      <c r="C400" s="178" t="s">
        <v>5223</v>
      </c>
      <c r="D400" s="178" t="s">
        <v>12</v>
      </c>
      <c r="E400" s="178" t="s">
        <v>17</v>
      </c>
      <c r="F400" s="178" t="s">
        <v>5224</v>
      </c>
      <c r="G400" s="178" t="s">
        <v>1213</v>
      </c>
      <c r="H400" s="178" t="s">
        <v>4811</v>
      </c>
      <c r="I400" s="178" t="s">
        <v>1395</v>
      </c>
      <c r="J400" s="178" t="s">
        <v>4801</v>
      </c>
      <c r="K400" s="178" t="s">
        <v>4834</v>
      </c>
      <c r="L400" s="180">
        <v>7000</v>
      </c>
      <c r="M400" s="181">
        <v>427630</v>
      </c>
      <c r="N400" s="2" t="str">
        <f>VLOOKUP($J400,'Material category'!B:D,2,0)</f>
        <v>CA 100S YL</v>
      </c>
      <c r="O400" s="123">
        <f>VLOOKUP(E400,'Billing Type Category'!A:C,3,0)*$L400</f>
        <v>7000</v>
      </c>
      <c r="P400" s="123">
        <f>VLOOKUP($J400,'Material category'!B:F,5,FALSE)*O400</f>
        <v>439530</v>
      </c>
      <c r="Q400" s="123">
        <f t="shared" si="30"/>
        <v>11900</v>
      </c>
      <c r="R400" s="6">
        <f>VLOOKUP(E400,'Billing Type Category'!A:C,3,0)*M400</f>
        <v>427630</v>
      </c>
      <c r="S400" s="6">
        <f>VLOOKUP($J400,'Material category'!B:F,4,FALSE)*O400</f>
        <v>504000</v>
      </c>
      <c r="T400" s="6">
        <f t="shared" si="31"/>
        <v>32971.962616822428</v>
      </c>
      <c r="U400" s="6">
        <f t="shared" si="32"/>
        <v>460601.96261682245</v>
      </c>
      <c r="V400" s="2" t="str">
        <f>VLOOKUP($J400,'Material category'!B:D,3,0)</f>
        <v>CAHD</v>
      </c>
      <c r="W400" s="2" t="str">
        <f>VLOOKUP(G400,'Cust Category'!A:C,3,0)</f>
        <v>Key Account</v>
      </c>
      <c r="X400" s="2" t="str">
        <f>VLOOKUP(G400,'Cust Category'!A:C,2,0)</f>
        <v>Ek-Chai Distribution System Co. Ltd</v>
      </c>
      <c r="Y400" s="31">
        <f t="shared" si="33"/>
        <v>62.79</v>
      </c>
      <c r="Z400">
        <f t="shared" si="34"/>
        <v>72</v>
      </c>
      <c r="AA400" s="48"/>
    </row>
    <row r="401" spans="1:27">
      <c r="A401" s="179">
        <v>45813</v>
      </c>
      <c r="B401" s="178" t="s">
        <v>5225</v>
      </c>
      <c r="C401" s="178" t="s">
        <v>5226</v>
      </c>
      <c r="D401" s="178" t="s">
        <v>12</v>
      </c>
      <c r="E401" s="178" t="s">
        <v>17</v>
      </c>
      <c r="F401" s="178" t="s">
        <v>5227</v>
      </c>
      <c r="G401" s="178" t="s">
        <v>1213</v>
      </c>
      <c r="H401" s="178" t="s">
        <v>4811</v>
      </c>
      <c r="I401" s="178" t="s">
        <v>1395</v>
      </c>
      <c r="J401" s="178" t="s">
        <v>4900</v>
      </c>
      <c r="K401" s="178" t="s">
        <v>4831</v>
      </c>
      <c r="L401" s="180">
        <v>1000</v>
      </c>
      <c r="M401" s="181">
        <v>61120</v>
      </c>
      <c r="N401" s="2" t="str">
        <f>VLOOKUP($J401,'Material category'!B:D,2,0)</f>
        <v>WC GR</v>
      </c>
      <c r="O401" s="123">
        <f>VLOOKUP(E401,'Billing Type Category'!A:C,3,0)*$L401</f>
        <v>1000</v>
      </c>
      <c r="P401" s="123">
        <f>VLOOKUP($J401,'Material category'!B:F,5,FALSE)*O401</f>
        <v>62790</v>
      </c>
      <c r="Q401" s="123">
        <f t="shared" si="30"/>
        <v>1670</v>
      </c>
      <c r="R401" s="6">
        <f>VLOOKUP(E401,'Billing Type Category'!A:C,3,0)*M401</f>
        <v>61120</v>
      </c>
      <c r="S401" s="6">
        <f>VLOOKUP($J401,'Material category'!B:F,4,FALSE)*O401</f>
        <v>72000</v>
      </c>
      <c r="T401" s="6">
        <f t="shared" si="31"/>
        <v>4710.2803738317753</v>
      </c>
      <c r="U401" s="6">
        <f t="shared" si="32"/>
        <v>65830.280373831774</v>
      </c>
      <c r="V401" s="2" t="str">
        <f>VLOOKUP($J401,'Material category'!B:D,3,0)</f>
        <v>WI</v>
      </c>
      <c r="W401" s="2" t="str">
        <f>VLOOKUP(G401,'Cust Category'!A:C,3,0)</f>
        <v>Key Account</v>
      </c>
      <c r="X401" s="2" t="str">
        <f>VLOOKUP(G401,'Cust Category'!A:C,2,0)</f>
        <v>Ek-Chai Distribution System Co. Ltd</v>
      </c>
      <c r="Y401" s="31">
        <f t="shared" si="33"/>
        <v>62.79</v>
      </c>
      <c r="Z401">
        <f t="shared" si="34"/>
        <v>72</v>
      </c>
      <c r="AA401" s="48"/>
    </row>
    <row r="402" spans="1:27">
      <c r="A402" s="179">
        <v>45813</v>
      </c>
      <c r="B402" s="178" t="s">
        <v>5225</v>
      </c>
      <c r="C402" s="178" t="s">
        <v>5226</v>
      </c>
      <c r="D402" s="178" t="s">
        <v>12</v>
      </c>
      <c r="E402" s="178" t="s">
        <v>17</v>
      </c>
      <c r="F402" s="178" t="s">
        <v>5227</v>
      </c>
      <c r="G402" s="178" t="s">
        <v>1213</v>
      </c>
      <c r="H402" s="178" t="s">
        <v>4811</v>
      </c>
      <c r="I402" s="178" t="s">
        <v>1395</v>
      </c>
      <c r="J402" s="178" t="s">
        <v>4786</v>
      </c>
      <c r="K402" s="178" t="s">
        <v>4854</v>
      </c>
      <c r="L402" s="180">
        <v>4000</v>
      </c>
      <c r="M402" s="181">
        <v>244360</v>
      </c>
      <c r="N402" s="2" t="str">
        <f>VLOOKUP($J402,'Material category'!B:D,2,0)</f>
        <v>CA MN</v>
      </c>
      <c r="O402" s="123">
        <f>VLOOKUP(E402,'Billing Type Category'!A:C,3,0)*$L402</f>
        <v>4000</v>
      </c>
      <c r="P402" s="123">
        <f>VLOOKUP($J402,'Material category'!B:F,5,FALSE)*O402</f>
        <v>251160</v>
      </c>
      <c r="Q402" s="123">
        <f t="shared" si="30"/>
        <v>6800</v>
      </c>
      <c r="R402" s="6">
        <f>VLOOKUP(E402,'Billing Type Category'!A:C,3,0)*M402</f>
        <v>244360</v>
      </c>
      <c r="S402" s="6">
        <f>VLOOKUP($J402,'Material category'!B:F,4,FALSE)*O402</f>
        <v>288000</v>
      </c>
      <c r="T402" s="6">
        <f t="shared" si="31"/>
        <v>18841.121495327101</v>
      </c>
      <c r="U402" s="6">
        <f t="shared" si="32"/>
        <v>263201.1214953271</v>
      </c>
      <c r="V402" s="2" t="str">
        <f>VLOOKUP($J402,'Material category'!B:D,3,0)</f>
        <v>CA</v>
      </c>
      <c r="W402" s="2" t="str">
        <f>VLOOKUP(G402,'Cust Category'!A:C,3,0)</f>
        <v>Key Account</v>
      </c>
      <c r="X402" s="2" t="str">
        <f>VLOOKUP(G402,'Cust Category'!A:C,2,0)</f>
        <v>Ek-Chai Distribution System Co. Ltd</v>
      </c>
      <c r="Y402" s="31">
        <f t="shared" si="33"/>
        <v>62.79</v>
      </c>
      <c r="Z402">
        <f t="shared" si="34"/>
        <v>72</v>
      </c>
      <c r="AA402" s="48"/>
    </row>
    <row r="403" spans="1:27">
      <c r="A403" s="179">
        <v>45813</v>
      </c>
      <c r="B403" s="178" t="s">
        <v>5228</v>
      </c>
      <c r="C403" s="178" t="s">
        <v>5229</v>
      </c>
      <c r="D403" s="178" t="s">
        <v>12</v>
      </c>
      <c r="E403" s="178" t="s">
        <v>17</v>
      </c>
      <c r="F403" s="178" t="s">
        <v>5230</v>
      </c>
      <c r="G403" s="178" t="s">
        <v>1156</v>
      </c>
      <c r="H403" s="178" t="s">
        <v>79</v>
      </c>
      <c r="I403" s="178" t="s">
        <v>1156</v>
      </c>
      <c r="J403" s="178" t="s">
        <v>4791</v>
      </c>
      <c r="K403" s="178" t="s">
        <v>4820</v>
      </c>
      <c r="L403" s="180">
        <v>1000</v>
      </c>
      <c r="M403" s="181">
        <v>134060</v>
      </c>
      <c r="N403" s="2" t="str">
        <f>VLOOKUP($J403,'Material category'!B:D,2,0)</f>
        <v>ME SB</v>
      </c>
      <c r="O403" s="123">
        <f>VLOOKUP(E403,'Billing Type Category'!A:C,3,0)*$L403</f>
        <v>1000</v>
      </c>
      <c r="P403" s="123">
        <f>VLOOKUP($J403,'Material category'!B:F,5,FALSE)*O403</f>
        <v>138530</v>
      </c>
      <c r="Q403" s="123">
        <f t="shared" si="30"/>
        <v>4470</v>
      </c>
      <c r="R403" s="6">
        <f>VLOOKUP(E403,'Billing Type Category'!A:C,3,0)*M403</f>
        <v>134060</v>
      </c>
      <c r="S403" s="6">
        <f>VLOOKUP($J403,'Material category'!B:F,4,FALSE)*O403</f>
        <v>160000</v>
      </c>
      <c r="T403" s="6">
        <f t="shared" si="31"/>
        <v>10467.289719626167</v>
      </c>
      <c r="U403" s="6">
        <f t="shared" si="32"/>
        <v>144527.28971962616</v>
      </c>
      <c r="V403" s="2" t="str">
        <f>VLOOKUP($J403,'Material category'!B:D,3,0)</f>
        <v>EV</v>
      </c>
      <c r="W403" s="2" t="str">
        <f>VLOOKUP(G403,'Cust Category'!A:C,3,0)</f>
        <v>Key Account</v>
      </c>
      <c r="X403" s="2" t="str">
        <f>VLOOKUP(G403,'Cust Category'!A:C,2,0)</f>
        <v>Central Food Retail Co., Ltd.</v>
      </c>
      <c r="Y403" s="31">
        <f t="shared" si="33"/>
        <v>138.53</v>
      </c>
      <c r="Z403">
        <f t="shared" si="34"/>
        <v>160</v>
      </c>
      <c r="AA403" s="48"/>
    </row>
    <row r="404" spans="1:27">
      <c r="A404" s="179">
        <v>45813</v>
      </c>
      <c r="B404" s="178" t="s">
        <v>5228</v>
      </c>
      <c r="C404" s="178" t="s">
        <v>5229</v>
      </c>
      <c r="D404" s="178" t="s">
        <v>12</v>
      </c>
      <c r="E404" s="178" t="s">
        <v>17</v>
      </c>
      <c r="F404" s="178" t="s">
        <v>5230</v>
      </c>
      <c r="G404" s="178" t="s">
        <v>1156</v>
      </c>
      <c r="H404" s="178" t="s">
        <v>79</v>
      </c>
      <c r="I404" s="178" t="s">
        <v>1156</v>
      </c>
      <c r="J404" s="178" t="s">
        <v>4782</v>
      </c>
      <c r="K404" s="178" t="s">
        <v>4833</v>
      </c>
      <c r="L404" s="180">
        <v>2000</v>
      </c>
      <c r="M404" s="181">
        <v>120840</v>
      </c>
      <c r="N404" s="2" t="str">
        <f>VLOOKUP($J404,'Material category'!B:D,2,0)</f>
        <v>CA BL</v>
      </c>
      <c r="O404" s="123">
        <f>VLOOKUP(E404,'Billing Type Category'!A:C,3,0)*$L404</f>
        <v>2000</v>
      </c>
      <c r="P404" s="123">
        <f>VLOOKUP($J404,'Material category'!B:F,5,FALSE)*O404</f>
        <v>125580</v>
      </c>
      <c r="Q404" s="123">
        <f t="shared" si="30"/>
        <v>4740</v>
      </c>
      <c r="R404" s="6">
        <f>VLOOKUP(E404,'Billing Type Category'!A:C,3,0)*M404</f>
        <v>120840</v>
      </c>
      <c r="S404" s="6">
        <f>VLOOKUP($J404,'Material category'!B:F,4,FALSE)*O404</f>
        <v>144000</v>
      </c>
      <c r="T404" s="6">
        <f t="shared" si="31"/>
        <v>9420.5607476635505</v>
      </c>
      <c r="U404" s="6">
        <f t="shared" si="32"/>
        <v>130260.56074766355</v>
      </c>
      <c r="V404" s="2" t="str">
        <f>VLOOKUP($J404,'Material category'!B:D,3,0)</f>
        <v>CA</v>
      </c>
      <c r="W404" s="2" t="str">
        <f>VLOOKUP(G404,'Cust Category'!A:C,3,0)</f>
        <v>Key Account</v>
      </c>
      <c r="X404" s="2" t="str">
        <f>VLOOKUP(G404,'Cust Category'!A:C,2,0)</f>
        <v>Central Food Retail Co., Ltd.</v>
      </c>
      <c r="Y404" s="31">
        <f t="shared" si="33"/>
        <v>62.79</v>
      </c>
      <c r="Z404">
        <f t="shared" si="34"/>
        <v>72</v>
      </c>
      <c r="AA404" s="48"/>
    </row>
    <row r="405" spans="1:27">
      <c r="A405" s="179">
        <v>45813</v>
      </c>
      <c r="B405" s="178" t="s">
        <v>5231</v>
      </c>
      <c r="C405" s="178" t="s">
        <v>5232</v>
      </c>
      <c r="D405" s="178" t="s">
        <v>12</v>
      </c>
      <c r="E405" s="178" t="s">
        <v>17</v>
      </c>
      <c r="F405" s="178" t="s">
        <v>5233</v>
      </c>
      <c r="G405" s="178" t="s">
        <v>1167</v>
      </c>
      <c r="H405" s="178" t="s">
        <v>4811</v>
      </c>
      <c r="I405" s="178" t="s">
        <v>1391</v>
      </c>
      <c r="J405" s="178" t="s">
        <v>4785</v>
      </c>
      <c r="K405" s="178" t="s">
        <v>4832</v>
      </c>
      <c r="L405" s="180">
        <v>160</v>
      </c>
      <c r="M405" s="181">
        <v>9902.4</v>
      </c>
      <c r="N405" s="2" t="str">
        <f>VLOOKUP($J405,'Material category'!B:D,2,0)</f>
        <v>CA FL</v>
      </c>
      <c r="O405" s="123">
        <f>VLOOKUP(E405,'Billing Type Category'!A:C,3,0)*$L405</f>
        <v>160</v>
      </c>
      <c r="P405" s="123">
        <f>VLOOKUP($J405,'Material category'!B:F,5,FALSE)*O405</f>
        <v>10046.4</v>
      </c>
      <c r="Q405" s="123">
        <f t="shared" si="30"/>
        <v>144</v>
      </c>
      <c r="R405" s="6">
        <f>VLOOKUP(E405,'Billing Type Category'!A:C,3,0)*M405</f>
        <v>9902.4</v>
      </c>
      <c r="S405" s="6">
        <f>VLOOKUP($J405,'Material category'!B:F,4,FALSE)*O405</f>
        <v>11520</v>
      </c>
      <c r="T405" s="6">
        <f t="shared" si="31"/>
        <v>753.64485981308417</v>
      </c>
      <c r="U405" s="6">
        <f t="shared" si="32"/>
        <v>10656.044859813084</v>
      </c>
      <c r="V405" s="2" t="str">
        <f>VLOOKUP($J405,'Material category'!B:D,3,0)</f>
        <v>CA</v>
      </c>
      <c r="W405" s="2" t="str">
        <f>VLOOKUP(G405,'Cust Category'!A:C,3,0)</f>
        <v>Key Account</v>
      </c>
      <c r="X405" s="2" t="str">
        <f>VLOOKUP(G405,'Cust Category'!A:C,2,0)</f>
        <v>Siam Makro Public Company Limited</v>
      </c>
      <c r="Y405" s="31">
        <f t="shared" si="33"/>
        <v>62.79</v>
      </c>
      <c r="Z405">
        <f t="shared" si="34"/>
        <v>72</v>
      </c>
      <c r="AA405" s="48"/>
    </row>
    <row r="406" spans="1:27">
      <c r="A406" s="179">
        <v>45813</v>
      </c>
      <c r="B406" s="178" t="s">
        <v>5234</v>
      </c>
      <c r="C406" s="178" t="s">
        <v>5235</v>
      </c>
      <c r="D406" s="178" t="s">
        <v>12</v>
      </c>
      <c r="E406" s="178" t="s">
        <v>17</v>
      </c>
      <c r="F406" s="178" t="s">
        <v>5236</v>
      </c>
      <c r="G406" s="178" t="s">
        <v>1167</v>
      </c>
      <c r="H406" s="178" t="s">
        <v>4811</v>
      </c>
      <c r="I406" s="178" t="s">
        <v>5237</v>
      </c>
      <c r="J406" s="178" t="s">
        <v>4785</v>
      </c>
      <c r="K406" s="178" t="s">
        <v>4832</v>
      </c>
      <c r="L406" s="180">
        <v>160</v>
      </c>
      <c r="M406" s="181">
        <v>9902.4</v>
      </c>
      <c r="N406" s="2" t="str">
        <f>VLOOKUP($J406,'Material category'!B:D,2,0)</f>
        <v>CA FL</v>
      </c>
      <c r="O406" s="123">
        <f>VLOOKUP(E406,'Billing Type Category'!A:C,3,0)*$L406</f>
        <v>160</v>
      </c>
      <c r="P406" s="123">
        <f>VLOOKUP($J406,'Material category'!B:F,5,FALSE)*O406</f>
        <v>10046.4</v>
      </c>
      <c r="Q406" s="123">
        <f t="shared" si="30"/>
        <v>144</v>
      </c>
      <c r="R406" s="6">
        <f>VLOOKUP(E406,'Billing Type Category'!A:C,3,0)*M406</f>
        <v>9902.4</v>
      </c>
      <c r="S406" s="6">
        <f>VLOOKUP($J406,'Material category'!B:F,4,FALSE)*O406</f>
        <v>11520</v>
      </c>
      <c r="T406" s="6">
        <f t="shared" si="31"/>
        <v>753.64485981308417</v>
      </c>
      <c r="U406" s="6">
        <f t="shared" si="32"/>
        <v>10656.044859813084</v>
      </c>
      <c r="V406" s="2" t="str">
        <f>VLOOKUP($J406,'Material category'!B:D,3,0)</f>
        <v>CA</v>
      </c>
      <c r="W406" s="2" t="str">
        <f>VLOOKUP(G406,'Cust Category'!A:C,3,0)</f>
        <v>Key Account</v>
      </c>
      <c r="X406" s="2" t="str">
        <f>VLOOKUP(G406,'Cust Category'!A:C,2,0)</f>
        <v>Siam Makro Public Company Limited</v>
      </c>
      <c r="Y406" s="31">
        <f t="shared" si="33"/>
        <v>62.79</v>
      </c>
      <c r="Z406">
        <f t="shared" si="34"/>
        <v>72</v>
      </c>
      <c r="AA406" s="48"/>
    </row>
    <row r="407" spans="1:27">
      <c r="A407" s="179">
        <v>45813</v>
      </c>
      <c r="B407" s="178" t="s">
        <v>5234</v>
      </c>
      <c r="C407" s="178" t="s">
        <v>5235</v>
      </c>
      <c r="D407" s="178" t="s">
        <v>12</v>
      </c>
      <c r="E407" s="178" t="s">
        <v>17</v>
      </c>
      <c r="F407" s="178" t="s">
        <v>5236</v>
      </c>
      <c r="G407" s="178" t="s">
        <v>1167</v>
      </c>
      <c r="H407" s="178" t="s">
        <v>4811</v>
      </c>
      <c r="I407" s="178" t="s">
        <v>5237</v>
      </c>
      <c r="J407" s="178" t="s">
        <v>4782</v>
      </c>
      <c r="K407" s="178" t="s">
        <v>4833</v>
      </c>
      <c r="L407" s="180">
        <v>80</v>
      </c>
      <c r="M407" s="181">
        <v>4951.2</v>
      </c>
      <c r="N407" s="2" t="str">
        <f>VLOOKUP($J407,'Material category'!B:D,2,0)</f>
        <v>CA BL</v>
      </c>
      <c r="O407" s="123">
        <f>VLOOKUP(E407,'Billing Type Category'!A:C,3,0)*$L407</f>
        <v>80</v>
      </c>
      <c r="P407" s="123">
        <f>VLOOKUP($J407,'Material category'!B:F,5,FALSE)*O407</f>
        <v>5023.2</v>
      </c>
      <c r="Q407" s="123">
        <f t="shared" si="30"/>
        <v>72</v>
      </c>
      <c r="R407" s="6">
        <f>VLOOKUP(E407,'Billing Type Category'!A:C,3,0)*M407</f>
        <v>4951.2</v>
      </c>
      <c r="S407" s="6">
        <f>VLOOKUP($J407,'Material category'!B:F,4,FALSE)*O407</f>
        <v>5760</v>
      </c>
      <c r="T407" s="6">
        <f t="shared" si="31"/>
        <v>376.82242990654208</v>
      </c>
      <c r="U407" s="6">
        <f t="shared" si="32"/>
        <v>5328.0224299065421</v>
      </c>
      <c r="V407" s="2" t="str">
        <f>VLOOKUP($J407,'Material category'!B:D,3,0)</f>
        <v>CA</v>
      </c>
      <c r="W407" s="2" t="str">
        <f>VLOOKUP(G407,'Cust Category'!A:C,3,0)</f>
        <v>Key Account</v>
      </c>
      <c r="X407" s="2" t="str">
        <f>VLOOKUP(G407,'Cust Category'!A:C,2,0)</f>
        <v>Siam Makro Public Company Limited</v>
      </c>
      <c r="Y407" s="31">
        <f t="shared" si="33"/>
        <v>62.79</v>
      </c>
      <c r="Z407">
        <f t="shared" si="34"/>
        <v>72</v>
      </c>
      <c r="AA407" s="48"/>
    </row>
    <row r="408" spans="1:27">
      <c r="A408" s="179">
        <v>45813</v>
      </c>
      <c r="B408" s="178" t="s">
        <v>5238</v>
      </c>
      <c r="C408" s="178" t="s">
        <v>5239</v>
      </c>
      <c r="D408" s="178" t="s">
        <v>12</v>
      </c>
      <c r="E408" s="178" t="s">
        <v>17</v>
      </c>
      <c r="F408" s="178" t="s">
        <v>5240</v>
      </c>
      <c r="G408" s="178" t="s">
        <v>1167</v>
      </c>
      <c r="H408" s="178" t="s">
        <v>4811</v>
      </c>
      <c r="I408" s="178" t="s">
        <v>3346</v>
      </c>
      <c r="J408" s="178" t="s">
        <v>4886</v>
      </c>
      <c r="K408" s="178" t="s">
        <v>4829</v>
      </c>
      <c r="L408" s="180">
        <v>40</v>
      </c>
      <c r="M408" s="181">
        <v>2478.6799999999998</v>
      </c>
      <c r="N408" s="2" t="str">
        <f>VLOOKUP($J408,'Material category'!B:D,2,0)</f>
        <v>WC BL</v>
      </c>
      <c r="O408" s="123">
        <f>VLOOKUP(E408,'Billing Type Category'!A:C,3,0)*$L408</f>
        <v>40</v>
      </c>
      <c r="P408" s="123">
        <f>VLOOKUP($J408,'Material category'!B:F,5,FALSE)*O408</f>
        <v>2511.6</v>
      </c>
      <c r="Q408" s="123">
        <f t="shared" si="30"/>
        <v>32.920000000000073</v>
      </c>
      <c r="R408" s="6">
        <f>VLOOKUP(E408,'Billing Type Category'!A:C,3,0)*M408</f>
        <v>2478.6799999999998</v>
      </c>
      <c r="S408" s="6">
        <f>VLOOKUP($J408,'Material category'!B:F,4,FALSE)*O408</f>
        <v>2880</v>
      </c>
      <c r="T408" s="6">
        <f t="shared" si="31"/>
        <v>188.41121495327104</v>
      </c>
      <c r="U408" s="6">
        <f t="shared" si="32"/>
        <v>2667.091214953271</v>
      </c>
      <c r="V408" s="2" t="str">
        <f>VLOOKUP($J408,'Material category'!B:D,3,0)</f>
        <v>WI</v>
      </c>
      <c r="W408" s="2" t="str">
        <f>VLOOKUP(G408,'Cust Category'!A:C,3,0)</f>
        <v>Key Account</v>
      </c>
      <c r="X408" s="2" t="str">
        <f>VLOOKUP(G408,'Cust Category'!A:C,2,0)</f>
        <v>Siam Makro Public Company Limited</v>
      </c>
      <c r="Y408" s="31">
        <f t="shared" si="33"/>
        <v>62.79</v>
      </c>
      <c r="Z408">
        <f t="shared" si="34"/>
        <v>72</v>
      </c>
      <c r="AA408" s="48"/>
    </row>
    <row r="409" spans="1:27">
      <c r="A409" s="179">
        <v>45813</v>
      </c>
      <c r="B409" s="178" t="s">
        <v>5238</v>
      </c>
      <c r="C409" s="178" t="s">
        <v>5239</v>
      </c>
      <c r="D409" s="178" t="s">
        <v>12</v>
      </c>
      <c r="E409" s="178" t="s">
        <v>17</v>
      </c>
      <c r="F409" s="178" t="s">
        <v>5240</v>
      </c>
      <c r="G409" s="178" t="s">
        <v>1167</v>
      </c>
      <c r="H409" s="178" t="s">
        <v>4811</v>
      </c>
      <c r="I409" s="178" t="s">
        <v>3346</v>
      </c>
      <c r="J409" s="178" t="s">
        <v>4785</v>
      </c>
      <c r="K409" s="178" t="s">
        <v>4832</v>
      </c>
      <c r="L409" s="180">
        <v>40</v>
      </c>
      <c r="M409" s="181">
        <v>2475.6</v>
      </c>
      <c r="N409" s="2" t="str">
        <f>VLOOKUP($J409,'Material category'!B:D,2,0)</f>
        <v>CA FL</v>
      </c>
      <c r="O409" s="123">
        <f>VLOOKUP(E409,'Billing Type Category'!A:C,3,0)*$L409</f>
        <v>40</v>
      </c>
      <c r="P409" s="123">
        <f>VLOOKUP($J409,'Material category'!B:F,5,FALSE)*O409</f>
        <v>2511.6</v>
      </c>
      <c r="Q409" s="123">
        <f t="shared" si="30"/>
        <v>36</v>
      </c>
      <c r="R409" s="6">
        <f>VLOOKUP(E409,'Billing Type Category'!A:C,3,0)*M409</f>
        <v>2475.6</v>
      </c>
      <c r="S409" s="6">
        <f>VLOOKUP($J409,'Material category'!B:F,4,FALSE)*O409</f>
        <v>2880</v>
      </c>
      <c r="T409" s="6">
        <f t="shared" si="31"/>
        <v>188.41121495327104</v>
      </c>
      <c r="U409" s="6">
        <f t="shared" si="32"/>
        <v>2664.0112149532711</v>
      </c>
      <c r="V409" s="2" t="str">
        <f>VLOOKUP($J409,'Material category'!B:D,3,0)</f>
        <v>CA</v>
      </c>
      <c r="W409" s="2" t="str">
        <f>VLOOKUP(G409,'Cust Category'!A:C,3,0)</f>
        <v>Key Account</v>
      </c>
      <c r="X409" s="2" t="str">
        <f>VLOOKUP(G409,'Cust Category'!A:C,2,0)</f>
        <v>Siam Makro Public Company Limited</v>
      </c>
      <c r="Y409" s="31">
        <f t="shared" si="33"/>
        <v>62.79</v>
      </c>
      <c r="Z409">
        <f t="shared" si="34"/>
        <v>72</v>
      </c>
      <c r="AA409" s="48"/>
    </row>
    <row r="410" spans="1:27">
      <c r="A410" s="179">
        <v>45813</v>
      </c>
      <c r="B410" s="178" t="s">
        <v>5241</v>
      </c>
      <c r="C410" s="178" t="s">
        <v>5242</v>
      </c>
      <c r="D410" s="178" t="s">
        <v>12</v>
      </c>
      <c r="E410" s="178" t="s">
        <v>17</v>
      </c>
      <c r="F410" s="178" t="s">
        <v>5243</v>
      </c>
      <c r="G410" s="178" t="s">
        <v>1190</v>
      </c>
      <c r="H410" s="178" t="s">
        <v>1314</v>
      </c>
      <c r="I410" s="178" t="s">
        <v>3348</v>
      </c>
      <c r="J410" s="178" t="s">
        <v>4898</v>
      </c>
      <c r="K410" s="178" t="s">
        <v>4830</v>
      </c>
      <c r="L410" s="180">
        <v>500</v>
      </c>
      <c r="M410" s="181">
        <v>31395</v>
      </c>
      <c r="N410" s="2" t="str">
        <f>VLOOKUP($J410,'Material category'!B:D,2,0)</f>
        <v>WC RE</v>
      </c>
      <c r="O410" s="123">
        <f>VLOOKUP(E410,'Billing Type Category'!A:C,3,0)*$L410</f>
        <v>500</v>
      </c>
      <c r="P410" s="123">
        <f>VLOOKUP($J410,'Material category'!B:F,5,FALSE)*O410</f>
        <v>31395</v>
      </c>
      <c r="Q410" s="123">
        <f t="shared" si="30"/>
        <v>0</v>
      </c>
      <c r="R410" s="6">
        <f>VLOOKUP(E410,'Billing Type Category'!A:C,3,0)*M410</f>
        <v>31395</v>
      </c>
      <c r="S410" s="6">
        <f>VLOOKUP($J410,'Material category'!B:F,4,FALSE)*O410</f>
        <v>36000</v>
      </c>
      <c r="T410" s="6">
        <f t="shared" si="31"/>
        <v>2355.1401869158876</v>
      </c>
      <c r="U410" s="6">
        <f t="shared" si="32"/>
        <v>33750.140186915887</v>
      </c>
      <c r="V410" s="2" t="str">
        <f>VLOOKUP($J410,'Material category'!B:D,3,0)</f>
        <v>WI</v>
      </c>
      <c r="W410" s="2" t="str">
        <f>VLOOKUP(G410,'Cust Category'!A:C,3,0)</f>
        <v>Key Account</v>
      </c>
      <c r="X410" s="2" t="str">
        <f>VLOOKUP(G410,'Cust Category'!A:C,2,0)</f>
        <v>PTT Retail Management Co., Ltd</v>
      </c>
      <c r="Y410" s="31">
        <f t="shared" si="33"/>
        <v>62.79</v>
      </c>
      <c r="Z410">
        <f t="shared" si="34"/>
        <v>72</v>
      </c>
      <c r="AA410" s="48"/>
    </row>
    <row r="411" spans="1:27">
      <c r="A411" s="179">
        <v>45813</v>
      </c>
      <c r="B411" s="178" t="s">
        <v>5241</v>
      </c>
      <c r="C411" s="178" t="s">
        <v>5242</v>
      </c>
      <c r="D411" s="178" t="s">
        <v>12</v>
      </c>
      <c r="E411" s="178" t="s">
        <v>17</v>
      </c>
      <c r="F411" s="178" t="s">
        <v>5243</v>
      </c>
      <c r="G411" s="178" t="s">
        <v>1190</v>
      </c>
      <c r="H411" s="178" t="s">
        <v>1314</v>
      </c>
      <c r="I411" s="178" t="s">
        <v>3348</v>
      </c>
      <c r="J411" s="178" t="s">
        <v>4886</v>
      </c>
      <c r="K411" s="178" t="s">
        <v>4829</v>
      </c>
      <c r="L411" s="180">
        <v>1000</v>
      </c>
      <c r="M411" s="181">
        <v>62790</v>
      </c>
      <c r="N411" s="2" t="str">
        <f>VLOOKUP($J411,'Material category'!B:D,2,0)</f>
        <v>WC BL</v>
      </c>
      <c r="O411" s="123">
        <f>VLOOKUP(E411,'Billing Type Category'!A:C,3,0)*$L411</f>
        <v>1000</v>
      </c>
      <c r="P411" s="123">
        <f>VLOOKUP($J411,'Material category'!B:F,5,FALSE)*O411</f>
        <v>62790</v>
      </c>
      <c r="Q411" s="123">
        <f t="shared" si="30"/>
        <v>0</v>
      </c>
      <c r="R411" s="6">
        <f>VLOOKUP(E411,'Billing Type Category'!A:C,3,0)*M411</f>
        <v>62790</v>
      </c>
      <c r="S411" s="6">
        <f>VLOOKUP($J411,'Material category'!B:F,4,FALSE)*O411</f>
        <v>72000</v>
      </c>
      <c r="T411" s="6">
        <f t="shared" si="31"/>
        <v>4710.2803738317753</v>
      </c>
      <c r="U411" s="6">
        <f t="shared" si="32"/>
        <v>67500.280373831774</v>
      </c>
      <c r="V411" s="2" t="str">
        <f>VLOOKUP($J411,'Material category'!B:D,3,0)</f>
        <v>WI</v>
      </c>
      <c r="W411" s="2" t="str">
        <f>VLOOKUP(G411,'Cust Category'!A:C,3,0)</f>
        <v>Key Account</v>
      </c>
      <c r="X411" s="2" t="str">
        <f>VLOOKUP(G411,'Cust Category'!A:C,2,0)</f>
        <v>PTT Retail Management Co., Ltd</v>
      </c>
      <c r="Y411" s="31">
        <f t="shared" si="33"/>
        <v>62.79</v>
      </c>
      <c r="Z411">
        <f t="shared" si="34"/>
        <v>72</v>
      </c>
      <c r="AA411" s="48"/>
    </row>
    <row r="412" spans="1:27">
      <c r="A412" s="179">
        <v>45813</v>
      </c>
      <c r="B412" s="178" t="s">
        <v>5241</v>
      </c>
      <c r="C412" s="178" t="s">
        <v>5242</v>
      </c>
      <c r="D412" s="178" t="s">
        <v>12</v>
      </c>
      <c r="E412" s="178" t="s">
        <v>17</v>
      </c>
      <c r="F412" s="178" t="s">
        <v>5243</v>
      </c>
      <c r="G412" s="178" t="s">
        <v>1190</v>
      </c>
      <c r="H412" s="178" t="s">
        <v>1314</v>
      </c>
      <c r="I412" s="178" t="s">
        <v>3348</v>
      </c>
      <c r="J412" s="178" t="s">
        <v>4900</v>
      </c>
      <c r="K412" s="178" t="s">
        <v>4831</v>
      </c>
      <c r="L412" s="180">
        <v>500</v>
      </c>
      <c r="M412" s="181">
        <v>31395</v>
      </c>
      <c r="N412" s="2" t="str">
        <f>VLOOKUP($J412,'Material category'!B:D,2,0)</f>
        <v>WC GR</v>
      </c>
      <c r="O412" s="123">
        <f>VLOOKUP(E412,'Billing Type Category'!A:C,3,0)*$L412</f>
        <v>500</v>
      </c>
      <c r="P412" s="123">
        <f>VLOOKUP($J412,'Material category'!B:F,5,FALSE)*O412</f>
        <v>31395</v>
      </c>
      <c r="Q412" s="123">
        <f t="shared" si="30"/>
        <v>0</v>
      </c>
      <c r="R412" s="6">
        <f>VLOOKUP(E412,'Billing Type Category'!A:C,3,0)*M412</f>
        <v>31395</v>
      </c>
      <c r="S412" s="6">
        <f>VLOOKUP($J412,'Material category'!B:F,4,FALSE)*O412</f>
        <v>36000</v>
      </c>
      <c r="T412" s="6">
        <f t="shared" si="31"/>
        <v>2355.1401869158876</v>
      </c>
      <c r="U412" s="6">
        <f t="shared" si="32"/>
        <v>33750.140186915887</v>
      </c>
      <c r="V412" s="2" t="str">
        <f>VLOOKUP($J412,'Material category'!B:D,3,0)</f>
        <v>WI</v>
      </c>
      <c r="W412" s="2" t="str">
        <f>VLOOKUP(G412,'Cust Category'!A:C,3,0)</f>
        <v>Key Account</v>
      </c>
      <c r="X412" s="2" t="str">
        <f>VLOOKUP(G412,'Cust Category'!A:C,2,0)</f>
        <v>PTT Retail Management Co., Ltd</v>
      </c>
      <c r="Y412" s="31">
        <f t="shared" si="33"/>
        <v>62.79</v>
      </c>
      <c r="Z412">
        <f t="shared" si="34"/>
        <v>72</v>
      </c>
      <c r="AA412" s="48"/>
    </row>
    <row r="413" spans="1:27">
      <c r="A413" s="179">
        <v>45813</v>
      </c>
      <c r="B413" s="178" t="s">
        <v>5241</v>
      </c>
      <c r="C413" s="178" t="s">
        <v>5242</v>
      </c>
      <c r="D413" s="178" t="s">
        <v>12</v>
      </c>
      <c r="E413" s="178" t="s">
        <v>17</v>
      </c>
      <c r="F413" s="178" t="s">
        <v>5243</v>
      </c>
      <c r="G413" s="178" t="s">
        <v>1190</v>
      </c>
      <c r="H413" s="178" t="s">
        <v>1314</v>
      </c>
      <c r="I413" s="178" t="s">
        <v>3348</v>
      </c>
      <c r="J413" s="178" t="s">
        <v>4785</v>
      </c>
      <c r="K413" s="178" t="s">
        <v>4832</v>
      </c>
      <c r="L413" s="180">
        <v>2500</v>
      </c>
      <c r="M413" s="181">
        <v>155600</v>
      </c>
      <c r="N413" s="2" t="str">
        <f>VLOOKUP($J413,'Material category'!B:D,2,0)</f>
        <v>CA FL</v>
      </c>
      <c r="O413" s="123">
        <f>VLOOKUP(E413,'Billing Type Category'!A:C,3,0)*$L413</f>
        <v>2500</v>
      </c>
      <c r="P413" s="123">
        <f>VLOOKUP($J413,'Material category'!B:F,5,FALSE)*O413</f>
        <v>156975</v>
      </c>
      <c r="Q413" s="123">
        <f t="shared" si="30"/>
        <v>1375</v>
      </c>
      <c r="R413" s="6">
        <f>VLOOKUP(E413,'Billing Type Category'!A:C,3,0)*M413</f>
        <v>155600</v>
      </c>
      <c r="S413" s="6">
        <f>VLOOKUP($J413,'Material category'!B:F,4,FALSE)*O413</f>
        <v>180000</v>
      </c>
      <c r="T413" s="6">
        <f t="shared" si="31"/>
        <v>11775.700934579439</v>
      </c>
      <c r="U413" s="6">
        <f t="shared" si="32"/>
        <v>167375.70093457945</v>
      </c>
      <c r="V413" s="2" t="str">
        <f>VLOOKUP($J413,'Material category'!B:D,3,0)</f>
        <v>CA</v>
      </c>
      <c r="W413" s="2" t="str">
        <f>VLOOKUP(G413,'Cust Category'!A:C,3,0)</f>
        <v>Key Account</v>
      </c>
      <c r="X413" s="2" t="str">
        <f>VLOOKUP(G413,'Cust Category'!A:C,2,0)</f>
        <v>PTT Retail Management Co., Ltd</v>
      </c>
      <c r="Y413" s="31">
        <f t="shared" si="33"/>
        <v>62.79</v>
      </c>
      <c r="Z413">
        <f t="shared" si="34"/>
        <v>72</v>
      </c>
      <c r="AA413" s="48"/>
    </row>
    <row r="414" spans="1:27">
      <c r="A414" s="179">
        <v>45813</v>
      </c>
      <c r="B414" s="178" t="s">
        <v>5241</v>
      </c>
      <c r="C414" s="178" t="s">
        <v>5242</v>
      </c>
      <c r="D414" s="178" t="s">
        <v>12</v>
      </c>
      <c r="E414" s="178" t="s">
        <v>17</v>
      </c>
      <c r="F414" s="178" t="s">
        <v>5243</v>
      </c>
      <c r="G414" s="178" t="s">
        <v>1190</v>
      </c>
      <c r="H414" s="178" t="s">
        <v>1314</v>
      </c>
      <c r="I414" s="178" t="s">
        <v>3348</v>
      </c>
      <c r="J414" s="178" t="s">
        <v>4782</v>
      </c>
      <c r="K414" s="178" t="s">
        <v>4833</v>
      </c>
      <c r="L414" s="180">
        <v>1000</v>
      </c>
      <c r="M414" s="181">
        <v>62240</v>
      </c>
      <c r="N414" s="2" t="str">
        <f>VLOOKUP($J414,'Material category'!B:D,2,0)</f>
        <v>CA BL</v>
      </c>
      <c r="O414" s="123">
        <f>VLOOKUP(E414,'Billing Type Category'!A:C,3,0)*$L414</f>
        <v>1000</v>
      </c>
      <c r="P414" s="123">
        <f>VLOOKUP($J414,'Material category'!B:F,5,FALSE)*O414</f>
        <v>62790</v>
      </c>
      <c r="Q414" s="123">
        <f t="shared" si="30"/>
        <v>550</v>
      </c>
      <c r="R414" s="6">
        <f>VLOOKUP(E414,'Billing Type Category'!A:C,3,0)*M414</f>
        <v>62240</v>
      </c>
      <c r="S414" s="6">
        <f>VLOOKUP($J414,'Material category'!B:F,4,FALSE)*O414</f>
        <v>72000</v>
      </c>
      <c r="T414" s="6">
        <f t="shared" si="31"/>
        <v>4710.2803738317753</v>
      </c>
      <c r="U414" s="6">
        <f t="shared" si="32"/>
        <v>66950.280373831774</v>
      </c>
      <c r="V414" s="2" t="str">
        <f>VLOOKUP($J414,'Material category'!B:D,3,0)</f>
        <v>CA</v>
      </c>
      <c r="W414" s="2" t="str">
        <f>VLOOKUP(G414,'Cust Category'!A:C,3,0)</f>
        <v>Key Account</v>
      </c>
      <c r="X414" s="2" t="str">
        <f>VLOOKUP(G414,'Cust Category'!A:C,2,0)</f>
        <v>PTT Retail Management Co., Ltd</v>
      </c>
      <c r="Y414" s="31">
        <f t="shared" si="33"/>
        <v>62.79</v>
      </c>
      <c r="Z414">
        <f t="shared" si="34"/>
        <v>72</v>
      </c>
      <c r="AA414" s="48"/>
    </row>
    <row r="415" spans="1:27">
      <c r="A415" s="179">
        <v>45813</v>
      </c>
      <c r="B415" s="178" t="s">
        <v>5241</v>
      </c>
      <c r="C415" s="178" t="s">
        <v>5242</v>
      </c>
      <c r="D415" s="178" t="s">
        <v>12</v>
      </c>
      <c r="E415" s="178" t="s">
        <v>17</v>
      </c>
      <c r="F415" s="178" t="s">
        <v>5243</v>
      </c>
      <c r="G415" s="178" t="s">
        <v>1190</v>
      </c>
      <c r="H415" s="178" t="s">
        <v>1314</v>
      </c>
      <c r="I415" s="178" t="s">
        <v>3348</v>
      </c>
      <c r="J415" s="178" t="s">
        <v>4786</v>
      </c>
      <c r="K415" s="178" t="s">
        <v>4854</v>
      </c>
      <c r="L415" s="180">
        <v>500</v>
      </c>
      <c r="M415" s="181">
        <v>31395</v>
      </c>
      <c r="N415" s="2" t="str">
        <f>VLOOKUP($J415,'Material category'!B:D,2,0)</f>
        <v>CA MN</v>
      </c>
      <c r="O415" s="123">
        <f>VLOOKUP(E415,'Billing Type Category'!A:C,3,0)*$L415</f>
        <v>500</v>
      </c>
      <c r="P415" s="123">
        <f>VLOOKUP($J415,'Material category'!B:F,5,FALSE)*O415</f>
        <v>31395</v>
      </c>
      <c r="Q415" s="123">
        <f t="shared" si="30"/>
        <v>0</v>
      </c>
      <c r="R415" s="6">
        <f>VLOOKUP(E415,'Billing Type Category'!A:C,3,0)*M415</f>
        <v>31395</v>
      </c>
      <c r="S415" s="6">
        <f>VLOOKUP($J415,'Material category'!B:F,4,FALSE)*O415</f>
        <v>36000</v>
      </c>
      <c r="T415" s="6">
        <f t="shared" si="31"/>
        <v>2355.1401869158876</v>
      </c>
      <c r="U415" s="6">
        <f t="shared" si="32"/>
        <v>33750.140186915887</v>
      </c>
      <c r="V415" s="2" t="str">
        <f>VLOOKUP($J415,'Material category'!B:D,3,0)</f>
        <v>CA</v>
      </c>
      <c r="W415" s="2" t="str">
        <f>VLOOKUP(G415,'Cust Category'!A:C,3,0)</f>
        <v>Key Account</v>
      </c>
      <c r="X415" s="2" t="str">
        <f>VLOOKUP(G415,'Cust Category'!A:C,2,0)</f>
        <v>PTT Retail Management Co., Ltd</v>
      </c>
      <c r="Y415" s="31">
        <f t="shared" si="33"/>
        <v>62.79</v>
      </c>
      <c r="Z415">
        <f t="shared" si="34"/>
        <v>72</v>
      </c>
      <c r="AA415" s="48"/>
    </row>
    <row r="416" spans="1:27">
      <c r="A416" s="179">
        <v>45813</v>
      </c>
      <c r="B416" s="178" t="s">
        <v>5241</v>
      </c>
      <c r="C416" s="178" t="s">
        <v>5242</v>
      </c>
      <c r="D416" s="178" t="s">
        <v>12</v>
      </c>
      <c r="E416" s="178" t="s">
        <v>17</v>
      </c>
      <c r="F416" s="178" t="s">
        <v>5243</v>
      </c>
      <c r="G416" s="178" t="s">
        <v>1190</v>
      </c>
      <c r="H416" s="178" t="s">
        <v>1314</v>
      </c>
      <c r="I416" s="178" t="s">
        <v>3348</v>
      </c>
      <c r="J416" s="178" t="s">
        <v>4801</v>
      </c>
      <c r="K416" s="178" t="s">
        <v>4834</v>
      </c>
      <c r="L416" s="180">
        <v>1000</v>
      </c>
      <c r="M416" s="181">
        <v>62790</v>
      </c>
      <c r="N416" s="2" t="str">
        <f>VLOOKUP($J416,'Material category'!B:D,2,0)</f>
        <v>CA 100S YL</v>
      </c>
      <c r="O416" s="123">
        <f>VLOOKUP(E416,'Billing Type Category'!A:C,3,0)*$L416</f>
        <v>1000</v>
      </c>
      <c r="P416" s="123">
        <f>VLOOKUP($J416,'Material category'!B:F,5,FALSE)*O416</f>
        <v>62790</v>
      </c>
      <c r="Q416" s="123">
        <f t="shared" si="30"/>
        <v>0</v>
      </c>
      <c r="R416" s="6">
        <f>VLOOKUP(E416,'Billing Type Category'!A:C,3,0)*M416</f>
        <v>62790</v>
      </c>
      <c r="S416" s="6">
        <f>VLOOKUP($J416,'Material category'!B:F,4,FALSE)*O416</f>
        <v>72000</v>
      </c>
      <c r="T416" s="6">
        <f t="shared" si="31"/>
        <v>4710.2803738317753</v>
      </c>
      <c r="U416" s="6">
        <f t="shared" si="32"/>
        <v>67500.280373831774</v>
      </c>
      <c r="V416" s="2" t="str">
        <f>VLOOKUP($J416,'Material category'!B:D,3,0)</f>
        <v>CAHD</v>
      </c>
      <c r="W416" s="2" t="str">
        <f>VLOOKUP(G416,'Cust Category'!A:C,3,0)</f>
        <v>Key Account</v>
      </c>
      <c r="X416" s="2" t="str">
        <f>VLOOKUP(G416,'Cust Category'!A:C,2,0)</f>
        <v>PTT Retail Management Co., Ltd</v>
      </c>
      <c r="Y416" s="31">
        <f t="shared" si="33"/>
        <v>62.79</v>
      </c>
      <c r="Z416">
        <f t="shared" si="34"/>
        <v>72</v>
      </c>
      <c r="AA416" s="48"/>
    </row>
    <row r="417" spans="1:27">
      <c r="A417" s="179">
        <v>45813</v>
      </c>
      <c r="B417" s="178" t="s">
        <v>5244</v>
      </c>
      <c r="C417" s="178" t="s">
        <v>5245</v>
      </c>
      <c r="D417" s="178" t="s">
        <v>12</v>
      </c>
      <c r="E417" s="178" t="s">
        <v>17</v>
      </c>
      <c r="F417" s="178" t="s">
        <v>5246</v>
      </c>
      <c r="G417" s="178" t="s">
        <v>1165</v>
      </c>
      <c r="H417" s="178" t="s">
        <v>22</v>
      </c>
      <c r="I417" s="178" t="s">
        <v>1165</v>
      </c>
      <c r="J417" s="178" t="s">
        <v>4785</v>
      </c>
      <c r="K417" s="178" t="s">
        <v>4832</v>
      </c>
      <c r="L417" s="180">
        <v>24000</v>
      </c>
      <c r="M417" s="181">
        <v>1420596.62</v>
      </c>
      <c r="N417" s="2" t="str">
        <f>VLOOKUP($J417,'Material category'!B:D,2,0)</f>
        <v>CA FL</v>
      </c>
      <c r="O417" s="123">
        <f>VLOOKUP(E417,'Billing Type Category'!A:C,3,0)*$L417</f>
        <v>24000</v>
      </c>
      <c r="P417" s="123">
        <f>VLOOKUP($J417,'Material category'!B:F,5,FALSE)*O417</f>
        <v>1506960</v>
      </c>
      <c r="Q417" s="123">
        <f t="shared" si="30"/>
        <v>86363.379999999888</v>
      </c>
      <c r="R417" s="6">
        <f>VLOOKUP(E417,'Billing Type Category'!A:C,3,0)*M417</f>
        <v>1420596.62</v>
      </c>
      <c r="S417" s="6">
        <f>VLOOKUP($J417,'Material category'!B:F,4,FALSE)*O417</f>
        <v>1728000</v>
      </c>
      <c r="T417" s="6">
        <f t="shared" si="31"/>
        <v>113046.72897196261</v>
      </c>
      <c r="U417" s="6">
        <f t="shared" si="32"/>
        <v>1533643.3489719627</v>
      </c>
      <c r="V417" s="2" t="str">
        <f>VLOOKUP($J417,'Material category'!B:D,3,0)</f>
        <v>CA</v>
      </c>
      <c r="W417" s="2" t="str">
        <f>VLOOKUP(G417,'Cust Category'!A:C,3,0)</f>
        <v>Key Account</v>
      </c>
      <c r="X417" s="2" t="str">
        <f>VLOOKUP(G417,'Cust Category'!A:C,2,0)</f>
        <v>CP All Public Company Limited</v>
      </c>
      <c r="Y417" s="31">
        <f t="shared" si="33"/>
        <v>62.79</v>
      </c>
      <c r="Z417">
        <f t="shared" si="34"/>
        <v>72</v>
      </c>
      <c r="AA417" s="48"/>
    </row>
    <row r="418" spans="1:27">
      <c r="A418" s="179">
        <v>45813</v>
      </c>
      <c r="B418" s="178" t="s">
        <v>5244</v>
      </c>
      <c r="C418" s="178" t="s">
        <v>5245</v>
      </c>
      <c r="D418" s="178" t="s">
        <v>12</v>
      </c>
      <c r="E418" s="178" t="s">
        <v>17</v>
      </c>
      <c r="F418" s="178" t="s">
        <v>5246</v>
      </c>
      <c r="G418" s="178" t="s">
        <v>1165</v>
      </c>
      <c r="H418" s="178" t="s">
        <v>22</v>
      </c>
      <c r="I418" s="178" t="s">
        <v>1165</v>
      </c>
      <c r="J418" s="178" t="s">
        <v>4782</v>
      </c>
      <c r="K418" s="178" t="s">
        <v>4833</v>
      </c>
      <c r="L418" s="180">
        <v>8000</v>
      </c>
      <c r="M418" s="181">
        <v>473532.21</v>
      </c>
      <c r="N418" s="2" t="str">
        <f>VLOOKUP($J418,'Material category'!B:D,2,0)</f>
        <v>CA BL</v>
      </c>
      <c r="O418" s="123">
        <f>VLOOKUP(E418,'Billing Type Category'!A:C,3,0)*$L418</f>
        <v>8000</v>
      </c>
      <c r="P418" s="123">
        <f>VLOOKUP($J418,'Material category'!B:F,5,FALSE)*O418</f>
        <v>502320</v>
      </c>
      <c r="Q418" s="123">
        <f t="shared" si="30"/>
        <v>28787.789999999979</v>
      </c>
      <c r="R418" s="6">
        <f>VLOOKUP(E418,'Billing Type Category'!A:C,3,0)*M418</f>
        <v>473532.21</v>
      </c>
      <c r="S418" s="6">
        <f>VLOOKUP($J418,'Material category'!B:F,4,FALSE)*O418</f>
        <v>576000</v>
      </c>
      <c r="T418" s="6">
        <f t="shared" si="31"/>
        <v>37682.242990654202</v>
      </c>
      <c r="U418" s="6">
        <f t="shared" si="32"/>
        <v>511214.45299065422</v>
      </c>
      <c r="V418" s="2" t="str">
        <f>VLOOKUP($J418,'Material category'!B:D,3,0)</f>
        <v>CA</v>
      </c>
      <c r="W418" s="2" t="str">
        <f>VLOOKUP(G418,'Cust Category'!A:C,3,0)</f>
        <v>Key Account</v>
      </c>
      <c r="X418" s="2" t="str">
        <f>VLOOKUP(G418,'Cust Category'!A:C,2,0)</f>
        <v>CP All Public Company Limited</v>
      </c>
      <c r="Y418" s="31">
        <f t="shared" si="33"/>
        <v>62.79</v>
      </c>
      <c r="Z418">
        <f t="shared" si="34"/>
        <v>72</v>
      </c>
      <c r="AA418" s="48"/>
    </row>
    <row r="419" spans="1:27">
      <c r="A419" s="179">
        <v>45813</v>
      </c>
      <c r="B419" s="178" t="s">
        <v>5244</v>
      </c>
      <c r="C419" s="178" t="s">
        <v>5245</v>
      </c>
      <c r="D419" s="178" t="s">
        <v>12</v>
      </c>
      <c r="E419" s="178" t="s">
        <v>17</v>
      </c>
      <c r="F419" s="178" t="s">
        <v>5246</v>
      </c>
      <c r="G419" s="178" t="s">
        <v>1165</v>
      </c>
      <c r="H419" s="178" t="s">
        <v>22</v>
      </c>
      <c r="I419" s="178" t="s">
        <v>1165</v>
      </c>
      <c r="J419" s="178" t="s">
        <v>4801</v>
      </c>
      <c r="K419" s="178" t="s">
        <v>4834</v>
      </c>
      <c r="L419" s="180">
        <v>16000</v>
      </c>
      <c r="M419" s="181">
        <v>947064.73</v>
      </c>
      <c r="N419" s="2" t="str">
        <f>VLOOKUP($J419,'Material category'!B:D,2,0)</f>
        <v>CA 100S YL</v>
      </c>
      <c r="O419" s="123">
        <f>VLOOKUP(E419,'Billing Type Category'!A:C,3,0)*$L419</f>
        <v>16000</v>
      </c>
      <c r="P419" s="123">
        <f>VLOOKUP($J419,'Material category'!B:F,5,FALSE)*O419</f>
        <v>1004640</v>
      </c>
      <c r="Q419" s="123">
        <f t="shared" si="30"/>
        <v>57575.270000000019</v>
      </c>
      <c r="R419" s="6">
        <f>VLOOKUP(E419,'Billing Type Category'!A:C,3,0)*M419</f>
        <v>947064.73</v>
      </c>
      <c r="S419" s="6">
        <f>VLOOKUP($J419,'Material category'!B:F,4,FALSE)*O419</f>
        <v>1152000</v>
      </c>
      <c r="T419" s="6">
        <f t="shared" si="31"/>
        <v>75364.485981308404</v>
      </c>
      <c r="U419" s="6">
        <f t="shared" si="32"/>
        <v>1022429.2159813084</v>
      </c>
      <c r="V419" s="2" t="str">
        <f>VLOOKUP($J419,'Material category'!B:D,3,0)</f>
        <v>CAHD</v>
      </c>
      <c r="W419" s="2" t="str">
        <f>VLOOKUP(G419,'Cust Category'!A:C,3,0)</f>
        <v>Key Account</v>
      </c>
      <c r="X419" s="2" t="str">
        <f>VLOOKUP(G419,'Cust Category'!A:C,2,0)</f>
        <v>CP All Public Company Limited</v>
      </c>
      <c r="Y419" s="31">
        <f t="shared" si="33"/>
        <v>62.79</v>
      </c>
      <c r="Z419">
        <f t="shared" si="34"/>
        <v>72</v>
      </c>
      <c r="AA419" s="48"/>
    </row>
    <row r="420" spans="1:27">
      <c r="A420" s="179">
        <v>45813</v>
      </c>
      <c r="B420" s="178" t="s">
        <v>5244</v>
      </c>
      <c r="C420" s="178" t="s">
        <v>5245</v>
      </c>
      <c r="D420" s="178" t="s">
        <v>12</v>
      </c>
      <c r="E420" s="178" t="s">
        <v>17</v>
      </c>
      <c r="F420" s="178" t="s">
        <v>5246</v>
      </c>
      <c r="G420" s="178" t="s">
        <v>1165</v>
      </c>
      <c r="H420" s="178" t="s">
        <v>22</v>
      </c>
      <c r="I420" s="178" t="s">
        <v>1165</v>
      </c>
      <c r="J420" s="178" t="s">
        <v>4806</v>
      </c>
      <c r="K420" s="178" t="s">
        <v>4852</v>
      </c>
      <c r="L420" s="180">
        <v>8000</v>
      </c>
      <c r="M420" s="181">
        <v>473532.37</v>
      </c>
      <c r="N420" s="2" t="str">
        <f>VLOOKUP($J420,'Material category'!B:D,2,0)</f>
        <v>CA 100S GR</v>
      </c>
      <c r="O420" s="123">
        <f>VLOOKUP(E420,'Billing Type Category'!A:C,3,0)*$L420</f>
        <v>8000</v>
      </c>
      <c r="P420" s="123">
        <f>VLOOKUP($J420,'Material category'!B:F,5,FALSE)*O420</f>
        <v>502320</v>
      </c>
      <c r="Q420" s="123">
        <f t="shared" si="30"/>
        <v>28787.630000000005</v>
      </c>
      <c r="R420" s="6">
        <f>VLOOKUP(E420,'Billing Type Category'!A:C,3,0)*M420</f>
        <v>473532.37</v>
      </c>
      <c r="S420" s="6">
        <f>VLOOKUP($J420,'Material category'!B:F,4,FALSE)*O420</f>
        <v>576000</v>
      </c>
      <c r="T420" s="6">
        <f t="shared" si="31"/>
        <v>37682.242990654202</v>
      </c>
      <c r="U420" s="6">
        <f t="shared" si="32"/>
        <v>511214.61299065419</v>
      </c>
      <c r="V420" s="2" t="str">
        <f>VLOOKUP($J420,'Material category'!B:D,3,0)</f>
        <v>CAHD</v>
      </c>
      <c r="W420" s="2" t="str">
        <f>VLOOKUP(G420,'Cust Category'!A:C,3,0)</f>
        <v>Key Account</v>
      </c>
      <c r="X420" s="2" t="str">
        <f>VLOOKUP(G420,'Cust Category'!A:C,2,0)</f>
        <v>CP All Public Company Limited</v>
      </c>
      <c r="Y420" s="31">
        <f t="shared" si="33"/>
        <v>62.79</v>
      </c>
      <c r="Z420">
        <f t="shared" si="34"/>
        <v>72</v>
      </c>
      <c r="AA420" s="48"/>
    </row>
    <row r="421" spans="1:27">
      <c r="A421" s="179">
        <v>45813</v>
      </c>
      <c r="B421" s="178" t="s">
        <v>5247</v>
      </c>
      <c r="C421" s="178" t="s">
        <v>5248</v>
      </c>
      <c r="D421" s="178" t="s">
        <v>12</v>
      </c>
      <c r="E421" s="178" t="s">
        <v>17</v>
      </c>
      <c r="F421" s="178" t="s">
        <v>5249</v>
      </c>
      <c r="G421" s="178" t="s">
        <v>1165</v>
      </c>
      <c r="H421" s="178" t="s">
        <v>22</v>
      </c>
      <c r="I421" s="178" t="s">
        <v>1165</v>
      </c>
      <c r="J421" s="178" t="s">
        <v>4898</v>
      </c>
      <c r="K421" s="178" t="s">
        <v>4830</v>
      </c>
      <c r="L421" s="180">
        <v>10000</v>
      </c>
      <c r="M421" s="181">
        <v>591915.46</v>
      </c>
      <c r="N421" s="2" t="str">
        <f>VLOOKUP($J421,'Material category'!B:D,2,0)</f>
        <v>WC RE</v>
      </c>
      <c r="O421" s="123">
        <f>VLOOKUP(E421,'Billing Type Category'!A:C,3,0)*$L421</f>
        <v>10000</v>
      </c>
      <c r="P421" s="123">
        <f>VLOOKUP($J421,'Material category'!B:F,5,FALSE)*O421</f>
        <v>627900</v>
      </c>
      <c r="Q421" s="123">
        <f t="shared" si="30"/>
        <v>35984.540000000037</v>
      </c>
      <c r="R421" s="6">
        <f>VLOOKUP(E421,'Billing Type Category'!A:C,3,0)*M421</f>
        <v>591915.46</v>
      </c>
      <c r="S421" s="6">
        <f>VLOOKUP($J421,'Material category'!B:F,4,FALSE)*O421</f>
        <v>720000</v>
      </c>
      <c r="T421" s="6">
        <f t="shared" si="31"/>
        <v>47102.803738317758</v>
      </c>
      <c r="U421" s="6">
        <f t="shared" si="32"/>
        <v>639018.26373831776</v>
      </c>
      <c r="V421" s="2" t="str">
        <f>VLOOKUP($J421,'Material category'!B:D,3,0)</f>
        <v>WI</v>
      </c>
      <c r="W421" s="2" t="str">
        <f>VLOOKUP(G421,'Cust Category'!A:C,3,0)</f>
        <v>Key Account</v>
      </c>
      <c r="X421" s="2" t="str">
        <f>VLOOKUP(G421,'Cust Category'!A:C,2,0)</f>
        <v>CP All Public Company Limited</v>
      </c>
      <c r="Y421" s="31">
        <f t="shared" si="33"/>
        <v>62.79</v>
      </c>
      <c r="Z421">
        <f t="shared" si="34"/>
        <v>72</v>
      </c>
      <c r="AA421" s="48"/>
    </row>
    <row r="422" spans="1:27">
      <c r="A422" s="179">
        <v>45813</v>
      </c>
      <c r="B422" s="178" t="s">
        <v>5247</v>
      </c>
      <c r="C422" s="178" t="s">
        <v>5248</v>
      </c>
      <c r="D422" s="178" t="s">
        <v>12</v>
      </c>
      <c r="E422" s="178" t="s">
        <v>17</v>
      </c>
      <c r="F422" s="178" t="s">
        <v>5249</v>
      </c>
      <c r="G422" s="178" t="s">
        <v>1165</v>
      </c>
      <c r="H422" s="178" t="s">
        <v>22</v>
      </c>
      <c r="I422" s="178" t="s">
        <v>1165</v>
      </c>
      <c r="J422" s="178" t="s">
        <v>4886</v>
      </c>
      <c r="K422" s="178" t="s">
        <v>4829</v>
      </c>
      <c r="L422" s="180">
        <v>10000</v>
      </c>
      <c r="M422" s="181">
        <v>591915.46</v>
      </c>
      <c r="N422" s="2" t="str">
        <f>VLOOKUP($J422,'Material category'!B:D,2,0)</f>
        <v>WC BL</v>
      </c>
      <c r="O422" s="123">
        <f>VLOOKUP(E422,'Billing Type Category'!A:C,3,0)*$L422</f>
        <v>10000</v>
      </c>
      <c r="P422" s="123">
        <f>VLOOKUP($J422,'Material category'!B:F,5,FALSE)*O422</f>
        <v>627900</v>
      </c>
      <c r="Q422" s="123">
        <f t="shared" si="30"/>
        <v>35984.540000000037</v>
      </c>
      <c r="R422" s="6">
        <f>VLOOKUP(E422,'Billing Type Category'!A:C,3,0)*M422</f>
        <v>591915.46</v>
      </c>
      <c r="S422" s="6">
        <f>VLOOKUP($J422,'Material category'!B:F,4,FALSE)*O422</f>
        <v>720000</v>
      </c>
      <c r="T422" s="6">
        <f t="shared" si="31"/>
        <v>47102.803738317758</v>
      </c>
      <c r="U422" s="6">
        <f t="shared" si="32"/>
        <v>639018.26373831776</v>
      </c>
      <c r="V422" s="2" t="str">
        <f>VLOOKUP($J422,'Material category'!B:D,3,0)</f>
        <v>WI</v>
      </c>
      <c r="W422" s="2" t="str">
        <f>VLOOKUP(G422,'Cust Category'!A:C,3,0)</f>
        <v>Key Account</v>
      </c>
      <c r="X422" s="2" t="str">
        <f>VLOOKUP(G422,'Cust Category'!A:C,2,0)</f>
        <v>CP All Public Company Limited</v>
      </c>
      <c r="Y422" s="31">
        <f t="shared" si="33"/>
        <v>62.79</v>
      </c>
      <c r="Z422">
        <f t="shared" si="34"/>
        <v>72</v>
      </c>
      <c r="AA422" s="48"/>
    </row>
    <row r="423" spans="1:27">
      <c r="A423" s="179">
        <v>45813</v>
      </c>
      <c r="B423" s="178" t="s">
        <v>5250</v>
      </c>
      <c r="C423" s="178" t="s">
        <v>5251</v>
      </c>
      <c r="D423" s="178" t="s">
        <v>12</v>
      </c>
      <c r="E423" s="178" t="s">
        <v>17</v>
      </c>
      <c r="F423" s="178" t="s">
        <v>5252</v>
      </c>
      <c r="G423" s="178" t="s">
        <v>1165</v>
      </c>
      <c r="H423" s="178" t="s">
        <v>22</v>
      </c>
      <c r="I423" s="178" t="s">
        <v>1388</v>
      </c>
      <c r="J423" s="178" t="s">
        <v>4902</v>
      </c>
      <c r="K423" s="178" t="s">
        <v>4821</v>
      </c>
      <c r="L423" s="180">
        <v>2500</v>
      </c>
      <c r="M423" s="181">
        <v>333345.7</v>
      </c>
      <c r="N423" s="2" t="str">
        <f>VLOOKUP($J423,'Material category'!B:D,2,0)</f>
        <v>ME OB</v>
      </c>
      <c r="O423" s="123">
        <f>VLOOKUP(E423,'Billing Type Category'!A:C,3,0)*$L423</f>
        <v>2500</v>
      </c>
      <c r="P423" s="123">
        <f>VLOOKUP($J423,'Material category'!B:F,5,FALSE)*O423</f>
        <v>346325</v>
      </c>
      <c r="Q423" s="123">
        <f t="shared" si="30"/>
        <v>12979.299999999988</v>
      </c>
      <c r="R423" s="6">
        <f>VLOOKUP(E423,'Billing Type Category'!A:C,3,0)*M423</f>
        <v>333345.7</v>
      </c>
      <c r="S423" s="6">
        <f>VLOOKUP($J423,'Material category'!B:F,4,FALSE)*O423</f>
        <v>400000</v>
      </c>
      <c r="T423" s="6">
        <f t="shared" si="31"/>
        <v>26168.224299065419</v>
      </c>
      <c r="U423" s="6">
        <f t="shared" si="32"/>
        <v>359513.92429906543</v>
      </c>
      <c r="V423" s="2" t="str">
        <f>VLOOKUP($J423,'Material category'!B:D,3,0)</f>
        <v>EV</v>
      </c>
      <c r="W423" s="2" t="str">
        <f>VLOOKUP(G423,'Cust Category'!A:C,3,0)</f>
        <v>Key Account</v>
      </c>
      <c r="X423" s="2" t="str">
        <f>VLOOKUP(G423,'Cust Category'!A:C,2,0)</f>
        <v>CP All Public Company Limited</v>
      </c>
      <c r="Y423" s="31">
        <f t="shared" si="33"/>
        <v>138.53</v>
      </c>
      <c r="Z423">
        <f t="shared" si="34"/>
        <v>160</v>
      </c>
      <c r="AA423" s="48"/>
    </row>
    <row r="424" spans="1:27">
      <c r="A424" s="179">
        <v>45813</v>
      </c>
      <c r="B424" s="178" t="s">
        <v>5250</v>
      </c>
      <c r="C424" s="178" t="s">
        <v>5251</v>
      </c>
      <c r="D424" s="178" t="s">
        <v>12</v>
      </c>
      <c r="E424" s="178" t="s">
        <v>17</v>
      </c>
      <c r="F424" s="178" t="s">
        <v>5252</v>
      </c>
      <c r="G424" s="178" t="s">
        <v>1165</v>
      </c>
      <c r="H424" s="178" t="s">
        <v>22</v>
      </c>
      <c r="I424" s="178" t="s">
        <v>1388</v>
      </c>
      <c r="J424" s="178" t="s">
        <v>4791</v>
      </c>
      <c r="K424" s="178" t="s">
        <v>4820</v>
      </c>
      <c r="L424" s="180">
        <v>5000</v>
      </c>
      <c r="M424" s="181">
        <v>666691.4</v>
      </c>
      <c r="N424" s="2" t="str">
        <f>VLOOKUP($J424,'Material category'!B:D,2,0)</f>
        <v>ME SB</v>
      </c>
      <c r="O424" s="123">
        <f>VLOOKUP(E424,'Billing Type Category'!A:C,3,0)*$L424</f>
        <v>5000</v>
      </c>
      <c r="P424" s="123">
        <f>VLOOKUP($J424,'Material category'!B:F,5,FALSE)*O424</f>
        <v>692650</v>
      </c>
      <c r="Q424" s="123">
        <f t="shared" si="30"/>
        <v>25958.599999999977</v>
      </c>
      <c r="R424" s="6">
        <f>VLOOKUP(E424,'Billing Type Category'!A:C,3,0)*M424</f>
        <v>666691.4</v>
      </c>
      <c r="S424" s="6">
        <f>VLOOKUP($J424,'Material category'!B:F,4,FALSE)*O424</f>
        <v>800000</v>
      </c>
      <c r="T424" s="6">
        <f t="shared" si="31"/>
        <v>52336.448598130839</v>
      </c>
      <c r="U424" s="6">
        <f t="shared" si="32"/>
        <v>719027.84859813086</v>
      </c>
      <c r="V424" s="2" t="str">
        <f>VLOOKUP($J424,'Material category'!B:D,3,0)</f>
        <v>EV</v>
      </c>
      <c r="W424" s="2" t="str">
        <f>VLOOKUP(G424,'Cust Category'!A:C,3,0)</f>
        <v>Key Account</v>
      </c>
      <c r="X424" s="2" t="str">
        <f>VLOOKUP(G424,'Cust Category'!A:C,2,0)</f>
        <v>CP All Public Company Limited</v>
      </c>
      <c r="Y424" s="31">
        <f t="shared" si="33"/>
        <v>138.53</v>
      </c>
      <c r="Z424">
        <f t="shared" si="34"/>
        <v>160</v>
      </c>
      <c r="AA424" s="48"/>
    </row>
    <row r="425" spans="1:27">
      <c r="A425" s="179">
        <v>45813</v>
      </c>
      <c r="B425" s="178" t="s">
        <v>5250</v>
      </c>
      <c r="C425" s="178" t="s">
        <v>5251</v>
      </c>
      <c r="D425" s="178" t="s">
        <v>12</v>
      </c>
      <c r="E425" s="178" t="s">
        <v>17</v>
      </c>
      <c r="F425" s="178" t="s">
        <v>5252</v>
      </c>
      <c r="G425" s="178" t="s">
        <v>1165</v>
      </c>
      <c r="H425" s="178" t="s">
        <v>22</v>
      </c>
      <c r="I425" s="178" t="s">
        <v>1388</v>
      </c>
      <c r="J425" s="178" t="s">
        <v>4792</v>
      </c>
      <c r="K425" s="178" t="s">
        <v>4851</v>
      </c>
      <c r="L425" s="180">
        <v>2000</v>
      </c>
      <c r="M425" s="181">
        <v>285855.08</v>
      </c>
      <c r="N425" s="2" t="str">
        <f>VLOOKUP($J425,'Material category'!B:D,2,0)</f>
        <v>ME OP</v>
      </c>
      <c r="O425" s="123">
        <f>VLOOKUP(E425,'Billing Type Category'!A:C,3,0)*$L425</f>
        <v>2000</v>
      </c>
      <c r="P425" s="123">
        <f>VLOOKUP($J425,'Material category'!B:F,5,FALSE)*O425</f>
        <v>303100</v>
      </c>
      <c r="Q425" s="123">
        <f t="shared" si="30"/>
        <v>17244.919999999984</v>
      </c>
      <c r="R425" s="6">
        <f>VLOOKUP(E425,'Billing Type Category'!A:C,3,0)*M425</f>
        <v>285855.08</v>
      </c>
      <c r="S425" s="6">
        <f>VLOOKUP($J425,'Material category'!B:F,4,FALSE)*O425</f>
        <v>350000</v>
      </c>
      <c r="T425" s="6">
        <f t="shared" si="31"/>
        <v>22897.196261682242</v>
      </c>
      <c r="U425" s="6">
        <f t="shared" si="32"/>
        <v>308752.27626168227</v>
      </c>
      <c r="V425" s="2" t="str">
        <f>VLOOKUP($J425,'Material category'!B:D,3,0)</f>
        <v>EV</v>
      </c>
      <c r="W425" s="2" t="str">
        <f>VLOOKUP(G425,'Cust Category'!A:C,3,0)</f>
        <v>Key Account</v>
      </c>
      <c r="X425" s="2" t="str">
        <f>VLOOKUP(G425,'Cust Category'!A:C,2,0)</f>
        <v>CP All Public Company Limited</v>
      </c>
      <c r="Y425" s="31">
        <f t="shared" si="33"/>
        <v>151.55000000000001</v>
      </c>
      <c r="Z425">
        <f t="shared" si="34"/>
        <v>175</v>
      </c>
      <c r="AA425" s="48"/>
    </row>
    <row r="426" spans="1:27">
      <c r="A426" s="179">
        <v>45813</v>
      </c>
      <c r="B426" s="178" t="s">
        <v>5250</v>
      </c>
      <c r="C426" s="178" t="s">
        <v>5251</v>
      </c>
      <c r="D426" s="178" t="s">
        <v>12</v>
      </c>
      <c r="E426" s="178" t="s">
        <v>17</v>
      </c>
      <c r="F426" s="178" t="s">
        <v>5252</v>
      </c>
      <c r="G426" s="178" t="s">
        <v>1165</v>
      </c>
      <c r="H426" s="178" t="s">
        <v>22</v>
      </c>
      <c r="I426" s="178" t="s">
        <v>1388</v>
      </c>
      <c r="J426" s="178" t="s">
        <v>4785</v>
      </c>
      <c r="K426" s="178" t="s">
        <v>4832</v>
      </c>
      <c r="L426" s="180">
        <v>32000</v>
      </c>
      <c r="M426" s="181">
        <v>1894128.83</v>
      </c>
      <c r="N426" s="2" t="str">
        <f>VLOOKUP($J426,'Material category'!B:D,2,0)</f>
        <v>CA FL</v>
      </c>
      <c r="O426" s="123">
        <f>VLOOKUP(E426,'Billing Type Category'!A:C,3,0)*$L426</f>
        <v>32000</v>
      </c>
      <c r="P426" s="123">
        <f>VLOOKUP($J426,'Material category'!B:F,5,FALSE)*O426</f>
        <v>2009280</v>
      </c>
      <c r="Q426" s="123">
        <f t="shared" si="30"/>
        <v>115151.16999999993</v>
      </c>
      <c r="R426" s="6">
        <f>VLOOKUP(E426,'Billing Type Category'!A:C,3,0)*M426</f>
        <v>1894128.83</v>
      </c>
      <c r="S426" s="6">
        <f>VLOOKUP($J426,'Material category'!B:F,4,FALSE)*O426</f>
        <v>2304000</v>
      </c>
      <c r="T426" s="6">
        <f t="shared" si="31"/>
        <v>150728.97196261681</v>
      </c>
      <c r="U426" s="6">
        <f t="shared" si="32"/>
        <v>2044857.8019626169</v>
      </c>
      <c r="V426" s="2" t="str">
        <f>VLOOKUP($J426,'Material category'!B:D,3,0)</f>
        <v>CA</v>
      </c>
      <c r="W426" s="2" t="str">
        <f>VLOOKUP(G426,'Cust Category'!A:C,3,0)</f>
        <v>Key Account</v>
      </c>
      <c r="X426" s="2" t="str">
        <f>VLOOKUP(G426,'Cust Category'!A:C,2,0)</f>
        <v>CP All Public Company Limited</v>
      </c>
      <c r="Y426" s="31">
        <f t="shared" si="33"/>
        <v>62.79</v>
      </c>
      <c r="Z426">
        <f t="shared" si="34"/>
        <v>72</v>
      </c>
      <c r="AA426" s="48"/>
    </row>
    <row r="427" spans="1:27">
      <c r="A427" s="179">
        <v>45813</v>
      </c>
      <c r="B427" s="178" t="s">
        <v>5250</v>
      </c>
      <c r="C427" s="178" t="s">
        <v>5251</v>
      </c>
      <c r="D427" s="178" t="s">
        <v>12</v>
      </c>
      <c r="E427" s="178" t="s">
        <v>17</v>
      </c>
      <c r="F427" s="178" t="s">
        <v>5252</v>
      </c>
      <c r="G427" s="178" t="s">
        <v>1165</v>
      </c>
      <c r="H427" s="178" t="s">
        <v>22</v>
      </c>
      <c r="I427" s="178" t="s">
        <v>1388</v>
      </c>
      <c r="J427" s="178" t="s">
        <v>4782</v>
      </c>
      <c r="K427" s="178" t="s">
        <v>4833</v>
      </c>
      <c r="L427" s="180">
        <v>13000</v>
      </c>
      <c r="M427" s="181">
        <v>769489.84</v>
      </c>
      <c r="N427" s="2" t="str">
        <f>VLOOKUP($J427,'Material category'!B:D,2,0)</f>
        <v>CA BL</v>
      </c>
      <c r="O427" s="123">
        <f>VLOOKUP(E427,'Billing Type Category'!A:C,3,0)*$L427</f>
        <v>13000</v>
      </c>
      <c r="P427" s="123">
        <f>VLOOKUP($J427,'Material category'!B:F,5,FALSE)*O427</f>
        <v>816270</v>
      </c>
      <c r="Q427" s="123">
        <f t="shared" si="30"/>
        <v>46780.160000000033</v>
      </c>
      <c r="R427" s="6">
        <f>VLOOKUP(E427,'Billing Type Category'!A:C,3,0)*M427</f>
        <v>769489.84</v>
      </c>
      <c r="S427" s="6">
        <f>VLOOKUP($J427,'Material category'!B:F,4,FALSE)*O427</f>
        <v>936000</v>
      </c>
      <c r="T427" s="6">
        <f t="shared" si="31"/>
        <v>61233.644859813081</v>
      </c>
      <c r="U427" s="6">
        <f t="shared" si="32"/>
        <v>830723.484859813</v>
      </c>
      <c r="V427" s="2" t="str">
        <f>VLOOKUP($J427,'Material category'!B:D,3,0)</f>
        <v>CA</v>
      </c>
      <c r="W427" s="2" t="str">
        <f>VLOOKUP(G427,'Cust Category'!A:C,3,0)</f>
        <v>Key Account</v>
      </c>
      <c r="X427" s="2" t="str">
        <f>VLOOKUP(G427,'Cust Category'!A:C,2,0)</f>
        <v>CP All Public Company Limited</v>
      </c>
      <c r="Y427" s="31">
        <f t="shared" si="33"/>
        <v>62.79</v>
      </c>
      <c r="Z427">
        <f t="shared" si="34"/>
        <v>72</v>
      </c>
      <c r="AA427" s="48"/>
    </row>
    <row r="428" spans="1:27">
      <c r="A428" s="179">
        <v>45813</v>
      </c>
      <c r="B428" s="178" t="s">
        <v>5250</v>
      </c>
      <c r="C428" s="178" t="s">
        <v>5251</v>
      </c>
      <c r="D428" s="178" t="s">
        <v>12</v>
      </c>
      <c r="E428" s="178" t="s">
        <v>17</v>
      </c>
      <c r="F428" s="178" t="s">
        <v>5252</v>
      </c>
      <c r="G428" s="178" t="s">
        <v>1165</v>
      </c>
      <c r="H428" s="178" t="s">
        <v>22</v>
      </c>
      <c r="I428" s="178" t="s">
        <v>1388</v>
      </c>
      <c r="J428" s="178" t="s">
        <v>4786</v>
      </c>
      <c r="K428" s="178" t="s">
        <v>4854</v>
      </c>
      <c r="L428" s="180">
        <v>8000</v>
      </c>
      <c r="M428" s="181">
        <v>473532.21</v>
      </c>
      <c r="N428" s="2" t="str">
        <f>VLOOKUP($J428,'Material category'!B:D,2,0)</f>
        <v>CA MN</v>
      </c>
      <c r="O428" s="123">
        <f>VLOOKUP(E428,'Billing Type Category'!A:C,3,0)*$L428</f>
        <v>8000</v>
      </c>
      <c r="P428" s="123">
        <f>VLOOKUP($J428,'Material category'!B:F,5,FALSE)*O428</f>
        <v>502320</v>
      </c>
      <c r="Q428" s="123">
        <f t="shared" si="30"/>
        <v>28787.789999999979</v>
      </c>
      <c r="R428" s="6">
        <f>VLOOKUP(E428,'Billing Type Category'!A:C,3,0)*M428</f>
        <v>473532.21</v>
      </c>
      <c r="S428" s="6">
        <f>VLOOKUP($J428,'Material category'!B:F,4,FALSE)*O428</f>
        <v>576000</v>
      </c>
      <c r="T428" s="6">
        <f t="shared" si="31"/>
        <v>37682.242990654202</v>
      </c>
      <c r="U428" s="6">
        <f t="shared" si="32"/>
        <v>511214.45299065422</v>
      </c>
      <c r="V428" s="2" t="str">
        <f>VLOOKUP($J428,'Material category'!B:D,3,0)</f>
        <v>CA</v>
      </c>
      <c r="W428" s="2" t="str">
        <f>VLOOKUP(G428,'Cust Category'!A:C,3,0)</f>
        <v>Key Account</v>
      </c>
      <c r="X428" s="2" t="str">
        <f>VLOOKUP(G428,'Cust Category'!A:C,2,0)</f>
        <v>CP All Public Company Limited</v>
      </c>
      <c r="Y428" s="31">
        <f t="shared" si="33"/>
        <v>62.79</v>
      </c>
      <c r="Z428">
        <f t="shared" si="34"/>
        <v>72</v>
      </c>
      <c r="AA428" s="48"/>
    </row>
    <row r="429" spans="1:27">
      <c r="A429" s="179">
        <v>45813</v>
      </c>
      <c r="B429" s="178" t="s">
        <v>5250</v>
      </c>
      <c r="C429" s="178" t="s">
        <v>5251</v>
      </c>
      <c r="D429" s="178" t="s">
        <v>12</v>
      </c>
      <c r="E429" s="178" t="s">
        <v>17</v>
      </c>
      <c r="F429" s="178" t="s">
        <v>5252</v>
      </c>
      <c r="G429" s="178" t="s">
        <v>1165</v>
      </c>
      <c r="H429" s="178" t="s">
        <v>22</v>
      </c>
      <c r="I429" s="178" t="s">
        <v>1388</v>
      </c>
      <c r="J429" s="178" t="s">
        <v>4801</v>
      </c>
      <c r="K429" s="178" t="s">
        <v>4834</v>
      </c>
      <c r="L429" s="180">
        <v>13000</v>
      </c>
      <c r="M429" s="181">
        <v>769490.1</v>
      </c>
      <c r="N429" s="2" t="str">
        <f>VLOOKUP($J429,'Material category'!B:D,2,0)</f>
        <v>CA 100S YL</v>
      </c>
      <c r="O429" s="123">
        <f>VLOOKUP(E429,'Billing Type Category'!A:C,3,0)*$L429</f>
        <v>13000</v>
      </c>
      <c r="P429" s="123">
        <f>VLOOKUP($J429,'Material category'!B:F,5,FALSE)*O429</f>
        <v>816270</v>
      </c>
      <c r="Q429" s="123">
        <f t="shared" si="30"/>
        <v>46779.900000000023</v>
      </c>
      <c r="R429" s="6">
        <f>VLOOKUP(E429,'Billing Type Category'!A:C,3,0)*M429</f>
        <v>769490.1</v>
      </c>
      <c r="S429" s="6">
        <f>VLOOKUP($J429,'Material category'!B:F,4,FALSE)*O429</f>
        <v>936000</v>
      </c>
      <c r="T429" s="6">
        <f t="shared" si="31"/>
        <v>61233.644859813081</v>
      </c>
      <c r="U429" s="6">
        <f t="shared" si="32"/>
        <v>830723.74485981301</v>
      </c>
      <c r="V429" s="2" t="str">
        <f>VLOOKUP($J429,'Material category'!B:D,3,0)</f>
        <v>CAHD</v>
      </c>
      <c r="W429" s="2" t="str">
        <f>VLOOKUP(G429,'Cust Category'!A:C,3,0)</f>
        <v>Key Account</v>
      </c>
      <c r="X429" s="2" t="str">
        <f>VLOOKUP(G429,'Cust Category'!A:C,2,0)</f>
        <v>CP All Public Company Limited</v>
      </c>
      <c r="Y429" s="31">
        <f t="shared" si="33"/>
        <v>62.79</v>
      </c>
      <c r="Z429">
        <f t="shared" si="34"/>
        <v>72</v>
      </c>
      <c r="AA429" s="48"/>
    </row>
    <row r="430" spans="1:27">
      <c r="A430" s="179">
        <v>45813</v>
      </c>
      <c r="B430" s="178" t="s">
        <v>5250</v>
      </c>
      <c r="C430" s="178" t="s">
        <v>5251</v>
      </c>
      <c r="D430" s="178" t="s">
        <v>12</v>
      </c>
      <c r="E430" s="178" t="s">
        <v>17</v>
      </c>
      <c r="F430" s="178" t="s">
        <v>5252</v>
      </c>
      <c r="G430" s="178" t="s">
        <v>1165</v>
      </c>
      <c r="H430" s="178" t="s">
        <v>22</v>
      </c>
      <c r="I430" s="178" t="s">
        <v>1388</v>
      </c>
      <c r="J430" s="178" t="s">
        <v>4806</v>
      </c>
      <c r="K430" s="178" t="s">
        <v>4852</v>
      </c>
      <c r="L430" s="180">
        <v>4000</v>
      </c>
      <c r="M430" s="181">
        <v>236766.18</v>
      </c>
      <c r="N430" s="2" t="str">
        <f>VLOOKUP($J430,'Material category'!B:D,2,0)</f>
        <v>CA 100S GR</v>
      </c>
      <c r="O430" s="123">
        <f>VLOOKUP(E430,'Billing Type Category'!A:C,3,0)*$L430</f>
        <v>4000</v>
      </c>
      <c r="P430" s="123">
        <f>VLOOKUP($J430,'Material category'!B:F,5,FALSE)*O430</f>
        <v>251160</v>
      </c>
      <c r="Q430" s="123">
        <f t="shared" si="30"/>
        <v>14393.820000000007</v>
      </c>
      <c r="R430" s="6">
        <f>VLOOKUP(E430,'Billing Type Category'!A:C,3,0)*M430</f>
        <v>236766.18</v>
      </c>
      <c r="S430" s="6">
        <f>VLOOKUP($J430,'Material category'!B:F,4,FALSE)*O430</f>
        <v>288000</v>
      </c>
      <c r="T430" s="6">
        <f t="shared" si="31"/>
        <v>18841.121495327101</v>
      </c>
      <c r="U430" s="6">
        <f t="shared" si="32"/>
        <v>255607.30149532709</v>
      </c>
      <c r="V430" s="2" t="str">
        <f>VLOOKUP($J430,'Material category'!B:D,3,0)</f>
        <v>CAHD</v>
      </c>
      <c r="W430" s="2" t="str">
        <f>VLOOKUP(G430,'Cust Category'!A:C,3,0)</f>
        <v>Key Account</v>
      </c>
      <c r="X430" s="2" t="str">
        <f>VLOOKUP(G430,'Cust Category'!A:C,2,0)</f>
        <v>CP All Public Company Limited</v>
      </c>
      <c r="Y430" s="31">
        <f t="shared" si="33"/>
        <v>62.79</v>
      </c>
      <c r="Z430">
        <f t="shared" si="34"/>
        <v>72</v>
      </c>
      <c r="AA430" s="48"/>
    </row>
    <row r="431" spans="1:27">
      <c r="A431" s="179">
        <v>45813</v>
      </c>
      <c r="B431" s="178" t="s">
        <v>5253</v>
      </c>
      <c r="C431" s="178" t="s">
        <v>5254</v>
      </c>
      <c r="D431" s="178" t="s">
        <v>12</v>
      </c>
      <c r="E431" s="178" t="s">
        <v>17</v>
      </c>
      <c r="F431" s="178" t="s">
        <v>5255</v>
      </c>
      <c r="G431" s="178" t="s">
        <v>1165</v>
      </c>
      <c r="H431" s="178" t="s">
        <v>22</v>
      </c>
      <c r="I431" s="178" t="s">
        <v>1388</v>
      </c>
      <c r="J431" s="178" t="s">
        <v>4874</v>
      </c>
      <c r="K431" s="178" t="s">
        <v>4822</v>
      </c>
      <c r="L431" s="180">
        <v>1500</v>
      </c>
      <c r="M431" s="181">
        <v>148424.29999999999</v>
      </c>
      <c r="N431" s="2" t="str">
        <f>VLOOKUP($J431,'Material category'!B:D,2,0)</f>
        <v>WI BL</v>
      </c>
      <c r="O431" s="123">
        <f>VLOOKUP(E431,'Billing Type Category'!A:C,3,0)*$L431</f>
        <v>1500</v>
      </c>
      <c r="P431" s="123">
        <f>VLOOKUP($J431,'Material category'!B:F,5,FALSE)*O431</f>
        <v>156225</v>
      </c>
      <c r="Q431" s="123">
        <f t="shared" si="30"/>
        <v>7800.7000000000116</v>
      </c>
      <c r="R431" s="6">
        <f>VLOOKUP(E431,'Billing Type Category'!A:C,3,0)*M431</f>
        <v>148424.29999999999</v>
      </c>
      <c r="S431" s="6">
        <f>VLOOKUP($J431,'Material category'!B:F,4,FALSE)*O431</f>
        <v>180000</v>
      </c>
      <c r="T431" s="6">
        <f t="shared" si="31"/>
        <v>11775.700934579439</v>
      </c>
      <c r="U431" s="6">
        <f t="shared" si="32"/>
        <v>160200.00093457944</v>
      </c>
      <c r="V431" s="2" t="str">
        <f>VLOOKUP($J431,'Material category'!B:D,3,0)</f>
        <v>WI</v>
      </c>
      <c r="W431" s="2" t="str">
        <f>VLOOKUP(G431,'Cust Category'!A:C,3,0)</f>
        <v>Key Account</v>
      </c>
      <c r="X431" s="2" t="str">
        <f>VLOOKUP(G431,'Cust Category'!A:C,2,0)</f>
        <v>CP All Public Company Limited</v>
      </c>
      <c r="Y431" s="31">
        <f t="shared" si="33"/>
        <v>104.15</v>
      </c>
      <c r="Z431">
        <f t="shared" si="34"/>
        <v>120</v>
      </c>
      <c r="AA431" s="48"/>
    </row>
    <row r="432" spans="1:27">
      <c r="A432" s="179">
        <v>45813</v>
      </c>
      <c r="B432" s="178" t="s">
        <v>5253</v>
      </c>
      <c r="C432" s="178" t="s">
        <v>5254</v>
      </c>
      <c r="D432" s="178" t="s">
        <v>12</v>
      </c>
      <c r="E432" s="178" t="s">
        <v>17</v>
      </c>
      <c r="F432" s="178" t="s">
        <v>5255</v>
      </c>
      <c r="G432" s="178" t="s">
        <v>1165</v>
      </c>
      <c r="H432" s="178" t="s">
        <v>22</v>
      </c>
      <c r="I432" s="178" t="s">
        <v>1388</v>
      </c>
      <c r="J432" s="178" t="s">
        <v>4898</v>
      </c>
      <c r="K432" s="178" t="s">
        <v>4830</v>
      </c>
      <c r="L432" s="180">
        <v>6000</v>
      </c>
      <c r="M432" s="181">
        <v>355149.27</v>
      </c>
      <c r="N432" s="2" t="str">
        <f>VLOOKUP($J432,'Material category'!B:D,2,0)</f>
        <v>WC RE</v>
      </c>
      <c r="O432" s="123">
        <f>VLOOKUP(E432,'Billing Type Category'!A:C,3,0)*$L432</f>
        <v>6000</v>
      </c>
      <c r="P432" s="123">
        <f>VLOOKUP($J432,'Material category'!B:F,5,FALSE)*O432</f>
        <v>376740</v>
      </c>
      <c r="Q432" s="123">
        <f t="shared" si="30"/>
        <v>21590.729999999981</v>
      </c>
      <c r="R432" s="6">
        <f>VLOOKUP(E432,'Billing Type Category'!A:C,3,0)*M432</f>
        <v>355149.27</v>
      </c>
      <c r="S432" s="6">
        <f>VLOOKUP($J432,'Material category'!B:F,4,FALSE)*O432</f>
        <v>432000</v>
      </c>
      <c r="T432" s="6">
        <f t="shared" si="31"/>
        <v>28261.682242990653</v>
      </c>
      <c r="U432" s="6">
        <f t="shared" si="32"/>
        <v>383410.95224299066</v>
      </c>
      <c r="V432" s="2" t="str">
        <f>VLOOKUP($J432,'Material category'!B:D,3,0)</f>
        <v>WI</v>
      </c>
      <c r="W432" s="2" t="str">
        <f>VLOOKUP(G432,'Cust Category'!A:C,3,0)</f>
        <v>Key Account</v>
      </c>
      <c r="X432" s="2" t="str">
        <f>VLOOKUP(G432,'Cust Category'!A:C,2,0)</f>
        <v>CP All Public Company Limited</v>
      </c>
      <c r="Y432" s="31">
        <f t="shared" si="33"/>
        <v>62.79</v>
      </c>
      <c r="Z432">
        <f t="shared" si="34"/>
        <v>72</v>
      </c>
      <c r="AA432" s="48"/>
    </row>
    <row r="433" spans="1:27">
      <c r="A433" s="179">
        <v>45813</v>
      </c>
      <c r="B433" s="178" t="s">
        <v>5253</v>
      </c>
      <c r="C433" s="178" t="s">
        <v>5254</v>
      </c>
      <c r="D433" s="178" t="s">
        <v>12</v>
      </c>
      <c r="E433" s="178" t="s">
        <v>17</v>
      </c>
      <c r="F433" s="178" t="s">
        <v>5255</v>
      </c>
      <c r="G433" s="178" t="s">
        <v>1165</v>
      </c>
      <c r="H433" s="178" t="s">
        <v>22</v>
      </c>
      <c r="I433" s="178" t="s">
        <v>1388</v>
      </c>
      <c r="J433" s="178" t="s">
        <v>4886</v>
      </c>
      <c r="K433" s="178" t="s">
        <v>4829</v>
      </c>
      <c r="L433" s="180">
        <v>10000</v>
      </c>
      <c r="M433" s="181">
        <v>591915.46</v>
      </c>
      <c r="N433" s="2" t="str">
        <f>VLOOKUP($J433,'Material category'!B:D,2,0)</f>
        <v>WC BL</v>
      </c>
      <c r="O433" s="123">
        <f>VLOOKUP(E433,'Billing Type Category'!A:C,3,0)*$L433</f>
        <v>10000</v>
      </c>
      <c r="P433" s="123">
        <f>VLOOKUP($J433,'Material category'!B:F,5,FALSE)*O433</f>
        <v>627900</v>
      </c>
      <c r="Q433" s="123">
        <f t="shared" si="30"/>
        <v>35984.540000000037</v>
      </c>
      <c r="R433" s="6">
        <f>VLOOKUP(E433,'Billing Type Category'!A:C,3,0)*M433</f>
        <v>591915.46</v>
      </c>
      <c r="S433" s="6">
        <f>VLOOKUP($J433,'Material category'!B:F,4,FALSE)*O433</f>
        <v>720000</v>
      </c>
      <c r="T433" s="6">
        <f t="shared" si="31"/>
        <v>47102.803738317758</v>
      </c>
      <c r="U433" s="6">
        <f t="shared" si="32"/>
        <v>639018.26373831776</v>
      </c>
      <c r="V433" s="2" t="str">
        <f>VLOOKUP($J433,'Material category'!B:D,3,0)</f>
        <v>WI</v>
      </c>
      <c r="W433" s="2" t="str">
        <f>VLOOKUP(G433,'Cust Category'!A:C,3,0)</f>
        <v>Key Account</v>
      </c>
      <c r="X433" s="2" t="str">
        <f>VLOOKUP(G433,'Cust Category'!A:C,2,0)</f>
        <v>CP All Public Company Limited</v>
      </c>
      <c r="Y433" s="31">
        <f t="shared" si="33"/>
        <v>62.79</v>
      </c>
      <c r="Z433">
        <f t="shared" si="34"/>
        <v>72</v>
      </c>
      <c r="AA433" s="48"/>
    </row>
    <row r="434" spans="1:27">
      <c r="A434" s="179">
        <v>45813</v>
      </c>
      <c r="B434" s="178" t="s">
        <v>5253</v>
      </c>
      <c r="C434" s="178" t="s">
        <v>5254</v>
      </c>
      <c r="D434" s="178" t="s">
        <v>12</v>
      </c>
      <c r="E434" s="178" t="s">
        <v>17</v>
      </c>
      <c r="F434" s="178" t="s">
        <v>5255</v>
      </c>
      <c r="G434" s="178" t="s">
        <v>1165</v>
      </c>
      <c r="H434" s="178" t="s">
        <v>22</v>
      </c>
      <c r="I434" s="178" t="s">
        <v>1388</v>
      </c>
      <c r="J434" s="178" t="s">
        <v>4900</v>
      </c>
      <c r="K434" s="178" t="s">
        <v>4831</v>
      </c>
      <c r="L434" s="180">
        <v>7000</v>
      </c>
      <c r="M434" s="181">
        <v>414340.82</v>
      </c>
      <c r="N434" s="2" t="str">
        <f>VLOOKUP($J434,'Material category'!B:D,2,0)</f>
        <v>WC GR</v>
      </c>
      <c r="O434" s="123">
        <f>VLOOKUP(E434,'Billing Type Category'!A:C,3,0)*$L434</f>
        <v>7000</v>
      </c>
      <c r="P434" s="123">
        <f>VLOOKUP($J434,'Material category'!B:F,5,FALSE)*O434</f>
        <v>439530</v>
      </c>
      <c r="Q434" s="123">
        <f t="shared" si="30"/>
        <v>25189.179999999993</v>
      </c>
      <c r="R434" s="6">
        <f>VLOOKUP(E434,'Billing Type Category'!A:C,3,0)*M434</f>
        <v>414340.82</v>
      </c>
      <c r="S434" s="6">
        <f>VLOOKUP($J434,'Material category'!B:F,4,FALSE)*O434</f>
        <v>504000</v>
      </c>
      <c r="T434" s="6">
        <f t="shared" si="31"/>
        <v>32971.962616822428</v>
      </c>
      <c r="U434" s="6">
        <f t="shared" si="32"/>
        <v>447312.78261682246</v>
      </c>
      <c r="V434" s="2" t="str">
        <f>VLOOKUP($J434,'Material category'!B:D,3,0)</f>
        <v>WI</v>
      </c>
      <c r="W434" s="2" t="str">
        <f>VLOOKUP(G434,'Cust Category'!A:C,3,0)</f>
        <v>Key Account</v>
      </c>
      <c r="X434" s="2" t="str">
        <f>VLOOKUP(G434,'Cust Category'!A:C,2,0)</f>
        <v>CP All Public Company Limited</v>
      </c>
      <c r="Y434" s="31">
        <f t="shared" si="33"/>
        <v>62.79</v>
      </c>
      <c r="Z434">
        <f t="shared" si="34"/>
        <v>72</v>
      </c>
      <c r="AA434" s="48"/>
    </row>
    <row r="435" spans="1:27">
      <c r="A435" s="179">
        <v>45813</v>
      </c>
      <c r="B435" s="178" t="s">
        <v>5256</v>
      </c>
      <c r="C435" s="178" t="s">
        <v>5257</v>
      </c>
      <c r="D435" s="178" t="s">
        <v>12</v>
      </c>
      <c r="E435" s="178" t="s">
        <v>17</v>
      </c>
      <c r="F435" s="178" t="s">
        <v>5258</v>
      </c>
      <c r="G435" s="178" t="s">
        <v>1165</v>
      </c>
      <c r="H435" s="178" t="s">
        <v>22</v>
      </c>
      <c r="I435" s="178" t="s">
        <v>1387</v>
      </c>
      <c r="J435" s="178" t="s">
        <v>4902</v>
      </c>
      <c r="K435" s="178" t="s">
        <v>4821</v>
      </c>
      <c r="L435" s="180">
        <v>1500</v>
      </c>
      <c r="M435" s="181">
        <v>200007.42</v>
      </c>
      <c r="N435" s="2" t="str">
        <f>VLOOKUP($J435,'Material category'!B:D,2,0)</f>
        <v>ME OB</v>
      </c>
      <c r="O435" s="123">
        <f>VLOOKUP(E435,'Billing Type Category'!A:C,3,0)*$L435</f>
        <v>1500</v>
      </c>
      <c r="P435" s="123">
        <f>VLOOKUP($J435,'Material category'!B:F,5,FALSE)*O435</f>
        <v>207795</v>
      </c>
      <c r="Q435" s="123">
        <f t="shared" si="30"/>
        <v>7787.5799999999872</v>
      </c>
      <c r="R435" s="6">
        <f>VLOOKUP(E435,'Billing Type Category'!A:C,3,0)*M435</f>
        <v>200007.42</v>
      </c>
      <c r="S435" s="6">
        <f>VLOOKUP($J435,'Material category'!B:F,4,FALSE)*O435</f>
        <v>240000</v>
      </c>
      <c r="T435" s="6">
        <f t="shared" si="31"/>
        <v>15700.934579439252</v>
      </c>
      <c r="U435" s="6">
        <f t="shared" si="32"/>
        <v>215708.35457943927</v>
      </c>
      <c r="V435" s="2" t="str">
        <f>VLOOKUP($J435,'Material category'!B:D,3,0)</f>
        <v>EV</v>
      </c>
      <c r="W435" s="2" t="str">
        <f>VLOOKUP(G435,'Cust Category'!A:C,3,0)</f>
        <v>Key Account</v>
      </c>
      <c r="X435" s="2" t="str">
        <f>VLOOKUP(G435,'Cust Category'!A:C,2,0)</f>
        <v>CP All Public Company Limited</v>
      </c>
      <c r="Y435" s="31">
        <f t="shared" si="33"/>
        <v>138.53</v>
      </c>
      <c r="Z435">
        <f t="shared" si="34"/>
        <v>160</v>
      </c>
      <c r="AA435" s="48"/>
    </row>
    <row r="436" spans="1:27">
      <c r="A436" s="179">
        <v>45813</v>
      </c>
      <c r="B436" s="178" t="s">
        <v>5256</v>
      </c>
      <c r="C436" s="178" t="s">
        <v>5257</v>
      </c>
      <c r="D436" s="178" t="s">
        <v>12</v>
      </c>
      <c r="E436" s="178" t="s">
        <v>17</v>
      </c>
      <c r="F436" s="178" t="s">
        <v>5258</v>
      </c>
      <c r="G436" s="178" t="s">
        <v>1165</v>
      </c>
      <c r="H436" s="178" t="s">
        <v>22</v>
      </c>
      <c r="I436" s="178" t="s">
        <v>1387</v>
      </c>
      <c r="J436" s="178" t="s">
        <v>4791</v>
      </c>
      <c r="K436" s="178" t="s">
        <v>4820</v>
      </c>
      <c r="L436" s="180">
        <v>2000</v>
      </c>
      <c r="M436" s="181">
        <v>266676.56</v>
      </c>
      <c r="N436" s="2" t="str">
        <f>VLOOKUP($J436,'Material category'!B:D,2,0)</f>
        <v>ME SB</v>
      </c>
      <c r="O436" s="123">
        <f>VLOOKUP(E436,'Billing Type Category'!A:C,3,0)*$L436</f>
        <v>2000</v>
      </c>
      <c r="P436" s="123">
        <f>VLOOKUP($J436,'Material category'!B:F,5,FALSE)*O436</f>
        <v>277060</v>
      </c>
      <c r="Q436" s="123">
        <f t="shared" si="30"/>
        <v>10383.440000000002</v>
      </c>
      <c r="R436" s="6">
        <f>VLOOKUP(E436,'Billing Type Category'!A:C,3,0)*M436</f>
        <v>266676.56</v>
      </c>
      <c r="S436" s="6">
        <f>VLOOKUP($J436,'Material category'!B:F,4,FALSE)*O436</f>
        <v>320000</v>
      </c>
      <c r="T436" s="6">
        <f t="shared" si="31"/>
        <v>20934.579439252335</v>
      </c>
      <c r="U436" s="6">
        <f t="shared" si="32"/>
        <v>287611.13943925232</v>
      </c>
      <c r="V436" s="2" t="str">
        <f>VLOOKUP($J436,'Material category'!B:D,3,0)</f>
        <v>EV</v>
      </c>
      <c r="W436" s="2" t="str">
        <f>VLOOKUP(G436,'Cust Category'!A:C,3,0)</f>
        <v>Key Account</v>
      </c>
      <c r="X436" s="2" t="str">
        <f>VLOOKUP(G436,'Cust Category'!A:C,2,0)</f>
        <v>CP All Public Company Limited</v>
      </c>
      <c r="Y436" s="31">
        <f t="shared" si="33"/>
        <v>138.53</v>
      </c>
      <c r="Z436">
        <f t="shared" si="34"/>
        <v>160</v>
      </c>
      <c r="AA436" s="48"/>
    </row>
    <row r="437" spans="1:27">
      <c r="A437" s="179">
        <v>45813</v>
      </c>
      <c r="B437" s="178" t="s">
        <v>5256</v>
      </c>
      <c r="C437" s="178" t="s">
        <v>5257</v>
      </c>
      <c r="D437" s="178" t="s">
        <v>12</v>
      </c>
      <c r="E437" s="178" t="s">
        <v>17</v>
      </c>
      <c r="F437" s="178" t="s">
        <v>5258</v>
      </c>
      <c r="G437" s="178" t="s">
        <v>1165</v>
      </c>
      <c r="H437" s="178" t="s">
        <v>22</v>
      </c>
      <c r="I437" s="178" t="s">
        <v>1387</v>
      </c>
      <c r="J437" s="178" t="s">
        <v>4792</v>
      </c>
      <c r="K437" s="178" t="s">
        <v>4851</v>
      </c>
      <c r="L437" s="180">
        <v>1000</v>
      </c>
      <c r="M437" s="181">
        <v>142927.54</v>
      </c>
      <c r="N437" s="2" t="str">
        <f>VLOOKUP($J437,'Material category'!B:D,2,0)</f>
        <v>ME OP</v>
      </c>
      <c r="O437" s="123">
        <f>VLOOKUP(E437,'Billing Type Category'!A:C,3,0)*$L437</f>
        <v>1000</v>
      </c>
      <c r="P437" s="123">
        <f>VLOOKUP($J437,'Material category'!B:F,5,FALSE)*O437</f>
        <v>151550</v>
      </c>
      <c r="Q437" s="123">
        <f t="shared" si="30"/>
        <v>8622.4599999999919</v>
      </c>
      <c r="R437" s="6">
        <f>VLOOKUP(E437,'Billing Type Category'!A:C,3,0)*M437</f>
        <v>142927.54</v>
      </c>
      <c r="S437" s="6">
        <f>VLOOKUP($J437,'Material category'!B:F,4,FALSE)*O437</f>
        <v>175000</v>
      </c>
      <c r="T437" s="6">
        <f t="shared" si="31"/>
        <v>11448.598130841121</v>
      </c>
      <c r="U437" s="6">
        <f t="shared" si="32"/>
        <v>154376.13813084114</v>
      </c>
      <c r="V437" s="2" t="str">
        <f>VLOOKUP($J437,'Material category'!B:D,3,0)</f>
        <v>EV</v>
      </c>
      <c r="W437" s="2" t="str">
        <f>VLOOKUP(G437,'Cust Category'!A:C,3,0)</f>
        <v>Key Account</v>
      </c>
      <c r="X437" s="2" t="str">
        <f>VLOOKUP(G437,'Cust Category'!A:C,2,0)</f>
        <v>CP All Public Company Limited</v>
      </c>
      <c r="Y437" s="31">
        <f t="shared" si="33"/>
        <v>151.55000000000001</v>
      </c>
      <c r="Z437">
        <f t="shared" si="34"/>
        <v>175</v>
      </c>
      <c r="AA437" s="48"/>
    </row>
    <row r="438" spans="1:27">
      <c r="A438" s="179">
        <v>45813</v>
      </c>
      <c r="B438" s="178" t="s">
        <v>5256</v>
      </c>
      <c r="C438" s="178" t="s">
        <v>5257</v>
      </c>
      <c r="D438" s="178" t="s">
        <v>12</v>
      </c>
      <c r="E438" s="178" t="s">
        <v>17</v>
      </c>
      <c r="F438" s="178" t="s">
        <v>5258</v>
      </c>
      <c r="G438" s="178" t="s">
        <v>1165</v>
      </c>
      <c r="H438" s="178" t="s">
        <v>22</v>
      </c>
      <c r="I438" s="178" t="s">
        <v>1387</v>
      </c>
      <c r="J438" s="178" t="s">
        <v>4785</v>
      </c>
      <c r="K438" s="178" t="s">
        <v>4832</v>
      </c>
      <c r="L438" s="180">
        <v>20000</v>
      </c>
      <c r="M438" s="181">
        <v>1183830.52</v>
      </c>
      <c r="N438" s="2" t="str">
        <f>VLOOKUP($J438,'Material category'!B:D,2,0)</f>
        <v>CA FL</v>
      </c>
      <c r="O438" s="123">
        <f>VLOOKUP(E438,'Billing Type Category'!A:C,3,0)*$L438</f>
        <v>20000</v>
      </c>
      <c r="P438" s="123">
        <f>VLOOKUP($J438,'Material category'!B:F,5,FALSE)*O438</f>
        <v>1255800</v>
      </c>
      <c r="Q438" s="123">
        <f t="shared" si="30"/>
        <v>71969.479999999981</v>
      </c>
      <c r="R438" s="6">
        <f>VLOOKUP(E438,'Billing Type Category'!A:C,3,0)*M438</f>
        <v>1183830.52</v>
      </c>
      <c r="S438" s="6">
        <f>VLOOKUP($J438,'Material category'!B:F,4,FALSE)*O438</f>
        <v>1440000</v>
      </c>
      <c r="T438" s="6">
        <f t="shared" si="31"/>
        <v>94205.607476635516</v>
      </c>
      <c r="U438" s="6">
        <f t="shared" si="32"/>
        <v>1278036.1274766356</v>
      </c>
      <c r="V438" s="2" t="str">
        <f>VLOOKUP($J438,'Material category'!B:D,3,0)</f>
        <v>CA</v>
      </c>
      <c r="W438" s="2" t="str">
        <f>VLOOKUP(G438,'Cust Category'!A:C,3,0)</f>
        <v>Key Account</v>
      </c>
      <c r="X438" s="2" t="str">
        <f>VLOOKUP(G438,'Cust Category'!A:C,2,0)</f>
        <v>CP All Public Company Limited</v>
      </c>
      <c r="Y438" s="31">
        <f t="shared" si="33"/>
        <v>62.79</v>
      </c>
      <c r="Z438">
        <f t="shared" si="34"/>
        <v>72</v>
      </c>
      <c r="AA438" s="48"/>
    </row>
    <row r="439" spans="1:27">
      <c r="A439" s="179">
        <v>45813</v>
      </c>
      <c r="B439" s="178" t="s">
        <v>5256</v>
      </c>
      <c r="C439" s="178" t="s">
        <v>5257</v>
      </c>
      <c r="D439" s="178" t="s">
        <v>12</v>
      </c>
      <c r="E439" s="178" t="s">
        <v>17</v>
      </c>
      <c r="F439" s="178" t="s">
        <v>5258</v>
      </c>
      <c r="G439" s="178" t="s">
        <v>1165</v>
      </c>
      <c r="H439" s="178" t="s">
        <v>22</v>
      </c>
      <c r="I439" s="178" t="s">
        <v>1387</v>
      </c>
      <c r="J439" s="178" t="s">
        <v>4782</v>
      </c>
      <c r="K439" s="178" t="s">
        <v>4833</v>
      </c>
      <c r="L439" s="180">
        <v>8000</v>
      </c>
      <c r="M439" s="181">
        <v>473532.21</v>
      </c>
      <c r="N439" s="2" t="str">
        <f>VLOOKUP($J439,'Material category'!B:D,2,0)</f>
        <v>CA BL</v>
      </c>
      <c r="O439" s="123">
        <f>VLOOKUP(E439,'Billing Type Category'!A:C,3,0)*$L439</f>
        <v>8000</v>
      </c>
      <c r="P439" s="123">
        <f>VLOOKUP($J439,'Material category'!B:F,5,FALSE)*O439</f>
        <v>502320</v>
      </c>
      <c r="Q439" s="123">
        <f t="shared" si="30"/>
        <v>28787.789999999979</v>
      </c>
      <c r="R439" s="6">
        <f>VLOOKUP(E439,'Billing Type Category'!A:C,3,0)*M439</f>
        <v>473532.21</v>
      </c>
      <c r="S439" s="6">
        <f>VLOOKUP($J439,'Material category'!B:F,4,FALSE)*O439</f>
        <v>576000</v>
      </c>
      <c r="T439" s="6">
        <f t="shared" si="31"/>
        <v>37682.242990654202</v>
      </c>
      <c r="U439" s="6">
        <f t="shared" si="32"/>
        <v>511214.45299065422</v>
      </c>
      <c r="V439" s="2" t="str">
        <f>VLOOKUP($J439,'Material category'!B:D,3,0)</f>
        <v>CA</v>
      </c>
      <c r="W439" s="2" t="str">
        <f>VLOOKUP(G439,'Cust Category'!A:C,3,0)</f>
        <v>Key Account</v>
      </c>
      <c r="X439" s="2" t="str">
        <f>VLOOKUP(G439,'Cust Category'!A:C,2,0)</f>
        <v>CP All Public Company Limited</v>
      </c>
      <c r="Y439" s="31">
        <f t="shared" si="33"/>
        <v>62.79</v>
      </c>
      <c r="Z439">
        <f t="shared" si="34"/>
        <v>72</v>
      </c>
      <c r="AA439" s="48"/>
    </row>
    <row r="440" spans="1:27">
      <c r="A440" s="179">
        <v>45813</v>
      </c>
      <c r="B440" s="178" t="s">
        <v>5256</v>
      </c>
      <c r="C440" s="178" t="s">
        <v>5257</v>
      </c>
      <c r="D440" s="178" t="s">
        <v>12</v>
      </c>
      <c r="E440" s="178" t="s">
        <v>17</v>
      </c>
      <c r="F440" s="178" t="s">
        <v>5258</v>
      </c>
      <c r="G440" s="178" t="s">
        <v>1165</v>
      </c>
      <c r="H440" s="178" t="s">
        <v>22</v>
      </c>
      <c r="I440" s="178" t="s">
        <v>1387</v>
      </c>
      <c r="J440" s="178" t="s">
        <v>4786</v>
      </c>
      <c r="K440" s="178" t="s">
        <v>4854</v>
      </c>
      <c r="L440" s="180">
        <v>5000</v>
      </c>
      <c r="M440" s="181">
        <v>295957.63</v>
      </c>
      <c r="N440" s="2" t="str">
        <f>VLOOKUP($J440,'Material category'!B:D,2,0)</f>
        <v>CA MN</v>
      </c>
      <c r="O440" s="123">
        <f>VLOOKUP(E440,'Billing Type Category'!A:C,3,0)*$L440</f>
        <v>5000</v>
      </c>
      <c r="P440" s="123">
        <f>VLOOKUP($J440,'Material category'!B:F,5,FALSE)*O440</f>
        <v>313950</v>
      </c>
      <c r="Q440" s="123">
        <f t="shared" si="30"/>
        <v>17992.369999999995</v>
      </c>
      <c r="R440" s="6">
        <f>VLOOKUP(E440,'Billing Type Category'!A:C,3,0)*M440</f>
        <v>295957.63</v>
      </c>
      <c r="S440" s="6">
        <f>VLOOKUP($J440,'Material category'!B:F,4,FALSE)*O440</f>
        <v>360000</v>
      </c>
      <c r="T440" s="6">
        <f t="shared" si="31"/>
        <v>23551.401869158879</v>
      </c>
      <c r="U440" s="6">
        <f t="shared" si="32"/>
        <v>319509.03186915891</v>
      </c>
      <c r="V440" s="2" t="str">
        <f>VLOOKUP($J440,'Material category'!B:D,3,0)</f>
        <v>CA</v>
      </c>
      <c r="W440" s="2" t="str">
        <f>VLOOKUP(G440,'Cust Category'!A:C,3,0)</f>
        <v>Key Account</v>
      </c>
      <c r="X440" s="2" t="str">
        <f>VLOOKUP(G440,'Cust Category'!A:C,2,0)</f>
        <v>CP All Public Company Limited</v>
      </c>
      <c r="Y440" s="31">
        <f t="shared" si="33"/>
        <v>62.79</v>
      </c>
      <c r="Z440">
        <f t="shared" si="34"/>
        <v>72</v>
      </c>
      <c r="AA440" s="48"/>
    </row>
    <row r="441" spans="1:27">
      <c r="A441" s="179">
        <v>45813</v>
      </c>
      <c r="B441" s="178" t="s">
        <v>5256</v>
      </c>
      <c r="C441" s="178" t="s">
        <v>5257</v>
      </c>
      <c r="D441" s="178" t="s">
        <v>12</v>
      </c>
      <c r="E441" s="178" t="s">
        <v>17</v>
      </c>
      <c r="F441" s="178" t="s">
        <v>5258</v>
      </c>
      <c r="G441" s="178" t="s">
        <v>1165</v>
      </c>
      <c r="H441" s="178" t="s">
        <v>22</v>
      </c>
      <c r="I441" s="178" t="s">
        <v>1387</v>
      </c>
      <c r="J441" s="178" t="s">
        <v>4801</v>
      </c>
      <c r="K441" s="178" t="s">
        <v>4834</v>
      </c>
      <c r="L441" s="180">
        <v>16000</v>
      </c>
      <c r="M441" s="181">
        <v>947064.73</v>
      </c>
      <c r="N441" s="2" t="str">
        <f>VLOOKUP($J441,'Material category'!B:D,2,0)</f>
        <v>CA 100S YL</v>
      </c>
      <c r="O441" s="123">
        <f>VLOOKUP(E441,'Billing Type Category'!A:C,3,0)*$L441</f>
        <v>16000</v>
      </c>
      <c r="P441" s="123">
        <f>VLOOKUP($J441,'Material category'!B:F,5,FALSE)*O441</f>
        <v>1004640</v>
      </c>
      <c r="Q441" s="123">
        <f t="shared" si="30"/>
        <v>57575.270000000019</v>
      </c>
      <c r="R441" s="6">
        <f>VLOOKUP(E441,'Billing Type Category'!A:C,3,0)*M441</f>
        <v>947064.73</v>
      </c>
      <c r="S441" s="6">
        <f>VLOOKUP($J441,'Material category'!B:F,4,FALSE)*O441</f>
        <v>1152000</v>
      </c>
      <c r="T441" s="6">
        <f t="shared" si="31"/>
        <v>75364.485981308404</v>
      </c>
      <c r="U441" s="6">
        <f t="shared" si="32"/>
        <v>1022429.2159813084</v>
      </c>
      <c r="V441" s="2" t="str">
        <f>VLOOKUP($J441,'Material category'!B:D,3,0)</f>
        <v>CAHD</v>
      </c>
      <c r="W441" s="2" t="str">
        <f>VLOOKUP(G441,'Cust Category'!A:C,3,0)</f>
        <v>Key Account</v>
      </c>
      <c r="X441" s="2" t="str">
        <f>VLOOKUP(G441,'Cust Category'!A:C,2,0)</f>
        <v>CP All Public Company Limited</v>
      </c>
      <c r="Y441" s="31">
        <f t="shared" si="33"/>
        <v>62.79</v>
      </c>
      <c r="Z441">
        <f t="shared" si="34"/>
        <v>72</v>
      </c>
      <c r="AA441" s="48"/>
    </row>
    <row r="442" spans="1:27">
      <c r="A442" s="179">
        <v>45813</v>
      </c>
      <c r="B442" s="178" t="s">
        <v>5256</v>
      </c>
      <c r="C442" s="178" t="s">
        <v>5257</v>
      </c>
      <c r="D442" s="178" t="s">
        <v>12</v>
      </c>
      <c r="E442" s="178" t="s">
        <v>17</v>
      </c>
      <c r="F442" s="178" t="s">
        <v>5258</v>
      </c>
      <c r="G442" s="178" t="s">
        <v>1165</v>
      </c>
      <c r="H442" s="178" t="s">
        <v>22</v>
      </c>
      <c r="I442" s="178" t="s">
        <v>1387</v>
      </c>
      <c r="J442" s="178" t="s">
        <v>4806</v>
      </c>
      <c r="K442" s="178" t="s">
        <v>4852</v>
      </c>
      <c r="L442" s="180">
        <v>3000</v>
      </c>
      <c r="M442" s="181">
        <v>177574.64</v>
      </c>
      <c r="N442" s="2" t="str">
        <f>VLOOKUP($J442,'Material category'!B:D,2,0)</f>
        <v>CA 100S GR</v>
      </c>
      <c r="O442" s="123">
        <f>VLOOKUP(E442,'Billing Type Category'!A:C,3,0)*$L442</f>
        <v>3000</v>
      </c>
      <c r="P442" s="123">
        <f>VLOOKUP($J442,'Material category'!B:F,5,FALSE)*O442</f>
        <v>188370</v>
      </c>
      <c r="Q442" s="123">
        <f t="shared" si="30"/>
        <v>10795.359999999986</v>
      </c>
      <c r="R442" s="6">
        <f>VLOOKUP(E442,'Billing Type Category'!A:C,3,0)*M442</f>
        <v>177574.64</v>
      </c>
      <c r="S442" s="6">
        <f>VLOOKUP($J442,'Material category'!B:F,4,FALSE)*O442</f>
        <v>216000</v>
      </c>
      <c r="T442" s="6">
        <f t="shared" si="31"/>
        <v>14130.841121495327</v>
      </c>
      <c r="U442" s="6">
        <f t="shared" si="32"/>
        <v>191705.48112149534</v>
      </c>
      <c r="V442" s="2" t="str">
        <f>VLOOKUP($J442,'Material category'!B:D,3,0)</f>
        <v>CAHD</v>
      </c>
      <c r="W442" s="2" t="str">
        <f>VLOOKUP(G442,'Cust Category'!A:C,3,0)</f>
        <v>Key Account</v>
      </c>
      <c r="X442" s="2" t="str">
        <f>VLOOKUP(G442,'Cust Category'!A:C,2,0)</f>
        <v>CP All Public Company Limited</v>
      </c>
      <c r="Y442" s="31">
        <f t="shared" si="33"/>
        <v>62.79</v>
      </c>
      <c r="Z442">
        <f t="shared" si="34"/>
        <v>72</v>
      </c>
      <c r="AA442" s="48"/>
    </row>
    <row r="443" spans="1:27">
      <c r="A443" s="179">
        <v>45813</v>
      </c>
      <c r="B443" s="178" t="s">
        <v>5259</v>
      </c>
      <c r="C443" s="178" t="s">
        <v>5260</v>
      </c>
      <c r="D443" s="178" t="s">
        <v>12</v>
      </c>
      <c r="E443" s="178" t="s">
        <v>17</v>
      </c>
      <c r="F443" s="178" t="s">
        <v>5261</v>
      </c>
      <c r="G443" s="178" t="s">
        <v>1165</v>
      </c>
      <c r="H443" s="178" t="s">
        <v>22</v>
      </c>
      <c r="I443" s="178" t="s">
        <v>1387</v>
      </c>
      <c r="J443" s="178" t="s">
        <v>4874</v>
      </c>
      <c r="K443" s="178" t="s">
        <v>4822</v>
      </c>
      <c r="L443" s="180">
        <v>500</v>
      </c>
      <c r="M443" s="181">
        <v>49474.77</v>
      </c>
      <c r="N443" s="2" t="str">
        <f>VLOOKUP($J443,'Material category'!B:D,2,0)</f>
        <v>WI BL</v>
      </c>
      <c r="O443" s="123">
        <f>VLOOKUP(E443,'Billing Type Category'!A:C,3,0)*$L443</f>
        <v>500</v>
      </c>
      <c r="P443" s="123">
        <f>VLOOKUP($J443,'Material category'!B:F,5,FALSE)*O443</f>
        <v>52075</v>
      </c>
      <c r="Q443" s="123">
        <f t="shared" si="30"/>
        <v>2600.2300000000032</v>
      </c>
      <c r="R443" s="6">
        <f>VLOOKUP(E443,'Billing Type Category'!A:C,3,0)*M443</f>
        <v>49474.77</v>
      </c>
      <c r="S443" s="6">
        <f>VLOOKUP($J443,'Material category'!B:F,4,FALSE)*O443</f>
        <v>60000</v>
      </c>
      <c r="T443" s="6">
        <f t="shared" si="31"/>
        <v>3925.233644859813</v>
      </c>
      <c r="U443" s="6">
        <f t="shared" si="32"/>
        <v>53400.003644859811</v>
      </c>
      <c r="V443" s="2" t="str">
        <f>VLOOKUP($J443,'Material category'!B:D,3,0)</f>
        <v>WI</v>
      </c>
      <c r="W443" s="2" t="str">
        <f>VLOOKUP(G443,'Cust Category'!A:C,3,0)</f>
        <v>Key Account</v>
      </c>
      <c r="X443" s="2" t="str">
        <f>VLOOKUP(G443,'Cust Category'!A:C,2,0)</f>
        <v>CP All Public Company Limited</v>
      </c>
      <c r="Y443" s="31">
        <f t="shared" si="33"/>
        <v>104.15</v>
      </c>
      <c r="Z443">
        <f t="shared" si="34"/>
        <v>120</v>
      </c>
      <c r="AA443" s="48"/>
    </row>
    <row r="444" spans="1:27">
      <c r="A444" s="179">
        <v>45813</v>
      </c>
      <c r="B444" s="178" t="s">
        <v>5259</v>
      </c>
      <c r="C444" s="178" t="s">
        <v>5260</v>
      </c>
      <c r="D444" s="178" t="s">
        <v>12</v>
      </c>
      <c r="E444" s="178" t="s">
        <v>17</v>
      </c>
      <c r="F444" s="178" t="s">
        <v>5261</v>
      </c>
      <c r="G444" s="178" t="s">
        <v>1165</v>
      </c>
      <c r="H444" s="178" t="s">
        <v>22</v>
      </c>
      <c r="I444" s="178" t="s">
        <v>1387</v>
      </c>
      <c r="J444" s="178" t="s">
        <v>4898</v>
      </c>
      <c r="K444" s="178" t="s">
        <v>4830</v>
      </c>
      <c r="L444" s="180">
        <v>6000</v>
      </c>
      <c r="M444" s="181">
        <v>355149.27</v>
      </c>
      <c r="N444" s="2" t="str">
        <f>VLOOKUP($J444,'Material category'!B:D,2,0)</f>
        <v>WC RE</v>
      </c>
      <c r="O444" s="123">
        <f>VLOOKUP(E444,'Billing Type Category'!A:C,3,0)*$L444</f>
        <v>6000</v>
      </c>
      <c r="P444" s="123">
        <f>VLOOKUP($J444,'Material category'!B:F,5,FALSE)*O444</f>
        <v>376740</v>
      </c>
      <c r="Q444" s="123">
        <f t="shared" si="30"/>
        <v>21590.729999999981</v>
      </c>
      <c r="R444" s="6">
        <f>VLOOKUP(E444,'Billing Type Category'!A:C,3,0)*M444</f>
        <v>355149.27</v>
      </c>
      <c r="S444" s="6">
        <f>VLOOKUP($J444,'Material category'!B:F,4,FALSE)*O444</f>
        <v>432000</v>
      </c>
      <c r="T444" s="6">
        <f t="shared" si="31"/>
        <v>28261.682242990653</v>
      </c>
      <c r="U444" s="6">
        <f t="shared" si="32"/>
        <v>383410.95224299066</v>
      </c>
      <c r="V444" s="2" t="str">
        <f>VLOOKUP($J444,'Material category'!B:D,3,0)</f>
        <v>WI</v>
      </c>
      <c r="W444" s="2" t="str">
        <f>VLOOKUP(G444,'Cust Category'!A:C,3,0)</f>
        <v>Key Account</v>
      </c>
      <c r="X444" s="2" t="str">
        <f>VLOOKUP(G444,'Cust Category'!A:C,2,0)</f>
        <v>CP All Public Company Limited</v>
      </c>
      <c r="Y444" s="31">
        <f t="shared" si="33"/>
        <v>62.79</v>
      </c>
      <c r="Z444">
        <f t="shared" si="34"/>
        <v>72</v>
      </c>
      <c r="AA444" s="48"/>
    </row>
    <row r="445" spans="1:27">
      <c r="A445" s="179">
        <v>45813</v>
      </c>
      <c r="B445" s="178" t="s">
        <v>5259</v>
      </c>
      <c r="C445" s="178" t="s">
        <v>5260</v>
      </c>
      <c r="D445" s="178" t="s">
        <v>12</v>
      </c>
      <c r="E445" s="178" t="s">
        <v>17</v>
      </c>
      <c r="F445" s="178" t="s">
        <v>5261</v>
      </c>
      <c r="G445" s="178" t="s">
        <v>1165</v>
      </c>
      <c r="H445" s="178" t="s">
        <v>22</v>
      </c>
      <c r="I445" s="178" t="s">
        <v>1387</v>
      </c>
      <c r="J445" s="178" t="s">
        <v>4886</v>
      </c>
      <c r="K445" s="178" t="s">
        <v>4829</v>
      </c>
      <c r="L445" s="180">
        <v>8000</v>
      </c>
      <c r="M445" s="181">
        <v>473532.37</v>
      </c>
      <c r="N445" s="2" t="str">
        <f>VLOOKUP($J445,'Material category'!B:D,2,0)</f>
        <v>WC BL</v>
      </c>
      <c r="O445" s="123">
        <f>VLOOKUP(E445,'Billing Type Category'!A:C,3,0)*$L445</f>
        <v>8000</v>
      </c>
      <c r="P445" s="123">
        <f>VLOOKUP($J445,'Material category'!B:F,5,FALSE)*O445</f>
        <v>502320</v>
      </c>
      <c r="Q445" s="123">
        <f t="shared" si="30"/>
        <v>28787.630000000005</v>
      </c>
      <c r="R445" s="6">
        <f>VLOOKUP(E445,'Billing Type Category'!A:C,3,0)*M445</f>
        <v>473532.37</v>
      </c>
      <c r="S445" s="6">
        <f>VLOOKUP($J445,'Material category'!B:F,4,FALSE)*O445</f>
        <v>576000</v>
      </c>
      <c r="T445" s="6">
        <f t="shared" si="31"/>
        <v>37682.242990654202</v>
      </c>
      <c r="U445" s="6">
        <f t="shared" si="32"/>
        <v>511214.61299065419</v>
      </c>
      <c r="V445" s="2" t="str">
        <f>VLOOKUP($J445,'Material category'!B:D,3,0)</f>
        <v>WI</v>
      </c>
      <c r="W445" s="2" t="str">
        <f>VLOOKUP(G445,'Cust Category'!A:C,3,0)</f>
        <v>Key Account</v>
      </c>
      <c r="X445" s="2" t="str">
        <f>VLOOKUP(G445,'Cust Category'!A:C,2,0)</f>
        <v>CP All Public Company Limited</v>
      </c>
      <c r="Y445" s="31">
        <f t="shared" si="33"/>
        <v>62.79</v>
      </c>
      <c r="Z445">
        <f t="shared" si="34"/>
        <v>72</v>
      </c>
      <c r="AA445" s="48"/>
    </row>
    <row r="446" spans="1:27">
      <c r="A446" s="179">
        <v>45813</v>
      </c>
      <c r="B446" s="178" t="s">
        <v>5259</v>
      </c>
      <c r="C446" s="178" t="s">
        <v>5260</v>
      </c>
      <c r="D446" s="178" t="s">
        <v>12</v>
      </c>
      <c r="E446" s="178" t="s">
        <v>17</v>
      </c>
      <c r="F446" s="178" t="s">
        <v>5261</v>
      </c>
      <c r="G446" s="178" t="s">
        <v>1165</v>
      </c>
      <c r="H446" s="178" t="s">
        <v>22</v>
      </c>
      <c r="I446" s="178" t="s">
        <v>1387</v>
      </c>
      <c r="J446" s="178" t="s">
        <v>4900</v>
      </c>
      <c r="K446" s="178" t="s">
        <v>4831</v>
      </c>
      <c r="L446" s="180">
        <v>6000</v>
      </c>
      <c r="M446" s="181">
        <v>355149.27</v>
      </c>
      <c r="N446" s="2" t="str">
        <f>VLOOKUP($J446,'Material category'!B:D,2,0)</f>
        <v>WC GR</v>
      </c>
      <c r="O446" s="123">
        <f>VLOOKUP(E446,'Billing Type Category'!A:C,3,0)*$L446</f>
        <v>6000</v>
      </c>
      <c r="P446" s="123">
        <f>VLOOKUP($J446,'Material category'!B:F,5,FALSE)*O446</f>
        <v>376740</v>
      </c>
      <c r="Q446" s="123">
        <f t="shared" si="30"/>
        <v>21590.729999999981</v>
      </c>
      <c r="R446" s="6">
        <f>VLOOKUP(E446,'Billing Type Category'!A:C,3,0)*M446</f>
        <v>355149.27</v>
      </c>
      <c r="S446" s="6">
        <f>VLOOKUP($J446,'Material category'!B:F,4,FALSE)*O446</f>
        <v>432000</v>
      </c>
      <c r="T446" s="6">
        <f t="shared" si="31"/>
        <v>28261.682242990653</v>
      </c>
      <c r="U446" s="6">
        <f t="shared" si="32"/>
        <v>383410.95224299066</v>
      </c>
      <c r="V446" s="2" t="str">
        <f>VLOOKUP($J446,'Material category'!B:D,3,0)</f>
        <v>WI</v>
      </c>
      <c r="W446" s="2" t="str">
        <f>VLOOKUP(G446,'Cust Category'!A:C,3,0)</f>
        <v>Key Account</v>
      </c>
      <c r="X446" s="2" t="str">
        <f>VLOOKUP(G446,'Cust Category'!A:C,2,0)</f>
        <v>CP All Public Company Limited</v>
      </c>
      <c r="Y446" s="31">
        <f t="shared" si="33"/>
        <v>62.79</v>
      </c>
      <c r="Z446">
        <f t="shared" si="34"/>
        <v>72</v>
      </c>
      <c r="AA446" s="48"/>
    </row>
    <row r="447" spans="1:27">
      <c r="A447" s="179">
        <v>45813</v>
      </c>
      <c r="B447" s="178" t="s">
        <v>5262</v>
      </c>
      <c r="C447" s="178" t="s">
        <v>5263</v>
      </c>
      <c r="D447" s="178" t="s">
        <v>12</v>
      </c>
      <c r="E447" s="178" t="s">
        <v>17</v>
      </c>
      <c r="F447" s="178" t="s">
        <v>5264</v>
      </c>
      <c r="G447" s="178" t="s">
        <v>3370</v>
      </c>
      <c r="H447" s="178" t="s">
        <v>3500</v>
      </c>
      <c r="I447" s="178" t="s">
        <v>3370</v>
      </c>
      <c r="J447" s="178" t="s">
        <v>4898</v>
      </c>
      <c r="K447" s="178" t="s">
        <v>4830</v>
      </c>
      <c r="L447" s="180">
        <v>2000</v>
      </c>
      <c r="M447" s="181">
        <v>124320</v>
      </c>
      <c r="N447" s="2" t="str">
        <f>VLOOKUP($J447,'Material category'!B:D,2,0)</f>
        <v>WC RE</v>
      </c>
      <c r="O447" s="123">
        <f>VLOOKUP(E447,'Billing Type Category'!A:C,3,0)*$L447</f>
        <v>2000</v>
      </c>
      <c r="P447" s="123">
        <f>VLOOKUP($J447,'Material category'!B:F,5,FALSE)*O447</f>
        <v>125580</v>
      </c>
      <c r="Q447" s="123">
        <f t="shared" si="30"/>
        <v>1260</v>
      </c>
      <c r="R447" s="6">
        <f>VLOOKUP(E447,'Billing Type Category'!A:C,3,0)*M447</f>
        <v>124320</v>
      </c>
      <c r="S447" s="6">
        <f>VLOOKUP($J447,'Material category'!B:F,4,FALSE)*O447</f>
        <v>144000</v>
      </c>
      <c r="T447" s="6">
        <f t="shared" si="31"/>
        <v>9420.5607476635505</v>
      </c>
      <c r="U447" s="6">
        <f t="shared" si="32"/>
        <v>133740.56074766355</v>
      </c>
      <c r="V447" s="2" t="str">
        <f>VLOOKUP($J447,'Material category'!B:D,3,0)</f>
        <v>WI</v>
      </c>
      <c r="W447" s="2" t="str">
        <f>VLOOKUP(G447,'Cust Category'!A:C,3,0)</f>
        <v>Distributor</v>
      </c>
      <c r="X447" s="2" t="str">
        <f>VLOOKUP(G447,'Cust Category'!A:C,2,0)</f>
        <v>SOR.CHAROEN SUPPLY 2018 LIMITED</v>
      </c>
      <c r="Y447" s="31">
        <f t="shared" si="33"/>
        <v>62.79</v>
      </c>
      <c r="Z447">
        <f t="shared" si="34"/>
        <v>72</v>
      </c>
      <c r="AA447" s="48"/>
    </row>
    <row r="448" spans="1:27">
      <c r="A448" s="179">
        <v>45813</v>
      </c>
      <c r="B448" s="178" t="s">
        <v>5262</v>
      </c>
      <c r="C448" s="178" t="s">
        <v>5263</v>
      </c>
      <c r="D448" s="178" t="s">
        <v>12</v>
      </c>
      <c r="E448" s="178" t="s">
        <v>17</v>
      </c>
      <c r="F448" s="178" t="s">
        <v>5264</v>
      </c>
      <c r="G448" s="178" t="s">
        <v>3370</v>
      </c>
      <c r="H448" s="178" t="s">
        <v>3500</v>
      </c>
      <c r="I448" s="178" t="s">
        <v>3370</v>
      </c>
      <c r="J448" s="178" t="s">
        <v>4900</v>
      </c>
      <c r="K448" s="178" t="s">
        <v>4831</v>
      </c>
      <c r="L448" s="180">
        <v>450</v>
      </c>
      <c r="M448" s="181">
        <v>27972</v>
      </c>
      <c r="N448" s="2" t="str">
        <f>VLOOKUP($J448,'Material category'!B:D,2,0)</f>
        <v>WC GR</v>
      </c>
      <c r="O448" s="123">
        <f>VLOOKUP(E448,'Billing Type Category'!A:C,3,0)*$L448</f>
        <v>450</v>
      </c>
      <c r="P448" s="123">
        <f>VLOOKUP($J448,'Material category'!B:F,5,FALSE)*O448</f>
        <v>28255.5</v>
      </c>
      <c r="Q448" s="123">
        <f t="shared" si="30"/>
        <v>283.5</v>
      </c>
      <c r="R448" s="6">
        <f>VLOOKUP(E448,'Billing Type Category'!A:C,3,0)*M448</f>
        <v>27972</v>
      </c>
      <c r="S448" s="6">
        <f>VLOOKUP($J448,'Material category'!B:F,4,FALSE)*O448</f>
        <v>32400</v>
      </c>
      <c r="T448" s="6">
        <f t="shared" si="31"/>
        <v>2119.6261682242989</v>
      </c>
      <c r="U448" s="6">
        <f t="shared" si="32"/>
        <v>30091.626168224298</v>
      </c>
      <c r="V448" s="2" t="str">
        <f>VLOOKUP($J448,'Material category'!B:D,3,0)</f>
        <v>WI</v>
      </c>
      <c r="W448" s="2" t="str">
        <f>VLOOKUP(G448,'Cust Category'!A:C,3,0)</f>
        <v>Distributor</v>
      </c>
      <c r="X448" s="2" t="str">
        <f>VLOOKUP(G448,'Cust Category'!A:C,2,0)</f>
        <v>SOR.CHAROEN SUPPLY 2018 LIMITED</v>
      </c>
      <c r="Y448" s="31">
        <f t="shared" si="33"/>
        <v>62.79</v>
      </c>
      <c r="Z448">
        <f t="shared" si="34"/>
        <v>72</v>
      </c>
      <c r="AA448" s="48"/>
    </row>
    <row r="449" spans="1:27">
      <c r="A449" s="179">
        <v>45813</v>
      </c>
      <c r="B449" s="178" t="s">
        <v>5262</v>
      </c>
      <c r="C449" s="178" t="s">
        <v>5263</v>
      </c>
      <c r="D449" s="178" t="s">
        <v>12</v>
      </c>
      <c r="E449" s="178" t="s">
        <v>17</v>
      </c>
      <c r="F449" s="178" t="s">
        <v>5264</v>
      </c>
      <c r="G449" s="178" t="s">
        <v>3370</v>
      </c>
      <c r="H449" s="178" t="s">
        <v>3500</v>
      </c>
      <c r="I449" s="178" t="s">
        <v>3370</v>
      </c>
      <c r="J449" s="178" t="s">
        <v>4900</v>
      </c>
      <c r="K449" s="178" t="s">
        <v>4831</v>
      </c>
      <c r="L449" s="180">
        <v>1550</v>
      </c>
      <c r="M449" s="181">
        <v>96348</v>
      </c>
      <c r="N449" s="2" t="str">
        <f>VLOOKUP($J449,'Material category'!B:D,2,0)</f>
        <v>WC GR</v>
      </c>
      <c r="O449" s="123">
        <f>VLOOKUP(E449,'Billing Type Category'!A:C,3,0)*$L449</f>
        <v>1550</v>
      </c>
      <c r="P449" s="123">
        <f>VLOOKUP($J449,'Material category'!B:F,5,FALSE)*O449</f>
        <v>97324.5</v>
      </c>
      <c r="Q449" s="123">
        <f t="shared" si="30"/>
        <v>976.5</v>
      </c>
      <c r="R449" s="6">
        <f>VLOOKUP(E449,'Billing Type Category'!A:C,3,0)*M449</f>
        <v>96348</v>
      </c>
      <c r="S449" s="6">
        <f>VLOOKUP($J449,'Material category'!B:F,4,FALSE)*O449</f>
        <v>111600</v>
      </c>
      <c r="T449" s="6">
        <f t="shared" si="31"/>
        <v>7300.934579439252</v>
      </c>
      <c r="U449" s="6">
        <f t="shared" si="32"/>
        <v>103648.93457943926</v>
      </c>
      <c r="V449" s="2" t="str">
        <f>VLOOKUP($J449,'Material category'!B:D,3,0)</f>
        <v>WI</v>
      </c>
      <c r="W449" s="2" t="str">
        <f>VLOOKUP(G449,'Cust Category'!A:C,3,0)</f>
        <v>Distributor</v>
      </c>
      <c r="X449" s="2" t="str">
        <f>VLOOKUP(G449,'Cust Category'!A:C,2,0)</f>
        <v>SOR.CHAROEN SUPPLY 2018 LIMITED</v>
      </c>
      <c r="Y449" s="31">
        <f t="shared" si="33"/>
        <v>62.79</v>
      </c>
      <c r="Z449">
        <f t="shared" si="34"/>
        <v>72</v>
      </c>
      <c r="AA449" s="48"/>
    </row>
    <row r="450" spans="1:27">
      <c r="A450" s="179">
        <v>45813</v>
      </c>
      <c r="B450" s="178" t="s">
        <v>5262</v>
      </c>
      <c r="C450" s="178" t="s">
        <v>5263</v>
      </c>
      <c r="D450" s="178" t="s">
        <v>12</v>
      </c>
      <c r="E450" s="178" t="s">
        <v>17</v>
      </c>
      <c r="F450" s="178" t="s">
        <v>5264</v>
      </c>
      <c r="G450" s="178" t="s">
        <v>3370</v>
      </c>
      <c r="H450" s="178" t="s">
        <v>3500</v>
      </c>
      <c r="I450" s="178" t="s">
        <v>3370</v>
      </c>
      <c r="J450" s="178" t="s">
        <v>4785</v>
      </c>
      <c r="K450" s="178" t="s">
        <v>4832</v>
      </c>
      <c r="L450" s="180">
        <v>6000</v>
      </c>
      <c r="M450" s="181">
        <v>372960</v>
      </c>
      <c r="N450" s="2" t="str">
        <f>VLOOKUP($J450,'Material category'!B:D,2,0)</f>
        <v>CA FL</v>
      </c>
      <c r="O450" s="123">
        <f>VLOOKUP(E450,'Billing Type Category'!A:C,3,0)*$L450</f>
        <v>6000</v>
      </c>
      <c r="P450" s="123">
        <f>VLOOKUP($J450,'Material category'!B:F,5,FALSE)*O450</f>
        <v>376740</v>
      </c>
      <c r="Q450" s="123">
        <f t="shared" ref="Q450:Q513" si="35">P450-R450</f>
        <v>3780</v>
      </c>
      <c r="R450" s="6">
        <f>VLOOKUP(E450,'Billing Type Category'!A:C,3,0)*M450</f>
        <v>372960</v>
      </c>
      <c r="S450" s="6">
        <f>VLOOKUP($J450,'Material category'!B:F,4,FALSE)*O450</f>
        <v>432000</v>
      </c>
      <c r="T450" s="6">
        <f t="shared" ref="T450:T513" si="36">S450*7/107</f>
        <v>28261.682242990653</v>
      </c>
      <c r="U450" s="6">
        <f t="shared" ref="U450:U513" si="37">R450+T450</f>
        <v>401221.68224299065</v>
      </c>
      <c r="V450" s="2" t="str">
        <f>VLOOKUP($J450,'Material category'!B:D,3,0)</f>
        <v>CA</v>
      </c>
      <c r="W450" s="2" t="str">
        <f>VLOOKUP(G450,'Cust Category'!A:C,3,0)</f>
        <v>Distributor</v>
      </c>
      <c r="X450" s="2" t="str">
        <f>VLOOKUP(G450,'Cust Category'!A:C,2,0)</f>
        <v>SOR.CHAROEN SUPPLY 2018 LIMITED</v>
      </c>
      <c r="Y450" s="31">
        <f t="shared" ref="Y450:Y513" si="38">P450/O450</f>
        <v>62.79</v>
      </c>
      <c r="Z450">
        <f t="shared" ref="Z450:Z513" si="39">S450/O450</f>
        <v>72</v>
      </c>
      <c r="AA450" s="48"/>
    </row>
    <row r="451" spans="1:27">
      <c r="A451" s="179">
        <v>45813</v>
      </c>
      <c r="B451" s="178" t="s">
        <v>5262</v>
      </c>
      <c r="C451" s="178" t="s">
        <v>5263</v>
      </c>
      <c r="D451" s="178" t="s">
        <v>12</v>
      </c>
      <c r="E451" s="178" t="s">
        <v>17</v>
      </c>
      <c r="F451" s="178" t="s">
        <v>5264</v>
      </c>
      <c r="G451" s="178" t="s">
        <v>3370</v>
      </c>
      <c r="H451" s="178" t="s">
        <v>3500</v>
      </c>
      <c r="I451" s="178" t="s">
        <v>3370</v>
      </c>
      <c r="J451" s="178" t="s">
        <v>4782</v>
      </c>
      <c r="K451" s="178" t="s">
        <v>4833</v>
      </c>
      <c r="L451" s="180">
        <v>5000</v>
      </c>
      <c r="M451" s="181">
        <v>310800</v>
      </c>
      <c r="N451" s="2" t="str">
        <f>VLOOKUP($J451,'Material category'!B:D,2,0)</f>
        <v>CA BL</v>
      </c>
      <c r="O451" s="123">
        <f>VLOOKUP(E451,'Billing Type Category'!A:C,3,0)*$L451</f>
        <v>5000</v>
      </c>
      <c r="P451" s="123">
        <f>VLOOKUP($J451,'Material category'!B:F,5,FALSE)*O451</f>
        <v>313950</v>
      </c>
      <c r="Q451" s="123">
        <f t="shared" si="35"/>
        <v>3150</v>
      </c>
      <c r="R451" s="6">
        <f>VLOOKUP(E451,'Billing Type Category'!A:C,3,0)*M451</f>
        <v>310800</v>
      </c>
      <c r="S451" s="6">
        <f>VLOOKUP($J451,'Material category'!B:F,4,FALSE)*O451</f>
        <v>360000</v>
      </c>
      <c r="T451" s="6">
        <f t="shared" si="36"/>
        <v>23551.401869158879</v>
      </c>
      <c r="U451" s="6">
        <f t="shared" si="37"/>
        <v>334351.4018691589</v>
      </c>
      <c r="V451" s="2" t="str">
        <f>VLOOKUP($J451,'Material category'!B:D,3,0)</f>
        <v>CA</v>
      </c>
      <c r="W451" s="2" t="str">
        <f>VLOOKUP(G451,'Cust Category'!A:C,3,0)</f>
        <v>Distributor</v>
      </c>
      <c r="X451" s="2" t="str">
        <f>VLOOKUP(G451,'Cust Category'!A:C,2,0)</f>
        <v>SOR.CHAROEN SUPPLY 2018 LIMITED</v>
      </c>
      <c r="Y451" s="31">
        <f t="shared" si="38"/>
        <v>62.79</v>
      </c>
      <c r="Z451">
        <f t="shared" si="39"/>
        <v>72</v>
      </c>
      <c r="AA451" s="48"/>
    </row>
    <row r="452" spans="1:27" s="144" customFormat="1">
      <c r="A452" s="179">
        <v>45813</v>
      </c>
      <c r="B452" s="178" t="s">
        <v>5262</v>
      </c>
      <c r="C452" s="178" t="s">
        <v>5263</v>
      </c>
      <c r="D452" s="178" t="s">
        <v>12</v>
      </c>
      <c r="E452" s="178" t="s">
        <v>17</v>
      </c>
      <c r="F452" s="178" t="s">
        <v>5264</v>
      </c>
      <c r="G452" s="178" t="s">
        <v>3370</v>
      </c>
      <c r="H452" s="178" t="s">
        <v>3500</v>
      </c>
      <c r="I452" s="178" t="s">
        <v>3370</v>
      </c>
      <c r="J452" s="178" t="s">
        <v>4801</v>
      </c>
      <c r="K452" s="178" t="s">
        <v>4834</v>
      </c>
      <c r="L452" s="180">
        <v>473</v>
      </c>
      <c r="M452" s="181">
        <v>29401.68</v>
      </c>
      <c r="N452" s="2" t="str">
        <f>VLOOKUP($J452,'Material category'!B:D,2,0)</f>
        <v>CA 100S YL</v>
      </c>
      <c r="O452" s="174">
        <f>VLOOKUP(E452,'Billing Type Category'!A:C,3,0)*$L452</f>
        <v>473</v>
      </c>
      <c r="P452" s="174">
        <f>VLOOKUP($J452,'Material category'!B:F,5,FALSE)*O452</f>
        <v>29699.67</v>
      </c>
      <c r="Q452" s="174">
        <f t="shared" si="35"/>
        <v>297.98999999999796</v>
      </c>
      <c r="R452" s="175">
        <f>VLOOKUP(E452,'Billing Type Category'!A:C,3,0)*M452</f>
        <v>29401.68</v>
      </c>
      <c r="S452" s="175">
        <f>VLOOKUP($J452,'Material category'!B:F,4,FALSE)*O452</f>
        <v>34056</v>
      </c>
      <c r="T452" s="175">
        <f t="shared" si="36"/>
        <v>2227.9626168224299</v>
      </c>
      <c r="U452" s="175">
        <f t="shared" si="37"/>
        <v>31629.642616822432</v>
      </c>
      <c r="V452" s="173" t="str">
        <f>VLOOKUP($J452,'Material category'!B:D,3,0)</f>
        <v>CAHD</v>
      </c>
      <c r="W452" s="173" t="str">
        <f>VLOOKUP(G452,'Cust Category'!A:C,3,0)</f>
        <v>Distributor</v>
      </c>
      <c r="X452" s="2" t="str">
        <f>VLOOKUP(G452,'Cust Category'!A:C,2,0)</f>
        <v>SOR.CHAROEN SUPPLY 2018 LIMITED</v>
      </c>
      <c r="Y452" s="176">
        <f t="shared" si="38"/>
        <v>62.79</v>
      </c>
      <c r="Z452" s="144">
        <f t="shared" si="39"/>
        <v>72</v>
      </c>
      <c r="AA452" s="177"/>
    </row>
    <row r="453" spans="1:27">
      <c r="A453" s="179">
        <v>45813</v>
      </c>
      <c r="B453" s="178" t="s">
        <v>5262</v>
      </c>
      <c r="C453" s="178" t="s">
        <v>5263</v>
      </c>
      <c r="D453" s="178" t="s">
        <v>12</v>
      </c>
      <c r="E453" s="178" t="s">
        <v>17</v>
      </c>
      <c r="F453" s="178" t="s">
        <v>5264</v>
      </c>
      <c r="G453" s="178" t="s">
        <v>3370</v>
      </c>
      <c r="H453" s="178" t="s">
        <v>3500</v>
      </c>
      <c r="I453" s="178" t="s">
        <v>3370</v>
      </c>
      <c r="J453" s="178" t="s">
        <v>4801</v>
      </c>
      <c r="K453" s="178" t="s">
        <v>4834</v>
      </c>
      <c r="L453" s="180">
        <v>10527</v>
      </c>
      <c r="M453" s="181">
        <v>654358.31999999995</v>
      </c>
      <c r="N453" s="2" t="str">
        <f>VLOOKUP($J453,'Material category'!B:D,2,0)</f>
        <v>CA 100S YL</v>
      </c>
      <c r="O453" s="123">
        <f>VLOOKUP(E453,'Billing Type Category'!A:C,3,0)*$L453</f>
        <v>10527</v>
      </c>
      <c r="P453" s="123">
        <f>VLOOKUP($J453,'Material category'!B:F,5,FALSE)*O453</f>
        <v>660990.32999999996</v>
      </c>
      <c r="Q453" s="123">
        <f t="shared" si="35"/>
        <v>6632.0100000000093</v>
      </c>
      <c r="R453" s="6">
        <f>VLOOKUP(E453,'Billing Type Category'!A:C,3,0)*M453</f>
        <v>654358.31999999995</v>
      </c>
      <c r="S453" s="6">
        <f>VLOOKUP($J453,'Material category'!B:F,4,FALSE)*O453</f>
        <v>757944</v>
      </c>
      <c r="T453" s="6">
        <f t="shared" si="36"/>
        <v>49585.121495327105</v>
      </c>
      <c r="U453" s="6">
        <f t="shared" si="37"/>
        <v>703943.44149532705</v>
      </c>
      <c r="V453" s="2" t="str">
        <f>VLOOKUP($J453,'Material category'!B:D,3,0)</f>
        <v>CAHD</v>
      </c>
      <c r="W453" s="2" t="str">
        <f>VLOOKUP(G453,'Cust Category'!A:C,3,0)</f>
        <v>Distributor</v>
      </c>
      <c r="X453" s="2" t="str">
        <f>VLOOKUP(G453,'Cust Category'!A:C,2,0)</f>
        <v>SOR.CHAROEN SUPPLY 2018 LIMITED</v>
      </c>
      <c r="Y453" s="31">
        <f t="shared" si="38"/>
        <v>62.79</v>
      </c>
      <c r="Z453">
        <f t="shared" si="39"/>
        <v>72</v>
      </c>
      <c r="AA453" s="48"/>
    </row>
    <row r="454" spans="1:27">
      <c r="A454" s="179">
        <v>45813</v>
      </c>
      <c r="B454" s="178" t="s">
        <v>5262</v>
      </c>
      <c r="C454" s="178" t="s">
        <v>5263</v>
      </c>
      <c r="D454" s="178" t="s">
        <v>12</v>
      </c>
      <c r="E454" s="178" t="s">
        <v>17</v>
      </c>
      <c r="F454" s="178" t="s">
        <v>5264</v>
      </c>
      <c r="G454" s="178" t="s">
        <v>3370</v>
      </c>
      <c r="H454" s="178" t="s">
        <v>3500</v>
      </c>
      <c r="I454" s="178" t="s">
        <v>3370</v>
      </c>
      <c r="J454" s="178" t="s">
        <v>4806</v>
      </c>
      <c r="K454" s="178" t="s">
        <v>4852</v>
      </c>
      <c r="L454" s="180">
        <v>2000</v>
      </c>
      <c r="M454" s="181">
        <v>124320</v>
      </c>
      <c r="N454" s="2" t="str">
        <f>VLOOKUP($J454,'Material category'!B:D,2,0)</f>
        <v>CA 100S GR</v>
      </c>
      <c r="O454" s="123">
        <f>VLOOKUP(E454,'Billing Type Category'!A:C,3,0)*$L454</f>
        <v>2000</v>
      </c>
      <c r="P454" s="123">
        <f>VLOOKUP($J454,'Material category'!B:F,5,FALSE)*O454</f>
        <v>125580</v>
      </c>
      <c r="Q454" s="123">
        <f t="shared" si="35"/>
        <v>1260</v>
      </c>
      <c r="R454" s="6">
        <f>VLOOKUP(E454,'Billing Type Category'!A:C,3,0)*M454</f>
        <v>124320</v>
      </c>
      <c r="S454" s="6">
        <f>VLOOKUP($J454,'Material category'!B:F,4,FALSE)*O454</f>
        <v>144000</v>
      </c>
      <c r="T454" s="6">
        <f t="shared" si="36"/>
        <v>9420.5607476635505</v>
      </c>
      <c r="U454" s="6">
        <f t="shared" si="37"/>
        <v>133740.56074766355</v>
      </c>
      <c r="V454" s="2" t="str">
        <f>VLOOKUP($J454,'Material category'!B:D,3,0)</f>
        <v>CAHD</v>
      </c>
      <c r="W454" s="2" t="str">
        <f>VLOOKUP(G454,'Cust Category'!A:C,3,0)</f>
        <v>Distributor</v>
      </c>
      <c r="X454" s="2" t="str">
        <f>VLOOKUP(G454,'Cust Category'!A:C,2,0)</f>
        <v>SOR.CHAROEN SUPPLY 2018 LIMITED</v>
      </c>
      <c r="Y454" s="31">
        <f t="shared" si="38"/>
        <v>62.79</v>
      </c>
      <c r="Z454">
        <f t="shared" si="39"/>
        <v>72</v>
      </c>
      <c r="AA454" s="48"/>
    </row>
    <row r="455" spans="1:27">
      <c r="A455" s="179">
        <v>45814</v>
      </c>
      <c r="B455" s="178" t="s">
        <v>5265</v>
      </c>
      <c r="C455" s="178" t="s">
        <v>5266</v>
      </c>
      <c r="D455" s="178" t="s">
        <v>12</v>
      </c>
      <c r="E455" s="178" t="s">
        <v>17</v>
      </c>
      <c r="F455" s="178" t="s">
        <v>5267</v>
      </c>
      <c r="G455" s="178" t="s">
        <v>1167</v>
      </c>
      <c r="H455" s="178" t="s">
        <v>4811</v>
      </c>
      <c r="I455" s="178" t="s">
        <v>3347</v>
      </c>
      <c r="J455" s="178" t="s">
        <v>4886</v>
      </c>
      <c r="K455" s="178" t="s">
        <v>4829</v>
      </c>
      <c r="L455" s="180">
        <v>40</v>
      </c>
      <c r="M455" s="181">
        <v>2478.6799999999998</v>
      </c>
      <c r="N455" s="2" t="str">
        <f>VLOOKUP($J455,'Material category'!B:D,2,0)</f>
        <v>WC BL</v>
      </c>
      <c r="O455" s="123">
        <f>VLOOKUP(E455,'Billing Type Category'!A:C,3,0)*$L455</f>
        <v>40</v>
      </c>
      <c r="P455" s="123">
        <f>VLOOKUP($J455,'Material category'!B:F,5,FALSE)*O455</f>
        <v>2511.6</v>
      </c>
      <c r="Q455" s="123">
        <f t="shared" si="35"/>
        <v>32.920000000000073</v>
      </c>
      <c r="R455" s="6">
        <f>VLOOKUP(E455,'Billing Type Category'!A:C,3,0)*M455</f>
        <v>2478.6799999999998</v>
      </c>
      <c r="S455" s="6">
        <f>VLOOKUP($J455,'Material category'!B:F,4,FALSE)*O455</f>
        <v>2880</v>
      </c>
      <c r="T455" s="6">
        <f t="shared" si="36"/>
        <v>188.41121495327104</v>
      </c>
      <c r="U455" s="6">
        <f t="shared" si="37"/>
        <v>2667.091214953271</v>
      </c>
      <c r="V455" s="2" t="str">
        <f>VLOOKUP($J455,'Material category'!B:D,3,0)</f>
        <v>WI</v>
      </c>
      <c r="W455" s="2" t="str">
        <f>VLOOKUP(G455,'Cust Category'!A:C,3,0)</f>
        <v>Key Account</v>
      </c>
      <c r="X455" s="2" t="str">
        <f>VLOOKUP(G455,'Cust Category'!A:C,2,0)</f>
        <v>Siam Makro Public Company Limited</v>
      </c>
      <c r="Y455" s="31">
        <f t="shared" si="38"/>
        <v>62.79</v>
      </c>
      <c r="Z455">
        <f t="shared" si="39"/>
        <v>72</v>
      </c>
      <c r="AA455" s="48"/>
    </row>
    <row r="456" spans="1:27">
      <c r="A456" s="179">
        <v>45814</v>
      </c>
      <c r="B456" s="178" t="s">
        <v>5265</v>
      </c>
      <c r="C456" s="178" t="s">
        <v>5266</v>
      </c>
      <c r="D456" s="178" t="s">
        <v>12</v>
      </c>
      <c r="E456" s="178" t="s">
        <v>17</v>
      </c>
      <c r="F456" s="178" t="s">
        <v>5267</v>
      </c>
      <c r="G456" s="178" t="s">
        <v>1167</v>
      </c>
      <c r="H456" s="178" t="s">
        <v>4811</v>
      </c>
      <c r="I456" s="178" t="s">
        <v>3347</v>
      </c>
      <c r="J456" s="178" t="s">
        <v>4782</v>
      </c>
      <c r="K456" s="178" t="s">
        <v>4833</v>
      </c>
      <c r="L456" s="180">
        <v>40</v>
      </c>
      <c r="M456" s="181">
        <v>2475.6</v>
      </c>
      <c r="N456" s="2" t="str">
        <f>VLOOKUP($J456,'Material category'!B:D,2,0)</f>
        <v>CA BL</v>
      </c>
      <c r="O456" s="123">
        <f>VLOOKUP(E456,'Billing Type Category'!A:C,3,0)*$L456</f>
        <v>40</v>
      </c>
      <c r="P456" s="123">
        <f>VLOOKUP($J456,'Material category'!B:F,5,FALSE)*O456</f>
        <v>2511.6</v>
      </c>
      <c r="Q456" s="123">
        <f t="shared" si="35"/>
        <v>36</v>
      </c>
      <c r="R456" s="6">
        <f>VLOOKUP(E456,'Billing Type Category'!A:C,3,0)*M456</f>
        <v>2475.6</v>
      </c>
      <c r="S456" s="6">
        <f>VLOOKUP($J456,'Material category'!B:F,4,FALSE)*O456</f>
        <v>2880</v>
      </c>
      <c r="T456" s="6">
        <f t="shared" si="36"/>
        <v>188.41121495327104</v>
      </c>
      <c r="U456" s="6">
        <f t="shared" si="37"/>
        <v>2664.0112149532711</v>
      </c>
      <c r="V456" s="2" t="str">
        <f>VLOOKUP($J456,'Material category'!B:D,3,0)</f>
        <v>CA</v>
      </c>
      <c r="W456" s="2" t="str">
        <f>VLOOKUP(G456,'Cust Category'!A:C,3,0)</f>
        <v>Key Account</v>
      </c>
      <c r="X456" s="2" t="str">
        <f>VLOOKUP(G456,'Cust Category'!A:C,2,0)</f>
        <v>Siam Makro Public Company Limited</v>
      </c>
      <c r="Y456" s="31">
        <f t="shared" si="38"/>
        <v>62.79</v>
      </c>
      <c r="Z456">
        <f t="shared" si="39"/>
        <v>72</v>
      </c>
      <c r="AA456" s="48"/>
    </row>
    <row r="457" spans="1:27">
      <c r="A457" s="179">
        <v>45814</v>
      </c>
      <c r="B457" s="178" t="s">
        <v>5268</v>
      </c>
      <c r="C457" s="178" t="s">
        <v>5269</v>
      </c>
      <c r="D457" s="178" t="s">
        <v>12</v>
      </c>
      <c r="E457" s="178" t="s">
        <v>17</v>
      </c>
      <c r="F457" s="178" t="s">
        <v>5270</v>
      </c>
      <c r="G457" s="178" t="s">
        <v>3360</v>
      </c>
      <c r="H457" s="178" t="s">
        <v>3363</v>
      </c>
      <c r="I457" s="178" t="s">
        <v>3365</v>
      </c>
      <c r="J457" s="178" t="s">
        <v>4785</v>
      </c>
      <c r="K457" s="178" t="s">
        <v>4832</v>
      </c>
      <c r="L457" s="180">
        <v>8000</v>
      </c>
      <c r="M457" s="181">
        <v>497280</v>
      </c>
      <c r="N457" s="2" t="str">
        <f>VLOOKUP($J457,'Material category'!B:D,2,0)</f>
        <v>CA FL</v>
      </c>
      <c r="O457" s="123">
        <f>VLOOKUP(E457,'Billing Type Category'!A:C,3,0)*$L457</f>
        <v>8000</v>
      </c>
      <c r="P457" s="123">
        <f>VLOOKUP($J457,'Material category'!B:F,5,FALSE)*O457</f>
        <v>502320</v>
      </c>
      <c r="Q457" s="123">
        <f t="shared" si="35"/>
        <v>5040</v>
      </c>
      <c r="R457" s="6">
        <f>VLOOKUP(E457,'Billing Type Category'!A:C,3,0)*M457</f>
        <v>497280</v>
      </c>
      <c r="S457" s="6">
        <f>VLOOKUP($J457,'Material category'!B:F,4,FALSE)*O457</f>
        <v>576000</v>
      </c>
      <c r="T457" s="6">
        <f t="shared" si="36"/>
        <v>37682.242990654202</v>
      </c>
      <c r="U457" s="6">
        <f t="shared" si="37"/>
        <v>534962.24299065419</v>
      </c>
      <c r="V457" s="2" t="str">
        <f>VLOOKUP($J457,'Material category'!B:D,3,0)</f>
        <v>CA</v>
      </c>
      <c r="W457" s="2" t="str">
        <f>VLOOKUP(G457,'Cust Category'!A:C,3,0)</f>
        <v>Distributor</v>
      </c>
      <c r="X457" s="2" t="str">
        <f>VLOOKUP(G457,'Cust Category'!A:C,2,0)</f>
        <v>RPB Distribution Co., Ltd.</v>
      </c>
      <c r="Y457" s="31">
        <f t="shared" si="38"/>
        <v>62.79</v>
      </c>
      <c r="Z457">
        <f t="shared" si="39"/>
        <v>72</v>
      </c>
      <c r="AA457" s="48"/>
    </row>
    <row r="458" spans="1:27">
      <c r="A458" s="179">
        <v>45814</v>
      </c>
      <c r="B458" s="178" t="s">
        <v>5268</v>
      </c>
      <c r="C458" s="178" t="s">
        <v>5269</v>
      </c>
      <c r="D458" s="178" t="s">
        <v>12</v>
      </c>
      <c r="E458" s="178" t="s">
        <v>17</v>
      </c>
      <c r="F458" s="178" t="s">
        <v>5270</v>
      </c>
      <c r="G458" s="178" t="s">
        <v>3360</v>
      </c>
      <c r="H458" s="178" t="s">
        <v>3363</v>
      </c>
      <c r="I458" s="178" t="s">
        <v>3365</v>
      </c>
      <c r="J458" s="178" t="s">
        <v>4782</v>
      </c>
      <c r="K458" s="178" t="s">
        <v>4833</v>
      </c>
      <c r="L458" s="180">
        <v>2000</v>
      </c>
      <c r="M458" s="181">
        <v>124320</v>
      </c>
      <c r="N458" s="2" t="str">
        <f>VLOOKUP($J458,'Material category'!B:D,2,0)</f>
        <v>CA BL</v>
      </c>
      <c r="O458" s="123">
        <f>VLOOKUP(E458,'Billing Type Category'!A:C,3,0)*$L458</f>
        <v>2000</v>
      </c>
      <c r="P458" s="123">
        <f>VLOOKUP($J458,'Material category'!B:F,5,FALSE)*O458</f>
        <v>125580</v>
      </c>
      <c r="Q458" s="123">
        <f t="shared" si="35"/>
        <v>1260</v>
      </c>
      <c r="R458" s="6">
        <f>VLOOKUP(E458,'Billing Type Category'!A:C,3,0)*M458</f>
        <v>124320</v>
      </c>
      <c r="S458" s="6">
        <f>VLOOKUP($J458,'Material category'!B:F,4,FALSE)*O458</f>
        <v>144000</v>
      </c>
      <c r="T458" s="6">
        <f t="shared" si="36"/>
        <v>9420.5607476635505</v>
      </c>
      <c r="U458" s="6">
        <f t="shared" si="37"/>
        <v>133740.56074766355</v>
      </c>
      <c r="V458" s="2" t="str">
        <f>VLOOKUP($J458,'Material category'!B:D,3,0)</f>
        <v>CA</v>
      </c>
      <c r="W458" s="2" t="str">
        <f>VLOOKUP(G458,'Cust Category'!A:C,3,0)</f>
        <v>Distributor</v>
      </c>
      <c r="X458" s="2" t="str">
        <f>VLOOKUP(G458,'Cust Category'!A:C,2,0)</f>
        <v>RPB Distribution Co., Ltd.</v>
      </c>
      <c r="Y458" s="31">
        <f t="shared" si="38"/>
        <v>62.79</v>
      </c>
      <c r="Z458">
        <f t="shared" si="39"/>
        <v>72</v>
      </c>
      <c r="AA458" s="48"/>
    </row>
    <row r="459" spans="1:27">
      <c r="A459" s="179">
        <v>45814</v>
      </c>
      <c r="B459" s="178" t="s">
        <v>5268</v>
      </c>
      <c r="C459" s="178" t="s">
        <v>5269</v>
      </c>
      <c r="D459" s="178" t="s">
        <v>12</v>
      </c>
      <c r="E459" s="178" t="s">
        <v>17</v>
      </c>
      <c r="F459" s="178" t="s">
        <v>5270</v>
      </c>
      <c r="G459" s="178" t="s">
        <v>3360</v>
      </c>
      <c r="H459" s="178" t="s">
        <v>3363</v>
      </c>
      <c r="I459" s="178" t="s">
        <v>3365</v>
      </c>
      <c r="J459" s="178" t="s">
        <v>4801</v>
      </c>
      <c r="K459" s="178" t="s">
        <v>4834</v>
      </c>
      <c r="L459" s="180">
        <v>1500</v>
      </c>
      <c r="M459" s="181">
        <v>93240</v>
      </c>
      <c r="N459" s="2" t="str">
        <f>VLOOKUP($J459,'Material category'!B:D,2,0)</f>
        <v>CA 100S YL</v>
      </c>
      <c r="O459" s="123">
        <f>VLOOKUP(E459,'Billing Type Category'!A:C,3,0)*$L459</f>
        <v>1500</v>
      </c>
      <c r="P459" s="123">
        <f>VLOOKUP($J459,'Material category'!B:F,5,FALSE)*O459</f>
        <v>94185</v>
      </c>
      <c r="Q459" s="123">
        <f t="shared" si="35"/>
        <v>945</v>
      </c>
      <c r="R459" s="6">
        <f>VLOOKUP(E459,'Billing Type Category'!A:C,3,0)*M459</f>
        <v>93240</v>
      </c>
      <c r="S459" s="6">
        <f>VLOOKUP($J459,'Material category'!B:F,4,FALSE)*O459</f>
        <v>108000</v>
      </c>
      <c r="T459" s="6">
        <f t="shared" si="36"/>
        <v>7065.4205607476633</v>
      </c>
      <c r="U459" s="6">
        <f t="shared" si="37"/>
        <v>100305.42056074766</v>
      </c>
      <c r="V459" s="2" t="str">
        <f>VLOOKUP($J459,'Material category'!B:D,3,0)</f>
        <v>CAHD</v>
      </c>
      <c r="W459" s="2" t="str">
        <f>VLOOKUP(G459,'Cust Category'!A:C,3,0)</f>
        <v>Distributor</v>
      </c>
      <c r="X459" s="2" t="str">
        <f>VLOOKUP(G459,'Cust Category'!A:C,2,0)</f>
        <v>RPB Distribution Co., Ltd.</v>
      </c>
      <c r="Y459" s="31">
        <f t="shared" si="38"/>
        <v>62.79</v>
      </c>
      <c r="Z459">
        <f t="shared" si="39"/>
        <v>72</v>
      </c>
      <c r="AA459" s="48"/>
    </row>
    <row r="460" spans="1:27">
      <c r="A460" s="179">
        <v>45814</v>
      </c>
      <c r="B460" s="178" t="s">
        <v>5268</v>
      </c>
      <c r="C460" s="178" t="s">
        <v>5269</v>
      </c>
      <c r="D460" s="178" t="s">
        <v>12</v>
      </c>
      <c r="E460" s="178" t="s">
        <v>17</v>
      </c>
      <c r="F460" s="178" t="s">
        <v>5270</v>
      </c>
      <c r="G460" s="178" t="s">
        <v>3360</v>
      </c>
      <c r="H460" s="178" t="s">
        <v>3363</v>
      </c>
      <c r="I460" s="178" t="s">
        <v>3365</v>
      </c>
      <c r="J460" s="178" t="s">
        <v>4806</v>
      </c>
      <c r="K460" s="178" t="s">
        <v>4852</v>
      </c>
      <c r="L460" s="180">
        <v>1000</v>
      </c>
      <c r="M460" s="181">
        <v>62160</v>
      </c>
      <c r="N460" s="2" t="str">
        <f>VLOOKUP($J460,'Material category'!B:D,2,0)</f>
        <v>CA 100S GR</v>
      </c>
      <c r="O460" s="123">
        <f>VLOOKUP(E460,'Billing Type Category'!A:C,3,0)*$L460</f>
        <v>1000</v>
      </c>
      <c r="P460" s="123">
        <f>VLOOKUP($J460,'Material category'!B:F,5,FALSE)*O460</f>
        <v>62790</v>
      </c>
      <c r="Q460" s="123">
        <f t="shared" si="35"/>
        <v>630</v>
      </c>
      <c r="R460" s="6">
        <f>VLOOKUP(E460,'Billing Type Category'!A:C,3,0)*M460</f>
        <v>62160</v>
      </c>
      <c r="S460" s="6">
        <f>VLOOKUP($J460,'Material category'!B:F,4,FALSE)*O460</f>
        <v>72000</v>
      </c>
      <c r="T460" s="6">
        <f t="shared" si="36"/>
        <v>4710.2803738317753</v>
      </c>
      <c r="U460" s="6">
        <f t="shared" si="37"/>
        <v>66870.280373831774</v>
      </c>
      <c r="V460" s="2" t="str">
        <f>VLOOKUP($J460,'Material category'!B:D,3,0)</f>
        <v>CAHD</v>
      </c>
      <c r="W460" s="2" t="str">
        <f>VLOOKUP(G460,'Cust Category'!A:C,3,0)</f>
        <v>Distributor</v>
      </c>
      <c r="X460" s="2" t="str">
        <f>VLOOKUP(G460,'Cust Category'!A:C,2,0)</f>
        <v>RPB Distribution Co., Ltd.</v>
      </c>
      <c r="Y460" s="31">
        <f t="shared" si="38"/>
        <v>62.79</v>
      </c>
      <c r="Z460">
        <f t="shared" si="39"/>
        <v>72</v>
      </c>
      <c r="AA460" s="48"/>
    </row>
    <row r="461" spans="1:27">
      <c r="A461" s="179">
        <v>45814</v>
      </c>
      <c r="B461" s="178" t="s">
        <v>5271</v>
      </c>
      <c r="C461" s="178" t="s">
        <v>5272</v>
      </c>
      <c r="D461" s="178" t="s">
        <v>12</v>
      </c>
      <c r="E461" s="178" t="s">
        <v>17</v>
      </c>
      <c r="F461" s="178" t="s">
        <v>5273</v>
      </c>
      <c r="G461" s="178" t="s">
        <v>3360</v>
      </c>
      <c r="H461" s="178" t="s">
        <v>3363</v>
      </c>
      <c r="I461" s="178" t="s">
        <v>3364</v>
      </c>
      <c r="J461" s="178" t="s">
        <v>4898</v>
      </c>
      <c r="K461" s="178" t="s">
        <v>4830</v>
      </c>
      <c r="L461" s="180">
        <v>500</v>
      </c>
      <c r="M461" s="181">
        <v>31080</v>
      </c>
      <c r="N461" s="2" t="str">
        <f>VLOOKUP($J461,'Material category'!B:D,2,0)</f>
        <v>WC RE</v>
      </c>
      <c r="O461" s="123">
        <f>VLOOKUP(E461,'Billing Type Category'!A:C,3,0)*$L461</f>
        <v>500</v>
      </c>
      <c r="P461" s="123">
        <f>VLOOKUP($J461,'Material category'!B:F,5,FALSE)*O461</f>
        <v>31395</v>
      </c>
      <c r="Q461" s="123">
        <f t="shared" si="35"/>
        <v>315</v>
      </c>
      <c r="R461" s="6">
        <f>VLOOKUP(E461,'Billing Type Category'!A:C,3,0)*M461</f>
        <v>31080</v>
      </c>
      <c r="S461" s="6">
        <f>VLOOKUP($J461,'Material category'!B:F,4,FALSE)*O461</f>
        <v>36000</v>
      </c>
      <c r="T461" s="6">
        <f t="shared" si="36"/>
        <v>2355.1401869158876</v>
      </c>
      <c r="U461" s="6">
        <f t="shared" si="37"/>
        <v>33435.140186915887</v>
      </c>
      <c r="V461" s="2" t="str">
        <f>VLOOKUP($J461,'Material category'!B:D,3,0)</f>
        <v>WI</v>
      </c>
      <c r="W461" s="2" t="str">
        <f>VLOOKUP(G461,'Cust Category'!A:C,3,0)</f>
        <v>Distributor</v>
      </c>
      <c r="X461" s="2" t="str">
        <f>VLOOKUP(G461,'Cust Category'!A:C,2,0)</f>
        <v>RPB Distribution Co., Ltd.</v>
      </c>
      <c r="Y461" s="31">
        <f t="shared" si="38"/>
        <v>62.79</v>
      </c>
      <c r="Z461">
        <f t="shared" si="39"/>
        <v>72</v>
      </c>
      <c r="AA461" s="48"/>
    </row>
    <row r="462" spans="1:27">
      <c r="A462" s="179">
        <v>45814</v>
      </c>
      <c r="B462" s="178" t="s">
        <v>5271</v>
      </c>
      <c r="C462" s="178" t="s">
        <v>5272</v>
      </c>
      <c r="D462" s="178" t="s">
        <v>12</v>
      </c>
      <c r="E462" s="178" t="s">
        <v>17</v>
      </c>
      <c r="F462" s="178" t="s">
        <v>5273</v>
      </c>
      <c r="G462" s="178" t="s">
        <v>3360</v>
      </c>
      <c r="H462" s="178" t="s">
        <v>3363</v>
      </c>
      <c r="I462" s="178" t="s">
        <v>3364</v>
      </c>
      <c r="J462" s="178" t="s">
        <v>4886</v>
      </c>
      <c r="K462" s="178" t="s">
        <v>4829</v>
      </c>
      <c r="L462" s="180">
        <v>500</v>
      </c>
      <c r="M462" s="181">
        <v>31080</v>
      </c>
      <c r="N462" s="2" t="str">
        <f>VLOOKUP($J462,'Material category'!B:D,2,0)</f>
        <v>WC BL</v>
      </c>
      <c r="O462" s="123">
        <f>VLOOKUP(E462,'Billing Type Category'!A:C,3,0)*$L462</f>
        <v>500</v>
      </c>
      <c r="P462" s="123">
        <f>VLOOKUP($J462,'Material category'!B:F,5,FALSE)*O462</f>
        <v>31395</v>
      </c>
      <c r="Q462" s="123">
        <f t="shared" si="35"/>
        <v>315</v>
      </c>
      <c r="R462" s="6">
        <f>VLOOKUP(E462,'Billing Type Category'!A:C,3,0)*M462</f>
        <v>31080</v>
      </c>
      <c r="S462" s="6">
        <f>VLOOKUP($J462,'Material category'!B:F,4,FALSE)*O462</f>
        <v>36000</v>
      </c>
      <c r="T462" s="6">
        <f t="shared" si="36"/>
        <v>2355.1401869158876</v>
      </c>
      <c r="U462" s="6">
        <f t="shared" si="37"/>
        <v>33435.140186915887</v>
      </c>
      <c r="V462" s="2" t="str">
        <f>VLOOKUP($J462,'Material category'!B:D,3,0)</f>
        <v>WI</v>
      </c>
      <c r="W462" s="2" t="str">
        <f>VLOOKUP(G462,'Cust Category'!A:C,3,0)</f>
        <v>Distributor</v>
      </c>
      <c r="X462" s="2" t="str">
        <f>VLOOKUP(G462,'Cust Category'!A:C,2,0)</f>
        <v>RPB Distribution Co., Ltd.</v>
      </c>
      <c r="Y462" s="31">
        <f t="shared" si="38"/>
        <v>62.79</v>
      </c>
      <c r="Z462">
        <f t="shared" si="39"/>
        <v>72</v>
      </c>
      <c r="AA462" s="48"/>
    </row>
    <row r="463" spans="1:27">
      <c r="A463" s="179">
        <v>45814</v>
      </c>
      <c r="B463" s="178" t="s">
        <v>5271</v>
      </c>
      <c r="C463" s="178" t="s">
        <v>5272</v>
      </c>
      <c r="D463" s="178" t="s">
        <v>12</v>
      </c>
      <c r="E463" s="178" t="s">
        <v>17</v>
      </c>
      <c r="F463" s="178" t="s">
        <v>5273</v>
      </c>
      <c r="G463" s="178" t="s">
        <v>3360</v>
      </c>
      <c r="H463" s="178" t="s">
        <v>3363</v>
      </c>
      <c r="I463" s="178" t="s">
        <v>3364</v>
      </c>
      <c r="J463" s="178" t="s">
        <v>4900</v>
      </c>
      <c r="K463" s="178" t="s">
        <v>4831</v>
      </c>
      <c r="L463" s="180">
        <v>500</v>
      </c>
      <c r="M463" s="181">
        <v>31080</v>
      </c>
      <c r="N463" s="2" t="str">
        <f>VLOOKUP($J463,'Material category'!B:D,2,0)</f>
        <v>WC GR</v>
      </c>
      <c r="O463" s="123">
        <f>VLOOKUP(E463,'Billing Type Category'!A:C,3,0)*$L463</f>
        <v>500</v>
      </c>
      <c r="P463" s="123">
        <f>VLOOKUP($J463,'Material category'!B:F,5,FALSE)*O463</f>
        <v>31395</v>
      </c>
      <c r="Q463" s="123">
        <f t="shared" si="35"/>
        <v>315</v>
      </c>
      <c r="R463" s="6">
        <f>VLOOKUP(E463,'Billing Type Category'!A:C,3,0)*M463</f>
        <v>31080</v>
      </c>
      <c r="S463" s="6">
        <f>VLOOKUP($J463,'Material category'!B:F,4,FALSE)*O463</f>
        <v>36000</v>
      </c>
      <c r="T463" s="6">
        <f t="shared" si="36"/>
        <v>2355.1401869158876</v>
      </c>
      <c r="U463" s="6">
        <f t="shared" si="37"/>
        <v>33435.140186915887</v>
      </c>
      <c r="V463" s="2" t="str">
        <f>VLOOKUP($J463,'Material category'!B:D,3,0)</f>
        <v>WI</v>
      </c>
      <c r="W463" s="2" t="str">
        <f>VLOOKUP(G463,'Cust Category'!A:C,3,0)</f>
        <v>Distributor</v>
      </c>
      <c r="X463" s="2" t="str">
        <f>VLOOKUP(G463,'Cust Category'!A:C,2,0)</f>
        <v>RPB Distribution Co., Ltd.</v>
      </c>
      <c r="Y463" s="31">
        <f t="shared" si="38"/>
        <v>62.79</v>
      </c>
      <c r="Z463">
        <f t="shared" si="39"/>
        <v>72</v>
      </c>
      <c r="AA463" s="48"/>
    </row>
    <row r="464" spans="1:27">
      <c r="A464" s="179">
        <v>45814</v>
      </c>
      <c r="B464" s="178" t="s">
        <v>5271</v>
      </c>
      <c r="C464" s="178" t="s">
        <v>5272</v>
      </c>
      <c r="D464" s="178" t="s">
        <v>12</v>
      </c>
      <c r="E464" s="178" t="s">
        <v>17</v>
      </c>
      <c r="F464" s="178" t="s">
        <v>5273</v>
      </c>
      <c r="G464" s="178" t="s">
        <v>3360</v>
      </c>
      <c r="H464" s="178" t="s">
        <v>3363</v>
      </c>
      <c r="I464" s="178" t="s">
        <v>3364</v>
      </c>
      <c r="J464" s="178" t="s">
        <v>4785</v>
      </c>
      <c r="K464" s="178" t="s">
        <v>4832</v>
      </c>
      <c r="L464" s="180">
        <v>8000</v>
      </c>
      <c r="M464" s="181">
        <v>497280</v>
      </c>
      <c r="N464" s="2" t="str">
        <f>VLOOKUP($J464,'Material category'!B:D,2,0)</f>
        <v>CA FL</v>
      </c>
      <c r="O464" s="123">
        <f>VLOOKUP(E464,'Billing Type Category'!A:C,3,0)*$L464</f>
        <v>8000</v>
      </c>
      <c r="P464" s="123">
        <f>VLOOKUP($J464,'Material category'!B:F,5,FALSE)*O464</f>
        <v>502320</v>
      </c>
      <c r="Q464" s="123">
        <f t="shared" si="35"/>
        <v>5040</v>
      </c>
      <c r="R464" s="6">
        <f>VLOOKUP(E464,'Billing Type Category'!A:C,3,0)*M464</f>
        <v>497280</v>
      </c>
      <c r="S464" s="6">
        <f>VLOOKUP($J464,'Material category'!B:F,4,FALSE)*O464</f>
        <v>576000</v>
      </c>
      <c r="T464" s="6">
        <f t="shared" si="36"/>
        <v>37682.242990654202</v>
      </c>
      <c r="U464" s="6">
        <f t="shared" si="37"/>
        <v>534962.24299065419</v>
      </c>
      <c r="V464" s="2" t="str">
        <f>VLOOKUP($J464,'Material category'!B:D,3,0)</f>
        <v>CA</v>
      </c>
      <c r="W464" s="2" t="str">
        <f>VLOOKUP(G464,'Cust Category'!A:C,3,0)</f>
        <v>Distributor</v>
      </c>
      <c r="X464" s="2" t="str">
        <f>VLOOKUP(G464,'Cust Category'!A:C,2,0)</f>
        <v>RPB Distribution Co., Ltd.</v>
      </c>
      <c r="Y464" s="31">
        <f t="shared" si="38"/>
        <v>62.79</v>
      </c>
      <c r="Z464">
        <f t="shared" si="39"/>
        <v>72</v>
      </c>
      <c r="AA464" s="48"/>
    </row>
    <row r="465" spans="1:27">
      <c r="A465" s="179">
        <v>45814</v>
      </c>
      <c r="B465" s="178" t="s">
        <v>5271</v>
      </c>
      <c r="C465" s="178" t="s">
        <v>5272</v>
      </c>
      <c r="D465" s="178" t="s">
        <v>12</v>
      </c>
      <c r="E465" s="178" t="s">
        <v>17</v>
      </c>
      <c r="F465" s="178" t="s">
        <v>5273</v>
      </c>
      <c r="G465" s="178" t="s">
        <v>3360</v>
      </c>
      <c r="H465" s="178" t="s">
        <v>3363</v>
      </c>
      <c r="I465" s="178" t="s">
        <v>3364</v>
      </c>
      <c r="J465" s="178" t="s">
        <v>4801</v>
      </c>
      <c r="K465" s="178" t="s">
        <v>4834</v>
      </c>
      <c r="L465" s="180">
        <v>2000</v>
      </c>
      <c r="M465" s="181">
        <v>124320</v>
      </c>
      <c r="N465" s="2" t="str">
        <f>VLOOKUP($J465,'Material category'!B:D,2,0)</f>
        <v>CA 100S YL</v>
      </c>
      <c r="O465" s="123">
        <f>VLOOKUP(E465,'Billing Type Category'!A:C,3,0)*$L465</f>
        <v>2000</v>
      </c>
      <c r="P465" s="123">
        <f>VLOOKUP($J465,'Material category'!B:F,5,FALSE)*O465</f>
        <v>125580</v>
      </c>
      <c r="Q465" s="123">
        <f t="shared" si="35"/>
        <v>1260</v>
      </c>
      <c r="R465" s="6">
        <f>VLOOKUP(E465,'Billing Type Category'!A:C,3,0)*M465</f>
        <v>124320</v>
      </c>
      <c r="S465" s="6">
        <f>VLOOKUP($J465,'Material category'!B:F,4,FALSE)*O465</f>
        <v>144000</v>
      </c>
      <c r="T465" s="6">
        <f t="shared" si="36"/>
        <v>9420.5607476635505</v>
      </c>
      <c r="U465" s="6">
        <f t="shared" si="37"/>
        <v>133740.56074766355</v>
      </c>
      <c r="V465" s="2" t="str">
        <f>VLOOKUP($J465,'Material category'!B:D,3,0)</f>
        <v>CAHD</v>
      </c>
      <c r="W465" s="2" t="str">
        <f>VLOOKUP(G465,'Cust Category'!A:C,3,0)</f>
        <v>Distributor</v>
      </c>
      <c r="X465" s="2" t="str">
        <f>VLOOKUP(G465,'Cust Category'!A:C,2,0)</f>
        <v>RPB Distribution Co., Ltd.</v>
      </c>
      <c r="Y465" s="31">
        <f t="shared" si="38"/>
        <v>62.79</v>
      </c>
      <c r="Z465">
        <f t="shared" si="39"/>
        <v>72</v>
      </c>
      <c r="AA465" s="48"/>
    </row>
    <row r="466" spans="1:27">
      <c r="A466" s="179">
        <v>45814</v>
      </c>
      <c r="B466" s="178" t="s">
        <v>5271</v>
      </c>
      <c r="C466" s="178" t="s">
        <v>5272</v>
      </c>
      <c r="D466" s="178" t="s">
        <v>12</v>
      </c>
      <c r="E466" s="178" t="s">
        <v>17</v>
      </c>
      <c r="F466" s="178" t="s">
        <v>5273</v>
      </c>
      <c r="G466" s="178" t="s">
        <v>3360</v>
      </c>
      <c r="H466" s="178" t="s">
        <v>3363</v>
      </c>
      <c r="I466" s="178" t="s">
        <v>3364</v>
      </c>
      <c r="J466" s="178" t="s">
        <v>4806</v>
      </c>
      <c r="K466" s="178" t="s">
        <v>4852</v>
      </c>
      <c r="L466" s="180">
        <v>1000</v>
      </c>
      <c r="M466" s="181">
        <v>62160</v>
      </c>
      <c r="N466" s="2" t="str">
        <f>VLOOKUP($J466,'Material category'!B:D,2,0)</f>
        <v>CA 100S GR</v>
      </c>
      <c r="O466" s="123">
        <f>VLOOKUP(E466,'Billing Type Category'!A:C,3,0)*$L466</f>
        <v>1000</v>
      </c>
      <c r="P466" s="123">
        <f>VLOOKUP($J466,'Material category'!B:F,5,FALSE)*O466</f>
        <v>62790</v>
      </c>
      <c r="Q466" s="123">
        <f t="shared" si="35"/>
        <v>630</v>
      </c>
      <c r="R466" s="6">
        <f>VLOOKUP(E466,'Billing Type Category'!A:C,3,0)*M466</f>
        <v>62160</v>
      </c>
      <c r="S466" s="6">
        <f>VLOOKUP($J466,'Material category'!B:F,4,FALSE)*O466</f>
        <v>72000</v>
      </c>
      <c r="T466" s="6">
        <f t="shared" si="36"/>
        <v>4710.2803738317753</v>
      </c>
      <c r="U466" s="6">
        <f t="shared" si="37"/>
        <v>66870.280373831774</v>
      </c>
      <c r="V466" s="2" t="str">
        <f>VLOOKUP($J466,'Material category'!B:D,3,0)</f>
        <v>CAHD</v>
      </c>
      <c r="W466" s="2" t="str">
        <f>VLOOKUP(G466,'Cust Category'!A:C,3,0)</f>
        <v>Distributor</v>
      </c>
      <c r="X466" s="2" t="str">
        <f>VLOOKUP(G466,'Cust Category'!A:C,2,0)</f>
        <v>RPB Distribution Co., Ltd.</v>
      </c>
      <c r="Y466" s="31">
        <f t="shared" si="38"/>
        <v>62.79</v>
      </c>
      <c r="Z466">
        <f t="shared" si="39"/>
        <v>72</v>
      </c>
      <c r="AA466" s="48"/>
    </row>
    <row r="467" spans="1:27">
      <c r="A467" s="179">
        <v>45814</v>
      </c>
      <c r="B467" s="178" t="s">
        <v>5274</v>
      </c>
      <c r="C467" s="178" t="s">
        <v>5275</v>
      </c>
      <c r="D467" s="178" t="s">
        <v>12</v>
      </c>
      <c r="E467" s="178" t="s">
        <v>17</v>
      </c>
      <c r="F467" s="178" t="s">
        <v>5276</v>
      </c>
      <c r="G467" s="178" t="s">
        <v>3360</v>
      </c>
      <c r="H467" s="178" t="s">
        <v>3363</v>
      </c>
      <c r="I467" s="178" t="s">
        <v>3360</v>
      </c>
      <c r="J467" s="178" t="s">
        <v>4898</v>
      </c>
      <c r="K467" s="178" t="s">
        <v>4830</v>
      </c>
      <c r="L467" s="180">
        <v>1000</v>
      </c>
      <c r="M467" s="181">
        <v>62160</v>
      </c>
      <c r="N467" s="2" t="str">
        <f>VLOOKUP($J467,'Material category'!B:D,2,0)</f>
        <v>WC RE</v>
      </c>
      <c r="O467" s="123">
        <f>VLOOKUP(E467,'Billing Type Category'!A:C,3,0)*$L467</f>
        <v>1000</v>
      </c>
      <c r="P467" s="123">
        <f>VLOOKUP($J467,'Material category'!B:F,5,FALSE)*O467</f>
        <v>62790</v>
      </c>
      <c r="Q467" s="123">
        <f t="shared" si="35"/>
        <v>630</v>
      </c>
      <c r="R467" s="6">
        <f>VLOOKUP(E467,'Billing Type Category'!A:C,3,0)*M467</f>
        <v>62160</v>
      </c>
      <c r="S467" s="6">
        <f>VLOOKUP($J467,'Material category'!B:F,4,FALSE)*O467</f>
        <v>72000</v>
      </c>
      <c r="T467" s="6">
        <f t="shared" si="36"/>
        <v>4710.2803738317753</v>
      </c>
      <c r="U467" s="6">
        <f t="shared" si="37"/>
        <v>66870.280373831774</v>
      </c>
      <c r="V467" s="2" t="str">
        <f>VLOOKUP($J467,'Material category'!B:D,3,0)</f>
        <v>WI</v>
      </c>
      <c r="W467" s="2" t="str">
        <f>VLOOKUP(G467,'Cust Category'!A:C,3,0)</f>
        <v>Distributor</v>
      </c>
      <c r="X467" s="2" t="str">
        <f>VLOOKUP(G467,'Cust Category'!A:C,2,0)</f>
        <v>RPB Distribution Co., Ltd.</v>
      </c>
      <c r="Y467" s="31">
        <f t="shared" si="38"/>
        <v>62.79</v>
      </c>
      <c r="Z467">
        <f t="shared" si="39"/>
        <v>72</v>
      </c>
      <c r="AA467" s="48"/>
    </row>
    <row r="468" spans="1:27">
      <c r="A468" s="179">
        <v>45814</v>
      </c>
      <c r="B468" s="178" t="s">
        <v>5274</v>
      </c>
      <c r="C468" s="178" t="s">
        <v>5275</v>
      </c>
      <c r="D468" s="178" t="s">
        <v>12</v>
      </c>
      <c r="E468" s="178" t="s">
        <v>17</v>
      </c>
      <c r="F468" s="178" t="s">
        <v>5276</v>
      </c>
      <c r="G468" s="178" t="s">
        <v>3360</v>
      </c>
      <c r="H468" s="178" t="s">
        <v>3363</v>
      </c>
      <c r="I468" s="178" t="s">
        <v>3360</v>
      </c>
      <c r="J468" s="178" t="s">
        <v>4886</v>
      </c>
      <c r="K468" s="178" t="s">
        <v>4829</v>
      </c>
      <c r="L468" s="180">
        <v>500</v>
      </c>
      <c r="M468" s="181">
        <v>31080</v>
      </c>
      <c r="N468" s="2" t="str">
        <f>VLOOKUP($J468,'Material category'!B:D,2,0)</f>
        <v>WC BL</v>
      </c>
      <c r="O468" s="123">
        <f>VLOOKUP(E468,'Billing Type Category'!A:C,3,0)*$L468</f>
        <v>500</v>
      </c>
      <c r="P468" s="123">
        <f>VLOOKUP($J468,'Material category'!B:F,5,FALSE)*O468</f>
        <v>31395</v>
      </c>
      <c r="Q468" s="123">
        <f t="shared" si="35"/>
        <v>315</v>
      </c>
      <c r="R468" s="6">
        <f>VLOOKUP(E468,'Billing Type Category'!A:C,3,0)*M468</f>
        <v>31080</v>
      </c>
      <c r="S468" s="6">
        <f>VLOOKUP($J468,'Material category'!B:F,4,FALSE)*O468</f>
        <v>36000</v>
      </c>
      <c r="T468" s="6">
        <f t="shared" si="36"/>
        <v>2355.1401869158876</v>
      </c>
      <c r="U468" s="6">
        <f t="shared" si="37"/>
        <v>33435.140186915887</v>
      </c>
      <c r="V468" s="2" t="str">
        <f>VLOOKUP($J468,'Material category'!B:D,3,0)</f>
        <v>WI</v>
      </c>
      <c r="W468" s="2" t="str">
        <f>VLOOKUP(G468,'Cust Category'!A:C,3,0)</f>
        <v>Distributor</v>
      </c>
      <c r="X468" s="2" t="str">
        <f>VLOOKUP(G468,'Cust Category'!A:C,2,0)</f>
        <v>RPB Distribution Co., Ltd.</v>
      </c>
      <c r="Y468" s="31">
        <f t="shared" si="38"/>
        <v>62.79</v>
      </c>
      <c r="Z468">
        <f t="shared" si="39"/>
        <v>72</v>
      </c>
      <c r="AA468" s="48"/>
    </row>
    <row r="469" spans="1:27">
      <c r="A469" s="179">
        <v>45814</v>
      </c>
      <c r="B469" s="178" t="s">
        <v>5274</v>
      </c>
      <c r="C469" s="178" t="s">
        <v>5275</v>
      </c>
      <c r="D469" s="178" t="s">
        <v>12</v>
      </c>
      <c r="E469" s="178" t="s">
        <v>17</v>
      </c>
      <c r="F469" s="178" t="s">
        <v>5276</v>
      </c>
      <c r="G469" s="178" t="s">
        <v>3360</v>
      </c>
      <c r="H469" s="178" t="s">
        <v>3363</v>
      </c>
      <c r="I469" s="178" t="s">
        <v>3360</v>
      </c>
      <c r="J469" s="178" t="s">
        <v>4900</v>
      </c>
      <c r="K469" s="178" t="s">
        <v>4831</v>
      </c>
      <c r="L469" s="180">
        <v>1000</v>
      </c>
      <c r="M469" s="181">
        <v>62160</v>
      </c>
      <c r="N469" s="2" t="str">
        <f>VLOOKUP($J469,'Material category'!B:D,2,0)</f>
        <v>WC GR</v>
      </c>
      <c r="O469" s="123">
        <f>VLOOKUP(E469,'Billing Type Category'!A:C,3,0)*$L469</f>
        <v>1000</v>
      </c>
      <c r="P469" s="123">
        <f>VLOOKUP($J469,'Material category'!B:F,5,FALSE)*O469</f>
        <v>62790</v>
      </c>
      <c r="Q469" s="123">
        <f t="shared" si="35"/>
        <v>630</v>
      </c>
      <c r="R469" s="6">
        <f>VLOOKUP(E469,'Billing Type Category'!A:C,3,0)*M469</f>
        <v>62160</v>
      </c>
      <c r="S469" s="6">
        <f>VLOOKUP($J469,'Material category'!B:F,4,FALSE)*O469</f>
        <v>72000</v>
      </c>
      <c r="T469" s="6">
        <f t="shared" si="36"/>
        <v>4710.2803738317753</v>
      </c>
      <c r="U469" s="6">
        <f t="shared" si="37"/>
        <v>66870.280373831774</v>
      </c>
      <c r="V469" s="2" t="str">
        <f>VLOOKUP($J469,'Material category'!B:D,3,0)</f>
        <v>WI</v>
      </c>
      <c r="W469" s="2" t="str">
        <f>VLOOKUP(G469,'Cust Category'!A:C,3,0)</f>
        <v>Distributor</v>
      </c>
      <c r="X469" s="2" t="str">
        <f>VLOOKUP(G469,'Cust Category'!A:C,2,0)</f>
        <v>RPB Distribution Co., Ltd.</v>
      </c>
      <c r="Y469" s="31">
        <f t="shared" si="38"/>
        <v>62.79</v>
      </c>
      <c r="Z469">
        <f t="shared" si="39"/>
        <v>72</v>
      </c>
      <c r="AA469" s="48"/>
    </row>
    <row r="470" spans="1:27">
      <c r="A470" s="179">
        <v>45814</v>
      </c>
      <c r="B470" s="178" t="s">
        <v>5274</v>
      </c>
      <c r="C470" s="178" t="s">
        <v>5275</v>
      </c>
      <c r="D470" s="178" t="s">
        <v>12</v>
      </c>
      <c r="E470" s="178" t="s">
        <v>17</v>
      </c>
      <c r="F470" s="178" t="s">
        <v>5276</v>
      </c>
      <c r="G470" s="178" t="s">
        <v>3360</v>
      </c>
      <c r="H470" s="178" t="s">
        <v>3363</v>
      </c>
      <c r="I470" s="178" t="s">
        <v>3360</v>
      </c>
      <c r="J470" s="178" t="s">
        <v>4782</v>
      </c>
      <c r="K470" s="178" t="s">
        <v>4833</v>
      </c>
      <c r="L470" s="180">
        <v>500</v>
      </c>
      <c r="M470" s="181">
        <v>31080</v>
      </c>
      <c r="N470" s="2" t="str">
        <f>VLOOKUP($J470,'Material category'!B:D,2,0)</f>
        <v>CA BL</v>
      </c>
      <c r="O470" s="123">
        <f>VLOOKUP(E470,'Billing Type Category'!A:C,3,0)*$L470</f>
        <v>500</v>
      </c>
      <c r="P470" s="123">
        <f>VLOOKUP($J470,'Material category'!B:F,5,FALSE)*O470</f>
        <v>31395</v>
      </c>
      <c r="Q470" s="123">
        <f t="shared" si="35"/>
        <v>315</v>
      </c>
      <c r="R470" s="6">
        <f>VLOOKUP(E470,'Billing Type Category'!A:C,3,0)*M470</f>
        <v>31080</v>
      </c>
      <c r="S470" s="6">
        <f>VLOOKUP($J470,'Material category'!B:F,4,FALSE)*O470</f>
        <v>36000</v>
      </c>
      <c r="T470" s="6">
        <f t="shared" si="36"/>
        <v>2355.1401869158876</v>
      </c>
      <c r="U470" s="6">
        <f t="shared" si="37"/>
        <v>33435.140186915887</v>
      </c>
      <c r="V470" s="2" t="str">
        <f>VLOOKUP($J470,'Material category'!B:D,3,0)</f>
        <v>CA</v>
      </c>
      <c r="W470" s="2" t="str">
        <f>VLOOKUP(G470,'Cust Category'!A:C,3,0)</f>
        <v>Distributor</v>
      </c>
      <c r="X470" s="2" t="str">
        <f>VLOOKUP(G470,'Cust Category'!A:C,2,0)</f>
        <v>RPB Distribution Co., Ltd.</v>
      </c>
      <c r="Y470" s="31">
        <f t="shared" si="38"/>
        <v>62.79</v>
      </c>
      <c r="Z470">
        <f t="shared" si="39"/>
        <v>72</v>
      </c>
      <c r="AA470" s="48"/>
    </row>
    <row r="471" spans="1:27">
      <c r="A471" s="179">
        <v>45814</v>
      </c>
      <c r="B471" s="178" t="s">
        <v>5274</v>
      </c>
      <c r="C471" s="178" t="s">
        <v>5275</v>
      </c>
      <c r="D471" s="178" t="s">
        <v>12</v>
      </c>
      <c r="E471" s="178" t="s">
        <v>17</v>
      </c>
      <c r="F471" s="178" t="s">
        <v>5276</v>
      </c>
      <c r="G471" s="178" t="s">
        <v>3360</v>
      </c>
      <c r="H471" s="178" t="s">
        <v>3363</v>
      </c>
      <c r="I471" s="178" t="s">
        <v>3360</v>
      </c>
      <c r="J471" s="178" t="s">
        <v>4786</v>
      </c>
      <c r="K471" s="178" t="s">
        <v>4854</v>
      </c>
      <c r="L471" s="180">
        <v>500</v>
      </c>
      <c r="M471" s="181">
        <v>31080</v>
      </c>
      <c r="N471" s="2" t="str">
        <f>VLOOKUP($J471,'Material category'!B:D,2,0)</f>
        <v>CA MN</v>
      </c>
      <c r="O471" s="123">
        <f>VLOOKUP(E471,'Billing Type Category'!A:C,3,0)*$L471</f>
        <v>500</v>
      </c>
      <c r="P471" s="123">
        <f>VLOOKUP($J471,'Material category'!B:F,5,FALSE)*O471</f>
        <v>31395</v>
      </c>
      <c r="Q471" s="123">
        <f t="shared" si="35"/>
        <v>315</v>
      </c>
      <c r="R471" s="6">
        <f>VLOOKUP(E471,'Billing Type Category'!A:C,3,0)*M471</f>
        <v>31080</v>
      </c>
      <c r="S471" s="6">
        <f>VLOOKUP($J471,'Material category'!B:F,4,FALSE)*O471</f>
        <v>36000</v>
      </c>
      <c r="T471" s="6">
        <f t="shared" si="36"/>
        <v>2355.1401869158876</v>
      </c>
      <c r="U471" s="6">
        <f t="shared" si="37"/>
        <v>33435.140186915887</v>
      </c>
      <c r="V471" s="2" t="str">
        <f>VLOOKUP($J471,'Material category'!B:D,3,0)</f>
        <v>CA</v>
      </c>
      <c r="W471" s="2" t="str">
        <f>VLOOKUP(G471,'Cust Category'!A:C,3,0)</f>
        <v>Distributor</v>
      </c>
      <c r="X471" s="2" t="str">
        <f>VLOOKUP(G471,'Cust Category'!A:C,2,0)</f>
        <v>RPB Distribution Co., Ltd.</v>
      </c>
      <c r="Y471" s="31">
        <f t="shared" si="38"/>
        <v>62.79</v>
      </c>
      <c r="Z471">
        <f t="shared" si="39"/>
        <v>72</v>
      </c>
      <c r="AA471" s="48"/>
    </row>
    <row r="472" spans="1:27">
      <c r="A472" s="179">
        <v>45814</v>
      </c>
      <c r="B472" s="178" t="s">
        <v>5274</v>
      </c>
      <c r="C472" s="178" t="s">
        <v>5275</v>
      </c>
      <c r="D472" s="178" t="s">
        <v>12</v>
      </c>
      <c r="E472" s="178" t="s">
        <v>17</v>
      </c>
      <c r="F472" s="178" t="s">
        <v>5276</v>
      </c>
      <c r="G472" s="178" t="s">
        <v>3360</v>
      </c>
      <c r="H472" s="178" t="s">
        <v>3363</v>
      </c>
      <c r="I472" s="178" t="s">
        <v>3360</v>
      </c>
      <c r="J472" s="178" t="s">
        <v>4801</v>
      </c>
      <c r="K472" s="178" t="s">
        <v>4834</v>
      </c>
      <c r="L472" s="180">
        <v>1000</v>
      </c>
      <c r="M472" s="181">
        <v>62160</v>
      </c>
      <c r="N472" s="2" t="str">
        <f>VLOOKUP($J472,'Material category'!B:D,2,0)</f>
        <v>CA 100S YL</v>
      </c>
      <c r="O472" s="123">
        <f>VLOOKUP(E472,'Billing Type Category'!A:C,3,0)*$L472</f>
        <v>1000</v>
      </c>
      <c r="P472" s="123">
        <f>VLOOKUP($J472,'Material category'!B:F,5,FALSE)*O472</f>
        <v>62790</v>
      </c>
      <c r="Q472" s="123">
        <f t="shared" si="35"/>
        <v>630</v>
      </c>
      <c r="R472" s="6">
        <f>VLOOKUP(E472,'Billing Type Category'!A:C,3,0)*M472</f>
        <v>62160</v>
      </c>
      <c r="S472" s="6">
        <f>VLOOKUP($J472,'Material category'!B:F,4,FALSE)*O472</f>
        <v>72000</v>
      </c>
      <c r="T472" s="6">
        <f t="shared" si="36"/>
        <v>4710.2803738317753</v>
      </c>
      <c r="U472" s="6">
        <f t="shared" si="37"/>
        <v>66870.280373831774</v>
      </c>
      <c r="V472" s="2" t="str">
        <f>VLOOKUP($J472,'Material category'!B:D,3,0)</f>
        <v>CAHD</v>
      </c>
      <c r="W472" s="2" t="str">
        <f>VLOOKUP(G472,'Cust Category'!A:C,3,0)</f>
        <v>Distributor</v>
      </c>
      <c r="X472" s="2" t="str">
        <f>VLOOKUP(G472,'Cust Category'!A:C,2,0)</f>
        <v>RPB Distribution Co., Ltd.</v>
      </c>
      <c r="Y472" s="31">
        <f t="shared" si="38"/>
        <v>62.79</v>
      </c>
      <c r="Z472">
        <f t="shared" si="39"/>
        <v>72</v>
      </c>
      <c r="AA472" s="48"/>
    </row>
    <row r="473" spans="1:27">
      <c r="A473" s="179">
        <v>45814</v>
      </c>
      <c r="B473" s="178" t="s">
        <v>5274</v>
      </c>
      <c r="C473" s="178" t="s">
        <v>5275</v>
      </c>
      <c r="D473" s="178" t="s">
        <v>12</v>
      </c>
      <c r="E473" s="178" t="s">
        <v>17</v>
      </c>
      <c r="F473" s="178" t="s">
        <v>5276</v>
      </c>
      <c r="G473" s="178" t="s">
        <v>3360</v>
      </c>
      <c r="H473" s="178" t="s">
        <v>3363</v>
      </c>
      <c r="I473" s="178" t="s">
        <v>3360</v>
      </c>
      <c r="J473" s="178" t="s">
        <v>4806</v>
      </c>
      <c r="K473" s="178" t="s">
        <v>4852</v>
      </c>
      <c r="L473" s="180">
        <v>500</v>
      </c>
      <c r="M473" s="181">
        <v>31080</v>
      </c>
      <c r="N473" s="2" t="str">
        <f>VLOOKUP($J473,'Material category'!B:D,2,0)</f>
        <v>CA 100S GR</v>
      </c>
      <c r="O473" s="123">
        <f>VLOOKUP(E473,'Billing Type Category'!A:C,3,0)*$L473</f>
        <v>500</v>
      </c>
      <c r="P473" s="123">
        <f>VLOOKUP($J473,'Material category'!B:F,5,FALSE)*O473</f>
        <v>31395</v>
      </c>
      <c r="Q473" s="123">
        <f t="shared" si="35"/>
        <v>315</v>
      </c>
      <c r="R473" s="6">
        <f>VLOOKUP(E473,'Billing Type Category'!A:C,3,0)*M473</f>
        <v>31080</v>
      </c>
      <c r="S473" s="6">
        <f>VLOOKUP($J473,'Material category'!B:F,4,FALSE)*O473</f>
        <v>36000</v>
      </c>
      <c r="T473" s="6">
        <f t="shared" si="36"/>
        <v>2355.1401869158876</v>
      </c>
      <c r="U473" s="6">
        <f t="shared" si="37"/>
        <v>33435.140186915887</v>
      </c>
      <c r="V473" s="2" t="str">
        <f>VLOOKUP($J473,'Material category'!B:D,3,0)</f>
        <v>CAHD</v>
      </c>
      <c r="W473" s="2" t="str">
        <f>VLOOKUP(G473,'Cust Category'!A:C,3,0)</f>
        <v>Distributor</v>
      </c>
      <c r="X473" s="2" t="str">
        <f>VLOOKUP(G473,'Cust Category'!A:C,2,0)</f>
        <v>RPB Distribution Co., Ltd.</v>
      </c>
      <c r="Y473" s="31">
        <f t="shared" si="38"/>
        <v>62.79</v>
      </c>
      <c r="Z473">
        <f t="shared" si="39"/>
        <v>72</v>
      </c>
      <c r="AA473" s="48"/>
    </row>
    <row r="474" spans="1:27">
      <c r="A474" s="179">
        <v>45814</v>
      </c>
      <c r="B474" s="178" t="s">
        <v>5277</v>
      </c>
      <c r="C474" s="178" t="s">
        <v>5278</v>
      </c>
      <c r="D474" s="178" t="s">
        <v>12</v>
      </c>
      <c r="E474" s="178" t="s">
        <v>17</v>
      </c>
      <c r="F474" s="178" t="s">
        <v>5279</v>
      </c>
      <c r="G474" s="178" t="s">
        <v>1159</v>
      </c>
      <c r="H474" s="178" t="s">
        <v>28</v>
      </c>
      <c r="I474" s="178" t="s">
        <v>1159</v>
      </c>
      <c r="J474" s="178" t="s">
        <v>4902</v>
      </c>
      <c r="K474" s="178" t="s">
        <v>4821</v>
      </c>
      <c r="L474" s="180">
        <v>100</v>
      </c>
      <c r="M474" s="181">
        <v>13778</v>
      </c>
      <c r="N474" s="2" t="str">
        <f>VLOOKUP($J474,'Material category'!B:D,2,0)</f>
        <v>ME OB</v>
      </c>
      <c r="O474" s="123">
        <f>VLOOKUP(E474,'Billing Type Category'!A:C,3,0)*$L474</f>
        <v>100</v>
      </c>
      <c r="P474" s="123">
        <f>VLOOKUP($J474,'Material category'!B:F,5,FALSE)*O474</f>
        <v>13853</v>
      </c>
      <c r="Q474" s="123">
        <f t="shared" si="35"/>
        <v>75</v>
      </c>
      <c r="R474" s="6">
        <f>VLOOKUP(E474,'Billing Type Category'!A:C,3,0)*M474</f>
        <v>13778</v>
      </c>
      <c r="S474" s="6">
        <f>VLOOKUP($J474,'Material category'!B:F,4,FALSE)*O474</f>
        <v>16000</v>
      </c>
      <c r="T474" s="6">
        <f t="shared" si="36"/>
        <v>1046.7289719626169</v>
      </c>
      <c r="U474" s="6">
        <f t="shared" si="37"/>
        <v>14824.728971962617</v>
      </c>
      <c r="V474" s="2" t="str">
        <f>VLOOKUP($J474,'Material category'!B:D,3,0)</f>
        <v>EV</v>
      </c>
      <c r="W474" s="2" t="str">
        <f>VLOOKUP(G474,'Cust Category'!A:C,3,0)</f>
        <v>Key Account</v>
      </c>
      <c r="X474" s="2" t="str">
        <f>VLOOKUP(G474,'Cust Category'!A:C,2,0)</f>
        <v>UFM Fuji Super Co.,Ltd.</v>
      </c>
      <c r="Y474" s="31">
        <f t="shared" si="38"/>
        <v>138.53</v>
      </c>
      <c r="Z474">
        <f t="shared" si="39"/>
        <v>160</v>
      </c>
      <c r="AA474" s="48"/>
    </row>
    <row r="475" spans="1:27">
      <c r="A475" s="179">
        <v>45814</v>
      </c>
      <c r="B475" s="178" t="s">
        <v>5277</v>
      </c>
      <c r="C475" s="178" t="s">
        <v>5278</v>
      </c>
      <c r="D475" s="178" t="s">
        <v>12</v>
      </c>
      <c r="E475" s="178" t="s">
        <v>17</v>
      </c>
      <c r="F475" s="178" t="s">
        <v>5279</v>
      </c>
      <c r="G475" s="178" t="s">
        <v>1159</v>
      </c>
      <c r="H475" s="178" t="s">
        <v>28</v>
      </c>
      <c r="I475" s="178" t="s">
        <v>1159</v>
      </c>
      <c r="J475" s="178" t="s">
        <v>4791</v>
      </c>
      <c r="K475" s="178" t="s">
        <v>4820</v>
      </c>
      <c r="L475" s="180">
        <v>150</v>
      </c>
      <c r="M475" s="181">
        <v>20667</v>
      </c>
      <c r="N475" s="2" t="str">
        <f>VLOOKUP($J475,'Material category'!B:D,2,0)</f>
        <v>ME SB</v>
      </c>
      <c r="O475" s="123">
        <f>VLOOKUP(E475,'Billing Type Category'!A:C,3,0)*$L475</f>
        <v>150</v>
      </c>
      <c r="P475" s="123">
        <f>VLOOKUP($J475,'Material category'!B:F,5,FALSE)*O475</f>
        <v>20779.5</v>
      </c>
      <c r="Q475" s="123">
        <f t="shared" si="35"/>
        <v>112.5</v>
      </c>
      <c r="R475" s="6">
        <f>VLOOKUP(E475,'Billing Type Category'!A:C,3,0)*M475</f>
        <v>20667</v>
      </c>
      <c r="S475" s="6">
        <f>VLOOKUP($J475,'Material category'!B:F,4,FALSE)*O475</f>
        <v>24000</v>
      </c>
      <c r="T475" s="6">
        <f t="shared" si="36"/>
        <v>1570.0934579439252</v>
      </c>
      <c r="U475" s="6">
        <f t="shared" si="37"/>
        <v>22237.093457943924</v>
      </c>
      <c r="V475" s="2" t="str">
        <f>VLOOKUP($J475,'Material category'!B:D,3,0)</f>
        <v>EV</v>
      </c>
      <c r="W475" s="2" t="str">
        <f>VLOOKUP(G475,'Cust Category'!A:C,3,0)</f>
        <v>Key Account</v>
      </c>
      <c r="X475" s="2" t="str">
        <f>VLOOKUP(G475,'Cust Category'!A:C,2,0)</f>
        <v>UFM Fuji Super Co.,Ltd.</v>
      </c>
      <c r="Y475" s="31">
        <f t="shared" si="38"/>
        <v>138.53</v>
      </c>
      <c r="Z475">
        <f t="shared" si="39"/>
        <v>160</v>
      </c>
      <c r="AA475" s="48"/>
    </row>
    <row r="476" spans="1:27">
      <c r="A476" s="179">
        <v>45814</v>
      </c>
      <c r="B476" s="178" t="s">
        <v>5277</v>
      </c>
      <c r="C476" s="178" t="s">
        <v>5278</v>
      </c>
      <c r="D476" s="178" t="s">
        <v>12</v>
      </c>
      <c r="E476" s="178" t="s">
        <v>17</v>
      </c>
      <c r="F476" s="178" t="s">
        <v>5279</v>
      </c>
      <c r="G476" s="178" t="s">
        <v>1159</v>
      </c>
      <c r="H476" s="178" t="s">
        <v>28</v>
      </c>
      <c r="I476" s="178" t="s">
        <v>1159</v>
      </c>
      <c r="J476" s="178" t="s">
        <v>4792</v>
      </c>
      <c r="K476" s="178" t="s">
        <v>4851</v>
      </c>
      <c r="L476" s="180">
        <v>100</v>
      </c>
      <c r="M476" s="181">
        <v>15155</v>
      </c>
      <c r="N476" s="2" t="str">
        <f>VLOOKUP($J476,'Material category'!B:D,2,0)</f>
        <v>ME OP</v>
      </c>
      <c r="O476" s="123">
        <f>VLOOKUP(E476,'Billing Type Category'!A:C,3,0)*$L476</f>
        <v>100</v>
      </c>
      <c r="P476" s="123">
        <f>VLOOKUP($J476,'Material category'!B:F,5,FALSE)*O476</f>
        <v>15155.000000000002</v>
      </c>
      <c r="Q476" s="123">
        <f t="shared" si="35"/>
        <v>0</v>
      </c>
      <c r="R476" s="6">
        <f>VLOOKUP(E476,'Billing Type Category'!A:C,3,0)*M476</f>
        <v>15155</v>
      </c>
      <c r="S476" s="6">
        <f>VLOOKUP($J476,'Material category'!B:F,4,FALSE)*O476</f>
        <v>17500</v>
      </c>
      <c r="T476" s="6">
        <f t="shared" si="36"/>
        <v>1144.8598130841121</v>
      </c>
      <c r="U476" s="6">
        <f t="shared" si="37"/>
        <v>16299.859813084113</v>
      </c>
      <c r="V476" s="2" t="str">
        <f>VLOOKUP($J476,'Material category'!B:D,3,0)</f>
        <v>EV</v>
      </c>
      <c r="W476" s="2" t="str">
        <f>VLOOKUP(G476,'Cust Category'!A:C,3,0)</f>
        <v>Key Account</v>
      </c>
      <c r="X476" s="2" t="str">
        <f>VLOOKUP(G476,'Cust Category'!A:C,2,0)</f>
        <v>UFM Fuji Super Co.,Ltd.</v>
      </c>
      <c r="Y476" s="31">
        <f t="shared" si="38"/>
        <v>151.55000000000001</v>
      </c>
      <c r="Z476">
        <f t="shared" si="39"/>
        <v>175</v>
      </c>
      <c r="AA476" s="48"/>
    </row>
    <row r="477" spans="1:27">
      <c r="A477" s="179">
        <v>45814</v>
      </c>
      <c r="B477" s="178" t="s">
        <v>5277</v>
      </c>
      <c r="C477" s="178" t="s">
        <v>5278</v>
      </c>
      <c r="D477" s="178" t="s">
        <v>12</v>
      </c>
      <c r="E477" s="178" t="s">
        <v>17</v>
      </c>
      <c r="F477" s="178" t="s">
        <v>5279</v>
      </c>
      <c r="G477" s="178" t="s">
        <v>1159</v>
      </c>
      <c r="H477" s="178" t="s">
        <v>28</v>
      </c>
      <c r="I477" s="178" t="s">
        <v>1159</v>
      </c>
      <c r="J477" s="178" t="s">
        <v>4874</v>
      </c>
      <c r="K477" s="178" t="s">
        <v>4822</v>
      </c>
      <c r="L477" s="180">
        <v>50</v>
      </c>
      <c r="M477" s="181">
        <v>5207.5</v>
      </c>
      <c r="N477" s="2" t="str">
        <f>VLOOKUP($J477,'Material category'!B:D,2,0)</f>
        <v>WI BL</v>
      </c>
      <c r="O477" s="123">
        <f>VLOOKUP(E477,'Billing Type Category'!A:C,3,0)*$L477</f>
        <v>50</v>
      </c>
      <c r="P477" s="123">
        <f>VLOOKUP($J477,'Material category'!B:F,5,FALSE)*O477</f>
        <v>5207.5</v>
      </c>
      <c r="Q477" s="123">
        <f t="shared" si="35"/>
        <v>0</v>
      </c>
      <c r="R477" s="6">
        <f>VLOOKUP(E477,'Billing Type Category'!A:C,3,0)*M477</f>
        <v>5207.5</v>
      </c>
      <c r="S477" s="6">
        <f>VLOOKUP($J477,'Material category'!B:F,4,FALSE)*O477</f>
        <v>6000</v>
      </c>
      <c r="T477" s="6">
        <f t="shared" si="36"/>
        <v>392.52336448598129</v>
      </c>
      <c r="U477" s="6">
        <f t="shared" si="37"/>
        <v>5600.0233644859809</v>
      </c>
      <c r="V477" s="2" t="str">
        <f>VLOOKUP($J477,'Material category'!B:D,3,0)</f>
        <v>WI</v>
      </c>
      <c r="W477" s="2" t="str">
        <f>VLOOKUP(G477,'Cust Category'!A:C,3,0)</f>
        <v>Key Account</v>
      </c>
      <c r="X477" s="2" t="str">
        <f>VLOOKUP(G477,'Cust Category'!A:C,2,0)</f>
        <v>UFM Fuji Super Co.,Ltd.</v>
      </c>
      <c r="Y477" s="31">
        <f t="shared" si="38"/>
        <v>104.15</v>
      </c>
      <c r="Z477">
        <f t="shared" si="39"/>
        <v>120</v>
      </c>
      <c r="AA477" s="48"/>
    </row>
    <row r="478" spans="1:27">
      <c r="A478" s="179">
        <v>45814</v>
      </c>
      <c r="B478" s="178" t="s">
        <v>5277</v>
      </c>
      <c r="C478" s="178" t="s">
        <v>5278</v>
      </c>
      <c r="D478" s="178" t="s">
        <v>12</v>
      </c>
      <c r="E478" s="178" t="s">
        <v>17</v>
      </c>
      <c r="F478" s="178" t="s">
        <v>5279</v>
      </c>
      <c r="G478" s="178" t="s">
        <v>1159</v>
      </c>
      <c r="H478" s="178" t="s">
        <v>28</v>
      </c>
      <c r="I478" s="178" t="s">
        <v>1159</v>
      </c>
      <c r="J478" s="178" t="s">
        <v>4900</v>
      </c>
      <c r="K478" s="178" t="s">
        <v>4831</v>
      </c>
      <c r="L478" s="180">
        <v>50</v>
      </c>
      <c r="M478" s="181">
        <v>3139.5</v>
      </c>
      <c r="N478" s="2" t="str">
        <f>VLOOKUP($J478,'Material category'!B:D,2,0)</f>
        <v>WC GR</v>
      </c>
      <c r="O478" s="123">
        <f>VLOOKUP(E478,'Billing Type Category'!A:C,3,0)*$L478</f>
        <v>50</v>
      </c>
      <c r="P478" s="123">
        <f>VLOOKUP($J478,'Material category'!B:F,5,FALSE)*O478</f>
        <v>3139.5</v>
      </c>
      <c r="Q478" s="123">
        <f t="shared" si="35"/>
        <v>0</v>
      </c>
      <c r="R478" s="6">
        <f>VLOOKUP(E478,'Billing Type Category'!A:C,3,0)*M478</f>
        <v>3139.5</v>
      </c>
      <c r="S478" s="6">
        <f>VLOOKUP($J478,'Material category'!B:F,4,FALSE)*O478</f>
        <v>3600</v>
      </c>
      <c r="T478" s="6">
        <f t="shared" si="36"/>
        <v>235.51401869158877</v>
      </c>
      <c r="U478" s="6">
        <f t="shared" si="37"/>
        <v>3375.0140186915887</v>
      </c>
      <c r="V478" s="2" t="str">
        <f>VLOOKUP($J478,'Material category'!B:D,3,0)</f>
        <v>WI</v>
      </c>
      <c r="W478" s="2" t="str">
        <f>VLOOKUP(G478,'Cust Category'!A:C,3,0)</f>
        <v>Key Account</v>
      </c>
      <c r="X478" s="2" t="str">
        <f>VLOOKUP(G478,'Cust Category'!A:C,2,0)</f>
        <v>UFM Fuji Super Co.,Ltd.</v>
      </c>
      <c r="Y478" s="31">
        <f t="shared" si="38"/>
        <v>62.79</v>
      </c>
      <c r="Z478">
        <f t="shared" si="39"/>
        <v>72</v>
      </c>
      <c r="AA478" s="48"/>
    </row>
    <row r="479" spans="1:27">
      <c r="A479" s="179">
        <v>45814</v>
      </c>
      <c r="B479" s="178" t="s">
        <v>5277</v>
      </c>
      <c r="C479" s="178" t="s">
        <v>5278</v>
      </c>
      <c r="D479" s="178" t="s">
        <v>12</v>
      </c>
      <c r="E479" s="178" t="s">
        <v>17</v>
      </c>
      <c r="F479" s="178" t="s">
        <v>5279</v>
      </c>
      <c r="G479" s="178" t="s">
        <v>1159</v>
      </c>
      <c r="H479" s="178" t="s">
        <v>28</v>
      </c>
      <c r="I479" s="178" t="s">
        <v>1159</v>
      </c>
      <c r="J479" s="178" t="s">
        <v>4785</v>
      </c>
      <c r="K479" s="178" t="s">
        <v>4832</v>
      </c>
      <c r="L479" s="180">
        <v>50</v>
      </c>
      <c r="M479" s="181">
        <v>3139.5</v>
      </c>
      <c r="N479" s="2" t="str">
        <f>VLOOKUP($J479,'Material category'!B:D,2,0)</f>
        <v>CA FL</v>
      </c>
      <c r="O479" s="123">
        <f>VLOOKUP(E479,'Billing Type Category'!A:C,3,0)*$L479</f>
        <v>50</v>
      </c>
      <c r="P479" s="123">
        <f>VLOOKUP($J479,'Material category'!B:F,5,FALSE)*O479</f>
        <v>3139.5</v>
      </c>
      <c r="Q479" s="123">
        <f t="shared" si="35"/>
        <v>0</v>
      </c>
      <c r="R479" s="6">
        <f>VLOOKUP(E479,'Billing Type Category'!A:C,3,0)*M479</f>
        <v>3139.5</v>
      </c>
      <c r="S479" s="6">
        <f>VLOOKUP($J479,'Material category'!B:F,4,FALSE)*O479</f>
        <v>3600</v>
      </c>
      <c r="T479" s="6">
        <f t="shared" si="36"/>
        <v>235.51401869158877</v>
      </c>
      <c r="U479" s="6">
        <f t="shared" si="37"/>
        <v>3375.0140186915887</v>
      </c>
      <c r="V479" s="2" t="str">
        <f>VLOOKUP($J479,'Material category'!B:D,3,0)</f>
        <v>CA</v>
      </c>
      <c r="W479" s="2" t="str">
        <f>VLOOKUP(G479,'Cust Category'!A:C,3,0)</f>
        <v>Key Account</v>
      </c>
      <c r="X479" s="2" t="str">
        <f>VLOOKUP(G479,'Cust Category'!A:C,2,0)</f>
        <v>UFM Fuji Super Co.,Ltd.</v>
      </c>
      <c r="Y479" s="31">
        <f t="shared" si="38"/>
        <v>62.79</v>
      </c>
      <c r="Z479">
        <f t="shared" si="39"/>
        <v>72</v>
      </c>
      <c r="AA479" s="48"/>
    </row>
    <row r="480" spans="1:27">
      <c r="A480" s="179">
        <v>45814</v>
      </c>
      <c r="B480" s="178" t="s">
        <v>5277</v>
      </c>
      <c r="C480" s="178" t="s">
        <v>5278</v>
      </c>
      <c r="D480" s="178" t="s">
        <v>12</v>
      </c>
      <c r="E480" s="178" t="s">
        <v>17</v>
      </c>
      <c r="F480" s="178" t="s">
        <v>5279</v>
      </c>
      <c r="G480" s="178" t="s">
        <v>1159</v>
      </c>
      <c r="H480" s="178" t="s">
        <v>28</v>
      </c>
      <c r="I480" s="178" t="s">
        <v>1159</v>
      </c>
      <c r="J480" s="178" t="s">
        <v>4782</v>
      </c>
      <c r="K480" s="178" t="s">
        <v>4833</v>
      </c>
      <c r="L480" s="180">
        <v>250</v>
      </c>
      <c r="M480" s="181">
        <v>15697.5</v>
      </c>
      <c r="N480" s="2" t="str">
        <f>VLOOKUP($J480,'Material category'!B:D,2,0)</f>
        <v>CA BL</v>
      </c>
      <c r="O480" s="123">
        <f>VLOOKUP(E480,'Billing Type Category'!A:C,3,0)*$L480</f>
        <v>250</v>
      </c>
      <c r="P480" s="123">
        <f>VLOOKUP($J480,'Material category'!B:F,5,FALSE)*O480</f>
        <v>15697.5</v>
      </c>
      <c r="Q480" s="123">
        <f t="shared" si="35"/>
        <v>0</v>
      </c>
      <c r="R480" s="6">
        <f>VLOOKUP(E480,'Billing Type Category'!A:C,3,0)*M480</f>
        <v>15697.5</v>
      </c>
      <c r="S480" s="6">
        <f>VLOOKUP($J480,'Material category'!B:F,4,FALSE)*O480</f>
        <v>18000</v>
      </c>
      <c r="T480" s="6">
        <f t="shared" si="36"/>
        <v>1177.5700934579438</v>
      </c>
      <c r="U480" s="6">
        <f t="shared" si="37"/>
        <v>16875.070093457944</v>
      </c>
      <c r="V480" s="2" t="str">
        <f>VLOOKUP($J480,'Material category'!B:D,3,0)</f>
        <v>CA</v>
      </c>
      <c r="W480" s="2" t="str">
        <f>VLOOKUP(G480,'Cust Category'!A:C,3,0)</f>
        <v>Key Account</v>
      </c>
      <c r="X480" s="2" t="str">
        <f>VLOOKUP(G480,'Cust Category'!A:C,2,0)</f>
        <v>UFM Fuji Super Co.,Ltd.</v>
      </c>
      <c r="Y480" s="31">
        <f t="shared" si="38"/>
        <v>62.79</v>
      </c>
      <c r="Z480">
        <f t="shared" si="39"/>
        <v>72</v>
      </c>
      <c r="AA480" s="48"/>
    </row>
    <row r="481" spans="1:27">
      <c r="A481" s="179">
        <v>45814</v>
      </c>
      <c r="B481" s="178" t="s">
        <v>5277</v>
      </c>
      <c r="C481" s="178" t="s">
        <v>5278</v>
      </c>
      <c r="D481" s="178" t="s">
        <v>12</v>
      </c>
      <c r="E481" s="178" t="s">
        <v>17</v>
      </c>
      <c r="F481" s="178" t="s">
        <v>5279</v>
      </c>
      <c r="G481" s="178" t="s">
        <v>1159</v>
      </c>
      <c r="H481" s="178" t="s">
        <v>28</v>
      </c>
      <c r="I481" s="178" t="s">
        <v>1159</v>
      </c>
      <c r="J481" s="178" t="s">
        <v>4786</v>
      </c>
      <c r="K481" s="178" t="s">
        <v>4854</v>
      </c>
      <c r="L481" s="180">
        <v>250</v>
      </c>
      <c r="M481" s="181">
        <v>15697.5</v>
      </c>
      <c r="N481" s="2" t="str">
        <f>VLOOKUP($J481,'Material category'!B:D,2,0)</f>
        <v>CA MN</v>
      </c>
      <c r="O481" s="123">
        <f>VLOOKUP(E481,'Billing Type Category'!A:C,3,0)*$L481</f>
        <v>250</v>
      </c>
      <c r="P481" s="123">
        <f>VLOOKUP($J481,'Material category'!B:F,5,FALSE)*O481</f>
        <v>15697.5</v>
      </c>
      <c r="Q481" s="123">
        <f t="shared" si="35"/>
        <v>0</v>
      </c>
      <c r="R481" s="6">
        <f>VLOOKUP(E481,'Billing Type Category'!A:C,3,0)*M481</f>
        <v>15697.5</v>
      </c>
      <c r="S481" s="6">
        <f>VLOOKUP($J481,'Material category'!B:F,4,FALSE)*O481</f>
        <v>18000</v>
      </c>
      <c r="T481" s="6">
        <f t="shared" si="36"/>
        <v>1177.5700934579438</v>
      </c>
      <c r="U481" s="6">
        <f t="shared" si="37"/>
        <v>16875.070093457944</v>
      </c>
      <c r="V481" s="2" t="str">
        <f>VLOOKUP($J481,'Material category'!B:D,3,0)</f>
        <v>CA</v>
      </c>
      <c r="W481" s="2" t="str">
        <f>VLOOKUP(G481,'Cust Category'!A:C,3,0)</f>
        <v>Key Account</v>
      </c>
      <c r="X481" s="2" t="str">
        <f>VLOOKUP(G481,'Cust Category'!A:C,2,0)</f>
        <v>UFM Fuji Super Co.,Ltd.</v>
      </c>
      <c r="Y481" s="31">
        <f t="shared" si="38"/>
        <v>62.79</v>
      </c>
      <c r="Z481">
        <f t="shared" si="39"/>
        <v>72</v>
      </c>
      <c r="AA481" s="48"/>
    </row>
    <row r="482" spans="1:27">
      <c r="A482" s="179">
        <v>45814</v>
      </c>
      <c r="B482" s="178" t="s">
        <v>5280</v>
      </c>
      <c r="C482" s="178" t="s">
        <v>5281</v>
      </c>
      <c r="D482" s="178" t="s">
        <v>12</v>
      </c>
      <c r="E482" s="178" t="s">
        <v>17</v>
      </c>
      <c r="F482" s="178" t="s">
        <v>5282</v>
      </c>
      <c r="G482" s="178" t="s">
        <v>1158</v>
      </c>
      <c r="H482" s="178" t="s">
        <v>28</v>
      </c>
      <c r="I482" s="178" t="s">
        <v>1158</v>
      </c>
      <c r="J482" s="178" t="s">
        <v>4902</v>
      </c>
      <c r="K482" s="178" t="s">
        <v>4821</v>
      </c>
      <c r="L482" s="180">
        <v>150</v>
      </c>
      <c r="M482" s="181">
        <v>20667</v>
      </c>
      <c r="N482" s="2" t="str">
        <f>VLOOKUP($J482,'Material category'!B:D,2,0)</f>
        <v>ME OB</v>
      </c>
      <c r="O482" s="123">
        <f>VLOOKUP(E482,'Billing Type Category'!A:C,3,0)*$L482</f>
        <v>150</v>
      </c>
      <c r="P482" s="123">
        <f>VLOOKUP($J482,'Material category'!B:F,5,FALSE)*O482</f>
        <v>20779.5</v>
      </c>
      <c r="Q482" s="123">
        <f t="shared" si="35"/>
        <v>112.5</v>
      </c>
      <c r="R482" s="6">
        <f>VLOOKUP(E482,'Billing Type Category'!A:C,3,0)*M482</f>
        <v>20667</v>
      </c>
      <c r="S482" s="6">
        <f>VLOOKUP($J482,'Material category'!B:F,4,FALSE)*O482</f>
        <v>24000</v>
      </c>
      <c r="T482" s="6">
        <f t="shared" si="36"/>
        <v>1570.0934579439252</v>
      </c>
      <c r="U482" s="6">
        <f t="shared" si="37"/>
        <v>22237.093457943924</v>
      </c>
      <c r="V482" s="2" t="str">
        <f>VLOOKUP($J482,'Material category'!B:D,3,0)</f>
        <v>EV</v>
      </c>
      <c r="W482" s="2" t="str">
        <f>VLOOKUP(G482,'Cust Category'!A:C,3,0)</f>
        <v>Key Account</v>
      </c>
      <c r="X482" s="2" t="str">
        <f>VLOOKUP(G482,'Cust Category'!A:C,2,0)</f>
        <v>UFM Fuji Super Co.,Ltd.</v>
      </c>
      <c r="Y482" s="31">
        <f t="shared" si="38"/>
        <v>138.53</v>
      </c>
      <c r="Z482">
        <f t="shared" si="39"/>
        <v>160</v>
      </c>
      <c r="AA482" s="48"/>
    </row>
    <row r="483" spans="1:27">
      <c r="A483" s="179">
        <v>45814</v>
      </c>
      <c r="B483" s="178" t="s">
        <v>5280</v>
      </c>
      <c r="C483" s="178" t="s">
        <v>5281</v>
      </c>
      <c r="D483" s="178" t="s">
        <v>12</v>
      </c>
      <c r="E483" s="178" t="s">
        <v>17</v>
      </c>
      <c r="F483" s="178" t="s">
        <v>5282</v>
      </c>
      <c r="G483" s="178" t="s">
        <v>1158</v>
      </c>
      <c r="H483" s="178" t="s">
        <v>28</v>
      </c>
      <c r="I483" s="178" t="s">
        <v>1158</v>
      </c>
      <c r="J483" s="178" t="s">
        <v>4791</v>
      </c>
      <c r="K483" s="178" t="s">
        <v>4820</v>
      </c>
      <c r="L483" s="180">
        <v>250</v>
      </c>
      <c r="M483" s="181">
        <v>34445</v>
      </c>
      <c r="N483" s="2" t="str">
        <f>VLOOKUP($J483,'Material category'!B:D,2,0)</f>
        <v>ME SB</v>
      </c>
      <c r="O483" s="123">
        <f>VLOOKUP(E483,'Billing Type Category'!A:C,3,0)*$L483</f>
        <v>250</v>
      </c>
      <c r="P483" s="123">
        <f>VLOOKUP($J483,'Material category'!B:F,5,FALSE)*O483</f>
        <v>34632.5</v>
      </c>
      <c r="Q483" s="123">
        <f t="shared" si="35"/>
        <v>187.5</v>
      </c>
      <c r="R483" s="6">
        <f>VLOOKUP(E483,'Billing Type Category'!A:C,3,0)*M483</f>
        <v>34445</v>
      </c>
      <c r="S483" s="6">
        <f>VLOOKUP($J483,'Material category'!B:F,4,FALSE)*O483</f>
        <v>40000</v>
      </c>
      <c r="T483" s="6">
        <f t="shared" si="36"/>
        <v>2616.8224299065419</v>
      </c>
      <c r="U483" s="6">
        <f t="shared" si="37"/>
        <v>37061.82242990654</v>
      </c>
      <c r="V483" s="2" t="str">
        <f>VLOOKUP($J483,'Material category'!B:D,3,0)</f>
        <v>EV</v>
      </c>
      <c r="W483" s="2" t="str">
        <f>VLOOKUP(G483,'Cust Category'!A:C,3,0)</f>
        <v>Key Account</v>
      </c>
      <c r="X483" s="2" t="str">
        <f>VLOOKUP(G483,'Cust Category'!A:C,2,0)</f>
        <v>UFM Fuji Super Co.,Ltd.</v>
      </c>
      <c r="Y483" s="31">
        <f t="shared" si="38"/>
        <v>138.53</v>
      </c>
      <c r="Z483">
        <f t="shared" si="39"/>
        <v>160</v>
      </c>
      <c r="AA483" s="48"/>
    </row>
    <row r="484" spans="1:27">
      <c r="A484" s="179">
        <v>45814</v>
      </c>
      <c r="B484" s="178" t="s">
        <v>5280</v>
      </c>
      <c r="C484" s="178" t="s">
        <v>5281</v>
      </c>
      <c r="D484" s="178" t="s">
        <v>12</v>
      </c>
      <c r="E484" s="178" t="s">
        <v>17</v>
      </c>
      <c r="F484" s="178" t="s">
        <v>5282</v>
      </c>
      <c r="G484" s="178" t="s">
        <v>1158</v>
      </c>
      <c r="H484" s="178" t="s">
        <v>28</v>
      </c>
      <c r="I484" s="178" t="s">
        <v>1158</v>
      </c>
      <c r="J484" s="178" t="s">
        <v>4792</v>
      </c>
      <c r="K484" s="178" t="s">
        <v>4851</v>
      </c>
      <c r="L484" s="180">
        <v>100</v>
      </c>
      <c r="M484" s="181">
        <v>15155</v>
      </c>
      <c r="N484" s="2" t="str">
        <f>VLOOKUP($J484,'Material category'!B:D,2,0)</f>
        <v>ME OP</v>
      </c>
      <c r="O484" s="123">
        <f>VLOOKUP(E484,'Billing Type Category'!A:C,3,0)*$L484</f>
        <v>100</v>
      </c>
      <c r="P484" s="123">
        <f>VLOOKUP($J484,'Material category'!B:F,5,FALSE)*O484</f>
        <v>15155.000000000002</v>
      </c>
      <c r="Q484" s="123">
        <f t="shared" si="35"/>
        <v>0</v>
      </c>
      <c r="R484" s="6">
        <f>VLOOKUP(E484,'Billing Type Category'!A:C,3,0)*M484</f>
        <v>15155</v>
      </c>
      <c r="S484" s="6">
        <f>VLOOKUP($J484,'Material category'!B:F,4,FALSE)*O484</f>
        <v>17500</v>
      </c>
      <c r="T484" s="6">
        <f t="shared" si="36"/>
        <v>1144.8598130841121</v>
      </c>
      <c r="U484" s="6">
        <f t="shared" si="37"/>
        <v>16299.859813084113</v>
      </c>
      <c r="V484" s="2" t="str">
        <f>VLOOKUP($J484,'Material category'!B:D,3,0)</f>
        <v>EV</v>
      </c>
      <c r="W484" s="2" t="str">
        <f>VLOOKUP(G484,'Cust Category'!A:C,3,0)</f>
        <v>Key Account</v>
      </c>
      <c r="X484" s="2" t="str">
        <f>VLOOKUP(G484,'Cust Category'!A:C,2,0)</f>
        <v>UFM Fuji Super Co.,Ltd.</v>
      </c>
      <c r="Y484" s="31">
        <f t="shared" si="38"/>
        <v>151.55000000000001</v>
      </c>
      <c r="Z484">
        <f t="shared" si="39"/>
        <v>175</v>
      </c>
      <c r="AA484" s="48"/>
    </row>
    <row r="485" spans="1:27">
      <c r="A485" s="179">
        <v>45814</v>
      </c>
      <c r="B485" s="178" t="s">
        <v>5280</v>
      </c>
      <c r="C485" s="178" t="s">
        <v>5281</v>
      </c>
      <c r="D485" s="178" t="s">
        <v>12</v>
      </c>
      <c r="E485" s="178" t="s">
        <v>17</v>
      </c>
      <c r="F485" s="178" t="s">
        <v>5282</v>
      </c>
      <c r="G485" s="178" t="s">
        <v>1158</v>
      </c>
      <c r="H485" s="178" t="s">
        <v>28</v>
      </c>
      <c r="I485" s="178" t="s">
        <v>1158</v>
      </c>
      <c r="J485" s="178" t="s">
        <v>4886</v>
      </c>
      <c r="K485" s="178" t="s">
        <v>4829</v>
      </c>
      <c r="L485" s="180">
        <v>250</v>
      </c>
      <c r="M485" s="181">
        <v>15697.5</v>
      </c>
      <c r="N485" s="2" t="str">
        <f>VLOOKUP($J485,'Material category'!B:D,2,0)</f>
        <v>WC BL</v>
      </c>
      <c r="O485" s="123">
        <f>VLOOKUP(E485,'Billing Type Category'!A:C,3,0)*$L485</f>
        <v>250</v>
      </c>
      <c r="P485" s="123">
        <f>VLOOKUP($J485,'Material category'!B:F,5,FALSE)*O485</f>
        <v>15697.5</v>
      </c>
      <c r="Q485" s="123">
        <f t="shared" si="35"/>
        <v>0</v>
      </c>
      <c r="R485" s="6">
        <f>VLOOKUP(E485,'Billing Type Category'!A:C,3,0)*M485</f>
        <v>15697.5</v>
      </c>
      <c r="S485" s="6">
        <f>VLOOKUP($J485,'Material category'!B:F,4,FALSE)*O485</f>
        <v>18000</v>
      </c>
      <c r="T485" s="6">
        <f t="shared" si="36"/>
        <v>1177.5700934579438</v>
      </c>
      <c r="U485" s="6">
        <f t="shared" si="37"/>
        <v>16875.070093457944</v>
      </c>
      <c r="V485" s="2" t="str">
        <f>VLOOKUP($J485,'Material category'!B:D,3,0)</f>
        <v>WI</v>
      </c>
      <c r="W485" s="2" t="str">
        <f>VLOOKUP(G485,'Cust Category'!A:C,3,0)</f>
        <v>Key Account</v>
      </c>
      <c r="X485" s="2" t="str">
        <f>VLOOKUP(G485,'Cust Category'!A:C,2,0)</f>
        <v>UFM Fuji Super Co.,Ltd.</v>
      </c>
      <c r="Y485" s="31">
        <f t="shared" si="38"/>
        <v>62.79</v>
      </c>
      <c r="Z485">
        <f t="shared" si="39"/>
        <v>72</v>
      </c>
      <c r="AA485" s="48"/>
    </row>
    <row r="486" spans="1:27">
      <c r="A486" s="179">
        <v>45814</v>
      </c>
      <c r="B486" s="178" t="s">
        <v>5280</v>
      </c>
      <c r="C486" s="178" t="s">
        <v>5281</v>
      </c>
      <c r="D486" s="178" t="s">
        <v>12</v>
      </c>
      <c r="E486" s="178" t="s">
        <v>17</v>
      </c>
      <c r="F486" s="178" t="s">
        <v>5282</v>
      </c>
      <c r="G486" s="178" t="s">
        <v>1158</v>
      </c>
      <c r="H486" s="178" t="s">
        <v>28</v>
      </c>
      <c r="I486" s="178" t="s">
        <v>1158</v>
      </c>
      <c r="J486" s="178" t="s">
        <v>4782</v>
      </c>
      <c r="K486" s="178" t="s">
        <v>4833</v>
      </c>
      <c r="L486" s="180">
        <v>500</v>
      </c>
      <c r="M486" s="181">
        <v>31395</v>
      </c>
      <c r="N486" s="2" t="str">
        <f>VLOOKUP($J486,'Material category'!B:D,2,0)</f>
        <v>CA BL</v>
      </c>
      <c r="O486" s="123">
        <f>VLOOKUP(E486,'Billing Type Category'!A:C,3,0)*$L486</f>
        <v>500</v>
      </c>
      <c r="P486" s="123">
        <f>VLOOKUP($J486,'Material category'!B:F,5,FALSE)*O486</f>
        <v>31395</v>
      </c>
      <c r="Q486" s="123">
        <f t="shared" si="35"/>
        <v>0</v>
      </c>
      <c r="R486" s="6">
        <f>VLOOKUP(E486,'Billing Type Category'!A:C,3,0)*M486</f>
        <v>31395</v>
      </c>
      <c r="S486" s="6">
        <f>VLOOKUP($J486,'Material category'!B:F,4,FALSE)*O486</f>
        <v>36000</v>
      </c>
      <c r="T486" s="6">
        <f t="shared" si="36"/>
        <v>2355.1401869158876</v>
      </c>
      <c r="U486" s="6">
        <f t="shared" si="37"/>
        <v>33750.140186915887</v>
      </c>
      <c r="V486" s="2" t="str">
        <f>VLOOKUP($J486,'Material category'!B:D,3,0)</f>
        <v>CA</v>
      </c>
      <c r="W486" s="2" t="str">
        <f>VLOOKUP(G486,'Cust Category'!A:C,3,0)</f>
        <v>Key Account</v>
      </c>
      <c r="X486" s="2" t="str">
        <f>VLOOKUP(G486,'Cust Category'!A:C,2,0)</f>
        <v>UFM Fuji Super Co.,Ltd.</v>
      </c>
      <c r="Y486" s="31">
        <f t="shared" si="38"/>
        <v>62.79</v>
      </c>
      <c r="Z486">
        <f t="shared" si="39"/>
        <v>72</v>
      </c>
      <c r="AA486" s="48"/>
    </row>
    <row r="487" spans="1:27">
      <c r="A487" s="179">
        <v>45814</v>
      </c>
      <c r="B487" s="178" t="s">
        <v>5280</v>
      </c>
      <c r="C487" s="178" t="s">
        <v>5281</v>
      </c>
      <c r="D487" s="178" t="s">
        <v>12</v>
      </c>
      <c r="E487" s="178" t="s">
        <v>17</v>
      </c>
      <c r="F487" s="178" t="s">
        <v>5282</v>
      </c>
      <c r="G487" s="178" t="s">
        <v>1158</v>
      </c>
      <c r="H487" s="178" t="s">
        <v>28</v>
      </c>
      <c r="I487" s="178" t="s">
        <v>1158</v>
      </c>
      <c r="J487" s="178" t="s">
        <v>4786</v>
      </c>
      <c r="K487" s="178" t="s">
        <v>4854</v>
      </c>
      <c r="L487" s="180">
        <v>500</v>
      </c>
      <c r="M487" s="181">
        <v>31395</v>
      </c>
      <c r="N487" s="2" t="str">
        <f>VLOOKUP($J487,'Material category'!B:D,2,0)</f>
        <v>CA MN</v>
      </c>
      <c r="O487" s="123">
        <f>VLOOKUP(E487,'Billing Type Category'!A:C,3,0)*$L487</f>
        <v>500</v>
      </c>
      <c r="P487" s="123">
        <f>VLOOKUP($J487,'Material category'!B:F,5,FALSE)*O487</f>
        <v>31395</v>
      </c>
      <c r="Q487" s="123">
        <f t="shared" si="35"/>
        <v>0</v>
      </c>
      <c r="R487" s="6">
        <f>VLOOKUP(E487,'Billing Type Category'!A:C,3,0)*M487</f>
        <v>31395</v>
      </c>
      <c r="S487" s="6">
        <f>VLOOKUP($J487,'Material category'!B:F,4,FALSE)*O487</f>
        <v>36000</v>
      </c>
      <c r="T487" s="6">
        <f t="shared" si="36"/>
        <v>2355.1401869158876</v>
      </c>
      <c r="U487" s="6">
        <f t="shared" si="37"/>
        <v>33750.140186915887</v>
      </c>
      <c r="V487" s="2" t="str">
        <f>VLOOKUP($J487,'Material category'!B:D,3,0)</f>
        <v>CA</v>
      </c>
      <c r="W487" s="2" t="str">
        <f>VLOOKUP(G487,'Cust Category'!A:C,3,0)</f>
        <v>Key Account</v>
      </c>
      <c r="X487" s="2" t="str">
        <f>VLOOKUP(G487,'Cust Category'!A:C,2,0)</f>
        <v>UFM Fuji Super Co.,Ltd.</v>
      </c>
      <c r="Y487" s="31">
        <f t="shared" si="38"/>
        <v>62.79</v>
      </c>
      <c r="Z487">
        <f t="shared" si="39"/>
        <v>72</v>
      </c>
      <c r="AA487" s="48"/>
    </row>
    <row r="488" spans="1:27">
      <c r="A488" s="179">
        <v>45814</v>
      </c>
      <c r="B488" s="178" t="s">
        <v>5283</v>
      </c>
      <c r="C488" s="178" t="s">
        <v>5284</v>
      </c>
      <c r="D488" s="178" t="s">
        <v>12</v>
      </c>
      <c r="E488" s="178" t="s">
        <v>17</v>
      </c>
      <c r="F488" s="178" t="s">
        <v>5285</v>
      </c>
      <c r="G488" s="178" t="s">
        <v>1160</v>
      </c>
      <c r="H488" s="178" t="s">
        <v>28</v>
      </c>
      <c r="I488" s="178" t="s">
        <v>1160</v>
      </c>
      <c r="J488" s="178" t="s">
        <v>4902</v>
      </c>
      <c r="K488" s="178" t="s">
        <v>4821</v>
      </c>
      <c r="L488" s="180">
        <v>100</v>
      </c>
      <c r="M488" s="181">
        <v>13853</v>
      </c>
      <c r="N488" s="2" t="str">
        <f>VLOOKUP($J488,'Material category'!B:D,2,0)</f>
        <v>ME OB</v>
      </c>
      <c r="O488" s="123">
        <f>VLOOKUP(E488,'Billing Type Category'!A:C,3,0)*$L488</f>
        <v>100</v>
      </c>
      <c r="P488" s="123">
        <f>VLOOKUP($J488,'Material category'!B:F,5,FALSE)*O488</f>
        <v>13853</v>
      </c>
      <c r="Q488" s="123">
        <f t="shared" si="35"/>
        <v>0</v>
      </c>
      <c r="R488" s="6">
        <f>VLOOKUP(E488,'Billing Type Category'!A:C,3,0)*M488</f>
        <v>13853</v>
      </c>
      <c r="S488" s="6">
        <f>VLOOKUP($J488,'Material category'!B:F,4,FALSE)*O488</f>
        <v>16000</v>
      </c>
      <c r="T488" s="6">
        <f t="shared" si="36"/>
        <v>1046.7289719626169</v>
      </c>
      <c r="U488" s="6">
        <f t="shared" si="37"/>
        <v>14899.728971962617</v>
      </c>
      <c r="V488" s="2" t="str">
        <f>VLOOKUP($J488,'Material category'!B:D,3,0)</f>
        <v>EV</v>
      </c>
      <c r="W488" s="2" t="str">
        <f>VLOOKUP(G488,'Cust Category'!A:C,3,0)</f>
        <v>Key Account</v>
      </c>
      <c r="X488" s="2" t="str">
        <f>VLOOKUP(G488,'Cust Category'!A:C,2,0)</f>
        <v>UFM Fuji Super Co.,Ltd.</v>
      </c>
      <c r="Y488" s="31">
        <f t="shared" si="38"/>
        <v>138.53</v>
      </c>
      <c r="Z488">
        <f t="shared" si="39"/>
        <v>160</v>
      </c>
      <c r="AA488" s="48"/>
    </row>
    <row r="489" spans="1:27">
      <c r="A489" s="179">
        <v>45814</v>
      </c>
      <c r="B489" s="178" t="s">
        <v>5283</v>
      </c>
      <c r="C489" s="178" t="s">
        <v>5284</v>
      </c>
      <c r="D489" s="178" t="s">
        <v>12</v>
      </c>
      <c r="E489" s="178" t="s">
        <v>17</v>
      </c>
      <c r="F489" s="178" t="s">
        <v>5285</v>
      </c>
      <c r="G489" s="178" t="s">
        <v>1160</v>
      </c>
      <c r="H489" s="178" t="s">
        <v>28</v>
      </c>
      <c r="I489" s="178" t="s">
        <v>1160</v>
      </c>
      <c r="J489" s="178" t="s">
        <v>4791</v>
      </c>
      <c r="K489" s="178" t="s">
        <v>4820</v>
      </c>
      <c r="L489" s="180">
        <v>150</v>
      </c>
      <c r="M489" s="181">
        <v>20667</v>
      </c>
      <c r="N489" s="2" t="str">
        <f>VLOOKUP($J489,'Material category'!B:D,2,0)</f>
        <v>ME SB</v>
      </c>
      <c r="O489" s="123">
        <f>VLOOKUP(E489,'Billing Type Category'!A:C,3,0)*$L489</f>
        <v>150</v>
      </c>
      <c r="P489" s="123">
        <f>VLOOKUP($J489,'Material category'!B:F,5,FALSE)*O489</f>
        <v>20779.5</v>
      </c>
      <c r="Q489" s="123">
        <f t="shared" si="35"/>
        <v>112.5</v>
      </c>
      <c r="R489" s="6">
        <f>VLOOKUP(E489,'Billing Type Category'!A:C,3,0)*M489</f>
        <v>20667</v>
      </c>
      <c r="S489" s="6">
        <f>VLOOKUP($J489,'Material category'!B:F,4,FALSE)*O489</f>
        <v>24000</v>
      </c>
      <c r="T489" s="6">
        <f t="shared" si="36"/>
        <v>1570.0934579439252</v>
      </c>
      <c r="U489" s="6">
        <f t="shared" si="37"/>
        <v>22237.093457943924</v>
      </c>
      <c r="V489" s="2" t="str">
        <f>VLOOKUP($J489,'Material category'!B:D,3,0)</f>
        <v>EV</v>
      </c>
      <c r="W489" s="2" t="str">
        <f>VLOOKUP(G489,'Cust Category'!A:C,3,0)</f>
        <v>Key Account</v>
      </c>
      <c r="X489" s="2" t="str">
        <f>VLOOKUP(G489,'Cust Category'!A:C,2,0)</f>
        <v>UFM Fuji Super Co.,Ltd.</v>
      </c>
      <c r="Y489" s="31">
        <f t="shared" si="38"/>
        <v>138.53</v>
      </c>
      <c r="Z489">
        <f t="shared" si="39"/>
        <v>160</v>
      </c>
      <c r="AA489" s="48"/>
    </row>
    <row r="490" spans="1:27">
      <c r="A490" s="179">
        <v>45814</v>
      </c>
      <c r="B490" s="178" t="s">
        <v>5283</v>
      </c>
      <c r="C490" s="178" t="s">
        <v>5284</v>
      </c>
      <c r="D490" s="178" t="s">
        <v>12</v>
      </c>
      <c r="E490" s="178" t="s">
        <v>17</v>
      </c>
      <c r="F490" s="178" t="s">
        <v>5285</v>
      </c>
      <c r="G490" s="178" t="s">
        <v>1160</v>
      </c>
      <c r="H490" s="178" t="s">
        <v>28</v>
      </c>
      <c r="I490" s="178" t="s">
        <v>1160</v>
      </c>
      <c r="J490" s="178" t="s">
        <v>4874</v>
      </c>
      <c r="K490" s="178" t="s">
        <v>4822</v>
      </c>
      <c r="L490" s="180">
        <v>50</v>
      </c>
      <c r="M490" s="181">
        <v>5207.5</v>
      </c>
      <c r="N490" s="2" t="str">
        <f>VLOOKUP($J490,'Material category'!B:D,2,0)</f>
        <v>WI BL</v>
      </c>
      <c r="O490" s="123">
        <f>VLOOKUP(E490,'Billing Type Category'!A:C,3,0)*$L490</f>
        <v>50</v>
      </c>
      <c r="P490" s="123">
        <f>VLOOKUP($J490,'Material category'!B:F,5,FALSE)*O490</f>
        <v>5207.5</v>
      </c>
      <c r="Q490" s="123">
        <f t="shared" si="35"/>
        <v>0</v>
      </c>
      <c r="R490" s="6">
        <f>VLOOKUP(E490,'Billing Type Category'!A:C,3,0)*M490</f>
        <v>5207.5</v>
      </c>
      <c r="S490" s="6">
        <f>VLOOKUP($J490,'Material category'!B:F,4,FALSE)*O490</f>
        <v>6000</v>
      </c>
      <c r="T490" s="6">
        <f t="shared" si="36"/>
        <v>392.52336448598129</v>
      </c>
      <c r="U490" s="6">
        <f t="shared" si="37"/>
        <v>5600.0233644859809</v>
      </c>
      <c r="V490" s="2" t="str">
        <f>VLOOKUP($J490,'Material category'!B:D,3,0)</f>
        <v>WI</v>
      </c>
      <c r="W490" s="2" t="str">
        <f>VLOOKUP(G490,'Cust Category'!A:C,3,0)</f>
        <v>Key Account</v>
      </c>
      <c r="X490" s="2" t="str">
        <f>VLOOKUP(G490,'Cust Category'!A:C,2,0)</f>
        <v>UFM Fuji Super Co.,Ltd.</v>
      </c>
      <c r="Y490" s="31">
        <f t="shared" si="38"/>
        <v>104.15</v>
      </c>
      <c r="Z490">
        <f t="shared" si="39"/>
        <v>120</v>
      </c>
      <c r="AA490" s="48"/>
    </row>
    <row r="491" spans="1:27">
      <c r="A491" s="179">
        <v>45814</v>
      </c>
      <c r="B491" s="178" t="s">
        <v>5283</v>
      </c>
      <c r="C491" s="178" t="s">
        <v>5284</v>
      </c>
      <c r="D491" s="178" t="s">
        <v>12</v>
      </c>
      <c r="E491" s="178" t="s">
        <v>17</v>
      </c>
      <c r="F491" s="178" t="s">
        <v>5285</v>
      </c>
      <c r="G491" s="178" t="s">
        <v>1160</v>
      </c>
      <c r="H491" s="178" t="s">
        <v>28</v>
      </c>
      <c r="I491" s="178" t="s">
        <v>1160</v>
      </c>
      <c r="J491" s="178" t="s">
        <v>4785</v>
      </c>
      <c r="K491" s="178" t="s">
        <v>4832</v>
      </c>
      <c r="L491" s="180">
        <v>150</v>
      </c>
      <c r="M491" s="181">
        <v>9418.5</v>
      </c>
      <c r="N491" s="2" t="str">
        <f>VLOOKUP($J491,'Material category'!B:D,2,0)</f>
        <v>CA FL</v>
      </c>
      <c r="O491" s="123">
        <f>VLOOKUP(E491,'Billing Type Category'!A:C,3,0)*$L491</f>
        <v>150</v>
      </c>
      <c r="P491" s="123">
        <f>VLOOKUP($J491,'Material category'!B:F,5,FALSE)*O491</f>
        <v>9418.5</v>
      </c>
      <c r="Q491" s="123">
        <f t="shared" si="35"/>
        <v>0</v>
      </c>
      <c r="R491" s="6">
        <f>VLOOKUP(E491,'Billing Type Category'!A:C,3,0)*M491</f>
        <v>9418.5</v>
      </c>
      <c r="S491" s="6">
        <f>VLOOKUP($J491,'Material category'!B:F,4,FALSE)*O491</f>
        <v>10800</v>
      </c>
      <c r="T491" s="6">
        <f t="shared" si="36"/>
        <v>706.54205607476638</v>
      </c>
      <c r="U491" s="6">
        <f t="shared" si="37"/>
        <v>10125.042056074766</v>
      </c>
      <c r="V491" s="2" t="str">
        <f>VLOOKUP($J491,'Material category'!B:D,3,0)</f>
        <v>CA</v>
      </c>
      <c r="W491" s="2" t="str">
        <f>VLOOKUP(G491,'Cust Category'!A:C,3,0)</f>
        <v>Key Account</v>
      </c>
      <c r="X491" s="2" t="str">
        <f>VLOOKUP(G491,'Cust Category'!A:C,2,0)</f>
        <v>UFM Fuji Super Co.,Ltd.</v>
      </c>
      <c r="Y491" s="31">
        <f t="shared" si="38"/>
        <v>62.79</v>
      </c>
      <c r="Z491">
        <f t="shared" si="39"/>
        <v>72</v>
      </c>
      <c r="AA491" s="48"/>
    </row>
    <row r="492" spans="1:27">
      <c r="A492" s="179">
        <v>45814</v>
      </c>
      <c r="B492" s="178" t="s">
        <v>5283</v>
      </c>
      <c r="C492" s="178" t="s">
        <v>5284</v>
      </c>
      <c r="D492" s="178" t="s">
        <v>12</v>
      </c>
      <c r="E492" s="178" t="s">
        <v>17</v>
      </c>
      <c r="F492" s="178" t="s">
        <v>5285</v>
      </c>
      <c r="G492" s="178" t="s">
        <v>1160</v>
      </c>
      <c r="H492" s="178" t="s">
        <v>28</v>
      </c>
      <c r="I492" s="178" t="s">
        <v>1160</v>
      </c>
      <c r="J492" s="178" t="s">
        <v>4782</v>
      </c>
      <c r="K492" s="178" t="s">
        <v>4833</v>
      </c>
      <c r="L492" s="180">
        <v>300</v>
      </c>
      <c r="M492" s="181">
        <v>18837</v>
      </c>
      <c r="N492" s="2" t="str">
        <f>VLOOKUP($J492,'Material category'!B:D,2,0)</f>
        <v>CA BL</v>
      </c>
      <c r="O492" s="123">
        <f>VLOOKUP(E492,'Billing Type Category'!A:C,3,0)*$L492</f>
        <v>300</v>
      </c>
      <c r="P492" s="123">
        <f>VLOOKUP($J492,'Material category'!B:F,5,FALSE)*O492</f>
        <v>18837</v>
      </c>
      <c r="Q492" s="123">
        <f t="shared" si="35"/>
        <v>0</v>
      </c>
      <c r="R492" s="6">
        <f>VLOOKUP(E492,'Billing Type Category'!A:C,3,0)*M492</f>
        <v>18837</v>
      </c>
      <c r="S492" s="6">
        <f>VLOOKUP($J492,'Material category'!B:F,4,FALSE)*O492</f>
        <v>21600</v>
      </c>
      <c r="T492" s="6">
        <f t="shared" si="36"/>
        <v>1413.0841121495328</v>
      </c>
      <c r="U492" s="6">
        <f t="shared" si="37"/>
        <v>20250.084112149532</v>
      </c>
      <c r="V492" s="2" t="str">
        <f>VLOOKUP($J492,'Material category'!B:D,3,0)</f>
        <v>CA</v>
      </c>
      <c r="W492" s="2" t="str">
        <f>VLOOKUP(G492,'Cust Category'!A:C,3,0)</f>
        <v>Key Account</v>
      </c>
      <c r="X492" s="2" t="str">
        <f>VLOOKUP(G492,'Cust Category'!A:C,2,0)</f>
        <v>UFM Fuji Super Co.,Ltd.</v>
      </c>
      <c r="Y492" s="31">
        <f t="shared" si="38"/>
        <v>62.79</v>
      </c>
      <c r="Z492">
        <f t="shared" si="39"/>
        <v>72</v>
      </c>
      <c r="AA492" s="48"/>
    </row>
    <row r="493" spans="1:27">
      <c r="A493" s="179">
        <v>45814</v>
      </c>
      <c r="B493" s="178" t="s">
        <v>5283</v>
      </c>
      <c r="C493" s="178" t="s">
        <v>5284</v>
      </c>
      <c r="D493" s="178" t="s">
        <v>12</v>
      </c>
      <c r="E493" s="178" t="s">
        <v>17</v>
      </c>
      <c r="F493" s="178" t="s">
        <v>5285</v>
      </c>
      <c r="G493" s="178" t="s">
        <v>1160</v>
      </c>
      <c r="H493" s="178" t="s">
        <v>28</v>
      </c>
      <c r="I493" s="178" t="s">
        <v>1160</v>
      </c>
      <c r="J493" s="178" t="s">
        <v>4786</v>
      </c>
      <c r="K493" s="178" t="s">
        <v>4854</v>
      </c>
      <c r="L493" s="180">
        <v>500</v>
      </c>
      <c r="M493" s="181">
        <v>31395</v>
      </c>
      <c r="N493" s="2" t="str">
        <f>VLOOKUP($J493,'Material category'!B:D,2,0)</f>
        <v>CA MN</v>
      </c>
      <c r="O493" s="123">
        <f>VLOOKUP(E493,'Billing Type Category'!A:C,3,0)*$L493</f>
        <v>500</v>
      </c>
      <c r="P493" s="123">
        <f>VLOOKUP($J493,'Material category'!B:F,5,FALSE)*O493</f>
        <v>31395</v>
      </c>
      <c r="Q493" s="123">
        <f t="shared" si="35"/>
        <v>0</v>
      </c>
      <c r="R493" s="6">
        <f>VLOOKUP(E493,'Billing Type Category'!A:C,3,0)*M493</f>
        <v>31395</v>
      </c>
      <c r="S493" s="6">
        <f>VLOOKUP($J493,'Material category'!B:F,4,FALSE)*O493</f>
        <v>36000</v>
      </c>
      <c r="T493" s="6">
        <f t="shared" si="36"/>
        <v>2355.1401869158876</v>
      </c>
      <c r="U493" s="6">
        <f t="shared" si="37"/>
        <v>33750.140186915887</v>
      </c>
      <c r="V493" s="2" t="str">
        <f>VLOOKUP($J493,'Material category'!B:D,3,0)</f>
        <v>CA</v>
      </c>
      <c r="W493" s="2" t="str">
        <f>VLOOKUP(G493,'Cust Category'!A:C,3,0)</f>
        <v>Key Account</v>
      </c>
      <c r="X493" s="2" t="str">
        <f>VLOOKUP(G493,'Cust Category'!A:C,2,0)</f>
        <v>UFM Fuji Super Co.,Ltd.</v>
      </c>
      <c r="Y493" s="31">
        <f t="shared" si="38"/>
        <v>62.79</v>
      </c>
      <c r="Z493">
        <f t="shared" si="39"/>
        <v>72</v>
      </c>
      <c r="AA493" s="48"/>
    </row>
    <row r="494" spans="1:27">
      <c r="A494" s="179">
        <v>45814</v>
      </c>
      <c r="B494" s="178" t="s">
        <v>5286</v>
      </c>
      <c r="C494" s="178" t="s">
        <v>5287</v>
      </c>
      <c r="D494" s="178" t="s">
        <v>12</v>
      </c>
      <c r="E494" s="178" t="s">
        <v>17</v>
      </c>
      <c r="F494" s="178" t="s">
        <v>5288</v>
      </c>
      <c r="G494" s="178" t="s">
        <v>1165</v>
      </c>
      <c r="H494" s="178" t="s">
        <v>22</v>
      </c>
      <c r="I494" s="178" t="s">
        <v>1165</v>
      </c>
      <c r="J494" s="178" t="s">
        <v>4902</v>
      </c>
      <c r="K494" s="178" t="s">
        <v>4821</v>
      </c>
      <c r="L494" s="180">
        <v>8000</v>
      </c>
      <c r="M494" s="181">
        <v>1066706.24</v>
      </c>
      <c r="N494" s="2" t="str">
        <f>VLOOKUP($J494,'Material category'!B:D,2,0)</f>
        <v>ME OB</v>
      </c>
      <c r="O494" s="123">
        <f>VLOOKUP(E494,'Billing Type Category'!A:C,3,0)*$L494</f>
        <v>8000</v>
      </c>
      <c r="P494" s="123">
        <f>VLOOKUP($J494,'Material category'!B:F,5,FALSE)*O494</f>
        <v>1108240</v>
      </c>
      <c r="Q494" s="123">
        <f t="shared" si="35"/>
        <v>41533.760000000009</v>
      </c>
      <c r="R494" s="6">
        <f>VLOOKUP(E494,'Billing Type Category'!A:C,3,0)*M494</f>
        <v>1066706.24</v>
      </c>
      <c r="S494" s="6">
        <f>VLOOKUP($J494,'Material category'!B:F,4,FALSE)*O494</f>
        <v>1280000</v>
      </c>
      <c r="T494" s="6">
        <f t="shared" si="36"/>
        <v>83738.317757009339</v>
      </c>
      <c r="U494" s="6">
        <f t="shared" si="37"/>
        <v>1150444.5577570093</v>
      </c>
      <c r="V494" s="2" t="str">
        <f>VLOOKUP($J494,'Material category'!B:D,3,0)</f>
        <v>EV</v>
      </c>
      <c r="W494" s="2" t="str">
        <f>VLOOKUP(G494,'Cust Category'!A:C,3,0)</f>
        <v>Key Account</v>
      </c>
      <c r="X494" s="2" t="str">
        <f>VLOOKUP(G494,'Cust Category'!A:C,2,0)</f>
        <v>CP All Public Company Limited</v>
      </c>
      <c r="Y494" s="31">
        <f t="shared" si="38"/>
        <v>138.53</v>
      </c>
      <c r="Z494">
        <f t="shared" si="39"/>
        <v>160</v>
      </c>
      <c r="AA494" s="48"/>
    </row>
    <row r="495" spans="1:27">
      <c r="A495" s="179">
        <v>45814</v>
      </c>
      <c r="B495" s="178" t="s">
        <v>5286</v>
      </c>
      <c r="C495" s="178" t="s">
        <v>5287</v>
      </c>
      <c r="D495" s="178" t="s">
        <v>12</v>
      </c>
      <c r="E495" s="178" t="s">
        <v>17</v>
      </c>
      <c r="F495" s="178" t="s">
        <v>5288</v>
      </c>
      <c r="G495" s="178" t="s">
        <v>1165</v>
      </c>
      <c r="H495" s="178" t="s">
        <v>22</v>
      </c>
      <c r="I495" s="178" t="s">
        <v>1165</v>
      </c>
      <c r="J495" s="178" t="s">
        <v>4791</v>
      </c>
      <c r="K495" s="178" t="s">
        <v>4820</v>
      </c>
      <c r="L495" s="180">
        <v>8000</v>
      </c>
      <c r="M495" s="181">
        <v>1066706.24</v>
      </c>
      <c r="N495" s="2" t="str">
        <f>VLOOKUP($J495,'Material category'!B:D,2,0)</f>
        <v>ME SB</v>
      </c>
      <c r="O495" s="123">
        <f>VLOOKUP(E495,'Billing Type Category'!A:C,3,0)*$L495</f>
        <v>8000</v>
      </c>
      <c r="P495" s="123">
        <f>VLOOKUP($J495,'Material category'!B:F,5,FALSE)*O495</f>
        <v>1108240</v>
      </c>
      <c r="Q495" s="123">
        <f t="shared" si="35"/>
        <v>41533.760000000009</v>
      </c>
      <c r="R495" s="6">
        <f>VLOOKUP(E495,'Billing Type Category'!A:C,3,0)*M495</f>
        <v>1066706.24</v>
      </c>
      <c r="S495" s="6">
        <f>VLOOKUP($J495,'Material category'!B:F,4,FALSE)*O495</f>
        <v>1280000</v>
      </c>
      <c r="T495" s="6">
        <f t="shared" si="36"/>
        <v>83738.317757009339</v>
      </c>
      <c r="U495" s="6">
        <f t="shared" si="37"/>
        <v>1150444.5577570093</v>
      </c>
      <c r="V495" s="2" t="str">
        <f>VLOOKUP($J495,'Material category'!B:D,3,0)</f>
        <v>EV</v>
      </c>
      <c r="W495" s="2" t="str">
        <f>VLOOKUP(G495,'Cust Category'!A:C,3,0)</f>
        <v>Key Account</v>
      </c>
      <c r="X495" s="2" t="str">
        <f>VLOOKUP(G495,'Cust Category'!A:C,2,0)</f>
        <v>CP All Public Company Limited</v>
      </c>
      <c r="Y495" s="31">
        <f t="shared" si="38"/>
        <v>138.53</v>
      </c>
      <c r="Z495">
        <f t="shared" si="39"/>
        <v>160</v>
      </c>
      <c r="AA495" s="48"/>
    </row>
    <row r="496" spans="1:27">
      <c r="A496" s="179">
        <v>45814</v>
      </c>
      <c r="B496" s="178" t="s">
        <v>5286</v>
      </c>
      <c r="C496" s="178" t="s">
        <v>5287</v>
      </c>
      <c r="D496" s="178" t="s">
        <v>12</v>
      </c>
      <c r="E496" s="178" t="s">
        <v>17</v>
      </c>
      <c r="F496" s="178" t="s">
        <v>5288</v>
      </c>
      <c r="G496" s="178" t="s">
        <v>1165</v>
      </c>
      <c r="H496" s="178" t="s">
        <v>22</v>
      </c>
      <c r="I496" s="178" t="s">
        <v>1165</v>
      </c>
      <c r="J496" s="178" t="s">
        <v>4792</v>
      </c>
      <c r="K496" s="178" t="s">
        <v>4851</v>
      </c>
      <c r="L496" s="180">
        <v>4000</v>
      </c>
      <c r="M496" s="181">
        <v>571710.16</v>
      </c>
      <c r="N496" s="2" t="str">
        <f>VLOOKUP($J496,'Material category'!B:D,2,0)</f>
        <v>ME OP</v>
      </c>
      <c r="O496" s="123">
        <f>VLOOKUP(E496,'Billing Type Category'!A:C,3,0)*$L496</f>
        <v>4000</v>
      </c>
      <c r="P496" s="123">
        <f>VLOOKUP($J496,'Material category'!B:F,5,FALSE)*O496</f>
        <v>606200</v>
      </c>
      <c r="Q496" s="123">
        <f t="shared" si="35"/>
        <v>34489.839999999967</v>
      </c>
      <c r="R496" s="6">
        <f>VLOOKUP(E496,'Billing Type Category'!A:C,3,0)*M496</f>
        <v>571710.16</v>
      </c>
      <c r="S496" s="6">
        <f>VLOOKUP($J496,'Material category'!B:F,4,FALSE)*O496</f>
        <v>700000</v>
      </c>
      <c r="T496" s="6">
        <f t="shared" si="36"/>
        <v>45794.392523364484</v>
      </c>
      <c r="U496" s="6">
        <f t="shared" si="37"/>
        <v>617504.55252336455</v>
      </c>
      <c r="V496" s="2" t="str">
        <f>VLOOKUP($J496,'Material category'!B:D,3,0)</f>
        <v>EV</v>
      </c>
      <c r="W496" s="2" t="str">
        <f>VLOOKUP(G496,'Cust Category'!A:C,3,0)</f>
        <v>Key Account</v>
      </c>
      <c r="X496" s="2" t="str">
        <f>VLOOKUP(G496,'Cust Category'!A:C,2,0)</f>
        <v>CP All Public Company Limited</v>
      </c>
      <c r="Y496" s="31">
        <f t="shared" si="38"/>
        <v>151.55000000000001</v>
      </c>
      <c r="Z496">
        <f t="shared" si="39"/>
        <v>175</v>
      </c>
      <c r="AA496" s="48"/>
    </row>
    <row r="497" spans="1:27">
      <c r="A497" s="179">
        <v>45814</v>
      </c>
      <c r="B497" s="178" t="s">
        <v>5286</v>
      </c>
      <c r="C497" s="178" t="s">
        <v>5287</v>
      </c>
      <c r="D497" s="178" t="s">
        <v>12</v>
      </c>
      <c r="E497" s="178" t="s">
        <v>17</v>
      </c>
      <c r="F497" s="178" t="s">
        <v>5288</v>
      </c>
      <c r="G497" s="178" t="s">
        <v>1165</v>
      </c>
      <c r="H497" s="178" t="s">
        <v>22</v>
      </c>
      <c r="I497" s="178" t="s">
        <v>1165</v>
      </c>
      <c r="J497" s="178" t="s">
        <v>4785</v>
      </c>
      <c r="K497" s="178" t="s">
        <v>4832</v>
      </c>
      <c r="L497" s="180">
        <v>16000</v>
      </c>
      <c r="M497" s="181">
        <v>947064.41</v>
      </c>
      <c r="N497" s="2" t="str">
        <f>VLOOKUP($J497,'Material category'!B:D,2,0)</f>
        <v>CA FL</v>
      </c>
      <c r="O497" s="123">
        <f>VLOOKUP(E497,'Billing Type Category'!A:C,3,0)*$L497</f>
        <v>16000</v>
      </c>
      <c r="P497" s="123">
        <f>VLOOKUP($J497,'Material category'!B:F,5,FALSE)*O497</f>
        <v>1004640</v>
      </c>
      <c r="Q497" s="123">
        <f t="shared" si="35"/>
        <v>57575.589999999967</v>
      </c>
      <c r="R497" s="6">
        <f>VLOOKUP(E497,'Billing Type Category'!A:C,3,0)*M497</f>
        <v>947064.41</v>
      </c>
      <c r="S497" s="6">
        <f>VLOOKUP($J497,'Material category'!B:F,4,FALSE)*O497</f>
        <v>1152000</v>
      </c>
      <c r="T497" s="6">
        <f t="shared" si="36"/>
        <v>75364.485981308404</v>
      </c>
      <c r="U497" s="6">
        <f t="shared" si="37"/>
        <v>1022428.8959813084</v>
      </c>
      <c r="V497" s="2" t="str">
        <f>VLOOKUP($J497,'Material category'!B:D,3,0)</f>
        <v>CA</v>
      </c>
      <c r="W497" s="2" t="str">
        <f>VLOOKUP(G497,'Cust Category'!A:C,3,0)</f>
        <v>Key Account</v>
      </c>
      <c r="X497" s="2" t="str">
        <f>VLOOKUP(G497,'Cust Category'!A:C,2,0)</f>
        <v>CP All Public Company Limited</v>
      </c>
      <c r="Y497" s="31">
        <f t="shared" si="38"/>
        <v>62.79</v>
      </c>
      <c r="Z497">
        <f t="shared" si="39"/>
        <v>72</v>
      </c>
      <c r="AA497" s="48"/>
    </row>
    <row r="498" spans="1:27">
      <c r="A498" s="179">
        <v>45814</v>
      </c>
      <c r="B498" s="178" t="s">
        <v>5286</v>
      </c>
      <c r="C498" s="178" t="s">
        <v>5287</v>
      </c>
      <c r="D498" s="178" t="s">
        <v>12</v>
      </c>
      <c r="E498" s="178" t="s">
        <v>17</v>
      </c>
      <c r="F498" s="178" t="s">
        <v>5288</v>
      </c>
      <c r="G498" s="178" t="s">
        <v>1165</v>
      </c>
      <c r="H498" s="178" t="s">
        <v>22</v>
      </c>
      <c r="I498" s="178" t="s">
        <v>1165</v>
      </c>
      <c r="J498" s="178" t="s">
        <v>4782</v>
      </c>
      <c r="K498" s="178" t="s">
        <v>4833</v>
      </c>
      <c r="L498" s="180">
        <v>8000</v>
      </c>
      <c r="M498" s="181">
        <v>473532.21</v>
      </c>
      <c r="N498" s="2" t="str">
        <f>VLOOKUP($J498,'Material category'!B:D,2,0)</f>
        <v>CA BL</v>
      </c>
      <c r="O498" s="123">
        <f>VLOOKUP(E498,'Billing Type Category'!A:C,3,0)*$L498</f>
        <v>8000</v>
      </c>
      <c r="P498" s="123">
        <f>VLOOKUP($J498,'Material category'!B:F,5,FALSE)*O498</f>
        <v>502320</v>
      </c>
      <c r="Q498" s="123">
        <f t="shared" si="35"/>
        <v>28787.789999999979</v>
      </c>
      <c r="R498" s="6">
        <f>VLOOKUP(E498,'Billing Type Category'!A:C,3,0)*M498</f>
        <v>473532.21</v>
      </c>
      <c r="S498" s="6">
        <f>VLOOKUP($J498,'Material category'!B:F,4,FALSE)*O498</f>
        <v>576000</v>
      </c>
      <c r="T498" s="6">
        <f t="shared" si="36"/>
        <v>37682.242990654202</v>
      </c>
      <c r="U498" s="6">
        <f t="shared" si="37"/>
        <v>511214.45299065422</v>
      </c>
      <c r="V498" s="2" t="str">
        <f>VLOOKUP($J498,'Material category'!B:D,3,0)</f>
        <v>CA</v>
      </c>
      <c r="W498" s="2" t="str">
        <f>VLOOKUP(G498,'Cust Category'!A:C,3,0)</f>
        <v>Key Account</v>
      </c>
      <c r="X498" s="2" t="str">
        <f>VLOOKUP(G498,'Cust Category'!A:C,2,0)</f>
        <v>CP All Public Company Limited</v>
      </c>
      <c r="Y498" s="31">
        <f t="shared" si="38"/>
        <v>62.79</v>
      </c>
      <c r="Z498">
        <f t="shared" si="39"/>
        <v>72</v>
      </c>
      <c r="AA498" s="48"/>
    </row>
    <row r="499" spans="1:27">
      <c r="A499" s="179">
        <v>45814</v>
      </c>
      <c r="B499" s="178" t="s">
        <v>5286</v>
      </c>
      <c r="C499" s="178" t="s">
        <v>5287</v>
      </c>
      <c r="D499" s="178" t="s">
        <v>12</v>
      </c>
      <c r="E499" s="178" t="s">
        <v>17</v>
      </c>
      <c r="F499" s="178" t="s">
        <v>5288</v>
      </c>
      <c r="G499" s="178" t="s">
        <v>1165</v>
      </c>
      <c r="H499" s="178" t="s">
        <v>22</v>
      </c>
      <c r="I499" s="178" t="s">
        <v>1165</v>
      </c>
      <c r="J499" s="178" t="s">
        <v>4786</v>
      </c>
      <c r="K499" s="178" t="s">
        <v>4854</v>
      </c>
      <c r="L499" s="180">
        <v>8000</v>
      </c>
      <c r="M499" s="181">
        <v>473532.21</v>
      </c>
      <c r="N499" s="2" t="str">
        <f>VLOOKUP($J499,'Material category'!B:D,2,0)</f>
        <v>CA MN</v>
      </c>
      <c r="O499" s="123">
        <f>VLOOKUP(E499,'Billing Type Category'!A:C,3,0)*$L499</f>
        <v>8000</v>
      </c>
      <c r="P499" s="123">
        <f>VLOOKUP($J499,'Material category'!B:F,5,FALSE)*O499</f>
        <v>502320</v>
      </c>
      <c r="Q499" s="123">
        <f t="shared" si="35"/>
        <v>28787.789999999979</v>
      </c>
      <c r="R499" s="6">
        <f>VLOOKUP(E499,'Billing Type Category'!A:C,3,0)*M499</f>
        <v>473532.21</v>
      </c>
      <c r="S499" s="6">
        <f>VLOOKUP($J499,'Material category'!B:F,4,FALSE)*O499</f>
        <v>576000</v>
      </c>
      <c r="T499" s="6">
        <f t="shared" si="36"/>
        <v>37682.242990654202</v>
      </c>
      <c r="U499" s="6">
        <f t="shared" si="37"/>
        <v>511214.45299065422</v>
      </c>
      <c r="V499" s="2" t="str">
        <f>VLOOKUP($J499,'Material category'!B:D,3,0)</f>
        <v>CA</v>
      </c>
      <c r="W499" s="2" t="str">
        <f>VLOOKUP(G499,'Cust Category'!A:C,3,0)</f>
        <v>Key Account</v>
      </c>
      <c r="X499" s="2" t="str">
        <f>VLOOKUP(G499,'Cust Category'!A:C,2,0)</f>
        <v>CP All Public Company Limited</v>
      </c>
      <c r="Y499" s="31">
        <f t="shared" si="38"/>
        <v>62.79</v>
      </c>
      <c r="Z499">
        <f t="shared" si="39"/>
        <v>72</v>
      </c>
      <c r="AA499" s="48"/>
    </row>
    <row r="500" spans="1:27">
      <c r="A500" s="179">
        <v>45814</v>
      </c>
      <c r="B500" s="178" t="s">
        <v>5286</v>
      </c>
      <c r="C500" s="178" t="s">
        <v>5287</v>
      </c>
      <c r="D500" s="178" t="s">
        <v>12</v>
      </c>
      <c r="E500" s="178" t="s">
        <v>17</v>
      </c>
      <c r="F500" s="178" t="s">
        <v>5288</v>
      </c>
      <c r="G500" s="178" t="s">
        <v>1165</v>
      </c>
      <c r="H500" s="178" t="s">
        <v>22</v>
      </c>
      <c r="I500" s="178" t="s">
        <v>1165</v>
      </c>
      <c r="J500" s="178" t="s">
        <v>4801</v>
      </c>
      <c r="K500" s="178" t="s">
        <v>4834</v>
      </c>
      <c r="L500" s="180">
        <v>8000</v>
      </c>
      <c r="M500" s="181">
        <v>473532.37</v>
      </c>
      <c r="N500" s="2" t="str">
        <f>VLOOKUP($J500,'Material category'!B:D,2,0)</f>
        <v>CA 100S YL</v>
      </c>
      <c r="O500" s="123">
        <f>VLOOKUP(E500,'Billing Type Category'!A:C,3,0)*$L500</f>
        <v>8000</v>
      </c>
      <c r="P500" s="123">
        <f>VLOOKUP($J500,'Material category'!B:F,5,FALSE)*O500</f>
        <v>502320</v>
      </c>
      <c r="Q500" s="123">
        <f t="shared" si="35"/>
        <v>28787.630000000005</v>
      </c>
      <c r="R500" s="6">
        <f>VLOOKUP(E500,'Billing Type Category'!A:C,3,0)*M500</f>
        <v>473532.37</v>
      </c>
      <c r="S500" s="6">
        <f>VLOOKUP($J500,'Material category'!B:F,4,FALSE)*O500</f>
        <v>576000</v>
      </c>
      <c r="T500" s="6">
        <f t="shared" si="36"/>
        <v>37682.242990654202</v>
      </c>
      <c r="U500" s="6">
        <f t="shared" si="37"/>
        <v>511214.61299065419</v>
      </c>
      <c r="V500" s="2" t="str">
        <f>VLOOKUP($J500,'Material category'!B:D,3,0)</f>
        <v>CAHD</v>
      </c>
      <c r="W500" s="2" t="str">
        <f>VLOOKUP(G500,'Cust Category'!A:C,3,0)</f>
        <v>Key Account</v>
      </c>
      <c r="X500" s="2" t="str">
        <f>VLOOKUP(G500,'Cust Category'!A:C,2,0)</f>
        <v>CP All Public Company Limited</v>
      </c>
      <c r="Y500" s="31">
        <f t="shared" si="38"/>
        <v>62.79</v>
      </c>
      <c r="Z500">
        <f t="shared" si="39"/>
        <v>72</v>
      </c>
      <c r="AA500" s="48"/>
    </row>
    <row r="501" spans="1:27">
      <c r="A501" s="179">
        <v>45814</v>
      </c>
      <c r="B501" s="178" t="s">
        <v>5289</v>
      </c>
      <c r="C501" s="178" t="s">
        <v>5290</v>
      </c>
      <c r="D501" s="178" t="s">
        <v>12</v>
      </c>
      <c r="E501" s="178" t="s">
        <v>17</v>
      </c>
      <c r="F501" s="178" t="s">
        <v>5291</v>
      </c>
      <c r="G501" s="178" t="s">
        <v>1165</v>
      </c>
      <c r="H501" s="178" t="s">
        <v>22</v>
      </c>
      <c r="I501" s="178" t="s">
        <v>1388</v>
      </c>
      <c r="J501" s="178" t="s">
        <v>4902</v>
      </c>
      <c r="K501" s="178" t="s">
        <v>4821</v>
      </c>
      <c r="L501" s="180">
        <v>1500</v>
      </c>
      <c r="M501" s="181">
        <v>200007.42</v>
      </c>
      <c r="N501" s="2" t="str">
        <f>VLOOKUP($J501,'Material category'!B:D,2,0)</f>
        <v>ME OB</v>
      </c>
      <c r="O501" s="123">
        <f>VLOOKUP(E501,'Billing Type Category'!A:C,3,0)*$L501</f>
        <v>1500</v>
      </c>
      <c r="P501" s="123">
        <f>VLOOKUP($J501,'Material category'!B:F,5,FALSE)*O501</f>
        <v>207795</v>
      </c>
      <c r="Q501" s="123">
        <f t="shared" si="35"/>
        <v>7787.5799999999872</v>
      </c>
      <c r="R501" s="6">
        <f>VLOOKUP(E501,'Billing Type Category'!A:C,3,0)*M501</f>
        <v>200007.42</v>
      </c>
      <c r="S501" s="6">
        <f>VLOOKUP($J501,'Material category'!B:F,4,FALSE)*O501</f>
        <v>240000</v>
      </c>
      <c r="T501" s="6">
        <f t="shared" si="36"/>
        <v>15700.934579439252</v>
      </c>
      <c r="U501" s="6">
        <f t="shared" si="37"/>
        <v>215708.35457943927</v>
      </c>
      <c r="V501" s="2" t="str">
        <f>VLOOKUP($J501,'Material category'!B:D,3,0)</f>
        <v>EV</v>
      </c>
      <c r="W501" s="2" t="str">
        <f>VLOOKUP(G501,'Cust Category'!A:C,3,0)</f>
        <v>Key Account</v>
      </c>
      <c r="X501" s="2" t="str">
        <f>VLOOKUP(G501,'Cust Category'!A:C,2,0)</f>
        <v>CP All Public Company Limited</v>
      </c>
      <c r="Y501" s="31">
        <f t="shared" si="38"/>
        <v>138.53</v>
      </c>
      <c r="Z501">
        <f t="shared" si="39"/>
        <v>160</v>
      </c>
      <c r="AA501" s="48"/>
    </row>
    <row r="502" spans="1:27">
      <c r="A502" s="179">
        <v>45814</v>
      </c>
      <c r="B502" s="178" t="s">
        <v>5289</v>
      </c>
      <c r="C502" s="178" t="s">
        <v>5290</v>
      </c>
      <c r="D502" s="178" t="s">
        <v>12</v>
      </c>
      <c r="E502" s="178" t="s">
        <v>17</v>
      </c>
      <c r="F502" s="178" t="s">
        <v>5291</v>
      </c>
      <c r="G502" s="178" t="s">
        <v>1165</v>
      </c>
      <c r="H502" s="178" t="s">
        <v>22</v>
      </c>
      <c r="I502" s="178" t="s">
        <v>1388</v>
      </c>
      <c r="J502" s="178" t="s">
        <v>4791</v>
      </c>
      <c r="K502" s="178" t="s">
        <v>4820</v>
      </c>
      <c r="L502" s="180">
        <v>2000</v>
      </c>
      <c r="M502" s="181">
        <v>266676.56</v>
      </c>
      <c r="N502" s="2" t="str">
        <f>VLOOKUP($J502,'Material category'!B:D,2,0)</f>
        <v>ME SB</v>
      </c>
      <c r="O502" s="123">
        <f>VLOOKUP(E502,'Billing Type Category'!A:C,3,0)*$L502</f>
        <v>2000</v>
      </c>
      <c r="P502" s="123">
        <f>VLOOKUP($J502,'Material category'!B:F,5,FALSE)*O502</f>
        <v>277060</v>
      </c>
      <c r="Q502" s="123">
        <f t="shared" si="35"/>
        <v>10383.440000000002</v>
      </c>
      <c r="R502" s="6">
        <f>VLOOKUP(E502,'Billing Type Category'!A:C,3,0)*M502</f>
        <v>266676.56</v>
      </c>
      <c r="S502" s="6">
        <f>VLOOKUP($J502,'Material category'!B:F,4,FALSE)*O502</f>
        <v>320000</v>
      </c>
      <c r="T502" s="6">
        <f t="shared" si="36"/>
        <v>20934.579439252335</v>
      </c>
      <c r="U502" s="6">
        <f t="shared" si="37"/>
        <v>287611.13943925232</v>
      </c>
      <c r="V502" s="2" t="str">
        <f>VLOOKUP($J502,'Material category'!B:D,3,0)</f>
        <v>EV</v>
      </c>
      <c r="W502" s="2" t="str">
        <f>VLOOKUP(G502,'Cust Category'!A:C,3,0)</f>
        <v>Key Account</v>
      </c>
      <c r="X502" s="2" t="str">
        <f>VLOOKUP(G502,'Cust Category'!A:C,2,0)</f>
        <v>CP All Public Company Limited</v>
      </c>
      <c r="Y502" s="31">
        <f t="shared" si="38"/>
        <v>138.53</v>
      </c>
      <c r="Z502">
        <f t="shared" si="39"/>
        <v>160</v>
      </c>
      <c r="AA502" s="48"/>
    </row>
    <row r="503" spans="1:27">
      <c r="A503" s="179">
        <v>45814</v>
      </c>
      <c r="B503" s="178" t="s">
        <v>5289</v>
      </c>
      <c r="C503" s="178" t="s">
        <v>5290</v>
      </c>
      <c r="D503" s="178" t="s">
        <v>12</v>
      </c>
      <c r="E503" s="178" t="s">
        <v>17</v>
      </c>
      <c r="F503" s="178" t="s">
        <v>5291</v>
      </c>
      <c r="G503" s="178" t="s">
        <v>1165</v>
      </c>
      <c r="H503" s="178" t="s">
        <v>22</v>
      </c>
      <c r="I503" s="178" t="s">
        <v>1388</v>
      </c>
      <c r="J503" s="178" t="s">
        <v>4792</v>
      </c>
      <c r="K503" s="178" t="s">
        <v>4851</v>
      </c>
      <c r="L503" s="180">
        <v>1000</v>
      </c>
      <c r="M503" s="181">
        <v>142927.54</v>
      </c>
      <c r="N503" s="2" t="str">
        <f>VLOOKUP($J503,'Material category'!B:D,2,0)</f>
        <v>ME OP</v>
      </c>
      <c r="O503" s="123">
        <f>VLOOKUP(E503,'Billing Type Category'!A:C,3,0)*$L503</f>
        <v>1000</v>
      </c>
      <c r="P503" s="123">
        <f>VLOOKUP($J503,'Material category'!B:F,5,FALSE)*O503</f>
        <v>151550</v>
      </c>
      <c r="Q503" s="123">
        <f t="shared" si="35"/>
        <v>8622.4599999999919</v>
      </c>
      <c r="R503" s="6">
        <f>VLOOKUP(E503,'Billing Type Category'!A:C,3,0)*M503</f>
        <v>142927.54</v>
      </c>
      <c r="S503" s="6">
        <f>VLOOKUP($J503,'Material category'!B:F,4,FALSE)*O503</f>
        <v>175000</v>
      </c>
      <c r="T503" s="6">
        <f t="shared" si="36"/>
        <v>11448.598130841121</v>
      </c>
      <c r="U503" s="6">
        <f t="shared" si="37"/>
        <v>154376.13813084114</v>
      </c>
      <c r="V503" s="2" t="str">
        <f>VLOOKUP($J503,'Material category'!B:D,3,0)</f>
        <v>EV</v>
      </c>
      <c r="W503" s="2" t="str">
        <f>VLOOKUP(G503,'Cust Category'!A:C,3,0)</f>
        <v>Key Account</v>
      </c>
      <c r="X503" s="2" t="str">
        <f>VLOOKUP(G503,'Cust Category'!A:C,2,0)</f>
        <v>CP All Public Company Limited</v>
      </c>
      <c r="Y503" s="31">
        <f t="shared" si="38"/>
        <v>151.55000000000001</v>
      </c>
      <c r="Z503">
        <f t="shared" si="39"/>
        <v>175</v>
      </c>
      <c r="AA503" s="48"/>
    </row>
    <row r="504" spans="1:27">
      <c r="A504" s="179">
        <v>45814</v>
      </c>
      <c r="B504" s="178" t="s">
        <v>5289</v>
      </c>
      <c r="C504" s="178" t="s">
        <v>5290</v>
      </c>
      <c r="D504" s="178" t="s">
        <v>12</v>
      </c>
      <c r="E504" s="178" t="s">
        <v>17</v>
      </c>
      <c r="F504" s="178" t="s">
        <v>5291</v>
      </c>
      <c r="G504" s="178" t="s">
        <v>1165</v>
      </c>
      <c r="H504" s="178" t="s">
        <v>22</v>
      </c>
      <c r="I504" s="178" t="s">
        <v>1388</v>
      </c>
      <c r="J504" s="178" t="s">
        <v>4785</v>
      </c>
      <c r="K504" s="178" t="s">
        <v>4832</v>
      </c>
      <c r="L504" s="180">
        <v>24000</v>
      </c>
      <c r="M504" s="181">
        <v>1420596.62</v>
      </c>
      <c r="N504" s="2" t="str">
        <f>VLOOKUP($J504,'Material category'!B:D,2,0)</f>
        <v>CA FL</v>
      </c>
      <c r="O504" s="123">
        <f>VLOOKUP(E504,'Billing Type Category'!A:C,3,0)*$L504</f>
        <v>24000</v>
      </c>
      <c r="P504" s="123">
        <f>VLOOKUP($J504,'Material category'!B:F,5,FALSE)*O504</f>
        <v>1506960</v>
      </c>
      <c r="Q504" s="123">
        <f t="shared" si="35"/>
        <v>86363.379999999888</v>
      </c>
      <c r="R504" s="6">
        <f>VLOOKUP(E504,'Billing Type Category'!A:C,3,0)*M504</f>
        <v>1420596.62</v>
      </c>
      <c r="S504" s="6">
        <f>VLOOKUP($J504,'Material category'!B:F,4,FALSE)*O504</f>
        <v>1728000</v>
      </c>
      <c r="T504" s="6">
        <f t="shared" si="36"/>
        <v>113046.72897196261</v>
      </c>
      <c r="U504" s="6">
        <f t="shared" si="37"/>
        <v>1533643.3489719627</v>
      </c>
      <c r="V504" s="2" t="str">
        <f>VLOOKUP($J504,'Material category'!B:D,3,0)</f>
        <v>CA</v>
      </c>
      <c r="W504" s="2" t="str">
        <f>VLOOKUP(G504,'Cust Category'!A:C,3,0)</f>
        <v>Key Account</v>
      </c>
      <c r="X504" s="2" t="str">
        <f>VLOOKUP(G504,'Cust Category'!A:C,2,0)</f>
        <v>CP All Public Company Limited</v>
      </c>
      <c r="Y504" s="31">
        <f t="shared" si="38"/>
        <v>62.79</v>
      </c>
      <c r="Z504">
        <f t="shared" si="39"/>
        <v>72</v>
      </c>
      <c r="AA504" s="48"/>
    </row>
    <row r="505" spans="1:27">
      <c r="A505" s="179">
        <v>45814</v>
      </c>
      <c r="B505" s="178" t="s">
        <v>5289</v>
      </c>
      <c r="C505" s="178" t="s">
        <v>5290</v>
      </c>
      <c r="D505" s="178" t="s">
        <v>12</v>
      </c>
      <c r="E505" s="178" t="s">
        <v>17</v>
      </c>
      <c r="F505" s="178" t="s">
        <v>5291</v>
      </c>
      <c r="G505" s="178" t="s">
        <v>1165</v>
      </c>
      <c r="H505" s="178" t="s">
        <v>22</v>
      </c>
      <c r="I505" s="178" t="s">
        <v>1388</v>
      </c>
      <c r="J505" s="178" t="s">
        <v>4782</v>
      </c>
      <c r="K505" s="178" t="s">
        <v>4833</v>
      </c>
      <c r="L505" s="180">
        <v>8000</v>
      </c>
      <c r="M505" s="181">
        <v>473532.21</v>
      </c>
      <c r="N505" s="2" t="str">
        <f>VLOOKUP($J505,'Material category'!B:D,2,0)</f>
        <v>CA BL</v>
      </c>
      <c r="O505" s="123">
        <f>VLOOKUP(E505,'Billing Type Category'!A:C,3,0)*$L505</f>
        <v>8000</v>
      </c>
      <c r="P505" s="123">
        <f>VLOOKUP($J505,'Material category'!B:F,5,FALSE)*O505</f>
        <v>502320</v>
      </c>
      <c r="Q505" s="123">
        <f t="shared" si="35"/>
        <v>28787.789999999979</v>
      </c>
      <c r="R505" s="6">
        <f>VLOOKUP(E505,'Billing Type Category'!A:C,3,0)*M505</f>
        <v>473532.21</v>
      </c>
      <c r="S505" s="6">
        <f>VLOOKUP($J505,'Material category'!B:F,4,FALSE)*O505</f>
        <v>576000</v>
      </c>
      <c r="T505" s="6">
        <f t="shared" si="36"/>
        <v>37682.242990654202</v>
      </c>
      <c r="U505" s="6">
        <f t="shared" si="37"/>
        <v>511214.45299065422</v>
      </c>
      <c r="V505" s="2" t="str">
        <f>VLOOKUP($J505,'Material category'!B:D,3,0)</f>
        <v>CA</v>
      </c>
      <c r="W505" s="2" t="str">
        <f>VLOOKUP(G505,'Cust Category'!A:C,3,0)</f>
        <v>Key Account</v>
      </c>
      <c r="X505" s="2" t="str">
        <f>VLOOKUP(G505,'Cust Category'!A:C,2,0)</f>
        <v>CP All Public Company Limited</v>
      </c>
      <c r="Y505" s="31">
        <f t="shared" si="38"/>
        <v>62.79</v>
      </c>
      <c r="Z505">
        <f t="shared" si="39"/>
        <v>72</v>
      </c>
      <c r="AA505" s="48"/>
    </row>
    <row r="506" spans="1:27">
      <c r="A506" s="179">
        <v>45814</v>
      </c>
      <c r="B506" s="178" t="s">
        <v>5289</v>
      </c>
      <c r="C506" s="178" t="s">
        <v>5290</v>
      </c>
      <c r="D506" s="178" t="s">
        <v>12</v>
      </c>
      <c r="E506" s="178" t="s">
        <v>17</v>
      </c>
      <c r="F506" s="178" t="s">
        <v>5291</v>
      </c>
      <c r="G506" s="178" t="s">
        <v>1165</v>
      </c>
      <c r="H506" s="178" t="s">
        <v>22</v>
      </c>
      <c r="I506" s="178" t="s">
        <v>1388</v>
      </c>
      <c r="J506" s="178" t="s">
        <v>4786</v>
      </c>
      <c r="K506" s="178" t="s">
        <v>4854</v>
      </c>
      <c r="L506" s="180">
        <v>4000</v>
      </c>
      <c r="M506" s="181">
        <v>236766.1</v>
      </c>
      <c r="N506" s="2" t="str">
        <f>VLOOKUP($J506,'Material category'!B:D,2,0)</f>
        <v>CA MN</v>
      </c>
      <c r="O506" s="123">
        <f>VLOOKUP(E506,'Billing Type Category'!A:C,3,0)*$L506</f>
        <v>4000</v>
      </c>
      <c r="P506" s="123">
        <f>VLOOKUP($J506,'Material category'!B:F,5,FALSE)*O506</f>
        <v>251160</v>
      </c>
      <c r="Q506" s="123">
        <f t="shared" si="35"/>
        <v>14393.899999999994</v>
      </c>
      <c r="R506" s="182">
        <f>VLOOKUP(E506,'Billing Type Category'!A:C,3,0)*M506</f>
        <v>236766.1</v>
      </c>
      <c r="S506" s="182">
        <f>VLOOKUP($J506,'Material category'!B:F,4,FALSE)*O506</f>
        <v>288000</v>
      </c>
      <c r="T506" s="182">
        <f t="shared" si="36"/>
        <v>18841.121495327101</v>
      </c>
      <c r="U506" s="182">
        <f t="shared" si="37"/>
        <v>255607.2214953271</v>
      </c>
      <c r="V506" s="2" t="str">
        <f>VLOOKUP($J506,'Material category'!B:D,3,0)</f>
        <v>CA</v>
      </c>
      <c r="W506" s="2" t="str">
        <f>VLOOKUP(G506,'Cust Category'!A:C,3,0)</f>
        <v>Key Account</v>
      </c>
      <c r="X506" s="2" t="str">
        <f>VLOOKUP(G506,'Cust Category'!A:C,2,0)</f>
        <v>CP All Public Company Limited</v>
      </c>
      <c r="Y506" s="31">
        <f t="shared" si="38"/>
        <v>62.79</v>
      </c>
      <c r="Z506">
        <f t="shared" si="39"/>
        <v>72</v>
      </c>
      <c r="AA506" s="48"/>
    </row>
    <row r="507" spans="1:27">
      <c r="A507" s="179">
        <v>45814</v>
      </c>
      <c r="B507" s="178" t="s">
        <v>5289</v>
      </c>
      <c r="C507" s="178" t="s">
        <v>5290</v>
      </c>
      <c r="D507" s="178" t="s">
        <v>12</v>
      </c>
      <c r="E507" s="178" t="s">
        <v>17</v>
      </c>
      <c r="F507" s="178" t="s">
        <v>5291</v>
      </c>
      <c r="G507" s="178" t="s">
        <v>1165</v>
      </c>
      <c r="H507" s="178" t="s">
        <v>22</v>
      </c>
      <c r="I507" s="178" t="s">
        <v>1388</v>
      </c>
      <c r="J507" s="178" t="s">
        <v>4801</v>
      </c>
      <c r="K507" s="178" t="s">
        <v>4834</v>
      </c>
      <c r="L507" s="180">
        <v>8000</v>
      </c>
      <c r="M507" s="181">
        <v>473532.37</v>
      </c>
      <c r="N507" s="2" t="str">
        <f>VLOOKUP($J507,'Material category'!B:D,2,0)</f>
        <v>CA 100S YL</v>
      </c>
      <c r="O507" s="123">
        <f>VLOOKUP(E507,'Billing Type Category'!A:C,3,0)*$L507</f>
        <v>8000</v>
      </c>
      <c r="P507" s="123">
        <f>VLOOKUP($J507,'Material category'!B:F,5,FALSE)*O507</f>
        <v>502320</v>
      </c>
      <c r="Q507" s="123">
        <f t="shared" si="35"/>
        <v>28787.630000000005</v>
      </c>
      <c r="R507" s="6">
        <f>VLOOKUP(E507,'Billing Type Category'!A:C,3,0)*M507</f>
        <v>473532.37</v>
      </c>
      <c r="S507" s="6">
        <f>VLOOKUP($J507,'Material category'!B:F,4,FALSE)*O507</f>
        <v>576000</v>
      </c>
      <c r="T507" s="6">
        <f t="shared" si="36"/>
        <v>37682.242990654202</v>
      </c>
      <c r="U507" s="6">
        <f t="shared" si="37"/>
        <v>511214.61299065419</v>
      </c>
      <c r="V507" s="2" t="str">
        <f>VLOOKUP($J507,'Material category'!B:D,3,0)</f>
        <v>CAHD</v>
      </c>
      <c r="W507" s="2" t="str">
        <f>VLOOKUP(G507,'Cust Category'!A:C,3,0)</f>
        <v>Key Account</v>
      </c>
      <c r="X507" s="2" t="str">
        <f>VLOOKUP(G507,'Cust Category'!A:C,2,0)</f>
        <v>CP All Public Company Limited</v>
      </c>
      <c r="Y507" s="31">
        <f t="shared" si="38"/>
        <v>62.79</v>
      </c>
      <c r="Z507">
        <f t="shared" si="39"/>
        <v>72</v>
      </c>
      <c r="AA507" s="48"/>
    </row>
    <row r="508" spans="1:27">
      <c r="A508" s="179">
        <v>45814</v>
      </c>
      <c r="B508" s="178" t="s">
        <v>5289</v>
      </c>
      <c r="C508" s="178" t="s">
        <v>5290</v>
      </c>
      <c r="D508" s="178" t="s">
        <v>12</v>
      </c>
      <c r="E508" s="178" t="s">
        <v>17</v>
      </c>
      <c r="F508" s="178" t="s">
        <v>5291</v>
      </c>
      <c r="G508" s="178" t="s">
        <v>1165</v>
      </c>
      <c r="H508" s="178" t="s">
        <v>22</v>
      </c>
      <c r="I508" s="178" t="s">
        <v>1388</v>
      </c>
      <c r="J508" s="178" t="s">
        <v>4806</v>
      </c>
      <c r="K508" s="178" t="s">
        <v>4852</v>
      </c>
      <c r="L508" s="180">
        <v>1500</v>
      </c>
      <c r="M508" s="181">
        <v>88787.32</v>
      </c>
      <c r="N508" s="2" t="str">
        <f>VLOOKUP($J508,'Material category'!B:D,2,0)</f>
        <v>CA 100S GR</v>
      </c>
      <c r="O508" s="123">
        <f>VLOOKUP(E508,'Billing Type Category'!A:C,3,0)*$L508</f>
        <v>1500</v>
      </c>
      <c r="P508" s="123">
        <f>VLOOKUP($J508,'Material category'!B:F,5,FALSE)*O508</f>
        <v>94185</v>
      </c>
      <c r="Q508" s="123">
        <f t="shared" si="35"/>
        <v>5397.679999999993</v>
      </c>
      <c r="R508" s="6">
        <f>VLOOKUP(E508,'Billing Type Category'!A:C,3,0)*M508</f>
        <v>88787.32</v>
      </c>
      <c r="S508" s="6">
        <f>VLOOKUP($J508,'Material category'!B:F,4,FALSE)*O508</f>
        <v>108000</v>
      </c>
      <c r="T508" s="6">
        <f t="shared" si="36"/>
        <v>7065.4205607476633</v>
      </c>
      <c r="U508" s="6">
        <f t="shared" si="37"/>
        <v>95852.740560747668</v>
      </c>
      <c r="V508" s="2" t="str">
        <f>VLOOKUP($J508,'Material category'!B:D,3,0)</f>
        <v>CAHD</v>
      </c>
      <c r="W508" s="2" t="str">
        <f>VLOOKUP(G508,'Cust Category'!A:C,3,0)</f>
        <v>Key Account</v>
      </c>
      <c r="X508" s="2" t="str">
        <f>VLOOKUP(G508,'Cust Category'!A:C,2,0)</f>
        <v>CP All Public Company Limited</v>
      </c>
      <c r="Y508" s="31">
        <f t="shared" si="38"/>
        <v>62.79</v>
      </c>
      <c r="Z508">
        <f t="shared" si="39"/>
        <v>72</v>
      </c>
      <c r="AA508" s="48"/>
    </row>
    <row r="509" spans="1:27">
      <c r="A509" s="179">
        <v>45814</v>
      </c>
      <c r="B509" s="178" t="s">
        <v>5292</v>
      </c>
      <c r="C509" s="178" t="s">
        <v>5293</v>
      </c>
      <c r="D509" s="178" t="s">
        <v>12</v>
      </c>
      <c r="E509" s="178" t="s">
        <v>17</v>
      </c>
      <c r="F509" s="178" t="s">
        <v>5294</v>
      </c>
      <c r="G509" s="178" t="s">
        <v>1165</v>
      </c>
      <c r="H509" s="178" t="s">
        <v>22</v>
      </c>
      <c r="I509" s="178" t="s">
        <v>1388</v>
      </c>
      <c r="J509" s="178" t="s">
        <v>4874</v>
      </c>
      <c r="K509" s="178" t="s">
        <v>4822</v>
      </c>
      <c r="L509" s="180">
        <v>1000</v>
      </c>
      <c r="M509" s="181">
        <v>98949.53</v>
      </c>
      <c r="N509" s="2" t="str">
        <f>VLOOKUP($J509,'Material category'!B:D,2,0)</f>
        <v>WI BL</v>
      </c>
      <c r="O509" s="123">
        <f>VLOOKUP(E509,'Billing Type Category'!A:C,3,0)*$L509</f>
        <v>1000</v>
      </c>
      <c r="P509" s="123">
        <f>VLOOKUP($J509,'Material category'!B:F,5,FALSE)*O509</f>
        <v>104150</v>
      </c>
      <c r="Q509" s="123">
        <f t="shared" si="35"/>
        <v>5200.4700000000012</v>
      </c>
      <c r="R509" s="6">
        <f>VLOOKUP(E509,'Billing Type Category'!A:C,3,0)*M509</f>
        <v>98949.53</v>
      </c>
      <c r="S509" s="6">
        <f>VLOOKUP($J509,'Material category'!B:F,4,FALSE)*O509</f>
        <v>120000</v>
      </c>
      <c r="T509" s="6">
        <f t="shared" si="36"/>
        <v>7850.467289719626</v>
      </c>
      <c r="U509" s="6">
        <f t="shared" si="37"/>
        <v>106799.99728971963</v>
      </c>
      <c r="V509" s="2" t="str">
        <f>VLOOKUP($J509,'Material category'!B:D,3,0)</f>
        <v>WI</v>
      </c>
      <c r="W509" s="2" t="str">
        <f>VLOOKUP(G509,'Cust Category'!A:C,3,0)</f>
        <v>Key Account</v>
      </c>
      <c r="X509" s="2" t="str">
        <f>VLOOKUP(G509,'Cust Category'!A:C,2,0)</f>
        <v>CP All Public Company Limited</v>
      </c>
      <c r="Y509" s="31">
        <f t="shared" si="38"/>
        <v>104.15</v>
      </c>
      <c r="Z509">
        <f t="shared" si="39"/>
        <v>120</v>
      </c>
      <c r="AA509" s="48"/>
    </row>
    <row r="510" spans="1:27">
      <c r="A510" s="179">
        <v>45814</v>
      </c>
      <c r="B510" s="178" t="s">
        <v>5292</v>
      </c>
      <c r="C510" s="178" t="s">
        <v>5293</v>
      </c>
      <c r="D510" s="178" t="s">
        <v>12</v>
      </c>
      <c r="E510" s="178" t="s">
        <v>17</v>
      </c>
      <c r="F510" s="178" t="s">
        <v>5294</v>
      </c>
      <c r="G510" s="178" t="s">
        <v>1165</v>
      </c>
      <c r="H510" s="178" t="s">
        <v>22</v>
      </c>
      <c r="I510" s="178" t="s">
        <v>1388</v>
      </c>
      <c r="J510" s="178" t="s">
        <v>4898</v>
      </c>
      <c r="K510" s="178" t="s">
        <v>4830</v>
      </c>
      <c r="L510" s="180">
        <v>3000</v>
      </c>
      <c r="M510" s="181">
        <v>177574.64</v>
      </c>
      <c r="N510" s="2" t="str">
        <f>VLOOKUP($J510,'Material category'!B:D,2,0)</f>
        <v>WC RE</v>
      </c>
      <c r="O510" s="123">
        <f>VLOOKUP(E510,'Billing Type Category'!A:C,3,0)*$L510</f>
        <v>3000</v>
      </c>
      <c r="P510" s="123">
        <f>VLOOKUP($J510,'Material category'!B:F,5,FALSE)*O510</f>
        <v>188370</v>
      </c>
      <c r="Q510" s="123">
        <f t="shared" si="35"/>
        <v>10795.359999999986</v>
      </c>
      <c r="R510" s="6">
        <f>VLOOKUP(E510,'Billing Type Category'!A:C,3,0)*M510</f>
        <v>177574.64</v>
      </c>
      <c r="S510" s="6">
        <f>VLOOKUP($J510,'Material category'!B:F,4,FALSE)*O510</f>
        <v>216000</v>
      </c>
      <c r="T510" s="6">
        <f t="shared" si="36"/>
        <v>14130.841121495327</v>
      </c>
      <c r="U510" s="6">
        <f t="shared" si="37"/>
        <v>191705.48112149534</v>
      </c>
      <c r="V510" s="2" t="str">
        <f>VLOOKUP($J510,'Material category'!B:D,3,0)</f>
        <v>WI</v>
      </c>
      <c r="W510" s="2" t="str">
        <f>VLOOKUP(G510,'Cust Category'!A:C,3,0)</f>
        <v>Key Account</v>
      </c>
      <c r="X510" s="2" t="str">
        <f>VLOOKUP(G510,'Cust Category'!A:C,2,0)</f>
        <v>CP All Public Company Limited</v>
      </c>
      <c r="Y510" s="31">
        <f t="shared" si="38"/>
        <v>62.79</v>
      </c>
      <c r="Z510">
        <f t="shared" si="39"/>
        <v>72</v>
      </c>
      <c r="AA510" s="48"/>
    </row>
    <row r="511" spans="1:27">
      <c r="A511" s="179">
        <v>45814</v>
      </c>
      <c r="B511" s="178" t="s">
        <v>5292</v>
      </c>
      <c r="C511" s="178" t="s">
        <v>5293</v>
      </c>
      <c r="D511" s="178" t="s">
        <v>12</v>
      </c>
      <c r="E511" s="178" t="s">
        <v>17</v>
      </c>
      <c r="F511" s="178" t="s">
        <v>5294</v>
      </c>
      <c r="G511" s="178" t="s">
        <v>1165</v>
      </c>
      <c r="H511" s="178" t="s">
        <v>22</v>
      </c>
      <c r="I511" s="178" t="s">
        <v>1388</v>
      </c>
      <c r="J511" s="178" t="s">
        <v>4886</v>
      </c>
      <c r="K511" s="178" t="s">
        <v>4829</v>
      </c>
      <c r="L511" s="180">
        <v>5000</v>
      </c>
      <c r="M511" s="181">
        <v>295957.73</v>
      </c>
      <c r="N511" s="2" t="str">
        <f>VLOOKUP($J511,'Material category'!B:D,2,0)</f>
        <v>WC BL</v>
      </c>
      <c r="O511" s="123">
        <f>VLOOKUP(E511,'Billing Type Category'!A:C,3,0)*$L511</f>
        <v>5000</v>
      </c>
      <c r="P511" s="123">
        <f>VLOOKUP($J511,'Material category'!B:F,5,FALSE)*O511</f>
        <v>313950</v>
      </c>
      <c r="Q511" s="123">
        <f t="shared" si="35"/>
        <v>17992.270000000019</v>
      </c>
      <c r="R511" s="6">
        <f>VLOOKUP(E511,'Billing Type Category'!A:C,3,0)*M511</f>
        <v>295957.73</v>
      </c>
      <c r="S511" s="6">
        <f>VLOOKUP($J511,'Material category'!B:F,4,FALSE)*O511</f>
        <v>360000</v>
      </c>
      <c r="T511" s="6">
        <f t="shared" si="36"/>
        <v>23551.401869158879</v>
      </c>
      <c r="U511" s="6">
        <f t="shared" si="37"/>
        <v>319509.13186915888</v>
      </c>
      <c r="V511" s="2" t="str">
        <f>VLOOKUP($J511,'Material category'!B:D,3,0)</f>
        <v>WI</v>
      </c>
      <c r="W511" s="2" t="str">
        <f>VLOOKUP(G511,'Cust Category'!A:C,3,0)</f>
        <v>Key Account</v>
      </c>
      <c r="X511" s="2" t="str">
        <f>VLOOKUP(G511,'Cust Category'!A:C,2,0)</f>
        <v>CP All Public Company Limited</v>
      </c>
      <c r="Y511" s="31">
        <f t="shared" si="38"/>
        <v>62.79</v>
      </c>
      <c r="Z511">
        <f t="shared" si="39"/>
        <v>72</v>
      </c>
      <c r="AA511" s="48"/>
    </row>
    <row r="512" spans="1:27">
      <c r="A512" s="179">
        <v>45814</v>
      </c>
      <c r="B512" s="178" t="s">
        <v>5292</v>
      </c>
      <c r="C512" s="178" t="s">
        <v>5293</v>
      </c>
      <c r="D512" s="178" t="s">
        <v>12</v>
      </c>
      <c r="E512" s="178" t="s">
        <v>17</v>
      </c>
      <c r="F512" s="178" t="s">
        <v>5294</v>
      </c>
      <c r="G512" s="178" t="s">
        <v>1165</v>
      </c>
      <c r="H512" s="178" t="s">
        <v>22</v>
      </c>
      <c r="I512" s="178" t="s">
        <v>1388</v>
      </c>
      <c r="J512" s="178" t="s">
        <v>4900</v>
      </c>
      <c r="K512" s="178" t="s">
        <v>4831</v>
      </c>
      <c r="L512" s="180">
        <v>2500</v>
      </c>
      <c r="M512" s="181">
        <v>147978.85999999999</v>
      </c>
      <c r="N512" s="2" t="str">
        <f>VLOOKUP($J512,'Material category'!B:D,2,0)</f>
        <v>WC GR</v>
      </c>
      <c r="O512" s="123">
        <f>VLOOKUP(E512,'Billing Type Category'!A:C,3,0)*$L512</f>
        <v>2500</v>
      </c>
      <c r="P512" s="123">
        <f>VLOOKUP($J512,'Material category'!B:F,5,FALSE)*O512</f>
        <v>156975</v>
      </c>
      <c r="Q512" s="123">
        <f t="shared" si="35"/>
        <v>8996.140000000014</v>
      </c>
      <c r="R512" s="6">
        <f>VLOOKUP(E512,'Billing Type Category'!A:C,3,0)*M512</f>
        <v>147978.85999999999</v>
      </c>
      <c r="S512" s="6">
        <f>VLOOKUP($J512,'Material category'!B:F,4,FALSE)*O512</f>
        <v>180000</v>
      </c>
      <c r="T512" s="6">
        <f t="shared" si="36"/>
        <v>11775.700934579439</v>
      </c>
      <c r="U512" s="6">
        <f t="shared" si="37"/>
        <v>159754.56093457944</v>
      </c>
      <c r="V512" s="2" t="str">
        <f>VLOOKUP($J512,'Material category'!B:D,3,0)</f>
        <v>WI</v>
      </c>
      <c r="W512" s="2" t="str">
        <f>VLOOKUP(G512,'Cust Category'!A:C,3,0)</f>
        <v>Key Account</v>
      </c>
      <c r="X512" s="2" t="str">
        <f>VLOOKUP(G512,'Cust Category'!A:C,2,0)</f>
        <v>CP All Public Company Limited</v>
      </c>
      <c r="Y512" s="31">
        <f t="shared" si="38"/>
        <v>62.79</v>
      </c>
      <c r="Z512">
        <f t="shared" si="39"/>
        <v>72</v>
      </c>
      <c r="AA512" s="48"/>
    </row>
    <row r="513" spans="1:27">
      <c r="A513" s="179">
        <v>45814</v>
      </c>
      <c r="B513" s="178" t="s">
        <v>5295</v>
      </c>
      <c r="C513" s="178" t="s">
        <v>5296</v>
      </c>
      <c r="D513" s="178" t="s">
        <v>12</v>
      </c>
      <c r="E513" s="178" t="s">
        <v>17</v>
      </c>
      <c r="F513" s="178" t="s">
        <v>5297</v>
      </c>
      <c r="G513" s="178" t="s">
        <v>1165</v>
      </c>
      <c r="H513" s="178" t="s">
        <v>22</v>
      </c>
      <c r="I513" s="178" t="s">
        <v>1387</v>
      </c>
      <c r="J513" s="178" t="s">
        <v>4902</v>
      </c>
      <c r="K513" s="178" t="s">
        <v>4821</v>
      </c>
      <c r="L513" s="180">
        <v>1000</v>
      </c>
      <c r="M513" s="181">
        <v>133338.28</v>
      </c>
      <c r="N513" s="2" t="str">
        <f>VLOOKUP($J513,'Material category'!B:D,2,0)</f>
        <v>ME OB</v>
      </c>
      <c r="O513" s="123">
        <f>VLOOKUP(E513,'Billing Type Category'!A:C,3,0)*$L513</f>
        <v>1000</v>
      </c>
      <c r="P513" s="123">
        <f>VLOOKUP($J513,'Material category'!B:F,5,FALSE)*O513</f>
        <v>138530</v>
      </c>
      <c r="Q513" s="123">
        <f t="shared" si="35"/>
        <v>5191.7200000000012</v>
      </c>
      <c r="R513" s="6">
        <f>VLOOKUP(E513,'Billing Type Category'!A:C,3,0)*M513</f>
        <v>133338.28</v>
      </c>
      <c r="S513" s="6">
        <f>VLOOKUP($J513,'Material category'!B:F,4,FALSE)*O513</f>
        <v>160000</v>
      </c>
      <c r="T513" s="6">
        <f t="shared" si="36"/>
        <v>10467.289719626167</v>
      </c>
      <c r="U513" s="6">
        <f t="shared" si="37"/>
        <v>143805.56971962616</v>
      </c>
      <c r="V513" s="2" t="str">
        <f>VLOOKUP($J513,'Material category'!B:D,3,0)</f>
        <v>EV</v>
      </c>
      <c r="W513" s="2" t="str">
        <f>VLOOKUP(G513,'Cust Category'!A:C,3,0)</f>
        <v>Key Account</v>
      </c>
      <c r="X513" s="2" t="str">
        <f>VLOOKUP(G513,'Cust Category'!A:C,2,0)</f>
        <v>CP All Public Company Limited</v>
      </c>
      <c r="Y513" s="31">
        <f t="shared" si="38"/>
        <v>138.53</v>
      </c>
      <c r="Z513">
        <f t="shared" si="39"/>
        <v>160</v>
      </c>
      <c r="AA513" s="48"/>
    </row>
    <row r="514" spans="1:27">
      <c r="A514" s="179">
        <v>45814</v>
      </c>
      <c r="B514" s="178" t="s">
        <v>5295</v>
      </c>
      <c r="C514" s="178" t="s">
        <v>5296</v>
      </c>
      <c r="D514" s="178" t="s">
        <v>12</v>
      </c>
      <c r="E514" s="178" t="s">
        <v>17</v>
      </c>
      <c r="F514" s="178" t="s">
        <v>5297</v>
      </c>
      <c r="G514" s="178" t="s">
        <v>1165</v>
      </c>
      <c r="H514" s="178" t="s">
        <v>22</v>
      </c>
      <c r="I514" s="178" t="s">
        <v>1387</v>
      </c>
      <c r="J514" s="178" t="s">
        <v>4791</v>
      </c>
      <c r="K514" s="178" t="s">
        <v>4820</v>
      </c>
      <c r="L514" s="180">
        <v>1500</v>
      </c>
      <c r="M514" s="181">
        <v>200007.42</v>
      </c>
      <c r="N514" s="2" t="str">
        <f>VLOOKUP($J514,'Material category'!B:D,2,0)</f>
        <v>ME SB</v>
      </c>
      <c r="O514" s="123">
        <f>VLOOKUP(E514,'Billing Type Category'!A:C,3,0)*$L514</f>
        <v>1500</v>
      </c>
      <c r="P514" s="123">
        <f>VLOOKUP($J514,'Material category'!B:F,5,FALSE)*O514</f>
        <v>207795</v>
      </c>
      <c r="Q514" s="123">
        <f t="shared" ref="Q514:Q577" si="40">P514-R514</f>
        <v>7787.5799999999872</v>
      </c>
      <c r="R514" s="6">
        <f>VLOOKUP(E514,'Billing Type Category'!A:C,3,0)*M514</f>
        <v>200007.42</v>
      </c>
      <c r="S514" s="6">
        <f>VLOOKUP($J514,'Material category'!B:F,4,FALSE)*O514</f>
        <v>240000</v>
      </c>
      <c r="T514" s="6">
        <f t="shared" ref="T514:T577" si="41">S514*7/107</f>
        <v>15700.934579439252</v>
      </c>
      <c r="U514" s="6">
        <f t="shared" ref="U514:U577" si="42">R514+T514</f>
        <v>215708.35457943927</v>
      </c>
      <c r="V514" s="2" t="str">
        <f>VLOOKUP($J514,'Material category'!B:D,3,0)</f>
        <v>EV</v>
      </c>
      <c r="W514" s="2" t="str">
        <f>VLOOKUP(G514,'Cust Category'!A:C,3,0)</f>
        <v>Key Account</v>
      </c>
      <c r="X514" s="2" t="str">
        <f>VLOOKUP(G514,'Cust Category'!A:C,2,0)</f>
        <v>CP All Public Company Limited</v>
      </c>
      <c r="Y514" s="31">
        <f t="shared" ref="Y514:Y577" si="43">P514/O514</f>
        <v>138.53</v>
      </c>
      <c r="Z514">
        <f t="shared" ref="Z514:Z577" si="44">S514/O514</f>
        <v>160</v>
      </c>
      <c r="AA514" s="48"/>
    </row>
    <row r="515" spans="1:27">
      <c r="A515" s="179">
        <v>45814</v>
      </c>
      <c r="B515" s="178" t="s">
        <v>5295</v>
      </c>
      <c r="C515" s="178" t="s">
        <v>5296</v>
      </c>
      <c r="D515" s="178" t="s">
        <v>12</v>
      </c>
      <c r="E515" s="178" t="s">
        <v>17</v>
      </c>
      <c r="F515" s="178" t="s">
        <v>5297</v>
      </c>
      <c r="G515" s="178" t="s">
        <v>1165</v>
      </c>
      <c r="H515" s="178" t="s">
        <v>22</v>
      </c>
      <c r="I515" s="178" t="s">
        <v>1387</v>
      </c>
      <c r="J515" s="178" t="s">
        <v>4792</v>
      </c>
      <c r="K515" s="178" t="s">
        <v>4851</v>
      </c>
      <c r="L515" s="180">
        <v>500</v>
      </c>
      <c r="M515" s="181">
        <v>71463.77</v>
      </c>
      <c r="N515" s="2" t="str">
        <f>VLOOKUP($J515,'Material category'!B:D,2,0)</f>
        <v>ME OP</v>
      </c>
      <c r="O515" s="123">
        <f>VLOOKUP(E515,'Billing Type Category'!A:C,3,0)*$L515</f>
        <v>500</v>
      </c>
      <c r="P515" s="123">
        <f>VLOOKUP($J515,'Material category'!B:F,5,FALSE)*O515</f>
        <v>75775</v>
      </c>
      <c r="Q515" s="123">
        <f t="shared" si="40"/>
        <v>4311.2299999999959</v>
      </c>
      <c r="R515" s="6">
        <f>VLOOKUP(E515,'Billing Type Category'!A:C,3,0)*M515</f>
        <v>71463.77</v>
      </c>
      <c r="S515" s="6">
        <f>VLOOKUP($J515,'Material category'!B:F,4,FALSE)*O515</f>
        <v>87500</v>
      </c>
      <c r="T515" s="6">
        <f t="shared" si="41"/>
        <v>5724.2990654205605</v>
      </c>
      <c r="U515" s="6">
        <f t="shared" si="42"/>
        <v>77188.069065420568</v>
      </c>
      <c r="V515" s="2" t="str">
        <f>VLOOKUP($J515,'Material category'!B:D,3,0)</f>
        <v>EV</v>
      </c>
      <c r="W515" s="2" t="str">
        <f>VLOOKUP(G515,'Cust Category'!A:C,3,0)</f>
        <v>Key Account</v>
      </c>
      <c r="X515" s="2" t="str">
        <f>VLOOKUP(G515,'Cust Category'!A:C,2,0)</f>
        <v>CP All Public Company Limited</v>
      </c>
      <c r="Y515" s="31">
        <f t="shared" si="43"/>
        <v>151.55000000000001</v>
      </c>
      <c r="Z515">
        <f t="shared" si="44"/>
        <v>175</v>
      </c>
      <c r="AA515" s="48"/>
    </row>
    <row r="516" spans="1:27">
      <c r="A516" s="179">
        <v>45814</v>
      </c>
      <c r="B516" s="178" t="s">
        <v>5295</v>
      </c>
      <c r="C516" s="178" t="s">
        <v>5296</v>
      </c>
      <c r="D516" s="178" t="s">
        <v>12</v>
      </c>
      <c r="E516" s="178" t="s">
        <v>17</v>
      </c>
      <c r="F516" s="178" t="s">
        <v>5297</v>
      </c>
      <c r="G516" s="178" t="s">
        <v>1165</v>
      </c>
      <c r="H516" s="178" t="s">
        <v>22</v>
      </c>
      <c r="I516" s="178" t="s">
        <v>1387</v>
      </c>
      <c r="J516" s="178" t="s">
        <v>4785</v>
      </c>
      <c r="K516" s="178" t="s">
        <v>4832</v>
      </c>
      <c r="L516" s="180">
        <v>16000</v>
      </c>
      <c r="M516" s="181">
        <v>947064.41</v>
      </c>
      <c r="N516" s="2" t="str">
        <f>VLOOKUP($J516,'Material category'!B:D,2,0)</f>
        <v>CA FL</v>
      </c>
      <c r="O516" s="123">
        <f>VLOOKUP(E516,'Billing Type Category'!A:C,3,0)*$L516</f>
        <v>16000</v>
      </c>
      <c r="P516" s="123">
        <f>VLOOKUP($J516,'Material category'!B:F,5,FALSE)*O516</f>
        <v>1004640</v>
      </c>
      <c r="Q516" s="123">
        <f t="shared" si="40"/>
        <v>57575.589999999967</v>
      </c>
      <c r="R516" s="6">
        <f>VLOOKUP(E516,'Billing Type Category'!A:C,3,0)*M516</f>
        <v>947064.41</v>
      </c>
      <c r="S516" s="6">
        <f>VLOOKUP($J516,'Material category'!B:F,4,FALSE)*O516</f>
        <v>1152000</v>
      </c>
      <c r="T516" s="6">
        <f t="shared" si="41"/>
        <v>75364.485981308404</v>
      </c>
      <c r="U516" s="6">
        <f t="shared" si="42"/>
        <v>1022428.8959813084</v>
      </c>
      <c r="V516" s="2" t="str">
        <f>VLOOKUP($J516,'Material category'!B:D,3,0)</f>
        <v>CA</v>
      </c>
      <c r="W516" s="2" t="str">
        <f>VLOOKUP(G516,'Cust Category'!A:C,3,0)</f>
        <v>Key Account</v>
      </c>
      <c r="X516" s="2" t="str">
        <f>VLOOKUP(G516,'Cust Category'!A:C,2,0)</f>
        <v>CP All Public Company Limited</v>
      </c>
      <c r="Y516" s="31">
        <f t="shared" si="43"/>
        <v>62.79</v>
      </c>
      <c r="Z516">
        <f t="shared" si="44"/>
        <v>72</v>
      </c>
      <c r="AA516" s="48"/>
    </row>
    <row r="517" spans="1:27">
      <c r="A517" s="179">
        <v>45814</v>
      </c>
      <c r="B517" s="178" t="s">
        <v>5295</v>
      </c>
      <c r="C517" s="178" t="s">
        <v>5296</v>
      </c>
      <c r="D517" s="178" t="s">
        <v>12</v>
      </c>
      <c r="E517" s="178" t="s">
        <v>17</v>
      </c>
      <c r="F517" s="178" t="s">
        <v>5297</v>
      </c>
      <c r="G517" s="178" t="s">
        <v>1165</v>
      </c>
      <c r="H517" s="178" t="s">
        <v>22</v>
      </c>
      <c r="I517" s="178" t="s">
        <v>1387</v>
      </c>
      <c r="J517" s="178" t="s">
        <v>4782</v>
      </c>
      <c r="K517" s="178" t="s">
        <v>4833</v>
      </c>
      <c r="L517" s="180">
        <v>3000</v>
      </c>
      <c r="M517" s="181">
        <v>177574.58</v>
      </c>
      <c r="N517" s="2" t="str">
        <f>VLOOKUP($J517,'Material category'!B:D,2,0)</f>
        <v>CA BL</v>
      </c>
      <c r="O517" s="123">
        <f>VLOOKUP(E517,'Billing Type Category'!A:C,3,0)*$L517</f>
        <v>3000</v>
      </c>
      <c r="P517" s="123">
        <f>VLOOKUP($J517,'Material category'!B:F,5,FALSE)*O517</f>
        <v>188370</v>
      </c>
      <c r="Q517" s="123">
        <f t="shared" si="40"/>
        <v>10795.420000000013</v>
      </c>
      <c r="R517" s="6">
        <f>VLOOKUP(E517,'Billing Type Category'!A:C,3,0)*M517</f>
        <v>177574.58</v>
      </c>
      <c r="S517" s="6">
        <f>VLOOKUP($J517,'Material category'!B:F,4,FALSE)*O517</f>
        <v>216000</v>
      </c>
      <c r="T517" s="6">
        <f t="shared" si="41"/>
        <v>14130.841121495327</v>
      </c>
      <c r="U517" s="6">
        <f t="shared" si="42"/>
        <v>191705.42112149531</v>
      </c>
      <c r="V517" s="2" t="str">
        <f>VLOOKUP($J517,'Material category'!B:D,3,0)</f>
        <v>CA</v>
      </c>
      <c r="W517" s="2" t="str">
        <f>VLOOKUP(G517,'Cust Category'!A:C,3,0)</f>
        <v>Key Account</v>
      </c>
      <c r="X517" s="2" t="str">
        <f>VLOOKUP(G517,'Cust Category'!A:C,2,0)</f>
        <v>CP All Public Company Limited</v>
      </c>
      <c r="Y517" s="31">
        <f t="shared" si="43"/>
        <v>62.79</v>
      </c>
      <c r="Z517">
        <f t="shared" si="44"/>
        <v>72</v>
      </c>
      <c r="AA517" s="48"/>
    </row>
    <row r="518" spans="1:27">
      <c r="A518" s="179">
        <v>45814</v>
      </c>
      <c r="B518" s="178" t="s">
        <v>5295</v>
      </c>
      <c r="C518" s="178" t="s">
        <v>5296</v>
      </c>
      <c r="D518" s="178" t="s">
        <v>12</v>
      </c>
      <c r="E518" s="178" t="s">
        <v>17</v>
      </c>
      <c r="F518" s="178" t="s">
        <v>5297</v>
      </c>
      <c r="G518" s="178" t="s">
        <v>1165</v>
      </c>
      <c r="H518" s="178" t="s">
        <v>22</v>
      </c>
      <c r="I518" s="178" t="s">
        <v>1387</v>
      </c>
      <c r="J518" s="178" t="s">
        <v>4786</v>
      </c>
      <c r="K518" s="178" t="s">
        <v>4854</v>
      </c>
      <c r="L518" s="180">
        <v>2500</v>
      </c>
      <c r="M518" s="181">
        <v>147978.81</v>
      </c>
      <c r="N518" s="2" t="str">
        <f>VLOOKUP($J518,'Material category'!B:D,2,0)</f>
        <v>CA MN</v>
      </c>
      <c r="O518" s="123">
        <f>VLOOKUP(E518,'Billing Type Category'!A:C,3,0)*$L518</f>
        <v>2500</v>
      </c>
      <c r="P518" s="123">
        <f>VLOOKUP($J518,'Material category'!B:F,5,FALSE)*O518</f>
        <v>156975</v>
      </c>
      <c r="Q518" s="123">
        <f t="shared" si="40"/>
        <v>8996.1900000000023</v>
      </c>
      <c r="R518" s="6">
        <f>VLOOKUP(E518,'Billing Type Category'!A:C,3,0)*M518</f>
        <v>147978.81</v>
      </c>
      <c r="S518" s="6">
        <f>VLOOKUP($J518,'Material category'!B:F,4,FALSE)*O518</f>
        <v>180000</v>
      </c>
      <c r="T518" s="6">
        <f t="shared" si="41"/>
        <v>11775.700934579439</v>
      </c>
      <c r="U518" s="6">
        <f t="shared" si="42"/>
        <v>159754.51093457945</v>
      </c>
      <c r="V518" s="2" t="str">
        <f>VLOOKUP($J518,'Material category'!B:D,3,0)</f>
        <v>CA</v>
      </c>
      <c r="W518" s="2" t="str">
        <f>VLOOKUP(G518,'Cust Category'!A:C,3,0)</f>
        <v>Key Account</v>
      </c>
      <c r="X518" s="2" t="str">
        <f>VLOOKUP(G518,'Cust Category'!A:C,2,0)</f>
        <v>CP All Public Company Limited</v>
      </c>
      <c r="Y518" s="31">
        <f t="shared" si="43"/>
        <v>62.79</v>
      </c>
      <c r="Z518">
        <f t="shared" si="44"/>
        <v>72</v>
      </c>
      <c r="AA518" s="48"/>
    </row>
    <row r="519" spans="1:27">
      <c r="A519" s="179">
        <v>45814</v>
      </c>
      <c r="B519" s="178" t="s">
        <v>5295</v>
      </c>
      <c r="C519" s="178" t="s">
        <v>5296</v>
      </c>
      <c r="D519" s="178" t="s">
        <v>12</v>
      </c>
      <c r="E519" s="178" t="s">
        <v>17</v>
      </c>
      <c r="F519" s="178" t="s">
        <v>5297</v>
      </c>
      <c r="G519" s="178" t="s">
        <v>1165</v>
      </c>
      <c r="H519" s="178" t="s">
        <v>22</v>
      </c>
      <c r="I519" s="178" t="s">
        <v>1387</v>
      </c>
      <c r="J519" s="178" t="s">
        <v>4801</v>
      </c>
      <c r="K519" s="178" t="s">
        <v>4834</v>
      </c>
      <c r="L519" s="180">
        <v>8000</v>
      </c>
      <c r="M519" s="181">
        <v>473532.37</v>
      </c>
      <c r="N519" s="2" t="str">
        <f>VLOOKUP($J519,'Material category'!B:D,2,0)</f>
        <v>CA 100S YL</v>
      </c>
      <c r="O519" s="123">
        <f>VLOOKUP(E519,'Billing Type Category'!A:C,3,0)*$L519</f>
        <v>8000</v>
      </c>
      <c r="P519" s="123">
        <f>VLOOKUP($J519,'Material category'!B:F,5,FALSE)*O519</f>
        <v>502320</v>
      </c>
      <c r="Q519" s="123">
        <f t="shared" si="40"/>
        <v>28787.630000000005</v>
      </c>
      <c r="R519" s="6">
        <f>VLOOKUP(E519,'Billing Type Category'!A:C,3,0)*M519</f>
        <v>473532.37</v>
      </c>
      <c r="S519" s="6">
        <f>VLOOKUP($J519,'Material category'!B:F,4,FALSE)*O519</f>
        <v>576000</v>
      </c>
      <c r="T519" s="6">
        <f t="shared" si="41"/>
        <v>37682.242990654202</v>
      </c>
      <c r="U519" s="6">
        <f t="shared" si="42"/>
        <v>511214.61299065419</v>
      </c>
      <c r="V519" s="2" t="str">
        <f>VLOOKUP($J519,'Material category'!B:D,3,0)</f>
        <v>CAHD</v>
      </c>
      <c r="W519" s="2" t="str">
        <f>VLOOKUP(G519,'Cust Category'!A:C,3,0)</f>
        <v>Key Account</v>
      </c>
      <c r="X519" s="2" t="str">
        <f>VLOOKUP(G519,'Cust Category'!A:C,2,0)</f>
        <v>CP All Public Company Limited</v>
      </c>
      <c r="Y519" s="31">
        <f t="shared" si="43"/>
        <v>62.79</v>
      </c>
      <c r="Z519">
        <f t="shared" si="44"/>
        <v>72</v>
      </c>
      <c r="AA519" s="48"/>
    </row>
    <row r="520" spans="1:27">
      <c r="A520" s="179">
        <v>45814</v>
      </c>
      <c r="B520" s="178" t="s">
        <v>5295</v>
      </c>
      <c r="C520" s="178" t="s">
        <v>5296</v>
      </c>
      <c r="D520" s="178" t="s">
        <v>12</v>
      </c>
      <c r="E520" s="178" t="s">
        <v>17</v>
      </c>
      <c r="F520" s="178" t="s">
        <v>5297</v>
      </c>
      <c r="G520" s="178" t="s">
        <v>1165</v>
      </c>
      <c r="H520" s="178" t="s">
        <v>22</v>
      </c>
      <c r="I520" s="178" t="s">
        <v>1387</v>
      </c>
      <c r="J520" s="178" t="s">
        <v>4806</v>
      </c>
      <c r="K520" s="178" t="s">
        <v>4852</v>
      </c>
      <c r="L520" s="180">
        <v>2500</v>
      </c>
      <c r="M520" s="181">
        <v>147978.85999999999</v>
      </c>
      <c r="N520" s="2" t="str">
        <f>VLOOKUP($J520,'Material category'!B:D,2,0)</f>
        <v>CA 100S GR</v>
      </c>
      <c r="O520" s="123">
        <f>VLOOKUP(E520,'Billing Type Category'!A:C,3,0)*$L520</f>
        <v>2500</v>
      </c>
      <c r="P520" s="123">
        <f>VLOOKUP($J520,'Material category'!B:F,5,FALSE)*O520</f>
        <v>156975</v>
      </c>
      <c r="Q520" s="123">
        <f t="shared" si="40"/>
        <v>8996.140000000014</v>
      </c>
      <c r="R520" s="6">
        <f>VLOOKUP(E520,'Billing Type Category'!A:C,3,0)*M520</f>
        <v>147978.85999999999</v>
      </c>
      <c r="S520" s="6">
        <f>VLOOKUP($J520,'Material category'!B:F,4,FALSE)*O520</f>
        <v>180000</v>
      </c>
      <c r="T520" s="6">
        <f t="shared" si="41"/>
        <v>11775.700934579439</v>
      </c>
      <c r="U520" s="6">
        <f t="shared" si="42"/>
        <v>159754.56093457944</v>
      </c>
      <c r="V520" s="2" t="str">
        <f>VLOOKUP($J520,'Material category'!B:D,3,0)</f>
        <v>CAHD</v>
      </c>
      <c r="W520" s="2" t="str">
        <f>VLOOKUP(G520,'Cust Category'!A:C,3,0)</f>
        <v>Key Account</v>
      </c>
      <c r="X520" s="2" t="str">
        <f>VLOOKUP(G520,'Cust Category'!A:C,2,0)</f>
        <v>CP All Public Company Limited</v>
      </c>
      <c r="Y520" s="31">
        <f t="shared" si="43"/>
        <v>62.79</v>
      </c>
      <c r="Z520">
        <f t="shared" si="44"/>
        <v>72</v>
      </c>
      <c r="AA520" s="48"/>
    </row>
    <row r="521" spans="1:27">
      <c r="A521" s="179">
        <v>45814</v>
      </c>
      <c r="B521" s="178" t="s">
        <v>5298</v>
      </c>
      <c r="C521" s="178" t="s">
        <v>5299</v>
      </c>
      <c r="D521" s="178" t="s">
        <v>12</v>
      </c>
      <c r="E521" s="178" t="s">
        <v>17</v>
      </c>
      <c r="F521" s="178" t="s">
        <v>5300</v>
      </c>
      <c r="G521" s="178" t="s">
        <v>1165</v>
      </c>
      <c r="H521" s="178" t="s">
        <v>22</v>
      </c>
      <c r="I521" s="178" t="s">
        <v>1387</v>
      </c>
      <c r="J521" s="178" t="s">
        <v>4874</v>
      </c>
      <c r="K521" s="178" t="s">
        <v>4822</v>
      </c>
      <c r="L521" s="180">
        <v>500</v>
      </c>
      <c r="M521" s="181">
        <v>49474.77</v>
      </c>
      <c r="N521" s="2" t="str">
        <f>VLOOKUP($J521,'Material category'!B:D,2,0)</f>
        <v>WI BL</v>
      </c>
      <c r="O521" s="123">
        <f>VLOOKUP(E521,'Billing Type Category'!A:C,3,0)*$L521</f>
        <v>500</v>
      </c>
      <c r="P521" s="123">
        <f>VLOOKUP($J521,'Material category'!B:F,5,FALSE)*O521</f>
        <v>52075</v>
      </c>
      <c r="Q521" s="123">
        <f t="shared" si="40"/>
        <v>2600.2300000000032</v>
      </c>
      <c r="R521" s="6">
        <f>VLOOKUP(E521,'Billing Type Category'!A:C,3,0)*M521</f>
        <v>49474.77</v>
      </c>
      <c r="S521" s="6">
        <f>VLOOKUP($J521,'Material category'!B:F,4,FALSE)*O521</f>
        <v>60000</v>
      </c>
      <c r="T521" s="6">
        <f t="shared" si="41"/>
        <v>3925.233644859813</v>
      </c>
      <c r="U521" s="6">
        <f t="shared" si="42"/>
        <v>53400.003644859811</v>
      </c>
      <c r="V521" s="2" t="str">
        <f>VLOOKUP($J521,'Material category'!B:D,3,0)</f>
        <v>WI</v>
      </c>
      <c r="W521" s="2" t="str">
        <f>VLOOKUP(G521,'Cust Category'!A:C,3,0)</f>
        <v>Key Account</v>
      </c>
      <c r="X521" s="2" t="str">
        <f>VLOOKUP(G521,'Cust Category'!A:C,2,0)</f>
        <v>CP All Public Company Limited</v>
      </c>
      <c r="Y521" s="31">
        <f t="shared" si="43"/>
        <v>104.15</v>
      </c>
      <c r="Z521">
        <f t="shared" si="44"/>
        <v>120</v>
      </c>
      <c r="AA521" s="48"/>
    </row>
    <row r="522" spans="1:27">
      <c r="A522" s="179">
        <v>45814</v>
      </c>
      <c r="B522" s="178" t="s">
        <v>5298</v>
      </c>
      <c r="C522" s="178" t="s">
        <v>5299</v>
      </c>
      <c r="D522" s="178" t="s">
        <v>12</v>
      </c>
      <c r="E522" s="178" t="s">
        <v>17</v>
      </c>
      <c r="F522" s="178" t="s">
        <v>5300</v>
      </c>
      <c r="G522" s="178" t="s">
        <v>1165</v>
      </c>
      <c r="H522" s="178" t="s">
        <v>22</v>
      </c>
      <c r="I522" s="178" t="s">
        <v>1387</v>
      </c>
      <c r="J522" s="178" t="s">
        <v>4898</v>
      </c>
      <c r="K522" s="178" t="s">
        <v>4830</v>
      </c>
      <c r="L522" s="180">
        <v>4000</v>
      </c>
      <c r="M522" s="181">
        <v>236766.18</v>
      </c>
      <c r="N522" s="2" t="str">
        <f>VLOOKUP($J522,'Material category'!B:D,2,0)</f>
        <v>WC RE</v>
      </c>
      <c r="O522" s="123">
        <f>VLOOKUP(E522,'Billing Type Category'!A:C,3,0)*$L522</f>
        <v>4000</v>
      </c>
      <c r="P522" s="123">
        <f>VLOOKUP($J522,'Material category'!B:F,5,FALSE)*O522</f>
        <v>251160</v>
      </c>
      <c r="Q522" s="123">
        <f t="shared" si="40"/>
        <v>14393.820000000007</v>
      </c>
      <c r="R522" s="6">
        <f>VLOOKUP(E522,'Billing Type Category'!A:C,3,0)*M522</f>
        <v>236766.18</v>
      </c>
      <c r="S522" s="6">
        <f>VLOOKUP($J522,'Material category'!B:F,4,FALSE)*O522</f>
        <v>288000</v>
      </c>
      <c r="T522" s="6">
        <f t="shared" si="41"/>
        <v>18841.121495327101</v>
      </c>
      <c r="U522" s="6">
        <f t="shared" si="42"/>
        <v>255607.30149532709</v>
      </c>
      <c r="V522" s="2" t="str">
        <f>VLOOKUP($J522,'Material category'!B:D,3,0)</f>
        <v>WI</v>
      </c>
      <c r="W522" s="2" t="str">
        <f>VLOOKUP(G522,'Cust Category'!A:C,3,0)</f>
        <v>Key Account</v>
      </c>
      <c r="X522" s="2" t="str">
        <f>VLOOKUP(G522,'Cust Category'!A:C,2,0)</f>
        <v>CP All Public Company Limited</v>
      </c>
      <c r="Y522" s="31">
        <f t="shared" si="43"/>
        <v>62.79</v>
      </c>
      <c r="Z522">
        <f t="shared" si="44"/>
        <v>72</v>
      </c>
      <c r="AA522" s="48"/>
    </row>
    <row r="523" spans="1:27">
      <c r="A523" s="179">
        <v>45814</v>
      </c>
      <c r="B523" s="178" t="s">
        <v>5298</v>
      </c>
      <c r="C523" s="178" t="s">
        <v>5299</v>
      </c>
      <c r="D523" s="178" t="s">
        <v>12</v>
      </c>
      <c r="E523" s="178" t="s">
        <v>17</v>
      </c>
      <c r="F523" s="178" t="s">
        <v>5300</v>
      </c>
      <c r="G523" s="178" t="s">
        <v>1165</v>
      </c>
      <c r="H523" s="178" t="s">
        <v>22</v>
      </c>
      <c r="I523" s="178" t="s">
        <v>1387</v>
      </c>
      <c r="J523" s="178" t="s">
        <v>4886</v>
      </c>
      <c r="K523" s="178" t="s">
        <v>4829</v>
      </c>
      <c r="L523" s="180">
        <v>4000</v>
      </c>
      <c r="M523" s="181">
        <v>236766.18</v>
      </c>
      <c r="N523" s="2" t="str">
        <f>VLOOKUP($J523,'Material category'!B:D,2,0)</f>
        <v>WC BL</v>
      </c>
      <c r="O523" s="123">
        <f>VLOOKUP(E523,'Billing Type Category'!A:C,3,0)*$L523</f>
        <v>4000</v>
      </c>
      <c r="P523" s="123">
        <f>VLOOKUP($J523,'Material category'!B:F,5,FALSE)*O523</f>
        <v>251160</v>
      </c>
      <c r="Q523" s="123">
        <f t="shared" si="40"/>
        <v>14393.820000000007</v>
      </c>
      <c r="R523" s="6">
        <f>VLOOKUP(E523,'Billing Type Category'!A:C,3,0)*M523</f>
        <v>236766.18</v>
      </c>
      <c r="S523" s="6">
        <f>VLOOKUP($J523,'Material category'!B:F,4,FALSE)*O523</f>
        <v>288000</v>
      </c>
      <c r="T523" s="6">
        <f t="shared" si="41"/>
        <v>18841.121495327101</v>
      </c>
      <c r="U523" s="6">
        <f t="shared" si="42"/>
        <v>255607.30149532709</v>
      </c>
      <c r="V523" s="2" t="str">
        <f>VLOOKUP($J523,'Material category'!B:D,3,0)</f>
        <v>WI</v>
      </c>
      <c r="W523" s="2" t="str">
        <f>VLOOKUP(G523,'Cust Category'!A:C,3,0)</f>
        <v>Key Account</v>
      </c>
      <c r="X523" s="2" t="str">
        <f>VLOOKUP(G523,'Cust Category'!A:C,2,0)</f>
        <v>CP All Public Company Limited</v>
      </c>
      <c r="Y523" s="31">
        <f t="shared" si="43"/>
        <v>62.79</v>
      </c>
      <c r="Z523">
        <f t="shared" si="44"/>
        <v>72</v>
      </c>
      <c r="AA523" s="48"/>
    </row>
    <row r="524" spans="1:27">
      <c r="A524" s="179">
        <v>45814</v>
      </c>
      <c r="B524" s="178" t="s">
        <v>5298</v>
      </c>
      <c r="C524" s="178" t="s">
        <v>5299</v>
      </c>
      <c r="D524" s="178" t="s">
        <v>12</v>
      </c>
      <c r="E524" s="178" t="s">
        <v>17</v>
      </c>
      <c r="F524" s="178" t="s">
        <v>5300</v>
      </c>
      <c r="G524" s="178" t="s">
        <v>1165</v>
      </c>
      <c r="H524" s="178" t="s">
        <v>22</v>
      </c>
      <c r="I524" s="178" t="s">
        <v>1387</v>
      </c>
      <c r="J524" s="178" t="s">
        <v>4900</v>
      </c>
      <c r="K524" s="178" t="s">
        <v>4831</v>
      </c>
      <c r="L524" s="180">
        <v>3000</v>
      </c>
      <c r="M524" s="181">
        <v>177574.64</v>
      </c>
      <c r="N524" s="2" t="str">
        <f>VLOOKUP($J524,'Material category'!B:D,2,0)</f>
        <v>WC GR</v>
      </c>
      <c r="O524" s="123">
        <f>VLOOKUP(E524,'Billing Type Category'!A:C,3,0)*$L524</f>
        <v>3000</v>
      </c>
      <c r="P524" s="123">
        <f>VLOOKUP($J524,'Material category'!B:F,5,FALSE)*O524</f>
        <v>188370</v>
      </c>
      <c r="Q524" s="123">
        <f t="shared" si="40"/>
        <v>10795.359999999986</v>
      </c>
      <c r="R524" s="182">
        <f>VLOOKUP(E524,'Billing Type Category'!A:C,3,0)*M524</f>
        <v>177574.64</v>
      </c>
      <c r="S524" s="182">
        <f>VLOOKUP($J524,'Material category'!B:F,4,FALSE)*O524</f>
        <v>216000</v>
      </c>
      <c r="T524" s="182">
        <f t="shared" si="41"/>
        <v>14130.841121495327</v>
      </c>
      <c r="U524" s="182">
        <f t="shared" si="42"/>
        <v>191705.48112149534</v>
      </c>
      <c r="V524" s="2" t="str">
        <f>VLOOKUP($J524,'Material category'!B:D,3,0)</f>
        <v>WI</v>
      </c>
      <c r="W524" s="2" t="str">
        <f>VLOOKUP(G524,'Cust Category'!A:C,3,0)</f>
        <v>Key Account</v>
      </c>
      <c r="X524" s="2" t="str">
        <f>VLOOKUP(G524,'Cust Category'!A:C,2,0)</f>
        <v>CP All Public Company Limited</v>
      </c>
      <c r="Y524" s="31">
        <f t="shared" si="43"/>
        <v>62.79</v>
      </c>
      <c r="Z524">
        <f t="shared" si="44"/>
        <v>72</v>
      </c>
      <c r="AA524" s="48"/>
    </row>
    <row r="525" spans="1:27">
      <c r="A525" s="179">
        <v>45814</v>
      </c>
      <c r="B525" s="178" t="s">
        <v>5301</v>
      </c>
      <c r="C525" s="178" t="s">
        <v>5302</v>
      </c>
      <c r="D525" s="178" t="s">
        <v>12</v>
      </c>
      <c r="E525" s="178" t="s">
        <v>17</v>
      </c>
      <c r="F525" s="178" t="s">
        <v>5303</v>
      </c>
      <c r="G525" s="178" t="s">
        <v>1165</v>
      </c>
      <c r="H525" s="178" t="s">
        <v>22</v>
      </c>
      <c r="I525" s="178" t="s">
        <v>1383</v>
      </c>
      <c r="J525" s="178" t="s">
        <v>4902</v>
      </c>
      <c r="K525" s="178" t="s">
        <v>4821</v>
      </c>
      <c r="L525" s="180">
        <v>500</v>
      </c>
      <c r="M525" s="181">
        <v>66669.14</v>
      </c>
      <c r="N525" s="2" t="str">
        <f>VLOOKUP($J525,'Material category'!B:D,2,0)</f>
        <v>ME OB</v>
      </c>
      <c r="O525" s="123">
        <f>VLOOKUP(E525,'Billing Type Category'!A:C,3,0)*$L525</f>
        <v>500</v>
      </c>
      <c r="P525" s="123">
        <f>VLOOKUP($J525,'Material category'!B:F,5,FALSE)*O525</f>
        <v>69265</v>
      </c>
      <c r="Q525" s="123">
        <f t="shared" si="40"/>
        <v>2595.8600000000006</v>
      </c>
      <c r="R525" s="6">
        <f>VLOOKUP(E525,'Billing Type Category'!A:C,3,0)*M525</f>
        <v>66669.14</v>
      </c>
      <c r="S525" s="6">
        <f>VLOOKUP($J525,'Material category'!B:F,4,FALSE)*O525</f>
        <v>80000</v>
      </c>
      <c r="T525" s="6">
        <f t="shared" si="41"/>
        <v>5233.6448598130837</v>
      </c>
      <c r="U525" s="6">
        <f t="shared" si="42"/>
        <v>71902.78485981308</v>
      </c>
      <c r="V525" s="2" t="str">
        <f>VLOOKUP($J525,'Material category'!B:D,3,0)</f>
        <v>EV</v>
      </c>
      <c r="W525" s="2" t="str">
        <f>VLOOKUP(G525,'Cust Category'!A:C,3,0)</f>
        <v>Key Account</v>
      </c>
      <c r="X525" s="2" t="str">
        <f>VLOOKUP(G525,'Cust Category'!A:C,2,0)</f>
        <v>CP All Public Company Limited</v>
      </c>
      <c r="Y525" s="31">
        <f t="shared" si="43"/>
        <v>138.53</v>
      </c>
      <c r="Z525">
        <f t="shared" si="44"/>
        <v>160</v>
      </c>
      <c r="AA525" s="48"/>
    </row>
    <row r="526" spans="1:27">
      <c r="A526" s="179">
        <v>45814</v>
      </c>
      <c r="B526" s="178" t="s">
        <v>5301</v>
      </c>
      <c r="C526" s="178" t="s">
        <v>5302</v>
      </c>
      <c r="D526" s="178" t="s">
        <v>12</v>
      </c>
      <c r="E526" s="178" t="s">
        <v>17</v>
      </c>
      <c r="F526" s="178" t="s">
        <v>5303</v>
      </c>
      <c r="G526" s="178" t="s">
        <v>1165</v>
      </c>
      <c r="H526" s="178" t="s">
        <v>22</v>
      </c>
      <c r="I526" s="178" t="s">
        <v>1383</v>
      </c>
      <c r="J526" s="178" t="s">
        <v>4791</v>
      </c>
      <c r="K526" s="178" t="s">
        <v>4820</v>
      </c>
      <c r="L526" s="180">
        <v>500</v>
      </c>
      <c r="M526" s="181">
        <v>66669.14</v>
      </c>
      <c r="N526" s="2" t="str">
        <f>VLOOKUP($J526,'Material category'!B:D,2,0)</f>
        <v>ME SB</v>
      </c>
      <c r="O526" s="123">
        <f>VLOOKUP(E526,'Billing Type Category'!A:C,3,0)*$L526</f>
        <v>500</v>
      </c>
      <c r="P526" s="123">
        <f>VLOOKUP($J526,'Material category'!B:F,5,FALSE)*O526</f>
        <v>69265</v>
      </c>
      <c r="Q526" s="123">
        <f t="shared" si="40"/>
        <v>2595.8600000000006</v>
      </c>
      <c r="R526" s="6">
        <f>VLOOKUP(E526,'Billing Type Category'!A:C,3,0)*M526</f>
        <v>66669.14</v>
      </c>
      <c r="S526" s="6">
        <f>VLOOKUP($J526,'Material category'!B:F,4,FALSE)*O526</f>
        <v>80000</v>
      </c>
      <c r="T526" s="6">
        <f t="shared" si="41"/>
        <v>5233.6448598130837</v>
      </c>
      <c r="U526" s="6">
        <f t="shared" si="42"/>
        <v>71902.78485981308</v>
      </c>
      <c r="V526" s="2" t="str">
        <f>VLOOKUP($J526,'Material category'!B:D,3,0)</f>
        <v>EV</v>
      </c>
      <c r="W526" s="2" t="str">
        <f>VLOOKUP(G526,'Cust Category'!A:C,3,0)</f>
        <v>Key Account</v>
      </c>
      <c r="X526" s="2" t="str">
        <f>VLOOKUP(G526,'Cust Category'!A:C,2,0)</f>
        <v>CP All Public Company Limited</v>
      </c>
      <c r="Y526" s="31">
        <f t="shared" si="43"/>
        <v>138.53</v>
      </c>
      <c r="Z526">
        <f t="shared" si="44"/>
        <v>160</v>
      </c>
      <c r="AA526" s="48"/>
    </row>
    <row r="527" spans="1:27">
      <c r="A527" s="179">
        <v>45814</v>
      </c>
      <c r="B527" s="178" t="s">
        <v>5301</v>
      </c>
      <c r="C527" s="178" t="s">
        <v>5302</v>
      </c>
      <c r="D527" s="178" t="s">
        <v>12</v>
      </c>
      <c r="E527" s="178" t="s">
        <v>17</v>
      </c>
      <c r="F527" s="178" t="s">
        <v>5303</v>
      </c>
      <c r="G527" s="178" t="s">
        <v>1165</v>
      </c>
      <c r="H527" s="178" t="s">
        <v>22</v>
      </c>
      <c r="I527" s="178" t="s">
        <v>1383</v>
      </c>
      <c r="J527" s="178" t="s">
        <v>4792</v>
      </c>
      <c r="K527" s="178" t="s">
        <v>4851</v>
      </c>
      <c r="L527" s="180">
        <v>500</v>
      </c>
      <c r="M527" s="181">
        <v>71463.77</v>
      </c>
      <c r="N527" s="2" t="str">
        <f>VLOOKUP($J527,'Material category'!B:D,2,0)</f>
        <v>ME OP</v>
      </c>
      <c r="O527" s="123">
        <f>VLOOKUP(E527,'Billing Type Category'!A:C,3,0)*$L527</f>
        <v>500</v>
      </c>
      <c r="P527" s="123">
        <f>VLOOKUP($J527,'Material category'!B:F,5,FALSE)*O527</f>
        <v>75775</v>
      </c>
      <c r="Q527" s="123">
        <f t="shared" si="40"/>
        <v>4311.2299999999959</v>
      </c>
      <c r="R527" s="6">
        <f>VLOOKUP(E527,'Billing Type Category'!A:C,3,0)*M527</f>
        <v>71463.77</v>
      </c>
      <c r="S527" s="6">
        <f>VLOOKUP($J527,'Material category'!B:F,4,FALSE)*O527</f>
        <v>87500</v>
      </c>
      <c r="T527" s="6">
        <f t="shared" si="41"/>
        <v>5724.2990654205605</v>
      </c>
      <c r="U527" s="6">
        <f t="shared" si="42"/>
        <v>77188.069065420568</v>
      </c>
      <c r="V527" s="2" t="str">
        <f>VLOOKUP($J527,'Material category'!B:D,3,0)</f>
        <v>EV</v>
      </c>
      <c r="W527" s="2" t="str">
        <f>VLOOKUP(G527,'Cust Category'!A:C,3,0)</f>
        <v>Key Account</v>
      </c>
      <c r="X527" s="2" t="str">
        <f>VLOOKUP(G527,'Cust Category'!A:C,2,0)</f>
        <v>CP All Public Company Limited</v>
      </c>
      <c r="Y527" s="31">
        <f t="shared" si="43"/>
        <v>151.55000000000001</v>
      </c>
      <c r="Z527">
        <f t="shared" si="44"/>
        <v>175</v>
      </c>
      <c r="AA527" s="48"/>
    </row>
    <row r="528" spans="1:27">
      <c r="A528" s="179">
        <v>45814</v>
      </c>
      <c r="B528" s="178" t="s">
        <v>5301</v>
      </c>
      <c r="C528" s="178" t="s">
        <v>5302</v>
      </c>
      <c r="D528" s="178" t="s">
        <v>12</v>
      </c>
      <c r="E528" s="178" t="s">
        <v>17</v>
      </c>
      <c r="F528" s="178" t="s">
        <v>5303</v>
      </c>
      <c r="G528" s="178" t="s">
        <v>1165</v>
      </c>
      <c r="H528" s="178" t="s">
        <v>22</v>
      </c>
      <c r="I528" s="178" t="s">
        <v>1383</v>
      </c>
      <c r="J528" s="178" t="s">
        <v>4785</v>
      </c>
      <c r="K528" s="178" t="s">
        <v>4832</v>
      </c>
      <c r="L528" s="180">
        <v>16000</v>
      </c>
      <c r="M528" s="181">
        <v>947064.41</v>
      </c>
      <c r="N528" s="2" t="str">
        <f>VLOOKUP($J528,'Material category'!B:D,2,0)</f>
        <v>CA FL</v>
      </c>
      <c r="O528" s="123">
        <f>VLOOKUP(E528,'Billing Type Category'!A:C,3,0)*$L528</f>
        <v>16000</v>
      </c>
      <c r="P528" s="123">
        <f>VLOOKUP($J528,'Material category'!B:F,5,FALSE)*O528</f>
        <v>1004640</v>
      </c>
      <c r="Q528" s="123">
        <f t="shared" si="40"/>
        <v>57575.589999999967</v>
      </c>
      <c r="R528" s="6">
        <f>VLOOKUP(E528,'Billing Type Category'!A:C,3,0)*M528</f>
        <v>947064.41</v>
      </c>
      <c r="S528" s="6">
        <f>VLOOKUP($J528,'Material category'!B:F,4,FALSE)*O528</f>
        <v>1152000</v>
      </c>
      <c r="T528" s="6">
        <f t="shared" si="41"/>
        <v>75364.485981308404</v>
      </c>
      <c r="U528" s="6">
        <f t="shared" si="42"/>
        <v>1022428.8959813084</v>
      </c>
      <c r="V528" s="2" t="str">
        <f>VLOOKUP($J528,'Material category'!B:D,3,0)</f>
        <v>CA</v>
      </c>
      <c r="W528" s="2" t="str">
        <f>VLOOKUP(G528,'Cust Category'!A:C,3,0)</f>
        <v>Key Account</v>
      </c>
      <c r="X528" s="2" t="str">
        <f>VLOOKUP(G528,'Cust Category'!A:C,2,0)</f>
        <v>CP All Public Company Limited</v>
      </c>
      <c r="Y528" s="31">
        <f t="shared" si="43"/>
        <v>62.79</v>
      </c>
      <c r="Z528">
        <f t="shared" si="44"/>
        <v>72</v>
      </c>
      <c r="AA528" s="48"/>
    </row>
    <row r="529" spans="1:27">
      <c r="A529" s="179">
        <v>45814</v>
      </c>
      <c r="B529" s="178" t="s">
        <v>5301</v>
      </c>
      <c r="C529" s="178" t="s">
        <v>5302</v>
      </c>
      <c r="D529" s="178" t="s">
        <v>12</v>
      </c>
      <c r="E529" s="178" t="s">
        <v>17</v>
      </c>
      <c r="F529" s="178" t="s">
        <v>5303</v>
      </c>
      <c r="G529" s="178" t="s">
        <v>1165</v>
      </c>
      <c r="H529" s="178" t="s">
        <v>22</v>
      </c>
      <c r="I529" s="178" t="s">
        <v>1383</v>
      </c>
      <c r="J529" s="178" t="s">
        <v>4782</v>
      </c>
      <c r="K529" s="178" t="s">
        <v>4833</v>
      </c>
      <c r="L529" s="180">
        <v>12000</v>
      </c>
      <c r="M529" s="181">
        <v>710298.31</v>
      </c>
      <c r="N529" s="2" t="str">
        <f>VLOOKUP($J529,'Material category'!B:D,2,0)</f>
        <v>CA BL</v>
      </c>
      <c r="O529" s="123">
        <f>VLOOKUP(E529,'Billing Type Category'!A:C,3,0)*$L529</f>
        <v>12000</v>
      </c>
      <c r="P529" s="123">
        <f>VLOOKUP($J529,'Material category'!B:F,5,FALSE)*O529</f>
        <v>753480</v>
      </c>
      <c r="Q529" s="123">
        <f t="shared" si="40"/>
        <v>43181.689999999944</v>
      </c>
      <c r="R529" s="6">
        <f>VLOOKUP(E529,'Billing Type Category'!A:C,3,0)*M529</f>
        <v>710298.31</v>
      </c>
      <c r="S529" s="6">
        <f>VLOOKUP($J529,'Material category'!B:F,4,FALSE)*O529</f>
        <v>864000</v>
      </c>
      <c r="T529" s="6">
        <f t="shared" si="41"/>
        <v>56523.364485981307</v>
      </c>
      <c r="U529" s="6">
        <f t="shared" si="42"/>
        <v>766821.67448598135</v>
      </c>
      <c r="V529" s="2" t="str">
        <f>VLOOKUP($J529,'Material category'!B:D,3,0)</f>
        <v>CA</v>
      </c>
      <c r="W529" s="2" t="str">
        <f>VLOOKUP(G529,'Cust Category'!A:C,3,0)</f>
        <v>Key Account</v>
      </c>
      <c r="X529" s="2" t="str">
        <f>VLOOKUP(G529,'Cust Category'!A:C,2,0)</f>
        <v>CP All Public Company Limited</v>
      </c>
      <c r="Y529" s="31">
        <f t="shared" si="43"/>
        <v>62.79</v>
      </c>
      <c r="Z529">
        <f t="shared" si="44"/>
        <v>72</v>
      </c>
      <c r="AA529" s="48"/>
    </row>
    <row r="530" spans="1:27">
      <c r="A530" s="179">
        <v>45814</v>
      </c>
      <c r="B530" s="178" t="s">
        <v>5301</v>
      </c>
      <c r="C530" s="178" t="s">
        <v>5302</v>
      </c>
      <c r="D530" s="178" t="s">
        <v>12</v>
      </c>
      <c r="E530" s="178" t="s">
        <v>17</v>
      </c>
      <c r="F530" s="178" t="s">
        <v>5303</v>
      </c>
      <c r="G530" s="178" t="s">
        <v>1165</v>
      </c>
      <c r="H530" s="178" t="s">
        <v>22</v>
      </c>
      <c r="I530" s="178" t="s">
        <v>1383</v>
      </c>
      <c r="J530" s="178" t="s">
        <v>4786</v>
      </c>
      <c r="K530" s="178" t="s">
        <v>4854</v>
      </c>
      <c r="L530" s="180">
        <v>1000</v>
      </c>
      <c r="M530" s="181">
        <v>59191.53</v>
      </c>
      <c r="N530" s="2" t="str">
        <f>VLOOKUP($J530,'Material category'!B:D,2,0)</f>
        <v>CA MN</v>
      </c>
      <c r="O530" s="123">
        <f>VLOOKUP(E530,'Billing Type Category'!A:C,3,0)*$L530</f>
        <v>1000</v>
      </c>
      <c r="P530" s="123">
        <f>VLOOKUP($J530,'Material category'!B:F,5,FALSE)*O530</f>
        <v>62790</v>
      </c>
      <c r="Q530" s="123">
        <f t="shared" si="40"/>
        <v>3598.4700000000012</v>
      </c>
      <c r="R530" s="6">
        <f>VLOOKUP(E530,'Billing Type Category'!A:C,3,0)*M530</f>
        <v>59191.53</v>
      </c>
      <c r="S530" s="6">
        <f>VLOOKUP($J530,'Material category'!B:F,4,FALSE)*O530</f>
        <v>72000</v>
      </c>
      <c r="T530" s="6">
        <f t="shared" si="41"/>
        <v>4710.2803738317753</v>
      </c>
      <c r="U530" s="6">
        <f t="shared" si="42"/>
        <v>63901.810373831773</v>
      </c>
      <c r="V530" s="2" t="str">
        <f>VLOOKUP($J530,'Material category'!B:D,3,0)</f>
        <v>CA</v>
      </c>
      <c r="W530" s="2" t="str">
        <f>VLOOKUP(G530,'Cust Category'!A:C,3,0)</f>
        <v>Key Account</v>
      </c>
      <c r="X530" s="2" t="str">
        <f>VLOOKUP(G530,'Cust Category'!A:C,2,0)</f>
        <v>CP All Public Company Limited</v>
      </c>
      <c r="Y530" s="31">
        <f t="shared" si="43"/>
        <v>62.79</v>
      </c>
      <c r="Z530">
        <f t="shared" si="44"/>
        <v>72</v>
      </c>
      <c r="AA530" s="48"/>
    </row>
    <row r="531" spans="1:27">
      <c r="A531" s="179">
        <v>45814</v>
      </c>
      <c r="B531" s="178" t="s">
        <v>5301</v>
      </c>
      <c r="C531" s="178" t="s">
        <v>5302</v>
      </c>
      <c r="D531" s="178" t="s">
        <v>12</v>
      </c>
      <c r="E531" s="178" t="s">
        <v>17</v>
      </c>
      <c r="F531" s="178" t="s">
        <v>5303</v>
      </c>
      <c r="G531" s="178" t="s">
        <v>1165</v>
      </c>
      <c r="H531" s="178" t="s">
        <v>22</v>
      </c>
      <c r="I531" s="178" t="s">
        <v>1383</v>
      </c>
      <c r="J531" s="178" t="s">
        <v>4801</v>
      </c>
      <c r="K531" s="178" t="s">
        <v>4834</v>
      </c>
      <c r="L531" s="180">
        <v>1000</v>
      </c>
      <c r="M531" s="181">
        <v>59191.55</v>
      </c>
      <c r="N531" s="2" t="str">
        <f>VLOOKUP($J531,'Material category'!B:D,2,0)</f>
        <v>CA 100S YL</v>
      </c>
      <c r="O531" s="123">
        <f>VLOOKUP(E531,'Billing Type Category'!A:C,3,0)*$L531</f>
        <v>1000</v>
      </c>
      <c r="P531" s="123">
        <f>VLOOKUP($J531,'Material category'!B:F,5,FALSE)*O531</f>
        <v>62790</v>
      </c>
      <c r="Q531" s="123">
        <f t="shared" si="40"/>
        <v>3598.4499999999971</v>
      </c>
      <c r="R531" s="6">
        <f>VLOOKUP(E531,'Billing Type Category'!A:C,3,0)*M531</f>
        <v>59191.55</v>
      </c>
      <c r="S531" s="6">
        <f>VLOOKUP($J531,'Material category'!B:F,4,FALSE)*O531</f>
        <v>72000</v>
      </c>
      <c r="T531" s="6">
        <f t="shared" si="41"/>
        <v>4710.2803738317753</v>
      </c>
      <c r="U531" s="6">
        <f t="shared" si="42"/>
        <v>63901.830373831777</v>
      </c>
      <c r="V531" s="2" t="str">
        <f>VLOOKUP($J531,'Material category'!B:D,3,0)</f>
        <v>CAHD</v>
      </c>
      <c r="W531" s="2" t="str">
        <f>VLOOKUP(G531,'Cust Category'!A:C,3,0)</f>
        <v>Key Account</v>
      </c>
      <c r="X531" s="2" t="str">
        <f>VLOOKUP(G531,'Cust Category'!A:C,2,0)</f>
        <v>CP All Public Company Limited</v>
      </c>
      <c r="Y531" s="31">
        <f t="shared" si="43"/>
        <v>62.79</v>
      </c>
      <c r="Z531">
        <f t="shared" si="44"/>
        <v>72</v>
      </c>
      <c r="AA531" s="48"/>
    </row>
    <row r="532" spans="1:27">
      <c r="A532" s="179">
        <v>45814</v>
      </c>
      <c r="B532" s="178" t="s">
        <v>5301</v>
      </c>
      <c r="C532" s="178" t="s">
        <v>5302</v>
      </c>
      <c r="D532" s="178" t="s">
        <v>12</v>
      </c>
      <c r="E532" s="178" t="s">
        <v>17</v>
      </c>
      <c r="F532" s="178" t="s">
        <v>5303</v>
      </c>
      <c r="G532" s="178" t="s">
        <v>1165</v>
      </c>
      <c r="H532" s="178" t="s">
        <v>22</v>
      </c>
      <c r="I532" s="178" t="s">
        <v>1383</v>
      </c>
      <c r="J532" s="178" t="s">
        <v>4806</v>
      </c>
      <c r="K532" s="178" t="s">
        <v>4852</v>
      </c>
      <c r="L532" s="180">
        <v>1000</v>
      </c>
      <c r="M532" s="181">
        <v>59191.55</v>
      </c>
      <c r="N532" s="2" t="str">
        <f>VLOOKUP($J532,'Material category'!B:D,2,0)</f>
        <v>CA 100S GR</v>
      </c>
      <c r="O532" s="123">
        <f>VLOOKUP(E532,'Billing Type Category'!A:C,3,0)*$L532</f>
        <v>1000</v>
      </c>
      <c r="P532" s="123">
        <f>VLOOKUP($J532,'Material category'!B:F,5,FALSE)*O532</f>
        <v>62790</v>
      </c>
      <c r="Q532" s="123">
        <f t="shared" si="40"/>
        <v>3598.4499999999971</v>
      </c>
      <c r="R532" s="6">
        <f>VLOOKUP(E532,'Billing Type Category'!A:C,3,0)*M532</f>
        <v>59191.55</v>
      </c>
      <c r="S532" s="6">
        <f>VLOOKUP($J532,'Material category'!B:F,4,FALSE)*O532</f>
        <v>72000</v>
      </c>
      <c r="T532" s="6">
        <f t="shared" si="41"/>
        <v>4710.2803738317753</v>
      </c>
      <c r="U532" s="6">
        <f t="shared" si="42"/>
        <v>63901.830373831777</v>
      </c>
      <c r="V532" s="2" t="str">
        <f>VLOOKUP($J532,'Material category'!B:D,3,0)</f>
        <v>CAHD</v>
      </c>
      <c r="W532" s="2" t="str">
        <f>VLOOKUP(G532,'Cust Category'!A:C,3,0)</f>
        <v>Key Account</v>
      </c>
      <c r="X532" s="2" t="str">
        <f>VLOOKUP(G532,'Cust Category'!A:C,2,0)</f>
        <v>CP All Public Company Limited</v>
      </c>
      <c r="Y532" s="31">
        <f t="shared" si="43"/>
        <v>62.79</v>
      </c>
      <c r="Z532">
        <f t="shared" si="44"/>
        <v>72</v>
      </c>
      <c r="AA532" s="48"/>
    </row>
    <row r="533" spans="1:27">
      <c r="A533" s="179">
        <v>45814</v>
      </c>
      <c r="B533" s="178" t="s">
        <v>5304</v>
      </c>
      <c r="C533" s="178" t="s">
        <v>5305</v>
      </c>
      <c r="D533" s="178" t="s">
        <v>12</v>
      </c>
      <c r="E533" s="178" t="s">
        <v>17</v>
      </c>
      <c r="F533" s="178" t="s">
        <v>5306</v>
      </c>
      <c r="G533" s="178" t="s">
        <v>1165</v>
      </c>
      <c r="H533" s="178" t="s">
        <v>22</v>
      </c>
      <c r="I533" s="178" t="s">
        <v>1383</v>
      </c>
      <c r="J533" s="178" t="s">
        <v>4874</v>
      </c>
      <c r="K533" s="178" t="s">
        <v>4822</v>
      </c>
      <c r="L533" s="180">
        <v>2000</v>
      </c>
      <c r="M533" s="181">
        <v>197899.07</v>
      </c>
      <c r="N533" s="2" t="str">
        <f>VLOOKUP($J533,'Material category'!B:D,2,0)</f>
        <v>WI BL</v>
      </c>
      <c r="O533" s="123">
        <f>VLOOKUP(E533,'Billing Type Category'!A:C,3,0)*$L533</f>
        <v>2000</v>
      </c>
      <c r="P533" s="123">
        <f>VLOOKUP($J533,'Material category'!B:F,5,FALSE)*O533</f>
        <v>208300</v>
      </c>
      <c r="Q533" s="123">
        <f t="shared" si="40"/>
        <v>10400.929999999993</v>
      </c>
      <c r="R533" s="6">
        <f>VLOOKUP(E533,'Billing Type Category'!A:C,3,0)*M533</f>
        <v>197899.07</v>
      </c>
      <c r="S533" s="6">
        <f>VLOOKUP($J533,'Material category'!B:F,4,FALSE)*O533</f>
        <v>240000</v>
      </c>
      <c r="T533" s="6">
        <f t="shared" si="41"/>
        <v>15700.934579439252</v>
      </c>
      <c r="U533" s="6">
        <f t="shared" si="42"/>
        <v>213600.00457943926</v>
      </c>
      <c r="V533" s="2" t="str">
        <f>VLOOKUP($J533,'Material category'!B:D,3,0)</f>
        <v>WI</v>
      </c>
      <c r="W533" s="2" t="str">
        <f>VLOOKUP(G533,'Cust Category'!A:C,3,0)</f>
        <v>Key Account</v>
      </c>
      <c r="X533" s="2" t="str">
        <f>VLOOKUP(G533,'Cust Category'!A:C,2,0)</f>
        <v>CP All Public Company Limited</v>
      </c>
      <c r="Y533" s="31">
        <f t="shared" si="43"/>
        <v>104.15</v>
      </c>
      <c r="Z533">
        <f t="shared" si="44"/>
        <v>120</v>
      </c>
      <c r="AA533" s="48"/>
    </row>
    <row r="534" spans="1:27">
      <c r="A534" s="179">
        <v>45814</v>
      </c>
      <c r="B534" s="178" t="s">
        <v>5304</v>
      </c>
      <c r="C534" s="178" t="s">
        <v>5305</v>
      </c>
      <c r="D534" s="178" t="s">
        <v>12</v>
      </c>
      <c r="E534" s="178" t="s">
        <v>17</v>
      </c>
      <c r="F534" s="178" t="s">
        <v>5306</v>
      </c>
      <c r="G534" s="178" t="s">
        <v>1165</v>
      </c>
      <c r="H534" s="178" t="s">
        <v>22</v>
      </c>
      <c r="I534" s="178" t="s">
        <v>1383</v>
      </c>
      <c r="J534" s="178" t="s">
        <v>4898</v>
      </c>
      <c r="K534" s="178" t="s">
        <v>4830</v>
      </c>
      <c r="L534" s="180">
        <v>2000</v>
      </c>
      <c r="M534" s="181">
        <v>118383.09</v>
      </c>
      <c r="N534" s="2" t="str">
        <f>VLOOKUP($J534,'Material category'!B:D,2,0)</f>
        <v>WC RE</v>
      </c>
      <c r="O534" s="123">
        <f>VLOOKUP(E534,'Billing Type Category'!A:C,3,0)*$L534</f>
        <v>2000</v>
      </c>
      <c r="P534" s="123">
        <f>VLOOKUP($J534,'Material category'!B:F,5,FALSE)*O534</f>
        <v>125580</v>
      </c>
      <c r="Q534" s="123">
        <f t="shared" si="40"/>
        <v>7196.9100000000035</v>
      </c>
      <c r="R534" s="6">
        <f>VLOOKUP(E534,'Billing Type Category'!A:C,3,0)*M534</f>
        <v>118383.09</v>
      </c>
      <c r="S534" s="6">
        <f>VLOOKUP($J534,'Material category'!B:F,4,FALSE)*O534</f>
        <v>144000</v>
      </c>
      <c r="T534" s="6">
        <f t="shared" si="41"/>
        <v>9420.5607476635505</v>
      </c>
      <c r="U534" s="6">
        <f t="shared" si="42"/>
        <v>127803.65074766355</v>
      </c>
      <c r="V534" s="2" t="str">
        <f>VLOOKUP($J534,'Material category'!B:D,3,0)</f>
        <v>WI</v>
      </c>
      <c r="W534" s="2" t="str">
        <f>VLOOKUP(G534,'Cust Category'!A:C,3,0)</f>
        <v>Key Account</v>
      </c>
      <c r="X534" s="2" t="str">
        <f>VLOOKUP(G534,'Cust Category'!A:C,2,0)</f>
        <v>CP All Public Company Limited</v>
      </c>
      <c r="Y534" s="31">
        <f t="shared" si="43"/>
        <v>62.79</v>
      </c>
      <c r="Z534">
        <f t="shared" si="44"/>
        <v>72</v>
      </c>
      <c r="AA534" s="48"/>
    </row>
    <row r="535" spans="1:27">
      <c r="A535" s="179">
        <v>45814</v>
      </c>
      <c r="B535" s="178" t="s">
        <v>5304</v>
      </c>
      <c r="C535" s="178" t="s">
        <v>5305</v>
      </c>
      <c r="D535" s="178" t="s">
        <v>12</v>
      </c>
      <c r="E535" s="178" t="s">
        <v>17</v>
      </c>
      <c r="F535" s="178" t="s">
        <v>5306</v>
      </c>
      <c r="G535" s="178" t="s">
        <v>1165</v>
      </c>
      <c r="H535" s="178" t="s">
        <v>22</v>
      </c>
      <c r="I535" s="178" t="s">
        <v>1383</v>
      </c>
      <c r="J535" s="178" t="s">
        <v>4886</v>
      </c>
      <c r="K535" s="178" t="s">
        <v>4829</v>
      </c>
      <c r="L535" s="180">
        <v>5000</v>
      </c>
      <c r="M535" s="181">
        <v>295957.73</v>
      </c>
      <c r="N535" s="2" t="str">
        <f>VLOOKUP($J535,'Material category'!B:D,2,0)</f>
        <v>WC BL</v>
      </c>
      <c r="O535" s="123">
        <f>VLOOKUP(E535,'Billing Type Category'!A:C,3,0)*$L535</f>
        <v>5000</v>
      </c>
      <c r="P535" s="123">
        <f>VLOOKUP($J535,'Material category'!B:F,5,FALSE)*O535</f>
        <v>313950</v>
      </c>
      <c r="Q535" s="123">
        <f t="shared" si="40"/>
        <v>17992.270000000019</v>
      </c>
      <c r="R535" s="6">
        <f>VLOOKUP(E535,'Billing Type Category'!A:C,3,0)*M535</f>
        <v>295957.73</v>
      </c>
      <c r="S535" s="6">
        <f>VLOOKUP($J535,'Material category'!B:F,4,FALSE)*O535</f>
        <v>360000</v>
      </c>
      <c r="T535" s="6">
        <f t="shared" si="41"/>
        <v>23551.401869158879</v>
      </c>
      <c r="U535" s="6">
        <f t="shared" si="42"/>
        <v>319509.13186915888</v>
      </c>
      <c r="V535" s="2" t="str">
        <f>VLOOKUP($J535,'Material category'!B:D,3,0)</f>
        <v>WI</v>
      </c>
      <c r="W535" s="2" t="str">
        <f>VLOOKUP(G535,'Cust Category'!A:C,3,0)</f>
        <v>Key Account</v>
      </c>
      <c r="X535" s="2" t="str">
        <f>VLOOKUP(G535,'Cust Category'!A:C,2,0)</f>
        <v>CP All Public Company Limited</v>
      </c>
      <c r="Y535" s="31">
        <f t="shared" si="43"/>
        <v>62.79</v>
      </c>
      <c r="Z535">
        <f t="shared" si="44"/>
        <v>72</v>
      </c>
      <c r="AA535" s="48"/>
    </row>
    <row r="536" spans="1:27">
      <c r="A536" s="179">
        <v>45814</v>
      </c>
      <c r="B536" s="178" t="s">
        <v>5304</v>
      </c>
      <c r="C536" s="178" t="s">
        <v>5305</v>
      </c>
      <c r="D536" s="178" t="s">
        <v>12</v>
      </c>
      <c r="E536" s="178" t="s">
        <v>17</v>
      </c>
      <c r="F536" s="178" t="s">
        <v>5306</v>
      </c>
      <c r="G536" s="178" t="s">
        <v>1165</v>
      </c>
      <c r="H536" s="178" t="s">
        <v>22</v>
      </c>
      <c r="I536" s="178" t="s">
        <v>1383</v>
      </c>
      <c r="J536" s="178" t="s">
        <v>4900</v>
      </c>
      <c r="K536" s="178" t="s">
        <v>4831</v>
      </c>
      <c r="L536" s="180">
        <v>2000</v>
      </c>
      <c r="M536" s="181">
        <v>118383.09</v>
      </c>
      <c r="N536" s="2" t="str">
        <f>VLOOKUP($J536,'Material category'!B:D,2,0)</f>
        <v>WC GR</v>
      </c>
      <c r="O536" s="123">
        <f>VLOOKUP(E536,'Billing Type Category'!A:C,3,0)*$L536</f>
        <v>2000</v>
      </c>
      <c r="P536" s="123">
        <f>VLOOKUP($J536,'Material category'!B:F,5,FALSE)*O536</f>
        <v>125580</v>
      </c>
      <c r="Q536" s="123">
        <f t="shared" si="40"/>
        <v>7196.9100000000035</v>
      </c>
      <c r="R536" s="6">
        <f>VLOOKUP(E536,'Billing Type Category'!A:C,3,0)*M536</f>
        <v>118383.09</v>
      </c>
      <c r="S536" s="6">
        <f>VLOOKUP($J536,'Material category'!B:F,4,FALSE)*O536</f>
        <v>144000</v>
      </c>
      <c r="T536" s="6">
        <f t="shared" si="41"/>
        <v>9420.5607476635505</v>
      </c>
      <c r="U536" s="6">
        <f t="shared" si="42"/>
        <v>127803.65074766355</v>
      </c>
      <c r="V536" s="2" t="str">
        <f>VLOOKUP($J536,'Material category'!B:D,3,0)</f>
        <v>WI</v>
      </c>
      <c r="W536" s="2" t="str">
        <f>VLOOKUP(G536,'Cust Category'!A:C,3,0)</f>
        <v>Key Account</v>
      </c>
      <c r="X536" s="2" t="str">
        <f>VLOOKUP(G536,'Cust Category'!A:C,2,0)</f>
        <v>CP All Public Company Limited</v>
      </c>
      <c r="Y536" s="31">
        <f t="shared" si="43"/>
        <v>62.79</v>
      </c>
      <c r="Z536">
        <f t="shared" si="44"/>
        <v>72</v>
      </c>
      <c r="AA536" s="48"/>
    </row>
    <row r="537" spans="1:27">
      <c r="A537" s="179">
        <v>45814</v>
      </c>
      <c r="B537" s="178" t="s">
        <v>5307</v>
      </c>
      <c r="C537" s="178" t="s">
        <v>5308</v>
      </c>
      <c r="D537" s="178" t="s">
        <v>12</v>
      </c>
      <c r="E537" s="178" t="s">
        <v>17</v>
      </c>
      <c r="F537" s="178" t="s">
        <v>5309</v>
      </c>
      <c r="G537" s="178" t="s">
        <v>1165</v>
      </c>
      <c r="H537" s="178" t="s">
        <v>22</v>
      </c>
      <c r="I537" s="178" t="s">
        <v>1382</v>
      </c>
      <c r="J537" s="178" t="s">
        <v>4902</v>
      </c>
      <c r="K537" s="178" t="s">
        <v>4821</v>
      </c>
      <c r="L537" s="180">
        <v>500</v>
      </c>
      <c r="M537" s="181">
        <v>66669.14</v>
      </c>
      <c r="N537" s="2" t="str">
        <f>VLOOKUP($J537,'Material category'!B:D,2,0)</f>
        <v>ME OB</v>
      </c>
      <c r="O537" s="123">
        <f>VLOOKUP(E537,'Billing Type Category'!A:C,3,0)*$L537</f>
        <v>500</v>
      </c>
      <c r="P537" s="123">
        <f>VLOOKUP($J537,'Material category'!B:F,5,FALSE)*O537</f>
        <v>69265</v>
      </c>
      <c r="Q537" s="123">
        <f t="shared" si="40"/>
        <v>2595.8600000000006</v>
      </c>
      <c r="R537" s="6">
        <f>VLOOKUP(E537,'Billing Type Category'!A:C,3,0)*M537</f>
        <v>66669.14</v>
      </c>
      <c r="S537" s="6">
        <f>VLOOKUP($J537,'Material category'!B:F,4,FALSE)*O537</f>
        <v>80000</v>
      </c>
      <c r="T537" s="6">
        <f t="shared" si="41"/>
        <v>5233.6448598130837</v>
      </c>
      <c r="U537" s="6">
        <f t="shared" si="42"/>
        <v>71902.78485981308</v>
      </c>
      <c r="V537" s="2" t="str">
        <f>VLOOKUP($J537,'Material category'!B:D,3,0)</f>
        <v>EV</v>
      </c>
      <c r="W537" s="2" t="str">
        <f>VLOOKUP(G537,'Cust Category'!A:C,3,0)</f>
        <v>Key Account</v>
      </c>
      <c r="X537" s="2" t="str">
        <f>VLOOKUP(G537,'Cust Category'!A:C,2,0)</f>
        <v>CP All Public Company Limited</v>
      </c>
      <c r="Y537" s="31">
        <f t="shared" si="43"/>
        <v>138.53</v>
      </c>
      <c r="Z537">
        <f t="shared" si="44"/>
        <v>160</v>
      </c>
      <c r="AA537" s="48"/>
    </row>
    <row r="538" spans="1:27">
      <c r="A538" s="179">
        <v>45814</v>
      </c>
      <c r="B538" s="178" t="s">
        <v>5307</v>
      </c>
      <c r="C538" s="178" t="s">
        <v>5308</v>
      </c>
      <c r="D538" s="178" t="s">
        <v>12</v>
      </c>
      <c r="E538" s="178" t="s">
        <v>17</v>
      </c>
      <c r="F538" s="178" t="s">
        <v>5309</v>
      </c>
      <c r="G538" s="178" t="s">
        <v>1165</v>
      </c>
      <c r="H538" s="178" t="s">
        <v>22</v>
      </c>
      <c r="I538" s="178" t="s">
        <v>1382</v>
      </c>
      <c r="J538" s="178" t="s">
        <v>4791</v>
      </c>
      <c r="K538" s="178" t="s">
        <v>4820</v>
      </c>
      <c r="L538" s="180">
        <v>500</v>
      </c>
      <c r="M538" s="181">
        <v>66669.14</v>
      </c>
      <c r="N538" s="2" t="str">
        <f>VLOOKUP($J538,'Material category'!B:D,2,0)</f>
        <v>ME SB</v>
      </c>
      <c r="O538" s="123">
        <f>VLOOKUP(E538,'Billing Type Category'!A:C,3,0)*$L538</f>
        <v>500</v>
      </c>
      <c r="P538" s="123">
        <f>VLOOKUP($J538,'Material category'!B:F,5,FALSE)*O538</f>
        <v>69265</v>
      </c>
      <c r="Q538" s="123">
        <f t="shared" si="40"/>
        <v>2595.8600000000006</v>
      </c>
      <c r="R538" s="6">
        <f>VLOOKUP(E538,'Billing Type Category'!A:C,3,0)*M538</f>
        <v>66669.14</v>
      </c>
      <c r="S538" s="6">
        <f>VLOOKUP($J538,'Material category'!B:F,4,FALSE)*O538</f>
        <v>80000</v>
      </c>
      <c r="T538" s="6">
        <f t="shared" si="41"/>
        <v>5233.6448598130837</v>
      </c>
      <c r="U538" s="6">
        <f t="shared" si="42"/>
        <v>71902.78485981308</v>
      </c>
      <c r="V538" s="2" t="str">
        <f>VLOOKUP($J538,'Material category'!B:D,3,0)</f>
        <v>EV</v>
      </c>
      <c r="W538" s="2" t="str">
        <f>VLOOKUP(G538,'Cust Category'!A:C,3,0)</f>
        <v>Key Account</v>
      </c>
      <c r="X538" s="2" t="str">
        <f>VLOOKUP(G538,'Cust Category'!A:C,2,0)</f>
        <v>CP All Public Company Limited</v>
      </c>
      <c r="Y538" s="31">
        <f t="shared" si="43"/>
        <v>138.53</v>
      </c>
      <c r="Z538">
        <f t="shared" si="44"/>
        <v>160</v>
      </c>
      <c r="AA538" s="48"/>
    </row>
    <row r="539" spans="1:27">
      <c r="A539" s="179">
        <v>45814</v>
      </c>
      <c r="B539" s="178" t="s">
        <v>5307</v>
      </c>
      <c r="C539" s="178" t="s">
        <v>5308</v>
      </c>
      <c r="D539" s="178" t="s">
        <v>12</v>
      </c>
      <c r="E539" s="178" t="s">
        <v>17</v>
      </c>
      <c r="F539" s="178" t="s">
        <v>5309</v>
      </c>
      <c r="G539" s="178" t="s">
        <v>1165</v>
      </c>
      <c r="H539" s="178" t="s">
        <v>22</v>
      </c>
      <c r="I539" s="178" t="s">
        <v>1382</v>
      </c>
      <c r="J539" s="178" t="s">
        <v>4792</v>
      </c>
      <c r="K539" s="178" t="s">
        <v>4851</v>
      </c>
      <c r="L539" s="180">
        <v>500</v>
      </c>
      <c r="M539" s="181">
        <v>71463.77</v>
      </c>
      <c r="N539" s="2" t="str">
        <f>VLOOKUP($J539,'Material category'!B:D,2,0)</f>
        <v>ME OP</v>
      </c>
      <c r="O539" s="123">
        <f>VLOOKUP(E539,'Billing Type Category'!A:C,3,0)*$L539</f>
        <v>500</v>
      </c>
      <c r="P539" s="123">
        <f>VLOOKUP($J539,'Material category'!B:F,5,FALSE)*O539</f>
        <v>75775</v>
      </c>
      <c r="Q539" s="123">
        <f t="shared" si="40"/>
        <v>4311.2299999999959</v>
      </c>
      <c r="R539" s="6">
        <f>VLOOKUP(E539,'Billing Type Category'!A:C,3,0)*M539</f>
        <v>71463.77</v>
      </c>
      <c r="S539" s="6">
        <f>VLOOKUP($J539,'Material category'!B:F,4,FALSE)*O539</f>
        <v>87500</v>
      </c>
      <c r="T539" s="6">
        <f t="shared" si="41"/>
        <v>5724.2990654205605</v>
      </c>
      <c r="U539" s="6">
        <f t="shared" si="42"/>
        <v>77188.069065420568</v>
      </c>
      <c r="V539" s="2" t="str">
        <f>VLOOKUP($J539,'Material category'!B:D,3,0)</f>
        <v>EV</v>
      </c>
      <c r="W539" s="2" t="str">
        <f>VLOOKUP(G539,'Cust Category'!A:C,3,0)</f>
        <v>Key Account</v>
      </c>
      <c r="X539" s="2" t="str">
        <f>VLOOKUP(G539,'Cust Category'!A:C,2,0)</f>
        <v>CP All Public Company Limited</v>
      </c>
      <c r="Y539" s="31">
        <f t="shared" si="43"/>
        <v>151.55000000000001</v>
      </c>
      <c r="Z539">
        <f t="shared" si="44"/>
        <v>175</v>
      </c>
      <c r="AA539" s="48"/>
    </row>
    <row r="540" spans="1:27">
      <c r="A540" s="179">
        <v>45814</v>
      </c>
      <c r="B540" s="178" t="s">
        <v>5307</v>
      </c>
      <c r="C540" s="178" t="s">
        <v>5308</v>
      </c>
      <c r="D540" s="178" t="s">
        <v>12</v>
      </c>
      <c r="E540" s="178" t="s">
        <v>17</v>
      </c>
      <c r="F540" s="178" t="s">
        <v>5309</v>
      </c>
      <c r="G540" s="178" t="s">
        <v>1165</v>
      </c>
      <c r="H540" s="178" t="s">
        <v>22</v>
      </c>
      <c r="I540" s="178" t="s">
        <v>1382</v>
      </c>
      <c r="J540" s="178" t="s">
        <v>4785</v>
      </c>
      <c r="K540" s="178" t="s">
        <v>4832</v>
      </c>
      <c r="L540" s="180">
        <v>5000</v>
      </c>
      <c r="M540" s="181">
        <v>295957.63</v>
      </c>
      <c r="N540" s="2" t="str">
        <f>VLOOKUP($J540,'Material category'!B:D,2,0)</f>
        <v>CA FL</v>
      </c>
      <c r="O540" s="123">
        <f>VLOOKUP(E540,'Billing Type Category'!A:C,3,0)*$L540</f>
        <v>5000</v>
      </c>
      <c r="P540" s="123">
        <f>VLOOKUP($J540,'Material category'!B:F,5,FALSE)*O540</f>
        <v>313950</v>
      </c>
      <c r="Q540" s="123">
        <f t="shared" si="40"/>
        <v>17992.369999999995</v>
      </c>
      <c r="R540" s="6">
        <f>VLOOKUP(E540,'Billing Type Category'!A:C,3,0)*M540</f>
        <v>295957.63</v>
      </c>
      <c r="S540" s="6">
        <f>VLOOKUP($J540,'Material category'!B:F,4,FALSE)*O540</f>
        <v>360000</v>
      </c>
      <c r="T540" s="6">
        <f t="shared" si="41"/>
        <v>23551.401869158879</v>
      </c>
      <c r="U540" s="6">
        <f t="shared" si="42"/>
        <v>319509.03186915891</v>
      </c>
      <c r="V540" s="2" t="str">
        <f>VLOOKUP($J540,'Material category'!B:D,3,0)</f>
        <v>CA</v>
      </c>
      <c r="W540" s="2" t="str">
        <f>VLOOKUP(G540,'Cust Category'!A:C,3,0)</f>
        <v>Key Account</v>
      </c>
      <c r="X540" s="2" t="str">
        <f>VLOOKUP(G540,'Cust Category'!A:C,2,0)</f>
        <v>CP All Public Company Limited</v>
      </c>
      <c r="Y540" s="31">
        <f t="shared" si="43"/>
        <v>62.79</v>
      </c>
      <c r="Z540">
        <f t="shared" si="44"/>
        <v>72</v>
      </c>
      <c r="AA540" s="48"/>
    </row>
    <row r="541" spans="1:27">
      <c r="A541" s="179">
        <v>45814</v>
      </c>
      <c r="B541" s="178" t="s">
        <v>5307</v>
      </c>
      <c r="C541" s="178" t="s">
        <v>5308</v>
      </c>
      <c r="D541" s="178" t="s">
        <v>12</v>
      </c>
      <c r="E541" s="178" t="s">
        <v>17</v>
      </c>
      <c r="F541" s="178" t="s">
        <v>5309</v>
      </c>
      <c r="G541" s="178" t="s">
        <v>1165</v>
      </c>
      <c r="H541" s="178" t="s">
        <v>22</v>
      </c>
      <c r="I541" s="178" t="s">
        <v>1382</v>
      </c>
      <c r="J541" s="178" t="s">
        <v>4782</v>
      </c>
      <c r="K541" s="178" t="s">
        <v>4833</v>
      </c>
      <c r="L541" s="180">
        <v>1000</v>
      </c>
      <c r="M541" s="181">
        <v>59191.53</v>
      </c>
      <c r="N541" s="2" t="str">
        <f>VLOOKUP($J541,'Material category'!B:D,2,0)</f>
        <v>CA BL</v>
      </c>
      <c r="O541" s="123">
        <f>VLOOKUP(E541,'Billing Type Category'!A:C,3,0)*$L541</f>
        <v>1000</v>
      </c>
      <c r="P541" s="123">
        <f>VLOOKUP($J541,'Material category'!B:F,5,FALSE)*O541</f>
        <v>62790</v>
      </c>
      <c r="Q541" s="123">
        <f t="shared" si="40"/>
        <v>3598.4700000000012</v>
      </c>
      <c r="R541" s="6">
        <f>VLOOKUP(E541,'Billing Type Category'!A:C,3,0)*M541</f>
        <v>59191.53</v>
      </c>
      <c r="S541" s="6">
        <f>VLOOKUP($J541,'Material category'!B:F,4,FALSE)*O541</f>
        <v>72000</v>
      </c>
      <c r="T541" s="6">
        <f t="shared" si="41"/>
        <v>4710.2803738317753</v>
      </c>
      <c r="U541" s="6">
        <f t="shared" si="42"/>
        <v>63901.810373831773</v>
      </c>
      <c r="V541" s="2" t="str">
        <f>VLOOKUP($J541,'Material category'!B:D,3,0)</f>
        <v>CA</v>
      </c>
      <c r="W541" s="2" t="str">
        <f>VLOOKUP(G541,'Cust Category'!A:C,3,0)</f>
        <v>Key Account</v>
      </c>
      <c r="X541" s="2" t="str">
        <f>VLOOKUP(G541,'Cust Category'!A:C,2,0)</f>
        <v>CP All Public Company Limited</v>
      </c>
      <c r="Y541" s="31">
        <f t="shared" si="43"/>
        <v>62.79</v>
      </c>
      <c r="Z541">
        <f t="shared" si="44"/>
        <v>72</v>
      </c>
      <c r="AA541" s="48"/>
    </row>
    <row r="542" spans="1:27">
      <c r="A542" s="179">
        <v>45814</v>
      </c>
      <c r="B542" s="178" t="s">
        <v>5307</v>
      </c>
      <c r="C542" s="178" t="s">
        <v>5308</v>
      </c>
      <c r="D542" s="178" t="s">
        <v>12</v>
      </c>
      <c r="E542" s="178" t="s">
        <v>17</v>
      </c>
      <c r="F542" s="178" t="s">
        <v>5309</v>
      </c>
      <c r="G542" s="178" t="s">
        <v>1165</v>
      </c>
      <c r="H542" s="178" t="s">
        <v>22</v>
      </c>
      <c r="I542" s="178" t="s">
        <v>1382</v>
      </c>
      <c r="J542" s="178" t="s">
        <v>4786</v>
      </c>
      <c r="K542" s="178" t="s">
        <v>4854</v>
      </c>
      <c r="L542" s="180">
        <v>1000</v>
      </c>
      <c r="M542" s="181">
        <v>59191.53</v>
      </c>
      <c r="N542" s="2" t="str">
        <f>VLOOKUP($J542,'Material category'!B:D,2,0)</f>
        <v>CA MN</v>
      </c>
      <c r="O542" s="123">
        <f>VLOOKUP(E542,'Billing Type Category'!A:C,3,0)*$L542</f>
        <v>1000</v>
      </c>
      <c r="P542" s="123">
        <f>VLOOKUP($J542,'Material category'!B:F,5,FALSE)*O542</f>
        <v>62790</v>
      </c>
      <c r="Q542" s="123">
        <f t="shared" si="40"/>
        <v>3598.4700000000012</v>
      </c>
      <c r="R542" s="6">
        <f>VLOOKUP(E542,'Billing Type Category'!A:C,3,0)*M542</f>
        <v>59191.53</v>
      </c>
      <c r="S542" s="6">
        <f>VLOOKUP($J542,'Material category'!B:F,4,FALSE)*O542</f>
        <v>72000</v>
      </c>
      <c r="T542" s="6">
        <f t="shared" si="41"/>
        <v>4710.2803738317753</v>
      </c>
      <c r="U542" s="6">
        <f t="shared" si="42"/>
        <v>63901.810373831773</v>
      </c>
      <c r="V542" s="2" t="str">
        <f>VLOOKUP($J542,'Material category'!B:D,3,0)</f>
        <v>CA</v>
      </c>
      <c r="W542" s="2" t="str">
        <f>VLOOKUP(G542,'Cust Category'!A:C,3,0)</f>
        <v>Key Account</v>
      </c>
      <c r="X542" s="2" t="str">
        <f>VLOOKUP(G542,'Cust Category'!A:C,2,0)</f>
        <v>CP All Public Company Limited</v>
      </c>
      <c r="Y542" s="31">
        <f t="shared" si="43"/>
        <v>62.79</v>
      </c>
      <c r="Z542">
        <f t="shared" si="44"/>
        <v>72</v>
      </c>
      <c r="AA542" s="48"/>
    </row>
    <row r="543" spans="1:27">
      <c r="A543" s="179">
        <v>45814</v>
      </c>
      <c r="B543" s="178" t="s">
        <v>5307</v>
      </c>
      <c r="C543" s="178" t="s">
        <v>5308</v>
      </c>
      <c r="D543" s="178" t="s">
        <v>12</v>
      </c>
      <c r="E543" s="178" t="s">
        <v>17</v>
      </c>
      <c r="F543" s="178" t="s">
        <v>5309</v>
      </c>
      <c r="G543" s="178" t="s">
        <v>1165</v>
      </c>
      <c r="H543" s="178" t="s">
        <v>22</v>
      </c>
      <c r="I543" s="178" t="s">
        <v>1382</v>
      </c>
      <c r="J543" s="178" t="s">
        <v>4801</v>
      </c>
      <c r="K543" s="178" t="s">
        <v>4834</v>
      </c>
      <c r="L543" s="180">
        <v>2500</v>
      </c>
      <c r="M543" s="181">
        <v>147978.85999999999</v>
      </c>
      <c r="N543" s="2" t="str">
        <f>VLOOKUP($J543,'Material category'!B:D,2,0)</f>
        <v>CA 100S YL</v>
      </c>
      <c r="O543" s="123">
        <f>VLOOKUP(E543,'Billing Type Category'!A:C,3,0)*$L543</f>
        <v>2500</v>
      </c>
      <c r="P543" s="123">
        <f>VLOOKUP($J543,'Material category'!B:F,5,FALSE)*O543</f>
        <v>156975</v>
      </c>
      <c r="Q543" s="123">
        <f t="shared" si="40"/>
        <v>8996.140000000014</v>
      </c>
      <c r="R543" s="6">
        <f>VLOOKUP(E543,'Billing Type Category'!A:C,3,0)*M543</f>
        <v>147978.85999999999</v>
      </c>
      <c r="S543" s="6">
        <f>VLOOKUP($J543,'Material category'!B:F,4,FALSE)*O543</f>
        <v>180000</v>
      </c>
      <c r="T543" s="6">
        <f t="shared" si="41"/>
        <v>11775.700934579439</v>
      </c>
      <c r="U543" s="6">
        <f t="shared" si="42"/>
        <v>159754.56093457944</v>
      </c>
      <c r="V543" s="2" t="str">
        <f>VLOOKUP($J543,'Material category'!B:D,3,0)</f>
        <v>CAHD</v>
      </c>
      <c r="W543" s="2" t="str">
        <f>VLOOKUP(G543,'Cust Category'!A:C,3,0)</f>
        <v>Key Account</v>
      </c>
      <c r="X543" s="2" t="str">
        <f>VLOOKUP(G543,'Cust Category'!A:C,2,0)</f>
        <v>CP All Public Company Limited</v>
      </c>
      <c r="Y543" s="31">
        <f t="shared" si="43"/>
        <v>62.79</v>
      </c>
      <c r="Z543">
        <f t="shared" si="44"/>
        <v>72</v>
      </c>
      <c r="AA543" s="48"/>
    </row>
    <row r="544" spans="1:27">
      <c r="A544" s="179">
        <v>45814</v>
      </c>
      <c r="B544" s="178" t="s">
        <v>5307</v>
      </c>
      <c r="C544" s="178" t="s">
        <v>5308</v>
      </c>
      <c r="D544" s="178" t="s">
        <v>12</v>
      </c>
      <c r="E544" s="178" t="s">
        <v>17</v>
      </c>
      <c r="F544" s="178" t="s">
        <v>5309</v>
      </c>
      <c r="G544" s="178" t="s">
        <v>1165</v>
      </c>
      <c r="H544" s="178" t="s">
        <v>22</v>
      </c>
      <c r="I544" s="178" t="s">
        <v>1382</v>
      </c>
      <c r="J544" s="178" t="s">
        <v>4806</v>
      </c>
      <c r="K544" s="178" t="s">
        <v>4852</v>
      </c>
      <c r="L544" s="180">
        <v>1000</v>
      </c>
      <c r="M544" s="181">
        <v>59191.55</v>
      </c>
      <c r="N544" s="2" t="str">
        <f>VLOOKUP($J544,'Material category'!B:D,2,0)</f>
        <v>CA 100S GR</v>
      </c>
      <c r="O544" s="123">
        <f>VLOOKUP(E544,'Billing Type Category'!A:C,3,0)*$L544</f>
        <v>1000</v>
      </c>
      <c r="P544" s="123">
        <f>VLOOKUP($J544,'Material category'!B:F,5,FALSE)*O544</f>
        <v>62790</v>
      </c>
      <c r="Q544" s="123">
        <f t="shared" si="40"/>
        <v>3598.4499999999971</v>
      </c>
      <c r="R544" s="6">
        <f>VLOOKUP(E544,'Billing Type Category'!A:C,3,0)*M544</f>
        <v>59191.55</v>
      </c>
      <c r="S544" s="6">
        <f>VLOOKUP($J544,'Material category'!B:F,4,FALSE)*O544</f>
        <v>72000</v>
      </c>
      <c r="T544" s="6">
        <f t="shared" si="41"/>
        <v>4710.2803738317753</v>
      </c>
      <c r="U544" s="6">
        <f t="shared" si="42"/>
        <v>63901.830373831777</v>
      </c>
      <c r="V544" s="2" t="str">
        <f>VLOOKUP($J544,'Material category'!B:D,3,0)</f>
        <v>CAHD</v>
      </c>
      <c r="W544" s="2" t="str">
        <f>VLOOKUP(G544,'Cust Category'!A:C,3,0)</f>
        <v>Key Account</v>
      </c>
      <c r="X544" s="2" t="str">
        <f>VLOOKUP(G544,'Cust Category'!A:C,2,0)</f>
        <v>CP All Public Company Limited</v>
      </c>
      <c r="Y544" s="31">
        <f t="shared" si="43"/>
        <v>62.79</v>
      </c>
      <c r="Z544">
        <f t="shared" si="44"/>
        <v>72</v>
      </c>
      <c r="AA544" s="48"/>
    </row>
    <row r="545" spans="1:27">
      <c r="A545" s="179">
        <v>45814</v>
      </c>
      <c r="B545" s="178" t="s">
        <v>5310</v>
      </c>
      <c r="C545" s="178" t="s">
        <v>5311</v>
      </c>
      <c r="D545" s="178" t="s">
        <v>12</v>
      </c>
      <c r="E545" s="178" t="s">
        <v>17</v>
      </c>
      <c r="F545" s="178" t="s">
        <v>5312</v>
      </c>
      <c r="G545" s="178" t="s">
        <v>1165</v>
      </c>
      <c r="H545" s="178" t="s">
        <v>22</v>
      </c>
      <c r="I545" s="178" t="s">
        <v>1382</v>
      </c>
      <c r="J545" s="178" t="s">
        <v>4898</v>
      </c>
      <c r="K545" s="178" t="s">
        <v>4830</v>
      </c>
      <c r="L545" s="180">
        <v>1000</v>
      </c>
      <c r="M545" s="181">
        <v>59191.55</v>
      </c>
      <c r="N545" s="2" t="str">
        <f>VLOOKUP($J545,'Material category'!B:D,2,0)</f>
        <v>WC RE</v>
      </c>
      <c r="O545" s="123">
        <f>VLOOKUP(E545,'Billing Type Category'!A:C,3,0)*$L545</f>
        <v>1000</v>
      </c>
      <c r="P545" s="123">
        <f>VLOOKUP($J545,'Material category'!B:F,5,FALSE)*O545</f>
        <v>62790</v>
      </c>
      <c r="Q545" s="123">
        <f t="shared" si="40"/>
        <v>3598.4499999999971</v>
      </c>
      <c r="R545" s="6">
        <f>VLOOKUP(E545,'Billing Type Category'!A:C,3,0)*M545</f>
        <v>59191.55</v>
      </c>
      <c r="S545" s="6">
        <f>VLOOKUP($J545,'Material category'!B:F,4,FALSE)*O545</f>
        <v>72000</v>
      </c>
      <c r="T545" s="6">
        <f t="shared" si="41"/>
        <v>4710.2803738317753</v>
      </c>
      <c r="U545" s="6">
        <f t="shared" si="42"/>
        <v>63901.830373831777</v>
      </c>
      <c r="V545" s="2" t="str">
        <f>VLOOKUP($J545,'Material category'!B:D,3,0)</f>
        <v>WI</v>
      </c>
      <c r="W545" s="2" t="str">
        <f>VLOOKUP(G545,'Cust Category'!A:C,3,0)</f>
        <v>Key Account</v>
      </c>
      <c r="X545" s="2" t="str">
        <f>VLOOKUP(G545,'Cust Category'!A:C,2,0)</f>
        <v>CP All Public Company Limited</v>
      </c>
      <c r="Y545" s="31">
        <f t="shared" si="43"/>
        <v>62.79</v>
      </c>
      <c r="Z545">
        <f t="shared" si="44"/>
        <v>72</v>
      </c>
      <c r="AA545" s="48"/>
    </row>
    <row r="546" spans="1:27">
      <c r="A546" s="179">
        <v>45814</v>
      </c>
      <c r="B546" s="178" t="s">
        <v>5310</v>
      </c>
      <c r="C546" s="178" t="s">
        <v>5311</v>
      </c>
      <c r="D546" s="178" t="s">
        <v>12</v>
      </c>
      <c r="E546" s="178" t="s">
        <v>17</v>
      </c>
      <c r="F546" s="178" t="s">
        <v>5312</v>
      </c>
      <c r="G546" s="178" t="s">
        <v>1165</v>
      </c>
      <c r="H546" s="178" t="s">
        <v>22</v>
      </c>
      <c r="I546" s="178" t="s">
        <v>1382</v>
      </c>
      <c r="J546" s="178" t="s">
        <v>4886</v>
      </c>
      <c r="K546" s="178" t="s">
        <v>4829</v>
      </c>
      <c r="L546" s="180">
        <v>500</v>
      </c>
      <c r="M546" s="181">
        <v>29595.77</v>
      </c>
      <c r="N546" s="2" t="str">
        <f>VLOOKUP($J546,'Material category'!B:D,2,0)</f>
        <v>WC BL</v>
      </c>
      <c r="O546" s="123">
        <f>VLOOKUP(E546,'Billing Type Category'!A:C,3,0)*$L546</f>
        <v>500</v>
      </c>
      <c r="P546" s="123">
        <f>VLOOKUP($J546,'Material category'!B:F,5,FALSE)*O546</f>
        <v>31395</v>
      </c>
      <c r="Q546" s="123">
        <f t="shared" si="40"/>
        <v>1799.2299999999996</v>
      </c>
      <c r="R546" s="6">
        <f>VLOOKUP(E546,'Billing Type Category'!A:C,3,0)*M546</f>
        <v>29595.77</v>
      </c>
      <c r="S546" s="6">
        <f>VLOOKUP($J546,'Material category'!B:F,4,FALSE)*O546</f>
        <v>36000</v>
      </c>
      <c r="T546" s="6">
        <f t="shared" si="41"/>
        <v>2355.1401869158876</v>
      </c>
      <c r="U546" s="6">
        <f t="shared" si="42"/>
        <v>31950.910186915888</v>
      </c>
      <c r="V546" s="2" t="str">
        <f>VLOOKUP($J546,'Material category'!B:D,3,0)</f>
        <v>WI</v>
      </c>
      <c r="W546" s="2" t="str">
        <f>VLOOKUP(G546,'Cust Category'!A:C,3,0)</f>
        <v>Key Account</v>
      </c>
      <c r="X546" s="2" t="str">
        <f>VLOOKUP(G546,'Cust Category'!A:C,2,0)</f>
        <v>CP All Public Company Limited</v>
      </c>
      <c r="Y546" s="31">
        <f t="shared" si="43"/>
        <v>62.79</v>
      </c>
      <c r="Z546">
        <f t="shared" si="44"/>
        <v>72</v>
      </c>
      <c r="AA546" s="48"/>
    </row>
    <row r="547" spans="1:27">
      <c r="A547" s="179">
        <v>45814</v>
      </c>
      <c r="B547" s="178" t="s">
        <v>5310</v>
      </c>
      <c r="C547" s="178" t="s">
        <v>5311</v>
      </c>
      <c r="D547" s="178" t="s">
        <v>12</v>
      </c>
      <c r="E547" s="178" t="s">
        <v>17</v>
      </c>
      <c r="F547" s="178" t="s">
        <v>5312</v>
      </c>
      <c r="G547" s="178" t="s">
        <v>1165</v>
      </c>
      <c r="H547" s="178" t="s">
        <v>22</v>
      </c>
      <c r="I547" s="178" t="s">
        <v>1382</v>
      </c>
      <c r="J547" s="178" t="s">
        <v>4900</v>
      </c>
      <c r="K547" s="178" t="s">
        <v>4831</v>
      </c>
      <c r="L547" s="180">
        <v>1000</v>
      </c>
      <c r="M547" s="181">
        <v>59191.55</v>
      </c>
      <c r="N547" s="2" t="str">
        <f>VLOOKUP($J547,'Material category'!B:D,2,0)</f>
        <v>WC GR</v>
      </c>
      <c r="O547" s="123">
        <f>VLOOKUP(E547,'Billing Type Category'!A:C,3,0)*$L547</f>
        <v>1000</v>
      </c>
      <c r="P547" s="123">
        <f>VLOOKUP($J547,'Material category'!B:F,5,FALSE)*O547</f>
        <v>62790</v>
      </c>
      <c r="Q547" s="123">
        <f t="shared" si="40"/>
        <v>3598.4499999999971</v>
      </c>
      <c r="R547" s="6">
        <f>VLOOKUP(E547,'Billing Type Category'!A:C,3,0)*M547</f>
        <v>59191.55</v>
      </c>
      <c r="S547" s="6">
        <f>VLOOKUP($J547,'Material category'!B:F,4,FALSE)*O547</f>
        <v>72000</v>
      </c>
      <c r="T547" s="6">
        <f t="shared" si="41"/>
        <v>4710.2803738317753</v>
      </c>
      <c r="U547" s="6">
        <f t="shared" si="42"/>
        <v>63901.830373831777</v>
      </c>
      <c r="V547" s="2" t="str">
        <f>VLOOKUP($J547,'Material category'!B:D,3,0)</f>
        <v>WI</v>
      </c>
      <c r="W547" s="2" t="str">
        <f>VLOOKUP(G547,'Cust Category'!A:C,3,0)</f>
        <v>Key Account</v>
      </c>
      <c r="X547" s="2" t="str">
        <f>VLOOKUP(G547,'Cust Category'!A:C,2,0)</f>
        <v>CP All Public Company Limited</v>
      </c>
      <c r="Y547" s="31">
        <f t="shared" si="43"/>
        <v>62.79</v>
      </c>
      <c r="Z547">
        <f t="shared" si="44"/>
        <v>72</v>
      </c>
      <c r="AA547" s="48"/>
    </row>
    <row r="548" spans="1:27">
      <c r="A548" s="179">
        <v>45814</v>
      </c>
      <c r="B548" s="178" t="s">
        <v>5313</v>
      </c>
      <c r="C548" s="178" t="s">
        <v>5314</v>
      </c>
      <c r="D548" s="178" t="s">
        <v>12</v>
      </c>
      <c r="E548" s="178" t="s">
        <v>17</v>
      </c>
      <c r="F548" s="178" t="s">
        <v>5315</v>
      </c>
      <c r="G548" s="178" t="s">
        <v>1165</v>
      </c>
      <c r="H548" s="178" t="s">
        <v>22</v>
      </c>
      <c r="I548" s="178" t="s">
        <v>1384</v>
      </c>
      <c r="J548" s="178" t="s">
        <v>4902</v>
      </c>
      <c r="K548" s="178" t="s">
        <v>4821</v>
      </c>
      <c r="L548" s="180">
        <v>500</v>
      </c>
      <c r="M548" s="181">
        <v>66669.14</v>
      </c>
      <c r="N548" s="2" t="str">
        <f>VLOOKUP($J548,'Material category'!B:D,2,0)</f>
        <v>ME OB</v>
      </c>
      <c r="O548" s="123">
        <f>VLOOKUP(E548,'Billing Type Category'!A:C,3,0)*$L548</f>
        <v>500</v>
      </c>
      <c r="P548" s="123">
        <f>VLOOKUP($J548,'Material category'!B:F,5,FALSE)*O548</f>
        <v>69265</v>
      </c>
      <c r="Q548" s="123">
        <f t="shared" si="40"/>
        <v>2595.8600000000006</v>
      </c>
      <c r="R548" s="6">
        <f>VLOOKUP(E548,'Billing Type Category'!A:C,3,0)*M548</f>
        <v>66669.14</v>
      </c>
      <c r="S548" s="6">
        <f>VLOOKUP($J548,'Material category'!B:F,4,FALSE)*O548</f>
        <v>80000</v>
      </c>
      <c r="T548" s="6">
        <f t="shared" si="41"/>
        <v>5233.6448598130837</v>
      </c>
      <c r="U548" s="6">
        <f t="shared" si="42"/>
        <v>71902.78485981308</v>
      </c>
      <c r="V548" s="2" t="str">
        <f>VLOOKUP($J548,'Material category'!B:D,3,0)</f>
        <v>EV</v>
      </c>
      <c r="W548" s="2" t="str">
        <f>VLOOKUP(G548,'Cust Category'!A:C,3,0)</f>
        <v>Key Account</v>
      </c>
      <c r="X548" s="2" t="str">
        <f>VLOOKUP(G548,'Cust Category'!A:C,2,0)</f>
        <v>CP All Public Company Limited</v>
      </c>
      <c r="Y548" s="31">
        <f t="shared" si="43"/>
        <v>138.53</v>
      </c>
      <c r="Z548">
        <f t="shared" si="44"/>
        <v>160</v>
      </c>
      <c r="AA548" s="48"/>
    </row>
    <row r="549" spans="1:27">
      <c r="A549" s="179">
        <v>45814</v>
      </c>
      <c r="B549" s="178" t="s">
        <v>5313</v>
      </c>
      <c r="C549" s="178" t="s">
        <v>5314</v>
      </c>
      <c r="D549" s="178" t="s">
        <v>12</v>
      </c>
      <c r="E549" s="178" t="s">
        <v>17</v>
      </c>
      <c r="F549" s="178" t="s">
        <v>5315</v>
      </c>
      <c r="G549" s="178" t="s">
        <v>1165</v>
      </c>
      <c r="H549" s="178" t="s">
        <v>22</v>
      </c>
      <c r="I549" s="178" t="s">
        <v>1384</v>
      </c>
      <c r="J549" s="178" t="s">
        <v>4792</v>
      </c>
      <c r="K549" s="178" t="s">
        <v>4851</v>
      </c>
      <c r="L549" s="180">
        <v>500</v>
      </c>
      <c r="M549" s="181">
        <v>71463.77</v>
      </c>
      <c r="N549" s="2" t="str">
        <f>VLOOKUP($J549,'Material category'!B:D,2,0)</f>
        <v>ME OP</v>
      </c>
      <c r="O549" s="123">
        <f>VLOOKUP(E549,'Billing Type Category'!A:C,3,0)*$L549</f>
        <v>500</v>
      </c>
      <c r="P549" s="123">
        <f>VLOOKUP($J549,'Material category'!B:F,5,FALSE)*O549</f>
        <v>75775</v>
      </c>
      <c r="Q549" s="123">
        <f t="shared" si="40"/>
        <v>4311.2299999999959</v>
      </c>
      <c r="R549" s="6">
        <f>VLOOKUP(E549,'Billing Type Category'!A:C,3,0)*M549</f>
        <v>71463.77</v>
      </c>
      <c r="S549" s="6">
        <f>VLOOKUP($J549,'Material category'!B:F,4,FALSE)*O549</f>
        <v>87500</v>
      </c>
      <c r="T549" s="6">
        <f t="shared" si="41"/>
        <v>5724.2990654205605</v>
      </c>
      <c r="U549" s="6">
        <f t="shared" si="42"/>
        <v>77188.069065420568</v>
      </c>
      <c r="V549" s="2" t="str">
        <f>VLOOKUP($J549,'Material category'!B:D,3,0)</f>
        <v>EV</v>
      </c>
      <c r="W549" s="2" t="str">
        <f>VLOOKUP(G549,'Cust Category'!A:C,3,0)</f>
        <v>Key Account</v>
      </c>
      <c r="X549" s="2" t="str">
        <f>VLOOKUP(G549,'Cust Category'!A:C,2,0)</f>
        <v>CP All Public Company Limited</v>
      </c>
      <c r="Y549" s="31">
        <f t="shared" si="43"/>
        <v>151.55000000000001</v>
      </c>
      <c r="Z549">
        <f t="shared" si="44"/>
        <v>175</v>
      </c>
      <c r="AA549" s="48"/>
    </row>
    <row r="550" spans="1:27">
      <c r="A550" s="179">
        <v>45814</v>
      </c>
      <c r="B550" s="178" t="s">
        <v>5313</v>
      </c>
      <c r="C550" s="178" t="s">
        <v>5314</v>
      </c>
      <c r="D550" s="178" t="s">
        <v>12</v>
      </c>
      <c r="E550" s="178" t="s">
        <v>17</v>
      </c>
      <c r="F550" s="178" t="s">
        <v>5315</v>
      </c>
      <c r="G550" s="178" t="s">
        <v>1165</v>
      </c>
      <c r="H550" s="178" t="s">
        <v>22</v>
      </c>
      <c r="I550" s="178" t="s">
        <v>1384</v>
      </c>
      <c r="J550" s="178" t="s">
        <v>4785</v>
      </c>
      <c r="K550" s="178" t="s">
        <v>4832</v>
      </c>
      <c r="L550" s="180">
        <v>10000</v>
      </c>
      <c r="M550" s="181">
        <v>591915.26</v>
      </c>
      <c r="N550" s="2" t="str">
        <f>VLOOKUP($J550,'Material category'!B:D,2,0)</f>
        <v>CA FL</v>
      </c>
      <c r="O550" s="123">
        <f>VLOOKUP(E550,'Billing Type Category'!A:C,3,0)*$L550</f>
        <v>10000</v>
      </c>
      <c r="P550" s="123">
        <f>VLOOKUP($J550,'Material category'!B:F,5,FALSE)*O550</f>
        <v>627900</v>
      </c>
      <c r="Q550" s="123">
        <f t="shared" si="40"/>
        <v>35984.739999999991</v>
      </c>
      <c r="R550" s="6">
        <f>VLOOKUP(E550,'Billing Type Category'!A:C,3,0)*M550</f>
        <v>591915.26</v>
      </c>
      <c r="S550" s="6">
        <f>VLOOKUP($J550,'Material category'!B:F,4,FALSE)*O550</f>
        <v>720000</v>
      </c>
      <c r="T550" s="6">
        <f t="shared" si="41"/>
        <v>47102.803738317758</v>
      </c>
      <c r="U550" s="6">
        <f t="shared" si="42"/>
        <v>639018.06373831781</v>
      </c>
      <c r="V550" s="2" t="str">
        <f>VLOOKUP($J550,'Material category'!B:D,3,0)</f>
        <v>CA</v>
      </c>
      <c r="W550" s="2" t="str">
        <f>VLOOKUP(G550,'Cust Category'!A:C,3,0)</f>
        <v>Key Account</v>
      </c>
      <c r="X550" s="2" t="str">
        <f>VLOOKUP(G550,'Cust Category'!A:C,2,0)</f>
        <v>CP All Public Company Limited</v>
      </c>
      <c r="Y550" s="31">
        <f t="shared" si="43"/>
        <v>62.79</v>
      </c>
      <c r="Z550">
        <f t="shared" si="44"/>
        <v>72</v>
      </c>
      <c r="AA550" s="48"/>
    </row>
    <row r="551" spans="1:27">
      <c r="A551" s="179">
        <v>45814</v>
      </c>
      <c r="B551" s="178" t="s">
        <v>5313</v>
      </c>
      <c r="C551" s="178" t="s">
        <v>5314</v>
      </c>
      <c r="D551" s="178" t="s">
        <v>12</v>
      </c>
      <c r="E551" s="178" t="s">
        <v>17</v>
      </c>
      <c r="F551" s="178" t="s">
        <v>5315</v>
      </c>
      <c r="G551" s="178" t="s">
        <v>1165</v>
      </c>
      <c r="H551" s="178" t="s">
        <v>22</v>
      </c>
      <c r="I551" s="178" t="s">
        <v>1384</v>
      </c>
      <c r="J551" s="178" t="s">
        <v>4782</v>
      </c>
      <c r="K551" s="178" t="s">
        <v>4833</v>
      </c>
      <c r="L551" s="180">
        <v>1000</v>
      </c>
      <c r="M551" s="181">
        <v>59191.53</v>
      </c>
      <c r="N551" s="2" t="str">
        <f>VLOOKUP($J551,'Material category'!B:D,2,0)</f>
        <v>CA BL</v>
      </c>
      <c r="O551" s="123">
        <f>VLOOKUP(E551,'Billing Type Category'!A:C,3,0)*$L551</f>
        <v>1000</v>
      </c>
      <c r="P551" s="123">
        <f>VLOOKUP($J551,'Material category'!B:F,5,FALSE)*O551</f>
        <v>62790</v>
      </c>
      <c r="Q551" s="123">
        <f t="shared" si="40"/>
        <v>3598.4700000000012</v>
      </c>
      <c r="R551" s="6">
        <f>VLOOKUP(E551,'Billing Type Category'!A:C,3,0)*M551</f>
        <v>59191.53</v>
      </c>
      <c r="S551" s="6">
        <f>VLOOKUP($J551,'Material category'!B:F,4,FALSE)*O551</f>
        <v>72000</v>
      </c>
      <c r="T551" s="6">
        <f t="shared" si="41"/>
        <v>4710.2803738317753</v>
      </c>
      <c r="U551" s="6">
        <f t="shared" si="42"/>
        <v>63901.810373831773</v>
      </c>
      <c r="V551" s="2" t="str">
        <f>VLOOKUP($J551,'Material category'!B:D,3,0)</f>
        <v>CA</v>
      </c>
      <c r="W551" s="2" t="str">
        <f>VLOOKUP(G551,'Cust Category'!A:C,3,0)</f>
        <v>Key Account</v>
      </c>
      <c r="X551" s="2" t="str">
        <f>VLOOKUP(G551,'Cust Category'!A:C,2,0)</f>
        <v>CP All Public Company Limited</v>
      </c>
      <c r="Y551" s="31">
        <f t="shared" si="43"/>
        <v>62.79</v>
      </c>
      <c r="Z551">
        <f t="shared" si="44"/>
        <v>72</v>
      </c>
      <c r="AA551" s="48"/>
    </row>
    <row r="552" spans="1:27">
      <c r="A552" s="179">
        <v>45814</v>
      </c>
      <c r="B552" s="178" t="s">
        <v>5313</v>
      </c>
      <c r="C552" s="178" t="s">
        <v>5314</v>
      </c>
      <c r="D552" s="178" t="s">
        <v>12</v>
      </c>
      <c r="E552" s="178" t="s">
        <v>17</v>
      </c>
      <c r="F552" s="178" t="s">
        <v>5315</v>
      </c>
      <c r="G552" s="178" t="s">
        <v>1165</v>
      </c>
      <c r="H552" s="178" t="s">
        <v>22</v>
      </c>
      <c r="I552" s="178" t="s">
        <v>1384</v>
      </c>
      <c r="J552" s="178" t="s">
        <v>4786</v>
      </c>
      <c r="K552" s="178" t="s">
        <v>4854</v>
      </c>
      <c r="L552" s="180">
        <v>1500</v>
      </c>
      <c r="M552" s="181">
        <v>88787.29</v>
      </c>
      <c r="N552" s="2" t="str">
        <f>VLOOKUP($J552,'Material category'!B:D,2,0)</f>
        <v>CA MN</v>
      </c>
      <c r="O552" s="123">
        <f>VLOOKUP(E552,'Billing Type Category'!A:C,3,0)*$L552</f>
        <v>1500</v>
      </c>
      <c r="P552" s="123">
        <f>VLOOKUP($J552,'Material category'!B:F,5,FALSE)*O552</f>
        <v>94185</v>
      </c>
      <c r="Q552" s="123">
        <f t="shared" si="40"/>
        <v>5397.7100000000064</v>
      </c>
      <c r="R552" s="6">
        <f>VLOOKUP(E552,'Billing Type Category'!A:C,3,0)*M552</f>
        <v>88787.29</v>
      </c>
      <c r="S552" s="6">
        <f>VLOOKUP($J552,'Material category'!B:F,4,FALSE)*O552</f>
        <v>108000</v>
      </c>
      <c r="T552" s="6">
        <f t="shared" si="41"/>
        <v>7065.4205607476633</v>
      </c>
      <c r="U552" s="6">
        <f t="shared" si="42"/>
        <v>95852.710560747655</v>
      </c>
      <c r="V552" s="2" t="str">
        <f>VLOOKUP($J552,'Material category'!B:D,3,0)</f>
        <v>CA</v>
      </c>
      <c r="W552" s="2" t="str">
        <f>VLOOKUP(G552,'Cust Category'!A:C,3,0)</f>
        <v>Key Account</v>
      </c>
      <c r="X552" s="2" t="str">
        <f>VLOOKUP(G552,'Cust Category'!A:C,2,0)</f>
        <v>CP All Public Company Limited</v>
      </c>
      <c r="Y552" s="31">
        <f t="shared" si="43"/>
        <v>62.79</v>
      </c>
      <c r="Z552">
        <f t="shared" si="44"/>
        <v>72</v>
      </c>
      <c r="AA552" s="48"/>
    </row>
    <row r="553" spans="1:27">
      <c r="A553" s="179">
        <v>45814</v>
      </c>
      <c r="B553" s="178" t="s">
        <v>5313</v>
      </c>
      <c r="C553" s="178" t="s">
        <v>5314</v>
      </c>
      <c r="D553" s="178" t="s">
        <v>12</v>
      </c>
      <c r="E553" s="178" t="s">
        <v>17</v>
      </c>
      <c r="F553" s="178" t="s">
        <v>5315</v>
      </c>
      <c r="G553" s="178" t="s">
        <v>1165</v>
      </c>
      <c r="H553" s="178" t="s">
        <v>22</v>
      </c>
      <c r="I553" s="178" t="s">
        <v>1384</v>
      </c>
      <c r="J553" s="178" t="s">
        <v>4801</v>
      </c>
      <c r="K553" s="178" t="s">
        <v>4834</v>
      </c>
      <c r="L553" s="180">
        <v>4000</v>
      </c>
      <c r="M553" s="181">
        <v>236766.18</v>
      </c>
      <c r="N553" s="2" t="str">
        <f>VLOOKUP($J553,'Material category'!B:D,2,0)</f>
        <v>CA 100S YL</v>
      </c>
      <c r="O553" s="123">
        <f>VLOOKUP(E553,'Billing Type Category'!A:C,3,0)*$L553</f>
        <v>4000</v>
      </c>
      <c r="P553" s="123">
        <f>VLOOKUP($J553,'Material category'!B:F,5,FALSE)*O553</f>
        <v>251160</v>
      </c>
      <c r="Q553" s="123">
        <f t="shared" si="40"/>
        <v>14393.820000000007</v>
      </c>
      <c r="R553" s="6">
        <f>VLOOKUP(E553,'Billing Type Category'!A:C,3,0)*M553</f>
        <v>236766.18</v>
      </c>
      <c r="S553" s="6">
        <f>VLOOKUP($J553,'Material category'!B:F,4,FALSE)*O553</f>
        <v>288000</v>
      </c>
      <c r="T553" s="6">
        <f t="shared" si="41"/>
        <v>18841.121495327101</v>
      </c>
      <c r="U553" s="6">
        <f t="shared" si="42"/>
        <v>255607.30149532709</v>
      </c>
      <c r="V553" s="2" t="str">
        <f>VLOOKUP($J553,'Material category'!B:D,3,0)</f>
        <v>CAHD</v>
      </c>
      <c r="W553" s="2" t="str">
        <f>VLOOKUP(G553,'Cust Category'!A:C,3,0)</f>
        <v>Key Account</v>
      </c>
      <c r="X553" s="2" t="str">
        <f>VLOOKUP(G553,'Cust Category'!A:C,2,0)</f>
        <v>CP All Public Company Limited</v>
      </c>
      <c r="Y553" s="31">
        <f t="shared" si="43"/>
        <v>62.79</v>
      </c>
      <c r="Z553">
        <f t="shared" si="44"/>
        <v>72</v>
      </c>
      <c r="AA553" s="48"/>
    </row>
    <row r="554" spans="1:27">
      <c r="A554" s="179">
        <v>45814</v>
      </c>
      <c r="B554" s="178" t="s">
        <v>5313</v>
      </c>
      <c r="C554" s="178" t="s">
        <v>5314</v>
      </c>
      <c r="D554" s="178" t="s">
        <v>12</v>
      </c>
      <c r="E554" s="178" t="s">
        <v>17</v>
      </c>
      <c r="F554" s="178" t="s">
        <v>5315</v>
      </c>
      <c r="G554" s="178" t="s">
        <v>1165</v>
      </c>
      <c r="H554" s="178" t="s">
        <v>22</v>
      </c>
      <c r="I554" s="178" t="s">
        <v>1384</v>
      </c>
      <c r="J554" s="178" t="s">
        <v>4806</v>
      </c>
      <c r="K554" s="178" t="s">
        <v>4852</v>
      </c>
      <c r="L554" s="180">
        <v>1000</v>
      </c>
      <c r="M554" s="181">
        <v>59191.55</v>
      </c>
      <c r="N554" s="2" t="str">
        <f>VLOOKUP($J554,'Material category'!B:D,2,0)</f>
        <v>CA 100S GR</v>
      </c>
      <c r="O554" s="123">
        <f>VLOOKUP(E554,'Billing Type Category'!A:C,3,0)*$L554</f>
        <v>1000</v>
      </c>
      <c r="P554" s="123">
        <f>VLOOKUP($J554,'Material category'!B:F,5,FALSE)*O554</f>
        <v>62790</v>
      </c>
      <c r="Q554" s="123">
        <f t="shared" si="40"/>
        <v>3598.4499999999971</v>
      </c>
      <c r="R554" s="6">
        <f>VLOOKUP(E554,'Billing Type Category'!A:C,3,0)*M554</f>
        <v>59191.55</v>
      </c>
      <c r="S554" s="6">
        <f>VLOOKUP($J554,'Material category'!B:F,4,FALSE)*O554</f>
        <v>72000</v>
      </c>
      <c r="T554" s="6">
        <f t="shared" si="41"/>
        <v>4710.2803738317753</v>
      </c>
      <c r="U554" s="6">
        <f t="shared" si="42"/>
        <v>63901.830373831777</v>
      </c>
      <c r="V554" s="2" t="str">
        <f>VLOOKUP($J554,'Material category'!B:D,3,0)</f>
        <v>CAHD</v>
      </c>
      <c r="W554" s="2" t="str">
        <f>VLOOKUP(G554,'Cust Category'!A:C,3,0)</f>
        <v>Key Account</v>
      </c>
      <c r="X554" s="2" t="str">
        <f>VLOOKUP(G554,'Cust Category'!A:C,2,0)</f>
        <v>CP All Public Company Limited</v>
      </c>
      <c r="Y554" s="31">
        <f t="shared" si="43"/>
        <v>62.79</v>
      </c>
      <c r="Z554">
        <f t="shared" si="44"/>
        <v>72</v>
      </c>
      <c r="AA554" s="48"/>
    </row>
    <row r="555" spans="1:27">
      <c r="A555" s="179">
        <v>45814</v>
      </c>
      <c r="B555" s="178" t="s">
        <v>5316</v>
      </c>
      <c r="C555" s="178" t="s">
        <v>5317</v>
      </c>
      <c r="D555" s="178" t="s">
        <v>12</v>
      </c>
      <c r="E555" s="178" t="s">
        <v>17</v>
      </c>
      <c r="F555" s="178" t="s">
        <v>5318</v>
      </c>
      <c r="G555" s="178" t="s">
        <v>1165</v>
      </c>
      <c r="H555" s="178" t="s">
        <v>22</v>
      </c>
      <c r="I555" s="178" t="s">
        <v>1384</v>
      </c>
      <c r="J555" s="178" t="s">
        <v>4898</v>
      </c>
      <c r="K555" s="178" t="s">
        <v>4830</v>
      </c>
      <c r="L555" s="180">
        <v>1000</v>
      </c>
      <c r="M555" s="181">
        <v>59191.55</v>
      </c>
      <c r="N555" s="2" t="str">
        <f>VLOOKUP($J555,'Material category'!B:D,2,0)</f>
        <v>WC RE</v>
      </c>
      <c r="O555" s="123">
        <f>VLOOKUP(E555,'Billing Type Category'!A:C,3,0)*$L555</f>
        <v>1000</v>
      </c>
      <c r="P555" s="123">
        <f>VLOOKUP($J555,'Material category'!B:F,5,FALSE)*O555</f>
        <v>62790</v>
      </c>
      <c r="Q555" s="123">
        <f t="shared" si="40"/>
        <v>3598.4499999999971</v>
      </c>
      <c r="R555" s="6">
        <f>VLOOKUP(E555,'Billing Type Category'!A:C,3,0)*M555</f>
        <v>59191.55</v>
      </c>
      <c r="S555" s="6">
        <f>VLOOKUP($J555,'Material category'!B:F,4,FALSE)*O555</f>
        <v>72000</v>
      </c>
      <c r="T555" s="6">
        <f t="shared" si="41"/>
        <v>4710.2803738317753</v>
      </c>
      <c r="U555" s="6">
        <f t="shared" si="42"/>
        <v>63901.830373831777</v>
      </c>
      <c r="V555" s="2" t="str">
        <f>VLOOKUP($J555,'Material category'!B:D,3,0)</f>
        <v>WI</v>
      </c>
      <c r="W555" s="2" t="str">
        <f>VLOOKUP(G555,'Cust Category'!A:C,3,0)</f>
        <v>Key Account</v>
      </c>
      <c r="X555" s="2" t="str">
        <f>VLOOKUP(G555,'Cust Category'!A:C,2,0)</f>
        <v>CP All Public Company Limited</v>
      </c>
      <c r="Y555" s="31">
        <f t="shared" si="43"/>
        <v>62.79</v>
      </c>
      <c r="Z555">
        <f t="shared" si="44"/>
        <v>72</v>
      </c>
      <c r="AA555" s="48"/>
    </row>
    <row r="556" spans="1:27">
      <c r="A556" s="179">
        <v>45814</v>
      </c>
      <c r="B556" s="178" t="s">
        <v>5316</v>
      </c>
      <c r="C556" s="178" t="s">
        <v>5317</v>
      </c>
      <c r="D556" s="178" t="s">
        <v>12</v>
      </c>
      <c r="E556" s="178" t="s">
        <v>17</v>
      </c>
      <c r="F556" s="178" t="s">
        <v>5318</v>
      </c>
      <c r="G556" s="178" t="s">
        <v>1165</v>
      </c>
      <c r="H556" s="178" t="s">
        <v>22</v>
      </c>
      <c r="I556" s="178" t="s">
        <v>1384</v>
      </c>
      <c r="J556" s="178" t="s">
        <v>4886</v>
      </c>
      <c r="K556" s="178" t="s">
        <v>4829</v>
      </c>
      <c r="L556" s="180">
        <v>1500</v>
      </c>
      <c r="M556" s="181">
        <v>88787.32</v>
      </c>
      <c r="N556" s="2" t="str">
        <f>VLOOKUP($J556,'Material category'!B:D,2,0)</f>
        <v>WC BL</v>
      </c>
      <c r="O556" s="123">
        <f>VLOOKUP(E556,'Billing Type Category'!A:C,3,0)*$L556</f>
        <v>1500</v>
      </c>
      <c r="P556" s="123">
        <f>VLOOKUP($J556,'Material category'!B:F,5,FALSE)*O556</f>
        <v>94185</v>
      </c>
      <c r="Q556" s="123">
        <f t="shared" si="40"/>
        <v>5397.679999999993</v>
      </c>
      <c r="R556" s="6">
        <f>VLOOKUP(E556,'Billing Type Category'!A:C,3,0)*M556</f>
        <v>88787.32</v>
      </c>
      <c r="S556" s="6">
        <f>VLOOKUP($J556,'Material category'!B:F,4,FALSE)*O556</f>
        <v>108000</v>
      </c>
      <c r="T556" s="6">
        <f t="shared" si="41"/>
        <v>7065.4205607476633</v>
      </c>
      <c r="U556" s="6">
        <f t="shared" si="42"/>
        <v>95852.740560747668</v>
      </c>
      <c r="V556" s="2" t="str">
        <f>VLOOKUP($J556,'Material category'!B:D,3,0)</f>
        <v>WI</v>
      </c>
      <c r="W556" s="2" t="str">
        <f>VLOOKUP(G556,'Cust Category'!A:C,3,0)</f>
        <v>Key Account</v>
      </c>
      <c r="X556" s="2" t="str">
        <f>VLOOKUP(G556,'Cust Category'!A:C,2,0)</f>
        <v>CP All Public Company Limited</v>
      </c>
      <c r="Y556" s="31">
        <f t="shared" si="43"/>
        <v>62.79</v>
      </c>
      <c r="Z556">
        <f t="shared" si="44"/>
        <v>72</v>
      </c>
      <c r="AA556" s="48"/>
    </row>
    <row r="557" spans="1:27">
      <c r="A557" s="179">
        <v>45814</v>
      </c>
      <c r="B557" s="178" t="s">
        <v>5316</v>
      </c>
      <c r="C557" s="178" t="s">
        <v>5317</v>
      </c>
      <c r="D557" s="178" t="s">
        <v>12</v>
      </c>
      <c r="E557" s="178" t="s">
        <v>17</v>
      </c>
      <c r="F557" s="178" t="s">
        <v>5318</v>
      </c>
      <c r="G557" s="178" t="s">
        <v>1165</v>
      </c>
      <c r="H557" s="178" t="s">
        <v>22</v>
      </c>
      <c r="I557" s="178" t="s">
        <v>1384</v>
      </c>
      <c r="J557" s="178" t="s">
        <v>4900</v>
      </c>
      <c r="K557" s="178" t="s">
        <v>4831</v>
      </c>
      <c r="L557" s="180">
        <v>2000</v>
      </c>
      <c r="M557" s="181">
        <v>118383.09</v>
      </c>
      <c r="N557" s="2" t="str">
        <f>VLOOKUP($J557,'Material category'!B:D,2,0)</f>
        <v>WC GR</v>
      </c>
      <c r="O557" s="123">
        <f>VLOOKUP(E557,'Billing Type Category'!A:C,3,0)*$L557</f>
        <v>2000</v>
      </c>
      <c r="P557" s="123">
        <f>VLOOKUP($J557,'Material category'!B:F,5,FALSE)*O557</f>
        <v>125580</v>
      </c>
      <c r="Q557" s="123">
        <f t="shared" si="40"/>
        <v>7196.9100000000035</v>
      </c>
      <c r="R557" s="6">
        <f>VLOOKUP(E557,'Billing Type Category'!A:C,3,0)*M557</f>
        <v>118383.09</v>
      </c>
      <c r="S557" s="6">
        <f>VLOOKUP($J557,'Material category'!B:F,4,FALSE)*O557</f>
        <v>144000</v>
      </c>
      <c r="T557" s="6">
        <f t="shared" si="41"/>
        <v>9420.5607476635505</v>
      </c>
      <c r="U557" s="6">
        <f t="shared" si="42"/>
        <v>127803.65074766355</v>
      </c>
      <c r="V557" s="2" t="str">
        <f>VLOOKUP($J557,'Material category'!B:D,3,0)</f>
        <v>WI</v>
      </c>
      <c r="W557" s="2" t="str">
        <f>VLOOKUP(G557,'Cust Category'!A:C,3,0)</f>
        <v>Key Account</v>
      </c>
      <c r="X557" s="2" t="str">
        <f>VLOOKUP(G557,'Cust Category'!A:C,2,0)</f>
        <v>CP All Public Company Limited</v>
      </c>
      <c r="Y557" s="31">
        <f t="shared" si="43"/>
        <v>62.79</v>
      </c>
      <c r="Z557">
        <f t="shared" si="44"/>
        <v>72</v>
      </c>
      <c r="AA557" s="48"/>
    </row>
    <row r="558" spans="1:27">
      <c r="A558" s="179">
        <v>45814</v>
      </c>
      <c r="B558" s="178" t="s">
        <v>5319</v>
      </c>
      <c r="C558" s="178" t="s">
        <v>5320</v>
      </c>
      <c r="D558" s="178" t="s">
        <v>12</v>
      </c>
      <c r="E558" s="178" t="s">
        <v>17</v>
      </c>
      <c r="F558" s="178" t="s">
        <v>5321</v>
      </c>
      <c r="G558" s="178" t="s">
        <v>1165</v>
      </c>
      <c r="H558" s="178" t="s">
        <v>22</v>
      </c>
      <c r="I558" s="178" t="s">
        <v>1386</v>
      </c>
      <c r="J558" s="178" t="s">
        <v>4902</v>
      </c>
      <c r="K558" s="178" t="s">
        <v>4821</v>
      </c>
      <c r="L558" s="180">
        <v>1000</v>
      </c>
      <c r="M558" s="181">
        <v>133338.28</v>
      </c>
      <c r="N558" s="2" t="str">
        <f>VLOOKUP($J558,'Material category'!B:D,2,0)</f>
        <v>ME OB</v>
      </c>
      <c r="O558" s="123">
        <f>VLOOKUP(E558,'Billing Type Category'!A:C,3,0)*$L558</f>
        <v>1000</v>
      </c>
      <c r="P558" s="123">
        <f>VLOOKUP($J558,'Material category'!B:F,5,FALSE)*O558</f>
        <v>138530</v>
      </c>
      <c r="Q558" s="123">
        <f t="shared" si="40"/>
        <v>5191.7200000000012</v>
      </c>
      <c r="R558" s="6">
        <f>VLOOKUP(E558,'Billing Type Category'!A:C,3,0)*M558</f>
        <v>133338.28</v>
      </c>
      <c r="S558" s="6">
        <f>VLOOKUP($J558,'Material category'!B:F,4,FALSE)*O558</f>
        <v>160000</v>
      </c>
      <c r="T558" s="6">
        <f t="shared" si="41"/>
        <v>10467.289719626167</v>
      </c>
      <c r="U558" s="6">
        <f t="shared" si="42"/>
        <v>143805.56971962616</v>
      </c>
      <c r="V558" s="2" t="str">
        <f>VLOOKUP($J558,'Material category'!B:D,3,0)</f>
        <v>EV</v>
      </c>
      <c r="W558" s="2" t="str">
        <f>VLOOKUP(G558,'Cust Category'!A:C,3,0)</f>
        <v>Key Account</v>
      </c>
      <c r="X558" s="2" t="str">
        <f>VLOOKUP(G558,'Cust Category'!A:C,2,0)</f>
        <v>CP All Public Company Limited</v>
      </c>
      <c r="Y558" s="31">
        <f t="shared" si="43"/>
        <v>138.53</v>
      </c>
      <c r="Z558">
        <f t="shared" si="44"/>
        <v>160</v>
      </c>
      <c r="AA558" s="48"/>
    </row>
    <row r="559" spans="1:27">
      <c r="A559" s="179">
        <v>45814</v>
      </c>
      <c r="B559" s="178" t="s">
        <v>5319</v>
      </c>
      <c r="C559" s="178" t="s">
        <v>5320</v>
      </c>
      <c r="D559" s="178" t="s">
        <v>12</v>
      </c>
      <c r="E559" s="178" t="s">
        <v>17</v>
      </c>
      <c r="F559" s="178" t="s">
        <v>5321</v>
      </c>
      <c r="G559" s="178" t="s">
        <v>1165</v>
      </c>
      <c r="H559" s="178" t="s">
        <v>22</v>
      </c>
      <c r="I559" s="178" t="s">
        <v>1386</v>
      </c>
      <c r="J559" s="178" t="s">
        <v>4791</v>
      </c>
      <c r="K559" s="178" t="s">
        <v>4820</v>
      </c>
      <c r="L559" s="180">
        <v>500</v>
      </c>
      <c r="M559" s="181">
        <v>66669.14</v>
      </c>
      <c r="N559" s="2" t="str">
        <f>VLOOKUP($J559,'Material category'!B:D,2,0)</f>
        <v>ME SB</v>
      </c>
      <c r="O559" s="123">
        <f>VLOOKUP(E559,'Billing Type Category'!A:C,3,0)*$L559</f>
        <v>500</v>
      </c>
      <c r="P559" s="123">
        <f>VLOOKUP($J559,'Material category'!B:F,5,FALSE)*O559</f>
        <v>69265</v>
      </c>
      <c r="Q559" s="123">
        <f t="shared" si="40"/>
        <v>2595.8600000000006</v>
      </c>
      <c r="R559" s="6">
        <f>VLOOKUP(E559,'Billing Type Category'!A:C,3,0)*M559</f>
        <v>66669.14</v>
      </c>
      <c r="S559" s="6">
        <f>VLOOKUP($J559,'Material category'!B:F,4,FALSE)*O559</f>
        <v>80000</v>
      </c>
      <c r="T559" s="6">
        <f t="shared" si="41"/>
        <v>5233.6448598130837</v>
      </c>
      <c r="U559" s="6">
        <f t="shared" si="42"/>
        <v>71902.78485981308</v>
      </c>
      <c r="V559" s="2" t="str">
        <f>VLOOKUP($J559,'Material category'!B:D,3,0)</f>
        <v>EV</v>
      </c>
      <c r="W559" s="2" t="str">
        <f>VLOOKUP(G559,'Cust Category'!A:C,3,0)</f>
        <v>Key Account</v>
      </c>
      <c r="X559" s="2" t="str">
        <f>VLOOKUP(G559,'Cust Category'!A:C,2,0)</f>
        <v>CP All Public Company Limited</v>
      </c>
      <c r="Y559" s="31">
        <f t="shared" si="43"/>
        <v>138.53</v>
      </c>
      <c r="Z559">
        <f t="shared" si="44"/>
        <v>160</v>
      </c>
      <c r="AA559" s="48"/>
    </row>
    <row r="560" spans="1:27">
      <c r="A560" s="179">
        <v>45814</v>
      </c>
      <c r="B560" s="178" t="s">
        <v>5319</v>
      </c>
      <c r="C560" s="178" t="s">
        <v>5320</v>
      </c>
      <c r="D560" s="178" t="s">
        <v>12</v>
      </c>
      <c r="E560" s="178" t="s">
        <v>17</v>
      </c>
      <c r="F560" s="178" t="s">
        <v>5321</v>
      </c>
      <c r="G560" s="178" t="s">
        <v>1165</v>
      </c>
      <c r="H560" s="178" t="s">
        <v>22</v>
      </c>
      <c r="I560" s="178" t="s">
        <v>1386</v>
      </c>
      <c r="J560" s="178" t="s">
        <v>4785</v>
      </c>
      <c r="K560" s="178" t="s">
        <v>4832</v>
      </c>
      <c r="L560" s="180">
        <v>5000</v>
      </c>
      <c r="M560" s="181">
        <v>295957.63</v>
      </c>
      <c r="N560" s="2" t="str">
        <f>VLOOKUP($J560,'Material category'!B:D,2,0)</f>
        <v>CA FL</v>
      </c>
      <c r="O560" s="123">
        <f>VLOOKUP(E560,'Billing Type Category'!A:C,3,0)*$L560</f>
        <v>5000</v>
      </c>
      <c r="P560" s="123">
        <f>VLOOKUP($J560,'Material category'!B:F,5,FALSE)*O560</f>
        <v>313950</v>
      </c>
      <c r="Q560" s="123">
        <f t="shared" si="40"/>
        <v>17992.369999999995</v>
      </c>
      <c r="R560" s="6">
        <f>VLOOKUP(E560,'Billing Type Category'!A:C,3,0)*M560</f>
        <v>295957.63</v>
      </c>
      <c r="S560" s="6">
        <f>VLOOKUP($J560,'Material category'!B:F,4,FALSE)*O560</f>
        <v>360000</v>
      </c>
      <c r="T560" s="6">
        <f t="shared" si="41"/>
        <v>23551.401869158879</v>
      </c>
      <c r="U560" s="6">
        <f t="shared" si="42"/>
        <v>319509.03186915891</v>
      </c>
      <c r="V560" s="2" t="str">
        <f>VLOOKUP($J560,'Material category'!B:D,3,0)</f>
        <v>CA</v>
      </c>
      <c r="W560" s="2" t="str">
        <f>VLOOKUP(G560,'Cust Category'!A:C,3,0)</f>
        <v>Key Account</v>
      </c>
      <c r="X560" s="2" t="str">
        <f>VLOOKUP(G560,'Cust Category'!A:C,2,0)</f>
        <v>CP All Public Company Limited</v>
      </c>
      <c r="Y560" s="31">
        <f t="shared" si="43"/>
        <v>62.79</v>
      </c>
      <c r="Z560">
        <f t="shared" si="44"/>
        <v>72</v>
      </c>
      <c r="AA560" s="48"/>
    </row>
    <row r="561" spans="1:27">
      <c r="A561" s="179">
        <v>45814</v>
      </c>
      <c r="B561" s="178" t="s">
        <v>5319</v>
      </c>
      <c r="C561" s="178" t="s">
        <v>5320</v>
      </c>
      <c r="D561" s="178" t="s">
        <v>12</v>
      </c>
      <c r="E561" s="178" t="s">
        <v>17</v>
      </c>
      <c r="F561" s="178" t="s">
        <v>5321</v>
      </c>
      <c r="G561" s="178" t="s">
        <v>1165</v>
      </c>
      <c r="H561" s="178" t="s">
        <v>22</v>
      </c>
      <c r="I561" s="178" t="s">
        <v>1386</v>
      </c>
      <c r="J561" s="178" t="s">
        <v>4782</v>
      </c>
      <c r="K561" s="178" t="s">
        <v>4833</v>
      </c>
      <c r="L561" s="180">
        <v>500</v>
      </c>
      <c r="M561" s="181">
        <v>29595.759999999998</v>
      </c>
      <c r="N561" s="2" t="str">
        <f>VLOOKUP($J561,'Material category'!B:D,2,0)</f>
        <v>CA BL</v>
      </c>
      <c r="O561" s="123">
        <f>VLOOKUP(E561,'Billing Type Category'!A:C,3,0)*$L561</f>
        <v>500</v>
      </c>
      <c r="P561" s="123">
        <f>VLOOKUP($J561,'Material category'!B:F,5,FALSE)*O561</f>
        <v>31395</v>
      </c>
      <c r="Q561" s="123">
        <f t="shared" si="40"/>
        <v>1799.2400000000016</v>
      </c>
      <c r="R561" s="6">
        <f>VLOOKUP(E561,'Billing Type Category'!A:C,3,0)*M561</f>
        <v>29595.759999999998</v>
      </c>
      <c r="S561" s="6">
        <f>VLOOKUP($J561,'Material category'!B:F,4,FALSE)*O561</f>
        <v>36000</v>
      </c>
      <c r="T561" s="6">
        <f t="shared" si="41"/>
        <v>2355.1401869158876</v>
      </c>
      <c r="U561" s="6">
        <f t="shared" si="42"/>
        <v>31950.900186915886</v>
      </c>
      <c r="V561" s="2" t="str">
        <f>VLOOKUP($J561,'Material category'!B:D,3,0)</f>
        <v>CA</v>
      </c>
      <c r="W561" s="2" t="str">
        <f>VLOOKUP(G561,'Cust Category'!A:C,3,0)</f>
        <v>Key Account</v>
      </c>
      <c r="X561" s="2" t="str">
        <f>VLOOKUP(G561,'Cust Category'!A:C,2,0)</f>
        <v>CP All Public Company Limited</v>
      </c>
      <c r="Y561" s="31">
        <f t="shared" si="43"/>
        <v>62.79</v>
      </c>
      <c r="Z561">
        <f t="shared" si="44"/>
        <v>72</v>
      </c>
      <c r="AA561" s="48"/>
    </row>
    <row r="562" spans="1:27">
      <c r="A562" s="179">
        <v>45814</v>
      </c>
      <c r="B562" s="178" t="s">
        <v>5319</v>
      </c>
      <c r="C562" s="178" t="s">
        <v>5320</v>
      </c>
      <c r="D562" s="178" t="s">
        <v>12</v>
      </c>
      <c r="E562" s="178" t="s">
        <v>17</v>
      </c>
      <c r="F562" s="178" t="s">
        <v>5321</v>
      </c>
      <c r="G562" s="178" t="s">
        <v>1165</v>
      </c>
      <c r="H562" s="178" t="s">
        <v>22</v>
      </c>
      <c r="I562" s="178" t="s">
        <v>1386</v>
      </c>
      <c r="J562" s="178" t="s">
        <v>4786</v>
      </c>
      <c r="K562" s="178" t="s">
        <v>4854</v>
      </c>
      <c r="L562" s="180">
        <v>1000</v>
      </c>
      <c r="M562" s="181">
        <v>59191.53</v>
      </c>
      <c r="N562" s="2" t="str">
        <f>VLOOKUP($J562,'Material category'!B:D,2,0)</f>
        <v>CA MN</v>
      </c>
      <c r="O562" s="123">
        <f>VLOOKUP(E562,'Billing Type Category'!A:C,3,0)*$L562</f>
        <v>1000</v>
      </c>
      <c r="P562" s="123">
        <f>VLOOKUP($J562,'Material category'!B:F,5,FALSE)*O562</f>
        <v>62790</v>
      </c>
      <c r="Q562" s="123">
        <f t="shared" si="40"/>
        <v>3598.4700000000012</v>
      </c>
      <c r="R562" s="6">
        <f>VLOOKUP(E562,'Billing Type Category'!A:C,3,0)*M562</f>
        <v>59191.53</v>
      </c>
      <c r="S562" s="6">
        <f>VLOOKUP($J562,'Material category'!B:F,4,FALSE)*O562</f>
        <v>72000</v>
      </c>
      <c r="T562" s="6">
        <f t="shared" si="41"/>
        <v>4710.2803738317753</v>
      </c>
      <c r="U562" s="6">
        <f t="shared" si="42"/>
        <v>63901.810373831773</v>
      </c>
      <c r="V562" s="2" t="str">
        <f>VLOOKUP($J562,'Material category'!B:D,3,0)</f>
        <v>CA</v>
      </c>
      <c r="W562" s="2" t="str">
        <f>VLOOKUP(G562,'Cust Category'!A:C,3,0)</f>
        <v>Key Account</v>
      </c>
      <c r="X562" s="2" t="str">
        <f>VLOOKUP(G562,'Cust Category'!A:C,2,0)</f>
        <v>CP All Public Company Limited</v>
      </c>
      <c r="Y562" s="31">
        <f t="shared" si="43"/>
        <v>62.79</v>
      </c>
      <c r="Z562">
        <f t="shared" si="44"/>
        <v>72</v>
      </c>
      <c r="AA562" s="48"/>
    </row>
    <row r="563" spans="1:27">
      <c r="A563" s="179">
        <v>45814</v>
      </c>
      <c r="B563" s="178" t="s">
        <v>5319</v>
      </c>
      <c r="C563" s="178" t="s">
        <v>5320</v>
      </c>
      <c r="D563" s="178" t="s">
        <v>12</v>
      </c>
      <c r="E563" s="178" t="s">
        <v>17</v>
      </c>
      <c r="F563" s="178" t="s">
        <v>5321</v>
      </c>
      <c r="G563" s="178" t="s">
        <v>1165</v>
      </c>
      <c r="H563" s="178" t="s">
        <v>22</v>
      </c>
      <c r="I563" s="178" t="s">
        <v>1386</v>
      </c>
      <c r="J563" s="178" t="s">
        <v>4801</v>
      </c>
      <c r="K563" s="178" t="s">
        <v>4834</v>
      </c>
      <c r="L563" s="180">
        <v>500</v>
      </c>
      <c r="M563" s="181">
        <v>29595.77</v>
      </c>
      <c r="N563" s="2" t="str">
        <f>VLOOKUP($J563,'Material category'!B:D,2,0)</f>
        <v>CA 100S YL</v>
      </c>
      <c r="O563" s="123">
        <f>VLOOKUP(E563,'Billing Type Category'!A:C,3,0)*$L563</f>
        <v>500</v>
      </c>
      <c r="P563" s="123">
        <f>VLOOKUP($J563,'Material category'!B:F,5,FALSE)*O563</f>
        <v>31395</v>
      </c>
      <c r="Q563" s="123">
        <f t="shared" si="40"/>
        <v>1799.2299999999996</v>
      </c>
      <c r="R563" s="6">
        <f>VLOOKUP(E563,'Billing Type Category'!A:C,3,0)*M563</f>
        <v>29595.77</v>
      </c>
      <c r="S563" s="6">
        <f>VLOOKUP($J563,'Material category'!B:F,4,FALSE)*O563</f>
        <v>36000</v>
      </c>
      <c r="T563" s="6">
        <f t="shared" si="41"/>
        <v>2355.1401869158876</v>
      </c>
      <c r="U563" s="6">
        <f t="shared" si="42"/>
        <v>31950.910186915888</v>
      </c>
      <c r="V563" s="2" t="str">
        <f>VLOOKUP($J563,'Material category'!B:D,3,0)</f>
        <v>CAHD</v>
      </c>
      <c r="W563" s="2" t="str">
        <f>VLOOKUP(G563,'Cust Category'!A:C,3,0)</f>
        <v>Key Account</v>
      </c>
      <c r="X563" s="2" t="str">
        <f>VLOOKUP(G563,'Cust Category'!A:C,2,0)</f>
        <v>CP All Public Company Limited</v>
      </c>
      <c r="Y563" s="31">
        <f t="shared" si="43"/>
        <v>62.79</v>
      </c>
      <c r="Z563">
        <f t="shared" si="44"/>
        <v>72</v>
      </c>
      <c r="AA563" s="48"/>
    </row>
    <row r="564" spans="1:27">
      <c r="A564" s="179">
        <v>45814</v>
      </c>
      <c r="B564" s="178" t="s">
        <v>5319</v>
      </c>
      <c r="C564" s="178" t="s">
        <v>5320</v>
      </c>
      <c r="D564" s="178" t="s">
        <v>12</v>
      </c>
      <c r="E564" s="178" t="s">
        <v>17</v>
      </c>
      <c r="F564" s="178" t="s">
        <v>5321</v>
      </c>
      <c r="G564" s="178" t="s">
        <v>1165</v>
      </c>
      <c r="H564" s="178" t="s">
        <v>22</v>
      </c>
      <c r="I564" s="178" t="s">
        <v>1386</v>
      </c>
      <c r="J564" s="178" t="s">
        <v>4806</v>
      </c>
      <c r="K564" s="178" t="s">
        <v>4852</v>
      </c>
      <c r="L564" s="180">
        <v>500</v>
      </c>
      <c r="M564" s="181">
        <v>29595.77</v>
      </c>
      <c r="N564" s="2" t="str">
        <f>VLOOKUP($J564,'Material category'!B:D,2,0)</f>
        <v>CA 100S GR</v>
      </c>
      <c r="O564" s="123">
        <f>VLOOKUP(E564,'Billing Type Category'!A:C,3,0)*$L564</f>
        <v>500</v>
      </c>
      <c r="P564" s="123">
        <f>VLOOKUP($J564,'Material category'!B:F,5,FALSE)*O564</f>
        <v>31395</v>
      </c>
      <c r="Q564" s="123">
        <f t="shared" si="40"/>
        <v>1799.2299999999996</v>
      </c>
      <c r="R564" s="6">
        <f>VLOOKUP(E564,'Billing Type Category'!A:C,3,0)*M564</f>
        <v>29595.77</v>
      </c>
      <c r="S564" s="6">
        <f>VLOOKUP($J564,'Material category'!B:F,4,FALSE)*O564</f>
        <v>36000</v>
      </c>
      <c r="T564" s="6">
        <f t="shared" si="41"/>
        <v>2355.1401869158876</v>
      </c>
      <c r="U564" s="6">
        <f t="shared" si="42"/>
        <v>31950.910186915888</v>
      </c>
      <c r="V564" s="2" t="str">
        <f>VLOOKUP($J564,'Material category'!B:D,3,0)</f>
        <v>CAHD</v>
      </c>
      <c r="W564" s="2" t="str">
        <f>VLOOKUP(G564,'Cust Category'!A:C,3,0)</f>
        <v>Key Account</v>
      </c>
      <c r="X564" s="2" t="str">
        <f>VLOOKUP(G564,'Cust Category'!A:C,2,0)</f>
        <v>CP All Public Company Limited</v>
      </c>
      <c r="Y564" s="31">
        <f t="shared" si="43"/>
        <v>62.79</v>
      </c>
      <c r="Z564">
        <f t="shared" si="44"/>
        <v>72</v>
      </c>
      <c r="AA564" s="48"/>
    </row>
    <row r="565" spans="1:27">
      <c r="A565" s="179">
        <v>45814</v>
      </c>
      <c r="B565" s="178" t="s">
        <v>5322</v>
      </c>
      <c r="C565" s="178" t="s">
        <v>5323</v>
      </c>
      <c r="D565" s="178" t="s">
        <v>12</v>
      </c>
      <c r="E565" s="178" t="s">
        <v>17</v>
      </c>
      <c r="F565" s="178" t="s">
        <v>5324</v>
      </c>
      <c r="G565" s="178" t="s">
        <v>1165</v>
      </c>
      <c r="H565" s="178" t="s">
        <v>22</v>
      </c>
      <c r="I565" s="178" t="s">
        <v>1386</v>
      </c>
      <c r="J565" s="178" t="s">
        <v>4898</v>
      </c>
      <c r="K565" s="178" t="s">
        <v>4830</v>
      </c>
      <c r="L565" s="180">
        <v>500</v>
      </c>
      <c r="M565" s="181">
        <v>29595.77</v>
      </c>
      <c r="N565" s="2" t="str">
        <f>VLOOKUP($J565,'Material category'!B:D,2,0)</f>
        <v>WC RE</v>
      </c>
      <c r="O565" s="123">
        <f>VLOOKUP(E565,'Billing Type Category'!A:C,3,0)*$L565</f>
        <v>500</v>
      </c>
      <c r="P565" s="123">
        <f>VLOOKUP($J565,'Material category'!B:F,5,FALSE)*O565</f>
        <v>31395</v>
      </c>
      <c r="Q565" s="123">
        <f t="shared" si="40"/>
        <v>1799.2299999999996</v>
      </c>
      <c r="R565" s="6">
        <f>VLOOKUP(E565,'Billing Type Category'!A:C,3,0)*M565</f>
        <v>29595.77</v>
      </c>
      <c r="S565" s="6">
        <f>VLOOKUP($J565,'Material category'!B:F,4,FALSE)*O565</f>
        <v>36000</v>
      </c>
      <c r="T565" s="6">
        <f t="shared" si="41"/>
        <v>2355.1401869158876</v>
      </c>
      <c r="U565" s="6">
        <f t="shared" si="42"/>
        <v>31950.910186915888</v>
      </c>
      <c r="V565" s="2" t="str">
        <f>VLOOKUP($J565,'Material category'!B:D,3,0)</f>
        <v>WI</v>
      </c>
      <c r="W565" s="2" t="str">
        <f>VLOOKUP(G565,'Cust Category'!A:C,3,0)</f>
        <v>Key Account</v>
      </c>
      <c r="X565" s="2" t="str">
        <f>VLOOKUP(G565,'Cust Category'!A:C,2,0)</f>
        <v>CP All Public Company Limited</v>
      </c>
      <c r="Y565" s="31">
        <f t="shared" si="43"/>
        <v>62.79</v>
      </c>
      <c r="Z565">
        <f t="shared" si="44"/>
        <v>72</v>
      </c>
      <c r="AA565" s="48"/>
    </row>
    <row r="566" spans="1:27">
      <c r="A566" s="179">
        <v>45814</v>
      </c>
      <c r="B566" s="178" t="s">
        <v>5322</v>
      </c>
      <c r="C566" s="178" t="s">
        <v>5323</v>
      </c>
      <c r="D566" s="178" t="s">
        <v>12</v>
      </c>
      <c r="E566" s="178" t="s">
        <v>17</v>
      </c>
      <c r="F566" s="178" t="s">
        <v>5324</v>
      </c>
      <c r="G566" s="178" t="s">
        <v>1165</v>
      </c>
      <c r="H566" s="178" t="s">
        <v>22</v>
      </c>
      <c r="I566" s="178" t="s">
        <v>1386</v>
      </c>
      <c r="J566" s="178" t="s">
        <v>4886</v>
      </c>
      <c r="K566" s="178" t="s">
        <v>4829</v>
      </c>
      <c r="L566" s="180">
        <v>1500</v>
      </c>
      <c r="M566" s="181">
        <v>88787.32</v>
      </c>
      <c r="N566" s="2" t="str">
        <f>VLOOKUP($J566,'Material category'!B:D,2,0)</f>
        <v>WC BL</v>
      </c>
      <c r="O566" s="123">
        <f>VLOOKUP(E566,'Billing Type Category'!A:C,3,0)*$L566</f>
        <v>1500</v>
      </c>
      <c r="P566" s="123">
        <f>VLOOKUP($J566,'Material category'!B:F,5,FALSE)*O566</f>
        <v>94185</v>
      </c>
      <c r="Q566" s="123">
        <f t="shared" si="40"/>
        <v>5397.679999999993</v>
      </c>
      <c r="R566" s="6">
        <f>VLOOKUP(E566,'Billing Type Category'!A:C,3,0)*M566</f>
        <v>88787.32</v>
      </c>
      <c r="S566" s="6">
        <f>VLOOKUP($J566,'Material category'!B:F,4,FALSE)*O566</f>
        <v>108000</v>
      </c>
      <c r="T566" s="6">
        <f t="shared" si="41"/>
        <v>7065.4205607476633</v>
      </c>
      <c r="U566" s="6">
        <f t="shared" si="42"/>
        <v>95852.740560747668</v>
      </c>
      <c r="V566" s="2" t="str">
        <f>VLOOKUP($J566,'Material category'!B:D,3,0)</f>
        <v>WI</v>
      </c>
      <c r="W566" s="2" t="str">
        <f>VLOOKUP(G566,'Cust Category'!A:C,3,0)</f>
        <v>Key Account</v>
      </c>
      <c r="X566" s="2" t="str">
        <f>VLOOKUP(G566,'Cust Category'!A:C,2,0)</f>
        <v>CP All Public Company Limited</v>
      </c>
      <c r="Y566" s="31">
        <f t="shared" si="43"/>
        <v>62.79</v>
      </c>
      <c r="Z566">
        <f t="shared" si="44"/>
        <v>72</v>
      </c>
      <c r="AA566" s="48"/>
    </row>
    <row r="567" spans="1:27">
      <c r="A567" s="179">
        <v>45814</v>
      </c>
      <c r="B567" s="178" t="s">
        <v>5322</v>
      </c>
      <c r="C567" s="178" t="s">
        <v>5323</v>
      </c>
      <c r="D567" s="178" t="s">
        <v>12</v>
      </c>
      <c r="E567" s="178" t="s">
        <v>17</v>
      </c>
      <c r="F567" s="178" t="s">
        <v>5324</v>
      </c>
      <c r="G567" s="178" t="s">
        <v>1165</v>
      </c>
      <c r="H567" s="178" t="s">
        <v>22</v>
      </c>
      <c r="I567" s="178" t="s">
        <v>1386</v>
      </c>
      <c r="J567" s="178" t="s">
        <v>4900</v>
      </c>
      <c r="K567" s="178" t="s">
        <v>4831</v>
      </c>
      <c r="L567" s="180">
        <v>500</v>
      </c>
      <c r="M567" s="181">
        <v>29595.77</v>
      </c>
      <c r="N567" s="2" t="str">
        <f>VLOOKUP($J567,'Material category'!B:D,2,0)</f>
        <v>WC GR</v>
      </c>
      <c r="O567" s="123">
        <f>VLOOKUP(E567,'Billing Type Category'!A:C,3,0)*$L567</f>
        <v>500</v>
      </c>
      <c r="P567" s="123">
        <f>VLOOKUP($J567,'Material category'!B:F,5,FALSE)*O567</f>
        <v>31395</v>
      </c>
      <c r="Q567" s="123">
        <f t="shared" si="40"/>
        <v>1799.2299999999996</v>
      </c>
      <c r="R567" s="6">
        <f>VLOOKUP(E567,'Billing Type Category'!A:C,3,0)*M567</f>
        <v>29595.77</v>
      </c>
      <c r="S567" s="6">
        <f>VLOOKUP($J567,'Material category'!B:F,4,FALSE)*O567</f>
        <v>36000</v>
      </c>
      <c r="T567" s="6">
        <f t="shared" si="41"/>
        <v>2355.1401869158876</v>
      </c>
      <c r="U567" s="6">
        <f t="shared" si="42"/>
        <v>31950.910186915888</v>
      </c>
      <c r="V567" s="2" t="str">
        <f>VLOOKUP($J567,'Material category'!B:D,3,0)</f>
        <v>WI</v>
      </c>
      <c r="W567" s="2" t="str">
        <f>VLOOKUP(G567,'Cust Category'!A:C,3,0)</f>
        <v>Key Account</v>
      </c>
      <c r="X567" s="2" t="str">
        <f>VLOOKUP(G567,'Cust Category'!A:C,2,0)</f>
        <v>CP All Public Company Limited</v>
      </c>
      <c r="Y567" s="31">
        <f t="shared" si="43"/>
        <v>62.79</v>
      </c>
      <c r="Z567">
        <f t="shared" si="44"/>
        <v>72</v>
      </c>
      <c r="AA567" s="48"/>
    </row>
    <row r="568" spans="1:27">
      <c r="A568" s="179">
        <v>45814</v>
      </c>
      <c r="B568" s="178" t="s">
        <v>5325</v>
      </c>
      <c r="C568" s="178" t="s">
        <v>5326</v>
      </c>
      <c r="D568" s="178" t="s">
        <v>12</v>
      </c>
      <c r="E568" s="178" t="s">
        <v>17</v>
      </c>
      <c r="F568" s="178" t="s">
        <v>5327</v>
      </c>
      <c r="G568" s="178" t="s">
        <v>1165</v>
      </c>
      <c r="H568" s="178" t="s">
        <v>22</v>
      </c>
      <c r="I568" s="178" t="s">
        <v>3343</v>
      </c>
      <c r="J568" s="178" t="s">
        <v>4791</v>
      </c>
      <c r="K568" s="178" t="s">
        <v>4820</v>
      </c>
      <c r="L568" s="180">
        <v>500</v>
      </c>
      <c r="M568" s="181">
        <v>66669.14</v>
      </c>
      <c r="N568" s="2" t="str">
        <f>VLOOKUP($J568,'Material category'!B:D,2,0)</f>
        <v>ME SB</v>
      </c>
      <c r="O568" s="123">
        <f>VLOOKUP(E568,'Billing Type Category'!A:C,3,0)*$L568</f>
        <v>500</v>
      </c>
      <c r="P568" s="123">
        <f>VLOOKUP($J568,'Material category'!B:F,5,FALSE)*O568</f>
        <v>69265</v>
      </c>
      <c r="Q568" s="123">
        <f t="shared" si="40"/>
        <v>2595.8600000000006</v>
      </c>
      <c r="R568" s="6">
        <f>VLOOKUP(E568,'Billing Type Category'!A:C,3,0)*M568</f>
        <v>66669.14</v>
      </c>
      <c r="S568" s="6">
        <f>VLOOKUP($J568,'Material category'!B:F,4,FALSE)*O568</f>
        <v>80000</v>
      </c>
      <c r="T568" s="6">
        <f t="shared" si="41"/>
        <v>5233.6448598130837</v>
      </c>
      <c r="U568" s="6">
        <f t="shared" si="42"/>
        <v>71902.78485981308</v>
      </c>
      <c r="V568" s="2" t="str">
        <f>VLOOKUP($J568,'Material category'!B:D,3,0)</f>
        <v>EV</v>
      </c>
      <c r="W568" s="2" t="str">
        <f>VLOOKUP(G568,'Cust Category'!A:C,3,0)</f>
        <v>Key Account</v>
      </c>
      <c r="X568" s="2" t="str">
        <f>VLOOKUP(G568,'Cust Category'!A:C,2,0)</f>
        <v>CP All Public Company Limited</v>
      </c>
      <c r="Y568" s="31">
        <f t="shared" si="43"/>
        <v>138.53</v>
      </c>
      <c r="Z568">
        <f t="shared" si="44"/>
        <v>160</v>
      </c>
      <c r="AA568" s="48"/>
    </row>
    <row r="569" spans="1:27">
      <c r="A569" s="179">
        <v>45814</v>
      </c>
      <c r="B569" s="178" t="s">
        <v>5325</v>
      </c>
      <c r="C569" s="178" t="s">
        <v>5326</v>
      </c>
      <c r="D569" s="178" t="s">
        <v>12</v>
      </c>
      <c r="E569" s="178" t="s">
        <v>17</v>
      </c>
      <c r="F569" s="178" t="s">
        <v>5327</v>
      </c>
      <c r="G569" s="178" t="s">
        <v>1165</v>
      </c>
      <c r="H569" s="178" t="s">
        <v>22</v>
      </c>
      <c r="I569" s="178" t="s">
        <v>3343</v>
      </c>
      <c r="J569" s="178" t="s">
        <v>4785</v>
      </c>
      <c r="K569" s="178" t="s">
        <v>4832</v>
      </c>
      <c r="L569" s="180">
        <v>5000</v>
      </c>
      <c r="M569" s="181">
        <v>295957.63</v>
      </c>
      <c r="N569" s="2" t="str">
        <f>VLOOKUP($J569,'Material category'!B:D,2,0)</f>
        <v>CA FL</v>
      </c>
      <c r="O569" s="123">
        <f>VLOOKUP(E569,'Billing Type Category'!A:C,3,0)*$L569</f>
        <v>5000</v>
      </c>
      <c r="P569" s="123">
        <f>VLOOKUP($J569,'Material category'!B:F,5,FALSE)*O569</f>
        <v>313950</v>
      </c>
      <c r="Q569" s="123">
        <f t="shared" si="40"/>
        <v>17992.369999999995</v>
      </c>
      <c r="R569" s="6">
        <f>VLOOKUP(E569,'Billing Type Category'!A:C,3,0)*M569</f>
        <v>295957.63</v>
      </c>
      <c r="S569" s="6">
        <f>VLOOKUP($J569,'Material category'!B:F,4,FALSE)*O569</f>
        <v>360000</v>
      </c>
      <c r="T569" s="6">
        <f t="shared" si="41"/>
        <v>23551.401869158879</v>
      </c>
      <c r="U569" s="6">
        <f t="shared" si="42"/>
        <v>319509.03186915891</v>
      </c>
      <c r="V569" s="2" t="str">
        <f>VLOOKUP($J569,'Material category'!B:D,3,0)</f>
        <v>CA</v>
      </c>
      <c r="W569" s="2" t="str">
        <f>VLOOKUP(G569,'Cust Category'!A:C,3,0)</f>
        <v>Key Account</v>
      </c>
      <c r="X569" s="2" t="str">
        <f>VLOOKUP(G569,'Cust Category'!A:C,2,0)</f>
        <v>CP All Public Company Limited</v>
      </c>
      <c r="Y569" s="31">
        <f t="shared" si="43"/>
        <v>62.79</v>
      </c>
      <c r="Z569">
        <f t="shared" si="44"/>
        <v>72</v>
      </c>
      <c r="AA569" s="48"/>
    </row>
    <row r="570" spans="1:27">
      <c r="A570" s="179">
        <v>45814</v>
      </c>
      <c r="B570" s="178" t="s">
        <v>5325</v>
      </c>
      <c r="C570" s="178" t="s">
        <v>5326</v>
      </c>
      <c r="D570" s="178" t="s">
        <v>12</v>
      </c>
      <c r="E570" s="178" t="s">
        <v>17</v>
      </c>
      <c r="F570" s="178" t="s">
        <v>5327</v>
      </c>
      <c r="G570" s="178" t="s">
        <v>1165</v>
      </c>
      <c r="H570" s="178" t="s">
        <v>22</v>
      </c>
      <c r="I570" s="178" t="s">
        <v>3343</v>
      </c>
      <c r="J570" s="178" t="s">
        <v>4782</v>
      </c>
      <c r="K570" s="178" t="s">
        <v>4833</v>
      </c>
      <c r="L570" s="180">
        <v>1000</v>
      </c>
      <c r="M570" s="181">
        <v>59191.53</v>
      </c>
      <c r="N570" s="2" t="str">
        <f>VLOOKUP($J570,'Material category'!B:D,2,0)</f>
        <v>CA BL</v>
      </c>
      <c r="O570" s="123">
        <f>VLOOKUP(E570,'Billing Type Category'!A:C,3,0)*$L570</f>
        <v>1000</v>
      </c>
      <c r="P570" s="123">
        <f>VLOOKUP($J570,'Material category'!B:F,5,FALSE)*O570</f>
        <v>62790</v>
      </c>
      <c r="Q570" s="123">
        <f t="shared" si="40"/>
        <v>3598.4700000000012</v>
      </c>
      <c r="R570" s="6">
        <f>VLOOKUP(E570,'Billing Type Category'!A:C,3,0)*M570</f>
        <v>59191.53</v>
      </c>
      <c r="S570" s="6">
        <f>VLOOKUP($J570,'Material category'!B:F,4,FALSE)*O570</f>
        <v>72000</v>
      </c>
      <c r="T570" s="6">
        <f t="shared" si="41"/>
        <v>4710.2803738317753</v>
      </c>
      <c r="U570" s="6">
        <f t="shared" si="42"/>
        <v>63901.810373831773</v>
      </c>
      <c r="V570" s="2" t="str">
        <f>VLOOKUP($J570,'Material category'!B:D,3,0)</f>
        <v>CA</v>
      </c>
      <c r="W570" s="2" t="str">
        <f>VLOOKUP(G570,'Cust Category'!A:C,3,0)</f>
        <v>Key Account</v>
      </c>
      <c r="X570" s="2" t="str">
        <f>VLOOKUP(G570,'Cust Category'!A:C,2,0)</f>
        <v>CP All Public Company Limited</v>
      </c>
      <c r="Y570" s="31">
        <f t="shared" si="43"/>
        <v>62.79</v>
      </c>
      <c r="Z570">
        <f t="shared" si="44"/>
        <v>72</v>
      </c>
      <c r="AA570" s="48"/>
    </row>
    <row r="571" spans="1:27">
      <c r="A571" s="179">
        <v>45814</v>
      </c>
      <c r="B571" s="178" t="s">
        <v>5325</v>
      </c>
      <c r="C571" s="178" t="s">
        <v>5326</v>
      </c>
      <c r="D571" s="178" t="s">
        <v>12</v>
      </c>
      <c r="E571" s="178" t="s">
        <v>17</v>
      </c>
      <c r="F571" s="178" t="s">
        <v>5327</v>
      </c>
      <c r="G571" s="178" t="s">
        <v>1165</v>
      </c>
      <c r="H571" s="178" t="s">
        <v>22</v>
      </c>
      <c r="I571" s="178" t="s">
        <v>3343</v>
      </c>
      <c r="J571" s="178" t="s">
        <v>4786</v>
      </c>
      <c r="K571" s="178" t="s">
        <v>4854</v>
      </c>
      <c r="L571" s="180">
        <v>1500</v>
      </c>
      <c r="M571" s="181">
        <v>88787.29</v>
      </c>
      <c r="N571" s="2" t="str">
        <f>VLOOKUP($J571,'Material category'!B:D,2,0)</f>
        <v>CA MN</v>
      </c>
      <c r="O571" s="123">
        <f>VLOOKUP(E571,'Billing Type Category'!A:C,3,0)*$L571</f>
        <v>1500</v>
      </c>
      <c r="P571" s="123">
        <f>VLOOKUP($J571,'Material category'!B:F,5,FALSE)*O571</f>
        <v>94185</v>
      </c>
      <c r="Q571" s="123">
        <f t="shared" si="40"/>
        <v>5397.7100000000064</v>
      </c>
      <c r="R571" s="6">
        <f>VLOOKUP(E571,'Billing Type Category'!A:C,3,0)*M571</f>
        <v>88787.29</v>
      </c>
      <c r="S571" s="6">
        <f>VLOOKUP($J571,'Material category'!B:F,4,FALSE)*O571</f>
        <v>108000</v>
      </c>
      <c r="T571" s="6">
        <f t="shared" si="41"/>
        <v>7065.4205607476633</v>
      </c>
      <c r="U571" s="6">
        <f t="shared" si="42"/>
        <v>95852.710560747655</v>
      </c>
      <c r="V571" s="2" t="str">
        <f>VLOOKUP($J571,'Material category'!B:D,3,0)</f>
        <v>CA</v>
      </c>
      <c r="W571" s="2" t="str">
        <f>VLOOKUP(G571,'Cust Category'!A:C,3,0)</f>
        <v>Key Account</v>
      </c>
      <c r="X571" s="2" t="str">
        <f>VLOOKUP(G571,'Cust Category'!A:C,2,0)</f>
        <v>CP All Public Company Limited</v>
      </c>
      <c r="Y571" s="31">
        <f t="shared" si="43"/>
        <v>62.79</v>
      </c>
      <c r="Z571">
        <f t="shared" si="44"/>
        <v>72</v>
      </c>
      <c r="AA571" s="48"/>
    </row>
    <row r="572" spans="1:27">
      <c r="A572" s="179">
        <v>45814</v>
      </c>
      <c r="B572" s="178" t="s">
        <v>5325</v>
      </c>
      <c r="C572" s="178" t="s">
        <v>5326</v>
      </c>
      <c r="D572" s="178" t="s">
        <v>12</v>
      </c>
      <c r="E572" s="178" t="s">
        <v>17</v>
      </c>
      <c r="F572" s="178" t="s">
        <v>5327</v>
      </c>
      <c r="G572" s="178" t="s">
        <v>1165</v>
      </c>
      <c r="H572" s="178" t="s">
        <v>22</v>
      </c>
      <c r="I572" s="178" t="s">
        <v>3343</v>
      </c>
      <c r="J572" s="178" t="s">
        <v>4801</v>
      </c>
      <c r="K572" s="178" t="s">
        <v>4834</v>
      </c>
      <c r="L572" s="180">
        <v>4000</v>
      </c>
      <c r="M572" s="181">
        <v>236766.18</v>
      </c>
      <c r="N572" s="2" t="str">
        <f>VLOOKUP($J572,'Material category'!B:D,2,0)</f>
        <v>CA 100S YL</v>
      </c>
      <c r="O572" s="123">
        <f>VLOOKUP(E572,'Billing Type Category'!A:C,3,0)*$L572</f>
        <v>4000</v>
      </c>
      <c r="P572" s="123">
        <f>VLOOKUP($J572,'Material category'!B:F,5,FALSE)*O572</f>
        <v>251160</v>
      </c>
      <c r="Q572" s="123">
        <f t="shared" si="40"/>
        <v>14393.820000000007</v>
      </c>
      <c r="R572" s="6">
        <f>VLOOKUP(E572,'Billing Type Category'!A:C,3,0)*M572</f>
        <v>236766.18</v>
      </c>
      <c r="S572" s="6">
        <f>VLOOKUP($J572,'Material category'!B:F,4,FALSE)*O572</f>
        <v>288000</v>
      </c>
      <c r="T572" s="6">
        <f t="shared" si="41"/>
        <v>18841.121495327101</v>
      </c>
      <c r="U572" s="6">
        <f t="shared" si="42"/>
        <v>255607.30149532709</v>
      </c>
      <c r="V572" s="2" t="str">
        <f>VLOOKUP($J572,'Material category'!B:D,3,0)</f>
        <v>CAHD</v>
      </c>
      <c r="W572" s="2" t="str">
        <f>VLOOKUP(G572,'Cust Category'!A:C,3,0)</f>
        <v>Key Account</v>
      </c>
      <c r="X572" s="2" t="str">
        <f>VLOOKUP(G572,'Cust Category'!A:C,2,0)</f>
        <v>CP All Public Company Limited</v>
      </c>
      <c r="Y572" s="31">
        <f t="shared" si="43"/>
        <v>62.79</v>
      </c>
      <c r="Z572">
        <f t="shared" si="44"/>
        <v>72</v>
      </c>
      <c r="AA572" s="48"/>
    </row>
    <row r="573" spans="1:27">
      <c r="A573" s="179">
        <v>45814</v>
      </c>
      <c r="B573" s="178" t="s">
        <v>5325</v>
      </c>
      <c r="C573" s="178" t="s">
        <v>5326</v>
      </c>
      <c r="D573" s="178" t="s">
        <v>12</v>
      </c>
      <c r="E573" s="178" t="s">
        <v>17</v>
      </c>
      <c r="F573" s="178" t="s">
        <v>5327</v>
      </c>
      <c r="G573" s="178" t="s">
        <v>1165</v>
      </c>
      <c r="H573" s="178" t="s">
        <v>22</v>
      </c>
      <c r="I573" s="178" t="s">
        <v>3343</v>
      </c>
      <c r="J573" s="178" t="s">
        <v>4806</v>
      </c>
      <c r="K573" s="178" t="s">
        <v>4852</v>
      </c>
      <c r="L573" s="180">
        <v>500</v>
      </c>
      <c r="M573" s="181">
        <v>29595.77</v>
      </c>
      <c r="N573" s="2" t="str">
        <f>VLOOKUP($J573,'Material category'!B:D,2,0)</f>
        <v>CA 100S GR</v>
      </c>
      <c r="O573" s="123">
        <f>VLOOKUP(E573,'Billing Type Category'!A:C,3,0)*$L573</f>
        <v>500</v>
      </c>
      <c r="P573" s="123">
        <f>VLOOKUP($J573,'Material category'!B:F,5,FALSE)*O573</f>
        <v>31395</v>
      </c>
      <c r="Q573" s="123">
        <f t="shared" si="40"/>
        <v>1799.2299999999996</v>
      </c>
      <c r="R573" s="6">
        <f>VLOOKUP(E573,'Billing Type Category'!A:C,3,0)*M573</f>
        <v>29595.77</v>
      </c>
      <c r="S573" s="6">
        <f>VLOOKUP($J573,'Material category'!B:F,4,FALSE)*O573</f>
        <v>36000</v>
      </c>
      <c r="T573" s="6">
        <f t="shared" si="41"/>
        <v>2355.1401869158876</v>
      </c>
      <c r="U573" s="6">
        <f t="shared" si="42"/>
        <v>31950.910186915888</v>
      </c>
      <c r="V573" s="2" t="str">
        <f>VLOOKUP($J573,'Material category'!B:D,3,0)</f>
        <v>CAHD</v>
      </c>
      <c r="W573" s="2" t="str">
        <f>VLOOKUP(G573,'Cust Category'!A:C,3,0)</f>
        <v>Key Account</v>
      </c>
      <c r="X573" s="2" t="str">
        <f>VLOOKUP(G573,'Cust Category'!A:C,2,0)</f>
        <v>CP All Public Company Limited</v>
      </c>
      <c r="Y573" s="31">
        <f t="shared" si="43"/>
        <v>62.79</v>
      </c>
      <c r="Z573">
        <f t="shared" si="44"/>
        <v>72</v>
      </c>
      <c r="AA573" s="48"/>
    </row>
    <row r="574" spans="1:27">
      <c r="A574" s="179">
        <v>45814</v>
      </c>
      <c r="B574" s="178" t="s">
        <v>5328</v>
      </c>
      <c r="C574" s="178" t="s">
        <v>5329</v>
      </c>
      <c r="D574" s="178" t="s">
        <v>12</v>
      </c>
      <c r="E574" s="178" t="s">
        <v>17</v>
      </c>
      <c r="F574" s="178" t="s">
        <v>5330</v>
      </c>
      <c r="G574" s="178" t="s">
        <v>1165</v>
      </c>
      <c r="H574" s="178" t="s">
        <v>22</v>
      </c>
      <c r="I574" s="178" t="s">
        <v>3343</v>
      </c>
      <c r="J574" s="178" t="s">
        <v>4898</v>
      </c>
      <c r="K574" s="178" t="s">
        <v>4830</v>
      </c>
      <c r="L574" s="180">
        <v>1500</v>
      </c>
      <c r="M574" s="181">
        <v>88787.32</v>
      </c>
      <c r="N574" s="2" t="str">
        <f>VLOOKUP($J574,'Material category'!B:D,2,0)</f>
        <v>WC RE</v>
      </c>
      <c r="O574" s="123">
        <f>VLOOKUP(E574,'Billing Type Category'!A:C,3,0)*$L574</f>
        <v>1500</v>
      </c>
      <c r="P574" s="123">
        <f>VLOOKUP($J574,'Material category'!B:F,5,FALSE)*O574</f>
        <v>94185</v>
      </c>
      <c r="Q574" s="123">
        <f t="shared" si="40"/>
        <v>5397.679999999993</v>
      </c>
      <c r="R574" s="6">
        <f>VLOOKUP(E574,'Billing Type Category'!A:C,3,0)*M574</f>
        <v>88787.32</v>
      </c>
      <c r="S574" s="6">
        <f>VLOOKUP($J574,'Material category'!B:F,4,FALSE)*O574</f>
        <v>108000</v>
      </c>
      <c r="T574" s="6">
        <f t="shared" si="41"/>
        <v>7065.4205607476633</v>
      </c>
      <c r="U574" s="6">
        <f t="shared" si="42"/>
        <v>95852.740560747668</v>
      </c>
      <c r="V574" s="2" t="str">
        <f>VLOOKUP($J574,'Material category'!B:D,3,0)</f>
        <v>WI</v>
      </c>
      <c r="W574" s="2" t="str">
        <f>VLOOKUP(G574,'Cust Category'!A:C,3,0)</f>
        <v>Key Account</v>
      </c>
      <c r="X574" s="2" t="str">
        <f>VLOOKUP(G574,'Cust Category'!A:C,2,0)</f>
        <v>CP All Public Company Limited</v>
      </c>
      <c r="Y574" s="31">
        <f t="shared" si="43"/>
        <v>62.79</v>
      </c>
      <c r="Z574">
        <f t="shared" si="44"/>
        <v>72</v>
      </c>
      <c r="AA574" s="48"/>
    </row>
    <row r="575" spans="1:27">
      <c r="A575" s="179">
        <v>45814</v>
      </c>
      <c r="B575" s="178" t="s">
        <v>5328</v>
      </c>
      <c r="C575" s="178" t="s">
        <v>5329</v>
      </c>
      <c r="D575" s="178" t="s">
        <v>12</v>
      </c>
      <c r="E575" s="178" t="s">
        <v>17</v>
      </c>
      <c r="F575" s="178" t="s">
        <v>5330</v>
      </c>
      <c r="G575" s="178" t="s">
        <v>1165</v>
      </c>
      <c r="H575" s="178" t="s">
        <v>22</v>
      </c>
      <c r="I575" s="178" t="s">
        <v>3343</v>
      </c>
      <c r="J575" s="178" t="s">
        <v>4886</v>
      </c>
      <c r="K575" s="178" t="s">
        <v>4829</v>
      </c>
      <c r="L575" s="180">
        <v>1500</v>
      </c>
      <c r="M575" s="181">
        <v>88787.32</v>
      </c>
      <c r="N575" s="2" t="str">
        <f>VLOOKUP($J575,'Material category'!B:D,2,0)</f>
        <v>WC BL</v>
      </c>
      <c r="O575" s="123">
        <f>VLOOKUP(E575,'Billing Type Category'!A:C,3,0)*$L575</f>
        <v>1500</v>
      </c>
      <c r="P575" s="123">
        <f>VLOOKUP($J575,'Material category'!B:F,5,FALSE)*O575</f>
        <v>94185</v>
      </c>
      <c r="Q575" s="123">
        <f t="shared" si="40"/>
        <v>5397.679999999993</v>
      </c>
      <c r="R575" s="6">
        <f>VLOOKUP(E575,'Billing Type Category'!A:C,3,0)*M575</f>
        <v>88787.32</v>
      </c>
      <c r="S575" s="6">
        <f>VLOOKUP($J575,'Material category'!B:F,4,FALSE)*O575</f>
        <v>108000</v>
      </c>
      <c r="T575" s="6">
        <f t="shared" si="41"/>
        <v>7065.4205607476633</v>
      </c>
      <c r="U575" s="6">
        <f t="shared" si="42"/>
        <v>95852.740560747668</v>
      </c>
      <c r="V575" s="2" t="str">
        <f>VLOOKUP($J575,'Material category'!B:D,3,0)</f>
        <v>WI</v>
      </c>
      <c r="W575" s="2" t="str">
        <f>VLOOKUP(G575,'Cust Category'!A:C,3,0)</f>
        <v>Key Account</v>
      </c>
      <c r="X575" s="2" t="str">
        <f>VLOOKUP(G575,'Cust Category'!A:C,2,0)</f>
        <v>CP All Public Company Limited</v>
      </c>
      <c r="Y575" s="31">
        <f t="shared" si="43"/>
        <v>62.79</v>
      </c>
      <c r="Z575">
        <f t="shared" si="44"/>
        <v>72</v>
      </c>
      <c r="AA575" s="48"/>
    </row>
    <row r="576" spans="1:27">
      <c r="A576" s="179">
        <v>45814</v>
      </c>
      <c r="B576" s="178" t="s">
        <v>5328</v>
      </c>
      <c r="C576" s="178" t="s">
        <v>5329</v>
      </c>
      <c r="D576" s="178" t="s">
        <v>12</v>
      </c>
      <c r="E576" s="178" t="s">
        <v>17</v>
      </c>
      <c r="F576" s="178" t="s">
        <v>5330</v>
      </c>
      <c r="G576" s="178" t="s">
        <v>1165</v>
      </c>
      <c r="H576" s="178" t="s">
        <v>22</v>
      </c>
      <c r="I576" s="178" t="s">
        <v>3343</v>
      </c>
      <c r="J576" s="178" t="s">
        <v>4900</v>
      </c>
      <c r="K576" s="178" t="s">
        <v>4831</v>
      </c>
      <c r="L576" s="180">
        <v>1000</v>
      </c>
      <c r="M576" s="181">
        <v>59191.55</v>
      </c>
      <c r="N576" s="2" t="str">
        <f>VLOOKUP($J576,'Material category'!B:D,2,0)</f>
        <v>WC GR</v>
      </c>
      <c r="O576" s="123">
        <f>VLOOKUP(E576,'Billing Type Category'!A:C,3,0)*$L576</f>
        <v>1000</v>
      </c>
      <c r="P576" s="123">
        <f>VLOOKUP($J576,'Material category'!B:F,5,FALSE)*O576</f>
        <v>62790</v>
      </c>
      <c r="Q576" s="123">
        <f t="shared" si="40"/>
        <v>3598.4499999999971</v>
      </c>
      <c r="R576" s="6">
        <f>VLOOKUP(E576,'Billing Type Category'!A:C,3,0)*M576</f>
        <v>59191.55</v>
      </c>
      <c r="S576" s="6">
        <f>VLOOKUP($J576,'Material category'!B:F,4,FALSE)*O576</f>
        <v>72000</v>
      </c>
      <c r="T576" s="6">
        <f t="shared" si="41"/>
        <v>4710.2803738317753</v>
      </c>
      <c r="U576" s="6">
        <f t="shared" si="42"/>
        <v>63901.830373831777</v>
      </c>
      <c r="V576" s="2" t="str">
        <f>VLOOKUP($J576,'Material category'!B:D,3,0)</f>
        <v>WI</v>
      </c>
      <c r="W576" s="2" t="str">
        <f>VLOOKUP(G576,'Cust Category'!A:C,3,0)</f>
        <v>Key Account</v>
      </c>
      <c r="X576" s="2" t="str">
        <f>VLOOKUP(G576,'Cust Category'!A:C,2,0)</f>
        <v>CP All Public Company Limited</v>
      </c>
      <c r="Y576" s="31">
        <f t="shared" si="43"/>
        <v>62.79</v>
      </c>
      <c r="Z576">
        <f t="shared" si="44"/>
        <v>72</v>
      </c>
      <c r="AA576" s="48"/>
    </row>
    <row r="577" spans="1:27">
      <c r="A577" s="179">
        <v>45814</v>
      </c>
      <c r="B577" s="178" t="s">
        <v>5331</v>
      </c>
      <c r="C577" s="178" t="s">
        <v>5332</v>
      </c>
      <c r="D577" s="178" t="s">
        <v>12</v>
      </c>
      <c r="E577" s="178" t="s">
        <v>17</v>
      </c>
      <c r="F577" s="178" t="s">
        <v>5333</v>
      </c>
      <c r="G577" s="178" t="s">
        <v>1165</v>
      </c>
      <c r="H577" s="178" t="s">
        <v>22</v>
      </c>
      <c r="I577" s="178" t="s">
        <v>1385</v>
      </c>
      <c r="J577" s="178" t="s">
        <v>4902</v>
      </c>
      <c r="K577" s="178" t="s">
        <v>4821</v>
      </c>
      <c r="L577" s="180">
        <v>500</v>
      </c>
      <c r="M577" s="181">
        <v>66669.14</v>
      </c>
      <c r="N577" s="2" t="str">
        <f>VLOOKUP($J577,'Material category'!B:D,2,0)</f>
        <v>ME OB</v>
      </c>
      <c r="O577" s="123">
        <f>VLOOKUP(E577,'Billing Type Category'!A:C,3,0)*$L577</f>
        <v>500</v>
      </c>
      <c r="P577" s="123">
        <f>VLOOKUP($J577,'Material category'!B:F,5,FALSE)*O577</f>
        <v>69265</v>
      </c>
      <c r="Q577" s="123">
        <f t="shared" si="40"/>
        <v>2595.8600000000006</v>
      </c>
      <c r="R577" s="6">
        <f>VLOOKUP(E577,'Billing Type Category'!A:C,3,0)*M577</f>
        <v>66669.14</v>
      </c>
      <c r="S577" s="6">
        <f>VLOOKUP($J577,'Material category'!B:F,4,FALSE)*O577</f>
        <v>80000</v>
      </c>
      <c r="T577" s="6">
        <f t="shared" si="41"/>
        <v>5233.6448598130837</v>
      </c>
      <c r="U577" s="6">
        <f t="shared" si="42"/>
        <v>71902.78485981308</v>
      </c>
      <c r="V577" s="2" t="str">
        <f>VLOOKUP($J577,'Material category'!B:D,3,0)</f>
        <v>EV</v>
      </c>
      <c r="W577" s="2" t="str">
        <f>VLOOKUP(G577,'Cust Category'!A:C,3,0)</f>
        <v>Key Account</v>
      </c>
      <c r="X577" s="2" t="str">
        <f>VLOOKUP(G577,'Cust Category'!A:C,2,0)</f>
        <v>CP All Public Company Limited</v>
      </c>
      <c r="Y577" s="31">
        <f t="shared" si="43"/>
        <v>138.53</v>
      </c>
      <c r="Z577">
        <f t="shared" si="44"/>
        <v>160</v>
      </c>
      <c r="AA577" s="48"/>
    </row>
    <row r="578" spans="1:27">
      <c r="A578" s="179">
        <v>45814</v>
      </c>
      <c r="B578" s="178" t="s">
        <v>5331</v>
      </c>
      <c r="C578" s="178" t="s">
        <v>5332</v>
      </c>
      <c r="D578" s="178" t="s">
        <v>12</v>
      </c>
      <c r="E578" s="178" t="s">
        <v>17</v>
      </c>
      <c r="F578" s="178" t="s">
        <v>5333</v>
      </c>
      <c r="G578" s="178" t="s">
        <v>1165</v>
      </c>
      <c r="H578" s="178" t="s">
        <v>22</v>
      </c>
      <c r="I578" s="178" t="s">
        <v>1385</v>
      </c>
      <c r="J578" s="178" t="s">
        <v>4791</v>
      </c>
      <c r="K578" s="178" t="s">
        <v>4820</v>
      </c>
      <c r="L578" s="180">
        <v>500</v>
      </c>
      <c r="M578" s="181">
        <v>66669.14</v>
      </c>
      <c r="N578" s="2" t="str">
        <f>VLOOKUP($J578,'Material category'!B:D,2,0)</f>
        <v>ME SB</v>
      </c>
      <c r="O578" s="123">
        <f>VLOOKUP(E578,'Billing Type Category'!A:C,3,0)*$L578</f>
        <v>500</v>
      </c>
      <c r="P578" s="123">
        <f>VLOOKUP($J578,'Material category'!B:F,5,FALSE)*O578</f>
        <v>69265</v>
      </c>
      <c r="Q578" s="123">
        <f t="shared" ref="Q578:Q641" si="45">P578-R578</f>
        <v>2595.8600000000006</v>
      </c>
      <c r="R578" s="6">
        <f>VLOOKUP(E578,'Billing Type Category'!A:C,3,0)*M578</f>
        <v>66669.14</v>
      </c>
      <c r="S578" s="6">
        <f>VLOOKUP($J578,'Material category'!B:F,4,FALSE)*O578</f>
        <v>80000</v>
      </c>
      <c r="T578" s="6">
        <f t="shared" ref="T578:T641" si="46">S578*7/107</f>
        <v>5233.6448598130837</v>
      </c>
      <c r="U578" s="6">
        <f t="shared" ref="U578:U641" si="47">R578+T578</f>
        <v>71902.78485981308</v>
      </c>
      <c r="V578" s="2" t="str">
        <f>VLOOKUP($J578,'Material category'!B:D,3,0)</f>
        <v>EV</v>
      </c>
      <c r="W578" s="2" t="str">
        <f>VLOOKUP(G578,'Cust Category'!A:C,3,0)</f>
        <v>Key Account</v>
      </c>
      <c r="X578" s="2" t="str">
        <f>VLOOKUP(G578,'Cust Category'!A:C,2,0)</f>
        <v>CP All Public Company Limited</v>
      </c>
      <c r="Y578" s="31">
        <f t="shared" ref="Y578:Y641" si="48">P578/O578</f>
        <v>138.53</v>
      </c>
      <c r="Z578">
        <f t="shared" ref="Z578:Z641" si="49">S578/O578</f>
        <v>160</v>
      </c>
      <c r="AA578" s="48"/>
    </row>
    <row r="579" spans="1:27">
      <c r="A579" s="179">
        <v>45814</v>
      </c>
      <c r="B579" s="178" t="s">
        <v>5331</v>
      </c>
      <c r="C579" s="178" t="s">
        <v>5332</v>
      </c>
      <c r="D579" s="178" t="s">
        <v>12</v>
      </c>
      <c r="E579" s="178" t="s">
        <v>17</v>
      </c>
      <c r="F579" s="178" t="s">
        <v>5333</v>
      </c>
      <c r="G579" s="178" t="s">
        <v>1165</v>
      </c>
      <c r="H579" s="178" t="s">
        <v>22</v>
      </c>
      <c r="I579" s="178" t="s">
        <v>1385</v>
      </c>
      <c r="J579" s="178" t="s">
        <v>4792</v>
      </c>
      <c r="K579" s="178" t="s">
        <v>4851</v>
      </c>
      <c r="L579" s="180">
        <v>500</v>
      </c>
      <c r="M579" s="181">
        <v>71463.77</v>
      </c>
      <c r="N579" s="2" t="str">
        <f>VLOOKUP($J579,'Material category'!B:D,2,0)</f>
        <v>ME OP</v>
      </c>
      <c r="O579" s="123">
        <f>VLOOKUP(E579,'Billing Type Category'!A:C,3,0)*$L579</f>
        <v>500</v>
      </c>
      <c r="P579" s="123">
        <f>VLOOKUP($J579,'Material category'!B:F,5,FALSE)*O579</f>
        <v>75775</v>
      </c>
      <c r="Q579" s="123">
        <f t="shared" si="45"/>
        <v>4311.2299999999959</v>
      </c>
      <c r="R579" s="6">
        <f>VLOOKUP(E579,'Billing Type Category'!A:C,3,0)*M579</f>
        <v>71463.77</v>
      </c>
      <c r="S579" s="6">
        <f>VLOOKUP($J579,'Material category'!B:F,4,FALSE)*O579</f>
        <v>87500</v>
      </c>
      <c r="T579" s="6">
        <f t="shared" si="46"/>
        <v>5724.2990654205605</v>
      </c>
      <c r="U579" s="6">
        <f t="shared" si="47"/>
        <v>77188.069065420568</v>
      </c>
      <c r="V579" s="2" t="str">
        <f>VLOOKUP($J579,'Material category'!B:D,3,0)</f>
        <v>EV</v>
      </c>
      <c r="W579" s="2" t="str">
        <f>VLOOKUP(G579,'Cust Category'!A:C,3,0)</f>
        <v>Key Account</v>
      </c>
      <c r="X579" s="2" t="str">
        <f>VLOOKUP(G579,'Cust Category'!A:C,2,0)</f>
        <v>CP All Public Company Limited</v>
      </c>
      <c r="Y579" s="31">
        <f t="shared" si="48"/>
        <v>151.55000000000001</v>
      </c>
      <c r="Z579">
        <f t="shared" si="49"/>
        <v>175</v>
      </c>
      <c r="AA579" s="48"/>
    </row>
    <row r="580" spans="1:27">
      <c r="A580" s="179">
        <v>45814</v>
      </c>
      <c r="B580" s="178" t="s">
        <v>5331</v>
      </c>
      <c r="C580" s="178" t="s">
        <v>5332</v>
      </c>
      <c r="D580" s="178" t="s">
        <v>12</v>
      </c>
      <c r="E580" s="178" t="s">
        <v>17</v>
      </c>
      <c r="F580" s="178" t="s">
        <v>5333</v>
      </c>
      <c r="G580" s="178" t="s">
        <v>1165</v>
      </c>
      <c r="H580" s="178" t="s">
        <v>22</v>
      </c>
      <c r="I580" s="178" t="s">
        <v>1385</v>
      </c>
      <c r="J580" s="178" t="s">
        <v>4785</v>
      </c>
      <c r="K580" s="178" t="s">
        <v>4832</v>
      </c>
      <c r="L580" s="180">
        <v>8000</v>
      </c>
      <c r="M580" s="181">
        <v>473532.21</v>
      </c>
      <c r="N580" s="2" t="str">
        <f>VLOOKUP($J580,'Material category'!B:D,2,0)</f>
        <v>CA FL</v>
      </c>
      <c r="O580" s="123">
        <f>VLOOKUP(E580,'Billing Type Category'!A:C,3,0)*$L580</f>
        <v>8000</v>
      </c>
      <c r="P580" s="123">
        <f>VLOOKUP($J580,'Material category'!B:F,5,FALSE)*O580</f>
        <v>502320</v>
      </c>
      <c r="Q580" s="123">
        <f t="shared" si="45"/>
        <v>28787.789999999979</v>
      </c>
      <c r="R580" s="6">
        <f>VLOOKUP(E580,'Billing Type Category'!A:C,3,0)*M580</f>
        <v>473532.21</v>
      </c>
      <c r="S580" s="6">
        <f>VLOOKUP($J580,'Material category'!B:F,4,FALSE)*O580</f>
        <v>576000</v>
      </c>
      <c r="T580" s="6">
        <f t="shared" si="46"/>
        <v>37682.242990654202</v>
      </c>
      <c r="U580" s="6">
        <f t="shared" si="47"/>
        <v>511214.45299065422</v>
      </c>
      <c r="V580" s="2" t="str">
        <f>VLOOKUP($J580,'Material category'!B:D,3,0)</f>
        <v>CA</v>
      </c>
      <c r="W580" s="2" t="str">
        <f>VLOOKUP(G580,'Cust Category'!A:C,3,0)</f>
        <v>Key Account</v>
      </c>
      <c r="X580" s="2" t="str">
        <f>VLOOKUP(G580,'Cust Category'!A:C,2,0)</f>
        <v>CP All Public Company Limited</v>
      </c>
      <c r="Y580" s="31">
        <f t="shared" si="48"/>
        <v>62.79</v>
      </c>
      <c r="Z580">
        <f t="shared" si="49"/>
        <v>72</v>
      </c>
      <c r="AA580" s="48"/>
    </row>
    <row r="581" spans="1:27">
      <c r="A581" s="179">
        <v>45814</v>
      </c>
      <c r="B581" s="178" t="s">
        <v>5331</v>
      </c>
      <c r="C581" s="178" t="s">
        <v>5332</v>
      </c>
      <c r="D581" s="178" t="s">
        <v>12</v>
      </c>
      <c r="E581" s="178" t="s">
        <v>17</v>
      </c>
      <c r="F581" s="178" t="s">
        <v>5333</v>
      </c>
      <c r="G581" s="178" t="s">
        <v>1165</v>
      </c>
      <c r="H581" s="178" t="s">
        <v>22</v>
      </c>
      <c r="I581" s="178" t="s">
        <v>1385</v>
      </c>
      <c r="J581" s="178" t="s">
        <v>4782</v>
      </c>
      <c r="K581" s="178" t="s">
        <v>4833</v>
      </c>
      <c r="L581" s="180">
        <v>1500</v>
      </c>
      <c r="M581" s="181">
        <v>88787.29</v>
      </c>
      <c r="N581" s="2" t="str">
        <f>VLOOKUP($J581,'Material category'!B:D,2,0)</f>
        <v>CA BL</v>
      </c>
      <c r="O581" s="123">
        <f>VLOOKUP(E581,'Billing Type Category'!A:C,3,0)*$L581</f>
        <v>1500</v>
      </c>
      <c r="P581" s="123">
        <f>VLOOKUP($J581,'Material category'!B:F,5,FALSE)*O581</f>
        <v>94185</v>
      </c>
      <c r="Q581" s="123">
        <f t="shared" si="45"/>
        <v>5397.7100000000064</v>
      </c>
      <c r="R581" s="6">
        <f>VLOOKUP(E581,'Billing Type Category'!A:C,3,0)*M581</f>
        <v>88787.29</v>
      </c>
      <c r="S581" s="6">
        <f>VLOOKUP($J581,'Material category'!B:F,4,FALSE)*O581</f>
        <v>108000</v>
      </c>
      <c r="T581" s="6">
        <f t="shared" si="46"/>
        <v>7065.4205607476633</v>
      </c>
      <c r="U581" s="6">
        <f t="shared" si="47"/>
        <v>95852.710560747655</v>
      </c>
      <c r="V581" s="2" t="str">
        <f>VLOOKUP($J581,'Material category'!B:D,3,0)</f>
        <v>CA</v>
      </c>
      <c r="W581" s="2" t="str">
        <f>VLOOKUP(G581,'Cust Category'!A:C,3,0)</f>
        <v>Key Account</v>
      </c>
      <c r="X581" s="2" t="str">
        <f>VLOOKUP(G581,'Cust Category'!A:C,2,0)</f>
        <v>CP All Public Company Limited</v>
      </c>
      <c r="Y581" s="31">
        <f t="shared" si="48"/>
        <v>62.79</v>
      </c>
      <c r="Z581">
        <f t="shared" si="49"/>
        <v>72</v>
      </c>
      <c r="AA581" s="48"/>
    </row>
    <row r="582" spans="1:27">
      <c r="A582" s="179">
        <v>45814</v>
      </c>
      <c r="B582" s="178" t="s">
        <v>5331</v>
      </c>
      <c r="C582" s="178" t="s">
        <v>5332</v>
      </c>
      <c r="D582" s="178" t="s">
        <v>12</v>
      </c>
      <c r="E582" s="178" t="s">
        <v>17</v>
      </c>
      <c r="F582" s="178" t="s">
        <v>5333</v>
      </c>
      <c r="G582" s="178" t="s">
        <v>1165</v>
      </c>
      <c r="H582" s="178" t="s">
        <v>22</v>
      </c>
      <c r="I582" s="178" t="s">
        <v>1385</v>
      </c>
      <c r="J582" s="178" t="s">
        <v>4786</v>
      </c>
      <c r="K582" s="178" t="s">
        <v>4854</v>
      </c>
      <c r="L582" s="180">
        <v>1500</v>
      </c>
      <c r="M582" s="181">
        <v>88787.29</v>
      </c>
      <c r="N582" s="2" t="str">
        <f>VLOOKUP($J582,'Material category'!B:D,2,0)</f>
        <v>CA MN</v>
      </c>
      <c r="O582" s="123">
        <f>VLOOKUP(E582,'Billing Type Category'!A:C,3,0)*$L582</f>
        <v>1500</v>
      </c>
      <c r="P582" s="123">
        <f>VLOOKUP($J582,'Material category'!B:F,5,FALSE)*O582</f>
        <v>94185</v>
      </c>
      <c r="Q582" s="123">
        <f t="shared" si="45"/>
        <v>5397.7100000000064</v>
      </c>
      <c r="R582" s="6">
        <f>VLOOKUP(E582,'Billing Type Category'!A:C,3,0)*M582</f>
        <v>88787.29</v>
      </c>
      <c r="S582" s="6">
        <f>VLOOKUP($J582,'Material category'!B:F,4,FALSE)*O582</f>
        <v>108000</v>
      </c>
      <c r="T582" s="6">
        <f t="shared" si="46"/>
        <v>7065.4205607476633</v>
      </c>
      <c r="U582" s="6">
        <f t="shared" si="47"/>
        <v>95852.710560747655</v>
      </c>
      <c r="V582" s="2" t="str">
        <f>VLOOKUP($J582,'Material category'!B:D,3,0)</f>
        <v>CA</v>
      </c>
      <c r="W582" s="2" t="str">
        <f>VLOOKUP(G582,'Cust Category'!A:C,3,0)</f>
        <v>Key Account</v>
      </c>
      <c r="X582" s="2" t="str">
        <f>VLOOKUP(G582,'Cust Category'!A:C,2,0)</f>
        <v>CP All Public Company Limited</v>
      </c>
      <c r="Y582" s="31">
        <f t="shared" si="48"/>
        <v>62.79</v>
      </c>
      <c r="Z582">
        <f t="shared" si="49"/>
        <v>72</v>
      </c>
      <c r="AA582" s="48"/>
    </row>
    <row r="583" spans="1:27">
      <c r="A583" s="179">
        <v>45814</v>
      </c>
      <c r="B583" s="178" t="s">
        <v>5331</v>
      </c>
      <c r="C583" s="178" t="s">
        <v>5332</v>
      </c>
      <c r="D583" s="178" t="s">
        <v>12</v>
      </c>
      <c r="E583" s="178" t="s">
        <v>17</v>
      </c>
      <c r="F583" s="178" t="s">
        <v>5333</v>
      </c>
      <c r="G583" s="178" t="s">
        <v>1165</v>
      </c>
      <c r="H583" s="178" t="s">
        <v>22</v>
      </c>
      <c r="I583" s="178" t="s">
        <v>1385</v>
      </c>
      <c r="J583" s="178" t="s">
        <v>4801</v>
      </c>
      <c r="K583" s="178" t="s">
        <v>4834</v>
      </c>
      <c r="L583" s="180">
        <v>500</v>
      </c>
      <c r="M583" s="181">
        <v>29595.77</v>
      </c>
      <c r="N583" s="2" t="str">
        <f>VLOOKUP($J583,'Material category'!B:D,2,0)</f>
        <v>CA 100S YL</v>
      </c>
      <c r="O583" s="123">
        <f>VLOOKUP(E583,'Billing Type Category'!A:C,3,0)*$L583</f>
        <v>500</v>
      </c>
      <c r="P583" s="123">
        <f>VLOOKUP($J583,'Material category'!B:F,5,FALSE)*O583</f>
        <v>31395</v>
      </c>
      <c r="Q583" s="123">
        <f t="shared" si="45"/>
        <v>1799.2299999999996</v>
      </c>
      <c r="R583" s="6">
        <f>VLOOKUP(E583,'Billing Type Category'!A:C,3,0)*M583</f>
        <v>29595.77</v>
      </c>
      <c r="S583" s="6">
        <f>VLOOKUP($J583,'Material category'!B:F,4,FALSE)*O583</f>
        <v>36000</v>
      </c>
      <c r="T583" s="6">
        <f t="shared" si="46"/>
        <v>2355.1401869158876</v>
      </c>
      <c r="U583" s="6">
        <f t="shared" si="47"/>
        <v>31950.910186915888</v>
      </c>
      <c r="V583" s="2" t="str">
        <f>VLOOKUP($J583,'Material category'!B:D,3,0)</f>
        <v>CAHD</v>
      </c>
      <c r="W583" s="2" t="str">
        <f>VLOOKUP(G583,'Cust Category'!A:C,3,0)</f>
        <v>Key Account</v>
      </c>
      <c r="X583" s="2" t="str">
        <f>VLOOKUP(G583,'Cust Category'!A:C,2,0)</f>
        <v>CP All Public Company Limited</v>
      </c>
      <c r="Y583" s="31">
        <f t="shared" si="48"/>
        <v>62.79</v>
      </c>
      <c r="Z583">
        <f t="shared" si="49"/>
        <v>72</v>
      </c>
      <c r="AA583" s="48"/>
    </row>
    <row r="584" spans="1:27">
      <c r="A584" s="179">
        <v>45814</v>
      </c>
      <c r="B584" s="178" t="s">
        <v>5331</v>
      </c>
      <c r="C584" s="178" t="s">
        <v>5332</v>
      </c>
      <c r="D584" s="178" t="s">
        <v>12</v>
      </c>
      <c r="E584" s="178" t="s">
        <v>17</v>
      </c>
      <c r="F584" s="178" t="s">
        <v>5333</v>
      </c>
      <c r="G584" s="178" t="s">
        <v>1165</v>
      </c>
      <c r="H584" s="178" t="s">
        <v>22</v>
      </c>
      <c r="I584" s="178" t="s">
        <v>1385</v>
      </c>
      <c r="J584" s="178" t="s">
        <v>4806</v>
      </c>
      <c r="K584" s="178" t="s">
        <v>4852</v>
      </c>
      <c r="L584" s="180">
        <v>500</v>
      </c>
      <c r="M584" s="181">
        <v>29595.77</v>
      </c>
      <c r="N584" s="2" t="str">
        <f>VLOOKUP($J584,'Material category'!B:D,2,0)</f>
        <v>CA 100S GR</v>
      </c>
      <c r="O584" s="123">
        <f>VLOOKUP(E584,'Billing Type Category'!A:C,3,0)*$L584</f>
        <v>500</v>
      </c>
      <c r="P584" s="123">
        <f>VLOOKUP($J584,'Material category'!B:F,5,FALSE)*O584</f>
        <v>31395</v>
      </c>
      <c r="Q584" s="123">
        <f t="shared" si="45"/>
        <v>1799.2299999999996</v>
      </c>
      <c r="R584" s="6">
        <f>VLOOKUP(E584,'Billing Type Category'!A:C,3,0)*M584</f>
        <v>29595.77</v>
      </c>
      <c r="S584" s="6">
        <f>VLOOKUP($J584,'Material category'!B:F,4,FALSE)*O584</f>
        <v>36000</v>
      </c>
      <c r="T584" s="6">
        <f t="shared" si="46"/>
        <v>2355.1401869158876</v>
      </c>
      <c r="U584" s="6">
        <f t="shared" si="47"/>
        <v>31950.910186915888</v>
      </c>
      <c r="V584" s="2" t="str">
        <f>VLOOKUP($J584,'Material category'!B:D,3,0)</f>
        <v>CAHD</v>
      </c>
      <c r="W584" s="2" t="str">
        <f>VLOOKUP(G584,'Cust Category'!A:C,3,0)</f>
        <v>Key Account</v>
      </c>
      <c r="X584" s="2" t="str">
        <f>VLOOKUP(G584,'Cust Category'!A:C,2,0)</f>
        <v>CP All Public Company Limited</v>
      </c>
      <c r="Y584" s="31">
        <f t="shared" si="48"/>
        <v>62.79</v>
      </c>
      <c r="Z584">
        <f t="shared" si="49"/>
        <v>72</v>
      </c>
      <c r="AA584" s="48"/>
    </row>
    <row r="585" spans="1:27">
      <c r="A585" s="179">
        <v>45814</v>
      </c>
      <c r="B585" s="178" t="s">
        <v>5334</v>
      </c>
      <c r="C585" s="178" t="s">
        <v>5335</v>
      </c>
      <c r="D585" s="178" t="s">
        <v>12</v>
      </c>
      <c r="E585" s="178" t="s">
        <v>17</v>
      </c>
      <c r="F585" s="178" t="s">
        <v>5336</v>
      </c>
      <c r="G585" s="178" t="s">
        <v>1165</v>
      </c>
      <c r="H585" s="178" t="s">
        <v>22</v>
      </c>
      <c r="I585" s="178" t="s">
        <v>1385</v>
      </c>
      <c r="J585" s="178" t="s">
        <v>4874</v>
      </c>
      <c r="K585" s="178" t="s">
        <v>4822</v>
      </c>
      <c r="L585" s="180">
        <v>500</v>
      </c>
      <c r="M585" s="181">
        <v>49474.77</v>
      </c>
      <c r="N585" s="2" t="str">
        <f>VLOOKUP($J585,'Material category'!B:D,2,0)</f>
        <v>WI BL</v>
      </c>
      <c r="O585" s="123">
        <f>VLOOKUP(E585,'Billing Type Category'!A:C,3,0)*$L585</f>
        <v>500</v>
      </c>
      <c r="P585" s="123">
        <f>VLOOKUP($J585,'Material category'!B:F,5,FALSE)*O585</f>
        <v>52075</v>
      </c>
      <c r="Q585" s="123">
        <f t="shared" si="45"/>
        <v>2600.2300000000032</v>
      </c>
      <c r="R585" s="6">
        <f>VLOOKUP(E585,'Billing Type Category'!A:C,3,0)*M585</f>
        <v>49474.77</v>
      </c>
      <c r="S585" s="6">
        <f>VLOOKUP($J585,'Material category'!B:F,4,FALSE)*O585</f>
        <v>60000</v>
      </c>
      <c r="T585" s="6">
        <f t="shared" si="46"/>
        <v>3925.233644859813</v>
      </c>
      <c r="U585" s="6">
        <f t="shared" si="47"/>
        <v>53400.003644859811</v>
      </c>
      <c r="V585" s="2" t="str">
        <f>VLOOKUP($J585,'Material category'!B:D,3,0)</f>
        <v>WI</v>
      </c>
      <c r="W585" s="2" t="str">
        <f>VLOOKUP(G585,'Cust Category'!A:C,3,0)</f>
        <v>Key Account</v>
      </c>
      <c r="X585" s="2" t="str">
        <f>VLOOKUP(G585,'Cust Category'!A:C,2,0)</f>
        <v>CP All Public Company Limited</v>
      </c>
      <c r="Y585" s="31">
        <f t="shared" si="48"/>
        <v>104.15</v>
      </c>
      <c r="Z585">
        <f t="shared" si="49"/>
        <v>120</v>
      </c>
      <c r="AA585" s="48"/>
    </row>
    <row r="586" spans="1:27">
      <c r="A586" s="179">
        <v>45814</v>
      </c>
      <c r="B586" s="178" t="s">
        <v>5334</v>
      </c>
      <c r="C586" s="178" t="s">
        <v>5335</v>
      </c>
      <c r="D586" s="178" t="s">
        <v>12</v>
      </c>
      <c r="E586" s="178" t="s">
        <v>17</v>
      </c>
      <c r="F586" s="178" t="s">
        <v>5336</v>
      </c>
      <c r="G586" s="178" t="s">
        <v>1165</v>
      </c>
      <c r="H586" s="178" t="s">
        <v>22</v>
      </c>
      <c r="I586" s="178" t="s">
        <v>1385</v>
      </c>
      <c r="J586" s="178" t="s">
        <v>4898</v>
      </c>
      <c r="K586" s="178" t="s">
        <v>4830</v>
      </c>
      <c r="L586" s="180">
        <v>500</v>
      </c>
      <c r="M586" s="181">
        <v>29595.77</v>
      </c>
      <c r="N586" s="2" t="str">
        <f>VLOOKUP($J586,'Material category'!B:D,2,0)</f>
        <v>WC RE</v>
      </c>
      <c r="O586" s="123">
        <f>VLOOKUP(E586,'Billing Type Category'!A:C,3,0)*$L586</f>
        <v>500</v>
      </c>
      <c r="P586" s="123">
        <f>VLOOKUP($J586,'Material category'!B:F,5,FALSE)*O586</f>
        <v>31395</v>
      </c>
      <c r="Q586" s="123">
        <f t="shared" si="45"/>
        <v>1799.2299999999996</v>
      </c>
      <c r="R586" s="6">
        <f>VLOOKUP(E586,'Billing Type Category'!A:C,3,0)*M586</f>
        <v>29595.77</v>
      </c>
      <c r="S586" s="6">
        <f>VLOOKUP($J586,'Material category'!B:F,4,FALSE)*O586</f>
        <v>36000</v>
      </c>
      <c r="T586" s="6">
        <f t="shared" si="46"/>
        <v>2355.1401869158876</v>
      </c>
      <c r="U586" s="6">
        <f t="shared" si="47"/>
        <v>31950.910186915888</v>
      </c>
      <c r="V586" s="2" t="str">
        <f>VLOOKUP($J586,'Material category'!B:D,3,0)</f>
        <v>WI</v>
      </c>
      <c r="W586" s="2" t="str">
        <f>VLOOKUP(G586,'Cust Category'!A:C,3,0)</f>
        <v>Key Account</v>
      </c>
      <c r="X586" s="2" t="str">
        <f>VLOOKUP(G586,'Cust Category'!A:C,2,0)</f>
        <v>CP All Public Company Limited</v>
      </c>
      <c r="Y586" s="31">
        <f t="shared" si="48"/>
        <v>62.79</v>
      </c>
      <c r="Z586">
        <f t="shared" si="49"/>
        <v>72</v>
      </c>
      <c r="AA586" s="48"/>
    </row>
    <row r="587" spans="1:27">
      <c r="A587" s="179">
        <v>45814</v>
      </c>
      <c r="B587" s="178" t="s">
        <v>5334</v>
      </c>
      <c r="C587" s="178" t="s">
        <v>5335</v>
      </c>
      <c r="D587" s="178" t="s">
        <v>12</v>
      </c>
      <c r="E587" s="178" t="s">
        <v>17</v>
      </c>
      <c r="F587" s="178" t="s">
        <v>5336</v>
      </c>
      <c r="G587" s="178" t="s">
        <v>1165</v>
      </c>
      <c r="H587" s="178" t="s">
        <v>22</v>
      </c>
      <c r="I587" s="178" t="s">
        <v>1385</v>
      </c>
      <c r="J587" s="178" t="s">
        <v>4886</v>
      </c>
      <c r="K587" s="178" t="s">
        <v>4829</v>
      </c>
      <c r="L587" s="180">
        <v>500</v>
      </c>
      <c r="M587" s="181">
        <v>29595.77</v>
      </c>
      <c r="N587" s="2" t="str">
        <f>VLOOKUP($J587,'Material category'!B:D,2,0)</f>
        <v>WC BL</v>
      </c>
      <c r="O587" s="123">
        <f>VLOOKUP(E587,'Billing Type Category'!A:C,3,0)*$L587</f>
        <v>500</v>
      </c>
      <c r="P587" s="123">
        <f>VLOOKUP($J587,'Material category'!B:F,5,FALSE)*O587</f>
        <v>31395</v>
      </c>
      <c r="Q587" s="123">
        <f t="shared" si="45"/>
        <v>1799.2299999999996</v>
      </c>
      <c r="R587" s="6">
        <f>VLOOKUP(E587,'Billing Type Category'!A:C,3,0)*M587</f>
        <v>29595.77</v>
      </c>
      <c r="S587" s="6">
        <f>VLOOKUP($J587,'Material category'!B:F,4,FALSE)*O587</f>
        <v>36000</v>
      </c>
      <c r="T587" s="6">
        <f t="shared" si="46"/>
        <v>2355.1401869158876</v>
      </c>
      <c r="U587" s="6">
        <f t="shared" si="47"/>
        <v>31950.910186915888</v>
      </c>
      <c r="V587" s="2" t="str">
        <f>VLOOKUP($J587,'Material category'!B:D,3,0)</f>
        <v>WI</v>
      </c>
      <c r="W587" s="2" t="str">
        <f>VLOOKUP(G587,'Cust Category'!A:C,3,0)</f>
        <v>Key Account</v>
      </c>
      <c r="X587" s="2" t="str">
        <f>VLOOKUP(G587,'Cust Category'!A:C,2,0)</f>
        <v>CP All Public Company Limited</v>
      </c>
      <c r="Y587" s="31">
        <f t="shared" si="48"/>
        <v>62.79</v>
      </c>
      <c r="Z587">
        <f t="shared" si="49"/>
        <v>72</v>
      </c>
      <c r="AA587" s="48"/>
    </row>
    <row r="588" spans="1:27">
      <c r="A588" s="179">
        <v>45814</v>
      </c>
      <c r="B588" s="178" t="s">
        <v>5334</v>
      </c>
      <c r="C588" s="178" t="s">
        <v>5335</v>
      </c>
      <c r="D588" s="178" t="s">
        <v>12</v>
      </c>
      <c r="E588" s="178" t="s">
        <v>17</v>
      </c>
      <c r="F588" s="178" t="s">
        <v>5336</v>
      </c>
      <c r="G588" s="178" t="s">
        <v>1165</v>
      </c>
      <c r="H588" s="178" t="s">
        <v>22</v>
      </c>
      <c r="I588" s="178" t="s">
        <v>1385</v>
      </c>
      <c r="J588" s="178" t="s">
        <v>4900</v>
      </c>
      <c r="K588" s="178" t="s">
        <v>4831</v>
      </c>
      <c r="L588" s="180">
        <v>1000</v>
      </c>
      <c r="M588" s="181">
        <v>59191.55</v>
      </c>
      <c r="N588" s="2" t="str">
        <f>VLOOKUP($J588,'Material category'!B:D,2,0)</f>
        <v>WC GR</v>
      </c>
      <c r="O588" s="123">
        <f>VLOOKUP(E588,'Billing Type Category'!A:C,3,0)*$L588</f>
        <v>1000</v>
      </c>
      <c r="P588" s="123">
        <f>VLOOKUP($J588,'Material category'!B:F,5,FALSE)*O588</f>
        <v>62790</v>
      </c>
      <c r="Q588" s="123">
        <f t="shared" si="45"/>
        <v>3598.4499999999971</v>
      </c>
      <c r="R588" s="6">
        <f>VLOOKUP(E588,'Billing Type Category'!A:C,3,0)*M588</f>
        <v>59191.55</v>
      </c>
      <c r="S588" s="6">
        <f>VLOOKUP($J588,'Material category'!B:F,4,FALSE)*O588</f>
        <v>72000</v>
      </c>
      <c r="T588" s="6">
        <f t="shared" si="46"/>
        <v>4710.2803738317753</v>
      </c>
      <c r="U588" s="6">
        <f t="shared" si="47"/>
        <v>63901.830373831777</v>
      </c>
      <c r="V588" s="2" t="str">
        <f>VLOOKUP($J588,'Material category'!B:D,3,0)</f>
        <v>WI</v>
      </c>
      <c r="W588" s="2" t="str">
        <f>VLOOKUP(G588,'Cust Category'!A:C,3,0)</f>
        <v>Key Account</v>
      </c>
      <c r="X588" s="2" t="str">
        <f>VLOOKUP(G588,'Cust Category'!A:C,2,0)</f>
        <v>CP All Public Company Limited</v>
      </c>
      <c r="Y588" s="31">
        <f t="shared" si="48"/>
        <v>62.79</v>
      </c>
      <c r="Z588">
        <f t="shared" si="49"/>
        <v>72</v>
      </c>
      <c r="AA588" s="48"/>
    </row>
    <row r="589" spans="1:27">
      <c r="A589" s="179">
        <v>45817</v>
      </c>
      <c r="B589" s="178" t="s">
        <v>5283</v>
      </c>
      <c r="C589" s="178" t="s">
        <v>5337</v>
      </c>
      <c r="D589" s="178" t="s">
        <v>12</v>
      </c>
      <c r="E589" s="178" t="s">
        <v>17</v>
      </c>
      <c r="F589" s="178" t="s">
        <v>5338</v>
      </c>
      <c r="G589" s="178" t="s">
        <v>1160</v>
      </c>
      <c r="H589" s="178" t="s">
        <v>28</v>
      </c>
      <c r="I589" s="178" t="s">
        <v>1160</v>
      </c>
      <c r="J589" s="178" t="s">
        <v>4902</v>
      </c>
      <c r="K589" s="178" t="s">
        <v>4821</v>
      </c>
      <c r="L589" s="180">
        <v>100</v>
      </c>
      <c r="M589" s="181">
        <v>13778</v>
      </c>
      <c r="N589" s="2" t="str">
        <f>VLOOKUP($J589,'Material category'!B:D,2,0)</f>
        <v>ME OB</v>
      </c>
      <c r="O589" s="123">
        <f>VLOOKUP(E589,'Billing Type Category'!A:C,3,0)*$L589</f>
        <v>100</v>
      </c>
      <c r="P589" s="123">
        <f>VLOOKUP($J589,'Material category'!B:F,5,FALSE)*O589</f>
        <v>13853</v>
      </c>
      <c r="Q589" s="123">
        <f t="shared" si="45"/>
        <v>75</v>
      </c>
      <c r="R589" s="6">
        <f>VLOOKUP(E589,'Billing Type Category'!A:C,3,0)*M589</f>
        <v>13778</v>
      </c>
      <c r="S589" s="6">
        <f>VLOOKUP($J589,'Material category'!B:F,4,FALSE)*O589</f>
        <v>16000</v>
      </c>
      <c r="T589" s="6">
        <f t="shared" si="46"/>
        <v>1046.7289719626169</v>
      </c>
      <c r="U589" s="6">
        <f t="shared" si="47"/>
        <v>14824.728971962617</v>
      </c>
      <c r="V589" s="2" t="str">
        <f>VLOOKUP($J589,'Material category'!B:D,3,0)</f>
        <v>EV</v>
      </c>
      <c r="W589" s="2" t="str">
        <f>VLOOKUP(G589,'Cust Category'!A:C,3,0)</f>
        <v>Key Account</v>
      </c>
      <c r="X589" s="2" t="str">
        <f>VLOOKUP(G589,'Cust Category'!A:C,2,0)</f>
        <v>UFM Fuji Super Co.,Ltd.</v>
      </c>
      <c r="Y589" s="31">
        <f t="shared" si="48"/>
        <v>138.53</v>
      </c>
      <c r="Z589">
        <f t="shared" si="49"/>
        <v>160</v>
      </c>
      <c r="AA589" s="48"/>
    </row>
    <row r="590" spans="1:27">
      <c r="A590" s="179">
        <v>45817</v>
      </c>
      <c r="B590" s="178" t="s">
        <v>5283</v>
      </c>
      <c r="C590" s="178" t="s">
        <v>5337</v>
      </c>
      <c r="D590" s="178" t="s">
        <v>12</v>
      </c>
      <c r="E590" s="178" t="s">
        <v>17</v>
      </c>
      <c r="F590" s="178" t="s">
        <v>5338</v>
      </c>
      <c r="G590" s="178" t="s">
        <v>1160</v>
      </c>
      <c r="H590" s="178" t="s">
        <v>28</v>
      </c>
      <c r="I590" s="178" t="s">
        <v>1160</v>
      </c>
      <c r="J590" s="178" t="s">
        <v>4791</v>
      </c>
      <c r="K590" s="178" t="s">
        <v>4820</v>
      </c>
      <c r="L590" s="180">
        <v>150</v>
      </c>
      <c r="M590" s="181">
        <v>20667</v>
      </c>
      <c r="N590" s="2" t="str">
        <f>VLOOKUP($J590,'Material category'!B:D,2,0)</f>
        <v>ME SB</v>
      </c>
      <c r="O590" s="123">
        <f>VLOOKUP(E590,'Billing Type Category'!A:C,3,0)*$L590</f>
        <v>150</v>
      </c>
      <c r="P590" s="123">
        <f>VLOOKUP($J590,'Material category'!B:F,5,FALSE)*O590</f>
        <v>20779.5</v>
      </c>
      <c r="Q590" s="123">
        <f t="shared" si="45"/>
        <v>112.5</v>
      </c>
      <c r="R590" s="6">
        <f>VLOOKUP(E590,'Billing Type Category'!A:C,3,0)*M590</f>
        <v>20667</v>
      </c>
      <c r="S590" s="6">
        <f>VLOOKUP($J590,'Material category'!B:F,4,FALSE)*O590</f>
        <v>24000</v>
      </c>
      <c r="T590" s="6">
        <f t="shared" si="46"/>
        <v>1570.0934579439252</v>
      </c>
      <c r="U590" s="6">
        <f t="shared" si="47"/>
        <v>22237.093457943924</v>
      </c>
      <c r="V590" s="2" t="str">
        <f>VLOOKUP($J590,'Material category'!B:D,3,0)</f>
        <v>EV</v>
      </c>
      <c r="W590" s="2" t="str">
        <f>VLOOKUP(G590,'Cust Category'!A:C,3,0)</f>
        <v>Key Account</v>
      </c>
      <c r="X590" s="2" t="str">
        <f>VLOOKUP(G590,'Cust Category'!A:C,2,0)</f>
        <v>UFM Fuji Super Co.,Ltd.</v>
      </c>
      <c r="Y590" s="31">
        <f t="shared" si="48"/>
        <v>138.53</v>
      </c>
      <c r="Z590">
        <f t="shared" si="49"/>
        <v>160</v>
      </c>
      <c r="AA590" s="48"/>
    </row>
    <row r="591" spans="1:27">
      <c r="A591" s="179">
        <v>45817</v>
      </c>
      <c r="B591" s="178" t="s">
        <v>5283</v>
      </c>
      <c r="C591" s="178" t="s">
        <v>5337</v>
      </c>
      <c r="D591" s="178" t="s">
        <v>12</v>
      </c>
      <c r="E591" s="178" t="s">
        <v>17</v>
      </c>
      <c r="F591" s="178" t="s">
        <v>5338</v>
      </c>
      <c r="G591" s="178" t="s">
        <v>1160</v>
      </c>
      <c r="H591" s="178" t="s">
        <v>28</v>
      </c>
      <c r="I591" s="178" t="s">
        <v>1160</v>
      </c>
      <c r="J591" s="178" t="s">
        <v>4874</v>
      </c>
      <c r="K591" s="178" t="s">
        <v>4822</v>
      </c>
      <c r="L591" s="180">
        <v>50</v>
      </c>
      <c r="M591" s="181">
        <v>5207.5</v>
      </c>
      <c r="N591" s="2" t="str">
        <f>VLOOKUP($J591,'Material category'!B:D,2,0)</f>
        <v>WI BL</v>
      </c>
      <c r="O591" s="123">
        <f>VLOOKUP(E591,'Billing Type Category'!A:C,3,0)*$L591</f>
        <v>50</v>
      </c>
      <c r="P591" s="123">
        <f>VLOOKUP($J591,'Material category'!B:F,5,FALSE)*O591</f>
        <v>5207.5</v>
      </c>
      <c r="Q591" s="123">
        <f t="shared" si="45"/>
        <v>0</v>
      </c>
      <c r="R591" s="6">
        <f>VLOOKUP(E591,'Billing Type Category'!A:C,3,0)*M591</f>
        <v>5207.5</v>
      </c>
      <c r="S591" s="6">
        <f>VLOOKUP($J591,'Material category'!B:F,4,FALSE)*O591</f>
        <v>6000</v>
      </c>
      <c r="T591" s="6">
        <f t="shared" si="46"/>
        <v>392.52336448598129</v>
      </c>
      <c r="U591" s="6">
        <f t="shared" si="47"/>
        <v>5600.0233644859809</v>
      </c>
      <c r="V591" s="2" t="str">
        <f>VLOOKUP($J591,'Material category'!B:D,3,0)</f>
        <v>WI</v>
      </c>
      <c r="W591" s="2" t="str">
        <f>VLOOKUP(G591,'Cust Category'!A:C,3,0)</f>
        <v>Key Account</v>
      </c>
      <c r="X591" s="2" t="str">
        <f>VLOOKUP(G591,'Cust Category'!A:C,2,0)</f>
        <v>UFM Fuji Super Co.,Ltd.</v>
      </c>
      <c r="Y591" s="31">
        <f t="shared" si="48"/>
        <v>104.15</v>
      </c>
      <c r="Z591">
        <f t="shared" si="49"/>
        <v>120</v>
      </c>
      <c r="AA591" s="48"/>
    </row>
    <row r="592" spans="1:27">
      <c r="A592" s="179">
        <v>45817</v>
      </c>
      <c r="B592" s="178" t="s">
        <v>5283</v>
      </c>
      <c r="C592" s="178" t="s">
        <v>5337</v>
      </c>
      <c r="D592" s="178" t="s">
        <v>12</v>
      </c>
      <c r="E592" s="178" t="s">
        <v>17</v>
      </c>
      <c r="F592" s="178" t="s">
        <v>5338</v>
      </c>
      <c r="G592" s="178" t="s">
        <v>1160</v>
      </c>
      <c r="H592" s="178" t="s">
        <v>28</v>
      </c>
      <c r="I592" s="178" t="s">
        <v>1160</v>
      </c>
      <c r="J592" s="178" t="s">
        <v>4785</v>
      </c>
      <c r="K592" s="178" t="s">
        <v>4832</v>
      </c>
      <c r="L592" s="180">
        <v>150</v>
      </c>
      <c r="M592" s="181">
        <v>9418.5</v>
      </c>
      <c r="N592" s="2" t="str">
        <f>VLOOKUP($J592,'Material category'!B:D,2,0)</f>
        <v>CA FL</v>
      </c>
      <c r="O592" s="123">
        <f>VLOOKUP(E592,'Billing Type Category'!A:C,3,0)*$L592</f>
        <v>150</v>
      </c>
      <c r="P592" s="123">
        <f>VLOOKUP($J592,'Material category'!B:F,5,FALSE)*O592</f>
        <v>9418.5</v>
      </c>
      <c r="Q592" s="123">
        <f t="shared" si="45"/>
        <v>0</v>
      </c>
      <c r="R592" s="6">
        <f>VLOOKUP(E592,'Billing Type Category'!A:C,3,0)*M592</f>
        <v>9418.5</v>
      </c>
      <c r="S592" s="6">
        <f>VLOOKUP($J592,'Material category'!B:F,4,FALSE)*O592</f>
        <v>10800</v>
      </c>
      <c r="T592" s="6">
        <f t="shared" si="46"/>
        <v>706.54205607476638</v>
      </c>
      <c r="U592" s="6">
        <f t="shared" si="47"/>
        <v>10125.042056074766</v>
      </c>
      <c r="V592" s="2" t="str">
        <f>VLOOKUP($J592,'Material category'!B:D,3,0)</f>
        <v>CA</v>
      </c>
      <c r="W592" s="2" t="str">
        <f>VLOOKUP(G592,'Cust Category'!A:C,3,0)</f>
        <v>Key Account</v>
      </c>
      <c r="X592" s="2" t="str">
        <f>VLOOKUP(G592,'Cust Category'!A:C,2,0)</f>
        <v>UFM Fuji Super Co.,Ltd.</v>
      </c>
      <c r="Y592" s="31">
        <f t="shared" si="48"/>
        <v>62.79</v>
      </c>
      <c r="Z592">
        <f t="shared" si="49"/>
        <v>72</v>
      </c>
      <c r="AA592" s="48"/>
    </row>
    <row r="593" spans="1:27">
      <c r="A593" s="179">
        <v>45817</v>
      </c>
      <c r="B593" s="178" t="s">
        <v>5283</v>
      </c>
      <c r="C593" s="178" t="s">
        <v>5337</v>
      </c>
      <c r="D593" s="178" t="s">
        <v>12</v>
      </c>
      <c r="E593" s="178" t="s">
        <v>17</v>
      </c>
      <c r="F593" s="178" t="s">
        <v>5338</v>
      </c>
      <c r="G593" s="178" t="s">
        <v>1160</v>
      </c>
      <c r="H593" s="178" t="s">
        <v>28</v>
      </c>
      <c r="I593" s="178" t="s">
        <v>1160</v>
      </c>
      <c r="J593" s="178" t="s">
        <v>4782</v>
      </c>
      <c r="K593" s="178" t="s">
        <v>4833</v>
      </c>
      <c r="L593" s="180">
        <v>300</v>
      </c>
      <c r="M593" s="181">
        <v>18837</v>
      </c>
      <c r="N593" s="2" t="str">
        <f>VLOOKUP($J593,'Material category'!B:D,2,0)</f>
        <v>CA BL</v>
      </c>
      <c r="O593" s="123">
        <f>VLOOKUP(E593,'Billing Type Category'!A:C,3,0)*$L593</f>
        <v>300</v>
      </c>
      <c r="P593" s="123">
        <f>VLOOKUP($J593,'Material category'!B:F,5,FALSE)*O593</f>
        <v>18837</v>
      </c>
      <c r="Q593" s="123">
        <f t="shared" si="45"/>
        <v>0</v>
      </c>
      <c r="R593" s="6">
        <f>VLOOKUP(E593,'Billing Type Category'!A:C,3,0)*M593</f>
        <v>18837</v>
      </c>
      <c r="S593" s="6">
        <f>VLOOKUP($J593,'Material category'!B:F,4,FALSE)*O593</f>
        <v>21600</v>
      </c>
      <c r="T593" s="6">
        <f t="shared" si="46"/>
        <v>1413.0841121495328</v>
      </c>
      <c r="U593" s="6">
        <f t="shared" si="47"/>
        <v>20250.084112149532</v>
      </c>
      <c r="V593" s="2" t="str">
        <f>VLOOKUP($J593,'Material category'!B:D,3,0)</f>
        <v>CA</v>
      </c>
      <c r="W593" s="2" t="str">
        <f>VLOOKUP(G593,'Cust Category'!A:C,3,0)</f>
        <v>Key Account</v>
      </c>
      <c r="X593" s="2" t="str">
        <f>VLOOKUP(G593,'Cust Category'!A:C,2,0)</f>
        <v>UFM Fuji Super Co.,Ltd.</v>
      </c>
      <c r="Y593" s="31">
        <f t="shared" si="48"/>
        <v>62.79</v>
      </c>
      <c r="Z593">
        <f t="shared" si="49"/>
        <v>72</v>
      </c>
      <c r="AA593" s="48"/>
    </row>
    <row r="594" spans="1:27">
      <c r="A594" s="179">
        <v>45817</v>
      </c>
      <c r="B594" s="178" t="s">
        <v>5283</v>
      </c>
      <c r="C594" s="178" t="s">
        <v>5337</v>
      </c>
      <c r="D594" s="178" t="s">
        <v>12</v>
      </c>
      <c r="E594" s="178" t="s">
        <v>17</v>
      </c>
      <c r="F594" s="178" t="s">
        <v>5338</v>
      </c>
      <c r="G594" s="178" t="s">
        <v>1160</v>
      </c>
      <c r="H594" s="178" t="s">
        <v>28</v>
      </c>
      <c r="I594" s="178" t="s">
        <v>1160</v>
      </c>
      <c r="J594" s="178" t="s">
        <v>4786</v>
      </c>
      <c r="K594" s="178" t="s">
        <v>4854</v>
      </c>
      <c r="L594" s="180">
        <v>500</v>
      </c>
      <c r="M594" s="181">
        <v>31395</v>
      </c>
      <c r="N594" s="2" t="str">
        <f>VLOOKUP($J594,'Material category'!B:D,2,0)</f>
        <v>CA MN</v>
      </c>
      <c r="O594" s="123">
        <f>VLOOKUP(E594,'Billing Type Category'!A:C,3,0)*$L594</f>
        <v>500</v>
      </c>
      <c r="P594" s="123">
        <f>VLOOKUP($J594,'Material category'!B:F,5,FALSE)*O594</f>
        <v>31395</v>
      </c>
      <c r="Q594" s="123">
        <f t="shared" si="45"/>
        <v>0</v>
      </c>
      <c r="R594" s="6">
        <f>VLOOKUP(E594,'Billing Type Category'!A:C,3,0)*M594</f>
        <v>31395</v>
      </c>
      <c r="S594" s="6">
        <f>VLOOKUP($J594,'Material category'!B:F,4,FALSE)*O594</f>
        <v>36000</v>
      </c>
      <c r="T594" s="6">
        <f t="shared" si="46"/>
        <v>2355.1401869158876</v>
      </c>
      <c r="U594" s="6">
        <f t="shared" si="47"/>
        <v>33750.140186915887</v>
      </c>
      <c r="V594" s="2" t="str">
        <f>VLOOKUP($J594,'Material category'!B:D,3,0)</f>
        <v>CA</v>
      </c>
      <c r="W594" s="2" t="str">
        <f>VLOOKUP(G594,'Cust Category'!A:C,3,0)</f>
        <v>Key Account</v>
      </c>
      <c r="X594" s="2" t="str">
        <f>VLOOKUP(G594,'Cust Category'!A:C,2,0)</f>
        <v>UFM Fuji Super Co.,Ltd.</v>
      </c>
      <c r="Y594" s="31">
        <f t="shared" si="48"/>
        <v>62.79</v>
      </c>
      <c r="Z594">
        <f t="shared" si="49"/>
        <v>72</v>
      </c>
      <c r="AA594" s="48"/>
    </row>
    <row r="595" spans="1:27">
      <c r="A595" s="179">
        <v>45817</v>
      </c>
      <c r="B595" s="178" t="s">
        <v>5339</v>
      </c>
      <c r="C595" s="178" t="s">
        <v>5340</v>
      </c>
      <c r="D595" s="178" t="s">
        <v>12</v>
      </c>
      <c r="E595" s="178" t="s">
        <v>17</v>
      </c>
      <c r="F595" s="178" t="s">
        <v>5341</v>
      </c>
      <c r="G595" s="178" t="s">
        <v>3352</v>
      </c>
      <c r="H595" s="178" t="s">
        <v>3353</v>
      </c>
      <c r="I595" s="178" t="s">
        <v>3352</v>
      </c>
      <c r="J595" s="178" t="s">
        <v>4791</v>
      </c>
      <c r="K595" s="178" t="s">
        <v>4820</v>
      </c>
      <c r="L595" s="180">
        <v>500</v>
      </c>
      <c r="M595" s="181">
        <v>68570</v>
      </c>
      <c r="N595" s="2" t="str">
        <f>VLOOKUP($J595,'Material category'!B:D,2,0)</f>
        <v>ME SB</v>
      </c>
      <c r="O595" s="123">
        <f>VLOOKUP(E595,'Billing Type Category'!A:C,3,0)*$L595</f>
        <v>500</v>
      </c>
      <c r="P595" s="123">
        <f>VLOOKUP($J595,'Material category'!B:F,5,FALSE)*O595</f>
        <v>69265</v>
      </c>
      <c r="Q595" s="123">
        <f t="shared" si="45"/>
        <v>695</v>
      </c>
      <c r="R595" s="6">
        <f>VLOOKUP(E595,'Billing Type Category'!A:C,3,0)*M595</f>
        <v>68570</v>
      </c>
      <c r="S595" s="6">
        <f>VLOOKUP($J595,'Material category'!B:F,4,FALSE)*O595</f>
        <v>80000</v>
      </c>
      <c r="T595" s="6">
        <f t="shared" si="46"/>
        <v>5233.6448598130837</v>
      </c>
      <c r="U595" s="6">
        <f t="shared" si="47"/>
        <v>73803.644859813081</v>
      </c>
      <c r="V595" s="2" t="str">
        <f>VLOOKUP($J595,'Material category'!B:D,3,0)</f>
        <v>EV</v>
      </c>
      <c r="W595" s="2" t="str">
        <f>VLOOKUP(G595,'Cust Category'!A:C,3,0)</f>
        <v>Distributor</v>
      </c>
      <c r="X595" s="2" t="str">
        <f>VLOOKUP(G595,'Cust Category'!A:C,2,0)</f>
        <v>SERICHAI AS&amp;D CO., LTD.</v>
      </c>
      <c r="Y595" s="31">
        <f t="shared" si="48"/>
        <v>138.53</v>
      </c>
      <c r="Z595">
        <f t="shared" si="49"/>
        <v>160</v>
      </c>
      <c r="AA595" s="48"/>
    </row>
    <row r="596" spans="1:27">
      <c r="A596" s="179">
        <v>45817</v>
      </c>
      <c r="B596" s="178" t="s">
        <v>5339</v>
      </c>
      <c r="C596" s="178" t="s">
        <v>5340</v>
      </c>
      <c r="D596" s="178" t="s">
        <v>12</v>
      </c>
      <c r="E596" s="178" t="s">
        <v>17</v>
      </c>
      <c r="F596" s="178" t="s">
        <v>5341</v>
      </c>
      <c r="G596" s="178" t="s">
        <v>3352</v>
      </c>
      <c r="H596" s="178" t="s">
        <v>3353</v>
      </c>
      <c r="I596" s="178" t="s">
        <v>3352</v>
      </c>
      <c r="J596" s="178" t="s">
        <v>4792</v>
      </c>
      <c r="K596" s="178" t="s">
        <v>4851</v>
      </c>
      <c r="L596" s="180">
        <v>446</v>
      </c>
      <c r="M596" s="181">
        <v>66917.84</v>
      </c>
      <c r="N596" s="2" t="str">
        <f>VLOOKUP($J596,'Material category'!B:D,2,0)</f>
        <v>ME OP</v>
      </c>
      <c r="O596" s="123">
        <f>VLOOKUP(E596,'Billing Type Category'!A:C,3,0)*$L596</f>
        <v>446</v>
      </c>
      <c r="P596" s="123">
        <f>VLOOKUP($J596,'Material category'!B:F,5,FALSE)*O596</f>
        <v>67591.3</v>
      </c>
      <c r="Q596" s="123">
        <f t="shared" si="45"/>
        <v>673.4600000000064</v>
      </c>
      <c r="R596" s="6">
        <f>VLOOKUP(E596,'Billing Type Category'!A:C,3,0)*M596</f>
        <v>66917.84</v>
      </c>
      <c r="S596" s="6">
        <f>VLOOKUP($J596,'Material category'!B:F,4,FALSE)*O596</f>
        <v>78050</v>
      </c>
      <c r="T596" s="6">
        <f t="shared" si="46"/>
        <v>5106.0747663551401</v>
      </c>
      <c r="U596" s="6">
        <f t="shared" si="47"/>
        <v>72023.914766355141</v>
      </c>
      <c r="V596" s="2" t="str">
        <f>VLOOKUP($J596,'Material category'!B:D,3,0)</f>
        <v>EV</v>
      </c>
      <c r="W596" s="2" t="str">
        <f>VLOOKUP(G596,'Cust Category'!A:C,3,0)</f>
        <v>Distributor</v>
      </c>
      <c r="X596" s="2" t="str">
        <f>VLOOKUP(G596,'Cust Category'!A:C,2,0)</f>
        <v>SERICHAI AS&amp;D CO., LTD.</v>
      </c>
      <c r="Y596" s="31">
        <f t="shared" si="48"/>
        <v>151.55000000000001</v>
      </c>
      <c r="Z596">
        <f t="shared" si="49"/>
        <v>175</v>
      </c>
      <c r="AA596" s="48"/>
    </row>
    <row r="597" spans="1:27">
      <c r="A597" s="179">
        <v>45817</v>
      </c>
      <c r="B597" s="178" t="s">
        <v>5339</v>
      </c>
      <c r="C597" s="178" t="s">
        <v>5340</v>
      </c>
      <c r="D597" s="178" t="s">
        <v>12</v>
      </c>
      <c r="E597" s="178" t="s">
        <v>17</v>
      </c>
      <c r="F597" s="178" t="s">
        <v>5341</v>
      </c>
      <c r="G597" s="178" t="s">
        <v>3352</v>
      </c>
      <c r="H597" s="178" t="s">
        <v>3353</v>
      </c>
      <c r="I597" s="178" t="s">
        <v>3352</v>
      </c>
      <c r="J597" s="178" t="s">
        <v>4792</v>
      </c>
      <c r="K597" s="178" t="s">
        <v>4851</v>
      </c>
      <c r="L597" s="180">
        <v>54</v>
      </c>
      <c r="M597" s="181">
        <v>8102.16</v>
      </c>
      <c r="N597" s="2" t="str">
        <f>VLOOKUP($J597,'Material category'!B:D,2,0)</f>
        <v>ME OP</v>
      </c>
      <c r="O597" s="123">
        <f>VLOOKUP(E597,'Billing Type Category'!A:C,3,0)*$L597</f>
        <v>54</v>
      </c>
      <c r="P597" s="123">
        <f>VLOOKUP($J597,'Material category'!B:F,5,FALSE)*O597</f>
        <v>8183.7000000000007</v>
      </c>
      <c r="Q597" s="123">
        <f t="shared" si="45"/>
        <v>81.540000000000873</v>
      </c>
      <c r="R597" s="6">
        <f>VLOOKUP(E597,'Billing Type Category'!A:C,3,0)*M597</f>
        <v>8102.16</v>
      </c>
      <c r="S597" s="6">
        <f>VLOOKUP($J597,'Material category'!B:F,4,FALSE)*O597</f>
        <v>9450</v>
      </c>
      <c r="T597" s="6">
        <f t="shared" si="46"/>
        <v>618.22429906542061</v>
      </c>
      <c r="U597" s="6">
        <f t="shared" si="47"/>
        <v>8720.3842990654211</v>
      </c>
      <c r="V597" s="2" t="str">
        <f>VLOOKUP($J597,'Material category'!B:D,3,0)</f>
        <v>EV</v>
      </c>
      <c r="W597" s="2" t="str">
        <f>VLOOKUP(G597,'Cust Category'!A:C,3,0)</f>
        <v>Distributor</v>
      </c>
      <c r="X597" s="2" t="str">
        <f>VLOOKUP(G597,'Cust Category'!A:C,2,0)</f>
        <v>SERICHAI AS&amp;D CO., LTD.</v>
      </c>
      <c r="Y597" s="31">
        <f t="shared" si="48"/>
        <v>151.55000000000001</v>
      </c>
      <c r="Z597">
        <f t="shared" si="49"/>
        <v>175</v>
      </c>
      <c r="AA597" s="48"/>
    </row>
    <row r="598" spans="1:27">
      <c r="A598" s="179">
        <v>45817</v>
      </c>
      <c r="B598" s="178" t="s">
        <v>5339</v>
      </c>
      <c r="C598" s="178" t="s">
        <v>5340</v>
      </c>
      <c r="D598" s="178" t="s">
        <v>12</v>
      </c>
      <c r="E598" s="178" t="s">
        <v>17</v>
      </c>
      <c r="F598" s="178" t="s">
        <v>5341</v>
      </c>
      <c r="G598" s="178" t="s">
        <v>3352</v>
      </c>
      <c r="H598" s="178" t="s">
        <v>3353</v>
      </c>
      <c r="I598" s="178" t="s">
        <v>3352</v>
      </c>
      <c r="J598" s="178" t="s">
        <v>4874</v>
      </c>
      <c r="K598" s="178" t="s">
        <v>4822</v>
      </c>
      <c r="L598" s="180">
        <v>32</v>
      </c>
      <c r="M598" s="181">
        <v>3299.52</v>
      </c>
      <c r="N598" s="2" t="str">
        <f>VLOOKUP($J598,'Material category'!B:D,2,0)</f>
        <v>WI BL</v>
      </c>
      <c r="O598" s="123">
        <f>VLOOKUP(E598,'Billing Type Category'!A:C,3,0)*$L598</f>
        <v>32</v>
      </c>
      <c r="P598" s="123">
        <f>VLOOKUP($J598,'Material category'!B:F,5,FALSE)*O598</f>
        <v>3332.8</v>
      </c>
      <c r="Q598" s="123">
        <f t="shared" si="45"/>
        <v>33.2800000000002</v>
      </c>
      <c r="R598" s="6">
        <f>VLOOKUP(E598,'Billing Type Category'!A:C,3,0)*M598</f>
        <v>3299.52</v>
      </c>
      <c r="S598" s="6">
        <f>VLOOKUP($J598,'Material category'!B:F,4,FALSE)*O598</f>
        <v>3840</v>
      </c>
      <c r="T598" s="6">
        <f t="shared" si="46"/>
        <v>251.21495327102804</v>
      </c>
      <c r="U598" s="6">
        <f t="shared" si="47"/>
        <v>3550.7349532710282</v>
      </c>
      <c r="V598" s="2" t="str">
        <f>VLOOKUP($J598,'Material category'!B:D,3,0)</f>
        <v>WI</v>
      </c>
      <c r="W598" s="2" t="str">
        <f>VLOOKUP(G598,'Cust Category'!A:C,3,0)</f>
        <v>Distributor</v>
      </c>
      <c r="X598" s="2" t="str">
        <f>VLOOKUP(G598,'Cust Category'!A:C,2,0)</f>
        <v>SERICHAI AS&amp;D CO., LTD.</v>
      </c>
      <c r="Y598" s="31">
        <f t="shared" si="48"/>
        <v>104.15</v>
      </c>
      <c r="Z598">
        <f t="shared" si="49"/>
        <v>120</v>
      </c>
      <c r="AA598" s="48"/>
    </row>
    <row r="599" spans="1:27">
      <c r="A599" s="179">
        <v>45817</v>
      </c>
      <c r="B599" s="178" t="s">
        <v>5339</v>
      </c>
      <c r="C599" s="178" t="s">
        <v>5340</v>
      </c>
      <c r="D599" s="178" t="s">
        <v>12</v>
      </c>
      <c r="E599" s="178" t="s">
        <v>17</v>
      </c>
      <c r="F599" s="178" t="s">
        <v>5341</v>
      </c>
      <c r="G599" s="178" t="s">
        <v>3352</v>
      </c>
      <c r="H599" s="178" t="s">
        <v>3353</v>
      </c>
      <c r="I599" s="178" t="s">
        <v>3352</v>
      </c>
      <c r="J599" s="178" t="s">
        <v>4874</v>
      </c>
      <c r="K599" s="178" t="s">
        <v>4822</v>
      </c>
      <c r="L599" s="180">
        <v>468</v>
      </c>
      <c r="M599" s="181">
        <v>48255.48</v>
      </c>
      <c r="N599" s="2" t="str">
        <f>VLOOKUP($J599,'Material category'!B:D,2,0)</f>
        <v>WI BL</v>
      </c>
      <c r="O599" s="123">
        <f>VLOOKUP(E599,'Billing Type Category'!A:C,3,0)*$L599</f>
        <v>468</v>
      </c>
      <c r="P599" s="123">
        <f>VLOOKUP($J599,'Material category'!B:F,5,FALSE)*O599</f>
        <v>48742.200000000004</v>
      </c>
      <c r="Q599" s="123">
        <f t="shared" si="45"/>
        <v>486.72000000000116</v>
      </c>
      <c r="R599" s="6">
        <f>VLOOKUP(E599,'Billing Type Category'!A:C,3,0)*M599</f>
        <v>48255.48</v>
      </c>
      <c r="S599" s="6">
        <f>VLOOKUP($J599,'Material category'!B:F,4,FALSE)*O599</f>
        <v>56160</v>
      </c>
      <c r="T599" s="6">
        <f t="shared" si="46"/>
        <v>3674.0186915887853</v>
      </c>
      <c r="U599" s="6">
        <f t="shared" si="47"/>
        <v>51929.498691588786</v>
      </c>
      <c r="V599" s="2" t="str">
        <f>VLOOKUP($J599,'Material category'!B:D,3,0)</f>
        <v>WI</v>
      </c>
      <c r="W599" s="2" t="str">
        <f>VLOOKUP(G599,'Cust Category'!A:C,3,0)</f>
        <v>Distributor</v>
      </c>
      <c r="X599" s="2" t="str">
        <f>VLOOKUP(G599,'Cust Category'!A:C,2,0)</f>
        <v>SERICHAI AS&amp;D CO., LTD.</v>
      </c>
      <c r="Y599" s="31">
        <f t="shared" si="48"/>
        <v>104.15</v>
      </c>
      <c r="Z599">
        <f t="shared" si="49"/>
        <v>120</v>
      </c>
      <c r="AA599" s="48"/>
    </row>
    <row r="600" spans="1:27">
      <c r="A600" s="179">
        <v>45817</v>
      </c>
      <c r="B600" s="178" t="s">
        <v>5339</v>
      </c>
      <c r="C600" s="178" t="s">
        <v>5340</v>
      </c>
      <c r="D600" s="178" t="s">
        <v>12</v>
      </c>
      <c r="E600" s="178" t="s">
        <v>17</v>
      </c>
      <c r="F600" s="178" t="s">
        <v>5341</v>
      </c>
      <c r="G600" s="178" t="s">
        <v>3352</v>
      </c>
      <c r="H600" s="178" t="s">
        <v>3353</v>
      </c>
      <c r="I600" s="178" t="s">
        <v>3352</v>
      </c>
      <c r="J600" s="178" t="s">
        <v>4898</v>
      </c>
      <c r="K600" s="178" t="s">
        <v>4830</v>
      </c>
      <c r="L600" s="180">
        <v>4500</v>
      </c>
      <c r="M600" s="181">
        <v>279720</v>
      </c>
      <c r="N600" s="2" t="str">
        <f>VLOOKUP($J600,'Material category'!B:D,2,0)</f>
        <v>WC RE</v>
      </c>
      <c r="O600" s="123">
        <f>VLOOKUP(E600,'Billing Type Category'!A:C,3,0)*$L600</f>
        <v>4500</v>
      </c>
      <c r="P600" s="123">
        <f>VLOOKUP($J600,'Material category'!B:F,5,FALSE)*O600</f>
        <v>282555</v>
      </c>
      <c r="Q600" s="123">
        <f t="shared" si="45"/>
        <v>2835</v>
      </c>
      <c r="R600" s="6">
        <f>VLOOKUP(E600,'Billing Type Category'!A:C,3,0)*M600</f>
        <v>279720</v>
      </c>
      <c r="S600" s="6">
        <f>VLOOKUP($J600,'Material category'!B:F,4,FALSE)*O600</f>
        <v>324000</v>
      </c>
      <c r="T600" s="6">
        <f t="shared" si="46"/>
        <v>21196.261682242992</v>
      </c>
      <c r="U600" s="6">
        <f t="shared" si="47"/>
        <v>300916.26168224297</v>
      </c>
      <c r="V600" s="2" t="str">
        <f>VLOOKUP($J600,'Material category'!B:D,3,0)</f>
        <v>WI</v>
      </c>
      <c r="W600" s="2" t="str">
        <f>VLOOKUP(G600,'Cust Category'!A:C,3,0)</f>
        <v>Distributor</v>
      </c>
      <c r="X600" s="2" t="str">
        <f>VLOOKUP(G600,'Cust Category'!A:C,2,0)</f>
        <v>SERICHAI AS&amp;D CO., LTD.</v>
      </c>
      <c r="Y600" s="31">
        <f t="shared" si="48"/>
        <v>62.79</v>
      </c>
      <c r="Z600">
        <f t="shared" si="49"/>
        <v>72</v>
      </c>
      <c r="AA600" s="48"/>
    </row>
    <row r="601" spans="1:27">
      <c r="A601" s="179">
        <v>45817</v>
      </c>
      <c r="B601" s="178" t="s">
        <v>5339</v>
      </c>
      <c r="C601" s="178" t="s">
        <v>5340</v>
      </c>
      <c r="D601" s="178" t="s">
        <v>12</v>
      </c>
      <c r="E601" s="178" t="s">
        <v>17</v>
      </c>
      <c r="F601" s="178" t="s">
        <v>5341</v>
      </c>
      <c r="G601" s="178" t="s">
        <v>3352</v>
      </c>
      <c r="H601" s="178" t="s">
        <v>3353</v>
      </c>
      <c r="I601" s="178" t="s">
        <v>3352</v>
      </c>
      <c r="J601" s="178" t="s">
        <v>4886</v>
      </c>
      <c r="K601" s="178" t="s">
        <v>4829</v>
      </c>
      <c r="L601" s="180">
        <v>5000</v>
      </c>
      <c r="M601" s="181">
        <v>310800</v>
      </c>
      <c r="N601" s="2" t="str">
        <f>VLOOKUP($J601,'Material category'!B:D,2,0)</f>
        <v>WC BL</v>
      </c>
      <c r="O601" s="123">
        <f>VLOOKUP(E601,'Billing Type Category'!A:C,3,0)*$L601</f>
        <v>5000</v>
      </c>
      <c r="P601" s="123">
        <f>VLOOKUP($J601,'Material category'!B:F,5,FALSE)*O601</f>
        <v>313950</v>
      </c>
      <c r="Q601" s="123">
        <f t="shared" si="45"/>
        <v>3150</v>
      </c>
      <c r="R601" s="6">
        <f>VLOOKUP(E601,'Billing Type Category'!A:C,3,0)*M601</f>
        <v>310800</v>
      </c>
      <c r="S601" s="6">
        <f>VLOOKUP($J601,'Material category'!B:F,4,FALSE)*O601</f>
        <v>360000</v>
      </c>
      <c r="T601" s="6">
        <f t="shared" si="46"/>
        <v>23551.401869158879</v>
      </c>
      <c r="U601" s="6">
        <f t="shared" si="47"/>
        <v>334351.4018691589</v>
      </c>
      <c r="V601" s="2" t="str">
        <f>VLOOKUP($J601,'Material category'!B:D,3,0)</f>
        <v>WI</v>
      </c>
      <c r="W601" s="2" t="str">
        <f>VLOOKUP(G601,'Cust Category'!A:C,3,0)</f>
        <v>Distributor</v>
      </c>
      <c r="X601" s="2" t="str">
        <f>VLOOKUP(G601,'Cust Category'!A:C,2,0)</f>
        <v>SERICHAI AS&amp;D CO., LTD.</v>
      </c>
      <c r="Y601" s="31">
        <f t="shared" si="48"/>
        <v>62.79</v>
      </c>
      <c r="Z601">
        <f t="shared" si="49"/>
        <v>72</v>
      </c>
      <c r="AA601" s="48"/>
    </row>
    <row r="602" spans="1:27">
      <c r="A602" s="179">
        <v>45817</v>
      </c>
      <c r="B602" s="178" t="s">
        <v>5339</v>
      </c>
      <c r="C602" s="178" t="s">
        <v>5340</v>
      </c>
      <c r="D602" s="178" t="s">
        <v>12</v>
      </c>
      <c r="E602" s="178" t="s">
        <v>17</v>
      </c>
      <c r="F602" s="178" t="s">
        <v>5341</v>
      </c>
      <c r="G602" s="178" t="s">
        <v>3352</v>
      </c>
      <c r="H602" s="178" t="s">
        <v>3353</v>
      </c>
      <c r="I602" s="178" t="s">
        <v>3352</v>
      </c>
      <c r="J602" s="178" t="s">
        <v>4900</v>
      </c>
      <c r="K602" s="178" t="s">
        <v>4831</v>
      </c>
      <c r="L602" s="180">
        <v>4000</v>
      </c>
      <c r="M602" s="181">
        <v>248640</v>
      </c>
      <c r="N602" s="2" t="str">
        <f>VLOOKUP($J602,'Material category'!B:D,2,0)</f>
        <v>WC GR</v>
      </c>
      <c r="O602" s="123">
        <f>VLOOKUP(E602,'Billing Type Category'!A:C,3,0)*$L602</f>
        <v>4000</v>
      </c>
      <c r="P602" s="123">
        <f>VLOOKUP($J602,'Material category'!B:F,5,FALSE)*O602</f>
        <v>251160</v>
      </c>
      <c r="Q602" s="123">
        <f t="shared" si="45"/>
        <v>2520</v>
      </c>
      <c r="R602" s="6">
        <f>VLOOKUP(E602,'Billing Type Category'!A:C,3,0)*M602</f>
        <v>248640</v>
      </c>
      <c r="S602" s="6">
        <f>VLOOKUP($J602,'Material category'!B:F,4,FALSE)*O602</f>
        <v>288000</v>
      </c>
      <c r="T602" s="6">
        <f t="shared" si="46"/>
        <v>18841.121495327101</v>
      </c>
      <c r="U602" s="6">
        <f t="shared" si="47"/>
        <v>267481.1214953271</v>
      </c>
      <c r="V602" s="2" t="str">
        <f>VLOOKUP($J602,'Material category'!B:D,3,0)</f>
        <v>WI</v>
      </c>
      <c r="W602" s="2" t="str">
        <f>VLOOKUP(G602,'Cust Category'!A:C,3,0)</f>
        <v>Distributor</v>
      </c>
      <c r="X602" s="2" t="str">
        <f>VLOOKUP(G602,'Cust Category'!A:C,2,0)</f>
        <v>SERICHAI AS&amp;D CO., LTD.</v>
      </c>
      <c r="Y602" s="31">
        <f t="shared" si="48"/>
        <v>62.79</v>
      </c>
      <c r="Z602">
        <f t="shared" si="49"/>
        <v>72</v>
      </c>
      <c r="AA602" s="48"/>
    </row>
    <row r="603" spans="1:27">
      <c r="A603" s="179">
        <v>45817</v>
      </c>
      <c r="B603" s="178" t="s">
        <v>5339</v>
      </c>
      <c r="C603" s="178" t="s">
        <v>5340</v>
      </c>
      <c r="D603" s="178" t="s">
        <v>12</v>
      </c>
      <c r="E603" s="178" t="s">
        <v>17</v>
      </c>
      <c r="F603" s="178" t="s">
        <v>5341</v>
      </c>
      <c r="G603" s="178" t="s">
        <v>3352</v>
      </c>
      <c r="H603" s="178" t="s">
        <v>3353</v>
      </c>
      <c r="I603" s="178" t="s">
        <v>3352</v>
      </c>
      <c r="J603" s="178" t="s">
        <v>4785</v>
      </c>
      <c r="K603" s="178" t="s">
        <v>4832</v>
      </c>
      <c r="L603" s="180">
        <v>11000</v>
      </c>
      <c r="M603" s="181">
        <v>683760</v>
      </c>
      <c r="N603" s="2" t="str">
        <f>VLOOKUP($J603,'Material category'!B:D,2,0)</f>
        <v>CA FL</v>
      </c>
      <c r="O603" s="123">
        <f>VLOOKUP(E603,'Billing Type Category'!A:C,3,0)*$L603</f>
        <v>11000</v>
      </c>
      <c r="P603" s="123">
        <f>VLOOKUP($J603,'Material category'!B:F,5,FALSE)*O603</f>
        <v>690690</v>
      </c>
      <c r="Q603" s="123">
        <f t="shared" si="45"/>
        <v>6930</v>
      </c>
      <c r="R603" s="6">
        <f>VLOOKUP(E603,'Billing Type Category'!A:C,3,0)*M603</f>
        <v>683760</v>
      </c>
      <c r="S603" s="6">
        <f>VLOOKUP($J603,'Material category'!B:F,4,FALSE)*O603</f>
        <v>792000</v>
      </c>
      <c r="T603" s="6">
        <f t="shared" si="46"/>
        <v>51813.084112149532</v>
      </c>
      <c r="U603" s="6">
        <f t="shared" si="47"/>
        <v>735573.08411214955</v>
      </c>
      <c r="V603" s="2" t="str">
        <f>VLOOKUP($J603,'Material category'!B:D,3,0)</f>
        <v>CA</v>
      </c>
      <c r="W603" s="2" t="str">
        <f>VLOOKUP(G603,'Cust Category'!A:C,3,0)</f>
        <v>Distributor</v>
      </c>
      <c r="X603" s="2" t="str">
        <f>VLOOKUP(G603,'Cust Category'!A:C,2,0)</f>
        <v>SERICHAI AS&amp;D CO., LTD.</v>
      </c>
      <c r="Y603" s="31">
        <f t="shared" si="48"/>
        <v>62.79</v>
      </c>
      <c r="Z603">
        <f t="shared" si="49"/>
        <v>72</v>
      </c>
      <c r="AA603" s="48"/>
    </row>
    <row r="604" spans="1:27">
      <c r="A604" s="179">
        <v>45817</v>
      </c>
      <c r="B604" s="178" t="s">
        <v>5339</v>
      </c>
      <c r="C604" s="178" t="s">
        <v>5340</v>
      </c>
      <c r="D604" s="178" t="s">
        <v>12</v>
      </c>
      <c r="E604" s="178" t="s">
        <v>17</v>
      </c>
      <c r="F604" s="178" t="s">
        <v>5341</v>
      </c>
      <c r="G604" s="178" t="s">
        <v>3352</v>
      </c>
      <c r="H604" s="178" t="s">
        <v>3353</v>
      </c>
      <c r="I604" s="178" t="s">
        <v>3352</v>
      </c>
      <c r="J604" s="178" t="s">
        <v>4782</v>
      </c>
      <c r="K604" s="178" t="s">
        <v>4833</v>
      </c>
      <c r="L604" s="180">
        <v>2000</v>
      </c>
      <c r="M604" s="181">
        <v>124320</v>
      </c>
      <c r="N604" s="2" t="str">
        <f>VLOOKUP($J604,'Material category'!B:D,2,0)</f>
        <v>CA BL</v>
      </c>
      <c r="O604" s="123">
        <f>VLOOKUP(E604,'Billing Type Category'!A:C,3,0)*$L604</f>
        <v>2000</v>
      </c>
      <c r="P604" s="123">
        <f>VLOOKUP($J604,'Material category'!B:F,5,FALSE)*O604</f>
        <v>125580</v>
      </c>
      <c r="Q604" s="123">
        <f t="shared" si="45"/>
        <v>1260</v>
      </c>
      <c r="R604" s="6">
        <f>VLOOKUP(E604,'Billing Type Category'!A:C,3,0)*M604</f>
        <v>124320</v>
      </c>
      <c r="S604" s="6">
        <f>VLOOKUP($J604,'Material category'!B:F,4,FALSE)*O604</f>
        <v>144000</v>
      </c>
      <c r="T604" s="6">
        <f t="shared" si="46"/>
        <v>9420.5607476635505</v>
      </c>
      <c r="U604" s="6">
        <f t="shared" si="47"/>
        <v>133740.56074766355</v>
      </c>
      <c r="V604" s="2" t="str">
        <f>VLOOKUP($J604,'Material category'!B:D,3,0)</f>
        <v>CA</v>
      </c>
      <c r="W604" s="2" t="str">
        <f>VLOOKUP(G604,'Cust Category'!A:C,3,0)</f>
        <v>Distributor</v>
      </c>
      <c r="X604" s="2" t="str">
        <f>VLOOKUP(G604,'Cust Category'!A:C,2,0)</f>
        <v>SERICHAI AS&amp;D CO., LTD.</v>
      </c>
      <c r="Y604" s="31">
        <f t="shared" si="48"/>
        <v>62.79</v>
      </c>
      <c r="Z604">
        <f t="shared" si="49"/>
        <v>72</v>
      </c>
      <c r="AA604" s="48"/>
    </row>
    <row r="605" spans="1:27">
      <c r="A605" s="179">
        <v>45817</v>
      </c>
      <c r="B605" s="178" t="s">
        <v>5339</v>
      </c>
      <c r="C605" s="178" t="s">
        <v>5340</v>
      </c>
      <c r="D605" s="178" t="s">
        <v>12</v>
      </c>
      <c r="E605" s="178" t="s">
        <v>17</v>
      </c>
      <c r="F605" s="178" t="s">
        <v>5341</v>
      </c>
      <c r="G605" s="178" t="s">
        <v>3352</v>
      </c>
      <c r="H605" s="178" t="s">
        <v>3353</v>
      </c>
      <c r="I605" s="178" t="s">
        <v>3352</v>
      </c>
      <c r="J605" s="178" t="s">
        <v>4786</v>
      </c>
      <c r="K605" s="178" t="s">
        <v>4854</v>
      </c>
      <c r="L605" s="180">
        <v>500</v>
      </c>
      <c r="M605" s="181">
        <v>31080</v>
      </c>
      <c r="N605" s="2" t="str">
        <f>VLOOKUP($J605,'Material category'!B:D,2,0)</f>
        <v>CA MN</v>
      </c>
      <c r="O605" s="123">
        <f>VLOOKUP(E605,'Billing Type Category'!A:C,3,0)*$L605</f>
        <v>500</v>
      </c>
      <c r="P605" s="123">
        <f>VLOOKUP($J605,'Material category'!B:F,5,FALSE)*O605</f>
        <v>31395</v>
      </c>
      <c r="Q605" s="123">
        <f t="shared" si="45"/>
        <v>315</v>
      </c>
      <c r="R605" s="6">
        <f>VLOOKUP(E605,'Billing Type Category'!A:C,3,0)*M605</f>
        <v>31080</v>
      </c>
      <c r="S605" s="6">
        <f>VLOOKUP($J605,'Material category'!B:F,4,FALSE)*O605</f>
        <v>36000</v>
      </c>
      <c r="T605" s="6">
        <f t="shared" si="46"/>
        <v>2355.1401869158876</v>
      </c>
      <c r="U605" s="6">
        <f t="shared" si="47"/>
        <v>33435.140186915887</v>
      </c>
      <c r="V605" s="2" t="str">
        <f>VLOOKUP($J605,'Material category'!B:D,3,0)</f>
        <v>CA</v>
      </c>
      <c r="W605" s="2" t="str">
        <f>VLOOKUP(G605,'Cust Category'!A:C,3,0)</f>
        <v>Distributor</v>
      </c>
      <c r="X605" s="2" t="str">
        <f>VLOOKUP(G605,'Cust Category'!A:C,2,0)</f>
        <v>SERICHAI AS&amp;D CO., LTD.</v>
      </c>
      <c r="Y605" s="31">
        <f t="shared" si="48"/>
        <v>62.79</v>
      </c>
      <c r="Z605">
        <f t="shared" si="49"/>
        <v>72</v>
      </c>
      <c r="AA605" s="48"/>
    </row>
    <row r="606" spans="1:27">
      <c r="A606" s="179">
        <v>45817</v>
      </c>
      <c r="B606" s="178" t="s">
        <v>5339</v>
      </c>
      <c r="C606" s="178" t="s">
        <v>5340</v>
      </c>
      <c r="D606" s="178" t="s">
        <v>12</v>
      </c>
      <c r="E606" s="178" t="s">
        <v>17</v>
      </c>
      <c r="F606" s="178" t="s">
        <v>5341</v>
      </c>
      <c r="G606" s="178" t="s">
        <v>3352</v>
      </c>
      <c r="H606" s="178" t="s">
        <v>3353</v>
      </c>
      <c r="I606" s="178" t="s">
        <v>3352</v>
      </c>
      <c r="J606" s="178" t="s">
        <v>4801</v>
      </c>
      <c r="K606" s="178" t="s">
        <v>4834</v>
      </c>
      <c r="L606" s="180">
        <v>2000</v>
      </c>
      <c r="M606" s="181">
        <v>124320</v>
      </c>
      <c r="N606" s="2" t="str">
        <f>VLOOKUP($J606,'Material category'!B:D,2,0)</f>
        <v>CA 100S YL</v>
      </c>
      <c r="O606" s="123">
        <f>VLOOKUP(E606,'Billing Type Category'!A:C,3,0)*$L606</f>
        <v>2000</v>
      </c>
      <c r="P606" s="123">
        <f>VLOOKUP($J606,'Material category'!B:F,5,FALSE)*O606</f>
        <v>125580</v>
      </c>
      <c r="Q606" s="123">
        <f t="shared" si="45"/>
        <v>1260</v>
      </c>
      <c r="R606" s="6">
        <f>VLOOKUP(E606,'Billing Type Category'!A:C,3,0)*M606</f>
        <v>124320</v>
      </c>
      <c r="S606" s="6">
        <f>VLOOKUP($J606,'Material category'!B:F,4,FALSE)*O606</f>
        <v>144000</v>
      </c>
      <c r="T606" s="6">
        <f t="shared" si="46"/>
        <v>9420.5607476635505</v>
      </c>
      <c r="U606" s="6">
        <f t="shared" si="47"/>
        <v>133740.56074766355</v>
      </c>
      <c r="V606" s="2" t="str">
        <f>VLOOKUP($J606,'Material category'!B:D,3,0)</f>
        <v>CAHD</v>
      </c>
      <c r="W606" s="2" t="str">
        <f>VLOOKUP(G606,'Cust Category'!A:C,3,0)</f>
        <v>Distributor</v>
      </c>
      <c r="X606" s="2" t="str">
        <f>VLOOKUP(G606,'Cust Category'!A:C,2,0)</f>
        <v>SERICHAI AS&amp;D CO., LTD.</v>
      </c>
      <c r="Y606" s="31">
        <f t="shared" si="48"/>
        <v>62.79</v>
      </c>
      <c r="Z606">
        <f t="shared" si="49"/>
        <v>72</v>
      </c>
      <c r="AA606" s="48"/>
    </row>
    <row r="607" spans="1:27">
      <c r="A607" s="179">
        <v>45817</v>
      </c>
      <c r="B607" s="178" t="s">
        <v>5342</v>
      </c>
      <c r="C607" s="178" t="s">
        <v>5343</v>
      </c>
      <c r="D607" s="178" t="s">
        <v>12</v>
      </c>
      <c r="E607" s="178" t="s">
        <v>17</v>
      </c>
      <c r="F607" s="178" t="s">
        <v>5344</v>
      </c>
      <c r="G607" s="178" t="s">
        <v>1165</v>
      </c>
      <c r="H607" s="178" t="s">
        <v>22</v>
      </c>
      <c r="I607" s="178" t="s">
        <v>3339</v>
      </c>
      <c r="J607" s="178" t="s">
        <v>4902</v>
      </c>
      <c r="K607" s="178" t="s">
        <v>4821</v>
      </c>
      <c r="L607" s="180">
        <v>1000</v>
      </c>
      <c r="M607" s="181">
        <v>133338.28</v>
      </c>
      <c r="N607" s="2" t="str">
        <f>VLOOKUP($J607,'Material category'!B:D,2,0)</f>
        <v>ME OB</v>
      </c>
      <c r="O607" s="123">
        <f>VLOOKUP(E607,'Billing Type Category'!A:C,3,0)*$L607</f>
        <v>1000</v>
      </c>
      <c r="P607" s="123">
        <f>VLOOKUP($J607,'Material category'!B:F,5,FALSE)*O607</f>
        <v>138530</v>
      </c>
      <c r="Q607" s="123">
        <f t="shared" si="45"/>
        <v>5191.7200000000012</v>
      </c>
      <c r="R607" s="6">
        <f>VLOOKUP(E607,'Billing Type Category'!A:C,3,0)*M607</f>
        <v>133338.28</v>
      </c>
      <c r="S607" s="6">
        <f>VLOOKUP($J607,'Material category'!B:F,4,FALSE)*O607</f>
        <v>160000</v>
      </c>
      <c r="T607" s="6">
        <f t="shared" si="46"/>
        <v>10467.289719626167</v>
      </c>
      <c r="U607" s="6">
        <f t="shared" si="47"/>
        <v>143805.56971962616</v>
      </c>
      <c r="V607" s="2" t="str">
        <f>VLOOKUP($J607,'Material category'!B:D,3,0)</f>
        <v>EV</v>
      </c>
      <c r="W607" s="2" t="str">
        <f>VLOOKUP(G607,'Cust Category'!A:C,3,0)</f>
        <v>Key Account</v>
      </c>
      <c r="X607" s="2" t="str">
        <f>VLOOKUP(G607,'Cust Category'!A:C,2,0)</f>
        <v>CP All Public Company Limited</v>
      </c>
      <c r="Y607" s="31">
        <f t="shared" si="48"/>
        <v>138.53</v>
      </c>
      <c r="Z607">
        <f t="shared" si="49"/>
        <v>160</v>
      </c>
      <c r="AA607" s="48"/>
    </row>
    <row r="608" spans="1:27">
      <c r="A608" s="179">
        <v>45817</v>
      </c>
      <c r="B608" s="178" t="s">
        <v>5342</v>
      </c>
      <c r="C608" s="178" t="s">
        <v>5343</v>
      </c>
      <c r="D608" s="178" t="s">
        <v>12</v>
      </c>
      <c r="E608" s="178" t="s">
        <v>17</v>
      </c>
      <c r="F608" s="178" t="s">
        <v>5344</v>
      </c>
      <c r="G608" s="178" t="s">
        <v>1165</v>
      </c>
      <c r="H608" s="178" t="s">
        <v>22</v>
      </c>
      <c r="I608" s="178" t="s">
        <v>3339</v>
      </c>
      <c r="J608" s="178" t="s">
        <v>4791</v>
      </c>
      <c r="K608" s="178" t="s">
        <v>4820</v>
      </c>
      <c r="L608" s="180">
        <v>1500</v>
      </c>
      <c r="M608" s="181">
        <v>200007.42</v>
      </c>
      <c r="N608" s="2" t="str">
        <f>VLOOKUP($J608,'Material category'!B:D,2,0)</f>
        <v>ME SB</v>
      </c>
      <c r="O608" s="123">
        <f>VLOOKUP(E608,'Billing Type Category'!A:C,3,0)*$L608</f>
        <v>1500</v>
      </c>
      <c r="P608" s="123">
        <f>VLOOKUP($J608,'Material category'!B:F,5,FALSE)*O608</f>
        <v>207795</v>
      </c>
      <c r="Q608" s="123">
        <f t="shared" si="45"/>
        <v>7787.5799999999872</v>
      </c>
      <c r="R608" s="6">
        <f>VLOOKUP(E608,'Billing Type Category'!A:C,3,0)*M608</f>
        <v>200007.42</v>
      </c>
      <c r="S608" s="6">
        <f>VLOOKUP($J608,'Material category'!B:F,4,FALSE)*O608</f>
        <v>240000</v>
      </c>
      <c r="T608" s="6">
        <f t="shared" si="46"/>
        <v>15700.934579439252</v>
      </c>
      <c r="U608" s="6">
        <f t="shared" si="47"/>
        <v>215708.35457943927</v>
      </c>
      <c r="V608" s="2" t="str">
        <f>VLOOKUP($J608,'Material category'!B:D,3,0)</f>
        <v>EV</v>
      </c>
      <c r="W608" s="2" t="str">
        <f>VLOOKUP(G608,'Cust Category'!A:C,3,0)</f>
        <v>Key Account</v>
      </c>
      <c r="X608" s="2" t="str">
        <f>VLOOKUP(G608,'Cust Category'!A:C,2,0)</f>
        <v>CP All Public Company Limited</v>
      </c>
      <c r="Y608" s="31">
        <f t="shared" si="48"/>
        <v>138.53</v>
      </c>
      <c r="Z608">
        <f t="shared" si="49"/>
        <v>160</v>
      </c>
      <c r="AA608" s="48"/>
    </row>
    <row r="609" spans="1:27">
      <c r="A609" s="179">
        <v>45817</v>
      </c>
      <c r="B609" s="178" t="s">
        <v>5342</v>
      </c>
      <c r="C609" s="178" t="s">
        <v>5343</v>
      </c>
      <c r="D609" s="178" t="s">
        <v>12</v>
      </c>
      <c r="E609" s="178" t="s">
        <v>17</v>
      </c>
      <c r="F609" s="178" t="s">
        <v>5344</v>
      </c>
      <c r="G609" s="178" t="s">
        <v>1165</v>
      </c>
      <c r="H609" s="178" t="s">
        <v>22</v>
      </c>
      <c r="I609" s="178" t="s">
        <v>3339</v>
      </c>
      <c r="J609" s="178" t="s">
        <v>4792</v>
      </c>
      <c r="K609" s="178" t="s">
        <v>4851</v>
      </c>
      <c r="L609" s="180">
        <v>500</v>
      </c>
      <c r="M609" s="181">
        <v>71463.77</v>
      </c>
      <c r="N609" s="2" t="str">
        <f>VLOOKUP($J609,'Material category'!B:D,2,0)</f>
        <v>ME OP</v>
      </c>
      <c r="O609" s="123">
        <f>VLOOKUP(E609,'Billing Type Category'!A:C,3,0)*$L609</f>
        <v>500</v>
      </c>
      <c r="P609" s="123">
        <f>VLOOKUP($J609,'Material category'!B:F,5,FALSE)*O609</f>
        <v>75775</v>
      </c>
      <c r="Q609" s="123">
        <f t="shared" si="45"/>
        <v>4311.2299999999959</v>
      </c>
      <c r="R609" s="6">
        <f>VLOOKUP(E609,'Billing Type Category'!A:C,3,0)*M609</f>
        <v>71463.77</v>
      </c>
      <c r="S609" s="6">
        <f>VLOOKUP($J609,'Material category'!B:F,4,FALSE)*O609</f>
        <v>87500</v>
      </c>
      <c r="T609" s="6">
        <f t="shared" si="46"/>
        <v>5724.2990654205605</v>
      </c>
      <c r="U609" s="6">
        <f t="shared" si="47"/>
        <v>77188.069065420568</v>
      </c>
      <c r="V609" s="2" t="str">
        <f>VLOOKUP($J609,'Material category'!B:D,3,0)</f>
        <v>EV</v>
      </c>
      <c r="W609" s="2" t="str">
        <f>VLOOKUP(G609,'Cust Category'!A:C,3,0)</f>
        <v>Key Account</v>
      </c>
      <c r="X609" s="2" t="str">
        <f>VLOOKUP(G609,'Cust Category'!A:C,2,0)</f>
        <v>CP All Public Company Limited</v>
      </c>
      <c r="Y609" s="31">
        <f t="shared" si="48"/>
        <v>151.55000000000001</v>
      </c>
      <c r="Z609">
        <f t="shared" si="49"/>
        <v>175</v>
      </c>
      <c r="AA609" s="48"/>
    </row>
    <row r="610" spans="1:27">
      <c r="A610" s="179">
        <v>45817</v>
      </c>
      <c r="B610" s="178" t="s">
        <v>5342</v>
      </c>
      <c r="C610" s="178" t="s">
        <v>5343</v>
      </c>
      <c r="D610" s="178" t="s">
        <v>12</v>
      </c>
      <c r="E610" s="178" t="s">
        <v>17</v>
      </c>
      <c r="F610" s="178" t="s">
        <v>5344</v>
      </c>
      <c r="G610" s="178" t="s">
        <v>1165</v>
      </c>
      <c r="H610" s="178" t="s">
        <v>22</v>
      </c>
      <c r="I610" s="178" t="s">
        <v>3339</v>
      </c>
      <c r="J610" s="178" t="s">
        <v>4785</v>
      </c>
      <c r="K610" s="178" t="s">
        <v>4832</v>
      </c>
      <c r="L610" s="180">
        <v>24000</v>
      </c>
      <c r="M610" s="181">
        <v>1420596.62</v>
      </c>
      <c r="N610" s="2" t="str">
        <f>VLOOKUP($J610,'Material category'!B:D,2,0)</f>
        <v>CA FL</v>
      </c>
      <c r="O610" s="123">
        <f>VLOOKUP(E610,'Billing Type Category'!A:C,3,0)*$L610</f>
        <v>24000</v>
      </c>
      <c r="P610" s="123">
        <f>VLOOKUP($J610,'Material category'!B:F,5,FALSE)*O610</f>
        <v>1506960</v>
      </c>
      <c r="Q610" s="123">
        <f t="shared" si="45"/>
        <v>86363.379999999888</v>
      </c>
      <c r="R610" s="6">
        <f>VLOOKUP(E610,'Billing Type Category'!A:C,3,0)*M610</f>
        <v>1420596.62</v>
      </c>
      <c r="S610" s="6">
        <f>VLOOKUP($J610,'Material category'!B:F,4,FALSE)*O610</f>
        <v>1728000</v>
      </c>
      <c r="T610" s="6">
        <f t="shared" si="46"/>
        <v>113046.72897196261</v>
      </c>
      <c r="U610" s="6">
        <f t="shared" si="47"/>
        <v>1533643.3489719627</v>
      </c>
      <c r="V610" s="2" t="str">
        <f>VLOOKUP($J610,'Material category'!B:D,3,0)</f>
        <v>CA</v>
      </c>
      <c r="W610" s="2" t="str">
        <f>VLOOKUP(G610,'Cust Category'!A:C,3,0)</f>
        <v>Key Account</v>
      </c>
      <c r="X610" s="2" t="str">
        <f>VLOOKUP(G610,'Cust Category'!A:C,2,0)</f>
        <v>CP All Public Company Limited</v>
      </c>
      <c r="Y610" s="31">
        <f t="shared" si="48"/>
        <v>62.79</v>
      </c>
      <c r="Z610">
        <f t="shared" si="49"/>
        <v>72</v>
      </c>
      <c r="AA610" s="48"/>
    </row>
    <row r="611" spans="1:27">
      <c r="A611" s="179">
        <v>45817</v>
      </c>
      <c r="B611" s="178" t="s">
        <v>5342</v>
      </c>
      <c r="C611" s="178" t="s">
        <v>5343</v>
      </c>
      <c r="D611" s="178" t="s">
        <v>12</v>
      </c>
      <c r="E611" s="178" t="s">
        <v>17</v>
      </c>
      <c r="F611" s="178" t="s">
        <v>5344</v>
      </c>
      <c r="G611" s="178" t="s">
        <v>1165</v>
      </c>
      <c r="H611" s="178" t="s">
        <v>22</v>
      </c>
      <c r="I611" s="178" t="s">
        <v>3339</v>
      </c>
      <c r="J611" s="178" t="s">
        <v>4782</v>
      </c>
      <c r="K611" s="178" t="s">
        <v>4833</v>
      </c>
      <c r="L611" s="180">
        <v>8000</v>
      </c>
      <c r="M611" s="181">
        <v>473532.21</v>
      </c>
      <c r="N611" s="2" t="str">
        <f>VLOOKUP($J611,'Material category'!B:D,2,0)</f>
        <v>CA BL</v>
      </c>
      <c r="O611" s="123">
        <f>VLOOKUP(E611,'Billing Type Category'!A:C,3,0)*$L611</f>
        <v>8000</v>
      </c>
      <c r="P611" s="123">
        <f>VLOOKUP($J611,'Material category'!B:F,5,FALSE)*O611</f>
        <v>502320</v>
      </c>
      <c r="Q611" s="123">
        <f t="shared" si="45"/>
        <v>28787.789999999979</v>
      </c>
      <c r="R611" s="6">
        <f>VLOOKUP(E611,'Billing Type Category'!A:C,3,0)*M611</f>
        <v>473532.21</v>
      </c>
      <c r="S611" s="6">
        <f>VLOOKUP($J611,'Material category'!B:F,4,FALSE)*O611</f>
        <v>576000</v>
      </c>
      <c r="T611" s="6">
        <f t="shared" si="46"/>
        <v>37682.242990654202</v>
      </c>
      <c r="U611" s="6">
        <f t="shared" si="47"/>
        <v>511214.45299065422</v>
      </c>
      <c r="V611" s="2" t="str">
        <f>VLOOKUP($J611,'Material category'!B:D,3,0)</f>
        <v>CA</v>
      </c>
      <c r="W611" s="2" t="str">
        <f>VLOOKUP(G611,'Cust Category'!A:C,3,0)</f>
        <v>Key Account</v>
      </c>
      <c r="X611" s="2" t="str">
        <f>VLOOKUP(G611,'Cust Category'!A:C,2,0)</f>
        <v>CP All Public Company Limited</v>
      </c>
      <c r="Y611" s="31">
        <f t="shared" si="48"/>
        <v>62.79</v>
      </c>
      <c r="Z611">
        <f t="shared" si="49"/>
        <v>72</v>
      </c>
      <c r="AA611" s="48"/>
    </row>
    <row r="612" spans="1:27">
      <c r="A612" s="179">
        <v>45817</v>
      </c>
      <c r="B612" s="178" t="s">
        <v>5342</v>
      </c>
      <c r="C612" s="178" t="s">
        <v>5343</v>
      </c>
      <c r="D612" s="178" t="s">
        <v>12</v>
      </c>
      <c r="E612" s="178" t="s">
        <v>17</v>
      </c>
      <c r="F612" s="178" t="s">
        <v>5344</v>
      </c>
      <c r="G612" s="178" t="s">
        <v>1165</v>
      </c>
      <c r="H612" s="178" t="s">
        <v>22</v>
      </c>
      <c r="I612" s="178" t="s">
        <v>3339</v>
      </c>
      <c r="J612" s="178" t="s">
        <v>4786</v>
      </c>
      <c r="K612" s="178" t="s">
        <v>4854</v>
      </c>
      <c r="L612" s="180">
        <v>2000</v>
      </c>
      <c r="M612" s="181">
        <v>118383.05</v>
      </c>
      <c r="N612" s="2" t="str">
        <f>VLOOKUP($J612,'Material category'!B:D,2,0)</f>
        <v>CA MN</v>
      </c>
      <c r="O612" s="123">
        <f>VLOOKUP(E612,'Billing Type Category'!A:C,3,0)*$L612</f>
        <v>2000</v>
      </c>
      <c r="P612" s="123">
        <f>VLOOKUP($J612,'Material category'!B:F,5,FALSE)*O612</f>
        <v>125580</v>
      </c>
      <c r="Q612" s="123">
        <f t="shared" si="45"/>
        <v>7196.9499999999971</v>
      </c>
      <c r="R612" s="6">
        <f>VLOOKUP(E612,'Billing Type Category'!A:C,3,0)*M612</f>
        <v>118383.05</v>
      </c>
      <c r="S612" s="6">
        <f>VLOOKUP($J612,'Material category'!B:F,4,FALSE)*O612</f>
        <v>144000</v>
      </c>
      <c r="T612" s="6">
        <f t="shared" si="46"/>
        <v>9420.5607476635505</v>
      </c>
      <c r="U612" s="6">
        <f t="shared" si="47"/>
        <v>127803.61074766355</v>
      </c>
      <c r="V612" s="2" t="str">
        <f>VLOOKUP($J612,'Material category'!B:D,3,0)</f>
        <v>CA</v>
      </c>
      <c r="W612" s="2" t="str">
        <f>VLOOKUP(G612,'Cust Category'!A:C,3,0)</f>
        <v>Key Account</v>
      </c>
      <c r="X612" s="2" t="str">
        <f>VLOOKUP(G612,'Cust Category'!A:C,2,0)</f>
        <v>CP All Public Company Limited</v>
      </c>
      <c r="Y612" s="31">
        <f t="shared" si="48"/>
        <v>62.79</v>
      </c>
      <c r="Z612">
        <f t="shared" si="49"/>
        <v>72</v>
      </c>
      <c r="AA612" s="48"/>
    </row>
    <row r="613" spans="1:27">
      <c r="A613" s="179">
        <v>45817</v>
      </c>
      <c r="B613" s="178" t="s">
        <v>5342</v>
      </c>
      <c r="C613" s="178" t="s">
        <v>5343</v>
      </c>
      <c r="D613" s="178" t="s">
        <v>12</v>
      </c>
      <c r="E613" s="178" t="s">
        <v>17</v>
      </c>
      <c r="F613" s="178" t="s">
        <v>5344</v>
      </c>
      <c r="G613" s="178" t="s">
        <v>1165</v>
      </c>
      <c r="H613" s="178" t="s">
        <v>22</v>
      </c>
      <c r="I613" s="178" t="s">
        <v>3339</v>
      </c>
      <c r="J613" s="178" t="s">
        <v>4801</v>
      </c>
      <c r="K613" s="178" t="s">
        <v>4834</v>
      </c>
      <c r="L613" s="180">
        <v>3500</v>
      </c>
      <c r="M613" s="181">
        <v>207170.41</v>
      </c>
      <c r="N613" s="2" t="str">
        <f>VLOOKUP($J613,'Material category'!B:D,2,0)</f>
        <v>CA 100S YL</v>
      </c>
      <c r="O613" s="123">
        <f>VLOOKUP(E613,'Billing Type Category'!A:C,3,0)*$L613</f>
        <v>3500</v>
      </c>
      <c r="P613" s="123">
        <f>VLOOKUP($J613,'Material category'!B:F,5,FALSE)*O613</f>
        <v>219765</v>
      </c>
      <c r="Q613" s="123">
        <f t="shared" si="45"/>
        <v>12594.589999999997</v>
      </c>
      <c r="R613" s="6">
        <f>VLOOKUP(E613,'Billing Type Category'!A:C,3,0)*M613</f>
        <v>207170.41</v>
      </c>
      <c r="S613" s="6">
        <f>VLOOKUP($J613,'Material category'!B:F,4,FALSE)*O613</f>
        <v>252000</v>
      </c>
      <c r="T613" s="6">
        <f t="shared" si="46"/>
        <v>16485.981308411214</v>
      </c>
      <c r="U613" s="6">
        <f t="shared" si="47"/>
        <v>223656.39130841123</v>
      </c>
      <c r="V613" s="2" t="str">
        <f>VLOOKUP($J613,'Material category'!B:D,3,0)</f>
        <v>CAHD</v>
      </c>
      <c r="W613" s="2" t="str">
        <f>VLOOKUP(G613,'Cust Category'!A:C,3,0)</f>
        <v>Key Account</v>
      </c>
      <c r="X613" s="2" t="str">
        <f>VLOOKUP(G613,'Cust Category'!A:C,2,0)</f>
        <v>CP All Public Company Limited</v>
      </c>
      <c r="Y613" s="31">
        <f t="shared" si="48"/>
        <v>62.79</v>
      </c>
      <c r="Z613">
        <f t="shared" si="49"/>
        <v>72</v>
      </c>
      <c r="AA613" s="48"/>
    </row>
    <row r="614" spans="1:27">
      <c r="A614" s="179">
        <v>45817</v>
      </c>
      <c r="B614" s="178" t="s">
        <v>5342</v>
      </c>
      <c r="C614" s="178" t="s">
        <v>5343</v>
      </c>
      <c r="D614" s="178" t="s">
        <v>12</v>
      </c>
      <c r="E614" s="178" t="s">
        <v>17</v>
      </c>
      <c r="F614" s="178" t="s">
        <v>5344</v>
      </c>
      <c r="G614" s="178" t="s">
        <v>1165</v>
      </c>
      <c r="H614" s="178" t="s">
        <v>22</v>
      </c>
      <c r="I614" s="178" t="s">
        <v>3339</v>
      </c>
      <c r="J614" s="178" t="s">
        <v>4806</v>
      </c>
      <c r="K614" s="178" t="s">
        <v>4852</v>
      </c>
      <c r="L614" s="180">
        <v>1500</v>
      </c>
      <c r="M614" s="181">
        <v>88787.32</v>
      </c>
      <c r="N614" s="2" t="str">
        <f>VLOOKUP($J614,'Material category'!B:D,2,0)</f>
        <v>CA 100S GR</v>
      </c>
      <c r="O614" s="123">
        <f>VLOOKUP(E614,'Billing Type Category'!A:C,3,0)*$L614</f>
        <v>1500</v>
      </c>
      <c r="P614" s="123">
        <f>VLOOKUP($J614,'Material category'!B:F,5,FALSE)*O614</f>
        <v>94185</v>
      </c>
      <c r="Q614" s="123">
        <f t="shared" si="45"/>
        <v>5397.679999999993</v>
      </c>
      <c r="R614" s="6">
        <f>VLOOKUP(E614,'Billing Type Category'!A:C,3,0)*M614</f>
        <v>88787.32</v>
      </c>
      <c r="S614" s="6">
        <f>VLOOKUP($J614,'Material category'!B:F,4,FALSE)*O614</f>
        <v>108000</v>
      </c>
      <c r="T614" s="6">
        <f t="shared" si="46"/>
        <v>7065.4205607476633</v>
      </c>
      <c r="U614" s="6">
        <f t="shared" si="47"/>
        <v>95852.740560747668</v>
      </c>
      <c r="V614" s="2" t="str">
        <f>VLOOKUP($J614,'Material category'!B:D,3,0)</f>
        <v>CAHD</v>
      </c>
      <c r="W614" s="2" t="str">
        <f>VLOOKUP(G614,'Cust Category'!A:C,3,0)</f>
        <v>Key Account</v>
      </c>
      <c r="X614" s="2" t="str">
        <f>VLOOKUP(G614,'Cust Category'!A:C,2,0)</f>
        <v>CP All Public Company Limited</v>
      </c>
      <c r="Y614" s="31">
        <f t="shared" si="48"/>
        <v>62.79</v>
      </c>
      <c r="Z614">
        <f t="shared" si="49"/>
        <v>72</v>
      </c>
      <c r="AA614" s="48"/>
    </row>
    <row r="615" spans="1:27">
      <c r="A615" s="179">
        <v>45817</v>
      </c>
      <c r="B615" s="178" t="s">
        <v>5345</v>
      </c>
      <c r="C615" s="178" t="s">
        <v>5346</v>
      </c>
      <c r="D615" s="178" t="s">
        <v>12</v>
      </c>
      <c r="E615" s="178" t="s">
        <v>17</v>
      </c>
      <c r="F615" s="178" t="s">
        <v>5347</v>
      </c>
      <c r="G615" s="178" t="s">
        <v>1165</v>
      </c>
      <c r="H615" s="178" t="s">
        <v>22</v>
      </c>
      <c r="I615" s="178" t="s">
        <v>3339</v>
      </c>
      <c r="J615" s="178" t="s">
        <v>4874</v>
      </c>
      <c r="K615" s="178" t="s">
        <v>4822</v>
      </c>
      <c r="L615" s="180">
        <v>1000</v>
      </c>
      <c r="M615" s="181">
        <v>98949.53</v>
      </c>
      <c r="N615" s="2" t="str">
        <f>VLOOKUP($J615,'Material category'!B:D,2,0)</f>
        <v>WI BL</v>
      </c>
      <c r="O615" s="123">
        <f>VLOOKUP(E615,'Billing Type Category'!A:C,3,0)*$L615</f>
        <v>1000</v>
      </c>
      <c r="P615" s="123">
        <f>VLOOKUP($J615,'Material category'!B:F,5,FALSE)*O615</f>
        <v>104150</v>
      </c>
      <c r="Q615" s="123">
        <f t="shared" si="45"/>
        <v>5200.4700000000012</v>
      </c>
      <c r="R615" s="6">
        <f>VLOOKUP(E615,'Billing Type Category'!A:C,3,0)*M615</f>
        <v>98949.53</v>
      </c>
      <c r="S615" s="6">
        <f>VLOOKUP($J615,'Material category'!B:F,4,FALSE)*O615</f>
        <v>120000</v>
      </c>
      <c r="T615" s="6">
        <f t="shared" si="46"/>
        <v>7850.467289719626</v>
      </c>
      <c r="U615" s="6">
        <f t="shared" si="47"/>
        <v>106799.99728971963</v>
      </c>
      <c r="V615" s="2" t="str">
        <f>VLOOKUP($J615,'Material category'!B:D,3,0)</f>
        <v>WI</v>
      </c>
      <c r="W615" s="2" t="str">
        <f>VLOOKUP(G615,'Cust Category'!A:C,3,0)</f>
        <v>Key Account</v>
      </c>
      <c r="X615" s="2" t="str">
        <f>VLOOKUP(G615,'Cust Category'!A:C,2,0)</f>
        <v>CP All Public Company Limited</v>
      </c>
      <c r="Y615" s="31">
        <f t="shared" si="48"/>
        <v>104.15</v>
      </c>
      <c r="Z615">
        <f t="shared" si="49"/>
        <v>120</v>
      </c>
      <c r="AA615" s="48"/>
    </row>
    <row r="616" spans="1:27">
      <c r="A616" s="179">
        <v>45817</v>
      </c>
      <c r="B616" s="178" t="s">
        <v>5345</v>
      </c>
      <c r="C616" s="178" t="s">
        <v>5346</v>
      </c>
      <c r="D616" s="178" t="s">
        <v>12</v>
      </c>
      <c r="E616" s="178" t="s">
        <v>17</v>
      </c>
      <c r="F616" s="178" t="s">
        <v>5347</v>
      </c>
      <c r="G616" s="178" t="s">
        <v>1165</v>
      </c>
      <c r="H616" s="178" t="s">
        <v>22</v>
      </c>
      <c r="I616" s="178" t="s">
        <v>3339</v>
      </c>
      <c r="J616" s="178" t="s">
        <v>4898</v>
      </c>
      <c r="K616" s="178" t="s">
        <v>4830</v>
      </c>
      <c r="L616" s="180">
        <v>3500</v>
      </c>
      <c r="M616" s="181">
        <v>207170.41</v>
      </c>
      <c r="N616" s="2" t="str">
        <f>VLOOKUP($J616,'Material category'!B:D,2,0)</f>
        <v>WC RE</v>
      </c>
      <c r="O616" s="123">
        <f>VLOOKUP(E616,'Billing Type Category'!A:C,3,0)*$L616</f>
        <v>3500</v>
      </c>
      <c r="P616" s="123">
        <f>VLOOKUP($J616,'Material category'!B:F,5,FALSE)*O616</f>
        <v>219765</v>
      </c>
      <c r="Q616" s="123">
        <f t="shared" si="45"/>
        <v>12594.589999999997</v>
      </c>
      <c r="R616" s="6">
        <f>VLOOKUP(E616,'Billing Type Category'!A:C,3,0)*M616</f>
        <v>207170.41</v>
      </c>
      <c r="S616" s="6">
        <f>VLOOKUP($J616,'Material category'!B:F,4,FALSE)*O616</f>
        <v>252000</v>
      </c>
      <c r="T616" s="6">
        <f t="shared" si="46"/>
        <v>16485.981308411214</v>
      </c>
      <c r="U616" s="6">
        <f t="shared" si="47"/>
        <v>223656.39130841123</v>
      </c>
      <c r="V616" s="2" t="str">
        <f>VLOOKUP($J616,'Material category'!B:D,3,0)</f>
        <v>WI</v>
      </c>
      <c r="W616" s="2" t="str">
        <f>VLOOKUP(G616,'Cust Category'!A:C,3,0)</f>
        <v>Key Account</v>
      </c>
      <c r="X616" s="2" t="str">
        <f>VLOOKUP(G616,'Cust Category'!A:C,2,0)</f>
        <v>CP All Public Company Limited</v>
      </c>
      <c r="Y616" s="31">
        <f t="shared" si="48"/>
        <v>62.79</v>
      </c>
      <c r="Z616">
        <f t="shared" si="49"/>
        <v>72</v>
      </c>
      <c r="AA616" s="48"/>
    </row>
    <row r="617" spans="1:27">
      <c r="A617" s="179">
        <v>45817</v>
      </c>
      <c r="B617" s="178" t="s">
        <v>5345</v>
      </c>
      <c r="C617" s="178" t="s">
        <v>5346</v>
      </c>
      <c r="D617" s="178" t="s">
        <v>12</v>
      </c>
      <c r="E617" s="178" t="s">
        <v>17</v>
      </c>
      <c r="F617" s="178" t="s">
        <v>5347</v>
      </c>
      <c r="G617" s="178" t="s">
        <v>1165</v>
      </c>
      <c r="H617" s="178" t="s">
        <v>22</v>
      </c>
      <c r="I617" s="178" t="s">
        <v>3339</v>
      </c>
      <c r="J617" s="178" t="s">
        <v>4886</v>
      </c>
      <c r="K617" s="178" t="s">
        <v>4829</v>
      </c>
      <c r="L617" s="180">
        <v>8000</v>
      </c>
      <c r="M617" s="181">
        <v>473532.37</v>
      </c>
      <c r="N617" s="2" t="str">
        <f>VLOOKUP($J617,'Material category'!B:D,2,0)</f>
        <v>WC BL</v>
      </c>
      <c r="O617" s="123">
        <f>VLOOKUP(E617,'Billing Type Category'!A:C,3,0)*$L617</f>
        <v>8000</v>
      </c>
      <c r="P617" s="123">
        <f>VLOOKUP($J617,'Material category'!B:F,5,FALSE)*O617</f>
        <v>502320</v>
      </c>
      <c r="Q617" s="123">
        <f t="shared" si="45"/>
        <v>28787.630000000005</v>
      </c>
      <c r="R617" s="6">
        <f>VLOOKUP(E617,'Billing Type Category'!A:C,3,0)*M617</f>
        <v>473532.37</v>
      </c>
      <c r="S617" s="6">
        <f>VLOOKUP($J617,'Material category'!B:F,4,FALSE)*O617</f>
        <v>576000</v>
      </c>
      <c r="T617" s="6">
        <f t="shared" si="46"/>
        <v>37682.242990654202</v>
      </c>
      <c r="U617" s="6">
        <f t="shared" si="47"/>
        <v>511214.61299065419</v>
      </c>
      <c r="V617" s="2" t="str">
        <f>VLOOKUP($J617,'Material category'!B:D,3,0)</f>
        <v>WI</v>
      </c>
      <c r="W617" s="2" t="str">
        <f>VLOOKUP(G617,'Cust Category'!A:C,3,0)</f>
        <v>Key Account</v>
      </c>
      <c r="X617" s="2" t="str">
        <f>VLOOKUP(G617,'Cust Category'!A:C,2,0)</f>
        <v>CP All Public Company Limited</v>
      </c>
      <c r="Y617" s="31">
        <f t="shared" si="48"/>
        <v>62.79</v>
      </c>
      <c r="Z617">
        <f t="shared" si="49"/>
        <v>72</v>
      </c>
      <c r="AA617" s="48"/>
    </row>
    <row r="618" spans="1:27">
      <c r="A618" s="179">
        <v>45817</v>
      </c>
      <c r="B618" s="178" t="s">
        <v>5345</v>
      </c>
      <c r="C618" s="178" t="s">
        <v>5346</v>
      </c>
      <c r="D618" s="178" t="s">
        <v>12</v>
      </c>
      <c r="E618" s="178" t="s">
        <v>17</v>
      </c>
      <c r="F618" s="178" t="s">
        <v>5347</v>
      </c>
      <c r="G618" s="178" t="s">
        <v>1165</v>
      </c>
      <c r="H618" s="178" t="s">
        <v>22</v>
      </c>
      <c r="I618" s="178" t="s">
        <v>3339</v>
      </c>
      <c r="J618" s="178" t="s">
        <v>4900</v>
      </c>
      <c r="K618" s="178" t="s">
        <v>4831</v>
      </c>
      <c r="L618" s="180">
        <v>1500</v>
      </c>
      <c r="M618" s="181">
        <v>88787.32</v>
      </c>
      <c r="N618" s="2" t="str">
        <f>VLOOKUP($J618,'Material category'!B:D,2,0)</f>
        <v>WC GR</v>
      </c>
      <c r="O618" s="123">
        <f>VLOOKUP(E618,'Billing Type Category'!A:C,3,0)*$L618</f>
        <v>1500</v>
      </c>
      <c r="P618" s="123">
        <f>VLOOKUP($J618,'Material category'!B:F,5,FALSE)*O618</f>
        <v>94185</v>
      </c>
      <c r="Q618" s="123">
        <f t="shared" si="45"/>
        <v>5397.679999999993</v>
      </c>
      <c r="R618" s="6">
        <f>VLOOKUP(E618,'Billing Type Category'!A:C,3,0)*M618</f>
        <v>88787.32</v>
      </c>
      <c r="S618" s="6">
        <f>VLOOKUP($J618,'Material category'!B:F,4,FALSE)*O618</f>
        <v>108000</v>
      </c>
      <c r="T618" s="6">
        <f t="shared" si="46"/>
        <v>7065.4205607476633</v>
      </c>
      <c r="U618" s="6">
        <f t="shared" si="47"/>
        <v>95852.740560747668</v>
      </c>
      <c r="V618" s="2" t="str">
        <f>VLOOKUP($J618,'Material category'!B:D,3,0)</f>
        <v>WI</v>
      </c>
      <c r="W618" s="2" t="str">
        <f>VLOOKUP(G618,'Cust Category'!A:C,3,0)</f>
        <v>Key Account</v>
      </c>
      <c r="X618" s="2" t="str">
        <f>VLOOKUP(G618,'Cust Category'!A:C,2,0)</f>
        <v>CP All Public Company Limited</v>
      </c>
      <c r="Y618" s="31">
        <f t="shared" si="48"/>
        <v>62.79</v>
      </c>
      <c r="Z618">
        <f t="shared" si="49"/>
        <v>72</v>
      </c>
      <c r="AA618" s="48"/>
    </row>
    <row r="619" spans="1:27">
      <c r="A619" s="179">
        <v>45817</v>
      </c>
      <c r="B619" s="178" t="s">
        <v>5348</v>
      </c>
      <c r="C619" s="178" t="s">
        <v>5349</v>
      </c>
      <c r="D619" s="178" t="s">
        <v>12</v>
      </c>
      <c r="E619" s="178" t="s">
        <v>17</v>
      </c>
      <c r="F619" s="178" t="s">
        <v>5350</v>
      </c>
      <c r="G619" s="178" t="s">
        <v>1179</v>
      </c>
      <c r="H619" s="178" t="s">
        <v>31</v>
      </c>
      <c r="I619" s="178" t="s">
        <v>1179</v>
      </c>
      <c r="J619" s="178" t="s">
        <v>4791</v>
      </c>
      <c r="K619" s="178" t="s">
        <v>4820</v>
      </c>
      <c r="L619" s="180">
        <v>10</v>
      </c>
      <c r="M619" s="181">
        <v>1344.7</v>
      </c>
      <c r="N619" s="2" t="str">
        <f>VLOOKUP($J619,'Material category'!B:D,2,0)</f>
        <v>ME SB</v>
      </c>
      <c r="O619" s="123">
        <f>VLOOKUP(E619,'Billing Type Category'!A:C,3,0)*$L619</f>
        <v>10</v>
      </c>
      <c r="P619" s="123">
        <f>VLOOKUP($J619,'Material category'!B:F,5,FALSE)*O619</f>
        <v>1385.3</v>
      </c>
      <c r="Q619" s="123">
        <f t="shared" si="45"/>
        <v>40.599999999999909</v>
      </c>
      <c r="R619" s="6">
        <f>VLOOKUP(E619,'Billing Type Category'!A:C,3,0)*M619</f>
        <v>1344.7</v>
      </c>
      <c r="S619" s="6">
        <f>VLOOKUP($J619,'Material category'!B:F,4,FALSE)*O619</f>
        <v>1600</v>
      </c>
      <c r="T619" s="6">
        <f t="shared" si="46"/>
        <v>104.67289719626169</v>
      </c>
      <c r="U619" s="6">
        <f t="shared" si="47"/>
        <v>1449.3728971962616</v>
      </c>
      <c r="V619" s="2" t="str">
        <f>VLOOKUP($J619,'Material category'!B:D,3,0)</f>
        <v>EV</v>
      </c>
      <c r="W619" s="2" t="str">
        <f>VLOOKUP(G619,'Cust Category'!A:C,3,0)</f>
        <v>Key Account</v>
      </c>
      <c r="X619" s="2" t="str">
        <f>VLOOKUP(G619,'Cust Category'!A:C,2,0)</f>
        <v>VILLA MARKET J.P. CO., LTD.</v>
      </c>
      <c r="Y619" s="31">
        <f t="shared" si="48"/>
        <v>138.53</v>
      </c>
      <c r="Z619">
        <f t="shared" si="49"/>
        <v>160</v>
      </c>
      <c r="AA619" s="48"/>
    </row>
    <row r="620" spans="1:27">
      <c r="A620" s="179">
        <v>45817</v>
      </c>
      <c r="B620" s="178" t="s">
        <v>5348</v>
      </c>
      <c r="C620" s="178" t="s">
        <v>5349</v>
      </c>
      <c r="D620" s="178" t="s">
        <v>12</v>
      </c>
      <c r="E620" s="178" t="s">
        <v>17</v>
      </c>
      <c r="F620" s="178" t="s">
        <v>5350</v>
      </c>
      <c r="G620" s="178" t="s">
        <v>1179</v>
      </c>
      <c r="H620" s="178" t="s">
        <v>31</v>
      </c>
      <c r="I620" s="178" t="s">
        <v>1179</v>
      </c>
      <c r="J620" s="178" t="s">
        <v>4898</v>
      </c>
      <c r="K620" s="178" t="s">
        <v>4830</v>
      </c>
      <c r="L620" s="180">
        <v>20</v>
      </c>
      <c r="M620" s="181">
        <v>1246</v>
      </c>
      <c r="N620" s="2" t="str">
        <f>VLOOKUP($J620,'Material category'!B:D,2,0)</f>
        <v>WC RE</v>
      </c>
      <c r="O620" s="123">
        <f>VLOOKUP(E620,'Billing Type Category'!A:C,3,0)*$L620</f>
        <v>20</v>
      </c>
      <c r="P620" s="123">
        <f>VLOOKUP($J620,'Material category'!B:F,5,FALSE)*O620</f>
        <v>1255.8</v>
      </c>
      <c r="Q620" s="123">
        <f t="shared" si="45"/>
        <v>9.7999999999999545</v>
      </c>
      <c r="R620" s="6">
        <f>VLOOKUP(E620,'Billing Type Category'!A:C,3,0)*M620</f>
        <v>1246</v>
      </c>
      <c r="S620" s="6">
        <f>VLOOKUP($J620,'Material category'!B:F,4,FALSE)*O620</f>
        <v>1440</v>
      </c>
      <c r="T620" s="6">
        <f t="shared" si="46"/>
        <v>94.205607476635521</v>
      </c>
      <c r="U620" s="6">
        <f t="shared" si="47"/>
        <v>1340.2056074766356</v>
      </c>
      <c r="V620" s="2" t="str">
        <f>VLOOKUP($J620,'Material category'!B:D,3,0)</f>
        <v>WI</v>
      </c>
      <c r="W620" s="2" t="str">
        <f>VLOOKUP(G620,'Cust Category'!A:C,3,0)</f>
        <v>Key Account</v>
      </c>
      <c r="X620" s="2" t="str">
        <f>VLOOKUP(G620,'Cust Category'!A:C,2,0)</f>
        <v>VILLA MARKET J.P. CO., LTD.</v>
      </c>
      <c r="Y620" s="31">
        <f t="shared" si="48"/>
        <v>62.79</v>
      </c>
      <c r="Z620">
        <f t="shared" si="49"/>
        <v>72</v>
      </c>
      <c r="AA620" s="48"/>
    </row>
    <row r="621" spans="1:27">
      <c r="A621" s="179">
        <v>45817</v>
      </c>
      <c r="B621" s="178" t="s">
        <v>5351</v>
      </c>
      <c r="C621" s="178" t="s">
        <v>5352</v>
      </c>
      <c r="D621" s="178" t="s">
        <v>12</v>
      </c>
      <c r="E621" s="178" t="s">
        <v>17</v>
      </c>
      <c r="F621" s="178" t="s">
        <v>5353</v>
      </c>
      <c r="G621" s="178" t="s">
        <v>1187</v>
      </c>
      <c r="H621" s="178" t="s">
        <v>31</v>
      </c>
      <c r="I621" s="178" t="s">
        <v>1187</v>
      </c>
      <c r="J621" s="178" t="s">
        <v>4791</v>
      </c>
      <c r="K621" s="178" t="s">
        <v>4820</v>
      </c>
      <c r="L621" s="180">
        <v>10</v>
      </c>
      <c r="M621" s="181">
        <v>1344.7</v>
      </c>
      <c r="N621" s="2" t="str">
        <f>VLOOKUP($J621,'Material category'!B:D,2,0)</f>
        <v>ME SB</v>
      </c>
      <c r="O621" s="123">
        <f>VLOOKUP(E621,'Billing Type Category'!A:C,3,0)*$L621</f>
        <v>10</v>
      </c>
      <c r="P621" s="123">
        <f>VLOOKUP($J621,'Material category'!B:F,5,FALSE)*O621</f>
        <v>1385.3</v>
      </c>
      <c r="Q621" s="123">
        <f t="shared" si="45"/>
        <v>40.599999999999909</v>
      </c>
      <c r="R621" s="6">
        <f>VLOOKUP(E621,'Billing Type Category'!A:C,3,0)*M621</f>
        <v>1344.7</v>
      </c>
      <c r="S621" s="6">
        <f>VLOOKUP($J621,'Material category'!B:F,4,FALSE)*O621</f>
        <v>1600</v>
      </c>
      <c r="T621" s="6">
        <f t="shared" si="46"/>
        <v>104.67289719626169</v>
      </c>
      <c r="U621" s="6">
        <f t="shared" si="47"/>
        <v>1449.3728971962616</v>
      </c>
      <c r="V621" s="2" t="str">
        <f>VLOOKUP($J621,'Material category'!B:D,3,0)</f>
        <v>EV</v>
      </c>
      <c r="W621" s="2" t="str">
        <f>VLOOKUP(G621,'Cust Category'!A:C,3,0)</f>
        <v>Key Account</v>
      </c>
      <c r="X621" s="2" t="str">
        <f>VLOOKUP(G621,'Cust Category'!A:C,2,0)</f>
        <v>VILLA MARKET J.P. CO., LTD.</v>
      </c>
      <c r="Y621" s="31">
        <f t="shared" si="48"/>
        <v>138.53</v>
      </c>
      <c r="Z621">
        <f t="shared" si="49"/>
        <v>160</v>
      </c>
      <c r="AA621" s="48"/>
    </row>
    <row r="622" spans="1:27">
      <c r="A622" s="179">
        <v>45817</v>
      </c>
      <c r="B622" s="178" t="s">
        <v>5351</v>
      </c>
      <c r="C622" s="178" t="s">
        <v>5352</v>
      </c>
      <c r="D622" s="178" t="s">
        <v>12</v>
      </c>
      <c r="E622" s="178" t="s">
        <v>17</v>
      </c>
      <c r="F622" s="178" t="s">
        <v>5353</v>
      </c>
      <c r="G622" s="178" t="s">
        <v>1187</v>
      </c>
      <c r="H622" s="178" t="s">
        <v>31</v>
      </c>
      <c r="I622" s="178" t="s">
        <v>1187</v>
      </c>
      <c r="J622" s="178" t="s">
        <v>4785</v>
      </c>
      <c r="K622" s="178" t="s">
        <v>4832</v>
      </c>
      <c r="L622" s="180">
        <v>10</v>
      </c>
      <c r="M622" s="181">
        <v>619.4</v>
      </c>
      <c r="N622" s="2" t="str">
        <f>VLOOKUP($J622,'Material category'!B:D,2,0)</f>
        <v>CA FL</v>
      </c>
      <c r="O622" s="123">
        <f>VLOOKUP(E622,'Billing Type Category'!A:C,3,0)*$L622</f>
        <v>10</v>
      </c>
      <c r="P622" s="123">
        <f>VLOOKUP($J622,'Material category'!B:F,5,FALSE)*O622</f>
        <v>627.9</v>
      </c>
      <c r="Q622" s="123">
        <f t="shared" si="45"/>
        <v>8.5</v>
      </c>
      <c r="R622" s="6">
        <f>VLOOKUP(E622,'Billing Type Category'!A:C,3,0)*M622</f>
        <v>619.4</v>
      </c>
      <c r="S622" s="6">
        <f>VLOOKUP($J622,'Material category'!B:F,4,FALSE)*O622</f>
        <v>720</v>
      </c>
      <c r="T622" s="6">
        <f t="shared" si="46"/>
        <v>47.10280373831776</v>
      </c>
      <c r="U622" s="6">
        <f t="shared" si="47"/>
        <v>666.50280373831777</v>
      </c>
      <c r="V622" s="2" t="str">
        <f>VLOOKUP($J622,'Material category'!B:D,3,0)</f>
        <v>CA</v>
      </c>
      <c r="W622" s="2" t="str">
        <f>VLOOKUP(G622,'Cust Category'!A:C,3,0)</f>
        <v>Key Account</v>
      </c>
      <c r="X622" s="2" t="str">
        <f>VLOOKUP(G622,'Cust Category'!A:C,2,0)</f>
        <v>VILLA MARKET J.P. CO., LTD.</v>
      </c>
      <c r="Y622" s="31">
        <f t="shared" si="48"/>
        <v>62.79</v>
      </c>
      <c r="Z622">
        <f t="shared" si="49"/>
        <v>72</v>
      </c>
      <c r="AA622" s="48"/>
    </row>
    <row r="623" spans="1:27">
      <c r="A623" s="179">
        <v>45817</v>
      </c>
      <c r="B623" s="178" t="s">
        <v>5351</v>
      </c>
      <c r="C623" s="178" t="s">
        <v>5352</v>
      </c>
      <c r="D623" s="178" t="s">
        <v>12</v>
      </c>
      <c r="E623" s="178" t="s">
        <v>17</v>
      </c>
      <c r="F623" s="178" t="s">
        <v>5353</v>
      </c>
      <c r="G623" s="178" t="s">
        <v>1187</v>
      </c>
      <c r="H623" s="178" t="s">
        <v>31</v>
      </c>
      <c r="I623" s="178" t="s">
        <v>1187</v>
      </c>
      <c r="J623" s="178" t="s">
        <v>4782</v>
      </c>
      <c r="K623" s="178" t="s">
        <v>4833</v>
      </c>
      <c r="L623" s="180">
        <v>10</v>
      </c>
      <c r="M623" s="181">
        <v>619.4</v>
      </c>
      <c r="N623" s="2" t="str">
        <f>VLOOKUP($J623,'Material category'!B:D,2,0)</f>
        <v>CA BL</v>
      </c>
      <c r="O623" s="123">
        <f>VLOOKUP(E623,'Billing Type Category'!A:C,3,0)*$L623</f>
        <v>10</v>
      </c>
      <c r="P623" s="123">
        <f>VLOOKUP($J623,'Material category'!B:F,5,FALSE)*O623</f>
        <v>627.9</v>
      </c>
      <c r="Q623" s="123">
        <f t="shared" si="45"/>
        <v>8.5</v>
      </c>
      <c r="R623" s="6">
        <f>VLOOKUP(E623,'Billing Type Category'!A:C,3,0)*M623</f>
        <v>619.4</v>
      </c>
      <c r="S623" s="6">
        <f>VLOOKUP($J623,'Material category'!B:F,4,FALSE)*O623</f>
        <v>720</v>
      </c>
      <c r="T623" s="6">
        <f t="shared" si="46"/>
        <v>47.10280373831776</v>
      </c>
      <c r="U623" s="6">
        <f t="shared" si="47"/>
        <v>666.50280373831777</v>
      </c>
      <c r="V623" s="2" t="str">
        <f>VLOOKUP($J623,'Material category'!B:D,3,0)</f>
        <v>CA</v>
      </c>
      <c r="W623" s="2" t="str">
        <f>VLOOKUP(G623,'Cust Category'!A:C,3,0)</f>
        <v>Key Account</v>
      </c>
      <c r="X623" s="2" t="str">
        <f>VLOOKUP(G623,'Cust Category'!A:C,2,0)</f>
        <v>VILLA MARKET J.P. CO., LTD.</v>
      </c>
      <c r="Y623" s="31">
        <f t="shared" si="48"/>
        <v>62.79</v>
      </c>
      <c r="Z623">
        <f t="shared" si="49"/>
        <v>72</v>
      </c>
      <c r="AA623" s="48"/>
    </row>
    <row r="624" spans="1:27">
      <c r="A624" s="179">
        <v>45817</v>
      </c>
      <c r="B624" s="178" t="s">
        <v>5354</v>
      </c>
      <c r="C624" s="178" t="s">
        <v>5355</v>
      </c>
      <c r="D624" s="178" t="s">
        <v>12</v>
      </c>
      <c r="E624" s="178" t="s">
        <v>17</v>
      </c>
      <c r="F624" s="178" t="s">
        <v>5356</v>
      </c>
      <c r="G624" s="178" t="s">
        <v>1186</v>
      </c>
      <c r="H624" s="178" t="s">
        <v>31</v>
      </c>
      <c r="I624" s="178" t="s">
        <v>1186</v>
      </c>
      <c r="J624" s="178" t="s">
        <v>4786</v>
      </c>
      <c r="K624" s="178" t="s">
        <v>4854</v>
      </c>
      <c r="L624" s="180">
        <v>20</v>
      </c>
      <c r="M624" s="181">
        <v>1238.8</v>
      </c>
      <c r="N624" s="2" t="str">
        <f>VLOOKUP($J624,'Material category'!B:D,2,0)</f>
        <v>CA MN</v>
      </c>
      <c r="O624" s="123">
        <f>VLOOKUP(E624,'Billing Type Category'!A:C,3,0)*$L624</f>
        <v>20</v>
      </c>
      <c r="P624" s="123">
        <f>VLOOKUP($J624,'Material category'!B:F,5,FALSE)*O624</f>
        <v>1255.8</v>
      </c>
      <c r="Q624" s="123">
        <f t="shared" si="45"/>
        <v>17</v>
      </c>
      <c r="R624" s="6">
        <f>VLOOKUP(E624,'Billing Type Category'!A:C,3,0)*M624</f>
        <v>1238.8</v>
      </c>
      <c r="S624" s="6">
        <f>VLOOKUP($J624,'Material category'!B:F,4,FALSE)*O624</f>
        <v>1440</v>
      </c>
      <c r="T624" s="6">
        <f t="shared" si="46"/>
        <v>94.205607476635521</v>
      </c>
      <c r="U624" s="6">
        <f t="shared" si="47"/>
        <v>1333.0056074766355</v>
      </c>
      <c r="V624" s="2" t="str">
        <f>VLOOKUP($J624,'Material category'!B:D,3,0)</f>
        <v>CA</v>
      </c>
      <c r="W624" s="2" t="str">
        <f>VLOOKUP(G624,'Cust Category'!A:C,3,0)</f>
        <v>Key Account</v>
      </c>
      <c r="X624" s="2" t="str">
        <f>VLOOKUP(G624,'Cust Category'!A:C,2,0)</f>
        <v>VILLA MARKET J.P. CO., LTD.</v>
      </c>
      <c r="Y624" s="31">
        <f t="shared" si="48"/>
        <v>62.79</v>
      </c>
      <c r="Z624">
        <f t="shared" si="49"/>
        <v>72</v>
      </c>
      <c r="AA624" s="48"/>
    </row>
    <row r="625" spans="1:27">
      <c r="A625" s="179">
        <v>45817</v>
      </c>
      <c r="B625" s="178" t="s">
        <v>5357</v>
      </c>
      <c r="C625" s="178" t="s">
        <v>5358</v>
      </c>
      <c r="D625" s="178" t="s">
        <v>12</v>
      </c>
      <c r="E625" s="178" t="s">
        <v>17</v>
      </c>
      <c r="F625" s="178" t="s">
        <v>5359</v>
      </c>
      <c r="G625" s="178" t="s">
        <v>1197</v>
      </c>
      <c r="H625" s="178" t="s">
        <v>31</v>
      </c>
      <c r="I625" s="178" t="s">
        <v>1197</v>
      </c>
      <c r="J625" s="178" t="s">
        <v>4786</v>
      </c>
      <c r="K625" s="178" t="s">
        <v>4854</v>
      </c>
      <c r="L625" s="180">
        <v>30</v>
      </c>
      <c r="M625" s="181">
        <v>1858.2</v>
      </c>
      <c r="N625" s="2" t="str">
        <f>VLOOKUP($J625,'Material category'!B:D,2,0)</f>
        <v>CA MN</v>
      </c>
      <c r="O625" s="123">
        <f>VLOOKUP(E625,'Billing Type Category'!A:C,3,0)*$L625</f>
        <v>30</v>
      </c>
      <c r="P625" s="123">
        <f>VLOOKUP($J625,'Material category'!B:F,5,FALSE)*O625</f>
        <v>1883.7</v>
      </c>
      <c r="Q625" s="123">
        <f t="shared" si="45"/>
        <v>25.5</v>
      </c>
      <c r="R625" s="6">
        <f>VLOOKUP(E625,'Billing Type Category'!A:C,3,0)*M625</f>
        <v>1858.2</v>
      </c>
      <c r="S625" s="6">
        <f>VLOOKUP($J625,'Material category'!B:F,4,FALSE)*O625</f>
        <v>2160</v>
      </c>
      <c r="T625" s="6">
        <f t="shared" si="46"/>
        <v>141.30841121495328</v>
      </c>
      <c r="U625" s="6">
        <f t="shared" si="47"/>
        <v>1999.5084112149534</v>
      </c>
      <c r="V625" s="2" t="str">
        <f>VLOOKUP($J625,'Material category'!B:D,3,0)</f>
        <v>CA</v>
      </c>
      <c r="W625" s="2" t="str">
        <f>VLOOKUP(G625,'Cust Category'!A:C,3,0)</f>
        <v>Key Account</v>
      </c>
      <c r="X625" s="2" t="str">
        <f>VLOOKUP(G625,'Cust Category'!A:C,2,0)</f>
        <v>VILLA MARKET J.P. CO., LTD.</v>
      </c>
      <c r="Y625" s="31">
        <f t="shared" si="48"/>
        <v>62.79</v>
      </c>
      <c r="Z625">
        <f t="shared" si="49"/>
        <v>72</v>
      </c>
      <c r="AA625" s="48"/>
    </row>
    <row r="626" spans="1:27">
      <c r="A626" s="179">
        <v>45817</v>
      </c>
      <c r="B626" s="178" t="s">
        <v>5357</v>
      </c>
      <c r="C626" s="178" t="s">
        <v>5358</v>
      </c>
      <c r="D626" s="178" t="s">
        <v>12</v>
      </c>
      <c r="E626" s="178" t="s">
        <v>17</v>
      </c>
      <c r="F626" s="178" t="s">
        <v>5359</v>
      </c>
      <c r="G626" s="178" t="s">
        <v>1197</v>
      </c>
      <c r="H626" s="178" t="s">
        <v>31</v>
      </c>
      <c r="I626" s="178" t="s">
        <v>1197</v>
      </c>
      <c r="J626" s="178" t="s">
        <v>4801</v>
      </c>
      <c r="K626" s="178" t="s">
        <v>4834</v>
      </c>
      <c r="L626" s="180">
        <v>10</v>
      </c>
      <c r="M626" s="181">
        <v>627.9</v>
      </c>
      <c r="N626" s="2" t="str">
        <f>VLOOKUP($J626,'Material category'!B:D,2,0)</f>
        <v>CA 100S YL</v>
      </c>
      <c r="O626" s="123">
        <f>VLOOKUP(E626,'Billing Type Category'!A:C,3,0)*$L626</f>
        <v>10</v>
      </c>
      <c r="P626" s="123">
        <f>VLOOKUP($J626,'Material category'!B:F,5,FALSE)*O626</f>
        <v>627.9</v>
      </c>
      <c r="Q626" s="123">
        <f t="shared" si="45"/>
        <v>0</v>
      </c>
      <c r="R626" s="6">
        <f>VLOOKUP(E626,'Billing Type Category'!A:C,3,0)*M626</f>
        <v>627.9</v>
      </c>
      <c r="S626" s="6">
        <f>VLOOKUP($J626,'Material category'!B:F,4,FALSE)*O626</f>
        <v>720</v>
      </c>
      <c r="T626" s="6">
        <f t="shared" si="46"/>
        <v>47.10280373831776</v>
      </c>
      <c r="U626" s="6">
        <f t="shared" si="47"/>
        <v>675.00280373831777</v>
      </c>
      <c r="V626" s="2" t="str">
        <f>VLOOKUP($J626,'Material category'!B:D,3,0)</f>
        <v>CAHD</v>
      </c>
      <c r="W626" s="2" t="str">
        <f>VLOOKUP(G626,'Cust Category'!A:C,3,0)</f>
        <v>Key Account</v>
      </c>
      <c r="X626" s="2" t="str">
        <f>VLOOKUP(G626,'Cust Category'!A:C,2,0)</f>
        <v>VILLA MARKET J.P. CO., LTD.</v>
      </c>
      <c r="Y626" s="31">
        <f t="shared" si="48"/>
        <v>62.79</v>
      </c>
      <c r="Z626">
        <f t="shared" si="49"/>
        <v>72</v>
      </c>
      <c r="AA626" s="48"/>
    </row>
    <row r="627" spans="1:27">
      <c r="A627" s="179">
        <v>45817</v>
      </c>
      <c r="B627" s="178" t="s">
        <v>5360</v>
      </c>
      <c r="C627" s="178" t="s">
        <v>5361</v>
      </c>
      <c r="D627" s="178" t="s">
        <v>12</v>
      </c>
      <c r="E627" s="178" t="s">
        <v>17</v>
      </c>
      <c r="F627" s="178" t="s">
        <v>5362</v>
      </c>
      <c r="G627" s="178" t="s">
        <v>1166</v>
      </c>
      <c r="H627" s="178" t="s">
        <v>31</v>
      </c>
      <c r="I627" s="178" t="s">
        <v>1166</v>
      </c>
      <c r="J627" s="178" t="s">
        <v>4801</v>
      </c>
      <c r="K627" s="178" t="s">
        <v>4834</v>
      </c>
      <c r="L627" s="180">
        <v>80</v>
      </c>
      <c r="M627" s="181">
        <v>5023.2</v>
      </c>
      <c r="N627" s="2" t="str">
        <f>VLOOKUP($J627,'Material category'!B:D,2,0)</f>
        <v>CA 100S YL</v>
      </c>
      <c r="O627" s="123">
        <f>VLOOKUP(E627,'Billing Type Category'!A:C,3,0)*$L627</f>
        <v>80</v>
      </c>
      <c r="P627" s="123">
        <f>VLOOKUP($J627,'Material category'!B:F,5,FALSE)*O627</f>
        <v>5023.2</v>
      </c>
      <c r="Q627" s="123">
        <f t="shared" si="45"/>
        <v>0</v>
      </c>
      <c r="R627" s="6">
        <f>VLOOKUP(E627,'Billing Type Category'!A:C,3,0)*M627</f>
        <v>5023.2</v>
      </c>
      <c r="S627" s="6">
        <f>VLOOKUP($J627,'Material category'!B:F,4,FALSE)*O627</f>
        <v>5760</v>
      </c>
      <c r="T627" s="6">
        <f t="shared" si="46"/>
        <v>376.82242990654208</v>
      </c>
      <c r="U627" s="6">
        <f t="shared" si="47"/>
        <v>5400.0224299065421</v>
      </c>
      <c r="V627" s="2" t="str">
        <f>VLOOKUP($J627,'Material category'!B:D,3,0)</f>
        <v>CAHD</v>
      </c>
      <c r="W627" s="2" t="str">
        <f>VLOOKUP(G627,'Cust Category'!A:C,3,0)</f>
        <v>Key Account</v>
      </c>
      <c r="X627" s="2" t="str">
        <f>VLOOKUP(G627,'Cust Category'!A:C,2,0)</f>
        <v>VILLA MARKET J.P. CO., LTD.</v>
      </c>
      <c r="Y627" s="31">
        <f t="shared" si="48"/>
        <v>62.79</v>
      </c>
      <c r="Z627">
        <f t="shared" si="49"/>
        <v>72</v>
      </c>
      <c r="AA627" s="48"/>
    </row>
    <row r="628" spans="1:27">
      <c r="A628" s="179">
        <v>45817</v>
      </c>
      <c r="B628" s="178" t="s">
        <v>5363</v>
      </c>
      <c r="C628" s="178" t="s">
        <v>5364</v>
      </c>
      <c r="D628" s="178" t="s">
        <v>12</v>
      </c>
      <c r="E628" s="178" t="s">
        <v>17</v>
      </c>
      <c r="F628" s="178" t="s">
        <v>5365</v>
      </c>
      <c r="G628" s="178" t="s">
        <v>1170</v>
      </c>
      <c r="H628" s="178" t="s">
        <v>31</v>
      </c>
      <c r="I628" s="178" t="s">
        <v>1170</v>
      </c>
      <c r="J628" s="178" t="s">
        <v>4791</v>
      </c>
      <c r="K628" s="178" t="s">
        <v>4820</v>
      </c>
      <c r="L628" s="180">
        <v>10</v>
      </c>
      <c r="M628" s="181">
        <v>1344.7</v>
      </c>
      <c r="N628" s="2" t="str">
        <f>VLOOKUP($J628,'Material category'!B:D,2,0)</f>
        <v>ME SB</v>
      </c>
      <c r="O628" s="123">
        <f>VLOOKUP(E628,'Billing Type Category'!A:C,3,0)*$L628</f>
        <v>10</v>
      </c>
      <c r="P628" s="123">
        <f>VLOOKUP($J628,'Material category'!B:F,5,FALSE)*O628</f>
        <v>1385.3</v>
      </c>
      <c r="Q628" s="123">
        <f t="shared" si="45"/>
        <v>40.599999999999909</v>
      </c>
      <c r="R628" s="6">
        <f>VLOOKUP(E628,'Billing Type Category'!A:C,3,0)*M628</f>
        <v>1344.7</v>
      </c>
      <c r="S628" s="6">
        <f>VLOOKUP($J628,'Material category'!B:F,4,FALSE)*O628</f>
        <v>1600</v>
      </c>
      <c r="T628" s="6">
        <f t="shared" si="46"/>
        <v>104.67289719626169</v>
      </c>
      <c r="U628" s="6">
        <f t="shared" si="47"/>
        <v>1449.3728971962616</v>
      </c>
      <c r="V628" s="2" t="str">
        <f>VLOOKUP($J628,'Material category'!B:D,3,0)</f>
        <v>EV</v>
      </c>
      <c r="W628" s="2" t="str">
        <f>VLOOKUP(G628,'Cust Category'!A:C,3,0)</f>
        <v>Key Account</v>
      </c>
      <c r="X628" s="2" t="str">
        <f>VLOOKUP(G628,'Cust Category'!A:C,2,0)</f>
        <v>VILLA MARKET J.P. CO., LTD.</v>
      </c>
      <c r="Y628" s="31">
        <f t="shared" si="48"/>
        <v>138.53</v>
      </c>
      <c r="Z628">
        <f t="shared" si="49"/>
        <v>160</v>
      </c>
      <c r="AA628" s="48"/>
    </row>
    <row r="629" spans="1:27">
      <c r="A629" s="179">
        <v>45817</v>
      </c>
      <c r="B629" s="178" t="s">
        <v>5363</v>
      </c>
      <c r="C629" s="178" t="s">
        <v>5364</v>
      </c>
      <c r="D629" s="178" t="s">
        <v>12</v>
      </c>
      <c r="E629" s="178" t="s">
        <v>17</v>
      </c>
      <c r="F629" s="178" t="s">
        <v>5365</v>
      </c>
      <c r="G629" s="178" t="s">
        <v>1170</v>
      </c>
      <c r="H629" s="178" t="s">
        <v>31</v>
      </c>
      <c r="I629" s="178" t="s">
        <v>1170</v>
      </c>
      <c r="J629" s="178" t="s">
        <v>4785</v>
      </c>
      <c r="K629" s="178" t="s">
        <v>4832</v>
      </c>
      <c r="L629" s="180">
        <v>10</v>
      </c>
      <c r="M629" s="181">
        <v>619.4</v>
      </c>
      <c r="N629" s="2" t="str">
        <f>VLOOKUP($J629,'Material category'!B:D,2,0)</f>
        <v>CA FL</v>
      </c>
      <c r="O629" s="123">
        <f>VLOOKUP(E629,'Billing Type Category'!A:C,3,0)*$L629</f>
        <v>10</v>
      </c>
      <c r="P629" s="123">
        <f>VLOOKUP($J629,'Material category'!B:F,5,FALSE)*O629</f>
        <v>627.9</v>
      </c>
      <c r="Q629" s="123">
        <f t="shared" si="45"/>
        <v>8.5</v>
      </c>
      <c r="R629" s="6">
        <f>VLOOKUP(E629,'Billing Type Category'!A:C,3,0)*M629</f>
        <v>619.4</v>
      </c>
      <c r="S629" s="6">
        <f>VLOOKUP($J629,'Material category'!B:F,4,FALSE)*O629</f>
        <v>720</v>
      </c>
      <c r="T629" s="6">
        <f t="shared" si="46"/>
        <v>47.10280373831776</v>
      </c>
      <c r="U629" s="6">
        <f t="shared" si="47"/>
        <v>666.50280373831777</v>
      </c>
      <c r="V629" s="2" t="str">
        <f>VLOOKUP($J629,'Material category'!B:D,3,0)</f>
        <v>CA</v>
      </c>
      <c r="W629" s="2" t="str">
        <f>VLOOKUP(G629,'Cust Category'!A:C,3,0)</f>
        <v>Key Account</v>
      </c>
      <c r="X629" s="2" t="str">
        <f>VLOOKUP(G629,'Cust Category'!A:C,2,0)</f>
        <v>VILLA MARKET J.P. CO., LTD.</v>
      </c>
      <c r="Y629" s="31">
        <f t="shared" si="48"/>
        <v>62.79</v>
      </c>
      <c r="Z629">
        <f t="shared" si="49"/>
        <v>72</v>
      </c>
      <c r="AA629" s="48"/>
    </row>
    <row r="630" spans="1:27">
      <c r="A630" s="179">
        <v>45817</v>
      </c>
      <c r="B630" s="178" t="s">
        <v>5366</v>
      </c>
      <c r="C630" s="178" t="s">
        <v>5367</v>
      </c>
      <c r="D630" s="178" t="s">
        <v>12</v>
      </c>
      <c r="E630" s="178" t="s">
        <v>17</v>
      </c>
      <c r="F630" s="178" t="s">
        <v>5368</v>
      </c>
      <c r="G630" s="178" t="s">
        <v>1178</v>
      </c>
      <c r="H630" s="178" t="s">
        <v>31</v>
      </c>
      <c r="I630" s="178" t="s">
        <v>1178</v>
      </c>
      <c r="J630" s="178" t="s">
        <v>4898</v>
      </c>
      <c r="K630" s="178" t="s">
        <v>4830</v>
      </c>
      <c r="L630" s="180">
        <v>10</v>
      </c>
      <c r="M630" s="181">
        <v>623</v>
      </c>
      <c r="N630" s="2" t="str">
        <f>VLOOKUP($J630,'Material category'!B:D,2,0)</f>
        <v>WC RE</v>
      </c>
      <c r="O630" s="123">
        <f>VLOOKUP(E630,'Billing Type Category'!A:C,3,0)*$L630</f>
        <v>10</v>
      </c>
      <c r="P630" s="123">
        <f>VLOOKUP($J630,'Material category'!B:F,5,FALSE)*O630</f>
        <v>627.9</v>
      </c>
      <c r="Q630" s="123">
        <f t="shared" si="45"/>
        <v>4.8999999999999773</v>
      </c>
      <c r="R630" s="6">
        <f>VLOOKUP(E630,'Billing Type Category'!A:C,3,0)*M630</f>
        <v>623</v>
      </c>
      <c r="S630" s="6">
        <f>VLOOKUP($J630,'Material category'!B:F,4,FALSE)*O630</f>
        <v>720</v>
      </c>
      <c r="T630" s="6">
        <f t="shared" si="46"/>
        <v>47.10280373831776</v>
      </c>
      <c r="U630" s="6">
        <f t="shared" si="47"/>
        <v>670.10280373831779</v>
      </c>
      <c r="V630" s="2" t="str">
        <f>VLOOKUP($J630,'Material category'!B:D,3,0)</f>
        <v>WI</v>
      </c>
      <c r="W630" s="2" t="str">
        <f>VLOOKUP(G630,'Cust Category'!A:C,3,0)</f>
        <v>Key Account</v>
      </c>
      <c r="X630" s="2" t="str">
        <f>VLOOKUP(G630,'Cust Category'!A:C,2,0)</f>
        <v>VILLA MARKET J.P. CO., LTD.</v>
      </c>
      <c r="Y630" s="31">
        <f t="shared" si="48"/>
        <v>62.79</v>
      </c>
      <c r="Z630">
        <f t="shared" si="49"/>
        <v>72</v>
      </c>
      <c r="AA630" s="48"/>
    </row>
    <row r="631" spans="1:27">
      <c r="A631" s="179">
        <v>45817</v>
      </c>
      <c r="B631" s="178" t="s">
        <v>5369</v>
      </c>
      <c r="C631" s="178" t="s">
        <v>5370</v>
      </c>
      <c r="D631" s="178" t="s">
        <v>12</v>
      </c>
      <c r="E631" s="178" t="s">
        <v>17</v>
      </c>
      <c r="F631" s="178" t="s">
        <v>5371</v>
      </c>
      <c r="G631" s="178" t="s">
        <v>1222</v>
      </c>
      <c r="H631" s="178" t="s">
        <v>31</v>
      </c>
      <c r="I631" s="178" t="s">
        <v>1222</v>
      </c>
      <c r="J631" s="178" t="s">
        <v>4886</v>
      </c>
      <c r="K631" s="178" t="s">
        <v>4829</v>
      </c>
      <c r="L631" s="180">
        <v>310</v>
      </c>
      <c r="M631" s="181">
        <v>19313</v>
      </c>
      <c r="N631" s="2" t="str">
        <f>VLOOKUP($J631,'Material category'!B:D,2,0)</f>
        <v>WC BL</v>
      </c>
      <c r="O631" s="123">
        <f>VLOOKUP(E631,'Billing Type Category'!A:C,3,0)*$L631</f>
        <v>310</v>
      </c>
      <c r="P631" s="123">
        <f>VLOOKUP($J631,'Material category'!B:F,5,FALSE)*O631</f>
        <v>19464.900000000001</v>
      </c>
      <c r="Q631" s="123">
        <f t="shared" si="45"/>
        <v>151.90000000000146</v>
      </c>
      <c r="R631" s="6">
        <f>VLOOKUP(E631,'Billing Type Category'!A:C,3,0)*M631</f>
        <v>19313</v>
      </c>
      <c r="S631" s="6">
        <f>VLOOKUP($J631,'Material category'!B:F,4,FALSE)*O631</f>
        <v>22320</v>
      </c>
      <c r="T631" s="6">
        <f t="shared" si="46"/>
        <v>1460.1869158878505</v>
      </c>
      <c r="U631" s="6">
        <f t="shared" si="47"/>
        <v>20773.186915887851</v>
      </c>
      <c r="V631" s="2" t="str">
        <f>VLOOKUP($J631,'Material category'!B:D,3,0)</f>
        <v>WI</v>
      </c>
      <c r="W631" s="2" t="str">
        <f>VLOOKUP(G631,'Cust Category'!A:C,3,0)</f>
        <v>Key Account</v>
      </c>
      <c r="X631" s="2" t="str">
        <f>VLOOKUP(G631,'Cust Category'!A:C,2,0)</f>
        <v>VILLA MARKET J.P. CO., LTD.</v>
      </c>
      <c r="Y631" s="31">
        <f t="shared" si="48"/>
        <v>62.790000000000006</v>
      </c>
      <c r="Z631">
        <f t="shared" si="49"/>
        <v>72</v>
      </c>
      <c r="AA631" s="48"/>
    </row>
    <row r="632" spans="1:27">
      <c r="A632" s="179">
        <v>45817</v>
      </c>
      <c r="B632" s="178" t="s">
        <v>5369</v>
      </c>
      <c r="C632" s="178" t="s">
        <v>5370</v>
      </c>
      <c r="D632" s="178" t="s">
        <v>12</v>
      </c>
      <c r="E632" s="178" t="s">
        <v>17</v>
      </c>
      <c r="F632" s="178" t="s">
        <v>5371</v>
      </c>
      <c r="G632" s="178" t="s">
        <v>1222</v>
      </c>
      <c r="H632" s="178" t="s">
        <v>31</v>
      </c>
      <c r="I632" s="178" t="s">
        <v>1222</v>
      </c>
      <c r="J632" s="178" t="s">
        <v>4785</v>
      </c>
      <c r="K632" s="178" t="s">
        <v>4832</v>
      </c>
      <c r="L632" s="180">
        <v>300</v>
      </c>
      <c r="M632" s="181">
        <v>18582</v>
      </c>
      <c r="N632" s="2" t="str">
        <f>VLOOKUP($J632,'Material category'!B:D,2,0)</f>
        <v>CA FL</v>
      </c>
      <c r="O632" s="123">
        <f>VLOOKUP(E632,'Billing Type Category'!A:C,3,0)*$L632</f>
        <v>300</v>
      </c>
      <c r="P632" s="123">
        <f>VLOOKUP($J632,'Material category'!B:F,5,FALSE)*O632</f>
        <v>18837</v>
      </c>
      <c r="Q632" s="123">
        <f t="shared" si="45"/>
        <v>255</v>
      </c>
      <c r="R632" s="6">
        <f>VLOOKUP(E632,'Billing Type Category'!A:C,3,0)*M632</f>
        <v>18582</v>
      </c>
      <c r="S632" s="6">
        <f>VLOOKUP($J632,'Material category'!B:F,4,FALSE)*O632</f>
        <v>21600</v>
      </c>
      <c r="T632" s="6">
        <f t="shared" si="46"/>
        <v>1413.0841121495328</v>
      </c>
      <c r="U632" s="6">
        <f t="shared" si="47"/>
        <v>19995.084112149532</v>
      </c>
      <c r="V632" s="2" t="str">
        <f>VLOOKUP($J632,'Material category'!B:D,3,0)</f>
        <v>CA</v>
      </c>
      <c r="W632" s="2" t="str">
        <f>VLOOKUP(G632,'Cust Category'!A:C,3,0)</f>
        <v>Key Account</v>
      </c>
      <c r="X632" s="2" t="str">
        <f>VLOOKUP(G632,'Cust Category'!A:C,2,0)</f>
        <v>VILLA MARKET J.P. CO., LTD.</v>
      </c>
      <c r="Y632" s="31">
        <f t="shared" si="48"/>
        <v>62.79</v>
      </c>
      <c r="Z632">
        <f t="shared" si="49"/>
        <v>72</v>
      </c>
      <c r="AA632" s="48"/>
    </row>
    <row r="633" spans="1:27">
      <c r="A633" s="179">
        <v>45817</v>
      </c>
      <c r="B633" s="178" t="s">
        <v>5369</v>
      </c>
      <c r="C633" s="178" t="s">
        <v>5370</v>
      </c>
      <c r="D633" s="178" t="s">
        <v>12</v>
      </c>
      <c r="E633" s="178" t="s">
        <v>17</v>
      </c>
      <c r="F633" s="178" t="s">
        <v>5371</v>
      </c>
      <c r="G633" s="178" t="s">
        <v>1222</v>
      </c>
      <c r="H633" s="178" t="s">
        <v>31</v>
      </c>
      <c r="I633" s="178" t="s">
        <v>1222</v>
      </c>
      <c r="J633" s="178" t="s">
        <v>4786</v>
      </c>
      <c r="K633" s="178" t="s">
        <v>4854</v>
      </c>
      <c r="L633" s="180">
        <v>50</v>
      </c>
      <c r="M633" s="181">
        <v>3097</v>
      </c>
      <c r="N633" s="2" t="str">
        <f>VLOOKUP($J633,'Material category'!B:D,2,0)</f>
        <v>CA MN</v>
      </c>
      <c r="O633" s="123">
        <f>VLOOKUP(E633,'Billing Type Category'!A:C,3,0)*$L633</f>
        <v>50</v>
      </c>
      <c r="P633" s="123">
        <f>VLOOKUP($J633,'Material category'!B:F,5,FALSE)*O633</f>
        <v>3139.5</v>
      </c>
      <c r="Q633" s="123">
        <f t="shared" si="45"/>
        <v>42.5</v>
      </c>
      <c r="R633" s="6">
        <f>VLOOKUP(E633,'Billing Type Category'!A:C,3,0)*M633</f>
        <v>3097</v>
      </c>
      <c r="S633" s="6">
        <f>VLOOKUP($J633,'Material category'!B:F,4,FALSE)*O633</f>
        <v>3600</v>
      </c>
      <c r="T633" s="6">
        <f t="shared" si="46"/>
        <v>235.51401869158877</v>
      </c>
      <c r="U633" s="6">
        <f t="shared" si="47"/>
        <v>3332.5140186915887</v>
      </c>
      <c r="V633" s="2" t="str">
        <f>VLOOKUP($J633,'Material category'!B:D,3,0)</f>
        <v>CA</v>
      </c>
      <c r="W633" s="2" t="str">
        <f>VLOOKUP(G633,'Cust Category'!A:C,3,0)</f>
        <v>Key Account</v>
      </c>
      <c r="X633" s="2" t="str">
        <f>VLOOKUP(G633,'Cust Category'!A:C,2,0)</f>
        <v>VILLA MARKET J.P. CO., LTD.</v>
      </c>
      <c r="Y633" s="31">
        <f t="shared" si="48"/>
        <v>62.79</v>
      </c>
      <c r="Z633">
        <f t="shared" si="49"/>
        <v>72</v>
      </c>
      <c r="AA633" s="48"/>
    </row>
    <row r="634" spans="1:27">
      <c r="A634" s="179">
        <v>45817</v>
      </c>
      <c r="B634" s="178" t="s">
        <v>5369</v>
      </c>
      <c r="C634" s="178" t="s">
        <v>5370</v>
      </c>
      <c r="D634" s="178" t="s">
        <v>12</v>
      </c>
      <c r="E634" s="178" t="s">
        <v>17</v>
      </c>
      <c r="F634" s="178" t="s">
        <v>5371</v>
      </c>
      <c r="G634" s="178" t="s">
        <v>1222</v>
      </c>
      <c r="H634" s="178" t="s">
        <v>31</v>
      </c>
      <c r="I634" s="178" t="s">
        <v>1222</v>
      </c>
      <c r="J634" s="178" t="s">
        <v>4801</v>
      </c>
      <c r="K634" s="178" t="s">
        <v>4834</v>
      </c>
      <c r="L634" s="180">
        <v>40</v>
      </c>
      <c r="M634" s="181">
        <v>2511.6</v>
      </c>
      <c r="N634" s="2" t="str">
        <f>VLOOKUP($J634,'Material category'!B:D,2,0)</f>
        <v>CA 100S YL</v>
      </c>
      <c r="O634" s="123">
        <f>VLOOKUP(E634,'Billing Type Category'!A:C,3,0)*$L634</f>
        <v>40</v>
      </c>
      <c r="P634" s="123">
        <f>VLOOKUP($J634,'Material category'!B:F,5,FALSE)*O634</f>
        <v>2511.6</v>
      </c>
      <c r="Q634" s="123">
        <f t="shared" si="45"/>
        <v>0</v>
      </c>
      <c r="R634" s="6">
        <f>VLOOKUP(E634,'Billing Type Category'!A:C,3,0)*M634</f>
        <v>2511.6</v>
      </c>
      <c r="S634" s="6">
        <f>VLOOKUP($J634,'Material category'!B:F,4,FALSE)*O634</f>
        <v>2880</v>
      </c>
      <c r="T634" s="6">
        <f t="shared" si="46"/>
        <v>188.41121495327104</v>
      </c>
      <c r="U634" s="6">
        <f t="shared" si="47"/>
        <v>2700.0112149532711</v>
      </c>
      <c r="V634" s="2" t="str">
        <f>VLOOKUP($J634,'Material category'!B:D,3,0)</f>
        <v>CAHD</v>
      </c>
      <c r="W634" s="2" t="str">
        <f>VLOOKUP(G634,'Cust Category'!A:C,3,0)</f>
        <v>Key Account</v>
      </c>
      <c r="X634" s="2" t="str">
        <f>VLOOKUP(G634,'Cust Category'!A:C,2,0)</f>
        <v>VILLA MARKET J.P. CO., LTD.</v>
      </c>
      <c r="Y634" s="31">
        <f t="shared" si="48"/>
        <v>62.79</v>
      </c>
      <c r="Z634">
        <f t="shared" si="49"/>
        <v>72</v>
      </c>
      <c r="AA634" s="48"/>
    </row>
    <row r="635" spans="1:27">
      <c r="A635" s="179">
        <v>45817</v>
      </c>
      <c r="B635" s="178" t="s">
        <v>5372</v>
      </c>
      <c r="C635" s="178" t="s">
        <v>5373</v>
      </c>
      <c r="D635" s="178" t="s">
        <v>12</v>
      </c>
      <c r="E635" s="178" t="s">
        <v>17</v>
      </c>
      <c r="F635" s="178" t="s">
        <v>5374</v>
      </c>
      <c r="G635" s="178" t="s">
        <v>1216</v>
      </c>
      <c r="H635" s="178" t="s">
        <v>31</v>
      </c>
      <c r="I635" s="178" t="s">
        <v>1216</v>
      </c>
      <c r="J635" s="178" t="s">
        <v>4782</v>
      </c>
      <c r="K635" s="178" t="s">
        <v>4833</v>
      </c>
      <c r="L635" s="180">
        <v>210</v>
      </c>
      <c r="M635" s="181">
        <v>13007.4</v>
      </c>
      <c r="N635" s="2" t="str">
        <f>VLOOKUP($J635,'Material category'!B:D,2,0)</f>
        <v>CA BL</v>
      </c>
      <c r="O635" s="123">
        <f>VLOOKUP(E635,'Billing Type Category'!A:C,3,0)*$L635</f>
        <v>210</v>
      </c>
      <c r="P635" s="123">
        <f>VLOOKUP($J635,'Material category'!B:F,5,FALSE)*O635</f>
        <v>13185.9</v>
      </c>
      <c r="Q635" s="123">
        <f t="shared" si="45"/>
        <v>178.5</v>
      </c>
      <c r="R635" s="6">
        <f>VLOOKUP(E635,'Billing Type Category'!A:C,3,0)*M635</f>
        <v>13007.4</v>
      </c>
      <c r="S635" s="6">
        <f>VLOOKUP($J635,'Material category'!B:F,4,FALSE)*O635</f>
        <v>15120</v>
      </c>
      <c r="T635" s="6">
        <f t="shared" si="46"/>
        <v>989.15887850467288</v>
      </c>
      <c r="U635" s="6">
        <f t="shared" si="47"/>
        <v>13996.558878504673</v>
      </c>
      <c r="V635" s="2" t="str">
        <f>VLOOKUP($J635,'Material category'!B:D,3,0)</f>
        <v>CA</v>
      </c>
      <c r="W635" s="2" t="str">
        <f>VLOOKUP(G635,'Cust Category'!A:C,3,0)</f>
        <v>Key Account</v>
      </c>
      <c r="X635" s="2" t="str">
        <f>VLOOKUP(G635,'Cust Category'!A:C,2,0)</f>
        <v>VILLA MARKET J.P. CO., LTD.</v>
      </c>
      <c r="Y635" s="31">
        <f t="shared" si="48"/>
        <v>62.79</v>
      </c>
      <c r="Z635">
        <f t="shared" si="49"/>
        <v>72</v>
      </c>
      <c r="AA635" s="48"/>
    </row>
    <row r="636" spans="1:27">
      <c r="A636" s="179">
        <v>45817</v>
      </c>
      <c r="B636" s="178" t="s">
        <v>5375</v>
      </c>
      <c r="C636" s="178" t="s">
        <v>5376</v>
      </c>
      <c r="D636" s="178" t="s">
        <v>12</v>
      </c>
      <c r="E636" s="178" t="s">
        <v>17</v>
      </c>
      <c r="F636" s="178" t="s">
        <v>5377</v>
      </c>
      <c r="G636" s="178" t="s">
        <v>1210</v>
      </c>
      <c r="H636" s="178" t="s">
        <v>31</v>
      </c>
      <c r="I636" s="178" t="s">
        <v>1210</v>
      </c>
      <c r="J636" s="178" t="s">
        <v>4792</v>
      </c>
      <c r="K636" s="178" t="s">
        <v>4851</v>
      </c>
      <c r="L636" s="180">
        <v>10</v>
      </c>
      <c r="M636" s="181">
        <v>1475.5</v>
      </c>
      <c r="N636" s="2" t="str">
        <f>VLOOKUP($J636,'Material category'!B:D,2,0)</f>
        <v>ME OP</v>
      </c>
      <c r="O636" s="123">
        <f>VLOOKUP(E636,'Billing Type Category'!A:C,3,0)*$L636</f>
        <v>10</v>
      </c>
      <c r="P636" s="123">
        <f>VLOOKUP($J636,'Material category'!B:F,5,FALSE)*O636</f>
        <v>1515.5</v>
      </c>
      <c r="Q636" s="123">
        <f t="shared" si="45"/>
        <v>40</v>
      </c>
      <c r="R636" s="6">
        <f>VLOOKUP(E636,'Billing Type Category'!A:C,3,0)*M636</f>
        <v>1475.5</v>
      </c>
      <c r="S636" s="6">
        <f>VLOOKUP($J636,'Material category'!B:F,4,FALSE)*O636</f>
        <v>1750</v>
      </c>
      <c r="T636" s="6">
        <f t="shared" si="46"/>
        <v>114.48598130841121</v>
      </c>
      <c r="U636" s="6">
        <f t="shared" si="47"/>
        <v>1589.9859813084113</v>
      </c>
      <c r="V636" s="2" t="str">
        <f>VLOOKUP($J636,'Material category'!B:D,3,0)</f>
        <v>EV</v>
      </c>
      <c r="W636" s="2" t="str">
        <f>VLOOKUP(G636,'Cust Category'!A:C,3,0)</f>
        <v>Key Account</v>
      </c>
      <c r="X636" s="2" t="str">
        <f>VLOOKUP(G636,'Cust Category'!A:C,2,0)</f>
        <v>VILLA MARKET J.P. CO., LTD.</v>
      </c>
      <c r="Y636" s="31">
        <f t="shared" si="48"/>
        <v>151.55000000000001</v>
      </c>
      <c r="Z636">
        <f t="shared" si="49"/>
        <v>175</v>
      </c>
      <c r="AA636" s="48"/>
    </row>
    <row r="637" spans="1:27">
      <c r="A637" s="179">
        <v>45817</v>
      </c>
      <c r="B637" s="178" t="s">
        <v>5375</v>
      </c>
      <c r="C637" s="178" t="s">
        <v>5376</v>
      </c>
      <c r="D637" s="178" t="s">
        <v>12</v>
      </c>
      <c r="E637" s="178" t="s">
        <v>17</v>
      </c>
      <c r="F637" s="178" t="s">
        <v>5377</v>
      </c>
      <c r="G637" s="178" t="s">
        <v>1210</v>
      </c>
      <c r="H637" s="178" t="s">
        <v>31</v>
      </c>
      <c r="I637" s="178" t="s">
        <v>1210</v>
      </c>
      <c r="J637" s="178" t="s">
        <v>4785</v>
      </c>
      <c r="K637" s="178" t="s">
        <v>4832</v>
      </c>
      <c r="L637" s="180">
        <v>70</v>
      </c>
      <c r="M637" s="181">
        <v>4335.8</v>
      </c>
      <c r="N637" s="2" t="str">
        <f>VLOOKUP($J637,'Material category'!B:D,2,0)</f>
        <v>CA FL</v>
      </c>
      <c r="O637" s="123">
        <f>VLOOKUP(E637,'Billing Type Category'!A:C,3,0)*$L637</f>
        <v>70</v>
      </c>
      <c r="P637" s="123">
        <f>VLOOKUP($J637,'Material category'!B:F,5,FALSE)*O637</f>
        <v>4395.3</v>
      </c>
      <c r="Q637" s="123">
        <f t="shared" si="45"/>
        <v>59.5</v>
      </c>
      <c r="R637" s="6">
        <f>VLOOKUP(E637,'Billing Type Category'!A:C,3,0)*M637</f>
        <v>4335.8</v>
      </c>
      <c r="S637" s="6">
        <f>VLOOKUP($J637,'Material category'!B:F,4,FALSE)*O637</f>
        <v>5040</v>
      </c>
      <c r="T637" s="6">
        <f t="shared" si="46"/>
        <v>329.71962616822429</v>
      </c>
      <c r="U637" s="6">
        <f t="shared" si="47"/>
        <v>4665.5196261682249</v>
      </c>
      <c r="V637" s="2" t="str">
        <f>VLOOKUP($J637,'Material category'!B:D,3,0)</f>
        <v>CA</v>
      </c>
      <c r="W637" s="2" t="str">
        <f>VLOOKUP(G637,'Cust Category'!A:C,3,0)</f>
        <v>Key Account</v>
      </c>
      <c r="X637" s="2" t="str">
        <f>VLOOKUP(G637,'Cust Category'!A:C,2,0)</f>
        <v>VILLA MARKET J.P. CO., LTD.</v>
      </c>
      <c r="Y637" s="31">
        <f t="shared" si="48"/>
        <v>62.79</v>
      </c>
      <c r="Z637">
        <f t="shared" si="49"/>
        <v>72</v>
      </c>
      <c r="AA637" s="48"/>
    </row>
    <row r="638" spans="1:27">
      <c r="A638" s="179">
        <v>45817</v>
      </c>
      <c r="B638" s="178" t="s">
        <v>5375</v>
      </c>
      <c r="C638" s="178" t="s">
        <v>5376</v>
      </c>
      <c r="D638" s="178" t="s">
        <v>12</v>
      </c>
      <c r="E638" s="178" t="s">
        <v>17</v>
      </c>
      <c r="F638" s="178" t="s">
        <v>5377</v>
      </c>
      <c r="G638" s="178" t="s">
        <v>1210</v>
      </c>
      <c r="H638" s="178" t="s">
        <v>31</v>
      </c>
      <c r="I638" s="178" t="s">
        <v>1210</v>
      </c>
      <c r="J638" s="178" t="s">
        <v>4786</v>
      </c>
      <c r="K638" s="178" t="s">
        <v>4854</v>
      </c>
      <c r="L638" s="180">
        <v>10</v>
      </c>
      <c r="M638" s="181">
        <v>619.4</v>
      </c>
      <c r="N638" s="2" t="str">
        <f>VLOOKUP($J638,'Material category'!B:D,2,0)</f>
        <v>CA MN</v>
      </c>
      <c r="O638" s="123">
        <f>VLOOKUP(E638,'Billing Type Category'!A:C,3,0)*$L638</f>
        <v>10</v>
      </c>
      <c r="P638" s="123">
        <f>VLOOKUP($J638,'Material category'!B:F,5,FALSE)*O638</f>
        <v>627.9</v>
      </c>
      <c r="Q638" s="123">
        <f t="shared" si="45"/>
        <v>8.5</v>
      </c>
      <c r="R638" s="6">
        <f>VLOOKUP(E638,'Billing Type Category'!A:C,3,0)*M638</f>
        <v>619.4</v>
      </c>
      <c r="S638" s="6">
        <f>VLOOKUP($J638,'Material category'!B:F,4,FALSE)*O638</f>
        <v>720</v>
      </c>
      <c r="T638" s="6">
        <f t="shared" si="46"/>
        <v>47.10280373831776</v>
      </c>
      <c r="U638" s="6">
        <f t="shared" si="47"/>
        <v>666.50280373831777</v>
      </c>
      <c r="V638" s="2" t="str">
        <f>VLOOKUP($J638,'Material category'!B:D,3,0)</f>
        <v>CA</v>
      </c>
      <c r="W638" s="2" t="str">
        <f>VLOOKUP(G638,'Cust Category'!A:C,3,0)</f>
        <v>Key Account</v>
      </c>
      <c r="X638" s="2" t="str">
        <f>VLOOKUP(G638,'Cust Category'!A:C,2,0)</f>
        <v>VILLA MARKET J.P. CO., LTD.</v>
      </c>
      <c r="Y638" s="31">
        <f t="shared" si="48"/>
        <v>62.79</v>
      </c>
      <c r="Z638">
        <f t="shared" si="49"/>
        <v>72</v>
      </c>
      <c r="AA638" s="48"/>
    </row>
    <row r="639" spans="1:27">
      <c r="A639" s="179">
        <v>45817</v>
      </c>
      <c r="B639" s="178" t="s">
        <v>5378</v>
      </c>
      <c r="C639" s="178" t="s">
        <v>5379</v>
      </c>
      <c r="D639" s="178" t="s">
        <v>12</v>
      </c>
      <c r="E639" s="178" t="s">
        <v>17</v>
      </c>
      <c r="F639" s="178" t="s">
        <v>5380</v>
      </c>
      <c r="G639" s="178" t="s">
        <v>1199</v>
      </c>
      <c r="H639" s="178" t="s">
        <v>31</v>
      </c>
      <c r="I639" s="178" t="s">
        <v>1199</v>
      </c>
      <c r="J639" s="178" t="s">
        <v>4791</v>
      </c>
      <c r="K639" s="178" t="s">
        <v>4820</v>
      </c>
      <c r="L639" s="180">
        <v>10</v>
      </c>
      <c r="M639" s="181">
        <v>1344.7</v>
      </c>
      <c r="N639" s="2" t="str">
        <f>VLOOKUP($J639,'Material category'!B:D,2,0)</f>
        <v>ME SB</v>
      </c>
      <c r="O639" s="123">
        <f>VLOOKUP(E639,'Billing Type Category'!A:C,3,0)*$L639</f>
        <v>10</v>
      </c>
      <c r="P639" s="123">
        <f>VLOOKUP($J639,'Material category'!B:F,5,FALSE)*O639</f>
        <v>1385.3</v>
      </c>
      <c r="Q639" s="123">
        <f t="shared" si="45"/>
        <v>40.599999999999909</v>
      </c>
      <c r="R639" s="6">
        <f>VLOOKUP(E639,'Billing Type Category'!A:C,3,0)*M639</f>
        <v>1344.7</v>
      </c>
      <c r="S639" s="6">
        <f>VLOOKUP($J639,'Material category'!B:F,4,FALSE)*O639</f>
        <v>1600</v>
      </c>
      <c r="T639" s="6">
        <f t="shared" si="46"/>
        <v>104.67289719626169</v>
      </c>
      <c r="U639" s="6">
        <f t="shared" si="47"/>
        <v>1449.3728971962616</v>
      </c>
      <c r="V639" s="2" t="str">
        <f>VLOOKUP($J639,'Material category'!B:D,3,0)</f>
        <v>EV</v>
      </c>
      <c r="W639" s="2" t="str">
        <f>VLOOKUP(G639,'Cust Category'!A:C,3,0)</f>
        <v>Key Account</v>
      </c>
      <c r="X639" s="2" t="str">
        <f>VLOOKUP(G639,'Cust Category'!A:C,2,0)</f>
        <v>VILLA MARKET J.P. CO., LTD.</v>
      </c>
      <c r="Y639" s="31">
        <f t="shared" si="48"/>
        <v>138.53</v>
      </c>
      <c r="Z639">
        <f t="shared" si="49"/>
        <v>160</v>
      </c>
      <c r="AA639" s="48"/>
    </row>
    <row r="640" spans="1:27">
      <c r="A640" s="179">
        <v>45817</v>
      </c>
      <c r="B640" s="178" t="s">
        <v>5381</v>
      </c>
      <c r="C640" s="178" t="s">
        <v>5382</v>
      </c>
      <c r="D640" s="178" t="s">
        <v>12</v>
      </c>
      <c r="E640" s="178" t="s">
        <v>17</v>
      </c>
      <c r="F640" s="178" t="s">
        <v>5383</v>
      </c>
      <c r="G640" s="178" t="s">
        <v>1227</v>
      </c>
      <c r="H640" s="178" t="s">
        <v>31</v>
      </c>
      <c r="I640" s="178" t="s">
        <v>1227</v>
      </c>
      <c r="J640" s="178" t="s">
        <v>4900</v>
      </c>
      <c r="K640" s="178" t="s">
        <v>4831</v>
      </c>
      <c r="L640" s="180">
        <v>10</v>
      </c>
      <c r="M640" s="181">
        <v>623</v>
      </c>
      <c r="N640" s="2" t="str">
        <f>VLOOKUP($J640,'Material category'!B:D,2,0)</f>
        <v>WC GR</v>
      </c>
      <c r="O640" s="123">
        <f>VLOOKUP(E640,'Billing Type Category'!A:C,3,0)*$L640</f>
        <v>10</v>
      </c>
      <c r="P640" s="123">
        <f>VLOOKUP($J640,'Material category'!B:F,5,FALSE)*O640</f>
        <v>627.9</v>
      </c>
      <c r="Q640" s="123">
        <f t="shared" si="45"/>
        <v>4.8999999999999773</v>
      </c>
      <c r="R640" s="6">
        <f>VLOOKUP(E640,'Billing Type Category'!A:C,3,0)*M640</f>
        <v>623</v>
      </c>
      <c r="S640" s="6">
        <f>VLOOKUP($J640,'Material category'!B:F,4,FALSE)*O640</f>
        <v>720</v>
      </c>
      <c r="T640" s="6">
        <f t="shared" si="46"/>
        <v>47.10280373831776</v>
      </c>
      <c r="U640" s="6">
        <f t="shared" si="47"/>
        <v>670.10280373831779</v>
      </c>
      <c r="V640" s="2" t="str">
        <f>VLOOKUP($J640,'Material category'!B:D,3,0)</f>
        <v>WI</v>
      </c>
      <c r="W640" s="2" t="str">
        <f>VLOOKUP(G640,'Cust Category'!A:C,3,0)</f>
        <v>Key Account</v>
      </c>
      <c r="X640" s="2" t="str">
        <f>VLOOKUP(G640,'Cust Category'!A:C,2,0)</f>
        <v>VILLA MARKET J.P. CO., LTD.</v>
      </c>
      <c r="Y640" s="31">
        <f t="shared" si="48"/>
        <v>62.79</v>
      </c>
      <c r="Z640">
        <f t="shared" si="49"/>
        <v>72</v>
      </c>
      <c r="AA640" s="48"/>
    </row>
    <row r="641" spans="1:27">
      <c r="A641" s="179">
        <v>45817</v>
      </c>
      <c r="B641" s="178" t="s">
        <v>5384</v>
      </c>
      <c r="C641" s="178" t="s">
        <v>5385</v>
      </c>
      <c r="D641" s="178" t="s">
        <v>12</v>
      </c>
      <c r="E641" s="178" t="s">
        <v>17</v>
      </c>
      <c r="F641" s="178" t="s">
        <v>5386</v>
      </c>
      <c r="G641" s="178" t="s">
        <v>1390</v>
      </c>
      <c r="H641" s="178" t="s">
        <v>31</v>
      </c>
      <c r="I641" s="178" t="s">
        <v>1390</v>
      </c>
      <c r="J641" s="178" t="s">
        <v>4791</v>
      </c>
      <c r="K641" s="178" t="s">
        <v>4820</v>
      </c>
      <c r="L641" s="180">
        <v>20</v>
      </c>
      <c r="M641" s="181">
        <v>2689.4</v>
      </c>
      <c r="N641" s="2" t="str">
        <f>VLOOKUP($J641,'Material category'!B:D,2,0)</f>
        <v>ME SB</v>
      </c>
      <c r="O641" s="123">
        <f>VLOOKUP(E641,'Billing Type Category'!A:C,3,0)*$L641</f>
        <v>20</v>
      </c>
      <c r="P641" s="123">
        <f>VLOOKUP($J641,'Material category'!B:F,5,FALSE)*O641</f>
        <v>2770.6</v>
      </c>
      <c r="Q641" s="123">
        <f t="shared" si="45"/>
        <v>81.199999999999818</v>
      </c>
      <c r="R641" s="6">
        <f>VLOOKUP(E641,'Billing Type Category'!A:C,3,0)*M641</f>
        <v>2689.4</v>
      </c>
      <c r="S641" s="6">
        <f>VLOOKUP($J641,'Material category'!B:F,4,FALSE)*O641</f>
        <v>3200</v>
      </c>
      <c r="T641" s="6">
        <f t="shared" si="46"/>
        <v>209.34579439252337</v>
      </c>
      <c r="U641" s="6">
        <f t="shared" si="47"/>
        <v>2898.7457943925233</v>
      </c>
      <c r="V641" s="2" t="str">
        <f>VLOOKUP($J641,'Material category'!B:D,3,0)</f>
        <v>EV</v>
      </c>
      <c r="W641" s="2" t="str">
        <f>VLOOKUP(G641,'Cust Category'!A:C,3,0)</f>
        <v>Key Account</v>
      </c>
      <c r="X641" s="2" t="str">
        <f>VLOOKUP(G641,'Cust Category'!A:C,2,0)</f>
        <v>VILLA MARKET J.P. CO., LTD.</v>
      </c>
      <c r="Y641" s="31">
        <f t="shared" si="48"/>
        <v>138.53</v>
      </c>
      <c r="Z641">
        <f t="shared" si="49"/>
        <v>160</v>
      </c>
      <c r="AA641" s="48"/>
    </row>
    <row r="642" spans="1:27">
      <c r="A642" s="179">
        <v>45817</v>
      </c>
      <c r="B642" s="178" t="s">
        <v>5384</v>
      </c>
      <c r="C642" s="178" t="s">
        <v>5385</v>
      </c>
      <c r="D642" s="178" t="s">
        <v>12</v>
      </c>
      <c r="E642" s="178" t="s">
        <v>17</v>
      </c>
      <c r="F642" s="178" t="s">
        <v>5386</v>
      </c>
      <c r="G642" s="178" t="s">
        <v>1390</v>
      </c>
      <c r="H642" s="178" t="s">
        <v>31</v>
      </c>
      <c r="I642" s="178" t="s">
        <v>1390</v>
      </c>
      <c r="J642" s="178" t="s">
        <v>4782</v>
      </c>
      <c r="K642" s="178" t="s">
        <v>4833</v>
      </c>
      <c r="L642" s="180">
        <v>10</v>
      </c>
      <c r="M642" s="181">
        <v>619.4</v>
      </c>
      <c r="N642" s="2" t="str">
        <f>VLOOKUP($J642,'Material category'!B:D,2,0)</f>
        <v>CA BL</v>
      </c>
      <c r="O642" s="123">
        <f>VLOOKUP(E642,'Billing Type Category'!A:C,3,0)*$L642</f>
        <v>10</v>
      </c>
      <c r="P642" s="123">
        <f>VLOOKUP($J642,'Material category'!B:F,5,FALSE)*O642</f>
        <v>627.9</v>
      </c>
      <c r="Q642" s="123">
        <f t="shared" ref="Q642:Q705" si="50">P642-R642</f>
        <v>8.5</v>
      </c>
      <c r="R642" s="6">
        <f>VLOOKUP(E642,'Billing Type Category'!A:C,3,0)*M642</f>
        <v>619.4</v>
      </c>
      <c r="S642" s="6">
        <f>VLOOKUP($J642,'Material category'!B:F,4,FALSE)*O642</f>
        <v>720</v>
      </c>
      <c r="T642" s="6">
        <f t="shared" ref="T642:T705" si="51">S642*7/107</f>
        <v>47.10280373831776</v>
      </c>
      <c r="U642" s="6">
        <f t="shared" ref="U642:U705" si="52">R642+T642</f>
        <v>666.50280373831777</v>
      </c>
      <c r="V642" s="2" t="str">
        <f>VLOOKUP($J642,'Material category'!B:D,3,0)</f>
        <v>CA</v>
      </c>
      <c r="W642" s="2" t="str">
        <f>VLOOKUP(G642,'Cust Category'!A:C,3,0)</f>
        <v>Key Account</v>
      </c>
      <c r="X642" s="2" t="str">
        <f>VLOOKUP(G642,'Cust Category'!A:C,2,0)</f>
        <v>VILLA MARKET J.P. CO., LTD.</v>
      </c>
      <c r="Y642" s="31">
        <f t="shared" ref="Y642:Y705" si="53">P642/O642</f>
        <v>62.79</v>
      </c>
      <c r="Z642">
        <f t="shared" ref="Z642:Z705" si="54">S642/O642</f>
        <v>72</v>
      </c>
      <c r="AA642" s="48"/>
    </row>
    <row r="643" spans="1:27">
      <c r="A643" s="179">
        <v>45817</v>
      </c>
      <c r="B643" s="178" t="s">
        <v>5387</v>
      </c>
      <c r="C643" s="178" t="s">
        <v>5388</v>
      </c>
      <c r="D643" s="178" t="s">
        <v>12</v>
      </c>
      <c r="E643" s="178" t="s">
        <v>17</v>
      </c>
      <c r="F643" s="178" t="s">
        <v>5389</v>
      </c>
      <c r="G643" s="178" t="s">
        <v>4872</v>
      </c>
      <c r="H643" s="178" t="s">
        <v>31</v>
      </c>
      <c r="I643" s="178" t="s">
        <v>4872</v>
      </c>
      <c r="J643" s="178" t="s">
        <v>4792</v>
      </c>
      <c r="K643" s="178" t="s">
        <v>4851</v>
      </c>
      <c r="L643" s="180">
        <v>50</v>
      </c>
      <c r="M643" s="181">
        <v>7377.5</v>
      </c>
      <c r="N643" s="2" t="str">
        <f>VLOOKUP($J643,'Material category'!B:D,2,0)</f>
        <v>ME OP</v>
      </c>
      <c r="O643" s="123">
        <f>VLOOKUP(E643,'Billing Type Category'!A:C,3,0)*$L643</f>
        <v>50</v>
      </c>
      <c r="P643" s="123">
        <f>VLOOKUP($J643,'Material category'!B:F,5,FALSE)*O643</f>
        <v>7577.5000000000009</v>
      </c>
      <c r="Q643" s="123">
        <f t="shared" si="50"/>
        <v>200.00000000000091</v>
      </c>
      <c r="R643" s="6">
        <f>VLOOKUP(E643,'Billing Type Category'!A:C,3,0)*M643</f>
        <v>7377.5</v>
      </c>
      <c r="S643" s="6">
        <f>VLOOKUP($J643,'Material category'!B:F,4,FALSE)*O643</f>
        <v>8750</v>
      </c>
      <c r="T643" s="6">
        <f t="shared" si="51"/>
        <v>572.42990654205607</v>
      </c>
      <c r="U643" s="6">
        <f t="shared" si="52"/>
        <v>7949.9299065420564</v>
      </c>
      <c r="V643" s="2" t="str">
        <f>VLOOKUP($J643,'Material category'!B:D,3,0)</f>
        <v>EV</v>
      </c>
      <c r="W643" s="2" t="str">
        <f>VLOOKUP(G643,'Cust Category'!A:C,3,0)</f>
        <v>Key Account</v>
      </c>
      <c r="X643" s="2" t="str">
        <f>VLOOKUP(G643,'Cust Category'!A:C,2,0)</f>
        <v>VILLA MARKET J.P. CO., LTD.</v>
      </c>
      <c r="Y643" s="31">
        <f t="shared" si="53"/>
        <v>151.55000000000001</v>
      </c>
      <c r="Z643">
        <f t="shared" si="54"/>
        <v>175</v>
      </c>
      <c r="AA643" s="48"/>
    </row>
    <row r="644" spans="1:27">
      <c r="A644" s="179">
        <v>45817</v>
      </c>
      <c r="B644" s="178" t="s">
        <v>5390</v>
      </c>
      <c r="C644" s="178" t="s">
        <v>5391</v>
      </c>
      <c r="D644" s="178" t="s">
        <v>12</v>
      </c>
      <c r="E644" s="178" t="s">
        <v>17</v>
      </c>
      <c r="F644" s="178" t="s">
        <v>5392</v>
      </c>
      <c r="G644" s="178" t="s">
        <v>1182</v>
      </c>
      <c r="H644" s="178" t="s">
        <v>25</v>
      </c>
      <c r="I644" s="178" t="s">
        <v>1182</v>
      </c>
      <c r="J644" s="178" t="s">
        <v>4902</v>
      </c>
      <c r="K644" s="178" t="s">
        <v>4821</v>
      </c>
      <c r="L644" s="180">
        <v>10</v>
      </c>
      <c r="M644" s="181">
        <v>1342.8</v>
      </c>
      <c r="N644" s="2" t="str">
        <f>VLOOKUP($J644,'Material category'!B:D,2,0)</f>
        <v>ME OB</v>
      </c>
      <c r="O644" s="123">
        <f>VLOOKUP(E644,'Billing Type Category'!A:C,3,0)*$L644</f>
        <v>10</v>
      </c>
      <c r="P644" s="123">
        <f>VLOOKUP($J644,'Material category'!B:F,5,FALSE)*O644</f>
        <v>1385.3</v>
      </c>
      <c r="Q644" s="123">
        <f t="shared" si="50"/>
        <v>42.5</v>
      </c>
      <c r="R644" s="6">
        <f>VLOOKUP(E644,'Billing Type Category'!A:C,3,0)*M644</f>
        <v>1342.8</v>
      </c>
      <c r="S644" s="6">
        <f>VLOOKUP($J644,'Material category'!B:F,4,FALSE)*O644</f>
        <v>1600</v>
      </c>
      <c r="T644" s="6">
        <f t="shared" si="51"/>
        <v>104.67289719626169</v>
      </c>
      <c r="U644" s="6">
        <f t="shared" si="52"/>
        <v>1447.4728971962616</v>
      </c>
      <c r="V644" s="2" t="str">
        <f>VLOOKUP($J644,'Material category'!B:D,3,0)</f>
        <v>EV</v>
      </c>
      <c r="W644" s="2" t="str">
        <f>VLOOKUP(G644,'Cust Category'!A:C,3,0)</f>
        <v>Key Account</v>
      </c>
      <c r="X644" s="2" t="str">
        <f>VLOOKUP(G644,'Cust Category'!A:C,2,0)</f>
        <v>FOODLAND SUPERMARKET CO., LTD.</v>
      </c>
      <c r="Y644" s="31">
        <f t="shared" si="53"/>
        <v>138.53</v>
      </c>
      <c r="Z644">
        <f t="shared" si="54"/>
        <v>160</v>
      </c>
      <c r="AA644" s="48"/>
    </row>
    <row r="645" spans="1:27" s="144" customFormat="1">
      <c r="A645" s="179">
        <v>45817</v>
      </c>
      <c r="B645" s="178" t="s">
        <v>5390</v>
      </c>
      <c r="C645" s="178" t="s">
        <v>5391</v>
      </c>
      <c r="D645" s="178" t="s">
        <v>12</v>
      </c>
      <c r="E645" s="178" t="s">
        <v>17</v>
      </c>
      <c r="F645" s="178" t="s">
        <v>5392</v>
      </c>
      <c r="G645" s="178" t="s">
        <v>1182</v>
      </c>
      <c r="H645" s="178" t="s">
        <v>25</v>
      </c>
      <c r="I645" s="178" t="s">
        <v>1182</v>
      </c>
      <c r="J645" s="178" t="s">
        <v>4791</v>
      </c>
      <c r="K645" s="178" t="s">
        <v>4820</v>
      </c>
      <c r="L645" s="180">
        <v>100</v>
      </c>
      <c r="M645" s="181">
        <v>13428</v>
      </c>
      <c r="N645" s="2" t="str">
        <f>VLOOKUP($J645,'Material category'!B:D,2,0)</f>
        <v>ME SB</v>
      </c>
      <c r="O645" s="123">
        <f>VLOOKUP(E645,'Billing Type Category'!A:C,3,0)*$L645</f>
        <v>100</v>
      </c>
      <c r="P645" s="123">
        <f>VLOOKUP($J645,'Material category'!B:F,5,FALSE)*O645</f>
        <v>13853</v>
      </c>
      <c r="Q645" s="123">
        <f t="shared" si="50"/>
        <v>425</v>
      </c>
      <c r="R645" s="6">
        <f>VLOOKUP(E645,'Billing Type Category'!A:C,3,0)*M645</f>
        <v>13428</v>
      </c>
      <c r="S645" s="6">
        <f>VLOOKUP($J645,'Material category'!B:F,4,FALSE)*O645</f>
        <v>16000</v>
      </c>
      <c r="T645" s="6">
        <f t="shared" si="51"/>
        <v>1046.7289719626169</v>
      </c>
      <c r="U645" s="6">
        <f t="shared" si="52"/>
        <v>14474.728971962617</v>
      </c>
      <c r="V645" s="2" t="str">
        <f>VLOOKUP($J645,'Material category'!B:D,3,0)</f>
        <v>EV</v>
      </c>
      <c r="W645" s="2" t="str">
        <f>VLOOKUP(G645,'Cust Category'!A:C,3,0)</f>
        <v>Key Account</v>
      </c>
      <c r="X645" s="2" t="str">
        <f>VLOOKUP(G645,'Cust Category'!A:C,2,0)</f>
        <v>FOODLAND SUPERMARKET CO., LTD.</v>
      </c>
      <c r="Y645" s="31">
        <f t="shared" si="53"/>
        <v>138.53</v>
      </c>
      <c r="Z645">
        <f t="shared" si="54"/>
        <v>160</v>
      </c>
      <c r="AA645" s="177"/>
    </row>
    <row r="646" spans="1:27">
      <c r="A646" s="179">
        <v>45817</v>
      </c>
      <c r="B646" s="178" t="s">
        <v>5390</v>
      </c>
      <c r="C646" s="178" t="s">
        <v>5391</v>
      </c>
      <c r="D646" s="178" t="s">
        <v>12</v>
      </c>
      <c r="E646" s="178" t="s">
        <v>17</v>
      </c>
      <c r="F646" s="178" t="s">
        <v>5392</v>
      </c>
      <c r="G646" s="178" t="s">
        <v>1182</v>
      </c>
      <c r="H646" s="178" t="s">
        <v>25</v>
      </c>
      <c r="I646" s="178" t="s">
        <v>1182</v>
      </c>
      <c r="J646" s="178" t="s">
        <v>4792</v>
      </c>
      <c r="K646" s="178" t="s">
        <v>4851</v>
      </c>
      <c r="L646" s="180">
        <v>40</v>
      </c>
      <c r="M646" s="181">
        <v>5862</v>
      </c>
      <c r="N646" s="2" t="str">
        <f>VLOOKUP($J646,'Material category'!B:D,2,0)</f>
        <v>ME OP</v>
      </c>
      <c r="O646" s="123">
        <f>VLOOKUP(E646,'Billing Type Category'!A:C,3,0)*$L646</f>
        <v>40</v>
      </c>
      <c r="P646" s="123">
        <f>VLOOKUP($J646,'Material category'!B:F,5,FALSE)*O646</f>
        <v>6062</v>
      </c>
      <c r="Q646" s="123">
        <f t="shared" si="50"/>
        <v>200</v>
      </c>
      <c r="R646" s="6">
        <f>VLOOKUP(E646,'Billing Type Category'!A:C,3,0)*M646</f>
        <v>5862</v>
      </c>
      <c r="S646" s="6">
        <f>VLOOKUP($J646,'Material category'!B:F,4,FALSE)*O646</f>
        <v>7000</v>
      </c>
      <c r="T646" s="6">
        <f t="shared" si="51"/>
        <v>457.94392523364485</v>
      </c>
      <c r="U646" s="6">
        <f t="shared" si="52"/>
        <v>6319.9439252336451</v>
      </c>
      <c r="V646" s="2" t="str">
        <f>VLOOKUP($J646,'Material category'!B:D,3,0)</f>
        <v>EV</v>
      </c>
      <c r="W646" s="2" t="str">
        <f>VLOOKUP(G646,'Cust Category'!A:C,3,0)</f>
        <v>Key Account</v>
      </c>
      <c r="X646" s="2" t="str">
        <f>VLOOKUP(G646,'Cust Category'!A:C,2,0)</f>
        <v>FOODLAND SUPERMARKET CO., LTD.</v>
      </c>
      <c r="Y646" s="31">
        <f t="shared" si="53"/>
        <v>151.55000000000001</v>
      </c>
      <c r="Z646">
        <f t="shared" si="54"/>
        <v>175</v>
      </c>
      <c r="AA646" s="48"/>
    </row>
    <row r="647" spans="1:27">
      <c r="A647" s="179">
        <v>45817</v>
      </c>
      <c r="B647" s="178" t="s">
        <v>5390</v>
      </c>
      <c r="C647" s="178" t="s">
        <v>5391</v>
      </c>
      <c r="D647" s="178" t="s">
        <v>12</v>
      </c>
      <c r="E647" s="178" t="s">
        <v>17</v>
      </c>
      <c r="F647" s="178" t="s">
        <v>5392</v>
      </c>
      <c r="G647" s="178" t="s">
        <v>1182</v>
      </c>
      <c r="H647" s="178" t="s">
        <v>25</v>
      </c>
      <c r="I647" s="178" t="s">
        <v>1182</v>
      </c>
      <c r="J647" s="178" t="s">
        <v>4886</v>
      </c>
      <c r="K647" s="178" t="s">
        <v>4829</v>
      </c>
      <c r="L647" s="180">
        <v>90</v>
      </c>
      <c r="M647" s="181">
        <v>5624.1</v>
      </c>
      <c r="N647" s="2" t="str">
        <f>VLOOKUP($J647,'Material category'!B:D,2,0)</f>
        <v>WC BL</v>
      </c>
      <c r="O647" s="123">
        <f>VLOOKUP(E647,'Billing Type Category'!A:C,3,0)*$L647</f>
        <v>90</v>
      </c>
      <c r="P647" s="123">
        <f>VLOOKUP($J647,'Material category'!B:F,5,FALSE)*O647</f>
        <v>5651.1</v>
      </c>
      <c r="Q647" s="123">
        <f t="shared" si="50"/>
        <v>27</v>
      </c>
      <c r="R647" s="6">
        <f>VLOOKUP(E647,'Billing Type Category'!A:C,3,0)*M647</f>
        <v>5624.1</v>
      </c>
      <c r="S647" s="6">
        <f>VLOOKUP($J647,'Material category'!B:F,4,FALSE)*O647</f>
        <v>6480</v>
      </c>
      <c r="T647" s="6">
        <f t="shared" si="51"/>
        <v>423.92523364485982</v>
      </c>
      <c r="U647" s="6">
        <f t="shared" si="52"/>
        <v>6048.0252336448602</v>
      </c>
      <c r="V647" s="2" t="str">
        <f>VLOOKUP($J647,'Material category'!B:D,3,0)</f>
        <v>WI</v>
      </c>
      <c r="W647" s="2" t="str">
        <f>VLOOKUP(G647,'Cust Category'!A:C,3,0)</f>
        <v>Key Account</v>
      </c>
      <c r="X647" s="2" t="str">
        <f>VLOOKUP(G647,'Cust Category'!A:C,2,0)</f>
        <v>FOODLAND SUPERMARKET CO., LTD.</v>
      </c>
      <c r="Y647" s="31">
        <f t="shared" si="53"/>
        <v>62.790000000000006</v>
      </c>
      <c r="Z647">
        <f t="shared" si="54"/>
        <v>72</v>
      </c>
      <c r="AA647" s="48"/>
    </row>
    <row r="648" spans="1:27">
      <c r="A648" s="179">
        <v>45817</v>
      </c>
      <c r="B648" s="178" t="s">
        <v>5390</v>
      </c>
      <c r="C648" s="178" t="s">
        <v>5391</v>
      </c>
      <c r="D648" s="178" t="s">
        <v>12</v>
      </c>
      <c r="E648" s="178" t="s">
        <v>17</v>
      </c>
      <c r="F648" s="178" t="s">
        <v>5392</v>
      </c>
      <c r="G648" s="178" t="s">
        <v>1182</v>
      </c>
      <c r="H648" s="178" t="s">
        <v>25</v>
      </c>
      <c r="I648" s="178" t="s">
        <v>1182</v>
      </c>
      <c r="J648" s="178" t="s">
        <v>4900</v>
      </c>
      <c r="K648" s="178" t="s">
        <v>4831</v>
      </c>
      <c r="L648" s="180">
        <v>20</v>
      </c>
      <c r="M648" s="181">
        <v>1249.8</v>
      </c>
      <c r="N648" s="2" t="str">
        <f>VLOOKUP($J648,'Material category'!B:D,2,0)</f>
        <v>WC GR</v>
      </c>
      <c r="O648" s="123">
        <f>VLOOKUP(E648,'Billing Type Category'!A:C,3,0)*$L648</f>
        <v>20</v>
      </c>
      <c r="P648" s="123">
        <f>VLOOKUP($J648,'Material category'!B:F,5,FALSE)*O648</f>
        <v>1255.8</v>
      </c>
      <c r="Q648" s="123">
        <f t="shared" si="50"/>
        <v>6</v>
      </c>
      <c r="R648" s="6">
        <f>VLOOKUP(E648,'Billing Type Category'!A:C,3,0)*M648</f>
        <v>1249.8</v>
      </c>
      <c r="S648" s="6">
        <f>VLOOKUP($J648,'Material category'!B:F,4,FALSE)*O648</f>
        <v>1440</v>
      </c>
      <c r="T648" s="6">
        <f t="shared" si="51"/>
        <v>94.205607476635521</v>
      </c>
      <c r="U648" s="6">
        <f t="shared" si="52"/>
        <v>1344.0056074766355</v>
      </c>
      <c r="V648" s="2" t="str">
        <f>VLOOKUP($J648,'Material category'!B:D,3,0)</f>
        <v>WI</v>
      </c>
      <c r="W648" s="2" t="str">
        <f>VLOOKUP(G648,'Cust Category'!A:C,3,0)</f>
        <v>Key Account</v>
      </c>
      <c r="X648" s="2" t="str">
        <f>VLOOKUP(G648,'Cust Category'!A:C,2,0)</f>
        <v>FOODLAND SUPERMARKET CO., LTD.</v>
      </c>
      <c r="Y648" s="31">
        <f t="shared" si="53"/>
        <v>62.79</v>
      </c>
      <c r="Z648">
        <f t="shared" si="54"/>
        <v>72</v>
      </c>
      <c r="AA648" s="48"/>
    </row>
    <row r="649" spans="1:27">
      <c r="A649" s="179">
        <v>45817</v>
      </c>
      <c r="B649" s="178" t="s">
        <v>5390</v>
      </c>
      <c r="C649" s="178" t="s">
        <v>5391</v>
      </c>
      <c r="D649" s="178" t="s">
        <v>12</v>
      </c>
      <c r="E649" s="178" t="s">
        <v>17</v>
      </c>
      <c r="F649" s="178" t="s">
        <v>5392</v>
      </c>
      <c r="G649" s="178" t="s">
        <v>1182</v>
      </c>
      <c r="H649" s="178" t="s">
        <v>25</v>
      </c>
      <c r="I649" s="178" t="s">
        <v>1182</v>
      </c>
      <c r="J649" s="178" t="s">
        <v>4785</v>
      </c>
      <c r="K649" s="178" t="s">
        <v>4832</v>
      </c>
      <c r="L649" s="180">
        <v>570</v>
      </c>
      <c r="M649" s="181">
        <v>35476.800000000003</v>
      </c>
      <c r="N649" s="2" t="str">
        <f>VLOOKUP($J649,'Material category'!B:D,2,0)</f>
        <v>CA FL</v>
      </c>
      <c r="O649" s="123">
        <f>VLOOKUP(E649,'Billing Type Category'!A:C,3,0)*$L649</f>
        <v>570</v>
      </c>
      <c r="P649" s="123">
        <f>VLOOKUP($J649,'Material category'!B:F,5,FALSE)*O649</f>
        <v>35790.300000000003</v>
      </c>
      <c r="Q649" s="123">
        <f t="shared" si="50"/>
        <v>313.5</v>
      </c>
      <c r="R649" s="6">
        <f>VLOOKUP(E649,'Billing Type Category'!A:C,3,0)*M649</f>
        <v>35476.800000000003</v>
      </c>
      <c r="S649" s="6">
        <f>VLOOKUP($J649,'Material category'!B:F,4,FALSE)*O649</f>
        <v>41040</v>
      </c>
      <c r="T649" s="6">
        <f t="shared" si="51"/>
        <v>2684.8598130841124</v>
      </c>
      <c r="U649" s="6">
        <f t="shared" si="52"/>
        <v>38161.659813084116</v>
      </c>
      <c r="V649" s="2" t="str">
        <f>VLOOKUP($J649,'Material category'!B:D,3,0)</f>
        <v>CA</v>
      </c>
      <c r="W649" s="2" t="str">
        <f>VLOOKUP(G649,'Cust Category'!A:C,3,0)</f>
        <v>Key Account</v>
      </c>
      <c r="X649" s="2" t="str">
        <f>VLOOKUP(G649,'Cust Category'!A:C,2,0)</f>
        <v>FOODLAND SUPERMARKET CO., LTD.</v>
      </c>
      <c r="Y649" s="31">
        <f t="shared" si="53"/>
        <v>62.790000000000006</v>
      </c>
      <c r="Z649">
        <f t="shared" si="54"/>
        <v>72</v>
      </c>
      <c r="AA649" s="48"/>
    </row>
    <row r="650" spans="1:27">
      <c r="A650" s="179">
        <v>45817</v>
      </c>
      <c r="B650" s="178" t="s">
        <v>5390</v>
      </c>
      <c r="C650" s="178" t="s">
        <v>5391</v>
      </c>
      <c r="D650" s="178" t="s">
        <v>12</v>
      </c>
      <c r="E650" s="178" t="s">
        <v>17</v>
      </c>
      <c r="F650" s="178" t="s">
        <v>5392</v>
      </c>
      <c r="G650" s="178" t="s">
        <v>1182</v>
      </c>
      <c r="H650" s="178" t="s">
        <v>25</v>
      </c>
      <c r="I650" s="178" t="s">
        <v>1182</v>
      </c>
      <c r="J650" s="178" t="s">
        <v>4782</v>
      </c>
      <c r="K650" s="178" t="s">
        <v>4833</v>
      </c>
      <c r="L650" s="180">
        <v>570</v>
      </c>
      <c r="M650" s="181">
        <v>35476.800000000003</v>
      </c>
      <c r="N650" s="2" t="str">
        <f>VLOOKUP($J650,'Material category'!B:D,2,0)</f>
        <v>CA BL</v>
      </c>
      <c r="O650" s="123">
        <f>VLOOKUP(E650,'Billing Type Category'!A:C,3,0)*$L650</f>
        <v>570</v>
      </c>
      <c r="P650" s="123">
        <f>VLOOKUP($J650,'Material category'!B:F,5,FALSE)*O650</f>
        <v>35790.300000000003</v>
      </c>
      <c r="Q650" s="123">
        <f t="shared" si="50"/>
        <v>313.5</v>
      </c>
      <c r="R650" s="6">
        <f>VLOOKUP(E650,'Billing Type Category'!A:C,3,0)*M650</f>
        <v>35476.800000000003</v>
      </c>
      <c r="S650" s="6">
        <f>VLOOKUP($J650,'Material category'!B:F,4,FALSE)*O650</f>
        <v>41040</v>
      </c>
      <c r="T650" s="6">
        <f t="shared" si="51"/>
        <v>2684.8598130841124</v>
      </c>
      <c r="U650" s="6">
        <f t="shared" si="52"/>
        <v>38161.659813084116</v>
      </c>
      <c r="V650" s="2" t="str">
        <f>VLOOKUP($J650,'Material category'!B:D,3,0)</f>
        <v>CA</v>
      </c>
      <c r="W650" s="2" t="str">
        <f>VLOOKUP(G650,'Cust Category'!A:C,3,0)</f>
        <v>Key Account</v>
      </c>
      <c r="X650" s="2" t="str">
        <f>VLOOKUP(G650,'Cust Category'!A:C,2,0)</f>
        <v>FOODLAND SUPERMARKET CO., LTD.</v>
      </c>
      <c r="Y650" s="31">
        <f t="shared" si="53"/>
        <v>62.790000000000006</v>
      </c>
      <c r="Z650">
        <f t="shared" si="54"/>
        <v>72</v>
      </c>
      <c r="AA650" s="48"/>
    </row>
    <row r="651" spans="1:27">
      <c r="A651" s="179">
        <v>45817</v>
      </c>
      <c r="B651" s="178" t="s">
        <v>5390</v>
      </c>
      <c r="C651" s="178" t="s">
        <v>5391</v>
      </c>
      <c r="D651" s="178" t="s">
        <v>12</v>
      </c>
      <c r="E651" s="178" t="s">
        <v>17</v>
      </c>
      <c r="F651" s="178" t="s">
        <v>5392</v>
      </c>
      <c r="G651" s="178" t="s">
        <v>1182</v>
      </c>
      <c r="H651" s="178" t="s">
        <v>25</v>
      </c>
      <c r="I651" s="178" t="s">
        <v>1182</v>
      </c>
      <c r="J651" s="178" t="s">
        <v>4801</v>
      </c>
      <c r="K651" s="178" t="s">
        <v>4834</v>
      </c>
      <c r="L651" s="180">
        <v>110</v>
      </c>
      <c r="M651" s="181">
        <v>6883.8</v>
      </c>
      <c r="N651" s="2" t="str">
        <f>VLOOKUP($J651,'Material category'!B:D,2,0)</f>
        <v>CA 100S YL</v>
      </c>
      <c r="O651" s="123">
        <f>VLOOKUP(E651,'Billing Type Category'!A:C,3,0)*$L651</f>
        <v>110</v>
      </c>
      <c r="P651" s="123">
        <f>VLOOKUP($J651,'Material category'!B:F,5,FALSE)*O651</f>
        <v>6906.9</v>
      </c>
      <c r="Q651" s="123">
        <f t="shared" si="50"/>
        <v>23.099999999999454</v>
      </c>
      <c r="R651" s="6">
        <f>VLOOKUP(E651,'Billing Type Category'!A:C,3,0)*M651</f>
        <v>6883.8</v>
      </c>
      <c r="S651" s="6">
        <f>VLOOKUP($J651,'Material category'!B:F,4,FALSE)*O651</f>
        <v>7920</v>
      </c>
      <c r="T651" s="6">
        <f t="shared" si="51"/>
        <v>518.13084112149534</v>
      </c>
      <c r="U651" s="6">
        <f t="shared" si="52"/>
        <v>7401.9308411214952</v>
      </c>
      <c r="V651" s="2" t="str">
        <f>VLOOKUP($J651,'Material category'!B:D,3,0)</f>
        <v>CAHD</v>
      </c>
      <c r="W651" s="2" t="str">
        <f>VLOOKUP(G651,'Cust Category'!A:C,3,0)</f>
        <v>Key Account</v>
      </c>
      <c r="X651" s="2" t="str">
        <f>VLOOKUP(G651,'Cust Category'!A:C,2,0)</f>
        <v>FOODLAND SUPERMARKET CO., LTD.</v>
      </c>
      <c r="Y651" s="31">
        <f t="shared" si="53"/>
        <v>62.79</v>
      </c>
      <c r="Z651">
        <f t="shared" si="54"/>
        <v>72</v>
      </c>
      <c r="AA651" s="48"/>
    </row>
    <row r="652" spans="1:27">
      <c r="A652" s="179">
        <v>45817</v>
      </c>
      <c r="B652" s="178" t="s">
        <v>5393</v>
      </c>
      <c r="C652" s="178" t="s">
        <v>5394</v>
      </c>
      <c r="D652" s="178" t="s">
        <v>12</v>
      </c>
      <c r="E652" s="178" t="s">
        <v>17</v>
      </c>
      <c r="F652" s="178" t="s">
        <v>5395</v>
      </c>
      <c r="G652" s="178" t="s">
        <v>3357</v>
      </c>
      <c r="H652" s="178" t="s">
        <v>3358</v>
      </c>
      <c r="I652" s="178" t="s">
        <v>3362</v>
      </c>
      <c r="J652" s="178" t="s">
        <v>4791</v>
      </c>
      <c r="K652" s="178" t="s">
        <v>4820</v>
      </c>
      <c r="L652" s="180">
        <v>200</v>
      </c>
      <c r="M652" s="181">
        <v>27428</v>
      </c>
      <c r="N652" s="2" t="str">
        <f>VLOOKUP($J652,'Material category'!B:D,2,0)</f>
        <v>ME SB</v>
      </c>
      <c r="O652" s="123">
        <f>VLOOKUP(E652,'Billing Type Category'!A:C,3,0)*$L652</f>
        <v>200</v>
      </c>
      <c r="P652" s="123">
        <f>VLOOKUP($J652,'Material category'!B:F,5,FALSE)*O652</f>
        <v>27706</v>
      </c>
      <c r="Q652" s="123">
        <f t="shared" si="50"/>
        <v>278</v>
      </c>
      <c r="R652" s="6">
        <f>VLOOKUP(E652,'Billing Type Category'!A:C,3,0)*M652</f>
        <v>27428</v>
      </c>
      <c r="S652" s="6">
        <f>VLOOKUP($J652,'Material category'!B:F,4,FALSE)*O652</f>
        <v>32000</v>
      </c>
      <c r="T652" s="6">
        <f t="shared" si="51"/>
        <v>2093.4579439252338</v>
      </c>
      <c r="U652" s="6">
        <f t="shared" si="52"/>
        <v>29521.457943925234</v>
      </c>
      <c r="V652" s="2" t="str">
        <f>VLOOKUP($J652,'Material category'!B:D,3,0)</f>
        <v>EV</v>
      </c>
      <c r="W652" s="2" t="str">
        <f>VLOOKUP(G652,'Cust Category'!A:C,3,0)</f>
        <v>Distributor</v>
      </c>
      <c r="X652" s="2" t="str">
        <f>VLOOKUP(G652,'Cust Category'!A:C,2,0)</f>
        <v>WEALIMEX CO., LTD.</v>
      </c>
      <c r="Y652" s="31">
        <f t="shared" si="53"/>
        <v>138.53</v>
      </c>
      <c r="Z652">
        <f t="shared" si="54"/>
        <v>160</v>
      </c>
      <c r="AA652" s="48"/>
    </row>
    <row r="653" spans="1:27">
      <c r="A653" s="179">
        <v>45817</v>
      </c>
      <c r="B653" s="178" t="s">
        <v>5393</v>
      </c>
      <c r="C653" s="178" t="s">
        <v>5394</v>
      </c>
      <c r="D653" s="178" t="s">
        <v>12</v>
      </c>
      <c r="E653" s="178" t="s">
        <v>17</v>
      </c>
      <c r="F653" s="178" t="s">
        <v>5395</v>
      </c>
      <c r="G653" s="178" t="s">
        <v>3357</v>
      </c>
      <c r="H653" s="178" t="s">
        <v>3358</v>
      </c>
      <c r="I653" s="178" t="s">
        <v>3362</v>
      </c>
      <c r="J653" s="178" t="s">
        <v>4785</v>
      </c>
      <c r="K653" s="178" t="s">
        <v>4832</v>
      </c>
      <c r="L653" s="180">
        <v>3000</v>
      </c>
      <c r="M653" s="181">
        <v>186480</v>
      </c>
      <c r="N653" s="2" t="str">
        <f>VLOOKUP($J653,'Material category'!B:D,2,0)</f>
        <v>CA FL</v>
      </c>
      <c r="O653" s="123">
        <f>VLOOKUP(E653,'Billing Type Category'!A:C,3,0)*$L653</f>
        <v>3000</v>
      </c>
      <c r="P653" s="123">
        <f>VLOOKUP($J653,'Material category'!B:F,5,FALSE)*O653</f>
        <v>188370</v>
      </c>
      <c r="Q653" s="123">
        <f t="shared" si="50"/>
        <v>1890</v>
      </c>
      <c r="R653" s="6">
        <f>VLOOKUP(E653,'Billing Type Category'!A:C,3,0)*M653</f>
        <v>186480</v>
      </c>
      <c r="S653" s="6">
        <f>VLOOKUP($J653,'Material category'!B:F,4,FALSE)*O653</f>
        <v>216000</v>
      </c>
      <c r="T653" s="6">
        <f t="shared" si="51"/>
        <v>14130.841121495327</v>
      </c>
      <c r="U653" s="6">
        <f t="shared" si="52"/>
        <v>200610.84112149532</v>
      </c>
      <c r="V653" s="2" t="str">
        <f>VLOOKUP($J653,'Material category'!B:D,3,0)</f>
        <v>CA</v>
      </c>
      <c r="W653" s="2" t="str">
        <f>VLOOKUP(G653,'Cust Category'!A:C,3,0)</f>
        <v>Distributor</v>
      </c>
      <c r="X653" s="2" t="str">
        <f>VLOOKUP(G653,'Cust Category'!A:C,2,0)</f>
        <v>WEALIMEX CO., LTD.</v>
      </c>
      <c r="Y653" s="31">
        <f t="shared" si="53"/>
        <v>62.79</v>
      </c>
      <c r="Z653">
        <f t="shared" si="54"/>
        <v>72</v>
      </c>
      <c r="AA653" s="48"/>
    </row>
    <row r="654" spans="1:27">
      <c r="A654" s="179">
        <v>45817</v>
      </c>
      <c r="B654" s="178" t="s">
        <v>5393</v>
      </c>
      <c r="C654" s="178" t="s">
        <v>5394</v>
      </c>
      <c r="D654" s="178" t="s">
        <v>12</v>
      </c>
      <c r="E654" s="178" t="s">
        <v>17</v>
      </c>
      <c r="F654" s="178" t="s">
        <v>5395</v>
      </c>
      <c r="G654" s="178" t="s">
        <v>3357</v>
      </c>
      <c r="H654" s="178" t="s">
        <v>3358</v>
      </c>
      <c r="I654" s="178" t="s">
        <v>3362</v>
      </c>
      <c r="J654" s="178" t="s">
        <v>4801</v>
      </c>
      <c r="K654" s="178" t="s">
        <v>4834</v>
      </c>
      <c r="L654" s="180">
        <v>1500</v>
      </c>
      <c r="M654" s="181">
        <v>93240</v>
      </c>
      <c r="N654" s="2" t="str">
        <f>VLOOKUP($J654,'Material category'!B:D,2,0)</f>
        <v>CA 100S YL</v>
      </c>
      <c r="O654" s="123">
        <f>VLOOKUP(E654,'Billing Type Category'!A:C,3,0)*$L654</f>
        <v>1500</v>
      </c>
      <c r="P654" s="123">
        <f>VLOOKUP($J654,'Material category'!B:F,5,FALSE)*O654</f>
        <v>94185</v>
      </c>
      <c r="Q654" s="123">
        <f t="shared" si="50"/>
        <v>945</v>
      </c>
      <c r="R654" s="6">
        <f>VLOOKUP(E654,'Billing Type Category'!A:C,3,0)*M654</f>
        <v>93240</v>
      </c>
      <c r="S654" s="6">
        <f>VLOOKUP($J654,'Material category'!B:F,4,FALSE)*O654</f>
        <v>108000</v>
      </c>
      <c r="T654" s="6">
        <f t="shared" si="51"/>
        <v>7065.4205607476633</v>
      </c>
      <c r="U654" s="6">
        <f t="shared" si="52"/>
        <v>100305.42056074766</v>
      </c>
      <c r="V654" s="2" t="str">
        <f>VLOOKUP($J654,'Material category'!B:D,3,0)</f>
        <v>CAHD</v>
      </c>
      <c r="W654" s="2" t="str">
        <f>VLOOKUP(G654,'Cust Category'!A:C,3,0)</f>
        <v>Distributor</v>
      </c>
      <c r="X654" s="2" t="str">
        <f>VLOOKUP(G654,'Cust Category'!A:C,2,0)</f>
        <v>WEALIMEX CO., LTD.</v>
      </c>
      <c r="Y654" s="31">
        <f t="shared" si="53"/>
        <v>62.79</v>
      </c>
      <c r="Z654">
        <f t="shared" si="54"/>
        <v>72</v>
      </c>
      <c r="AA654" s="48"/>
    </row>
    <row r="655" spans="1:27">
      <c r="A655" s="179">
        <v>45817</v>
      </c>
      <c r="B655" s="178" t="s">
        <v>5393</v>
      </c>
      <c r="C655" s="178" t="s">
        <v>5394</v>
      </c>
      <c r="D655" s="178" t="s">
        <v>12</v>
      </c>
      <c r="E655" s="178" t="s">
        <v>17</v>
      </c>
      <c r="F655" s="178" t="s">
        <v>5395</v>
      </c>
      <c r="G655" s="178" t="s">
        <v>3357</v>
      </c>
      <c r="H655" s="178" t="s">
        <v>3358</v>
      </c>
      <c r="I655" s="178" t="s">
        <v>3362</v>
      </c>
      <c r="J655" s="178" t="s">
        <v>4806</v>
      </c>
      <c r="K655" s="178" t="s">
        <v>4852</v>
      </c>
      <c r="L655" s="180">
        <v>500</v>
      </c>
      <c r="M655" s="181">
        <v>31080</v>
      </c>
      <c r="N655" s="2" t="str">
        <f>VLOOKUP($J655,'Material category'!B:D,2,0)</f>
        <v>CA 100S GR</v>
      </c>
      <c r="O655" s="123">
        <f>VLOOKUP(E655,'Billing Type Category'!A:C,3,0)*$L655</f>
        <v>500</v>
      </c>
      <c r="P655" s="123">
        <f>VLOOKUP($J655,'Material category'!B:F,5,FALSE)*O655</f>
        <v>31395</v>
      </c>
      <c r="Q655" s="123">
        <f t="shared" si="50"/>
        <v>315</v>
      </c>
      <c r="R655" s="6">
        <f>VLOOKUP(E655,'Billing Type Category'!A:C,3,0)*M655</f>
        <v>31080</v>
      </c>
      <c r="S655" s="6">
        <f>VLOOKUP($J655,'Material category'!B:F,4,FALSE)*O655</f>
        <v>36000</v>
      </c>
      <c r="T655" s="6">
        <f t="shared" si="51"/>
        <v>2355.1401869158876</v>
      </c>
      <c r="U655" s="6">
        <f t="shared" si="52"/>
        <v>33435.140186915887</v>
      </c>
      <c r="V655" s="2" t="str">
        <f>VLOOKUP($J655,'Material category'!B:D,3,0)</f>
        <v>CAHD</v>
      </c>
      <c r="W655" s="2" t="str">
        <f>VLOOKUP(G655,'Cust Category'!A:C,3,0)</f>
        <v>Distributor</v>
      </c>
      <c r="X655" s="2" t="str">
        <f>VLOOKUP(G655,'Cust Category'!A:C,2,0)</f>
        <v>WEALIMEX CO., LTD.</v>
      </c>
      <c r="Y655" s="31">
        <f t="shared" si="53"/>
        <v>62.79</v>
      </c>
      <c r="Z655">
        <f t="shared" si="54"/>
        <v>72</v>
      </c>
      <c r="AA655" s="48"/>
    </row>
    <row r="656" spans="1:27">
      <c r="A656" s="179">
        <v>45818</v>
      </c>
      <c r="B656" s="178" t="s">
        <v>5399</v>
      </c>
      <c r="C656" s="178" t="s">
        <v>5400</v>
      </c>
      <c r="D656" s="178" t="s">
        <v>12</v>
      </c>
      <c r="E656" s="178" t="s">
        <v>17</v>
      </c>
      <c r="F656" s="178" t="s">
        <v>5401</v>
      </c>
      <c r="G656" s="178" t="s">
        <v>1161</v>
      </c>
      <c r="H656" s="178" t="s">
        <v>34</v>
      </c>
      <c r="I656" s="178" t="s">
        <v>1161</v>
      </c>
      <c r="J656" s="178" t="s">
        <v>4791</v>
      </c>
      <c r="K656" s="178" t="s">
        <v>4820</v>
      </c>
      <c r="L656" s="180">
        <v>500</v>
      </c>
      <c r="M656" s="181">
        <v>68515</v>
      </c>
      <c r="N656" s="2" t="str">
        <f>VLOOKUP($J656,'Material category'!B:D,2,0)</f>
        <v>ME SB</v>
      </c>
      <c r="O656" s="123">
        <f>VLOOKUP(E656,'Billing Type Category'!A:C,3,0)*$L656</f>
        <v>500</v>
      </c>
      <c r="P656" s="123">
        <f>VLOOKUP($J656,'Material category'!B:F,5,FALSE)*O656</f>
        <v>69265</v>
      </c>
      <c r="Q656" s="123">
        <f t="shared" si="50"/>
        <v>750</v>
      </c>
      <c r="R656" s="6">
        <f>VLOOKUP(E656,'Billing Type Category'!A:C,3,0)*M656</f>
        <v>68515</v>
      </c>
      <c r="S656" s="6">
        <f>VLOOKUP($J656,'Material category'!B:F,4,FALSE)*O656</f>
        <v>80000</v>
      </c>
      <c r="T656" s="6">
        <f t="shared" si="51"/>
        <v>5233.6448598130837</v>
      </c>
      <c r="U656" s="6">
        <f t="shared" si="52"/>
        <v>73748.644859813081</v>
      </c>
      <c r="V656" s="2" t="str">
        <f>VLOOKUP($J656,'Material category'!B:D,3,0)</f>
        <v>EV</v>
      </c>
      <c r="W656" s="2" t="str">
        <f>VLOOKUP(G656,'Cust Category'!A:C,3,0)</f>
        <v>Key Account</v>
      </c>
      <c r="X656" s="2" t="str">
        <f>VLOOKUP(G656,'Cust Category'!A:C,2,0)</f>
        <v>AEON (Thailand) Co.,Ltd.</v>
      </c>
      <c r="Y656" s="31">
        <f t="shared" si="53"/>
        <v>138.53</v>
      </c>
      <c r="Z656">
        <f t="shared" si="54"/>
        <v>160</v>
      </c>
      <c r="AA656" s="48"/>
    </row>
    <row r="657" spans="1:27">
      <c r="A657" s="179">
        <v>45818</v>
      </c>
      <c r="B657" s="178" t="s">
        <v>5399</v>
      </c>
      <c r="C657" s="178" t="s">
        <v>5400</v>
      </c>
      <c r="D657" s="178" t="s">
        <v>12</v>
      </c>
      <c r="E657" s="178" t="s">
        <v>17</v>
      </c>
      <c r="F657" s="178" t="s">
        <v>5401</v>
      </c>
      <c r="G657" s="178" t="s">
        <v>1161</v>
      </c>
      <c r="H657" s="178" t="s">
        <v>34</v>
      </c>
      <c r="I657" s="178" t="s">
        <v>1161</v>
      </c>
      <c r="J657" s="178" t="s">
        <v>4785</v>
      </c>
      <c r="K657" s="178" t="s">
        <v>4832</v>
      </c>
      <c r="L657" s="180">
        <v>1000</v>
      </c>
      <c r="M657" s="181">
        <v>62790</v>
      </c>
      <c r="N657" s="2" t="str">
        <f>VLOOKUP($J657,'Material category'!B:D,2,0)</f>
        <v>CA FL</v>
      </c>
      <c r="O657" s="123">
        <f>VLOOKUP(E657,'Billing Type Category'!A:C,3,0)*$L657</f>
        <v>1000</v>
      </c>
      <c r="P657" s="123">
        <f>VLOOKUP($J657,'Material category'!B:F,5,FALSE)*O657</f>
        <v>62790</v>
      </c>
      <c r="Q657" s="123">
        <f t="shared" si="50"/>
        <v>0</v>
      </c>
      <c r="R657" s="6">
        <f>VLOOKUP(E657,'Billing Type Category'!A:C,3,0)*M657</f>
        <v>62790</v>
      </c>
      <c r="S657" s="6">
        <f>VLOOKUP($J657,'Material category'!B:F,4,FALSE)*O657</f>
        <v>72000</v>
      </c>
      <c r="T657" s="6">
        <f t="shared" si="51"/>
        <v>4710.2803738317753</v>
      </c>
      <c r="U657" s="6">
        <f t="shared" si="52"/>
        <v>67500.280373831774</v>
      </c>
      <c r="V657" s="2" t="str">
        <f>VLOOKUP($J657,'Material category'!B:D,3,0)</f>
        <v>CA</v>
      </c>
      <c r="W657" s="2" t="str">
        <f>VLOOKUP(G657,'Cust Category'!A:C,3,0)</f>
        <v>Key Account</v>
      </c>
      <c r="X657" s="2" t="str">
        <f>VLOOKUP(G657,'Cust Category'!A:C,2,0)</f>
        <v>AEON (Thailand) Co.,Ltd.</v>
      </c>
      <c r="Y657" s="31">
        <f t="shared" si="53"/>
        <v>62.79</v>
      </c>
      <c r="Z657">
        <f t="shared" si="54"/>
        <v>72</v>
      </c>
      <c r="AA657" s="48"/>
    </row>
    <row r="658" spans="1:27">
      <c r="A658" s="179">
        <v>45818</v>
      </c>
      <c r="B658" s="178" t="s">
        <v>5399</v>
      </c>
      <c r="C658" s="178" t="s">
        <v>5400</v>
      </c>
      <c r="D658" s="178" t="s">
        <v>12</v>
      </c>
      <c r="E658" s="178" t="s">
        <v>17</v>
      </c>
      <c r="F658" s="178" t="s">
        <v>5401</v>
      </c>
      <c r="G658" s="178" t="s">
        <v>1161</v>
      </c>
      <c r="H658" s="178" t="s">
        <v>34</v>
      </c>
      <c r="I658" s="178" t="s">
        <v>1161</v>
      </c>
      <c r="J658" s="178" t="s">
        <v>4782</v>
      </c>
      <c r="K658" s="178" t="s">
        <v>4833</v>
      </c>
      <c r="L658" s="180">
        <v>1000</v>
      </c>
      <c r="M658" s="181">
        <v>62790</v>
      </c>
      <c r="N658" s="2" t="str">
        <f>VLOOKUP($J658,'Material category'!B:D,2,0)</f>
        <v>CA BL</v>
      </c>
      <c r="O658" s="123">
        <f>VLOOKUP(E658,'Billing Type Category'!A:C,3,0)*$L658</f>
        <v>1000</v>
      </c>
      <c r="P658" s="123">
        <f>VLOOKUP($J658,'Material category'!B:F,5,FALSE)*O658</f>
        <v>62790</v>
      </c>
      <c r="Q658" s="123">
        <f t="shared" si="50"/>
        <v>0</v>
      </c>
      <c r="R658" s="6">
        <f>VLOOKUP(E658,'Billing Type Category'!A:C,3,0)*M658</f>
        <v>62790</v>
      </c>
      <c r="S658" s="6">
        <f>VLOOKUP($J658,'Material category'!B:F,4,FALSE)*O658</f>
        <v>72000</v>
      </c>
      <c r="T658" s="6">
        <f t="shared" si="51"/>
        <v>4710.2803738317753</v>
      </c>
      <c r="U658" s="6">
        <f t="shared" si="52"/>
        <v>67500.280373831774</v>
      </c>
      <c r="V658" s="2" t="str">
        <f>VLOOKUP($J658,'Material category'!B:D,3,0)</f>
        <v>CA</v>
      </c>
      <c r="W658" s="2" t="str">
        <f>VLOOKUP(G658,'Cust Category'!A:C,3,0)</f>
        <v>Key Account</v>
      </c>
      <c r="X658" s="2" t="str">
        <f>VLOOKUP(G658,'Cust Category'!A:C,2,0)</f>
        <v>AEON (Thailand) Co.,Ltd.</v>
      </c>
      <c r="Y658" s="31">
        <f t="shared" si="53"/>
        <v>62.79</v>
      </c>
      <c r="Z658">
        <f t="shared" si="54"/>
        <v>72</v>
      </c>
      <c r="AA658" s="48"/>
    </row>
    <row r="659" spans="1:27">
      <c r="A659" s="179">
        <v>45818</v>
      </c>
      <c r="B659" s="178" t="s">
        <v>5399</v>
      </c>
      <c r="C659" s="178" t="s">
        <v>5400</v>
      </c>
      <c r="D659" s="178" t="s">
        <v>12</v>
      </c>
      <c r="E659" s="178" t="s">
        <v>17</v>
      </c>
      <c r="F659" s="178" t="s">
        <v>5401</v>
      </c>
      <c r="G659" s="178" t="s">
        <v>1161</v>
      </c>
      <c r="H659" s="178" t="s">
        <v>34</v>
      </c>
      <c r="I659" s="178" t="s">
        <v>1161</v>
      </c>
      <c r="J659" s="178" t="s">
        <v>4786</v>
      </c>
      <c r="K659" s="178" t="s">
        <v>4854</v>
      </c>
      <c r="L659" s="180">
        <v>500</v>
      </c>
      <c r="M659" s="181">
        <v>31395</v>
      </c>
      <c r="N659" s="2" t="str">
        <f>VLOOKUP($J659,'Material category'!B:D,2,0)</f>
        <v>CA MN</v>
      </c>
      <c r="O659" s="123">
        <f>VLOOKUP(E659,'Billing Type Category'!A:C,3,0)*$L659</f>
        <v>500</v>
      </c>
      <c r="P659" s="123">
        <f>VLOOKUP($J659,'Material category'!B:F,5,FALSE)*O659</f>
        <v>31395</v>
      </c>
      <c r="Q659" s="123">
        <f t="shared" si="50"/>
        <v>0</v>
      </c>
      <c r="R659" s="6">
        <f>VLOOKUP(E659,'Billing Type Category'!A:C,3,0)*M659</f>
        <v>31395</v>
      </c>
      <c r="S659" s="6">
        <f>VLOOKUP($J659,'Material category'!B:F,4,FALSE)*O659</f>
        <v>36000</v>
      </c>
      <c r="T659" s="6">
        <f t="shared" si="51"/>
        <v>2355.1401869158876</v>
      </c>
      <c r="U659" s="6">
        <f t="shared" si="52"/>
        <v>33750.140186915887</v>
      </c>
      <c r="V659" s="2" t="str">
        <f>VLOOKUP($J659,'Material category'!B:D,3,0)</f>
        <v>CA</v>
      </c>
      <c r="W659" s="2" t="str">
        <f>VLOOKUP(G659,'Cust Category'!A:C,3,0)</f>
        <v>Key Account</v>
      </c>
      <c r="X659" s="2" t="str">
        <f>VLOOKUP(G659,'Cust Category'!A:C,2,0)</f>
        <v>AEON (Thailand) Co.,Ltd.</v>
      </c>
      <c r="Y659" s="31">
        <f t="shared" si="53"/>
        <v>62.79</v>
      </c>
      <c r="Z659">
        <f t="shared" si="54"/>
        <v>72</v>
      </c>
      <c r="AA659" s="48"/>
    </row>
    <row r="660" spans="1:27">
      <c r="A660" s="179">
        <v>45818</v>
      </c>
      <c r="B660" s="178" t="s">
        <v>5399</v>
      </c>
      <c r="C660" s="178" t="s">
        <v>5400</v>
      </c>
      <c r="D660" s="178" t="s">
        <v>12</v>
      </c>
      <c r="E660" s="178" t="s">
        <v>17</v>
      </c>
      <c r="F660" s="178" t="s">
        <v>5401</v>
      </c>
      <c r="G660" s="178" t="s">
        <v>1161</v>
      </c>
      <c r="H660" s="178" t="s">
        <v>34</v>
      </c>
      <c r="I660" s="178" t="s">
        <v>1161</v>
      </c>
      <c r="J660" s="178" t="s">
        <v>4801</v>
      </c>
      <c r="K660" s="178" t="s">
        <v>4834</v>
      </c>
      <c r="L660" s="180">
        <v>1000</v>
      </c>
      <c r="M660" s="181">
        <v>62790</v>
      </c>
      <c r="N660" s="2" t="str">
        <f>VLOOKUP($J660,'Material category'!B:D,2,0)</f>
        <v>CA 100S YL</v>
      </c>
      <c r="O660" s="123">
        <f>VLOOKUP(E660,'Billing Type Category'!A:C,3,0)*$L660</f>
        <v>1000</v>
      </c>
      <c r="P660" s="123">
        <f>VLOOKUP($J660,'Material category'!B:F,5,FALSE)*O660</f>
        <v>62790</v>
      </c>
      <c r="Q660" s="123">
        <f t="shared" si="50"/>
        <v>0</v>
      </c>
      <c r="R660" s="6">
        <f>VLOOKUP(E660,'Billing Type Category'!A:C,3,0)*M660</f>
        <v>62790</v>
      </c>
      <c r="S660" s="6">
        <f>VLOOKUP($J660,'Material category'!B:F,4,FALSE)*O660</f>
        <v>72000</v>
      </c>
      <c r="T660" s="6">
        <f t="shared" si="51"/>
        <v>4710.2803738317753</v>
      </c>
      <c r="U660" s="6">
        <f t="shared" si="52"/>
        <v>67500.280373831774</v>
      </c>
      <c r="V660" s="2" t="str">
        <f>VLOOKUP($J660,'Material category'!B:D,3,0)</f>
        <v>CAHD</v>
      </c>
      <c r="W660" s="2" t="str">
        <f>VLOOKUP(G660,'Cust Category'!A:C,3,0)</f>
        <v>Key Account</v>
      </c>
      <c r="X660" s="2" t="str">
        <f>VLOOKUP(G660,'Cust Category'!A:C,2,0)</f>
        <v>AEON (Thailand) Co.,Ltd.</v>
      </c>
      <c r="Y660" s="31">
        <f t="shared" si="53"/>
        <v>62.79</v>
      </c>
      <c r="Z660">
        <f t="shared" si="54"/>
        <v>72</v>
      </c>
      <c r="AA660" s="48"/>
    </row>
    <row r="661" spans="1:27">
      <c r="A661" s="179">
        <v>45818</v>
      </c>
      <c r="B661" s="178" t="s">
        <v>5402</v>
      </c>
      <c r="C661" s="178" t="s">
        <v>5403</v>
      </c>
      <c r="D661" s="178" t="s">
        <v>12</v>
      </c>
      <c r="E661" s="178" t="s">
        <v>17</v>
      </c>
      <c r="F661" s="178" t="s">
        <v>5404</v>
      </c>
      <c r="G661" s="178" t="s">
        <v>1213</v>
      </c>
      <c r="H661" s="178" t="s">
        <v>4811</v>
      </c>
      <c r="I661" s="178" t="s">
        <v>1396</v>
      </c>
      <c r="J661" s="178" t="s">
        <v>4786</v>
      </c>
      <c r="K661" s="178" t="s">
        <v>4854</v>
      </c>
      <c r="L661" s="180">
        <v>500</v>
      </c>
      <c r="M661" s="181">
        <v>30545</v>
      </c>
      <c r="N661" s="2" t="str">
        <f>VLOOKUP($J661,'Material category'!B:D,2,0)</f>
        <v>CA MN</v>
      </c>
      <c r="O661" s="123">
        <f>VLOOKUP(E661,'Billing Type Category'!A:C,3,0)*$L661</f>
        <v>500</v>
      </c>
      <c r="P661" s="123">
        <f>VLOOKUP($J661,'Material category'!B:F,5,FALSE)*O661</f>
        <v>31395</v>
      </c>
      <c r="Q661" s="123">
        <f t="shared" si="50"/>
        <v>850</v>
      </c>
      <c r="R661" s="6">
        <f>VLOOKUP(E661,'Billing Type Category'!A:C,3,0)*M661</f>
        <v>30545</v>
      </c>
      <c r="S661" s="6">
        <f>VLOOKUP($J661,'Material category'!B:F,4,FALSE)*O661</f>
        <v>36000</v>
      </c>
      <c r="T661" s="6">
        <f t="shared" si="51"/>
        <v>2355.1401869158876</v>
      </c>
      <c r="U661" s="6">
        <f t="shared" si="52"/>
        <v>32900.140186915887</v>
      </c>
      <c r="V661" s="2" t="str">
        <f>VLOOKUP($J661,'Material category'!B:D,3,0)</f>
        <v>CA</v>
      </c>
      <c r="W661" s="2" t="str">
        <f>VLOOKUP(G661,'Cust Category'!A:C,3,0)</f>
        <v>Key Account</v>
      </c>
      <c r="X661" s="2" t="str">
        <f>VLOOKUP(G661,'Cust Category'!A:C,2,0)</f>
        <v>Ek-Chai Distribution System Co. Ltd</v>
      </c>
      <c r="Y661" s="31">
        <f t="shared" si="53"/>
        <v>62.79</v>
      </c>
      <c r="Z661">
        <f t="shared" si="54"/>
        <v>72</v>
      </c>
      <c r="AA661" s="48"/>
    </row>
    <row r="662" spans="1:27">
      <c r="A662" s="179">
        <v>45818</v>
      </c>
      <c r="B662" s="178" t="s">
        <v>5405</v>
      </c>
      <c r="C662" s="178" t="s">
        <v>5406</v>
      </c>
      <c r="D662" s="178" t="s">
        <v>12</v>
      </c>
      <c r="E662" s="178" t="s">
        <v>17</v>
      </c>
      <c r="F662" s="178" t="s">
        <v>5407</v>
      </c>
      <c r="G662" s="178" t="s">
        <v>1213</v>
      </c>
      <c r="H662" s="178" t="s">
        <v>4811</v>
      </c>
      <c r="I662" s="178" t="s">
        <v>1395</v>
      </c>
      <c r="J662" s="178" t="s">
        <v>4898</v>
      </c>
      <c r="K662" s="178" t="s">
        <v>4830</v>
      </c>
      <c r="L662" s="180">
        <v>500</v>
      </c>
      <c r="M662" s="181">
        <v>30560</v>
      </c>
      <c r="N662" s="2" t="str">
        <f>VLOOKUP($J662,'Material category'!B:D,2,0)</f>
        <v>WC RE</v>
      </c>
      <c r="O662" s="123">
        <f>VLOOKUP(E662,'Billing Type Category'!A:C,3,0)*$L662</f>
        <v>500</v>
      </c>
      <c r="P662" s="123">
        <f>VLOOKUP($J662,'Material category'!B:F,5,FALSE)*O662</f>
        <v>31395</v>
      </c>
      <c r="Q662" s="123">
        <f t="shared" si="50"/>
        <v>835</v>
      </c>
      <c r="R662" s="6">
        <f>VLOOKUP(E662,'Billing Type Category'!A:C,3,0)*M662</f>
        <v>30560</v>
      </c>
      <c r="S662" s="6">
        <f>VLOOKUP($J662,'Material category'!B:F,4,FALSE)*O662</f>
        <v>36000</v>
      </c>
      <c r="T662" s="6">
        <f t="shared" si="51"/>
        <v>2355.1401869158876</v>
      </c>
      <c r="U662" s="6">
        <f t="shared" si="52"/>
        <v>32915.140186915887</v>
      </c>
      <c r="V662" s="2" t="str">
        <f>VLOOKUP($J662,'Material category'!B:D,3,0)</f>
        <v>WI</v>
      </c>
      <c r="W662" s="2" t="str">
        <f>VLOOKUP(G662,'Cust Category'!A:C,3,0)</f>
        <v>Key Account</v>
      </c>
      <c r="X662" s="2" t="str">
        <f>VLOOKUP(G662,'Cust Category'!A:C,2,0)</f>
        <v>Ek-Chai Distribution System Co. Ltd</v>
      </c>
      <c r="Y662" s="31">
        <f t="shared" si="53"/>
        <v>62.79</v>
      </c>
      <c r="Z662">
        <f t="shared" si="54"/>
        <v>72</v>
      </c>
      <c r="AA662" s="48"/>
    </row>
    <row r="663" spans="1:27">
      <c r="A663" s="179">
        <v>45818</v>
      </c>
      <c r="B663" s="178" t="s">
        <v>5405</v>
      </c>
      <c r="C663" s="178" t="s">
        <v>5406</v>
      </c>
      <c r="D663" s="178" t="s">
        <v>12</v>
      </c>
      <c r="E663" s="178" t="s">
        <v>17</v>
      </c>
      <c r="F663" s="178" t="s">
        <v>5407</v>
      </c>
      <c r="G663" s="178" t="s">
        <v>1213</v>
      </c>
      <c r="H663" s="178" t="s">
        <v>4811</v>
      </c>
      <c r="I663" s="178" t="s">
        <v>1395</v>
      </c>
      <c r="J663" s="178" t="s">
        <v>4886</v>
      </c>
      <c r="K663" s="178" t="s">
        <v>4829</v>
      </c>
      <c r="L663" s="180">
        <v>1000</v>
      </c>
      <c r="M663" s="181">
        <v>61120</v>
      </c>
      <c r="N663" s="2" t="str">
        <f>VLOOKUP($J663,'Material category'!B:D,2,0)</f>
        <v>WC BL</v>
      </c>
      <c r="O663" s="123">
        <f>VLOOKUP(E663,'Billing Type Category'!A:C,3,0)*$L663</f>
        <v>1000</v>
      </c>
      <c r="P663" s="123">
        <f>VLOOKUP($J663,'Material category'!B:F,5,FALSE)*O663</f>
        <v>62790</v>
      </c>
      <c r="Q663" s="123">
        <f t="shared" si="50"/>
        <v>1670</v>
      </c>
      <c r="R663" s="6">
        <f>VLOOKUP(E663,'Billing Type Category'!A:C,3,0)*M663</f>
        <v>61120</v>
      </c>
      <c r="S663" s="6">
        <f>VLOOKUP($J663,'Material category'!B:F,4,FALSE)*O663</f>
        <v>72000</v>
      </c>
      <c r="T663" s="6">
        <f t="shared" si="51"/>
        <v>4710.2803738317753</v>
      </c>
      <c r="U663" s="6">
        <f t="shared" si="52"/>
        <v>65830.280373831774</v>
      </c>
      <c r="V663" s="2" t="str">
        <f>VLOOKUP($J663,'Material category'!B:D,3,0)</f>
        <v>WI</v>
      </c>
      <c r="W663" s="2" t="str">
        <f>VLOOKUP(G663,'Cust Category'!A:C,3,0)</f>
        <v>Key Account</v>
      </c>
      <c r="X663" s="2" t="str">
        <f>VLOOKUP(G663,'Cust Category'!A:C,2,0)</f>
        <v>Ek-Chai Distribution System Co. Ltd</v>
      </c>
      <c r="Y663" s="31">
        <f t="shared" si="53"/>
        <v>62.79</v>
      </c>
      <c r="Z663">
        <f t="shared" si="54"/>
        <v>72</v>
      </c>
      <c r="AA663" s="48"/>
    </row>
    <row r="664" spans="1:27">
      <c r="A664" s="179">
        <v>45818</v>
      </c>
      <c r="B664" s="178" t="s">
        <v>5405</v>
      </c>
      <c r="C664" s="178" t="s">
        <v>5406</v>
      </c>
      <c r="D664" s="178" t="s">
        <v>12</v>
      </c>
      <c r="E664" s="178" t="s">
        <v>17</v>
      </c>
      <c r="F664" s="178" t="s">
        <v>5407</v>
      </c>
      <c r="G664" s="178" t="s">
        <v>1213</v>
      </c>
      <c r="H664" s="178" t="s">
        <v>4811</v>
      </c>
      <c r="I664" s="178" t="s">
        <v>1395</v>
      </c>
      <c r="J664" s="178" t="s">
        <v>4900</v>
      </c>
      <c r="K664" s="178" t="s">
        <v>4831</v>
      </c>
      <c r="L664" s="180">
        <v>500</v>
      </c>
      <c r="M664" s="181">
        <v>30560</v>
      </c>
      <c r="N664" s="2" t="str">
        <f>VLOOKUP($J664,'Material category'!B:D,2,0)</f>
        <v>WC GR</v>
      </c>
      <c r="O664" s="123">
        <f>VLOOKUP(E664,'Billing Type Category'!A:C,3,0)*$L664</f>
        <v>500</v>
      </c>
      <c r="P664" s="123">
        <f>VLOOKUP($J664,'Material category'!B:F,5,FALSE)*O664</f>
        <v>31395</v>
      </c>
      <c r="Q664" s="123">
        <f t="shared" si="50"/>
        <v>835</v>
      </c>
      <c r="R664" s="6">
        <f>VLOOKUP(E664,'Billing Type Category'!A:C,3,0)*M664</f>
        <v>30560</v>
      </c>
      <c r="S664" s="6">
        <f>VLOOKUP($J664,'Material category'!B:F,4,FALSE)*O664</f>
        <v>36000</v>
      </c>
      <c r="T664" s="6">
        <f t="shared" si="51"/>
        <v>2355.1401869158876</v>
      </c>
      <c r="U664" s="6">
        <f t="shared" si="52"/>
        <v>32915.140186915887</v>
      </c>
      <c r="V664" s="2" t="str">
        <f>VLOOKUP($J664,'Material category'!B:D,3,0)</f>
        <v>WI</v>
      </c>
      <c r="W664" s="2" t="str">
        <f>VLOOKUP(G664,'Cust Category'!A:C,3,0)</f>
        <v>Key Account</v>
      </c>
      <c r="X664" s="2" t="str">
        <f>VLOOKUP(G664,'Cust Category'!A:C,2,0)</f>
        <v>Ek-Chai Distribution System Co. Ltd</v>
      </c>
      <c r="Y664" s="31">
        <f t="shared" si="53"/>
        <v>62.79</v>
      </c>
      <c r="Z664">
        <f t="shared" si="54"/>
        <v>72</v>
      </c>
      <c r="AA664" s="48"/>
    </row>
    <row r="665" spans="1:27">
      <c r="A665" s="179">
        <v>45818</v>
      </c>
      <c r="B665" s="178" t="s">
        <v>5405</v>
      </c>
      <c r="C665" s="178" t="s">
        <v>5406</v>
      </c>
      <c r="D665" s="178" t="s">
        <v>12</v>
      </c>
      <c r="E665" s="178" t="s">
        <v>17</v>
      </c>
      <c r="F665" s="178" t="s">
        <v>5407</v>
      </c>
      <c r="G665" s="178" t="s">
        <v>1213</v>
      </c>
      <c r="H665" s="178" t="s">
        <v>4811</v>
      </c>
      <c r="I665" s="178" t="s">
        <v>1395</v>
      </c>
      <c r="J665" s="178" t="s">
        <v>4785</v>
      </c>
      <c r="K665" s="178" t="s">
        <v>4832</v>
      </c>
      <c r="L665" s="180">
        <v>4500</v>
      </c>
      <c r="M665" s="181">
        <v>274905</v>
      </c>
      <c r="N665" s="2" t="str">
        <f>VLOOKUP($J665,'Material category'!B:D,2,0)</f>
        <v>CA FL</v>
      </c>
      <c r="O665" s="123">
        <f>VLOOKUP(E665,'Billing Type Category'!A:C,3,0)*$L665</f>
        <v>4500</v>
      </c>
      <c r="P665" s="123">
        <f>VLOOKUP($J665,'Material category'!B:F,5,FALSE)*O665</f>
        <v>282555</v>
      </c>
      <c r="Q665" s="123">
        <f t="shared" si="50"/>
        <v>7650</v>
      </c>
      <c r="R665" s="6">
        <f>VLOOKUP(E665,'Billing Type Category'!A:C,3,0)*M665</f>
        <v>274905</v>
      </c>
      <c r="S665" s="6">
        <f>VLOOKUP($J665,'Material category'!B:F,4,FALSE)*O665</f>
        <v>324000</v>
      </c>
      <c r="T665" s="6">
        <f t="shared" si="51"/>
        <v>21196.261682242992</v>
      </c>
      <c r="U665" s="6">
        <f t="shared" si="52"/>
        <v>296101.26168224297</v>
      </c>
      <c r="V665" s="2" t="str">
        <f>VLOOKUP($J665,'Material category'!B:D,3,0)</f>
        <v>CA</v>
      </c>
      <c r="W665" s="2" t="str">
        <f>VLOOKUP(G665,'Cust Category'!A:C,3,0)</f>
        <v>Key Account</v>
      </c>
      <c r="X665" s="2" t="str">
        <f>VLOOKUP(G665,'Cust Category'!A:C,2,0)</f>
        <v>Ek-Chai Distribution System Co. Ltd</v>
      </c>
      <c r="Y665" s="31">
        <f t="shared" si="53"/>
        <v>62.79</v>
      </c>
      <c r="Z665">
        <f t="shared" si="54"/>
        <v>72</v>
      </c>
      <c r="AA665" s="48"/>
    </row>
    <row r="666" spans="1:27">
      <c r="A666" s="179">
        <v>45818</v>
      </c>
      <c r="B666" s="178" t="s">
        <v>5405</v>
      </c>
      <c r="C666" s="178" t="s">
        <v>5406</v>
      </c>
      <c r="D666" s="178" t="s">
        <v>12</v>
      </c>
      <c r="E666" s="178" t="s">
        <v>17</v>
      </c>
      <c r="F666" s="178" t="s">
        <v>5407</v>
      </c>
      <c r="G666" s="178" t="s">
        <v>1213</v>
      </c>
      <c r="H666" s="178" t="s">
        <v>4811</v>
      </c>
      <c r="I666" s="178" t="s">
        <v>1395</v>
      </c>
      <c r="J666" s="178" t="s">
        <v>4782</v>
      </c>
      <c r="K666" s="178" t="s">
        <v>4833</v>
      </c>
      <c r="L666" s="180">
        <v>2000</v>
      </c>
      <c r="M666" s="181">
        <v>122180</v>
      </c>
      <c r="N666" s="2" t="str">
        <f>VLOOKUP($J666,'Material category'!B:D,2,0)</f>
        <v>CA BL</v>
      </c>
      <c r="O666" s="123">
        <f>VLOOKUP(E666,'Billing Type Category'!A:C,3,0)*$L666</f>
        <v>2000</v>
      </c>
      <c r="P666" s="123">
        <f>VLOOKUP($J666,'Material category'!B:F,5,FALSE)*O666</f>
        <v>125580</v>
      </c>
      <c r="Q666" s="123">
        <f t="shared" si="50"/>
        <v>3400</v>
      </c>
      <c r="R666" s="6">
        <f>VLOOKUP(E666,'Billing Type Category'!A:C,3,0)*M666</f>
        <v>122180</v>
      </c>
      <c r="S666" s="6">
        <f>VLOOKUP($J666,'Material category'!B:F,4,FALSE)*O666</f>
        <v>144000</v>
      </c>
      <c r="T666" s="6">
        <f t="shared" si="51"/>
        <v>9420.5607476635505</v>
      </c>
      <c r="U666" s="6">
        <f t="shared" si="52"/>
        <v>131600.56074766355</v>
      </c>
      <c r="V666" s="2" t="str">
        <f>VLOOKUP($J666,'Material category'!B:D,3,0)</f>
        <v>CA</v>
      </c>
      <c r="W666" s="2" t="str">
        <f>VLOOKUP(G666,'Cust Category'!A:C,3,0)</f>
        <v>Key Account</v>
      </c>
      <c r="X666" s="2" t="str">
        <f>VLOOKUP(G666,'Cust Category'!A:C,2,0)</f>
        <v>Ek-Chai Distribution System Co. Ltd</v>
      </c>
      <c r="Y666" s="31">
        <f t="shared" si="53"/>
        <v>62.79</v>
      </c>
      <c r="Z666">
        <f t="shared" si="54"/>
        <v>72</v>
      </c>
      <c r="AA666" s="48"/>
    </row>
    <row r="667" spans="1:27">
      <c r="A667" s="179">
        <v>45818</v>
      </c>
      <c r="B667" s="178" t="s">
        <v>5405</v>
      </c>
      <c r="C667" s="178" t="s">
        <v>5406</v>
      </c>
      <c r="D667" s="178" t="s">
        <v>12</v>
      </c>
      <c r="E667" s="178" t="s">
        <v>17</v>
      </c>
      <c r="F667" s="178" t="s">
        <v>5407</v>
      </c>
      <c r="G667" s="178" t="s">
        <v>1213</v>
      </c>
      <c r="H667" s="178" t="s">
        <v>4811</v>
      </c>
      <c r="I667" s="178" t="s">
        <v>1395</v>
      </c>
      <c r="J667" s="178" t="s">
        <v>4786</v>
      </c>
      <c r="K667" s="178" t="s">
        <v>4854</v>
      </c>
      <c r="L667" s="180">
        <v>1000</v>
      </c>
      <c r="M667" s="181">
        <v>61090</v>
      </c>
      <c r="N667" s="2" t="str">
        <f>VLOOKUP($J667,'Material category'!B:D,2,0)</f>
        <v>CA MN</v>
      </c>
      <c r="O667" s="123">
        <f>VLOOKUP(E667,'Billing Type Category'!A:C,3,0)*$L667</f>
        <v>1000</v>
      </c>
      <c r="P667" s="123">
        <f>VLOOKUP($J667,'Material category'!B:F,5,FALSE)*O667</f>
        <v>62790</v>
      </c>
      <c r="Q667" s="123">
        <f t="shared" si="50"/>
        <v>1700</v>
      </c>
      <c r="R667" s="6">
        <f>VLOOKUP(E667,'Billing Type Category'!A:C,3,0)*M667</f>
        <v>61090</v>
      </c>
      <c r="S667" s="6">
        <f>VLOOKUP($J667,'Material category'!B:F,4,FALSE)*O667</f>
        <v>72000</v>
      </c>
      <c r="T667" s="6">
        <f t="shared" si="51"/>
        <v>4710.2803738317753</v>
      </c>
      <c r="U667" s="6">
        <f t="shared" si="52"/>
        <v>65800.280373831774</v>
      </c>
      <c r="V667" s="2" t="str">
        <f>VLOOKUP($J667,'Material category'!B:D,3,0)</f>
        <v>CA</v>
      </c>
      <c r="W667" s="2" t="str">
        <f>VLOOKUP(G667,'Cust Category'!A:C,3,0)</f>
        <v>Key Account</v>
      </c>
      <c r="X667" s="2" t="str">
        <f>VLOOKUP(G667,'Cust Category'!A:C,2,0)</f>
        <v>Ek-Chai Distribution System Co. Ltd</v>
      </c>
      <c r="Y667" s="31">
        <f t="shared" si="53"/>
        <v>62.79</v>
      </c>
      <c r="Z667">
        <f t="shared" si="54"/>
        <v>72</v>
      </c>
      <c r="AA667" s="48"/>
    </row>
    <row r="668" spans="1:27">
      <c r="A668" s="179">
        <v>45818</v>
      </c>
      <c r="B668" s="178" t="s">
        <v>5408</v>
      </c>
      <c r="C668" s="178" t="s">
        <v>5409</v>
      </c>
      <c r="D668" s="178" t="s">
        <v>12</v>
      </c>
      <c r="E668" s="178" t="s">
        <v>17</v>
      </c>
      <c r="F668" s="178" t="s">
        <v>5410</v>
      </c>
      <c r="G668" s="178" t="s">
        <v>1190</v>
      </c>
      <c r="H668" s="178" t="s">
        <v>1314</v>
      </c>
      <c r="I668" s="178" t="s">
        <v>3348</v>
      </c>
      <c r="J668" s="178" t="s">
        <v>4898</v>
      </c>
      <c r="K668" s="178" t="s">
        <v>4830</v>
      </c>
      <c r="L668" s="180">
        <v>500</v>
      </c>
      <c r="M668" s="181">
        <v>31395</v>
      </c>
      <c r="N668" s="2" t="str">
        <f>VLOOKUP($J668,'Material category'!B:D,2,0)</f>
        <v>WC RE</v>
      </c>
      <c r="O668" s="123">
        <f>VLOOKUP(E668,'Billing Type Category'!A:C,3,0)*$L668</f>
        <v>500</v>
      </c>
      <c r="P668" s="123">
        <f>VLOOKUP($J668,'Material category'!B:F,5,FALSE)*O668</f>
        <v>31395</v>
      </c>
      <c r="Q668" s="123">
        <f t="shared" si="50"/>
        <v>0</v>
      </c>
      <c r="R668" s="6">
        <f>VLOOKUP(E668,'Billing Type Category'!A:C,3,0)*M668</f>
        <v>31395</v>
      </c>
      <c r="S668" s="6">
        <f>VLOOKUP($J668,'Material category'!B:F,4,FALSE)*O668</f>
        <v>36000</v>
      </c>
      <c r="T668" s="6">
        <f t="shared" si="51"/>
        <v>2355.1401869158876</v>
      </c>
      <c r="U668" s="6">
        <f t="shared" si="52"/>
        <v>33750.140186915887</v>
      </c>
      <c r="V668" s="2" t="str">
        <f>VLOOKUP($J668,'Material category'!B:D,3,0)</f>
        <v>WI</v>
      </c>
      <c r="W668" s="2" t="str">
        <f>VLOOKUP(G668,'Cust Category'!A:C,3,0)</f>
        <v>Key Account</v>
      </c>
      <c r="X668" s="2" t="str">
        <f>VLOOKUP(G668,'Cust Category'!A:C,2,0)</f>
        <v>PTT Retail Management Co., Ltd</v>
      </c>
      <c r="Y668" s="31">
        <f t="shared" si="53"/>
        <v>62.79</v>
      </c>
      <c r="Z668">
        <f t="shared" si="54"/>
        <v>72</v>
      </c>
      <c r="AA668" s="48"/>
    </row>
    <row r="669" spans="1:27">
      <c r="A669" s="179">
        <v>45818</v>
      </c>
      <c r="B669" s="178" t="s">
        <v>5408</v>
      </c>
      <c r="C669" s="178" t="s">
        <v>5409</v>
      </c>
      <c r="D669" s="178" t="s">
        <v>12</v>
      </c>
      <c r="E669" s="178" t="s">
        <v>17</v>
      </c>
      <c r="F669" s="178" t="s">
        <v>5410</v>
      </c>
      <c r="G669" s="178" t="s">
        <v>1190</v>
      </c>
      <c r="H669" s="178" t="s">
        <v>1314</v>
      </c>
      <c r="I669" s="178" t="s">
        <v>3348</v>
      </c>
      <c r="J669" s="178" t="s">
        <v>4886</v>
      </c>
      <c r="K669" s="178" t="s">
        <v>4829</v>
      </c>
      <c r="L669" s="180">
        <v>500</v>
      </c>
      <c r="M669" s="181">
        <v>31395</v>
      </c>
      <c r="N669" s="2" t="str">
        <f>VLOOKUP($J669,'Material category'!B:D,2,0)</f>
        <v>WC BL</v>
      </c>
      <c r="O669" s="123">
        <f>VLOOKUP(E669,'Billing Type Category'!A:C,3,0)*$L669</f>
        <v>500</v>
      </c>
      <c r="P669" s="123">
        <f>VLOOKUP($J669,'Material category'!B:F,5,FALSE)*O669</f>
        <v>31395</v>
      </c>
      <c r="Q669" s="123">
        <f t="shared" si="50"/>
        <v>0</v>
      </c>
      <c r="R669" s="6">
        <f>VLOOKUP(E669,'Billing Type Category'!A:C,3,0)*M669</f>
        <v>31395</v>
      </c>
      <c r="S669" s="6">
        <f>VLOOKUP($J669,'Material category'!B:F,4,FALSE)*O669</f>
        <v>36000</v>
      </c>
      <c r="T669" s="6">
        <f t="shared" si="51"/>
        <v>2355.1401869158876</v>
      </c>
      <c r="U669" s="6">
        <f t="shared" si="52"/>
        <v>33750.140186915887</v>
      </c>
      <c r="V669" s="2" t="str">
        <f>VLOOKUP($J669,'Material category'!B:D,3,0)</f>
        <v>WI</v>
      </c>
      <c r="W669" s="2" t="str">
        <f>VLOOKUP(G669,'Cust Category'!A:C,3,0)</f>
        <v>Key Account</v>
      </c>
      <c r="X669" s="2" t="str">
        <f>VLOOKUP(G669,'Cust Category'!A:C,2,0)</f>
        <v>PTT Retail Management Co., Ltd</v>
      </c>
      <c r="Y669" s="31">
        <f t="shared" si="53"/>
        <v>62.79</v>
      </c>
      <c r="Z669">
        <f t="shared" si="54"/>
        <v>72</v>
      </c>
      <c r="AA669" s="48"/>
    </row>
    <row r="670" spans="1:27">
      <c r="A670" s="179">
        <v>45818</v>
      </c>
      <c r="B670" s="178" t="s">
        <v>5408</v>
      </c>
      <c r="C670" s="178" t="s">
        <v>5409</v>
      </c>
      <c r="D670" s="178" t="s">
        <v>12</v>
      </c>
      <c r="E670" s="178" t="s">
        <v>17</v>
      </c>
      <c r="F670" s="178" t="s">
        <v>5410</v>
      </c>
      <c r="G670" s="178" t="s">
        <v>1190</v>
      </c>
      <c r="H670" s="178" t="s">
        <v>1314</v>
      </c>
      <c r="I670" s="178" t="s">
        <v>3348</v>
      </c>
      <c r="J670" s="178" t="s">
        <v>4900</v>
      </c>
      <c r="K670" s="178" t="s">
        <v>4831</v>
      </c>
      <c r="L670" s="180">
        <v>1000</v>
      </c>
      <c r="M670" s="181">
        <v>62790</v>
      </c>
      <c r="N670" s="2" t="str">
        <f>VLOOKUP($J670,'Material category'!B:D,2,0)</f>
        <v>WC GR</v>
      </c>
      <c r="O670" s="123">
        <f>VLOOKUP(E670,'Billing Type Category'!A:C,3,0)*$L670</f>
        <v>1000</v>
      </c>
      <c r="P670" s="123">
        <f>VLOOKUP($J670,'Material category'!B:F,5,FALSE)*O670</f>
        <v>62790</v>
      </c>
      <c r="Q670" s="123">
        <f t="shared" si="50"/>
        <v>0</v>
      </c>
      <c r="R670" s="6">
        <f>VLOOKUP(E670,'Billing Type Category'!A:C,3,0)*M670</f>
        <v>62790</v>
      </c>
      <c r="S670" s="6">
        <f>VLOOKUP($J670,'Material category'!B:F,4,FALSE)*O670</f>
        <v>72000</v>
      </c>
      <c r="T670" s="6">
        <f t="shared" si="51"/>
        <v>4710.2803738317753</v>
      </c>
      <c r="U670" s="6">
        <f t="shared" si="52"/>
        <v>67500.280373831774</v>
      </c>
      <c r="V670" s="2" t="str">
        <f>VLOOKUP($J670,'Material category'!B:D,3,0)</f>
        <v>WI</v>
      </c>
      <c r="W670" s="2" t="str">
        <f>VLOOKUP(G670,'Cust Category'!A:C,3,0)</f>
        <v>Key Account</v>
      </c>
      <c r="X670" s="2" t="str">
        <f>VLOOKUP(G670,'Cust Category'!A:C,2,0)</f>
        <v>PTT Retail Management Co., Ltd</v>
      </c>
      <c r="Y670" s="31">
        <f t="shared" si="53"/>
        <v>62.79</v>
      </c>
      <c r="Z670">
        <f t="shared" si="54"/>
        <v>72</v>
      </c>
      <c r="AA670" s="48"/>
    </row>
    <row r="671" spans="1:27">
      <c r="A671" s="179">
        <v>45818</v>
      </c>
      <c r="B671" s="178" t="s">
        <v>5408</v>
      </c>
      <c r="C671" s="178" t="s">
        <v>5409</v>
      </c>
      <c r="D671" s="178" t="s">
        <v>12</v>
      </c>
      <c r="E671" s="178" t="s">
        <v>17</v>
      </c>
      <c r="F671" s="178" t="s">
        <v>5410</v>
      </c>
      <c r="G671" s="178" t="s">
        <v>1190</v>
      </c>
      <c r="H671" s="178" t="s">
        <v>1314</v>
      </c>
      <c r="I671" s="178" t="s">
        <v>3348</v>
      </c>
      <c r="J671" s="178" t="s">
        <v>4785</v>
      </c>
      <c r="K671" s="178" t="s">
        <v>4832</v>
      </c>
      <c r="L671" s="180">
        <v>2500</v>
      </c>
      <c r="M671" s="181">
        <v>155600</v>
      </c>
      <c r="N671" s="2" t="str">
        <f>VLOOKUP($J671,'Material category'!B:D,2,0)</f>
        <v>CA FL</v>
      </c>
      <c r="O671" s="123">
        <f>VLOOKUP(E671,'Billing Type Category'!A:C,3,0)*$L671</f>
        <v>2500</v>
      </c>
      <c r="P671" s="123">
        <f>VLOOKUP($J671,'Material category'!B:F,5,FALSE)*O671</f>
        <v>156975</v>
      </c>
      <c r="Q671" s="123">
        <f t="shared" si="50"/>
        <v>1375</v>
      </c>
      <c r="R671" s="6">
        <f>VLOOKUP(E671,'Billing Type Category'!A:C,3,0)*M671</f>
        <v>155600</v>
      </c>
      <c r="S671" s="6">
        <f>VLOOKUP($J671,'Material category'!B:F,4,FALSE)*O671</f>
        <v>180000</v>
      </c>
      <c r="T671" s="6">
        <f t="shared" si="51"/>
        <v>11775.700934579439</v>
      </c>
      <c r="U671" s="6">
        <f t="shared" si="52"/>
        <v>167375.70093457945</v>
      </c>
      <c r="V671" s="2" t="str">
        <f>VLOOKUP($J671,'Material category'!B:D,3,0)</f>
        <v>CA</v>
      </c>
      <c r="W671" s="2" t="str">
        <f>VLOOKUP(G671,'Cust Category'!A:C,3,0)</f>
        <v>Key Account</v>
      </c>
      <c r="X671" s="2" t="str">
        <f>VLOOKUP(G671,'Cust Category'!A:C,2,0)</f>
        <v>PTT Retail Management Co., Ltd</v>
      </c>
      <c r="Y671" s="31">
        <f t="shared" si="53"/>
        <v>62.79</v>
      </c>
      <c r="Z671">
        <f t="shared" si="54"/>
        <v>72</v>
      </c>
      <c r="AA671" s="48"/>
    </row>
    <row r="672" spans="1:27">
      <c r="A672" s="179">
        <v>45818</v>
      </c>
      <c r="B672" s="178" t="s">
        <v>5408</v>
      </c>
      <c r="C672" s="178" t="s">
        <v>5409</v>
      </c>
      <c r="D672" s="178" t="s">
        <v>12</v>
      </c>
      <c r="E672" s="178" t="s">
        <v>17</v>
      </c>
      <c r="F672" s="178" t="s">
        <v>5410</v>
      </c>
      <c r="G672" s="178" t="s">
        <v>1190</v>
      </c>
      <c r="H672" s="178" t="s">
        <v>1314</v>
      </c>
      <c r="I672" s="178" t="s">
        <v>3348</v>
      </c>
      <c r="J672" s="178" t="s">
        <v>4782</v>
      </c>
      <c r="K672" s="178" t="s">
        <v>4833</v>
      </c>
      <c r="L672" s="180">
        <v>500</v>
      </c>
      <c r="M672" s="181">
        <v>31120</v>
      </c>
      <c r="N672" s="2" t="str">
        <f>VLOOKUP($J672,'Material category'!B:D,2,0)</f>
        <v>CA BL</v>
      </c>
      <c r="O672" s="123">
        <f>VLOOKUP(E672,'Billing Type Category'!A:C,3,0)*$L672</f>
        <v>500</v>
      </c>
      <c r="P672" s="123">
        <f>VLOOKUP($J672,'Material category'!B:F,5,FALSE)*O672</f>
        <v>31395</v>
      </c>
      <c r="Q672" s="123">
        <f t="shared" si="50"/>
        <v>275</v>
      </c>
      <c r="R672" s="6">
        <f>VLOOKUP(E672,'Billing Type Category'!A:C,3,0)*M672</f>
        <v>31120</v>
      </c>
      <c r="S672" s="6">
        <f>VLOOKUP($J672,'Material category'!B:F,4,FALSE)*O672</f>
        <v>36000</v>
      </c>
      <c r="T672" s="6">
        <f t="shared" si="51"/>
        <v>2355.1401869158876</v>
      </c>
      <c r="U672" s="6">
        <f t="shared" si="52"/>
        <v>33475.140186915887</v>
      </c>
      <c r="V672" s="2" t="str">
        <f>VLOOKUP($J672,'Material category'!B:D,3,0)</f>
        <v>CA</v>
      </c>
      <c r="W672" s="2" t="str">
        <f>VLOOKUP(G672,'Cust Category'!A:C,3,0)</f>
        <v>Key Account</v>
      </c>
      <c r="X672" s="2" t="str">
        <f>VLOOKUP(G672,'Cust Category'!A:C,2,0)</f>
        <v>PTT Retail Management Co., Ltd</v>
      </c>
      <c r="Y672" s="31">
        <f t="shared" si="53"/>
        <v>62.79</v>
      </c>
      <c r="Z672">
        <f t="shared" si="54"/>
        <v>72</v>
      </c>
      <c r="AA672" s="48"/>
    </row>
    <row r="673" spans="1:27">
      <c r="A673" s="179">
        <v>45818</v>
      </c>
      <c r="B673" s="178" t="s">
        <v>5408</v>
      </c>
      <c r="C673" s="178" t="s">
        <v>5409</v>
      </c>
      <c r="D673" s="178" t="s">
        <v>12</v>
      </c>
      <c r="E673" s="178" t="s">
        <v>17</v>
      </c>
      <c r="F673" s="178" t="s">
        <v>5410</v>
      </c>
      <c r="G673" s="178" t="s">
        <v>1190</v>
      </c>
      <c r="H673" s="178" t="s">
        <v>1314</v>
      </c>
      <c r="I673" s="178" t="s">
        <v>3348</v>
      </c>
      <c r="J673" s="178" t="s">
        <v>4786</v>
      </c>
      <c r="K673" s="178" t="s">
        <v>4854</v>
      </c>
      <c r="L673" s="180">
        <v>500</v>
      </c>
      <c r="M673" s="181">
        <v>31395</v>
      </c>
      <c r="N673" s="2" t="str">
        <f>VLOOKUP($J673,'Material category'!B:D,2,0)</f>
        <v>CA MN</v>
      </c>
      <c r="O673" s="123">
        <f>VLOOKUP(E673,'Billing Type Category'!A:C,3,0)*$L673</f>
        <v>500</v>
      </c>
      <c r="P673" s="123">
        <f>VLOOKUP($J673,'Material category'!B:F,5,FALSE)*O673</f>
        <v>31395</v>
      </c>
      <c r="Q673" s="123">
        <f t="shared" si="50"/>
        <v>0</v>
      </c>
      <c r="R673" s="6">
        <f>VLOOKUP(E673,'Billing Type Category'!A:C,3,0)*M673</f>
        <v>31395</v>
      </c>
      <c r="S673" s="6">
        <f>VLOOKUP($J673,'Material category'!B:F,4,FALSE)*O673</f>
        <v>36000</v>
      </c>
      <c r="T673" s="6">
        <f t="shared" si="51"/>
        <v>2355.1401869158876</v>
      </c>
      <c r="U673" s="6">
        <f t="shared" si="52"/>
        <v>33750.140186915887</v>
      </c>
      <c r="V673" s="2" t="str">
        <f>VLOOKUP($J673,'Material category'!B:D,3,0)</f>
        <v>CA</v>
      </c>
      <c r="W673" s="2" t="str">
        <f>VLOOKUP(G673,'Cust Category'!A:C,3,0)</f>
        <v>Key Account</v>
      </c>
      <c r="X673" s="2" t="str">
        <f>VLOOKUP(G673,'Cust Category'!A:C,2,0)</f>
        <v>PTT Retail Management Co., Ltd</v>
      </c>
      <c r="Y673" s="31">
        <f t="shared" si="53"/>
        <v>62.79</v>
      </c>
      <c r="Z673">
        <f t="shared" si="54"/>
        <v>72</v>
      </c>
      <c r="AA673" s="48"/>
    </row>
    <row r="674" spans="1:27">
      <c r="A674" s="179">
        <v>45818</v>
      </c>
      <c r="B674" s="178" t="s">
        <v>5408</v>
      </c>
      <c r="C674" s="178" t="s">
        <v>5409</v>
      </c>
      <c r="D674" s="178" t="s">
        <v>12</v>
      </c>
      <c r="E674" s="178" t="s">
        <v>17</v>
      </c>
      <c r="F674" s="178" t="s">
        <v>5410</v>
      </c>
      <c r="G674" s="178" t="s">
        <v>1190</v>
      </c>
      <c r="H674" s="178" t="s">
        <v>1314</v>
      </c>
      <c r="I674" s="178" t="s">
        <v>3348</v>
      </c>
      <c r="J674" s="178" t="s">
        <v>4801</v>
      </c>
      <c r="K674" s="178" t="s">
        <v>4834</v>
      </c>
      <c r="L674" s="180">
        <v>1000</v>
      </c>
      <c r="M674" s="181">
        <v>62790</v>
      </c>
      <c r="N674" s="2" t="str">
        <f>VLOOKUP($J674,'Material category'!B:D,2,0)</f>
        <v>CA 100S YL</v>
      </c>
      <c r="O674" s="123">
        <f>VLOOKUP(E674,'Billing Type Category'!A:C,3,0)*$L674</f>
        <v>1000</v>
      </c>
      <c r="P674" s="123">
        <f>VLOOKUP($J674,'Material category'!B:F,5,FALSE)*O674</f>
        <v>62790</v>
      </c>
      <c r="Q674" s="123">
        <f t="shared" si="50"/>
        <v>0</v>
      </c>
      <c r="R674" s="6">
        <f>VLOOKUP(E674,'Billing Type Category'!A:C,3,0)*M674</f>
        <v>62790</v>
      </c>
      <c r="S674" s="6">
        <f>VLOOKUP($J674,'Material category'!B:F,4,FALSE)*O674</f>
        <v>72000</v>
      </c>
      <c r="T674" s="6">
        <f t="shared" si="51"/>
        <v>4710.2803738317753</v>
      </c>
      <c r="U674" s="6">
        <f t="shared" si="52"/>
        <v>67500.280373831774</v>
      </c>
      <c r="V674" s="2" t="str">
        <f>VLOOKUP($J674,'Material category'!B:D,3,0)</f>
        <v>CAHD</v>
      </c>
      <c r="W674" s="2" t="str">
        <f>VLOOKUP(G674,'Cust Category'!A:C,3,0)</f>
        <v>Key Account</v>
      </c>
      <c r="X674" s="2" t="str">
        <f>VLOOKUP(G674,'Cust Category'!A:C,2,0)</f>
        <v>PTT Retail Management Co., Ltd</v>
      </c>
      <c r="Y674" s="31">
        <f t="shared" si="53"/>
        <v>62.79</v>
      </c>
      <c r="Z674">
        <f t="shared" si="54"/>
        <v>72</v>
      </c>
      <c r="AA674" s="48"/>
    </row>
    <row r="675" spans="1:27">
      <c r="A675" s="179">
        <v>45818</v>
      </c>
      <c r="B675" s="178" t="s">
        <v>5411</v>
      </c>
      <c r="C675" s="178" t="s">
        <v>5412</v>
      </c>
      <c r="D675" s="178" t="s">
        <v>12</v>
      </c>
      <c r="E675" s="178" t="s">
        <v>17</v>
      </c>
      <c r="F675" s="178" t="s">
        <v>5413</v>
      </c>
      <c r="G675" s="178" t="s">
        <v>1156</v>
      </c>
      <c r="H675" s="178" t="s">
        <v>79</v>
      </c>
      <c r="I675" s="178" t="s">
        <v>1156</v>
      </c>
      <c r="J675" s="178" t="s">
        <v>4886</v>
      </c>
      <c r="K675" s="178" t="s">
        <v>4829</v>
      </c>
      <c r="L675" s="180">
        <v>1000</v>
      </c>
      <c r="M675" s="181">
        <v>60560</v>
      </c>
      <c r="N675" s="2" t="str">
        <f>VLOOKUP($J675,'Material category'!B:D,2,0)</f>
        <v>WC BL</v>
      </c>
      <c r="O675" s="123">
        <f>VLOOKUP(E675,'Billing Type Category'!A:C,3,0)*$L675</f>
        <v>1000</v>
      </c>
      <c r="P675" s="123">
        <f>VLOOKUP($J675,'Material category'!B:F,5,FALSE)*O675</f>
        <v>62790</v>
      </c>
      <c r="Q675" s="123">
        <f t="shared" si="50"/>
        <v>2230</v>
      </c>
      <c r="R675" s="6">
        <f>VLOOKUP(E675,'Billing Type Category'!A:C,3,0)*M675</f>
        <v>60560</v>
      </c>
      <c r="S675" s="6">
        <f>VLOOKUP($J675,'Material category'!B:F,4,FALSE)*O675</f>
        <v>72000</v>
      </c>
      <c r="T675" s="6">
        <f t="shared" si="51"/>
        <v>4710.2803738317753</v>
      </c>
      <c r="U675" s="6">
        <f t="shared" si="52"/>
        <v>65270.280373831774</v>
      </c>
      <c r="V675" s="2" t="str">
        <f>VLOOKUP($J675,'Material category'!B:D,3,0)</f>
        <v>WI</v>
      </c>
      <c r="W675" s="2" t="str">
        <f>VLOOKUP(G675,'Cust Category'!A:C,3,0)</f>
        <v>Key Account</v>
      </c>
      <c r="X675" s="2" t="str">
        <f>VLOOKUP(G675,'Cust Category'!A:C,2,0)</f>
        <v>Central Food Retail Co., Ltd.</v>
      </c>
      <c r="Y675" s="31">
        <f t="shared" si="53"/>
        <v>62.79</v>
      </c>
      <c r="Z675">
        <f t="shared" si="54"/>
        <v>72</v>
      </c>
      <c r="AA675" s="48"/>
    </row>
    <row r="676" spans="1:27">
      <c r="A676" s="179">
        <v>45818</v>
      </c>
      <c r="B676" s="178" t="s">
        <v>5411</v>
      </c>
      <c r="C676" s="178" t="s">
        <v>5412</v>
      </c>
      <c r="D676" s="178" t="s">
        <v>12</v>
      </c>
      <c r="E676" s="178" t="s">
        <v>17</v>
      </c>
      <c r="F676" s="178" t="s">
        <v>5413</v>
      </c>
      <c r="G676" s="178" t="s">
        <v>1156</v>
      </c>
      <c r="H676" s="178" t="s">
        <v>79</v>
      </c>
      <c r="I676" s="178" t="s">
        <v>1156</v>
      </c>
      <c r="J676" s="178" t="s">
        <v>4785</v>
      </c>
      <c r="K676" s="178" t="s">
        <v>4832</v>
      </c>
      <c r="L676" s="180">
        <v>2000</v>
      </c>
      <c r="M676" s="181">
        <v>120840</v>
      </c>
      <c r="N676" s="2" t="str">
        <f>VLOOKUP($J676,'Material category'!B:D,2,0)</f>
        <v>CA FL</v>
      </c>
      <c r="O676" s="123">
        <f>VLOOKUP(E676,'Billing Type Category'!A:C,3,0)*$L676</f>
        <v>2000</v>
      </c>
      <c r="P676" s="123">
        <f>VLOOKUP($J676,'Material category'!B:F,5,FALSE)*O676</f>
        <v>125580</v>
      </c>
      <c r="Q676" s="123">
        <f t="shared" si="50"/>
        <v>4740</v>
      </c>
      <c r="R676" s="6">
        <f>VLOOKUP(E676,'Billing Type Category'!A:C,3,0)*M676</f>
        <v>120840</v>
      </c>
      <c r="S676" s="6">
        <f>VLOOKUP($J676,'Material category'!B:F,4,FALSE)*O676</f>
        <v>144000</v>
      </c>
      <c r="T676" s="6">
        <f t="shared" si="51"/>
        <v>9420.5607476635505</v>
      </c>
      <c r="U676" s="6">
        <f t="shared" si="52"/>
        <v>130260.56074766355</v>
      </c>
      <c r="V676" s="2" t="str">
        <f>VLOOKUP($J676,'Material category'!B:D,3,0)</f>
        <v>CA</v>
      </c>
      <c r="W676" s="2" t="str">
        <f>VLOOKUP(G676,'Cust Category'!A:C,3,0)</f>
        <v>Key Account</v>
      </c>
      <c r="X676" s="2" t="str">
        <f>VLOOKUP(G676,'Cust Category'!A:C,2,0)</f>
        <v>Central Food Retail Co., Ltd.</v>
      </c>
      <c r="Y676" s="31">
        <f t="shared" si="53"/>
        <v>62.79</v>
      </c>
      <c r="Z676">
        <f t="shared" si="54"/>
        <v>72</v>
      </c>
      <c r="AA676" s="48"/>
    </row>
    <row r="677" spans="1:27">
      <c r="A677" s="179">
        <v>45818</v>
      </c>
      <c r="B677" s="178" t="s">
        <v>5414</v>
      </c>
      <c r="C677" s="178" t="s">
        <v>5415</v>
      </c>
      <c r="D677" s="178" t="s">
        <v>12</v>
      </c>
      <c r="E677" s="178" t="s">
        <v>17</v>
      </c>
      <c r="F677" s="178" t="s">
        <v>5416</v>
      </c>
      <c r="G677" s="178" t="s">
        <v>1165</v>
      </c>
      <c r="H677" s="178" t="s">
        <v>22</v>
      </c>
      <c r="I677" s="178" t="s">
        <v>1165</v>
      </c>
      <c r="J677" s="178" t="s">
        <v>4785</v>
      </c>
      <c r="K677" s="178" t="s">
        <v>4832</v>
      </c>
      <c r="L677" s="180">
        <v>24000</v>
      </c>
      <c r="M677" s="181">
        <v>1420596.62</v>
      </c>
      <c r="N677" s="2" t="str">
        <f>VLOOKUP($J677,'Material category'!B:D,2,0)</f>
        <v>CA FL</v>
      </c>
      <c r="O677" s="174">
        <f>VLOOKUP(E677,'Billing Type Category'!A:C,3,0)*$L677</f>
        <v>24000</v>
      </c>
      <c r="P677" s="174">
        <f>VLOOKUP($J677,'Material category'!B:F,5,FALSE)*O677</f>
        <v>1506960</v>
      </c>
      <c r="Q677" s="174">
        <f t="shared" si="50"/>
        <v>86363.379999999888</v>
      </c>
      <c r="R677" s="175">
        <f>VLOOKUP(E677,'Billing Type Category'!A:C,3,0)*M677</f>
        <v>1420596.62</v>
      </c>
      <c r="S677" s="175">
        <f>VLOOKUP($J677,'Material category'!B:F,4,FALSE)*O677</f>
        <v>1728000</v>
      </c>
      <c r="T677" s="175">
        <f t="shared" si="51"/>
        <v>113046.72897196261</v>
      </c>
      <c r="U677" s="175">
        <f t="shared" si="52"/>
        <v>1533643.3489719627</v>
      </c>
      <c r="V677" s="173" t="str">
        <f>VLOOKUP($J677,'Material category'!B:D,3,0)</f>
        <v>CA</v>
      </c>
      <c r="W677" s="173" t="str">
        <f>VLOOKUP(G677,'Cust Category'!A:C,3,0)</f>
        <v>Key Account</v>
      </c>
      <c r="X677" s="2" t="str">
        <f>VLOOKUP(G677,'Cust Category'!A:C,2,0)</f>
        <v>CP All Public Company Limited</v>
      </c>
      <c r="Y677" s="176">
        <f t="shared" si="53"/>
        <v>62.79</v>
      </c>
      <c r="Z677" s="144">
        <f t="shared" si="54"/>
        <v>72</v>
      </c>
      <c r="AA677" s="48"/>
    </row>
    <row r="678" spans="1:27">
      <c r="A678" s="179">
        <v>45818</v>
      </c>
      <c r="B678" s="178" t="s">
        <v>5414</v>
      </c>
      <c r="C678" s="178" t="s">
        <v>5415</v>
      </c>
      <c r="D678" s="178" t="s">
        <v>12</v>
      </c>
      <c r="E678" s="178" t="s">
        <v>17</v>
      </c>
      <c r="F678" s="178" t="s">
        <v>5416</v>
      </c>
      <c r="G678" s="178" t="s">
        <v>1165</v>
      </c>
      <c r="H678" s="178" t="s">
        <v>22</v>
      </c>
      <c r="I678" s="178" t="s">
        <v>1165</v>
      </c>
      <c r="J678" s="178" t="s">
        <v>4782</v>
      </c>
      <c r="K678" s="178" t="s">
        <v>4833</v>
      </c>
      <c r="L678" s="180">
        <v>8000</v>
      </c>
      <c r="M678" s="181">
        <v>473532.21</v>
      </c>
      <c r="N678" s="2" t="str">
        <f>VLOOKUP($J678,'Material category'!B:D,2,0)</f>
        <v>CA BL</v>
      </c>
      <c r="O678" s="123">
        <f>VLOOKUP(E678,'Billing Type Category'!A:C,3,0)*$L678</f>
        <v>8000</v>
      </c>
      <c r="P678" s="123">
        <f>VLOOKUP($J678,'Material category'!B:F,5,FALSE)*O678</f>
        <v>502320</v>
      </c>
      <c r="Q678" s="123">
        <f t="shared" si="50"/>
        <v>28787.789999999979</v>
      </c>
      <c r="R678" s="6">
        <f>VLOOKUP(E678,'Billing Type Category'!A:C,3,0)*M678</f>
        <v>473532.21</v>
      </c>
      <c r="S678" s="6">
        <f>VLOOKUP($J678,'Material category'!B:F,4,FALSE)*O678</f>
        <v>576000</v>
      </c>
      <c r="T678" s="6">
        <f t="shared" si="51"/>
        <v>37682.242990654202</v>
      </c>
      <c r="U678" s="6">
        <f t="shared" si="52"/>
        <v>511214.45299065422</v>
      </c>
      <c r="V678" s="2" t="str">
        <f>VLOOKUP($J678,'Material category'!B:D,3,0)</f>
        <v>CA</v>
      </c>
      <c r="W678" s="2" t="str">
        <f>VLOOKUP(G678,'Cust Category'!A:C,3,0)</f>
        <v>Key Account</v>
      </c>
      <c r="X678" s="2" t="str">
        <f>VLOOKUP(G678,'Cust Category'!A:C,2,0)</f>
        <v>CP All Public Company Limited</v>
      </c>
      <c r="Y678" s="31">
        <f t="shared" si="53"/>
        <v>62.79</v>
      </c>
      <c r="Z678">
        <f t="shared" si="54"/>
        <v>72</v>
      </c>
      <c r="AA678" s="48"/>
    </row>
    <row r="679" spans="1:27">
      <c r="A679" s="179">
        <v>45818</v>
      </c>
      <c r="B679" s="178" t="s">
        <v>5414</v>
      </c>
      <c r="C679" s="178" t="s">
        <v>5415</v>
      </c>
      <c r="D679" s="178" t="s">
        <v>12</v>
      </c>
      <c r="E679" s="178" t="s">
        <v>17</v>
      </c>
      <c r="F679" s="178" t="s">
        <v>5416</v>
      </c>
      <c r="G679" s="178" t="s">
        <v>1165</v>
      </c>
      <c r="H679" s="178" t="s">
        <v>22</v>
      </c>
      <c r="I679" s="178" t="s">
        <v>1165</v>
      </c>
      <c r="J679" s="178" t="s">
        <v>4801</v>
      </c>
      <c r="K679" s="178" t="s">
        <v>4834</v>
      </c>
      <c r="L679" s="180">
        <v>8000</v>
      </c>
      <c r="M679" s="181">
        <v>473532.37</v>
      </c>
      <c r="N679" s="2" t="str">
        <f>VLOOKUP($J679,'Material category'!B:D,2,0)</f>
        <v>CA 100S YL</v>
      </c>
      <c r="O679" s="123">
        <f>VLOOKUP(E679,'Billing Type Category'!A:C,3,0)*$L679</f>
        <v>8000</v>
      </c>
      <c r="P679" s="123">
        <f>VLOOKUP($J679,'Material category'!B:F,5,FALSE)*O679</f>
        <v>502320</v>
      </c>
      <c r="Q679" s="123">
        <f t="shared" si="50"/>
        <v>28787.630000000005</v>
      </c>
      <c r="R679" s="6">
        <f>VLOOKUP(E679,'Billing Type Category'!A:C,3,0)*M679</f>
        <v>473532.37</v>
      </c>
      <c r="S679" s="6">
        <f>VLOOKUP($J679,'Material category'!B:F,4,FALSE)*O679</f>
        <v>576000</v>
      </c>
      <c r="T679" s="6">
        <f t="shared" si="51"/>
        <v>37682.242990654202</v>
      </c>
      <c r="U679" s="6">
        <f t="shared" si="52"/>
        <v>511214.61299065419</v>
      </c>
      <c r="V679" s="2" t="str">
        <f>VLOOKUP($J679,'Material category'!B:D,3,0)</f>
        <v>CAHD</v>
      </c>
      <c r="W679" s="2" t="str">
        <f>VLOOKUP(G679,'Cust Category'!A:C,3,0)</f>
        <v>Key Account</v>
      </c>
      <c r="X679" s="2" t="str">
        <f>VLOOKUP(G679,'Cust Category'!A:C,2,0)</f>
        <v>CP All Public Company Limited</v>
      </c>
      <c r="Y679" s="31">
        <f t="shared" si="53"/>
        <v>62.79</v>
      </c>
      <c r="Z679">
        <f t="shared" si="54"/>
        <v>72</v>
      </c>
      <c r="AA679" s="48"/>
    </row>
    <row r="680" spans="1:27">
      <c r="A680" s="179">
        <v>45818</v>
      </c>
      <c r="B680" s="178" t="s">
        <v>5417</v>
      </c>
      <c r="C680" s="178" t="s">
        <v>5418</v>
      </c>
      <c r="D680" s="178" t="s">
        <v>12</v>
      </c>
      <c r="E680" s="178" t="s">
        <v>17</v>
      </c>
      <c r="F680" s="178" t="s">
        <v>5419</v>
      </c>
      <c r="G680" s="178" t="s">
        <v>1165</v>
      </c>
      <c r="H680" s="178" t="s">
        <v>22</v>
      </c>
      <c r="I680" s="178" t="s">
        <v>1165</v>
      </c>
      <c r="J680" s="178" t="s">
        <v>4874</v>
      </c>
      <c r="K680" s="178" t="s">
        <v>4822</v>
      </c>
      <c r="L680" s="180">
        <v>4000</v>
      </c>
      <c r="M680" s="181">
        <v>395798.13</v>
      </c>
      <c r="N680" s="2" t="str">
        <f>VLOOKUP($J680,'Material category'!B:D,2,0)</f>
        <v>WI BL</v>
      </c>
      <c r="O680" s="123">
        <f>VLOOKUP(E680,'Billing Type Category'!A:C,3,0)*$L680</f>
        <v>4000</v>
      </c>
      <c r="P680" s="123">
        <f>VLOOKUP($J680,'Material category'!B:F,5,FALSE)*O680</f>
        <v>416600</v>
      </c>
      <c r="Q680" s="123">
        <f t="shared" si="50"/>
        <v>20801.869999999995</v>
      </c>
      <c r="R680" s="6">
        <f>VLOOKUP(E680,'Billing Type Category'!A:C,3,0)*M680</f>
        <v>395798.13</v>
      </c>
      <c r="S680" s="6">
        <f>VLOOKUP($J680,'Material category'!B:F,4,FALSE)*O680</f>
        <v>480000</v>
      </c>
      <c r="T680" s="6">
        <f t="shared" si="51"/>
        <v>31401.869158878504</v>
      </c>
      <c r="U680" s="6">
        <f t="shared" si="52"/>
        <v>427199.99915887852</v>
      </c>
      <c r="V680" s="2" t="str">
        <f>VLOOKUP($J680,'Material category'!B:D,3,0)</f>
        <v>WI</v>
      </c>
      <c r="W680" s="2" t="str">
        <f>VLOOKUP(G680,'Cust Category'!A:C,3,0)</f>
        <v>Key Account</v>
      </c>
      <c r="X680" s="2" t="str">
        <f>VLOOKUP(G680,'Cust Category'!A:C,2,0)</f>
        <v>CP All Public Company Limited</v>
      </c>
      <c r="Y680" s="31">
        <f t="shared" si="53"/>
        <v>104.15</v>
      </c>
      <c r="Z680">
        <f t="shared" si="54"/>
        <v>120</v>
      </c>
      <c r="AA680" s="48"/>
    </row>
    <row r="681" spans="1:27">
      <c r="A681" s="179">
        <v>45818</v>
      </c>
      <c r="B681" s="178" t="s">
        <v>5417</v>
      </c>
      <c r="C681" s="178" t="s">
        <v>5418</v>
      </c>
      <c r="D681" s="178" t="s">
        <v>12</v>
      </c>
      <c r="E681" s="178" t="s">
        <v>17</v>
      </c>
      <c r="F681" s="178" t="s">
        <v>5419</v>
      </c>
      <c r="G681" s="178" t="s">
        <v>1165</v>
      </c>
      <c r="H681" s="178" t="s">
        <v>22</v>
      </c>
      <c r="I681" s="178" t="s">
        <v>1165</v>
      </c>
      <c r="J681" s="178" t="s">
        <v>4898</v>
      </c>
      <c r="K681" s="178" t="s">
        <v>4830</v>
      </c>
      <c r="L681" s="180">
        <v>10000</v>
      </c>
      <c r="M681" s="181">
        <v>591915.46</v>
      </c>
      <c r="N681" s="2" t="str">
        <f>VLOOKUP($J681,'Material category'!B:D,2,0)</f>
        <v>WC RE</v>
      </c>
      <c r="O681" s="123">
        <f>VLOOKUP(E681,'Billing Type Category'!A:C,3,0)*$L681</f>
        <v>10000</v>
      </c>
      <c r="P681" s="123">
        <f>VLOOKUP($J681,'Material category'!B:F,5,FALSE)*O681</f>
        <v>627900</v>
      </c>
      <c r="Q681" s="123">
        <f t="shared" si="50"/>
        <v>35984.540000000037</v>
      </c>
      <c r="R681" s="6">
        <f>VLOOKUP(E681,'Billing Type Category'!A:C,3,0)*M681</f>
        <v>591915.46</v>
      </c>
      <c r="S681" s="6">
        <f>VLOOKUP($J681,'Material category'!B:F,4,FALSE)*O681</f>
        <v>720000</v>
      </c>
      <c r="T681" s="6">
        <f t="shared" si="51"/>
        <v>47102.803738317758</v>
      </c>
      <c r="U681" s="6">
        <f t="shared" si="52"/>
        <v>639018.26373831776</v>
      </c>
      <c r="V681" s="2" t="str">
        <f>VLOOKUP($J681,'Material category'!B:D,3,0)</f>
        <v>WI</v>
      </c>
      <c r="W681" s="2" t="str">
        <f>VLOOKUP(G681,'Cust Category'!A:C,3,0)</f>
        <v>Key Account</v>
      </c>
      <c r="X681" s="2" t="str">
        <f>VLOOKUP(G681,'Cust Category'!A:C,2,0)</f>
        <v>CP All Public Company Limited</v>
      </c>
      <c r="Y681" s="31">
        <f t="shared" si="53"/>
        <v>62.79</v>
      </c>
      <c r="Z681">
        <f t="shared" si="54"/>
        <v>72</v>
      </c>
      <c r="AA681" s="48"/>
    </row>
    <row r="682" spans="1:27">
      <c r="A682" s="179">
        <v>45818</v>
      </c>
      <c r="B682" s="178" t="s">
        <v>5417</v>
      </c>
      <c r="C682" s="178" t="s">
        <v>5418</v>
      </c>
      <c r="D682" s="178" t="s">
        <v>12</v>
      </c>
      <c r="E682" s="178" t="s">
        <v>17</v>
      </c>
      <c r="F682" s="178" t="s">
        <v>5419</v>
      </c>
      <c r="G682" s="178" t="s">
        <v>1165</v>
      </c>
      <c r="H682" s="178" t="s">
        <v>22</v>
      </c>
      <c r="I682" s="178" t="s">
        <v>1165</v>
      </c>
      <c r="J682" s="178" t="s">
        <v>4886</v>
      </c>
      <c r="K682" s="178" t="s">
        <v>4829</v>
      </c>
      <c r="L682" s="180">
        <v>10000</v>
      </c>
      <c r="M682" s="181">
        <v>591915.46</v>
      </c>
      <c r="N682" s="2" t="str">
        <f>VLOOKUP($J682,'Material category'!B:D,2,0)</f>
        <v>WC BL</v>
      </c>
      <c r="O682" s="123">
        <f>VLOOKUP(E682,'Billing Type Category'!A:C,3,0)*$L682</f>
        <v>10000</v>
      </c>
      <c r="P682" s="123">
        <f>VLOOKUP($J682,'Material category'!B:F,5,FALSE)*O682</f>
        <v>627900</v>
      </c>
      <c r="Q682" s="123">
        <f t="shared" si="50"/>
        <v>35984.540000000037</v>
      </c>
      <c r="R682" s="6">
        <f>VLOOKUP(E682,'Billing Type Category'!A:C,3,0)*M682</f>
        <v>591915.46</v>
      </c>
      <c r="S682" s="6">
        <f>VLOOKUP($J682,'Material category'!B:F,4,FALSE)*O682</f>
        <v>720000</v>
      </c>
      <c r="T682" s="6">
        <f t="shared" si="51"/>
        <v>47102.803738317758</v>
      </c>
      <c r="U682" s="6">
        <f t="shared" si="52"/>
        <v>639018.26373831776</v>
      </c>
      <c r="V682" s="2" t="str">
        <f>VLOOKUP($J682,'Material category'!B:D,3,0)</f>
        <v>WI</v>
      </c>
      <c r="W682" s="2" t="str">
        <f>VLOOKUP(G682,'Cust Category'!A:C,3,0)</f>
        <v>Key Account</v>
      </c>
      <c r="X682" s="2" t="str">
        <f>VLOOKUP(G682,'Cust Category'!A:C,2,0)</f>
        <v>CP All Public Company Limited</v>
      </c>
      <c r="Y682" s="31">
        <f t="shared" si="53"/>
        <v>62.79</v>
      </c>
      <c r="Z682">
        <f t="shared" si="54"/>
        <v>72</v>
      </c>
      <c r="AA682" s="48"/>
    </row>
    <row r="683" spans="1:27">
      <c r="A683" s="179">
        <v>45818</v>
      </c>
      <c r="B683" s="178" t="s">
        <v>5417</v>
      </c>
      <c r="C683" s="178" t="s">
        <v>5418</v>
      </c>
      <c r="D683" s="178" t="s">
        <v>12</v>
      </c>
      <c r="E683" s="178" t="s">
        <v>17</v>
      </c>
      <c r="F683" s="178" t="s">
        <v>5419</v>
      </c>
      <c r="G683" s="178" t="s">
        <v>1165</v>
      </c>
      <c r="H683" s="178" t="s">
        <v>22</v>
      </c>
      <c r="I683" s="178" t="s">
        <v>1165</v>
      </c>
      <c r="J683" s="178" t="s">
        <v>4900</v>
      </c>
      <c r="K683" s="178" t="s">
        <v>4831</v>
      </c>
      <c r="L683" s="180">
        <v>10000</v>
      </c>
      <c r="M683" s="181">
        <v>591915.46</v>
      </c>
      <c r="N683" s="2" t="str">
        <f>VLOOKUP($J683,'Material category'!B:D,2,0)</f>
        <v>WC GR</v>
      </c>
      <c r="O683" s="123">
        <f>VLOOKUP(E683,'Billing Type Category'!A:C,3,0)*$L683</f>
        <v>10000</v>
      </c>
      <c r="P683" s="123">
        <f>VLOOKUP($J683,'Material category'!B:F,5,FALSE)*O683</f>
        <v>627900</v>
      </c>
      <c r="Q683" s="123">
        <f t="shared" si="50"/>
        <v>35984.540000000037</v>
      </c>
      <c r="R683" s="6">
        <f>VLOOKUP(E683,'Billing Type Category'!A:C,3,0)*M683</f>
        <v>591915.46</v>
      </c>
      <c r="S683" s="6">
        <f>VLOOKUP($J683,'Material category'!B:F,4,FALSE)*O683</f>
        <v>720000</v>
      </c>
      <c r="T683" s="6">
        <f t="shared" si="51"/>
        <v>47102.803738317758</v>
      </c>
      <c r="U683" s="6">
        <f t="shared" si="52"/>
        <v>639018.26373831776</v>
      </c>
      <c r="V683" s="2" t="str">
        <f>VLOOKUP($J683,'Material category'!B:D,3,0)</f>
        <v>WI</v>
      </c>
      <c r="W683" s="2" t="str">
        <f>VLOOKUP(G683,'Cust Category'!A:C,3,0)</f>
        <v>Key Account</v>
      </c>
      <c r="X683" s="2" t="str">
        <f>VLOOKUP(G683,'Cust Category'!A:C,2,0)</f>
        <v>CP All Public Company Limited</v>
      </c>
      <c r="Y683" s="31">
        <f t="shared" si="53"/>
        <v>62.79</v>
      </c>
      <c r="Z683">
        <f t="shared" si="54"/>
        <v>72</v>
      </c>
      <c r="AA683" s="48"/>
    </row>
    <row r="684" spans="1:27">
      <c r="A684" s="179">
        <v>45818</v>
      </c>
      <c r="B684" s="178" t="s">
        <v>5420</v>
      </c>
      <c r="C684" s="178" t="s">
        <v>5421</v>
      </c>
      <c r="D684" s="178" t="s">
        <v>12</v>
      </c>
      <c r="E684" s="178" t="s">
        <v>17</v>
      </c>
      <c r="F684" s="178" t="s">
        <v>5422</v>
      </c>
      <c r="G684" s="178" t="s">
        <v>1165</v>
      </c>
      <c r="H684" s="178" t="s">
        <v>22</v>
      </c>
      <c r="I684" s="178" t="s">
        <v>1388</v>
      </c>
      <c r="J684" s="178" t="s">
        <v>4902</v>
      </c>
      <c r="K684" s="178" t="s">
        <v>4821</v>
      </c>
      <c r="L684" s="180">
        <v>1000</v>
      </c>
      <c r="M684" s="181">
        <v>133338.28</v>
      </c>
      <c r="N684" s="2" t="str">
        <f>VLOOKUP($J684,'Material category'!B:D,2,0)</f>
        <v>ME OB</v>
      </c>
      <c r="O684" s="123">
        <f>VLOOKUP(E684,'Billing Type Category'!A:C,3,0)*$L684</f>
        <v>1000</v>
      </c>
      <c r="P684" s="123">
        <f>VLOOKUP($J684,'Material category'!B:F,5,FALSE)*O684</f>
        <v>138530</v>
      </c>
      <c r="Q684" s="123">
        <f t="shared" si="50"/>
        <v>5191.7200000000012</v>
      </c>
      <c r="R684" s="6">
        <f>VLOOKUP(E684,'Billing Type Category'!A:C,3,0)*M684</f>
        <v>133338.28</v>
      </c>
      <c r="S684" s="6">
        <f>VLOOKUP($J684,'Material category'!B:F,4,FALSE)*O684</f>
        <v>160000</v>
      </c>
      <c r="T684" s="6">
        <f t="shared" si="51"/>
        <v>10467.289719626167</v>
      </c>
      <c r="U684" s="6">
        <f t="shared" si="52"/>
        <v>143805.56971962616</v>
      </c>
      <c r="V684" s="2" t="str">
        <f>VLOOKUP($J684,'Material category'!B:D,3,0)</f>
        <v>EV</v>
      </c>
      <c r="W684" s="2" t="str">
        <f>VLOOKUP(G684,'Cust Category'!A:C,3,0)</f>
        <v>Key Account</v>
      </c>
      <c r="X684" s="2" t="str">
        <f>VLOOKUP(G684,'Cust Category'!A:C,2,0)</f>
        <v>CP All Public Company Limited</v>
      </c>
      <c r="Y684" s="31">
        <f t="shared" si="53"/>
        <v>138.53</v>
      </c>
      <c r="Z684">
        <f t="shared" si="54"/>
        <v>160</v>
      </c>
      <c r="AA684" s="48"/>
    </row>
    <row r="685" spans="1:27">
      <c r="A685" s="179">
        <v>45818</v>
      </c>
      <c r="B685" s="178" t="s">
        <v>5420</v>
      </c>
      <c r="C685" s="178" t="s">
        <v>5421</v>
      </c>
      <c r="D685" s="178" t="s">
        <v>12</v>
      </c>
      <c r="E685" s="178" t="s">
        <v>17</v>
      </c>
      <c r="F685" s="178" t="s">
        <v>5422</v>
      </c>
      <c r="G685" s="178" t="s">
        <v>1165</v>
      </c>
      <c r="H685" s="178" t="s">
        <v>22</v>
      </c>
      <c r="I685" s="178" t="s">
        <v>1388</v>
      </c>
      <c r="J685" s="178" t="s">
        <v>4791</v>
      </c>
      <c r="K685" s="178" t="s">
        <v>4820</v>
      </c>
      <c r="L685" s="180">
        <v>1000</v>
      </c>
      <c r="M685" s="181">
        <v>133338.28</v>
      </c>
      <c r="N685" s="2" t="str">
        <f>VLOOKUP($J685,'Material category'!B:D,2,0)</f>
        <v>ME SB</v>
      </c>
      <c r="O685" s="123">
        <f>VLOOKUP(E685,'Billing Type Category'!A:C,3,0)*$L685</f>
        <v>1000</v>
      </c>
      <c r="P685" s="123">
        <f>VLOOKUP($J685,'Material category'!B:F,5,FALSE)*O685</f>
        <v>138530</v>
      </c>
      <c r="Q685" s="123">
        <f t="shared" si="50"/>
        <v>5191.7200000000012</v>
      </c>
      <c r="R685" s="6">
        <f>VLOOKUP(E685,'Billing Type Category'!A:C,3,0)*M685</f>
        <v>133338.28</v>
      </c>
      <c r="S685" s="6">
        <f>VLOOKUP($J685,'Material category'!B:F,4,FALSE)*O685</f>
        <v>160000</v>
      </c>
      <c r="T685" s="6">
        <f t="shared" si="51"/>
        <v>10467.289719626167</v>
      </c>
      <c r="U685" s="6">
        <f t="shared" si="52"/>
        <v>143805.56971962616</v>
      </c>
      <c r="V685" s="2" t="str">
        <f>VLOOKUP($J685,'Material category'!B:D,3,0)</f>
        <v>EV</v>
      </c>
      <c r="W685" s="2" t="str">
        <f>VLOOKUP(G685,'Cust Category'!A:C,3,0)</f>
        <v>Key Account</v>
      </c>
      <c r="X685" s="2" t="str">
        <f>VLOOKUP(G685,'Cust Category'!A:C,2,0)</f>
        <v>CP All Public Company Limited</v>
      </c>
      <c r="Y685" s="31">
        <f t="shared" si="53"/>
        <v>138.53</v>
      </c>
      <c r="Z685">
        <f t="shared" si="54"/>
        <v>160</v>
      </c>
      <c r="AA685" s="48"/>
    </row>
    <row r="686" spans="1:27">
      <c r="A686" s="179">
        <v>45818</v>
      </c>
      <c r="B686" s="178" t="s">
        <v>5420</v>
      </c>
      <c r="C686" s="178" t="s">
        <v>5421</v>
      </c>
      <c r="D686" s="178" t="s">
        <v>12</v>
      </c>
      <c r="E686" s="178" t="s">
        <v>17</v>
      </c>
      <c r="F686" s="178" t="s">
        <v>5422</v>
      </c>
      <c r="G686" s="178" t="s">
        <v>1165</v>
      </c>
      <c r="H686" s="178" t="s">
        <v>22</v>
      </c>
      <c r="I686" s="178" t="s">
        <v>1388</v>
      </c>
      <c r="J686" s="178" t="s">
        <v>4792</v>
      </c>
      <c r="K686" s="178" t="s">
        <v>4851</v>
      </c>
      <c r="L686" s="180">
        <v>1000</v>
      </c>
      <c r="M686" s="181">
        <v>142927.54</v>
      </c>
      <c r="N686" s="2" t="str">
        <f>VLOOKUP($J686,'Material category'!B:D,2,0)</f>
        <v>ME OP</v>
      </c>
      <c r="O686" s="123">
        <f>VLOOKUP(E686,'Billing Type Category'!A:C,3,0)*$L686</f>
        <v>1000</v>
      </c>
      <c r="P686" s="123">
        <f>VLOOKUP($J686,'Material category'!B:F,5,FALSE)*O686</f>
        <v>151550</v>
      </c>
      <c r="Q686" s="123">
        <f t="shared" si="50"/>
        <v>8622.4599999999919</v>
      </c>
      <c r="R686" s="6">
        <f>VLOOKUP(E686,'Billing Type Category'!A:C,3,0)*M686</f>
        <v>142927.54</v>
      </c>
      <c r="S686" s="6">
        <f>VLOOKUP($J686,'Material category'!B:F,4,FALSE)*O686</f>
        <v>175000</v>
      </c>
      <c r="T686" s="6">
        <f t="shared" si="51"/>
        <v>11448.598130841121</v>
      </c>
      <c r="U686" s="6">
        <f t="shared" si="52"/>
        <v>154376.13813084114</v>
      </c>
      <c r="V686" s="2" t="str">
        <f>VLOOKUP($J686,'Material category'!B:D,3,0)</f>
        <v>EV</v>
      </c>
      <c r="W686" s="2" t="str">
        <f>VLOOKUP(G686,'Cust Category'!A:C,3,0)</f>
        <v>Key Account</v>
      </c>
      <c r="X686" s="2" t="str">
        <f>VLOOKUP(G686,'Cust Category'!A:C,2,0)</f>
        <v>CP All Public Company Limited</v>
      </c>
      <c r="Y686" s="31">
        <f t="shared" si="53"/>
        <v>151.55000000000001</v>
      </c>
      <c r="Z686">
        <f t="shared" si="54"/>
        <v>175</v>
      </c>
      <c r="AA686" s="48"/>
    </row>
    <row r="687" spans="1:27">
      <c r="A687" s="179">
        <v>45818</v>
      </c>
      <c r="B687" s="178" t="s">
        <v>5420</v>
      </c>
      <c r="C687" s="178" t="s">
        <v>5421</v>
      </c>
      <c r="D687" s="178" t="s">
        <v>12</v>
      </c>
      <c r="E687" s="178" t="s">
        <v>17</v>
      </c>
      <c r="F687" s="178" t="s">
        <v>5422</v>
      </c>
      <c r="G687" s="178" t="s">
        <v>1165</v>
      </c>
      <c r="H687" s="178" t="s">
        <v>22</v>
      </c>
      <c r="I687" s="178" t="s">
        <v>1388</v>
      </c>
      <c r="J687" s="178" t="s">
        <v>4785</v>
      </c>
      <c r="K687" s="178" t="s">
        <v>4832</v>
      </c>
      <c r="L687" s="180">
        <v>8000</v>
      </c>
      <c r="M687" s="181">
        <v>473532.21</v>
      </c>
      <c r="N687" s="2" t="str">
        <f>VLOOKUP($J687,'Material category'!B:D,2,0)</f>
        <v>CA FL</v>
      </c>
      <c r="O687" s="123">
        <f>VLOOKUP(E687,'Billing Type Category'!A:C,3,0)*$L687</f>
        <v>8000</v>
      </c>
      <c r="P687" s="123">
        <f>VLOOKUP($J687,'Material category'!B:F,5,FALSE)*O687</f>
        <v>502320</v>
      </c>
      <c r="Q687" s="123">
        <f t="shared" si="50"/>
        <v>28787.789999999979</v>
      </c>
      <c r="R687" s="6">
        <f>VLOOKUP(E687,'Billing Type Category'!A:C,3,0)*M687</f>
        <v>473532.21</v>
      </c>
      <c r="S687" s="6">
        <f>VLOOKUP($J687,'Material category'!B:F,4,FALSE)*O687</f>
        <v>576000</v>
      </c>
      <c r="T687" s="6">
        <f t="shared" si="51"/>
        <v>37682.242990654202</v>
      </c>
      <c r="U687" s="6">
        <f t="shared" si="52"/>
        <v>511214.45299065422</v>
      </c>
      <c r="V687" s="2" t="str">
        <f>VLOOKUP($J687,'Material category'!B:D,3,0)</f>
        <v>CA</v>
      </c>
      <c r="W687" s="2" t="str">
        <f>VLOOKUP(G687,'Cust Category'!A:C,3,0)</f>
        <v>Key Account</v>
      </c>
      <c r="X687" s="2" t="str">
        <f>VLOOKUP(G687,'Cust Category'!A:C,2,0)</f>
        <v>CP All Public Company Limited</v>
      </c>
      <c r="Y687" s="31">
        <f t="shared" si="53"/>
        <v>62.79</v>
      </c>
      <c r="Z687">
        <f t="shared" si="54"/>
        <v>72</v>
      </c>
      <c r="AA687" s="48"/>
    </row>
    <row r="688" spans="1:27">
      <c r="A688" s="179">
        <v>45818</v>
      </c>
      <c r="B688" s="178" t="s">
        <v>5420</v>
      </c>
      <c r="C688" s="178" t="s">
        <v>5421</v>
      </c>
      <c r="D688" s="178" t="s">
        <v>12</v>
      </c>
      <c r="E688" s="178" t="s">
        <v>17</v>
      </c>
      <c r="F688" s="178" t="s">
        <v>5422</v>
      </c>
      <c r="G688" s="178" t="s">
        <v>1165</v>
      </c>
      <c r="H688" s="178" t="s">
        <v>22</v>
      </c>
      <c r="I688" s="178" t="s">
        <v>1388</v>
      </c>
      <c r="J688" s="178" t="s">
        <v>4782</v>
      </c>
      <c r="K688" s="178" t="s">
        <v>4833</v>
      </c>
      <c r="L688" s="180">
        <v>5000</v>
      </c>
      <c r="M688" s="181">
        <v>295957.63</v>
      </c>
      <c r="N688" s="2" t="str">
        <f>VLOOKUP($J688,'Material category'!B:D,2,0)</f>
        <v>CA BL</v>
      </c>
      <c r="O688" s="123">
        <f>VLOOKUP(E688,'Billing Type Category'!A:C,3,0)*$L688</f>
        <v>5000</v>
      </c>
      <c r="P688" s="123">
        <f>VLOOKUP($J688,'Material category'!B:F,5,FALSE)*O688</f>
        <v>313950</v>
      </c>
      <c r="Q688" s="123">
        <f t="shared" si="50"/>
        <v>17992.369999999995</v>
      </c>
      <c r="R688" s="6">
        <f>VLOOKUP(E688,'Billing Type Category'!A:C,3,0)*M688</f>
        <v>295957.63</v>
      </c>
      <c r="S688" s="6">
        <f>VLOOKUP($J688,'Material category'!B:F,4,FALSE)*O688</f>
        <v>360000</v>
      </c>
      <c r="T688" s="6">
        <f t="shared" si="51"/>
        <v>23551.401869158879</v>
      </c>
      <c r="U688" s="6">
        <f t="shared" si="52"/>
        <v>319509.03186915891</v>
      </c>
      <c r="V688" s="2" t="str">
        <f>VLOOKUP($J688,'Material category'!B:D,3,0)</f>
        <v>CA</v>
      </c>
      <c r="W688" s="2" t="str">
        <f>VLOOKUP(G688,'Cust Category'!A:C,3,0)</f>
        <v>Key Account</v>
      </c>
      <c r="X688" s="2" t="str">
        <f>VLOOKUP(G688,'Cust Category'!A:C,2,0)</f>
        <v>CP All Public Company Limited</v>
      </c>
      <c r="Y688" s="31">
        <f t="shared" si="53"/>
        <v>62.79</v>
      </c>
      <c r="Z688">
        <f t="shared" si="54"/>
        <v>72</v>
      </c>
      <c r="AA688" s="48"/>
    </row>
    <row r="689" spans="1:27">
      <c r="A689" s="179">
        <v>45818</v>
      </c>
      <c r="B689" s="178" t="s">
        <v>5420</v>
      </c>
      <c r="C689" s="178" t="s">
        <v>5421</v>
      </c>
      <c r="D689" s="178" t="s">
        <v>12</v>
      </c>
      <c r="E689" s="178" t="s">
        <v>17</v>
      </c>
      <c r="F689" s="178" t="s">
        <v>5422</v>
      </c>
      <c r="G689" s="178" t="s">
        <v>1165</v>
      </c>
      <c r="H689" s="178" t="s">
        <v>22</v>
      </c>
      <c r="I689" s="178" t="s">
        <v>1388</v>
      </c>
      <c r="J689" s="178" t="s">
        <v>4786</v>
      </c>
      <c r="K689" s="178" t="s">
        <v>4854</v>
      </c>
      <c r="L689" s="180">
        <v>2000</v>
      </c>
      <c r="M689" s="181">
        <v>118383.05</v>
      </c>
      <c r="N689" s="2" t="str">
        <f>VLOOKUP($J689,'Material category'!B:D,2,0)</f>
        <v>CA MN</v>
      </c>
      <c r="O689" s="123">
        <f>VLOOKUP(E689,'Billing Type Category'!A:C,3,0)*$L689</f>
        <v>2000</v>
      </c>
      <c r="P689" s="123">
        <f>VLOOKUP($J689,'Material category'!B:F,5,FALSE)*O689</f>
        <v>125580</v>
      </c>
      <c r="Q689" s="123">
        <f t="shared" si="50"/>
        <v>7196.9499999999971</v>
      </c>
      <c r="R689" s="6">
        <f>VLOOKUP(E689,'Billing Type Category'!A:C,3,0)*M689</f>
        <v>118383.05</v>
      </c>
      <c r="S689" s="6">
        <f>VLOOKUP($J689,'Material category'!B:F,4,FALSE)*O689</f>
        <v>144000</v>
      </c>
      <c r="T689" s="6">
        <f t="shared" si="51"/>
        <v>9420.5607476635505</v>
      </c>
      <c r="U689" s="6">
        <f t="shared" si="52"/>
        <v>127803.61074766355</v>
      </c>
      <c r="V689" s="2" t="str">
        <f>VLOOKUP($J689,'Material category'!B:D,3,0)</f>
        <v>CA</v>
      </c>
      <c r="W689" s="2" t="str">
        <f>VLOOKUP(G689,'Cust Category'!A:C,3,0)</f>
        <v>Key Account</v>
      </c>
      <c r="X689" s="2" t="str">
        <f>VLOOKUP(G689,'Cust Category'!A:C,2,0)</f>
        <v>CP All Public Company Limited</v>
      </c>
      <c r="Y689" s="31">
        <f t="shared" si="53"/>
        <v>62.79</v>
      </c>
      <c r="Z689">
        <f t="shared" si="54"/>
        <v>72</v>
      </c>
      <c r="AA689" s="48"/>
    </row>
    <row r="690" spans="1:27">
      <c r="A690" s="179">
        <v>45818</v>
      </c>
      <c r="B690" s="178" t="s">
        <v>5420</v>
      </c>
      <c r="C690" s="178" t="s">
        <v>5421</v>
      </c>
      <c r="D690" s="178" t="s">
        <v>12</v>
      </c>
      <c r="E690" s="178" t="s">
        <v>17</v>
      </c>
      <c r="F690" s="178" t="s">
        <v>5422</v>
      </c>
      <c r="G690" s="178" t="s">
        <v>1165</v>
      </c>
      <c r="H690" s="178" t="s">
        <v>22</v>
      </c>
      <c r="I690" s="178" t="s">
        <v>1388</v>
      </c>
      <c r="J690" s="178" t="s">
        <v>4801</v>
      </c>
      <c r="K690" s="178" t="s">
        <v>4834</v>
      </c>
      <c r="L690" s="180">
        <v>4000</v>
      </c>
      <c r="M690" s="181">
        <v>236766.18</v>
      </c>
      <c r="N690" s="2" t="str">
        <f>VLOOKUP($J690,'Material category'!B:D,2,0)</f>
        <v>CA 100S YL</v>
      </c>
      <c r="O690" s="123">
        <f>VLOOKUP(E690,'Billing Type Category'!A:C,3,0)*$L690</f>
        <v>4000</v>
      </c>
      <c r="P690" s="123">
        <f>VLOOKUP($J690,'Material category'!B:F,5,FALSE)*O690</f>
        <v>251160</v>
      </c>
      <c r="Q690" s="123">
        <f t="shared" si="50"/>
        <v>14393.820000000007</v>
      </c>
      <c r="R690" s="6">
        <f>VLOOKUP(E690,'Billing Type Category'!A:C,3,0)*M690</f>
        <v>236766.18</v>
      </c>
      <c r="S690" s="6">
        <f>VLOOKUP($J690,'Material category'!B:F,4,FALSE)*O690</f>
        <v>288000</v>
      </c>
      <c r="T690" s="6">
        <f t="shared" si="51"/>
        <v>18841.121495327101</v>
      </c>
      <c r="U690" s="6">
        <f t="shared" si="52"/>
        <v>255607.30149532709</v>
      </c>
      <c r="V690" s="2" t="str">
        <f>VLOOKUP($J690,'Material category'!B:D,3,0)</f>
        <v>CAHD</v>
      </c>
      <c r="W690" s="2" t="str">
        <f>VLOOKUP(G690,'Cust Category'!A:C,3,0)</f>
        <v>Key Account</v>
      </c>
      <c r="X690" s="2" t="str">
        <f>VLOOKUP(G690,'Cust Category'!A:C,2,0)</f>
        <v>CP All Public Company Limited</v>
      </c>
      <c r="Y690" s="31">
        <f t="shared" si="53"/>
        <v>62.79</v>
      </c>
      <c r="Z690">
        <f t="shared" si="54"/>
        <v>72</v>
      </c>
      <c r="AA690" s="48"/>
    </row>
    <row r="691" spans="1:27">
      <c r="A691" s="179">
        <v>45818</v>
      </c>
      <c r="B691" s="178" t="s">
        <v>5420</v>
      </c>
      <c r="C691" s="178" t="s">
        <v>5421</v>
      </c>
      <c r="D691" s="178" t="s">
        <v>12</v>
      </c>
      <c r="E691" s="178" t="s">
        <v>17</v>
      </c>
      <c r="F691" s="178" t="s">
        <v>5422</v>
      </c>
      <c r="G691" s="178" t="s">
        <v>1165</v>
      </c>
      <c r="H691" s="178" t="s">
        <v>22</v>
      </c>
      <c r="I691" s="178" t="s">
        <v>1388</v>
      </c>
      <c r="J691" s="178" t="s">
        <v>4806</v>
      </c>
      <c r="K691" s="178" t="s">
        <v>4852</v>
      </c>
      <c r="L691" s="180">
        <v>500</v>
      </c>
      <c r="M691" s="181">
        <v>29595.77</v>
      </c>
      <c r="N691" s="2" t="str">
        <f>VLOOKUP($J691,'Material category'!B:D,2,0)</f>
        <v>CA 100S GR</v>
      </c>
      <c r="O691" s="123">
        <f>VLOOKUP(E691,'Billing Type Category'!A:C,3,0)*$L691</f>
        <v>500</v>
      </c>
      <c r="P691" s="123">
        <f>VLOOKUP($J691,'Material category'!B:F,5,FALSE)*O691</f>
        <v>31395</v>
      </c>
      <c r="Q691" s="123">
        <f t="shared" si="50"/>
        <v>1799.2299999999996</v>
      </c>
      <c r="R691" s="6">
        <f>VLOOKUP(E691,'Billing Type Category'!A:C,3,0)*M691</f>
        <v>29595.77</v>
      </c>
      <c r="S691" s="6">
        <f>VLOOKUP($J691,'Material category'!B:F,4,FALSE)*O691</f>
        <v>36000</v>
      </c>
      <c r="T691" s="6">
        <f t="shared" si="51"/>
        <v>2355.1401869158876</v>
      </c>
      <c r="U691" s="6">
        <f t="shared" si="52"/>
        <v>31950.910186915888</v>
      </c>
      <c r="V691" s="2" t="str">
        <f>VLOOKUP($J691,'Material category'!B:D,3,0)</f>
        <v>CAHD</v>
      </c>
      <c r="W691" s="2" t="str">
        <f>VLOOKUP(G691,'Cust Category'!A:C,3,0)</f>
        <v>Key Account</v>
      </c>
      <c r="X691" s="2" t="str">
        <f>VLOOKUP(G691,'Cust Category'!A:C,2,0)</f>
        <v>CP All Public Company Limited</v>
      </c>
      <c r="Y691" s="31">
        <f t="shared" si="53"/>
        <v>62.79</v>
      </c>
      <c r="Z691">
        <f t="shared" si="54"/>
        <v>72</v>
      </c>
      <c r="AA691" s="48"/>
    </row>
    <row r="692" spans="1:27">
      <c r="A692" s="179">
        <v>45818</v>
      </c>
      <c r="B692" s="178" t="s">
        <v>5423</v>
      </c>
      <c r="C692" s="178" t="s">
        <v>5424</v>
      </c>
      <c r="D692" s="178" t="s">
        <v>12</v>
      </c>
      <c r="E692" s="178" t="s">
        <v>17</v>
      </c>
      <c r="F692" s="178" t="s">
        <v>5425</v>
      </c>
      <c r="G692" s="178" t="s">
        <v>1165</v>
      </c>
      <c r="H692" s="178" t="s">
        <v>22</v>
      </c>
      <c r="I692" s="178" t="s">
        <v>1388</v>
      </c>
      <c r="J692" s="178" t="s">
        <v>4874</v>
      </c>
      <c r="K692" s="178" t="s">
        <v>4822</v>
      </c>
      <c r="L692" s="180">
        <v>1500</v>
      </c>
      <c r="M692" s="181">
        <v>148424.29999999999</v>
      </c>
      <c r="N692" s="2" t="str">
        <f>VLOOKUP($J692,'Material category'!B:D,2,0)</f>
        <v>WI BL</v>
      </c>
      <c r="O692" s="123">
        <f>VLOOKUP(E692,'Billing Type Category'!A:C,3,0)*$L692</f>
        <v>1500</v>
      </c>
      <c r="P692" s="123">
        <f>VLOOKUP($J692,'Material category'!B:F,5,FALSE)*O692</f>
        <v>156225</v>
      </c>
      <c r="Q692" s="123">
        <f t="shared" si="50"/>
        <v>7800.7000000000116</v>
      </c>
      <c r="R692" s="6">
        <f>VLOOKUP(E692,'Billing Type Category'!A:C,3,0)*M692</f>
        <v>148424.29999999999</v>
      </c>
      <c r="S692" s="6">
        <f>VLOOKUP($J692,'Material category'!B:F,4,FALSE)*O692</f>
        <v>180000</v>
      </c>
      <c r="T692" s="6">
        <f t="shared" si="51"/>
        <v>11775.700934579439</v>
      </c>
      <c r="U692" s="6">
        <f t="shared" si="52"/>
        <v>160200.00093457944</v>
      </c>
      <c r="V692" s="2" t="str">
        <f>VLOOKUP($J692,'Material category'!B:D,3,0)</f>
        <v>WI</v>
      </c>
      <c r="W692" s="2" t="str">
        <f>VLOOKUP(G692,'Cust Category'!A:C,3,0)</f>
        <v>Key Account</v>
      </c>
      <c r="X692" s="2" t="str">
        <f>VLOOKUP(G692,'Cust Category'!A:C,2,0)</f>
        <v>CP All Public Company Limited</v>
      </c>
      <c r="Y692" s="31">
        <f t="shared" si="53"/>
        <v>104.15</v>
      </c>
      <c r="Z692">
        <f t="shared" si="54"/>
        <v>120</v>
      </c>
      <c r="AA692" s="48"/>
    </row>
    <row r="693" spans="1:27">
      <c r="A693" s="179">
        <v>45818</v>
      </c>
      <c r="B693" s="178" t="s">
        <v>5423</v>
      </c>
      <c r="C693" s="178" t="s">
        <v>5424</v>
      </c>
      <c r="D693" s="178" t="s">
        <v>12</v>
      </c>
      <c r="E693" s="178" t="s">
        <v>17</v>
      </c>
      <c r="F693" s="178" t="s">
        <v>5425</v>
      </c>
      <c r="G693" s="178" t="s">
        <v>1165</v>
      </c>
      <c r="H693" s="178" t="s">
        <v>22</v>
      </c>
      <c r="I693" s="178" t="s">
        <v>1388</v>
      </c>
      <c r="J693" s="178" t="s">
        <v>4898</v>
      </c>
      <c r="K693" s="178" t="s">
        <v>4830</v>
      </c>
      <c r="L693" s="180">
        <v>3000</v>
      </c>
      <c r="M693" s="181">
        <v>177574.64</v>
      </c>
      <c r="N693" s="2" t="str">
        <f>VLOOKUP($J693,'Material category'!B:D,2,0)</f>
        <v>WC RE</v>
      </c>
      <c r="O693" s="123">
        <f>VLOOKUP(E693,'Billing Type Category'!A:C,3,0)*$L693</f>
        <v>3000</v>
      </c>
      <c r="P693" s="123">
        <f>VLOOKUP($J693,'Material category'!B:F,5,FALSE)*O693</f>
        <v>188370</v>
      </c>
      <c r="Q693" s="123">
        <f t="shared" si="50"/>
        <v>10795.359999999986</v>
      </c>
      <c r="R693" s="6">
        <f>VLOOKUP(E693,'Billing Type Category'!A:C,3,0)*M693</f>
        <v>177574.64</v>
      </c>
      <c r="S693" s="6">
        <f>VLOOKUP($J693,'Material category'!B:F,4,FALSE)*O693</f>
        <v>216000</v>
      </c>
      <c r="T693" s="6">
        <f t="shared" si="51"/>
        <v>14130.841121495327</v>
      </c>
      <c r="U693" s="6">
        <f t="shared" si="52"/>
        <v>191705.48112149534</v>
      </c>
      <c r="V693" s="2" t="str">
        <f>VLOOKUP($J693,'Material category'!B:D,3,0)</f>
        <v>WI</v>
      </c>
      <c r="W693" s="2" t="str">
        <f>VLOOKUP(G693,'Cust Category'!A:C,3,0)</f>
        <v>Key Account</v>
      </c>
      <c r="X693" s="2" t="str">
        <f>VLOOKUP(G693,'Cust Category'!A:C,2,0)</f>
        <v>CP All Public Company Limited</v>
      </c>
      <c r="Y693" s="31">
        <f t="shared" si="53"/>
        <v>62.79</v>
      </c>
      <c r="Z693">
        <f t="shared" si="54"/>
        <v>72</v>
      </c>
      <c r="AA693" s="48"/>
    </row>
    <row r="694" spans="1:27">
      <c r="A694" s="179">
        <v>45818</v>
      </c>
      <c r="B694" s="178" t="s">
        <v>5423</v>
      </c>
      <c r="C694" s="178" t="s">
        <v>5424</v>
      </c>
      <c r="D694" s="178" t="s">
        <v>12</v>
      </c>
      <c r="E694" s="178" t="s">
        <v>17</v>
      </c>
      <c r="F694" s="178" t="s">
        <v>5425</v>
      </c>
      <c r="G694" s="178" t="s">
        <v>1165</v>
      </c>
      <c r="H694" s="178" t="s">
        <v>22</v>
      </c>
      <c r="I694" s="178" t="s">
        <v>1388</v>
      </c>
      <c r="J694" s="178" t="s">
        <v>4886</v>
      </c>
      <c r="K694" s="178" t="s">
        <v>4829</v>
      </c>
      <c r="L694" s="180">
        <v>4000</v>
      </c>
      <c r="M694" s="181">
        <v>236766.18</v>
      </c>
      <c r="N694" s="2" t="str">
        <f>VLOOKUP($J694,'Material category'!B:D,2,0)</f>
        <v>WC BL</v>
      </c>
      <c r="O694" s="123">
        <f>VLOOKUP(E694,'Billing Type Category'!A:C,3,0)*$L694</f>
        <v>4000</v>
      </c>
      <c r="P694" s="123">
        <f>VLOOKUP($J694,'Material category'!B:F,5,FALSE)*O694</f>
        <v>251160</v>
      </c>
      <c r="Q694" s="123">
        <f t="shared" si="50"/>
        <v>14393.820000000007</v>
      </c>
      <c r="R694" s="6">
        <f>VLOOKUP(E694,'Billing Type Category'!A:C,3,0)*M694</f>
        <v>236766.18</v>
      </c>
      <c r="S694" s="6">
        <f>VLOOKUP($J694,'Material category'!B:F,4,FALSE)*O694</f>
        <v>288000</v>
      </c>
      <c r="T694" s="6">
        <f t="shared" si="51"/>
        <v>18841.121495327101</v>
      </c>
      <c r="U694" s="6">
        <f t="shared" si="52"/>
        <v>255607.30149532709</v>
      </c>
      <c r="V694" s="2" t="str">
        <f>VLOOKUP($J694,'Material category'!B:D,3,0)</f>
        <v>WI</v>
      </c>
      <c r="W694" s="2" t="str">
        <f>VLOOKUP(G694,'Cust Category'!A:C,3,0)</f>
        <v>Key Account</v>
      </c>
      <c r="X694" s="2" t="str">
        <f>VLOOKUP(G694,'Cust Category'!A:C,2,0)</f>
        <v>CP All Public Company Limited</v>
      </c>
      <c r="Y694" s="31">
        <f t="shared" si="53"/>
        <v>62.79</v>
      </c>
      <c r="Z694">
        <f t="shared" si="54"/>
        <v>72</v>
      </c>
      <c r="AA694" s="48"/>
    </row>
    <row r="695" spans="1:27">
      <c r="A695" s="179">
        <v>45818</v>
      </c>
      <c r="B695" s="178" t="s">
        <v>5423</v>
      </c>
      <c r="C695" s="178" t="s">
        <v>5424</v>
      </c>
      <c r="D695" s="178" t="s">
        <v>12</v>
      </c>
      <c r="E695" s="178" t="s">
        <v>17</v>
      </c>
      <c r="F695" s="178" t="s">
        <v>5425</v>
      </c>
      <c r="G695" s="178" t="s">
        <v>1165</v>
      </c>
      <c r="H695" s="178" t="s">
        <v>22</v>
      </c>
      <c r="I695" s="178" t="s">
        <v>1388</v>
      </c>
      <c r="J695" s="178" t="s">
        <v>4900</v>
      </c>
      <c r="K695" s="178" t="s">
        <v>4831</v>
      </c>
      <c r="L695" s="180">
        <v>2000</v>
      </c>
      <c r="M695" s="181">
        <v>118383.09</v>
      </c>
      <c r="N695" s="2" t="str">
        <f>VLOOKUP($J695,'Material category'!B:D,2,0)</f>
        <v>WC GR</v>
      </c>
      <c r="O695" s="123">
        <f>VLOOKUP(E695,'Billing Type Category'!A:C,3,0)*$L695</f>
        <v>2000</v>
      </c>
      <c r="P695" s="123">
        <f>VLOOKUP($J695,'Material category'!B:F,5,FALSE)*O695</f>
        <v>125580</v>
      </c>
      <c r="Q695" s="123">
        <f t="shared" si="50"/>
        <v>7196.9100000000035</v>
      </c>
      <c r="R695" s="6">
        <f>VLOOKUP(E695,'Billing Type Category'!A:C,3,0)*M695</f>
        <v>118383.09</v>
      </c>
      <c r="S695" s="6">
        <f>VLOOKUP($J695,'Material category'!B:F,4,FALSE)*O695</f>
        <v>144000</v>
      </c>
      <c r="T695" s="6">
        <f t="shared" si="51"/>
        <v>9420.5607476635505</v>
      </c>
      <c r="U695" s="6">
        <f t="shared" si="52"/>
        <v>127803.65074766355</v>
      </c>
      <c r="V695" s="2" t="str">
        <f>VLOOKUP($J695,'Material category'!B:D,3,0)</f>
        <v>WI</v>
      </c>
      <c r="W695" s="2" t="str">
        <f>VLOOKUP(G695,'Cust Category'!A:C,3,0)</f>
        <v>Key Account</v>
      </c>
      <c r="X695" s="2" t="str">
        <f>VLOOKUP(G695,'Cust Category'!A:C,2,0)</f>
        <v>CP All Public Company Limited</v>
      </c>
      <c r="Y695" s="31">
        <f t="shared" si="53"/>
        <v>62.79</v>
      </c>
      <c r="Z695">
        <f t="shared" si="54"/>
        <v>72</v>
      </c>
      <c r="AA695" s="48"/>
    </row>
    <row r="696" spans="1:27">
      <c r="A696" s="179">
        <v>45818</v>
      </c>
      <c r="B696" s="178" t="s">
        <v>5426</v>
      </c>
      <c r="C696" s="178" t="s">
        <v>5427</v>
      </c>
      <c r="D696" s="178" t="s">
        <v>12</v>
      </c>
      <c r="E696" s="178" t="s">
        <v>17</v>
      </c>
      <c r="F696" s="178" t="s">
        <v>5428</v>
      </c>
      <c r="G696" s="178" t="s">
        <v>1165</v>
      </c>
      <c r="H696" s="178" t="s">
        <v>22</v>
      </c>
      <c r="I696" s="178" t="s">
        <v>1387</v>
      </c>
      <c r="J696" s="178" t="s">
        <v>4902</v>
      </c>
      <c r="K696" s="178" t="s">
        <v>4821</v>
      </c>
      <c r="L696" s="180">
        <v>500</v>
      </c>
      <c r="M696" s="181">
        <v>66669.14</v>
      </c>
      <c r="N696" s="2" t="str">
        <f>VLOOKUP($J696,'Material category'!B:D,2,0)</f>
        <v>ME OB</v>
      </c>
      <c r="O696" s="123">
        <f>VLOOKUP(E696,'Billing Type Category'!A:C,3,0)*$L696</f>
        <v>500</v>
      </c>
      <c r="P696" s="123">
        <f>VLOOKUP($J696,'Material category'!B:F,5,FALSE)*O696</f>
        <v>69265</v>
      </c>
      <c r="Q696" s="123">
        <f t="shared" si="50"/>
        <v>2595.8600000000006</v>
      </c>
      <c r="R696" s="6">
        <f>VLOOKUP(E696,'Billing Type Category'!A:C,3,0)*M696</f>
        <v>66669.14</v>
      </c>
      <c r="S696" s="6">
        <f>VLOOKUP($J696,'Material category'!B:F,4,FALSE)*O696</f>
        <v>80000</v>
      </c>
      <c r="T696" s="6">
        <f t="shared" si="51"/>
        <v>5233.6448598130837</v>
      </c>
      <c r="U696" s="6">
        <f t="shared" si="52"/>
        <v>71902.78485981308</v>
      </c>
      <c r="V696" s="2" t="str">
        <f>VLOOKUP($J696,'Material category'!B:D,3,0)</f>
        <v>EV</v>
      </c>
      <c r="W696" s="2" t="str">
        <f>VLOOKUP(G696,'Cust Category'!A:C,3,0)</f>
        <v>Key Account</v>
      </c>
      <c r="X696" s="2" t="str">
        <f>VLOOKUP(G696,'Cust Category'!A:C,2,0)</f>
        <v>CP All Public Company Limited</v>
      </c>
      <c r="Y696" s="31">
        <f t="shared" si="53"/>
        <v>138.53</v>
      </c>
      <c r="Z696">
        <f t="shared" si="54"/>
        <v>160</v>
      </c>
      <c r="AA696" s="48"/>
    </row>
    <row r="697" spans="1:27">
      <c r="A697" s="179">
        <v>45818</v>
      </c>
      <c r="B697" s="178" t="s">
        <v>5426</v>
      </c>
      <c r="C697" s="178" t="s">
        <v>5427</v>
      </c>
      <c r="D697" s="178" t="s">
        <v>12</v>
      </c>
      <c r="E697" s="178" t="s">
        <v>17</v>
      </c>
      <c r="F697" s="178" t="s">
        <v>5428</v>
      </c>
      <c r="G697" s="178" t="s">
        <v>1165</v>
      </c>
      <c r="H697" s="178" t="s">
        <v>22</v>
      </c>
      <c r="I697" s="178" t="s">
        <v>1387</v>
      </c>
      <c r="J697" s="178" t="s">
        <v>4791</v>
      </c>
      <c r="K697" s="178" t="s">
        <v>4820</v>
      </c>
      <c r="L697" s="180">
        <v>1000</v>
      </c>
      <c r="M697" s="181">
        <v>133338.28</v>
      </c>
      <c r="N697" s="2" t="str">
        <f>VLOOKUP($J697,'Material category'!B:D,2,0)</f>
        <v>ME SB</v>
      </c>
      <c r="O697" s="123">
        <f>VLOOKUP(E697,'Billing Type Category'!A:C,3,0)*$L697</f>
        <v>1000</v>
      </c>
      <c r="P697" s="123">
        <f>VLOOKUP($J697,'Material category'!B:F,5,FALSE)*O697</f>
        <v>138530</v>
      </c>
      <c r="Q697" s="123">
        <f t="shared" si="50"/>
        <v>5191.7200000000012</v>
      </c>
      <c r="R697" s="6">
        <f>VLOOKUP(E697,'Billing Type Category'!A:C,3,0)*M697</f>
        <v>133338.28</v>
      </c>
      <c r="S697" s="6">
        <f>VLOOKUP($J697,'Material category'!B:F,4,FALSE)*O697</f>
        <v>160000</v>
      </c>
      <c r="T697" s="6">
        <f t="shared" si="51"/>
        <v>10467.289719626167</v>
      </c>
      <c r="U697" s="6">
        <f t="shared" si="52"/>
        <v>143805.56971962616</v>
      </c>
      <c r="V697" s="2" t="str">
        <f>VLOOKUP($J697,'Material category'!B:D,3,0)</f>
        <v>EV</v>
      </c>
      <c r="W697" s="2" t="str">
        <f>VLOOKUP(G697,'Cust Category'!A:C,3,0)</f>
        <v>Key Account</v>
      </c>
      <c r="X697" s="2" t="str">
        <f>VLOOKUP(G697,'Cust Category'!A:C,2,0)</f>
        <v>CP All Public Company Limited</v>
      </c>
      <c r="Y697" s="31">
        <f t="shared" si="53"/>
        <v>138.53</v>
      </c>
      <c r="Z697">
        <f t="shared" si="54"/>
        <v>160</v>
      </c>
      <c r="AA697" s="48"/>
    </row>
    <row r="698" spans="1:27">
      <c r="A698" s="179">
        <v>45818</v>
      </c>
      <c r="B698" s="178" t="s">
        <v>5426</v>
      </c>
      <c r="C698" s="178" t="s">
        <v>5427</v>
      </c>
      <c r="D698" s="178" t="s">
        <v>12</v>
      </c>
      <c r="E698" s="178" t="s">
        <v>17</v>
      </c>
      <c r="F698" s="178" t="s">
        <v>5428</v>
      </c>
      <c r="G698" s="178" t="s">
        <v>1165</v>
      </c>
      <c r="H698" s="178" t="s">
        <v>22</v>
      </c>
      <c r="I698" s="178" t="s">
        <v>1387</v>
      </c>
      <c r="J698" s="178" t="s">
        <v>4785</v>
      </c>
      <c r="K698" s="178" t="s">
        <v>4832</v>
      </c>
      <c r="L698" s="180">
        <v>12000</v>
      </c>
      <c r="M698" s="181">
        <v>710298.31</v>
      </c>
      <c r="N698" s="2" t="str">
        <f>VLOOKUP($J698,'Material category'!B:D,2,0)</f>
        <v>CA FL</v>
      </c>
      <c r="O698" s="123">
        <f>VLOOKUP(E698,'Billing Type Category'!A:C,3,0)*$L698</f>
        <v>12000</v>
      </c>
      <c r="P698" s="123">
        <f>VLOOKUP($J698,'Material category'!B:F,5,FALSE)*O698</f>
        <v>753480</v>
      </c>
      <c r="Q698" s="123">
        <f t="shared" si="50"/>
        <v>43181.689999999944</v>
      </c>
      <c r="R698" s="6">
        <f>VLOOKUP(E698,'Billing Type Category'!A:C,3,0)*M698</f>
        <v>710298.31</v>
      </c>
      <c r="S698" s="6">
        <f>VLOOKUP($J698,'Material category'!B:F,4,FALSE)*O698</f>
        <v>864000</v>
      </c>
      <c r="T698" s="6">
        <f t="shared" si="51"/>
        <v>56523.364485981307</v>
      </c>
      <c r="U698" s="6">
        <f t="shared" si="52"/>
        <v>766821.67448598135</v>
      </c>
      <c r="V698" s="2" t="str">
        <f>VLOOKUP($J698,'Material category'!B:D,3,0)</f>
        <v>CA</v>
      </c>
      <c r="W698" s="2" t="str">
        <f>VLOOKUP(G698,'Cust Category'!A:C,3,0)</f>
        <v>Key Account</v>
      </c>
      <c r="X698" s="2" t="str">
        <f>VLOOKUP(G698,'Cust Category'!A:C,2,0)</f>
        <v>CP All Public Company Limited</v>
      </c>
      <c r="Y698" s="31">
        <f t="shared" si="53"/>
        <v>62.79</v>
      </c>
      <c r="Z698">
        <f t="shared" si="54"/>
        <v>72</v>
      </c>
      <c r="AA698" s="48"/>
    </row>
    <row r="699" spans="1:27">
      <c r="A699" s="179">
        <v>45818</v>
      </c>
      <c r="B699" s="178" t="s">
        <v>5426</v>
      </c>
      <c r="C699" s="178" t="s">
        <v>5427</v>
      </c>
      <c r="D699" s="178" t="s">
        <v>12</v>
      </c>
      <c r="E699" s="178" t="s">
        <v>17</v>
      </c>
      <c r="F699" s="178" t="s">
        <v>5428</v>
      </c>
      <c r="G699" s="178" t="s">
        <v>1165</v>
      </c>
      <c r="H699" s="178" t="s">
        <v>22</v>
      </c>
      <c r="I699" s="178" t="s">
        <v>1387</v>
      </c>
      <c r="J699" s="178" t="s">
        <v>4782</v>
      </c>
      <c r="K699" s="178" t="s">
        <v>4833</v>
      </c>
      <c r="L699" s="180">
        <v>3000</v>
      </c>
      <c r="M699" s="181">
        <v>177574.58</v>
      </c>
      <c r="N699" s="2" t="str">
        <f>VLOOKUP($J699,'Material category'!B:D,2,0)</f>
        <v>CA BL</v>
      </c>
      <c r="O699" s="123">
        <f>VLOOKUP(E699,'Billing Type Category'!A:C,3,0)*$L699</f>
        <v>3000</v>
      </c>
      <c r="P699" s="123">
        <f>VLOOKUP($J699,'Material category'!B:F,5,FALSE)*O699</f>
        <v>188370</v>
      </c>
      <c r="Q699" s="123">
        <f t="shared" si="50"/>
        <v>10795.420000000013</v>
      </c>
      <c r="R699" s="6">
        <f>VLOOKUP(E699,'Billing Type Category'!A:C,3,0)*M699</f>
        <v>177574.58</v>
      </c>
      <c r="S699" s="6">
        <f>VLOOKUP($J699,'Material category'!B:F,4,FALSE)*O699</f>
        <v>216000</v>
      </c>
      <c r="T699" s="6">
        <f t="shared" si="51"/>
        <v>14130.841121495327</v>
      </c>
      <c r="U699" s="6">
        <f t="shared" si="52"/>
        <v>191705.42112149531</v>
      </c>
      <c r="V699" s="2" t="str">
        <f>VLOOKUP($J699,'Material category'!B:D,3,0)</f>
        <v>CA</v>
      </c>
      <c r="W699" s="2" t="str">
        <f>VLOOKUP(G699,'Cust Category'!A:C,3,0)</f>
        <v>Key Account</v>
      </c>
      <c r="X699" s="2" t="str">
        <f>VLOOKUP(G699,'Cust Category'!A:C,2,0)</f>
        <v>CP All Public Company Limited</v>
      </c>
      <c r="Y699" s="31">
        <f t="shared" si="53"/>
        <v>62.79</v>
      </c>
      <c r="Z699">
        <f t="shared" si="54"/>
        <v>72</v>
      </c>
      <c r="AA699" s="48"/>
    </row>
    <row r="700" spans="1:27">
      <c r="A700" s="179">
        <v>45818</v>
      </c>
      <c r="B700" s="178" t="s">
        <v>5426</v>
      </c>
      <c r="C700" s="178" t="s">
        <v>5427</v>
      </c>
      <c r="D700" s="178" t="s">
        <v>12</v>
      </c>
      <c r="E700" s="178" t="s">
        <v>17</v>
      </c>
      <c r="F700" s="178" t="s">
        <v>5428</v>
      </c>
      <c r="G700" s="178" t="s">
        <v>1165</v>
      </c>
      <c r="H700" s="178" t="s">
        <v>22</v>
      </c>
      <c r="I700" s="178" t="s">
        <v>1387</v>
      </c>
      <c r="J700" s="178" t="s">
        <v>4786</v>
      </c>
      <c r="K700" s="178" t="s">
        <v>4854</v>
      </c>
      <c r="L700" s="180">
        <v>2000</v>
      </c>
      <c r="M700" s="181">
        <v>118383.05</v>
      </c>
      <c r="N700" s="2" t="str">
        <f>VLOOKUP($J700,'Material category'!B:D,2,0)</f>
        <v>CA MN</v>
      </c>
      <c r="O700" s="123">
        <f>VLOOKUP(E700,'Billing Type Category'!A:C,3,0)*$L700</f>
        <v>2000</v>
      </c>
      <c r="P700" s="123">
        <f>VLOOKUP($J700,'Material category'!B:F,5,FALSE)*O700</f>
        <v>125580</v>
      </c>
      <c r="Q700" s="123">
        <f t="shared" si="50"/>
        <v>7196.9499999999971</v>
      </c>
      <c r="R700" s="6">
        <f>VLOOKUP(E700,'Billing Type Category'!A:C,3,0)*M700</f>
        <v>118383.05</v>
      </c>
      <c r="S700" s="6">
        <f>VLOOKUP($J700,'Material category'!B:F,4,FALSE)*O700</f>
        <v>144000</v>
      </c>
      <c r="T700" s="6">
        <f t="shared" si="51"/>
        <v>9420.5607476635505</v>
      </c>
      <c r="U700" s="6">
        <f t="shared" si="52"/>
        <v>127803.61074766355</v>
      </c>
      <c r="V700" s="2" t="str">
        <f>VLOOKUP($J700,'Material category'!B:D,3,0)</f>
        <v>CA</v>
      </c>
      <c r="W700" s="2" t="str">
        <f>VLOOKUP(G700,'Cust Category'!A:C,3,0)</f>
        <v>Key Account</v>
      </c>
      <c r="X700" s="2" t="str">
        <f>VLOOKUP(G700,'Cust Category'!A:C,2,0)</f>
        <v>CP All Public Company Limited</v>
      </c>
      <c r="Y700" s="31">
        <f t="shared" si="53"/>
        <v>62.79</v>
      </c>
      <c r="Z700">
        <f t="shared" si="54"/>
        <v>72</v>
      </c>
      <c r="AA700" s="48"/>
    </row>
    <row r="701" spans="1:27">
      <c r="A701" s="179">
        <v>45818</v>
      </c>
      <c r="B701" s="178" t="s">
        <v>5426</v>
      </c>
      <c r="C701" s="178" t="s">
        <v>5427</v>
      </c>
      <c r="D701" s="178" t="s">
        <v>12</v>
      </c>
      <c r="E701" s="178" t="s">
        <v>17</v>
      </c>
      <c r="F701" s="178" t="s">
        <v>5428</v>
      </c>
      <c r="G701" s="178" t="s">
        <v>1165</v>
      </c>
      <c r="H701" s="178" t="s">
        <v>22</v>
      </c>
      <c r="I701" s="178" t="s">
        <v>1387</v>
      </c>
      <c r="J701" s="178" t="s">
        <v>4801</v>
      </c>
      <c r="K701" s="178" t="s">
        <v>4834</v>
      </c>
      <c r="L701" s="180">
        <v>4000</v>
      </c>
      <c r="M701" s="181">
        <v>236766.18</v>
      </c>
      <c r="N701" s="2" t="str">
        <f>VLOOKUP($J701,'Material category'!B:D,2,0)</f>
        <v>CA 100S YL</v>
      </c>
      <c r="O701" s="123">
        <f>VLOOKUP(E701,'Billing Type Category'!A:C,3,0)*$L701</f>
        <v>4000</v>
      </c>
      <c r="P701" s="123">
        <f>VLOOKUP($J701,'Material category'!B:F,5,FALSE)*O701</f>
        <v>251160</v>
      </c>
      <c r="Q701" s="123">
        <f t="shared" si="50"/>
        <v>14393.820000000007</v>
      </c>
      <c r="R701" s="6">
        <f>VLOOKUP(E701,'Billing Type Category'!A:C,3,0)*M701</f>
        <v>236766.18</v>
      </c>
      <c r="S701" s="6">
        <f>VLOOKUP($J701,'Material category'!B:F,4,FALSE)*O701</f>
        <v>288000</v>
      </c>
      <c r="T701" s="6">
        <f t="shared" si="51"/>
        <v>18841.121495327101</v>
      </c>
      <c r="U701" s="6">
        <f t="shared" si="52"/>
        <v>255607.30149532709</v>
      </c>
      <c r="V701" s="2" t="str">
        <f>VLOOKUP($J701,'Material category'!B:D,3,0)</f>
        <v>CAHD</v>
      </c>
      <c r="W701" s="2" t="str">
        <f>VLOOKUP(G701,'Cust Category'!A:C,3,0)</f>
        <v>Key Account</v>
      </c>
      <c r="X701" s="2" t="str">
        <f>VLOOKUP(G701,'Cust Category'!A:C,2,0)</f>
        <v>CP All Public Company Limited</v>
      </c>
      <c r="Y701" s="31">
        <f t="shared" si="53"/>
        <v>62.79</v>
      </c>
      <c r="Z701">
        <f t="shared" si="54"/>
        <v>72</v>
      </c>
      <c r="AA701" s="48"/>
    </row>
    <row r="702" spans="1:27">
      <c r="A702" s="179">
        <v>45818</v>
      </c>
      <c r="B702" s="178" t="s">
        <v>5426</v>
      </c>
      <c r="C702" s="178" t="s">
        <v>5427</v>
      </c>
      <c r="D702" s="178" t="s">
        <v>12</v>
      </c>
      <c r="E702" s="178" t="s">
        <v>17</v>
      </c>
      <c r="F702" s="178" t="s">
        <v>5428</v>
      </c>
      <c r="G702" s="178" t="s">
        <v>1165</v>
      </c>
      <c r="H702" s="178" t="s">
        <v>22</v>
      </c>
      <c r="I702" s="178" t="s">
        <v>1387</v>
      </c>
      <c r="J702" s="178" t="s">
        <v>4806</v>
      </c>
      <c r="K702" s="178" t="s">
        <v>4852</v>
      </c>
      <c r="L702" s="180">
        <v>1000</v>
      </c>
      <c r="M702" s="181">
        <v>59191.55</v>
      </c>
      <c r="N702" s="2" t="str">
        <f>VLOOKUP($J702,'Material category'!B:D,2,0)</f>
        <v>CA 100S GR</v>
      </c>
      <c r="O702" s="123">
        <f>VLOOKUP(E702,'Billing Type Category'!A:C,3,0)*$L702</f>
        <v>1000</v>
      </c>
      <c r="P702" s="123">
        <f>VLOOKUP($J702,'Material category'!B:F,5,FALSE)*O702</f>
        <v>62790</v>
      </c>
      <c r="Q702" s="123">
        <f t="shared" si="50"/>
        <v>3598.4499999999971</v>
      </c>
      <c r="R702" s="6">
        <f>VLOOKUP(E702,'Billing Type Category'!A:C,3,0)*M702</f>
        <v>59191.55</v>
      </c>
      <c r="S702" s="6">
        <f>VLOOKUP($J702,'Material category'!B:F,4,FALSE)*O702</f>
        <v>72000</v>
      </c>
      <c r="T702" s="6">
        <f t="shared" si="51"/>
        <v>4710.2803738317753</v>
      </c>
      <c r="U702" s="6">
        <f t="shared" si="52"/>
        <v>63901.830373831777</v>
      </c>
      <c r="V702" s="2" t="str">
        <f>VLOOKUP($J702,'Material category'!B:D,3,0)</f>
        <v>CAHD</v>
      </c>
      <c r="W702" s="2" t="str">
        <f>VLOOKUP(G702,'Cust Category'!A:C,3,0)</f>
        <v>Key Account</v>
      </c>
      <c r="X702" s="2" t="str">
        <f>VLOOKUP(G702,'Cust Category'!A:C,2,0)</f>
        <v>CP All Public Company Limited</v>
      </c>
      <c r="Y702" s="31">
        <f t="shared" si="53"/>
        <v>62.79</v>
      </c>
      <c r="Z702">
        <f t="shared" si="54"/>
        <v>72</v>
      </c>
      <c r="AA702" s="48"/>
    </row>
    <row r="703" spans="1:27">
      <c r="A703" s="179">
        <v>45818</v>
      </c>
      <c r="B703" s="178" t="s">
        <v>5429</v>
      </c>
      <c r="C703" s="178" t="s">
        <v>5430</v>
      </c>
      <c r="D703" s="178" t="s">
        <v>12</v>
      </c>
      <c r="E703" s="178" t="s">
        <v>17</v>
      </c>
      <c r="F703" s="178" t="s">
        <v>5431</v>
      </c>
      <c r="G703" s="178" t="s">
        <v>1165</v>
      </c>
      <c r="H703" s="178" t="s">
        <v>22</v>
      </c>
      <c r="I703" s="178" t="s">
        <v>1387</v>
      </c>
      <c r="J703" s="178" t="s">
        <v>4898</v>
      </c>
      <c r="K703" s="178" t="s">
        <v>4830</v>
      </c>
      <c r="L703" s="180">
        <v>2000</v>
      </c>
      <c r="M703" s="181">
        <v>118383.09</v>
      </c>
      <c r="N703" s="2" t="str">
        <f>VLOOKUP($J703,'Material category'!B:D,2,0)</f>
        <v>WC RE</v>
      </c>
      <c r="O703" s="123">
        <f>VLOOKUP(E703,'Billing Type Category'!A:C,3,0)*$L703</f>
        <v>2000</v>
      </c>
      <c r="P703" s="123">
        <f>VLOOKUP($J703,'Material category'!B:F,5,FALSE)*O703</f>
        <v>125580</v>
      </c>
      <c r="Q703" s="123">
        <f t="shared" si="50"/>
        <v>7196.9100000000035</v>
      </c>
      <c r="R703" s="6">
        <f>VLOOKUP(E703,'Billing Type Category'!A:C,3,0)*M703</f>
        <v>118383.09</v>
      </c>
      <c r="S703" s="6">
        <f>VLOOKUP($J703,'Material category'!B:F,4,FALSE)*O703</f>
        <v>144000</v>
      </c>
      <c r="T703" s="6">
        <f t="shared" si="51"/>
        <v>9420.5607476635505</v>
      </c>
      <c r="U703" s="6">
        <f t="shared" si="52"/>
        <v>127803.65074766355</v>
      </c>
      <c r="V703" s="2" t="str">
        <f>VLOOKUP($J703,'Material category'!B:D,3,0)</f>
        <v>WI</v>
      </c>
      <c r="W703" s="2" t="str">
        <f>VLOOKUP(G703,'Cust Category'!A:C,3,0)</f>
        <v>Key Account</v>
      </c>
      <c r="X703" s="2" t="str">
        <f>VLOOKUP(G703,'Cust Category'!A:C,2,0)</f>
        <v>CP All Public Company Limited</v>
      </c>
      <c r="Y703" s="31">
        <f t="shared" si="53"/>
        <v>62.79</v>
      </c>
      <c r="Z703">
        <f t="shared" si="54"/>
        <v>72</v>
      </c>
      <c r="AA703" s="48"/>
    </row>
    <row r="704" spans="1:27">
      <c r="A704" s="179">
        <v>45818</v>
      </c>
      <c r="B704" s="178" t="s">
        <v>5429</v>
      </c>
      <c r="C704" s="178" t="s">
        <v>5430</v>
      </c>
      <c r="D704" s="178" t="s">
        <v>12</v>
      </c>
      <c r="E704" s="178" t="s">
        <v>17</v>
      </c>
      <c r="F704" s="178" t="s">
        <v>5431</v>
      </c>
      <c r="G704" s="178" t="s">
        <v>1165</v>
      </c>
      <c r="H704" s="178" t="s">
        <v>22</v>
      </c>
      <c r="I704" s="178" t="s">
        <v>1387</v>
      </c>
      <c r="J704" s="178" t="s">
        <v>4886</v>
      </c>
      <c r="K704" s="178" t="s">
        <v>4829</v>
      </c>
      <c r="L704" s="180">
        <v>2000</v>
      </c>
      <c r="M704" s="181">
        <v>118383.09</v>
      </c>
      <c r="N704" s="2" t="str">
        <f>VLOOKUP($J704,'Material category'!B:D,2,0)</f>
        <v>WC BL</v>
      </c>
      <c r="O704" s="123">
        <f>VLOOKUP(E704,'Billing Type Category'!A:C,3,0)*$L704</f>
        <v>2000</v>
      </c>
      <c r="P704" s="123">
        <f>VLOOKUP($J704,'Material category'!B:F,5,FALSE)*O704</f>
        <v>125580</v>
      </c>
      <c r="Q704" s="123">
        <f t="shared" si="50"/>
        <v>7196.9100000000035</v>
      </c>
      <c r="R704" s="6">
        <f>VLOOKUP(E704,'Billing Type Category'!A:C,3,0)*M704</f>
        <v>118383.09</v>
      </c>
      <c r="S704" s="6">
        <f>VLOOKUP($J704,'Material category'!B:F,4,FALSE)*O704</f>
        <v>144000</v>
      </c>
      <c r="T704" s="6">
        <f t="shared" si="51"/>
        <v>9420.5607476635505</v>
      </c>
      <c r="U704" s="6">
        <f t="shared" si="52"/>
        <v>127803.65074766355</v>
      </c>
      <c r="V704" s="2" t="str">
        <f>VLOOKUP($J704,'Material category'!B:D,3,0)</f>
        <v>WI</v>
      </c>
      <c r="W704" s="2" t="str">
        <f>VLOOKUP(G704,'Cust Category'!A:C,3,0)</f>
        <v>Key Account</v>
      </c>
      <c r="X704" s="2" t="str">
        <f>VLOOKUP(G704,'Cust Category'!A:C,2,0)</f>
        <v>CP All Public Company Limited</v>
      </c>
      <c r="Y704" s="31">
        <f t="shared" si="53"/>
        <v>62.79</v>
      </c>
      <c r="Z704">
        <f t="shared" si="54"/>
        <v>72</v>
      </c>
      <c r="AA704" s="48"/>
    </row>
    <row r="705" spans="1:27">
      <c r="A705" s="179">
        <v>45818</v>
      </c>
      <c r="B705" s="178" t="s">
        <v>5429</v>
      </c>
      <c r="C705" s="178" t="s">
        <v>5430</v>
      </c>
      <c r="D705" s="178" t="s">
        <v>12</v>
      </c>
      <c r="E705" s="178" t="s">
        <v>17</v>
      </c>
      <c r="F705" s="178" t="s">
        <v>5431</v>
      </c>
      <c r="G705" s="178" t="s">
        <v>1165</v>
      </c>
      <c r="H705" s="178" t="s">
        <v>22</v>
      </c>
      <c r="I705" s="178" t="s">
        <v>1387</v>
      </c>
      <c r="J705" s="178" t="s">
        <v>4900</v>
      </c>
      <c r="K705" s="178" t="s">
        <v>4831</v>
      </c>
      <c r="L705" s="180">
        <v>1000</v>
      </c>
      <c r="M705" s="181">
        <v>59191.55</v>
      </c>
      <c r="N705" s="2" t="str">
        <f>VLOOKUP($J705,'Material category'!B:D,2,0)</f>
        <v>WC GR</v>
      </c>
      <c r="O705" s="123">
        <f>VLOOKUP(E705,'Billing Type Category'!A:C,3,0)*$L705</f>
        <v>1000</v>
      </c>
      <c r="P705" s="123">
        <f>VLOOKUP($J705,'Material category'!B:F,5,FALSE)*O705</f>
        <v>62790</v>
      </c>
      <c r="Q705" s="123">
        <f t="shared" si="50"/>
        <v>3598.4499999999971</v>
      </c>
      <c r="R705" s="6">
        <f>VLOOKUP(E705,'Billing Type Category'!A:C,3,0)*M705</f>
        <v>59191.55</v>
      </c>
      <c r="S705" s="6">
        <f>VLOOKUP($J705,'Material category'!B:F,4,FALSE)*O705</f>
        <v>72000</v>
      </c>
      <c r="T705" s="6">
        <f t="shared" si="51"/>
        <v>4710.2803738317753</v>
      </c>
      <c r="U705" s="6">
        <f t="shared" si="52"/>
        <v>63901.830373831777</v>
      </c>
      <c r="V705" s="2" t="str">
        <f>VLOOKUP($J705,'Material category'!B:D,3,0)</f>
        <v>WI</v>
      </c>
      <c r="W705" s="2" t="str">
        <f>VLOOKUP(G705,'Cust Category'!A:C,3,0)</f>
        <v>Key Account</v>
      </c>
      <c r="X705" s="2" t="str">
        <f>VLOOKUP(G705,'Cust Category'!A:C,2,0)</f>
        <v>CP All Public Company Limited</v>
      </c>
      <c r="Y705" s="31">
        <f t="shared" si="53"/>
        <v>62.79</v>
      </c>
      <c r="Z705">
        <f t="shared" si="54"/>
        <v>72</v>
      </c>
      <c r="AA705" s="48"/>
    </row>
    <row r="706" spans="1:27">
      <c r="A706" s="179">
        <v>45818</v>
      </c>
      <c r="B706" s="178" t="s">
        <v>5432</v>
      </c>
      <c r="C706" s="178" t="s">
        <v>5433</v>
      </c>
      <c r="D706" s="178" t="s">
        <v>12</v>
      </c>
      <c r="E706" s="178" t="s">
        <v>17</v>
      </c>
      <c r="F706" s="178" t="s">
        <v>5434</v>
      </c>
      <c r="G706" s="178" t="s">
        <v>1231</v>
      </c>
      <c r="H706" s="178" t="s">
        <v>31</v>
      </c>
      <c r="I706" s="178" t="s">
        <v>1231</v>
      </c>
      <c r="J706" s="178" t="s">
        <v>4785</v>
      </c>
      <c r="K706" s="178" t="s">
        <v>4832</v>
      </c>
      <c r="L706" s="180">
        <v>30</v>
      </c>
      <c r="M706" s="181">
        <v>1858.2</v>
      </c>
      <c r="N706" s="2" t="str">
        <f>VLOOKUP($J706,'Material category'!B:D,2,0)</f>
        <v>CA FL</v>
      </c>
      <c r="O706" s="123">
        <f>VLOOKUP(E706,'Billing Type Category'!A:C,3,0)*$L706</f>
        <v>30</v>
      </c>
      <c r="P706" s="123">
        <f>VLOOKUP($J706,'Material category'!B:F,5,FALSE)*O706</f>
        <v>1883.7</v>
      </c>
      <c r="Q706" s="123">
        <f t="shared" ref="Q706:Q769" si="55">P706-R706</f>
        <v>25.5</v>
      </c>
      <c r="R706" s="6">
        <f>VLOOKUP(E706,'Billing Type Category'!A:C,3,0)*M706</f>
        <v>1858.2</v>
      </c>
      <c r="S706" s="6">
        <f>VLOOKUP($J706,'Material category'!B:F,4,FALSE)*O706</f>
        <v>2160</v>
      </c>
      <c r="T706" s="6">
        <f t="shared" ref="T706:T769" si="56">S706*7/107</f>
        <v>141.30841121495328</v>
      </c>
      <c r="U706" s="6">
        <f t="shared" ref="U706:U769" si="57">R706+T706</f>
        <v>1999.5084112149534</v>
      </c>
      <c r="V706" s="2" t="str">
        <f>VLOOKUP($J706,'Material category'!B:D,3,0)</f>
        <v>CA</v>
      </c>
      <c r="W706" s="2" t="str">
        <f>VLOOKUP(G706,'Cust Category'!A:C,3,0)</f>
        <v>Key Account</v>
      </c>
      <c r="X706" s="2" t="str">
        <f>VLOOKUP(G706,'Cust Category'!A:C,2,0)</f>
        <v>VILLA MARKET J.P. CO., LTD.</v>
      </c>
      <c r="Y706" s="31">
        <f t="shared" ref="Y706:Y769" si="58">P706/O706</f>
        <v>62.79</v>
      </c>
      <c r="Z706">
        <f t="shared" ref="Z706:Z769" si="59">S706/O706</f>
        <v>72</v>
      </c>
      <c r="AA706" s="48"/>
    </row>
    <row r="707" spans="1:27">
      <c r="A707" s="179">
        <v>45818</v>
      </c>
      <c r="B707" s="178" t="s">
        <v>5432</v>
      </c>
      <c r="C707" s="178" t="s">
        <v>5433</v>
      </c>
      <c r="D707" s="178" t="s">
        <v>12</v>
      </c>
      <c r="E707" s="178" t="s">
        <v>17</v>
      </c>
      <c r="F707" s="178" t="s">
        <v>5434</v>
      </c>
      <c r="G707" s="178" t="s">
        <v>1231</v>
      </c>
      <c r="H707" s="178" t="s">
        <v>31</v>
      </c>
      <c r="I707" s="178" t="s">
        <v>1231</v>
      </c>
      <c r="J707" s="178" t="s">
        <v>4801</v>
      </c>
      <c r="K707" s="178" t="s">
        <v>4834</v>
      </c>
      <c r="L707" s="180">
        <v>10</v>
      </c>
      <c r="M707" s="181">
        <v>627.9</v>
      </c>
      <c r="N707" s="2" t="str">
        <f>VLOOKUP($J707,'Material category'!B:D,2,0)</f>
        <v>CA 100S YL</v>
      </c>
      <c r="O707" s="123">
        <f>VLOOKUP(E707,'Billing Type Category'!A:C,3,0)*$L707</f>
        <v>10</v>
      </c>
      <c r="P707" s="123">
        <f>VLOOKUP($J707,'Material category'!B:F,5,FALSE)*O707</f>
        <v>627.9</v>
      </c>
      <c r="Q707" s="123">
        <f t="shared" si="55"/>
        <v>0</v>
      </c>
      <c r="R707" s="6">
        <f>VLOOKUP(E707,'Billing Type Category'!A:C,3,0)*M707</f>
        <v>627.9</v>
      </c>
      <c r="S707" s="6">
        <f>VLOOKUP($J707,'Material category'!B:F,4,FALSE)*O707</f>
        <v>720</v>
      </c>
      <c r="T707" s="6">
        <f t="shared" si="56"/>
        <v>47.10280373831776</v>
      </c>
      <c r="U707" s="6">
        <f t="shared" si="57"/>
        <v>675.00280373831777</v>
      </c>
      <c r="V707" s="2" t="str">
        <f>VLOOKUP($J707,'Material category'!B:D,3,0)</f>
        <v>CAHD</v>
      </c>
      <c r="W707" s="2" t="str">
        <f>VLOOKUP(G707,'Cust Category'!A:C,3,0)</f>
        <v>Key Account</v>
      </c>
      <c r="X707" s="2" t="str">
        <f>VLOOKUP(G707,'Cust Category'!A:C,2,0)</f>
        <v>VILLA MARKET J.P. CO., LTD.</v>
      </c>
      <c r="Y707" s="31">
        <f t="shared" si="58"/>
        <v>62.79</v>
      </c>
      <c r="Z707">
        <f t="shared" si="59"/>
        <v>72</v>
      </c>
      <c r="AA707" s="48"/>
    </row>
    <row r="708" spans="1:27">
      <c r="A708" s="179">
        <v>45818</v>
      </c>
      <c r="B708" s="178" t="s">
        <v>5435</v>
      </c>
      <c r="C708" s="178" t="s">
        <v>5436</v>
      </c>
      <c r="D708" s="178" t="s">
        <v>12</v>
      </c>
      <c r="E708" s="178" t="s">
        <v>17</v>
      </c>
      <c r="F708" s="178" t="s">
        <v>5437</v>
      </c>
      <c r="G708" s="178" t="s">
        <v>4866</v>
      </c>
      <c r="H708" s="178" t="s">
        <v>5438</v>
      </c>
      <c r="I708" s="178" t="s">
        <v>4866</v>
      </c>
      <c r="J708" s="178" t="s">
        <v>4902</v>
      </c>
      <c r="K708" s="178" t="s">
        <v>4821</v>
      </c>
      <c r="L708" s="180">
        <v>250</v>
      </c>
      <c r="M708" s="181">
        <v>34285</v>
      </c>
      <c r="N708" s="2" t="str">
        <f>VLOOKUP($J708,'Material category'!B:D,2,0)</f>
        <v>ME OB</v>
      </c>
      <c r="O708" s="123">
        <f>VLOOKUP(E708,'Billing Type Category'!A:C,3,0)*$L708</f>
        <v>250</v>
      </c>
      <c r="P708" s="123">
        <f>VLOOKUP($J708,'Material category'!B:F,5,FALSE)*O708</f>
        <v>34632.5</v>
      </c>
      <c r="Q708" s="123">
        <f t="shared" si="55"/>
        <v>347.5</v>
      </c>
      <c r="R708" s="6">
        <f>VLOOKUP(E708,'Billing Type Category'!A:C,3,0)*M708</f>
        <v>34285</v>
      </c>
      <c r="S708" s="6">
        <f>VLOOKUP($J708,'Material category'!B:F,4,FALSE)*O708</f>
        <v>40000</v>
      </c>
      <c r="T708" s="6">
        <f t="shared" si="56"/>
        <v>2616.8224299065419</v>
      </c>
      <c r="U708" s="6">
        <f t="shared" si="57"/>
        <v>36901.82242990654</v>
      </c>
      <c r="V708" s="2" t="str">
        <f>VLOOKUP($J708,'Material category'!B:D,3,0)</f>
        <v>EV</v>
      </c>
      <c r="W708" s="2" t="str">
        <f>VLOOKUP(G708,'Cust Category'!A:C,3,0)</f>
        <v>Distributor</v>
      </c>
      <c r="X708" s="2" t="str">
        <f>VLOOKUP(G708,'Cust Category'!A:C,2,0)</f>
        <v>RATCHASIMA D.C. CO., LTD</v>
      </c>
      <c r="Y708" s="31">
        <f t="shared" si="58"/>
        <v>138.53</v>
      </c>
      <c r="Z708">
        <f t="shared" si="59"/>
        <v>160</v>
      </c>
      <c r="AA708" s="48"/>
    </row>
    <row r="709" spans="1:27">
      <c r="A709" s="179">
        <v>45818</v>
      </c>
      <c r="B709" s="178" t="s">
        <v>5435</v>
      </c>
      <c r="C709" s="178" t="s">
        <v>5436</v>
      </c>
      <c r="D709" s="178" t="s">
        <v>12</v>
      </c>
      <c r="E709" s="178" t="s">
        <v>17</v>
      </c>
      <c r="F709" s="178" t="s">
        <v>5437</v>
      </c>
      <c r="G709" s="178" t="s">
        <v>4866</v>
      </c>
      <c r="H709" s="178" t="s">
        <v>5438</v>
      </c>
      <c r="I709" s="178" t="s">
        <v>4866</v>
      </c>
      <c r="J709" s="178" t="s">
        <v>4791</v>
      </c>
      <c r="K709" s="178" t="s">
        <v>4820</v>
      </c>
      <c r="L709" s="180">
        <v>200</v>
      </c>
      <c r="M709" s="181">
        <v>27428</v>
      </c>
      <c r="N709" s="2" t="str">
        <f>VLOOKUP($J709,'Material category'!B:D,2,0)</f>
        <v>ME SB</v>
      </c>
      <c r="O709" s="123">
        <f>VLOOKUP(E709,'Billing Type Category'!A:C,3,0)*$L709</f>
        <v>200</v>
      </c>
      <c r="P709" s="123">
        <f>VLOOKUP($J709,'Material category'!B:F,5,FALSE)*O709</f>
        <v>27706</v>
      </c>
      <c r="Q709" s="123">
        <f t="shared" si="55"/>
        <v>278</v>
      </c>
      <c r="R709" s="6">
        <f>VLOOKUP(E709,'Billing Type Category'!A:C,3,0)*M709</f>
        <v>27428</v>
      </c>
      <c r="S709" s="6">
        <f>VLOOKUP($J709,'Material category'!B:F,4,FALSE)*O709</f>
        <v>32000</v>
      </c>
      <c r="T709" s="6">
        <f t="shared" si="56"/>
        <v>2093.4579439252338</v>
      </c>
      <c r="U709" s="6">
        <f t="shared" si="57"/>
        <v>29521.457943925234</v>
      </c>
      <c r="V709" s="2" t="str">
        <f>VLOOKUP($J709,'Material category'!B:D,3,0)</f>
        <v>EV</v>
      </c>
      <c r="W709" s="2" t="str">
        <f>VLOOKUP(G709,'Cust Category'!A:C,3,0)</f>
        <v>Distributor</v>
      </c>
      <c r="X709" s="2" t="str">
        <f>VLOOKUP(G709,'Cust Category'!A:C,2,0)</f>
        <v>RATCHASIMA D.C. CO., LTD</v>
      </c>
      <c r="Y709" s="31">
        <f t="shared" si="58"/>
        <v>138.53</v>
      </c>
      <c r="Z709">
        <f t="shared" si="59"/>
        <v>160</v>
      </c>
      <c r="AA709" s="48"/>
    </row>
    <row r="710" spans="1:27">
      <c r="A710" s="179">
        <v>45818</v>
      </c>
      <c r="B710" s="178" t="s">
        <v>5435</v>
      </c>
      <c r="C710" s="178" t="s">
        <v>5436</v>
      </c>
      <c r="D710" s="178" t="s">
        <v>12</v>
      </c>
      <c r="E710" s="178" t="s">
        <v>17</v>
      </c>
      <c r="F710" s="178" t="s">
        <v>5437</v>
      </c>
      <c r="G710" s="178" t="s">
        <v>4866</v>
      </c>
      <c r="H710" s="178" t="s">
        <v>5438</v>
      </c>
      <c r="I710" s="178" t="s">
        <v>4866</v>
      </c>
      <c r="J710" s="178" t="s">
        <v>4792</v>
      </c>
      <c r="K710" s="178" t="s">
        <v>4851</v>
      </c>
      <c r="L710" s="180">
        <v>80</v>
      </c>
      <c r="M710" s="181">
        <v>12003.2</v>
      </c>
      <c r="N710" s="2" t="str">
        <f>VLOOKUP($J710,'Material category'!B:D,2,0)</f>
        <v>ME OP</v>
      </c>
      <c r="O710" s="123">
        <f>VLOOKUP(E710,'Billing Type Category'!A:C,3,0)*$L710</f>
        <v>80</v>
      </c>
      <c r="P710" s="123">
        <f>VLOOKUP($J710,'Material category'!B:F,5,FALSE)*O710</f>
        <v>12124</v>
      </c>
      <c r="Q710" s="123">
        <f t="shared" si="55"/>
        <v>120.79999999999927</v>
      </c>
      <c r="R710" s="6">
        <f>VLOOKUP(E710,'Billing Type Category'!A:C,3,0)*M710</f>
        <v>12003.2</v>
      </c>
      <c r="S710" s="6">
        <f>VLOOKUP($J710,'Material category'!B:F,4,FALSE)*O710</f>
        <v>14000</v>
      </c>
      <c r="T710" s="6">
        <f t="shared" si="56"/>
        <v>915.8878504672897</v>
      </c>
      <c r="U710" s="6">
        <f t="shared" si="57"/>
        <v>12919.087850467291</v>
      </c>
      <c r="V710" s="2" t="str">
        <f>VLOOKUP($J710,'Material category'!B:D,3,0)</f>
        <v>EV</v>
      </c>
      <c r="W710" s="2" t="str">
        <f>VLOOKUP(G710,'Cust Category'!A:C,3,0)</f>
        <v>Distributor</v>
      </c>
      <c r="X710" s="2" t="str">
        <f>VLOOKUP(G710,'Cust Category'!A:C,2,0)</f>
        <v>RATCHASIMA D.C. CO., LTD</v>
      </c>
      <c r="Y710" s="31">
        <f t="shared" si="58"/>
        <v>151.55000000000001</v>
      </c>
      <c r="Z710">
        <f t="shared" si="59"/>
        <v>175</v>
      </c>
      <c r="AA710" s="48"/>
    </row>
    <row r="711" spans="1:27">
      <c r="A711" s="179">
        <v>45818</v>
      </c>
      <c r="B711" s="178" t="s">
        <v>5435</v>
      </c>
      <c r="C711" s="178" t="s">
        <v>5436</v>
      </c>
      <c r="D711" s="178" t="s">
        <v>12</v>
      </c>
      <c r="E711" s="178" t="s">
        <v>17</v>
      </c>
      <c r="F711" s="178" t="s">
        <v>5437</v>
      </c>
      <c r="G711" s="178" t="s">
        <v>4866</v>
      </c>
      <c r="H711" s="178" t="s">
        <v>5438</v>
      </c>
      <c r="I711" s="178" t="s">
        <v>4866</v>
      </c>
      <c r="J711" s="178" t="s">
        <v>4898</v>
      </c>
      <c r="K711" s="178" t="s">
        <v>4830</v>
      </c>
      <c r="L711" s="180">
        <v>5000</v>
      </c>
      <c r="M711" s="181">
        <v>310800</v>
      </c>
      <c r="N711" s="2" t="str">
        <f>VLOOKUP($J711,'Material category'!B:D,2,0)</f>
        <v>WC RE</v>
      </c>
      <c r="O711" s="123">
        <f>VLOOKUP(E711,'Billing Type Category'!A:C,3,0)*$L711</f>
        <v>5000</v>
      </c>
      <c r="P711" s="123">
        <f>VLOOKUP($J711,'Material category'!B:F,5,FALSE)*O711</f>
        <v>313950</v>
      </c>
      <c r="Q711" s="123">
        <f t="shared" si="55"/>
        <v>3150</v>
      </c>
      <c r="R711" s="6">
        <f>VLOOKUP(E711,'Billing Type Category'!A:C,3,0)*M711</f>
        <v>310800</v>
      </c>
      <c r="S711" s="6">
        <f>VLOOKUP($J711,'Material category'!B:F,4,FALSE)*O711</f>
        <v>360000</v>
      </c>
      <c r="T711" s="6">
        <f t="shared" si="56"/>
        <v>23551.401869158879</v>
      </c>
      <c r="U711" s="6">
        <f t="shared" si="57"/>
        <v>334351.4018691589</v>
      </c>
      <c r="V711" s="2" t="str">
        <f>VLOOKUP($J711,'Material category'!B:D,3,0)</f>
        <v>WI</v>
      </c>
      <c r="W711" s="2" t="str">
        <f>VLOOKUP(G711,'Cust Category'!A:C,3,0)</f>
        <v>Distributor</v>
      </c>
      <c r="X711" s="2" t="str">
        <f>VLOOKUP(G711,'Cust Category'!A:C,2,0)</f>
        <v>RATCHASIMA D.C. CO., LTD</v>
      </c>
      <c r="Y711" s="31">
        <f t="shared" si="58"/>
        <v>62.79</v>
      </c>
      <c r="Z711">
        <f t="shared" si="59"/>
        <v>72</v>
      </c>
      <c r="AA711" s="48"/>
    </row>
    <row r="712" spans="1:27">
      <c r="A712" s="179">
        <v>45818</v>
      </c>
      <c r="B712" s="178" t="s">
        <v>5435</v>
      </c>
      <c r="C712" s="178" t="s">
        <v>5436</v>
      </c>
      <c r="D712" s="178" t="s">
        <v>12</v>
      </c>
      <c r="E712" s="178" t="s">
        <v>17</v>
      </c>
      <c r="F712" s="178" t="s">
        <v>5437</v>
      </c>
      <c r="G712" s="178" t="s">
        <v>4866</v>
      </c>
      <c r="H712" s="178" t="s">
        <v>5438</v>
      </c>
      <c r="I712" s="178" t="s">
        <v>4866</v>
      </c>
      <c r="J712" s="178" t="s">
        <v>4886</v>
      </c>
      <c r="K712" s="178" t="s">
        <v>4829</v>
      </c>
      <c r="L712" s="180">
        <v>4475</v>
      </c>
      <c r="M712" s="181">
        <v>278166</v>
      </c>
      <c r="N712" s="2" t="str">
        <f>VLOOKUP($J712,'Material category'!B:D,2,0)</f>
        <v>WC BL</v>
      </c>
      <c r="O712" s="123">
        <f>VLOOKUP(E712,'Billing Type Category'!A:C,3,0)*$L712</f>
        <v>4475</v>
      </c>
      <c r="P712" s="123">
        <f>VLOOKUP($J712,'Material category'!B:F,5,FALSE)*O712</f>
        <v>280985.25</v>
      </c>
      <c r="Q712" s="123">
        <f t="shared" si="55"/>
        <v>2819.25</v>
      </c>
      <c r="R712" s="6">
        <f>VLOOKUP(E712,'Billing Type Category'!A:C,3,0)*M712</f>
        <v>278166</v>
      </c>
      <c r="S712" s="6">
        <f>VLOOKUP($J712,'Material category'!B:F,4,FALSE)*O712</f>
        <v>322200</v>
      </c>
      <c r="T712" s="6">
        <f t="shared" si="56"/>
        <v>21078.504672897197</v>
      </c>
      <c r="U712" s="6">
        <f t="shared" si="57"/>
        <v>299244.50467289722</v>
      </c>
      <c r="V712" s="2" t="str">
        <f>VLOOKUP($J712,'Material category'!B:D,3,0)</f>
        <v>WI</v>
      </c>
      <c r="W712" s="2" t="str">
        <f>VLOOKUP(G712,'Cust Category'!A:C,3,0)</f>
        <v>Distributor</v>
      </c>
      <c r="X712" s="2" t="str">
        <f>VLOOKUP(G712,'Cust Category'!A:C,2,0)</f>
        <v>RATCHASIMA D.C. CO., LTD</v>
      </c>
      <c r="Y712" s="31">
        <f t="shared" si="58"/>
        <v>62.79</v>
      </c>
      <c r="Z712">
        <f t="shared" si="59"/>
        <v>72</v>
      </c>
      <c r="AA712" s="48"/>
    </row>
    <row r="713" spans="1:27">
      <c r="A713" s="179">
        <v>45818</v>
      </c>
      <c r="B713" s="178" t="s">
        <v>5435</v>
      </c>
      <c r="C713" s="178" t="s">
        <v>5436</v>
      </c>
      <c r="D713" s="178" t="s">
        <v>12</v>
      </c>
      <c r="E713" s="178" t="s">
        <v>17</v>
      </c>
      <c r="F713" s="178" t="s">
        <v>5437</v>
      </c>
      <c r="G713" s="178" t="s">
        <v>4866</v>
      </c>
      <c r="H713" s="178" t="s">
        <v>5438</v>
      </c>
      <c r="I713" s="178" t="s">
        <v>4866</v>
      </c>
      <c r="J713" s="178" t="s">
        <v>4886</v>
      </c>
      <c r="K713" s="178" t="s">
        <v>4829</v>
      </c>
      <c r="L713" s="180">
        <v>525</v>
      </c>
      <c r="M713" s="181">
        <v>32634</v>
      </c>
      <c r="N713" s="2" t="str">
        <f>VLOOKUP($J713,'Material category'!B:D,2,0)</f>
        <v>WC BL</v>
      </c>
      <c r="O713" s="123">
        <f>VLOOKUP(E713,'Billing Type Category'!A:C,3,0)*$L713</f>
        <v>525</v>
      </c>
      <c r="P713" s="123">
        <f>VLOOKUP($J713,'Material category'!B:F,5,FALSE)*O713</f>
        <v>32964.75</v>
      </c>
      <c r="Q713" s="123">
        <f t="shared" si="55"/>
        <v>330.75</v>
      </c>
      <c r="R713" s="6">
        <f>VLOOKUP(E713,'Billing Type Category'!A:C,3,0)*M713</f>
        <v>32634</v>
      </c>
      <c r="S713" s="6">
        <f>VLOOKUP($J713,'Material category'!B:F,4,FALSE)*O713</f>
        <v>37800</v>
      </c>
      <c r="T713" s="6">
        <f t="shared" si="56"/>
        <v>2472.8971962616824</v>
      </c>
      <c r="U713" s="6">
        <f t="shared" si="57"/>
        <v>35106.897196261685</v>
      </c>
      <c r="V713" s="2" t="str">
        <f>VLOOKUP($J713,'Material category'!B:D,3,0)</f>
        <v>WI</v>
      </c>
      <c r="W713" s="2" t="str">
        <f>VLOOKUP(G713,'Cust Category'!A:C,3,0)</f>
        <v>Distributor</v>
      </c>
      <c r="X713" s="2" t="str">
        <f>VLOOKUP(G713,'Cust Category'!A:C,2,0)</f>
        <v>RATCHASIMA D.C. CO., LTD</v>
      </c>
      <c r="Y713" s="31">
        <f t="shared" si="58"/>
        <v>62.79</v>
      </c>
      <c r="Z713">
        <f t="shared" si="59"/>
        <v>72</v>
      </c>
      <c r="AA713" s="48"/>
    </row>
    <row r="714" spans="1:27">
      <c r="A714" s="179">
        <v>45818</v>
      </c>
      <c r="B714" s="178" t="s">
        <v>5435</v>
      </c>
      <c r="C714" s="178" t="s">
        <v>5436</v>
      </c>
      <c r="D714" s="178" t="s">
        <v>12</v>
      </c>
      <c r="E714" s="178" t="s">
        <v>17</v>
      </c>
      <c r="F714" s="178" t="s">
        <v>5437</v>
      </c>
      <c r="G714" s="178" t="s">
        <v>4866</v>
      </c>
      <c r="H714" s="178" t="s">
        <v>5438</v>
      </c>
      <c r="I714" s="178" t="s">
        <v>4866</v>
      </c>
      <c r="J714" s="178" t="s">
        <v>4785</v>
      </c>
      <c r="K714" s="178" t="s">
        <v>4832</v>
      </c>
      <c r="L714" s="180">
        <v>40000</v>
      </c>
      <c r="M714" s="181">
        <v>2486400</v>
      </c>
      <c r="N714" s="2" t="str">
        <f>VLOOKUP($J714,'Material category'!B:D,2,0)</f>
        <v>CA FL</v>
      </c>
      <c r="O714" s="123">
        <f>VLOOKUP(E714,'Billing Type Category'!A:C,3,0)*$L714</f>
        <v>40000</v>
      </c>
      <c r="P714" s="123">
        <f>VLOOKUP($J714,'Material category'!B:F,5,FALSE)*O714</f>
        <v>2511600</v>
      </c>
      <c r="Q714" s="123">
        <f t="shared" si="55"/>
        <v>25200</v>
      </c>
      <c r="R714" s="6">
        <f>VLOOKUP(E714,'Billing Type Category'!A:C,3,0)*M714</f>
        <v>2486400</v>
      </c>
      <c r="S714" s="6">
        <f>VLOOKUP($J714,'Material category'!B:F,4,FALSE)*O714</f>
        <v>2880000</v>
      </c>
      <c r="T714" s="6">
        <f t="shared" si="56"/>
        <v>188411.21495327103</v>
      </c>
      <c r="U714" s="6">
        <f t="shared" si="57"/>
        <v>2674811.2149532712</v>
      </c>
      <c r="V714" s="2" t="str">
        <f>VLOOKUP($J714,'Material category'!B:D,3,0)</f>
        <v>CA</v>
      </c>
      <c r="W714" s="2" t="str">
        <f>VLOOKUP(G714,'Cust Category'!A:C,3,0)</f>
        <v>Distributor</v>
      </c>
      <c r="X714" s="2" t="str">
        <f>VLOOKUP(G714,'Cust Category'!A:C,2,0)</f>
        <v>RATCHASIMA D.C. CO., LTD</v>
      </c>
      <c r="Y714" s="31">
        <f t="shared" si="58"/>
        <v>62.79</v>
      </c>
      <c r="Z714">
        <f t="shared" si="59"/>
        <v>72</v>
      </c>
      <c r="AA714" s="48"/>
    </row>
    <row r="715" spans="1:27">
      <c r="A715" s="179">
        <v>45818</v>
      </c>
      <c r="B715" s="178" t="s">
        <v>5435</v>
      </c>
      <c r="C715" s="178" t="s">
        <v>5436</v>
      </c>
      <c r="D715" s="178" t="s">
        <v>12</v>
      </c>
      <c r="E715" s="178" t="s">
        <v>17</v>
      </c>
      <c r="F715" s="178" t="s">
        <v>5437</v>
      </c>
      <c r="G715" s="178" t="s">
        <v>4866</v>
      </c>
      <c r="H715" s="178" t="s">
        <v>5438</v>
      </c>
      <c r="I715" s="178" t="s">
        <v>4866</v>
      </c>
      <c r="J715" s="178" t="s">
        <v>4782</v>
      </c>
      <c r="K715" s="178" t="s">
        <v>4833</v>
      </c>
      <c r="L715" s="180">
        <v>5000</v>
      </c>
      <c r="M715" s="181">
        <v>310800</v>
      </c>
      <c r="N715" s="2" t="str">
        <f>VLOOKUP($J715,'Material category'!B:D,2,0)</f>
        <v>CA BL</v>
      </c>
      <c r="O715" s="123">
        <f>VLOOKUP(E715,'Billing Type Category'!A:C,3,0)*$L715</f>
        <v>5000</v>
      </c>
      <c r="P715" s="123">
        <f>VLOOKUP($J715,'Material category'!B:F,5,FALSE)*O715</f>
        <v>313950</v>
      </c>
      <c r="Q715" s="123">
        <f t="shared" si="55"/>
        <v>3150</v>
      </c>
      <c r="R715" s="6">
        <f>VLOOKUP(E715,'Billing Type Category'!A:C,3,0)*M715</f>
        <v>310800</v>
      </c>
      <c r="S715" s="6">
        <f>VLOOKUP($J715,'Material category'!B:F,4,FALSE)*O715</f>
        <v>360000</v>
      </c>
      <c r="T715" s="6">
        <f t="shared" si="56"/>
        <v>23551.401869158879</v>
      </c>
      <c r="U715" s="6">
        <f t="shared" si="57"/>
        <v>334351.4018691589</v>
      </c>
      <c r="V715" s="2" t="str">
        <f>VLOOKUP($J715,'Material category'!B:D,3,0)</f>
        <v>CA</v>
      </c>
      <c r="W715" s="2" t="str">
        <f>VLOOKUP(G715,'Cust Category'!A:C,3,0)</f>
        <v>Distributor</v>
      </c>
      <c r="X715" s="2" t="str">
        <f>VLOOKUP(G715,'Cust Category'!A:C,2,0)</f>
        <v>RATCHASIMA D.C. CO., LTD</v>
      </c>
      <c r="Y715" s="31">
        <f t="shared" si="58"/>
        <v>62.79</v>
      </c>
      <c r="Z715">
        <f t="shared" si="59"/>
        <v>72</v>
      </c>
      <c r="AA715" s="48"/>
    </row>
    <row r="716" spans="1:27">
      <c r="A716" s="179">
        <v>45818</v>
      </c>
      <c r="B716" s="178" t="s">
        <v>5435</v>
      </c>
      <c r="C716" s="178" t="s">
        <v>5436</v>
      </c>
      <c r="D716" s="178" t="s">
        <v>12</v>
      </c>
      <c r="E716" s="178" t="s">
        <v>17</v>
      </c>
      <c r="F716" s="178" t="s">
        <v>5437</v>
      </c>
      <c r="G716" s="178" t="s">
        <v>4866</v>
      </c>
      <c r="H716" s="178" t="s">
        <v>5438</v>
      </c>
      <c r="I716" s="178" t="s">
        <v>4866</v>
      </c>
      <c r="J716" s="178" t="s">
        <v>4786</v>
      </c>
      <c r="K716" s="178" t="s">
        <v>4854</v>
      </c>
      <c r="L716" s="180">
        <v>2500</v>
      </c>
      <c r="M716" s="181">
        <v>155400</v>
      </c>
      <c r="N716" s="2" t="str">
        <f>VLOOKUP($J716,'Material category'!B:D,2,0)</f>
        <v>CA MN</v>
      </c>
      <c r="O716" s="123">
        <f>VLOOKUP(E716,'Billing Type Category'!A:C,3,0)*$L716</f>
        <v>2500</v>
      </c>
      <c r="P716" s="123">
        <f>VLOOKUP($J716,'Material category'!B:F,5,FALSE)*O716</f>
        <v>156975</v>
      </c>
      <c r="Q716" s="123">
        <f t="shared" si="55"/>
        <v>1575</v>
      </c>
      <c r="R716" s="6">
        <f>VLOOKUP(E716,'Billing Type Category'!A:C,3,0)*M716</f>
        <v>155400</v>
      </c>
      <c r="S716" s="6">
        <f>VLOOKUP($J716,'Material category'!B:F,4,FALSE)*O716</f>
        <v>180000</v>
      </c>
      <c r="T716" s="6">
        <f t="shared" si="56"/>
        <v>11775.700934579439</v>
      </c>
      <c r="U716" s="6">
        <f t="shared" si="57"/>
        <v>167175.70093457945</v>
      </c>
      <c r="V716" s="2" t="str">
        <f>VLOOKUP($J716,'Material category'!B:D,3,0)</f>
        <v>CA</v>
      </c>
      <c r="W716" s="2" t="str">
        <f>VLOOKUP(G716,'Cust Category'!A:C,3,0)</f>
        <v>Distributor</v>
      </c>
      <c r="X716" s="2" t="str">
        <f>VLOOKUP(G716,'Cust Category'!A:C,2,0)</f>
        <v>RATCHASIMA D.C. CO., LTD</v>
      </c>
      <c r="Y716" s="31">
        <f t="shared" si="58"/>
        <v>62.79</v>
      </c>
      <c r="Z716">
        <f t="shared" si="59"/>
        <v>72</v>
      </c>
      <c r="AA716" s="48"/>
    </row>
    <row r="717" spans="1:27">
      <c r="A717" s="179">
        <v>45818</v>
      </c>
      <c r="B717" s="178" t="s">
        <v>5435</v>
      </c>
      <c r="C717" s="178" t="s">
        <v>5436</v>
      </c>
      <c r="D717" s="178" t="s">
        <v>12</v>
      </c>
      <c r="E717" s="178" t="s">
        <v>17</v>
      </c>
      <c r="F717" s="178" t="s">
        <v>5437</v>
      </c>
      <c r="G717" s="178" t="s">
        <v>4866</v>
      </c>
      <c r="H717" s="178" t="s">
        <v>5438</v>
      </c>
      <c r="I717" s="178" t="s">
        <v>4866</v>
      </c>
      <c r="J717" s="178" t="s">
        <v>4801</v>
      </c>
      <c r="K717" s="178" t="s">
        <v>4834</v>
      </c>
      <c r="L717" s="180">
        <v>3000</v>
      </c>
      <c r="M717" s="181">
        <v>186480</v>
      </c>
      <c r="N717" s="2" t="str">
        <f>VLOOKUP($J717,'Material category'!B:D,2,0)</f>
        <v>CA 100S YL</v>
      </c>
      <c r="O717" s="123">
        <f>VLOOKUP(E717,'Billing Type Category'!A:C,3,0)*$L717</f>
        <v>3000</v>
      </c>
      <c r="P717" s="123">
        <f>VLOOKUP($J717,'Material category'!B:F,5,FALSE)*O717</f>
        <v>188370</v>
      </c>
      <c r="Q717" s="123">
        <f t="shared" si="55"/>
        <v>1890</v>
      </c>
      <c r="R717" s="6">
        <f>VLOOKUP(E717,'Billing Type Category'!A:C,3,0)*M717</f>
        <v>186480</v>
      </c>
      <c r="S717" s="6">
        <f>VLOOKUP($J717,'Material category'!B:F,4,FALSE)*O717</f>
        <v>216000</v>
      </c>
      <c r="T717" s="6">
        <f t="shared" si="56"/>
        <v>14130.841121495327</v>
      </c>
      <c r="U717" s="6">
        <f t="shared" si="57"/>
        <v>200610.84112149532</v>
      </c>
      <c r="V717" s="2" t="str">
        <f>VLOOKUP($J717,'Material category'!B:D,3,0)</f>
        <v>CAHD</v>
      </c>
      <c r="W717" s="2" t="str">
        <f>VLOOKUP(G717,'Cust Category'!A:C,3,0)</f>
        <v>Distributor</v>
      </c>
      <c r="X717" s="2" t="str">
        <f>VLOOKUP(G717,'Cust Category'!A:C,2,0)</f>
        <v>RATCHASIMA D.C. CO., LTD</v>
      </c>
      <c r="Y717" s="31">
        <f t="shared" si="58"/>
        <v>62.79</v>
      </c>
      <c r="Z717">
        <f t="shared" si="59"/>
        <v>72</v>
      </c>
      <c r="AA717" s="48"/>
    </row>
    <row r="718" spans="1:27">
      <c r="A718" s="179">
        <v>45818</v>
      </c>
      <c r="B718" s="178" t="s">
        <v>5439</v>
      </c>
      <c r="C718" s="178" t="s">
        <v>5440</v>
      </c>
      <c r="D718" s="178" t="s">
        <v>12</v>
      </c>
      <c r="E718" s="178" t="s">
        <v>17</v>
      </c>
      <c r="F718" s="178" t="s">
        <v>5441</v>
      </c>
      <c r="G718" s="178" t="s">
        <v>4868</v>
      </c>
      <c r="H718" s="178" t="s">
        <v>5438</v>
      </c>
      <c r="I718" s="178" t="s">
        <v>4868</v>
      </c>
      <c r="J718" s="178" t="s">
        <v>4902</v>
      </c>
      <c r="K718" s="178" t="s">
        <v>4821</v>
      </c>
      <c r="L718" s="180">
        <v>500</v>
      </c>
      <c r="M718" s="181">
        <v>68570</v>
      </c>
      <c r="N718" s="2" t="str">
        <f>VLOOKUP($J718,'Material category'!B:D,2,0)</f>
        <v>ME OB</v>
      </c>
      <c r="O718" s="123">
        <f>VLOOKUP(E718,'Billing Type Category'!A:C,3,0)*$L718</f>
        <v>500</v>
      </c>
      <c r="P718" s="123">
        <f>VLOOKUP($J718,'Material category'!B:F,5,FALSE)*O718</f>
        <v>69265</v>
      </c>
      <c r="Q718" s="123">
        <f t="shared" si="55"/>
        <v>695</v>
      </c>
      <c r="R718" s="6">
        <f>VLOOKUP(E718,'Billing Type Category'!A:C,3,0)*M718</f>
        <v>68570</v>
      </c>
      <c r="S718" s="6">
        <f>VLOOKUP($J718,'Material category'!B:F,4,FALSE)*O718</f>
        <v>80000</v>
      </c>
      <c r="T718" s="6">
        <f t="shared" si="56"/>
        <v>5233.6448598130837</v>
      </c>
      <c r="U718" s="6">
        <f t="shared" si="57"/>
        <v>73803.644859813081</v>
      </c>
      <c r="V718" s="2" t="str">
        <f>VLOOKUP($J718,'Material category'!B:D,3,0)</f>
        <v>EV</v>
      </c>
      <c r="W718" s="2" t="str">
        <f>VLOOKUP(G718,'Cust Category'!A:C,3,0)</f>
        <v>Distributor</v>
      </c>
      <c r="X718" s="2" t="str">
        <f>VLOOKUP(G718,'Cust Category'!A:C,2,0)</f>
        <v>RATCHASIMA D.C. CO., LTD</v>
      </c>
      <c r="Y718" s="31">
        <f t="shared" si="58"/>
        <v>138.53</v>
      </c>
      <c r="Z718">
        <f t="shared" si="59"/>
        <v>160</v>
      </c>
      <c r="AA718" s="48"/>
    </row>
    <row r="719" spans="1:27">
      <c r="A719" s="179">
        <v>45818</v>
      </c>
      <c r="B719" s="178" t="s">
        <v>5439</v>
      </c>
      <c r="C719" s="178" t="s">
        <v>5440</v>
      </c>
      <c r="D719" s="178" t="s">
        <v>12</v>
      </c>
      <c r="E719" s="178" t="s">
        <v>17</v>
      </c>
      <c r="F719" s="178" t="s">
        <v>5441</v>
      </c>
      <c r="G719" s="178" t="s">
        <v>4868</v>
      </c>
      <c r="H719" s="178" t="s">
        <v>5438</v>
      </c>
      <c r="I719" s="178" t="s">
        <v>4868</v>
      </c>
      <c r="J719" s="178" t="s">
        <v>4791</v>
      </c>
      <c r="K719" s="178" t="s">
        <v>4820</v>
      </c>
      <c r="L719" s="180">
        <v>200</v>
      </c>
      <c r="M719" s="181">
        <v>27428</v>
      </c>
      <c r="N719" s="2" t="str">
        <f>VLOOKUP($J719,'Material category'!B:D,2,0)</f>
        <v>ME SB</v>
      </c>
      <c r="O719" s="123">
        <f>VLOOKUP(E719,'Billing Type Category'!A:C,3,0)*$L719</f>
        <v>200</v>
      </c>
      <c r="P719" s="123">
        <f>VLOOKUP($J719,'Material category'!B:F,5,FALSE)*O719</f>
        <v>27706</v>
      </c>
      <c r="Q719" s="123">
        <f t="shared" si="55"/>
        <v>278</v>
      </c>
      <c r="R719" s="6">
        <f>VLOOKUP(E719,'Billing Type Category'!A:C,3,0)*M719</f>
        <v>27428</v>
      </c>
      <c r="S719" s="6">
        <f>VLOOKUP($J719,'Material category'!B:F,4,FALSE)*O719</f>
        <v>32000</v>
      </c>
      <c r="T719" s="6">
        <f t="shared" si="56"/>
        <v>2093.4579439252338</v>
      </c>
      <c r="U719" s="6">
        <f t="shared" si="57"/>
        <v>29521.457943925234</v>
      </c>
      <c r="V719" s="2" t="str">
        <f>VLOOKUP($J719,'Material category'!B:D,3,0)</f>
        <v>EV</v>
      </c>
      <c r="W719" s="2" t="str">
        <f>VLOOKUP(G719,'Cust Category'!A:C,3,0)</f>
        <v>Distributor</v>
      </c>
      <c r="X719" s="2" t="str">
        <f>VLOOKUP(G719,'Cust Category'!A:C,2,0)</f>
        <v>RATCHASIMA D.C. CO., LTD</v>
      </c>
      <c r="Y719" s="31">
        <f t="shared" si="58"/>
        <v>138.53</v>
      </c>
      <c r="Z719">
        <f t="shared" si="59"/>
        <v>160</v>
      </c>
      <c r="AA719" s="48"/>
    </row>
    <row r="720" spans="1:27">
      <c r="A720" s="179">
        <v>45818</v>
      </c>
      <c r="B720" s="178" t="s">
        <v>5439</v>
      </c>
      <c r="C720" s="178" t="s">
        <v>5440</v>
      </c>
      <c r="D720" s="178" t="s">
        <v>12</v>
      </c>
      <c r="E720" s="178" t="s">
        <v>17</v>
      </c>
      <c r="F720" s="178" t="s">
        <v>5441</v>
      </c>
      <c r="G720" s="178" t="s">
        <v>4868</v>
      </c>
      <c r="H720" s="178" t="s">
        <v>5438</v>
      </c>
      <c r="I720" s="178" t="s">
        <v>4868</v>
      </c>
      <c r="J720" s="178" t="s">
        <v>4874</v>
      </c>
      <c r="K720" s="178" t="s">
        <v>4822</v>
      </c>
      <c r="L720" s="180">
        <v>50</v>
      </c>
      <c r="M720" s="181">
        <v>5155.5</v>
      </c>
      <c r="N720" s="2" t="str">
        <f>VLOOKUP($J720,'Material category'!B:D,2,0)</f>
        <v>WI BL</v>
      </c>
      <c r="O720" s="123">
        <f>VLOOKUP(E720,'Billing Type Category'!A:C,3,0)*$L720</f>
        <v>50</v>
      </c>
      <c r="P720" s="123">
        <f>VLOOKUP($J720,'Material category'!B:F,5,FALSE)*O720</f>
        <v>5207.5</v>
      </c>
      <c r="Q720" s="123">
        <f t="shared" si="55"/>
        <v>52</v>
      </c>
      <c r="R720" s="6">
        <f>VLOOKUP(E720,'Billing Type Category'!A:C,3,0)*M720</f>
        <v>5155.5</v>
      </c>
      <c r="S720" s="6">
        <f>VLOOKUP($J720,'Material category'!B:F,4,FALSE)*O720</f>
        <v>6000</v>
      </c>
      <c r="T720" s="6">
        <f t="shared" si="56"/>
        <v>392.52336448598129</v>
      </c>
      <c r="U720" s="6">
        <f t="shared" si="57"/>
        <v>5548.0233644859809</v>
      </c>
      <c r="V720" s="2" t="str">
        <f>VLOOKUP($J720,'Material category'!B:D,3,0)</f>
        <v>WI</v>
      </c>
      <c r="W720" s="2" t="str">
        <f>VLOOKUP(G720,'Cust Category'!A:C,3,0)</f>
        <v>Distributor</v>
      </c>
      <c r="X720" s="2" t="str">
        <f>VLOOKUP(G720,'Cust Category'!A:C,2,0)</f>
        <v>RATCHASIMA D.C. CO., LTD</v>
      </c>
      <c r="Y720" s="31">
        <f t="shared" si="58"/>
        <v>104.15</v>
      </c>
      <c r="Z720">
        <f t="shared" si="59"/>
        <v>120</v>
      </c>
      <c r="AA720" s="48"/>
    </row>
    <row r="721" spans="1:27">
      <c r="A721" s="179">
        <v>45818</v>
      </c>
      <c r="B721" s="178" t="s">
        <v>5439</v>
      </c>
      <c r="C721" s="178" t="s">
        <v>5440</v>
      </c>
      <c r="D721" s="178" t="s">
        <v>12</v>
      </c>
      <c r="E721" s="178" t="s">
        <v>17</v>
      </c>
      <c r="F721" s="178" t="s">
        <v>5441</v>
      </c>
      <c r="G721" s="178" t="s">
        <v>4868</v>
      </c>
      <c r="H721" s="178" t="s">
        <v>5438</v>
      </c>
      <c r="I721" s="178" t="s">
        <v>4868</v>
      </c>
      <c r="J721" s="178" t="s">
        <v>4898</v>
      </c>
      <c r="K721" s="178" t="s">
        <v>4830</v>
      </c>
      <c r="L721" s="180">
        <v>1000</v>
      </c>
      <c r="M721" s="181">
        <v>62160</v>
      </c>
      <c r="N721" s="2" t="str">
        <f>VLOOKUP($J721,'Material category'!B:D,2,0)</f>
        <v>WC RE</v>
      </c>
      <c r="O721" s="123">
        <f>VLOOKUP(E721,'Billing Type Category'!A:C,3,0)*$L721</f>
        <v>1000</v>
      </c>
      <c r="P721" s="123">
        <f>VLOOKUP($J721,'Material category'!B:F,5,FALSE)*O721</f>
        <v>62790</v>
      </c>
      <c r="Q721" s="123">
        <f t="shared" si="55"/>
        <v>630</v>
      </c>
      <c r="R721" s="6">
        <f>VLOOKUP(E721,'Billing Type Category'!A:C,3,0)*M721</f>
        <v>62160</v>
      </c>
      <c r="S721" s="6">
        <f>VLOOKUP($J721,'Material category'!B:F,4,FALSE)*O721</f>
        <v>72000</v>
      </c>
      <c r="T721" s="6">
        <f t="shared" si="56"/>
        <v>4710.2803738317753</v>
      </c>
      <c r="U721" s="6">
        <f t="shared" si="57"/>
        <v>66870.280373831774</v>
      </c>
      <c r="V721" s="2" t="str">
        <f>VLOOKUP($J721,'Material category'!B:D,3,0)</f>
        <v>WI</v>
      </c>
      <c r="W721" s="2" t="str">
        <f>VLOOKUP(G721,'Cust Category'!A:C,3,0)</f>
        <v>Distributor</v>
      </c>
      <c r="X721" s="2" t="str">
        <f>VLOOKUP(G721,'Cust Category'!A:C,2,0)</f>
        <v>RATCHASIMA D.C. CO., LTD</v>
      </c>
      <c r="Y721" s="31">
        <f t="shared" si="58"/>
        <v>62.79</v>
      </c>
      <c r="Z721">
        <f t="shared" si="59"/>
        <v>72</v>
      </c>
      <c r="AA721" s="48"/>
    </row>
    <row r="722" spans="1:27">
      <c r="A722" s="179">
        <v>45818</v>
      </c>
      <c r="B722" s="178" t="s">
        <v>5439</v>
      </c>
      <c r="C722" s="178" t="s">
        <v>5440</v>
      </c>
      <c r="D722" s="178" t="s">
        <v>12</v>
      </c>
      <c r="E722" s="178" t="s">
        <v>17</v>
      </c>
      <c r="F722" s="178" t="s">
        <v>5441</v>
      </c>
      <c r="G722" s="178" t="s">
        <v>4868</v>
      </c>
      <c r="H722" s="178" t="s">
        <v>5438</v>
      </c>
      <c r="I722" s="178" t="s">
        <v>4868</v>
      </c>
      <c r="J722" s="178" t="s">
        <v>4886</v>
      </c>
      <c r="K722" s="178" t="s">
        <v>4829</v>
      </c>
      <c r="L722" s="180">
        <v>2500</v>
      </c>
      <c r="M722" s="181">
        <v>155400</v>
      </c>
      <c r="N722" s="2" t="str">
        <f>VLOOKUP($J722,'Material category'!B:D,2,0)</f>
        <v>WC BL</v>
      </c>
      <c r="O722" s="123">
        <f>VLOOKUP(E722,'Billing Type Category'!A:C,3,0)*$L722</f>
        <v>2500</v>
      </c>
      <c r="P722" s="123">
        <f>VLOOKUP($J722,'Material category'!B:F,5,FALSE)*O722</f>
        <v>156975</v>
      </c>
      <c r="Q722" s="123">
        <f t="shared" si="55"/>
        <v>1575</v>
      </c>
      <c r="R722" s="6">
        <f>VLOOKUP(E722,'Billing Type Category'!A:C,3,0)*M722</f>
        <v>155400</v>
      </c>
      <c r="S722" s="6">
        <f>VLOOKUP($J722,'Material category'!B:F,4,FALSE)*O722</f>
        <v>180000</v>
      </c>
      <c r="T722" s="6">
        <f t="shared" si="56"/>
        <v>11775.700934579439</v>
      </c>
      <c r="U722" s="6">
        <f t="shared" si="57"/>
        <v>167175.70093457945</v>
      </c>
      <c r="V722" s="2" t="str">
        <f>VLOOKUP($J722,'Material category'!B:D,3,0)</f>
        <v>WI</v>
      </c>
      <c r="W722" s="2" t="str">
        <f>VLOOKUP(G722,'Cust Category'!A:C,3,0)</f>
        <v>Distributor</v>
      </c>
      <c r="X722" s="2" t="str">
        <f>VLOOKUP(G722,'Cust Category'!A:C,2,0)</f>
        <v>RATCHASIMA D.C. CO., LTD</v>
      </c>
      <c r="Y722" s="31">
        <f t="shared" si="58"/>
        <v>62.79</v>
      </c>
      <c r="Z722">
        <f t="shared" si="59"/>
        <v>72</v>
      </c>
      <c r="AA722" s="48"/>
    </row>
    <row r="723" spans="1:27">
      <c r="A723" s="179">
        <v>45818</v>
      </c>
      <c r="B723" s="178" t="s">
        <v>5439</v>
      </c>
      <c r="C723" s="178" t="s">
        <v>5440</v>
      </c>
      <c r="D723" s="178" t="s">
        <v>12</v>
      </c>
      <c r="E723" s="178" t="s">
        <v>17</v>
      </c>
      <c r="F723" s="178" t="s">
        <v>5441</v>
      </c>
      <c r="G723" s="178" t="s">
        <v>4868</v>
      </c>
      <c r="H723" s="178" t="s">
        <v>5438</v>
      </c>
      <c r="I723" s="178" t="s">
        <v>4868</v>
      </c>
      <c r="J723" s="178" t="s">
        <v>4785</v>
      </c>
      <c r="K723" s="178" t="s">
        <v>4832</v>
      </c>
      <c r="L723" s="180">
        <v>1000</v>
      </c>
      <c r="M723" s="181">
        <v>62160</v>
      </c>
      <c r="N723" s="2" t="str">
        <f>VLOOKUP($J723,'Material category'!B:D,2,0)</f>
        <v>CA FL</v>
      </c>
      <c r="O723" s="123">
        <f>VLOOKUP(E723,'Billing Type Category'!A:C,3,0)*$L723</f>
        <v>1000</v>
      </c>
      <c r="P723" s="123">
        <f>VLOOKUP($J723,'Material category'!B:F,5,FALSE)*O723</f>
        <v>62790</v>
      </c>
      <c r="Q723" s="123">
        <f t="shared" si="55"/>
        <v>630</v>
      </c>
      <c r="R723" s="6">
        <f>VLOOKUP(E723,'Billing Type Category'!A:C,3,0)*M723</f>
        <v>62160</v>
      </c>
      <c r="S723" s="6">
        <f>VLOOKUP($J723,'Material category'!B:F,4,FALSE)*O723</f>
        <v>72000</v>
      </c>
      <c r="T723" s="6">
        <f t="shared" si="56"/>
        <v>4710.2803738317753</v>
      </c>
      <c r="U723" s="6">
        <f t="shared" si="57"/>
        <v>66870.280373831774</v>
      </c>
      <c r="V723" s="2" t="str">
        <f>VLOOKUP($J723,'Material category'!B:D,3,0)</f>
        <v>CA</v>
      </c>
      <c r="W723" s="2" t="str">
        <f>VLOOKUP(G723,'Cust Category'!A:C,3,0)</f>
        <v>Distributor</v>
      </c>
      <c r="X723" s="2" t="str">
        <f>VLOOKUP(G723,'Cust Category'!A:C,2,0)</f>
        <v>RATCHASIMA D.C. CO., LTD</v>
      </c>
      <c r="Y723" s="31">
        <f t="shared" si="58"/>
        <v>62.79</v>
      </c>
      <c r="Z723">
        <f t="shared" si="59"/>
        <v>72</v>
      </c>
      <c r="AA723" s="48"/>
    </row>
    <row r="724" spans="1:27">
      <c r="A724" s="179">
        <v>45818</v>
      </c>
      <c r="B724" s="178" t="s">
        <v>5439</v>
      </c>
      <c r="C724" s="178" t="s">
        <v>5440</v>
      </c>
      <c r="D724" s="178" t="s">
        <v>12</v>
      </c>
      <c r="E724" s="178" t="s">
        <v>17</v>
      </c>
      <c r="F724" s="178" t="s">
        <v>5441</v>
      </c>
      <c r="G724" s="178" t="s">
        <v>4868</v>
      </c>
      <c r="H724" s="178" t="s">
        <v>5438</v>
      </c>
      <c r="I724" s="178" t="s">
        <v>4868</v>
      </c>
      <c r="J724" s="178" t="s">
        <v>4782</v>
      </c>
      <c r="K724" s="178" t="s">
        <v>4833</v>
      </c>
      <c r="L724" s="180">
        <v>2000</v>
      </c>
      <c r="M724" s="181">
        <v>124320</v>
      </c>
      <c r="N724" s="2" t="str">
        <f>VLOOKUP($J724,'Material category'!B:D,2,0)</f>
        <v>CA BL</v>
      </c>
      <c r="O724" s="123">
        <f>VLOOKUP(E724,'Billing Type Category'!A:C,3,0)*$L724</f>
        <v>2000</v>
      </c>
      <c r="P724" s="123">
        <f>VLOOKUP($J724,'Material category'!B:F,5,FALSE)*O724</f>
        <v>125580</v>
      </c>
      <c r="Q724" s="123">
        <f t="shared" si="55"/>
        <v>1260</v>
      </c>
      <c r="R724" s="6">
        <f>VLOOKUP(E724,'Billing Type Category'!A:C,3,0)*M724</f>
        <v>124320</v>
      </c>
      <c r="S724" s="6">
        <f>VLOOKUP($J724,'Material category'!B:F,4,FALSE)*O724</f>
        <v>144000</v>
      </c>
      <c r="T724" s="6">
        <f t="shared" si="56"/>
        <v>9420.5607476635505</v>
      </c>
      <c r="U724" s="6">
        <f t="shared" si="57"/>
        <v>133740.56074766355</v>
      </c>
      <c r="V724" s="2" t="str">
        <f>VLOOKUP($J724,'Material category'!B:D,3,0)</f>
        <v>CA</v>
      </c>
      <c r="W724" s="2" t="str">
        <f>VLOOKUP(G724,'Cust Category'!A:C,3,0)</f>
        <v>Distributor</v>
      </c>
      <c r="X724" s="2" t="str">
        <f>VLOOKUP(G724,'Cust Category'!A:C,2,0)</f>
        <v>RATCHASIMA D.C. CO., LTD</v>
      </c>
      <c r="Y724" s="31">
        <f t="shared" si="58"/>
        <v>62.79</v>
      </c>
      <c r="Z724">
        <f t="shared" si="59"/>
        <v>72</v>
      </c>
      <c r="AA724" s="48"/>
    </row>
    <row r="725" spans="1:27">
      <c r="A725" s="179">
        <v>45818</v>
      </c>
      <c r="B725" s="178" t="s">
        <v>5439</v>
      </c>
      <c r="C725" s="178" t="s">
        <v>5440</v>
      </c>
      <c r="D725" s="178" t="s">
        <v>12</v>
      </c>
      <c r="E725" s="178" t="s">
        <v>17</v>
      </c>
      <c r="F725" s="178" t="s">
        <v>5441</v>
      </c>
      <c r="G725" s="178" t="s">
        <v>4868</v>
      </c>
      <c r="H725" s="178" t="s">
        <v>5438</v>
      </c>
      <c r="I725" s="178" t="s">
        <v>4868</v>
      </c>
      <c r="J725" s="178" t="s">
        <v>4801</v>
      </c>
      <c r="K725" s="178" t="s">
        <v>4834</v>
      </c>
      <c r="L725" s="180">
        <v>1000</v>
      </c>
      <c r="M725" s="181">
        <v>62160</v>
      </c>
      <c r="N725" s="2" t="str">
        <f>VLOOKUP($J725,'Material category'!B:D,2,0)</f>
        <v>CA 100S YL</v>
      </c>
      <c r="O725" s="123">
        <f>VLOOKUP(E725,'Billing Type Category'!A:C,3,0)*$L725</f>
        <v>1000</v>
      </c>
      <c r="P725" s="123">
        <f>VLOOKUP($J725,'Material category'!B:F,5,FALSE)*O725</f>
        <v>62790</v>
      </c>
      <c r="Q725" s="123">
        <f t="shared" si="55"/>
        <v>630</v>
      </c>
      <c r="R725" s="6">
        <f>VLOOKUP(E725,'Billing Type Category'!A:C,3,0)*M725</f>
        <v>62160</v>
      </c>
      <c r="S725" s="6">
        <f>VLOOKUP($J725,'Material category'!B:F,4,FALSE)*O725</f>
        <v>72000</v>
      </c>
      <c r="T725" s="6">
        <f t="shared" si="56"/>
        <v>4710.2803738317753</v>
      </c>
      <c r="U725" s="6">
        <f t="shared" si="57"/>
        <v>66870.280373831774</v>
      </c>
      <c r="V725" s="2" t="str">
        <f>VLOOKUP($J725,'Material category'!B:D,3,0)</f>
        <v>CAHD</v>
      </c>
      <c r="W725" s="2" t="str">
        <f>VLOOKUP(G725,'Cust Category'!A:C,3,0)</f>
        <v>Distributor</v>
      </c>
      <c r="X725" s="2" t="str">
        <f>VLOOKUP(G725,'Cust Category'!A:C,2,0)</f>
        <v>RATCHASIMA D.C. CO., LTD</v>
      </c>
      <c r="Y725" s="31">
        <f t="shared" si="58"/>
        <v>62.79</v>
      </c>
      <c r="Z725">
        <f t="shared" si="59"/>
        <v>72</v>
      </c>
      <c r="AA725" s="48"/>
    </row>
    <row r="726" spans="1:27">
      <c r="A726" s="179">
        <v>45818</v>
      </c>
      <c r="B726" s="178" t="s">
        <v>5442</v>
      </c>
      <c r="C726" s="178" t="s">
        <v>5443</v>
      </c>
      <c r="D726" s="178" t="s">
        <v>12</v>
      </c>
      <c r="E726" s="178" t="s">
        <v>17</v>
      </c>
      <c r="F726" s="178" t="s">
        <v>5444</v>
      </c>
      <c r="G726" s="178" t="s">
        <v>3357</v>
      </c>
      <c r="H726" s="178" t="s">
        <v>3358</v>
      </c>
      <c r="I726" s="178" t="s">
        <v>3362</v>
      </c>
      <c r="J726" s="178" t="s">
        <v>4874</v>
      </c>
      <c r="K726" s="178" t="s">
        <v>4822</v>
      </c>
      <c r="L726" s="180">
        <v>50</v>
      </c>
      <c r="M726" s="181">
        <v>5155.5</v>
      </c>
      <c r="N726" s="2" t="str">
        <f>VLOOKUP($J726,'Material category'!B:D,2,0)</f>
        <v>WI BL</v>
      </c>
      <c r="O726" s="123">
        <f>VLOOKUP(E726,'Billing Type Category'!A:C,3,0)*$L726</f>
        <v>50</v>
      </c>
      <c r="P726" s="123">
        <f>VLOOKUP($J726,'Material category'!B:F,5,FALSE)*O726</f>
        <v>5207.5</v>
      </c>
      <c r="Q726" s="123">
        <f t="shared" si="55"/>
        <v>52</v>
      </c>
      <c r="R726" s="6">
        <f>VLOOKUP(E726,'Billing Type Category'!A:C,3,0)*M726</f>
        <v>5155.5</v>
      </c>
      <c r="S726" s="6">
        <f>VLOOKUP($J726,'Material category'!B:F,4,FALSE)*O726</f>
        <v>6000</v>
      </c>
      <c r="T726" s="6">
        <f t="shared" si="56"/>
        <v>392.52336448598129</v>
      </c>
      <c r="U726" s="6">
        <f t="shared" si="57"/>
        <v>5548.0233644859809</v>
      </c>
      <c r="V726" s="2" t="str">
        <f>VLOOKUP($J726,'Material category'!B:D,3,0)</f>
        <v>WI</v>
      </c>
      <c r="W726" s="2" t="str">
        <f>VLOOKUP(G726,'Cust Category'!A:C,3,0)</f>
        <v>Distributor</v>
      </c>
      <c r="X726" s="2" t="str">
        <f>VLOOKUP(G726,'Cust Category'!A:C,2,0)</f>
        <v>WEALIMEX CO., LTD.</v>
      </c>
      <c r="Y726" s="31">
        <f t="shared" si="58"/>
        <v>104.15</v>
      </c>
      <c r="Z726">
        <f t="shared" si="59"/>
        <v>120</v>
      </c>
      <c r="AA726" s="48"/>
    </row>
    <row r="727" spans="1:27">
      <c r="A727" s="179">
        <v>45818</v>
      </c>
      <c r="B727" s="178" t="s">
        <v>5442</v>
      </c>
      <c r="C727" s="178" t="s">
        <v>5443</v>
      </c>
      <c r="D727" s="178" t="s">
        <v>12</v>
      </c>
      <c r="E727" s="178" t="s">
        <v>17</v>
      </c>
      <c r="F727" s="178" t="s">
        <v>5444</v>
      </c>
      <c r="G727" s="178" t="s">
        <v>3357</v>
      </c>
      <c r="H727" s="178" t="s">
        <v>3358</v>
      </c>
      <c r="I727" s="178" t="s">
        <v>3362</v>
      </c>
      <c r="J727" s="178" t="s">
        <v>4886</v>
      </c>
      <c r="K727" s="178" t="s">
        <v>4829</v>
      </c>
      <c r="L727" s="180">
        <v>1000</v>
      </c>
      <c r="M727" s="181">
        <v>62160</v>
      </c>
      <c r="N727" s="2" t="str">
        <f>VLOOKUP($J727,'Material category'!B:D,2,0)</f>
        <v>WC BL</v>
      </c>
      <c r="O727" s="123">
        <f>VLOOKUP(E727,'Billing Type Category'!A:C,3,0)*$L727</f>
        <v>1000</v>
      </c>
      <c r="P727" s="123">
        <f>VLOOKUP($J727,'Material category'!B:F,5,FALSE)*O727</f>
        <v>62790</v>
      </c>
      <c r="Q727" s="123">
        <f t="shared" si="55"/>
        <v>630</v>
      </c>
      <c r="R727" s="6">
        <f>VLOOKUP(E727,'Billing Type Category'!A:C,3,0)*M727</f>
        <v>62160</v>
      </c>
      <c r="S727" s="6">
        <f>VLOOKUP($J727,'Material category'!B:F,4,FALSE)*O727</f>
        <v>72000</v>
      </c>
      <c r="T727" s="6">
        <f t="shared" si="56"/>
        <v>4710.2803738317753</v>
      </c>
      <c r="U727" s="6">
        <f t="shared" si="57"/>
        <v>66870.280373831774</v>
      </c>
      <c r="V727" s="2" t="str">
        <f>VLOOKUP($J727,'Material category'!B:D,3,0)</f>
        <v>WI</v>
      </c>
      <c r="W727" s="2" t="str">
        <f>VLOOKUP(G727,'Cust Category'!A:C,3,0)</f>
        <v>Distributor</v>
      </c>
      <c r="X727" s="2" t="str">
        <f>VLOOKUP(G727,'Cust Category'!A:C,2,0)</f>
        <v>WEALIMEX CO., LTD.</v>
      </c>
      <c r="Y727" s="31">
        <f t="shared" si="58"/>
        <v>62.79</v>
      </c>
      <c r="Z727">
        <f t="shared" si="59"/>
        <v>72</v>
      </c>
      <c r="AA727" s="48"/>
    </row>
    <row r="728" spans="1:27">
      <c r="A728" s="179">
        <v>45818</v>
      </c>
      <c r="B728" s="178" t="s">
        <v>5442</v>
      </c>
      <c r="C728" s="178" t="s">
        <v>5443</v>
      </c>
      <c r="D728" s="178" t="s">
        <v>12</v>
      </c>
      <c r="E728" s="178" t="s">
        <v>17</v>
      </c>
      <c r="F728" s="178" t="s">
        <v>5444</v>
      </c>
      <c r="G728" s="178" t="s">
        <v>3357</v>
      </c>
      <c r="H728" s="178" t="s">
        <v>3358</v>
      </c>
      <c r="I728" s="178" t="s">
        <v>3362</v>
      </c>
      <c r="J728" s="178" t="s">
        <v>4785</v>
      </c>
      <c r="K728" s="178" t="s">
        <v>4832</v>
      </c>
      <c r="L728" s="180">
        <v>5000</v>
      </c>
      <c r="M728" s="181">
        <v>310800</v>
      </c>
      <c r="N728" s="2" t="str">
        <f>VLOOKUP($J728,'Material category'!B:D,2,0)</f>
        <v>CA FL</v>
      </c>
      <c r="O728" s="123">
        <f>VLOOKUP(E728,'Billing Type Category'!A:C,3,0)*$L728</f>
        <v>5000</v>
      </c>
      <c r="P728" s="123">
        <f>VLOOKUP($J728,'Material category'!B:F,5,FALSE)*O728</f>
        <v>313950</v>
      </c>
      <c r="Q728" s="123">
        <f t="shared" si="55"/>
        <v>3150</v>
      </c>
      <c r="R728" s="6">
        <f>VLOOKUP(E728,'Billing Type Category'!A:C,3,0)*M728</f>
        <v>310800</v>
      </c>
      <c r="S728" s="6">
        <f>VLOOKUP($J728,'Material category'!B:F,4,FALSE)*O728</f>
        <v>360000</v>
      </c>
      <c r="T728" s="6">
        <f t="shared" si="56"/>
        <v>23551.401869158879</v>
      </c>
      <c r="U728" s="6">
        <f t="shared" si="57"/>
        <v>334351.4018691589</v>
      </c>
      <c r="V728" s="2" t="str">
        <f>VLOOKUP($J728,'Material category'!B:D,3,0)</f>
        <v>CA</v>
      </c>
      <c r="W728" s="2" t="str">
        <f>VLOOKUP(G728,'Cust Category'!A:C,3,0)</f>
        <v>Distributor</v>
      </c>
      <c r="X728" s="2" t="str">
        <f>VLOOKUP(G728,'Cust Category'!A:C,2,0)</f>
        <v>WEALIMEX CO., LTD.</v>
      </c>
      <c r="Y728" s="31">
        <f t="shared" si="58"/>
        <v>62.79</v>
      </c>
      <c r="Z728">
        <f t="shared" si="59"/>
        <v>72</v>
      </c>
      <c r="AA728" s="48"/>
    </row>
    <row r="729" spans="1:27">
      <c r="A729" s="179">
        <v>45818</v>
      </c>
      <c r="B729" s="178" t="s">
        <v>5445</v>
      </c>
      <c r="C729" s="178" t="s">
        <v>5446</v>
      </c>
      <c r="D729" s="178" t="s">
        <v>12</v>
      </c>
      <c r="E729" s="178" t="s">
        <v>17</v>
      </c>
      <c r="F729" s="178" t="s">
        <v>5447</v>
      </c>
      <c r="G729" s="178" t="s">
        <v>4778</v>
      </c>
      <c r="H729" s="178" t="s">
        <v>3495</v>
      </c>
      <c r="I729" s="178" t="s">
        <v>4778</v>
      </c>
      <c r="J729" s="178" t="s">
        <v>4791</v>
      </c>
      <c r="K729" s="178" t="s">
        <v>4820</v>
      </c>
      <c r="L729" s="180">
        <v>40</v>
      </c>
      <c r="M729" s="181">
        <v>5485.6</v>
      </c>
      <c r="N729" s="2" t="str">
        <f>VLOOKUP($J729,'Material category'!B:D,2,0)</f>
        <v>ME SB</v>
      </c>
      <c r="O729" s="123">
        <f>VLOOKUP(E729,'Billing Type Category'!A:C,3,0)*$L729</f>
        <v>40</v>
      </c>
      <c r="P729" s="123">
        <f>VLOOKUP($J729,'Material category'!B:F,5,FALSE)*O729</f>
        <v>5541.2</v>
      </c>
      <c r="Q729" s="123">
        <f t="shared" si="55"/>
        <v>55.599999999999454</v>
      </c>
      <c r="R729" s="6">
        <f>VLOOKUP(E729,'Billing Type Category'!A:C,3,0)*M729</f>
        <v>5485.6</v>
      </c>
      <c r="S729" s="6">
        <f>VLOOKUP($J729,'Material category'!B:F,4,FALSE)*O729</f>
        <v>6400</v>
      </c>
      <c r="T729" s="6">
        <f t="shared" si="56"/>
        <v>418.69158878504675</v>
      </c>
      <c r="U729" s="6">
        <f t="shared" si="57"/>
        <v>5904.2915887850468</v>
      </c>
      <c r="V729" s="2" t="str">
        <f>VLOOKUP($J729,'Material category'!B:D,3,0)</f>
        <v>EV</v>
      </c>
      <c r="W729" s="2" t="str">
        <f>VLOOKUP(G729,'Cust Category'!A:C,3,0)</f>
        <v>Distributor</v>
      </c>
      <c r="X729" s="2" t="str">
        <f>VLOOKUP(G729,'Cust Category'!A:C,2,0)</f>
        <v>RATCHASIMA P.D.C. CO., LTD.</v>
      </c>
      <c r="Y729" s="31">
        <f t="shared" si="58"/>
        <v>138.53</v>
      </c>
      <c r="Z729">
        <f t="shared" si="59"/>
        <v>160</v>
      </c>
      <c r="AA729" s="48"/>
    </row>
    <row r="730" spans="1:27">
      <c r="A730" s="179">
        <v>45818</v>
      </c>
      <c r="B730" s="178" t="s">
        <v>5445</v>
      </c>
      <c r="C730" s="178" t="s">
        <v>5446</v>
      </c>
      <c r="D730" s="178" t="s">
        <v>12</v>
      </c>
      <c r="E730" s="178" t="s">
        <v>17</v>
      </c>
      <c r="F730" s="178" t="s">
        <v>5447</v>
      </c>
      <c r="G730" s="178" t="s">
        <v>4778</v>
      </c>
      <c r="H730" s="178" t="s">
        <v>3495</v>
      </c>
      <c r="I730" s="178" t="s">
        <v>4778</v>
      </c>
      <c r="J730" s="178" t="s">
        <v>4898</v>
      </c>
      <c r="K730" s="178" t="s">
        <v>4830</v>
      </c>
      <c r="L730" s="180">
        <v>1000</v>
      </c>
      <c r="M730" s="181">
        <v>62160</v>
      </c>
      <c r="N730" s="2" t="str">
        <f>VLOOKUP($J730,'Material category'!B:D,2,0)</f>
        <v>WC RE</v>
      </c>
      <c r="O730" s="123">
        <f>VLOOKUP(E730,'Billing Type Category'!A:C,3,0)*$L730</f>
        <v>1000</v>
      </c>
      <c r="P730" s="123">
        <f>VLOOKUP($J730,'Material category'!B:F,5,FALSE)*O730</f>
        <v>62790</v>
      </c>
      <c r="Q730" s="123">
        <f t="shared" si="55"/>
        <v>630</v>
      </c>
      <c r="R730" s="6">
        <f>VLOOKUP(E730,'Billing Type Category'!A:C,3,0)*M730</f>
        <v>62160</v>
      </c>
      <c r="S730" s="6">
        <f>VLOOKUP($J730,'Material category'!B:F,4,FALSE)*O730</f>
        <v>72000</v>
      </c>
      <c r="T730" s="6">
        <f t="shared" si="56"/>
        <v>4710.2803738317753</v>
      </c>
      <c r="U730" s="6">
        <f t="shared" si="57"/>
        <v>66870.280373831774</v>
      </c>
      <c r="V730" s="2" t="str">
        <f>VLOOKUP($J730,'Material category'!B:D,3,0)</f>
        <v>WI</v>
      </c>
      <c r="W730" s="2" t="str">
        <f>VLOOKUP(G730,'Cust Category'!A:C,3,0)</f>
        <v>Distributor</v>
      </c>
      <c r="X730" s="2" t="str">
        <f>VLOOKUP(G730,'Cust Category'!A:C,2,0)</f>
        <v>RATCHASIMA P.D.C. CO., LTD.</v>
      </c>
      <c r="Y730" s="31">
        <f t="shared" si="58"/>
        <v>62.79</v>
      </c>
      <c r="Z730">
        <f t="shared" si="59"/>
        <v>72</v>
      </c>
      <c r="AA730" s="48"/>
    </row>
    <row r="731" spans="1:27">
      <c r="A731" s="179">
        <v>45818</v>
      </c>
      <c r="B731" s="178" t="s">
        <v>5445</v>
      </c>
      <c r="C731" s="178" t="s">
        <v>5446</v>
      </c>
      <c r="D731" s="178" t="s">
        <v>12</v>
      </c>
      <c r="E731" s="178" t="s">
        <v>17</v>
      </c>
      <c r="F731" s="178" t="s">
        <v>5447</v>
      </c>
      <c r="G731" s="178" t="s">
        <v>4778</v>
      </c>
      <c r="H731" s="178" t="s">
        <v>3495</v>
      </c>
      <c r="I731" s="178" t="s">
        <v>4778</v>
      </c>
      <c r="J731" s="178" t="s">
        <v>4886</v>
      </c>
      <c r="K731" s="178" t="s">
        <v>4829</v>
      </c>
      <c r="L731" s="180">
        <v>500</v>
      </c>
      <c r="M731" s="181">
        <v>31080</v>
      </c>
      <c r="N731" s="2" t="str">
        <f>VLOOKUP($J731,'Material category'!B:D,2,0)</f>
        <v>WC BL</v>
      </c>
      <c r="O731" s="123">
        <f>VLOOKUP(E731,'Billing Type Category'!A:C,3,0)*$L731</f>
        <v>500</v>
      </c>
      <c r="P731" s="123">
        <f>VLOOKUP($J731,'Material category'!B:F,5,FALSE)*O731</f>
        <v>31395</v>
      </c>
      <c r="Q731" s="123">
        <f t="shared" si="55"/>
        <v>315</v>
      </c>
      <c r="R731" s="6">
        <f>VLOOKUP(E731,'Billing Type Category'!A:C,3,0)*M731</f>
        <v>31080</v>
      </c>
      <c r="S731" s="6">
        <f>VLOOKUP($J731,'Material category'!B:F,4,FALSE)*O731</f>
        <v>36000</v>
      </c>
      <c r="T731" s="6">
        <f t="shared" si="56"/>
        <v>2355.1401869158876</v>
      </c>
      <c r="U731" s="6">
        <f t="shared" si="57"/>
        <v>33435.140186915887</v>
      </c>
      <c r="V731" s="2" t="str">
        <f>VLOOKUP($J731,'Material category'!B:D,3,0)</f>
        <v>WI</v>
      </c>
      <c r="W731" s="2" t="str">
        <f>VLOOKUP(G731,'Cust Category'!A:C,3,0)</f>
        <v>Distributor</v>
      </c>
      <c r="X731" s="2" t="str">
        <f>VLOOKUP(G731,'Cust Category'!A:C,2,0)</f>
        <v>RATCHASIMA P.D.C. CO., LTD.</v>
      </c>
      <c r="Y731" s="31">
        <f t="shared" si="58"/>
        <v>62.79</v>
      </c>
      <c r="Z731">
        <f t="shared" si="59"/>
        <v>72</v>
      </c>
      <c r="AA731" s="48"/>
    </row>
    <row r="732" spans="1:27">
      <c r="A732" s="179">
        <v>45818</v>
      </c>
      <c r="B732" s="178" t="s">
        <v>5445</v>
      </c>
      <c r="C732" s="178" t="s">
        <v>5446</v>
      </c>
      <c r="D732" s="178" t="s">
        <v>12</v>
      </c>
      <c r="E732" s="178" t="s">
        <v>17</v>
      </c>
      <c r="F732" s="178" t="s">
        <v>5447</v>
      </c>
      <c r="G732" s="178" t="s">
        <v>4778</v>
      </c>
      <c r="H732" s="178" t="s">
        <v>3495</v>
      </c>
      <c r="I732" s="178" t="s">
        <v>4778</v>
      </c>
      <c r="J732" s="178" t="s">
        <v>4900</v>
      </c>
      <c r="K732" s="178" t="s">
        <v>4831</v>
      </c>
      <c r="L732" s="180">
        <v>250</v>
      </c>
      <c r="M732" s="181">
        <v>15540</v>
      </c>
      <c r="N732" s="2" t="str">
        <f>VLOOKUP($J732,'Material category'!B:D,2,0)</f>
        <v>WC GR</v>
      </c>
      <c r="O732" s="123">
        <f>VLOOKUP(E732,'Billing Type Category'!A:C,3,0)*$L732</f>
        <v>250</v>
      </c>
      <c r="P732" s="123">
        <f>VLOOKUP($J732,'Material category'!B:F,5,FALSE)*O732</f>
        <v>15697.5</v>
      </c>
      <c r="Q732" s="123">
        <f t="shared" si="55"/>
        <v>157.5</v>
      </c>
      <c r="R732" s="6">
        <f>VLOOKUP(E732,'Billing Type Category'!A:C,3,0)*M732</f>
        <v>15540</v>
      </c>
      <c r="S732" s="6">
        <f>VLOOKUP($J732,'Material category'!B:F,4,FALSE)*O732</f>
        <v>18000</v>
      </c>
      <c r="T732" s="6">
        <f t="shared" si="56"/>
        <v>1177.5700934579438</v>
      </c>
      <c r="U732" s="6">
        <f t="shared" si="57"/>
        <v>16717.570093457944</v>
      </c>
      <c r="V732" s="2" t="str">
        <f>VLOOKUP($J732,'Material category'!B:D,3,0)</f>
        <v>WI</v>
      </c>
      <c r="W732" s="2" t="str">
        <f>VLOOKUP(G732,'Cust Category'!A:C,3,0)</f>
        <v>Distributor</v>
      </c>
      <c r="X732" s="2" t="str">
        <f>VLOOKUP(G732,'Cust Category'!A:C,2,0)</f>
        <v>RATCHASIMA P.D.C. CO., LTD.</v>
      </c>
      <c r="Y732" s="31">
        <f t="shared" si="58"/>
        <v>62.79</v>
      </c>
      <c r="Z732">
        <f t="shared" si="59"/>
        <v>72</v>
      </c>
      <c r="AA732" s="48"/>
    </row>
    <row r="733" spans="1:27">
      <c r="A733" s="179">
        <v>45818</v>
      </c>
      <c r="B733" s="178" t="s">
        <v>5445</v>
      </c>
      <c r="C733" s="178" t="s">
        <v>5446</v>
      </c>
      <c r="D733" s="178" t="s">
        <v>12</v>
      </c>
      <c r="E733" s="178" t="s">
        <v>17</v>
      </c>
      <c r="F733" s="178" t="s">
        <v>5447</v>
      </c>
      <c r="G733" s="178" t="s">
        <v>4778</v>
      </c>
      <c r="H733" s="178" t="s">
        <v>3495</v>
      </c>
      <c r="I733" s="178" t="s">
        <v>4778</v>
      </c>
      <c r="J733" s="178" t="s">
        <v>4782</v>
      </c>
      <c r="K733" s="178" t="s">
        <v>4833</v>
      </c>
      <c r="L733" s="180">
        <v>710</v>
      </c>
      <c r="M733" s="181">
        <v>44133.599999999999</v>
      </c>
      <c r="N733" s="2" t="str">
        <f>VLOOKUP($J733,'Material category'!B:D,2,0)</f>
        <v>CA BL</v>
      </c>
      <c r="O733" s="123">
        <f>VLOOKUP(E733,'Billing Type Category'!A:C,3,0)*$L733</f>
        <v>710</v>
      </c>
      <c r="P733" s="123">
        <f>VLOOKUP($J733,'Material category'!B:F,5,FALSE)*O733</f>
        <v>44580.9</v>
      </c>
      <c r="Q733" s="123">
        <f t="shared" si="55"/>
        <v>447.30000000000291</v>
      </c>
      <c r="R733" s="6">
        <f>VLOOKUP(E733,'Billing Type Category'!A:C,3,0)*M733</f>
        <v>44133.599999999999</v>
      </c>
      <c r="S733" s="6">
        <f>VLOOKUP($J733,'Material category'!B:F,4,FALSE)*O733</f>
        <v>51120</v>
      </c>
      <c r="T733" s="6">
        <f t="shared" si="56"/>
        <v>3344.299065420561</v>
      </c>
      <c r="U733" s="6">
        <f t="shared" si="57"/>
        <v>47477.899065420563</v>
      </c>
      <c r="V733" s="2" t="str">
        <f>VLOOKUP($J733,'Material category'!B:D,3,0)</f>
        <v>CA</v>
      </c>
      <c r="W733" s="2" t="str">
        <f>VLOOKUP(G733,'Cust Category'!A:C,3,0)</f>
        <v>Distributor</v>
      </c>
      <c r="X733" s="2" t="str">
        <f>VLOOKUP(G733,'Cust Category'!A:C,2,0)</f>
        <v>RATCHASIMA P.D.C. CO., LTD.</v>
      </c>
      <c r="Y733" s="31">
        <f t="shared" si="58"/>
        <v>62.79</v>
      </c>
      <c r="Z733">
        <f t="shared" si="59"/>
        <v>72</v>
      </c>
      <c r="AA733" s="48"/>
    </row>
    <row r="734" spans="1:27">
      <c r="A734" s="179">
        <v>45818</v>
      </c>
      <c r="B734" s="178" t="s">
        <v>5445</v>
      </c>
      <c r="C734" s="178" t="s">
        <v>5446</v>
      </c>
      <c r="D734" s="178" t="s">
        <v>12</v>
      </c>
      <c r="E734" s="178" t="s">
        <v>17</v>
      </c>
      <c r="F734" s="178" t="s">
        <v>5447</v>
      </c>
      <c r="G734" s="178" t="s">
        <v>4778</v>
      </c>
      <c r="H734" s="178" t="s">
        <v>3495</v>
      </c>
      <c r="I734" s="178" t="s">
        <v>4778</v>
      </c>
      <c r="J734" s="178" t="s">
        <v>4786</v>
      </c>
      <c r="K734" s="178" t="s">
        <v>4854</v>
      </c>
      <c r="L734" s="180">
        <v>1500</v>
      </c>
      <c r="M734" s="181">
        <v>93240</v>
      </c>
      <c r="N734" s="2" t="str">
        <f>VLOOKUP($J734,'Material category'!B:D,2,0)</f>
        <v>CA MN</v>
      </c>
      <c r="O734" s="123">
        <f>VLOOKUP(E734,'Billing Type Category'!A:C,3,0)*$L734</f>
        <v>1500</v>
      </c>
      <c r="P734" s="123">
        <f>VLOOKUP($J734,'Material category'!B:F,5,FALSE)*O734</f>
        <v>94185</v>
      </c>
      <c r="Q734" s="123">
        <f t="shared" si="55"/>
        <v>945</v>
      </c>
      <c r="R734" s="6">
        <f>VLOOKUP(E734,'Billing Type Category'!A:C,3,0)*M734</f>
        <v>93240</v>
      </c>
      <c r="S734" s="6">
        <f>VLOOKUP($J734,'Material category'!B:F,4,FALSE)*O734</f>
        <v>108000</v>
      </c>
      <c r="T734" s="6">
        <f t="shared" si="56"/>
        <v>7065.4205607476633</v>
      </c>
      <c r="U734" s="6">
        <f t="shared" si="57"/>
        <v>100305.42056074766</v>
      </c>
      <c r="V734" s="2" t="str">
        <f>VLOOKUP($J734,'Material category'!B:D,3,0)</f>
        <v>CA</v>
      </c>
      <c r="W734" s="2" t="str">
        <f>VLOOKUP(G734,'Cust Category'!A:C,3,0)</f>
        <v>Distributor</v>
      </c>
      <c r="X734" s="2" t="str">
        <f>VLOOKUP(G734,'Cust Category'!A:C,2,0)</f>
        <v>RATCHASIMA P.D.C. CO., LTD.</v>
      </c>
      <c r="Y734" s="31">
        <f t="shared" si="58"/>
        <v>62.79</v>
      </c>
      <c r="Z734">
        <f t="shared" si="59"/>
        <v>72</v>
      </c>
      <c r="AA734" s="48"/>
    </row>
    <row r="735" spans="1:27">
      <c r="A735" s="179">
        <v>45818</v>
      </c>
      <c r="B735" s="178" t="s">
        <v>5448</v>
      </c>
      <c r="C735" s="178" t="s">
        <v>5449</v>
      </c>
      <c r="D735" s="178" t="s">
        <v>12</v>
      </c>
      <c r="E735" s="178" t="s">
        <v>17</v>
      </c>
      <c r="F735" s="178" t="s">
        <v>5450</v>
      </c>
      <c r="G735" s="178" t="s">
        <v>3494</v>
      </c>
      <c r="H735" s="178" t="s">
        <v>3495</v>
      </c>
      <c r="I735" s="178" t="s">
        <v>3494</v>
      </c>
      <c r="J735" s="178" t="s">
        <v>4898</v>
      </c>
      <c r="K735" s="178" t="s">
        <v>4830</v>
      </c>
      <c r="L735" s="180">
        <v>500</v>
      </c>
      <c r="M735" s="181">
        <v>31080</v>
      </c>
      <c r="N735" s="2" t="str">
        <f>VLOOKUP($J735,'Material category'!B:D,2,0)</f>
        <v>WC RE</v>
      </c>
      <c r="O735" s="123">
        <f>VLOOKUP(E735,'Billing Type Category'!A:C,3,0)*$L735</f>
        <v>500</v>
      </c>
      <c r="P735" s="123">
        <f>VLOOKUP($J735,'Material category'!B:F,5,FALSE)*O735</f>
        <v>31395</v>
      </c>
      <c r="Q735" s="123">
        <f t="shared" si="55"/>
        <v>315</v>
      </c>
      <c r="R735" s="6">
        <f>VLOOKUP(E735,'Billing Type Category'!A:C,3,0)*M735</f>
        <v>31080</v>
      </c>
      <c r="S735" s="6">
        <f>VLOOKUP($J735,'Material category'!B:F,4,FALSE)*O735</f>
        <v>36000</v>
      </c>
      <c r="T735" s="6">
        <f t="shared" si="56"/>
        <v>2355.1401869158876</v>
      </c>
      <c r="U735" s="6">
        <f t="shared" si="57"/>
        <v>33435.140186915887</v>
      </c>
      <c r="V735" s="2" t="str">
        <f>VLOOKUP($J735,'Material category'!B:D,3,0)</f>
        <v>WI</v>
      </c>
      <c r="W735" s="2" t="str">
        <f>VLOOKUP(G735,'Cust Category'!A:C,3,0)</f>
        <v>Distributor</v>
      </c>
      <c r="X735" s="2" t="str">
        <f>VLOOKUP(G735,'Cust Category'!A:C,2,0)</f>
        <v>RATCHASIMA P.D.C. CO., LTD.</v>
      </c>
      <c r="Y735" s="31">
        <f t="shared" si="58"/>
        <v>62.79</v>
      </c>
      <c r="Z735">
        <f t="shared" si="59"/>
        <v>72</v>
      </c>
      <c r="AA735" s="48"/>
    </row>
    <row r="736" spans="1:27">
      <c r="A736" s="179">
        <v>45818</v>
      </c>
      <c r="B736" s="178" t="s">
        <v>5448</v>
      </c>
      <c r="C736" s="178" t="s">
        <v>5449</v>
      </c>
      <c r="D736" s="178" t="s">
        <v>12</v>
      </c>
      <c r="E736" s="178" t="s">
        <v>17</v>
      </c>
      <c r="F736" s="178" t="s">
        <v>5450</v>
      </c>
      <c r="G736" s="178" t="s">
        <v>3494</v>
      </c>
      <c r="H736" s="178" t="s">
        <v>3495</v>
      </c>
      <c r="I736" s="178" t="s">
        <v>3494</v>
      </c>
      <c r="J736" s="178" t="s">
        <v>4900</v>
      </c>
      <c r="K736" s="178" t="s">
        <v>4831</v>
      </c>
      <c r="L736" s="180">
        <v>250</v>
      </c>
      <c r="M736" s="181">
        <v>15540</v>
      </c>
      <c r="N736" s="2" t="str">
        <f>VLOOKUP($J736,'Material category'!B:D,2,0)</f>
        <v>WC GR</v>
      </c>
      <c r="O736" s="123">
        <f>VLOOKUP(E736,'Billing Type Category'!A:C,3,0)*$L736</f>
        <v>250</v>
      </c>
      <c r="P736" s="123">
        <f>VLOOKUP($J736,'Material category'!B:F,5,FALSE)*O736</f>
        <v>15697.5</v>
      </c>
      <c r="Q736" s="123">
        <f t="shared" si="55"/>
        <v>157.5</v>
      </c>
      <c r="R736" s="6">
        <f>VLOOKUP(E736,'Billing Type Category'!A:C,3,0)*M736</f>
        <v>15540</v>
      </c>
      <c r="S736" s="6">
        <f>VLOOKUP($J736,'Material category'!B:F,4,FALSE)*O736</f>
        <v>18000</v>
      </c>
      <c r="T736" s="6">
        <f t="shared" si="56"/>
        <v>1177.5700934579438</v>
      </c>
      <c r="U736" s="6">
        <f t="shared" si="57"/>
        <v>16717.570093457944</v>
      </c>
      <c r="V736" s="2" t="str">
        <f>VLOOKUP($J736,'Material category'!B:D,3,0)</f>
        <v>WI</v>
      </c>
      <c r="W736" s="2" t="str">
        <f>VLOOKUP(G736,'Cust Category'!A:C,3,0)</f>
        <v>Distributor</v>
      </c>
      <c r="X736" s="2" t="str">
        <f>VLOOKUP(G736,'Cust Category'!A:C,2,0)</f>
        <v>RATCHASIMA P.D.C. CO., LTD.</v>
      </c>
      <c r="Y736" s="31">
        <f t="shared" si="58"/>
        <v>62.79</v>
      </c>
      <c r="Z736">
        <f t="shared" si="59"/>
        <v>72</v>
      </c>
      <c r="AA736" s="48"/>
    </row>
    <row r="737" spans="1:27">
      <c r="A737" s="179">
        <v>45818</v>
      </c>
      <c r="B737" s="178" t="s">
        <v>5448</v>
      </c>
      <c r="C737" s="178" t="s">
        <v>5449</v>
      </c>
      <c r="D737" s="178" t="s">
        <v>12</v>
      </c>
      <c r="E737" s="178" t="s">
        <v>17</v>
      </c>
      <c r="F737" s="178" t="s">
        <v>5450</v>
      </c>
      <c r="G737" s="178" t="s">
        <v>3494</v>
      </c>
      <c r="H737" s="178" t="s">
        <v>3495</v>
      </c>
      <c r="I737" s="178" t="s">
        <v>3494</v>
      </c>
      <c r="J737" s="178" t="s">
        <v>4785</v>
      </c>
      <c r="K737" s="178" t="s">
        <v>4832</v>
      </c>
      <c r="L737" s="180">
        <v>2500</v>
      </c>
      <c r="M737" s="181">
        <v>155400</v>
      </c>
      <c r="N737" s="2" t="str">
        <f>VLOOKUP($J737,'Material category'!B:D,2,0)</f>
        <v>CA FL</v>
      </c>
      <c r="O737" s="123">
        <f>VLOOKUP(E737,'Billing Type Category'!A:C,3,0)*$L737</f>
        <v>2500</v>
      </c>
      <c r="P737" s="123">
        <f>VLOOKUP($J737,'Material category'!B:F,5,FALSE)*O737</f>
        <v>156975</v>
      </c>
      <c r="Q737" s="123">
        <f t="shared" si="55"/>
        <v>1575</v>
      </c>
      <c r="R737" s="6">
        <f>VLOOKUP(E737,'Billing Type Category'!A:C,3,0)*M737</f>
        <v>155400</v>
      </c>
      <c r="S737" s="6">
        <f>VLOOKUP($J737,'Material category'!B:F,4,FALSE)*O737</f>
        <v>180000</v>
      </c>
      <c r="T737" s="6">
        <f t="shared" si="56"/>
        <v>11775.700934579439</v>
      </c>
      <c r="U737" s="6">
        <f t="shared" si="57"/>
        <v>167175.70093457945</v>
      </c>
      <c r="V737" s="2" t="str">
        <f>VLOOKUP($J737,'Material category'!B:D,3,0)</f>
        <v>CA</v>
      </c>
      <c r="W737" s="2" t="str">
        <f>VLOOKUP(G737,'Cust Category'!A:C,3,0)</f>
        <v>Distributor</v>
      </c>
      <c r="X737" s="2" t="str">
        <f>VLOOKUP(G737,'Cust Category'!A:C,2,0)</f>
        <v>RATCHASIMA P.D.C. CO., LTD.</v>
      </c>
      <c r="Y737" s="31">
        <f t="shared" si="58"/>
        <v>62.79</v>
      </c>
      <c r="Z737">
        <f t="shared" si="59"/>
        <v>72</v>
      </c>
      <c r="AA737" s="48"/>
    </row>
    <row r="738" spans="1:27">
      <c r="A738" s="179">
        <v>45818</v>
      </c>
      <c r="B738" s="178" t="s">
        <v>5448</v>
      </c>
      <c r="C738" s="178" t="s">
        <v>5449</v>
      </c>
      <c r="D738" s="178" t="s">
        <v>12</v>
      </c>
      <c r="E738" s="178" t="s">
        <v>17</v>
      </c>
      <c r="F738" s="178" t="s">
        <v>5450</v>
      </c>
      <c r="G738" s="178" t="s">
        <v>3494</v>
      </c>
      <c r="H738" s="178" t="s">
        <v>3495</v>
      </c>
      <c r="I738" s="178" t="s">
        <v>3494</v>
      </c>
      <c r="J738" s="178" t="s">
        <v>4782</v>
      </c>
      <c r="K738" s="178" t="s">
        <v>4833</v>
      </c>
      <c r="L738" s="180">
        <v>250</v>
      </c>
      <c r="M738" s="181">
        <v>15540</v>
      </c>
      <c r="N738" s="2" t="str">
        <f>VLOOKUP($J738,'Material category'!B:D,2,0)</f>
        <v>CA BL</v>
      </c>
      <c r="O738" s="123">
        <f>VLOOKUP(E738,'Billing Type Category'!A:C,3,0)*$L738</f>
        <v>250</v>
      </c>
      <c r="P738" s="123">
        <f>VLOOKUP($J738,'Material category'!B:F,5,FALSE)*O738</f>
        <v>15697.5</v>
      </c>
      <c r="Q738" s="123">
        <f t="shared" si="55"/>
        <v>157.5</v>
      </c>
      <c r="R738" s="6">
        <f>VLOOKUP(E738,'Billing Type Category'!A:C,3,0)*M738</f>
        <v>15540</v>
      </c>
      <c r="S738" s="6">
        <f>VLOOKUP($J738,'Material category'!B:F,4,FALSE)*O738</f>
        <v>18000</v>
      </c>
      <c r="T738" s="6">
        <f t="shared" si="56"/>
        <v>1177.5700934579438</v>
      </c>
      <c r="U738" s="6">
        <f t="shared" si="57"/>
        <v>16717.570093457944</v>
      </c>
      <c r="V738" s="2" t="str">
        <f>VLOOKUP($J738,'Material category'!B:D,3,0)</f>
        <v>CA</v>
      </c>
      <c r="W738" s="2" t="str">
        <f>VLOOKUP(G738,'Cust Category'!A:C,3,0)</f>
        <v>Distributor</v>
      </c>
      <c r="X738" s="2" t="str">
        <f>VLOOKUP(G738,'Cust Category'!A:C,2,0)</f>
        <v>RATCHASIMA P.D.C. CO., LTD.</v>
      </c>
      <c r="Y738" s="31">
        <f t="shared" si="58"/>
        <v>62.79</v>
      </c>
      <c r="Z738">
        <f t="shared" si="59"/>
        <v>72</v>
      </c>
      <c r="AA738" s="48"/>
    </row>
    <row r="739" spans="1:27">
      <c r="A739" s="179">
        <v>45818</v>
      </c>
      <c r="B739" s="178" t="s">
        <v>5448</v>
      </c>
      <c r="C739" s="178" t="s">
        <v>5449</v>
      </c>
      <c r="D739" s="178" t="s">
        <v>12</v>
      </c>
      <c r="E739" s="178" t="s">
        <v>17</v>
      </c>
      <c r="F739" s="178" t="s">
        <v>5450</v>
      </c>
      <c r="G739" s="178" t="s">
        <v>3494</v>
      </c>
      <c r="H739" s="178" t="s">
        <v>3495</v>
      </c>
      <c r="I739" s="178" t="s">
        <v>3494</v>
      </c>
      <c r="J739" s="178" t="s">
        <v>4786</v>
      </c>
      <c r="K739" s="178" t="s">
        <v>4854</v>
      </c>
      <c r="L739" s="180">
        <v>500</v>
      </c>
      <c r="M739" s="181">
        <v>31080</v>
      </c>
      <c r="N739" s="2" t="str">
        <f>VLOOKUP($J739,'Material category'!B:D,2,0)</f>
        <v>CA MN</v>
      </c>
      <c r="O739" s="123">
        <f>VLOOKUP(E739,'Billing Type Category'!A:C,3,0)*$L739</f>
        <v>500</v>
      </c>
      <c r="P739" s="123">
        <f>VLOOKUP($J739,'Material category'!B:F,5,FALSE)*O739</f>
        <v>31395</v>
      </c>
      <c r="Q739" s="123">
        <f t="shared" si="55"/>
        <v>315</v>
      </c>
      <c r="R739" s="6">
        <f>VLOOKUP(E739,'Billing Type Category'!A:C,3,0)*M739</f>
        <v>31080</v>
      </c>
      <c r="S739" s="6">
        <f>VLOOKUP($J739,'Material category'!B:F,4,FALSE)*O739</f>
        <v>36000</v>
      </c>
      <c r="T739" s="6">
        <f t="shared" si="56"/>
        <v>2355.1401869158876</v>
      </c>
      <c r="U739" s="6">
        <f t="shared" si="57"/>
        <v>33435.140186915887</v>
      </c>
      <c r="V739" s="2" t="str">
        <f>VLOOKUP($J739,'Material category'!B:D,3,0)</f>
        <v>CA</v>
      </c>
      <c r="W739" s="2" t="str">
        <f>VLOOKUP(G739,'Cust Category'!A:C,3,0)</f>
        <v>Distributor</v>
      </c>
      <c r="X739" s="2" t="str">
        <f>VLOOKUP(G739,'Cust Category'!A:C,2,0)</f>
        <v>RATCHASIMA P.D.C. CO., LTD.</v>
      </c>
      <c r="Y739" s="31">
        <f t="shared" si="58"/>
        <v>62.79</v>
      </c>
      <c r="Z739">
        <f t="shared" si="59"/>
        <v>72</v>
      </c>
      <c r="AA739" s="48"/>
    </row>
    <row r="740" spans="1:27">
      <c r="A740" s="179">
        <v>45818</v>
      </c>
      <c r="B740" s="178" t="s">
        <v>5448</v>
      </c>
      <c r="C740" s="178" t="s">
        <v>5449</v>
      </c>
      <c r="D740" s="178" t="s">
        <v>12</v>
      </c>
      <c r="E740" s="178" t="s">
        <v>17</v>
      </c>
      <c r="F740" s="178" t="s">
        <v>5450</v>
      </c>
      <c r="G740" s="178" t="s">
        <v>3494</v>
      </c>
      <c r="H740" s="178" t="s">
        <v>3495</v>
      </c>
      <c r="I740" s="178" t="s">
        <v>3494</v>
      </c>
      <c r="J740" s="178" t="s">
        <v>4801</v>
      </c>
      <c r="K740" s="178" t="s">
        <v>4834</v>
      </c>
      <c r="L740" s="180">
        <v>2500</v>
      </c>
      <c r="M740" s="181">
        <v>155400</v>
      </c>
      <c r="N740" s="2" t="str">
        <f>VLOOKUP($J740,'Material category'!B:D,2,0)</f>
        <v>CA 100S YL</v>
      </c>
      <c r="O740" s="123">
        <f>VLOOKUP(E740,'Billing Type Category'!A:C,3,0)*$L740</f>
        <v>2500</v>
      </c>
      <c r="P740" s="123">
        <f>VLOOKUP($J740,'Material category'!B:F,5,FALSE)*O740</f>
        <v>156975</v>
      </c>
      <c r="Q740" s="123">
        <f t="shared" si="55"/>
        <v>1575</v>
      </c>
      <c r="R740" s="6">
        <f>VLOOKUP(E740,'Billing Type Category'!A:C,3,0)*M740</f>
        <v>155400</v>
      </c>
      <c r="S740" s="6">
        <f>VLOOKUP($J740,'Material category'!B:F,4,FALSE)*O740</f>
        <v>180000</v>
      </c>
      <c r="T740" s="6">
        <f t="shared" si="56"/>
        <v>11775.700934579439</v>
      </c>
      <c r="U740" s="6">
        <f t="shared" si="57"/>
        <v>167175.70093457945</v>
      </c>
      <c r="V740" s="2" t="str">
        <f>VLOOKUP($J740,'Material category'!B:D,3,0)</f>
        <v>CAHD</v>
      </c>
      <c r="W740" s="2" t="str">
        <f>VLOOKUP(G740,'Cust Category'!A:C,3,0)</f>
        <v>Distributor</v>
      </c>
      <c r="X740" s="2" t="str">
        <f>VLOOKUP(G740,'Cust Category'!A:C,2,0)</f>
        <v>RATCHASIMA P.D.C. CO., LTD.</v>
      </c>
      <c r="Y740" s="31">
        <f t="shared" si="58"/>
        <v>62.79</v>
      </c>
      <c r="Z740">
        <f t="shared" si="59"/>
        <v>72</v>
      </c>
      <c r="AA740" s="48"/>
    </row>
    <row r="741" spans="1:27">
      <c r="A741" s="179">
        <v>45818</v>
      </c>
      <c r="B741" s="178" t="s">
        <v>5448</v>
      </c>
      <c r="C741" s="178" t="s">
        <v>5449</v>
      </c>
      <c r="D741" s="178" t="s">
        <v>12</v>
      </c>
      <c r="E741" s="178" t="s">
        <v>17</v>
      </c>
      <c r="F741" s="178" t="s">
        <v>5450</v>
      </c>
      <c r="G741" s="178" t="s">
        <v>3494</v>
      </c>
      <c r="H741" s="178" t="s">
        <v>3495</v>
      </c>
      <c r="I741" s="178" t="s">
        <v>3494</v>
      </c>
      <c r="J741" s="178" t="s">
        <v>4806</v>
      </c>
      <c r="K741" s="178" t="s">
        <v>4852</v>
      </c>
      <c r="L741" s="180">
        <v>250</v>
      </c>
      <c r="M741" s="181">
        <v>15540</v>
      </c>
      <c r="N741" s="2" t="str">
        <f>VLOOKUP($J741,'Material category'!B:D,2,0)</f>
        <v>CA 100S GR</v>
      </c>
      <c r="O741" s="123">
        <f>VLOOKUP(E741,'Billing Type Category'!A:C,3,0)*$L741</f>
        <v>250</v>
      </c>
      <c r="P741" s="123">
        <f>VLOOKUP($J741,'Material category'!B:F,5,FALSE)*O741</f>
        <v>15697.5</v>
      </c>
      <c r="Q741" s="123">
        <f t="shared" si="55"/>
        <v>157.5</v>
      </c>
      <c r="R741" s="6">
        <f>VLOOKUP(E741,'Billing Type Category'!A:C,3,0)*M741</f>
        <v>15540</v>
      </c>
      <c r="S741" s="6">
        <f>VLOOKUP($J741,'Material category'!B:F,4,FALSE)*O741</f>
        <v>18000</v>
      </c>
      <c r="T741" s="6">
        <f t="shared" si="56"/>
        <v>1177.5700934579438</v>
      </c>
      <c r="U741" s="6">
        <f t="shared" si="57"/>
        <v>16717.570093457944</v>
      </c>
      <c r="V741" s="2" t="str">
        <f>VLOOKUP($J741,'Material category'!B:D,3,0)</f>
        <v>CAHD</v>
      </c>
      <c r="W741" s="2" t="str">
        <f>VLOOKUP(G741,'Cust Category'!A:C,3,0)</f>
        <v>Distributor</v>
      </c>
      <c r="X741" s="2" t="str">
        <f>VLOOKUP(G741,'Cust Category'!A:C,2,0)</f>
        <v>RATCHASIMA P.D.C. CO., LTD.</v>
      </c>
      <c r="Y741" s="31">
        <f t="shared" si="58"/>
        <v>62.79</v>
      </c>
      <c r="Z741">
        <f t="shared" si="59"/>
        <v>72</v>
      </c>
      <c r="AA741" s="48"/>
    </row>
    <row r="742" spans="1:27">
      <c r="A742" s="179">
        <v>45818</v>
      </c>
      <c r="B742" s="178" t="s">
        <v>5451</v>
      </c>
      <c r="C742" s="178" t="s">
        <v>5452</v>
      </c>
      <c r="D742" s="178" t="s">
        <v>12</v>
      </c>
      <c r="E742" s="178" t="s">
        <v>17</v>
      </c>
      <c r="F742" s="178" t="s">
        <v>5453</v>
      </c>
      <c r="G742" s="178" t="s">
        <v>4779</v>
      </c>
      <c r="H742" s="178" t="s">
        <v>3495</v>
      </c>
      <c r="I742" s="178" t="s">
        <v>4779</v>
      </c>
      <c r="J742" s="178" t="s">
        <v>4898</v>
      </c>
      <c r="K742" s="178" t="s">
        <v>4830</v>
      </c>
      <c r="L742" s="180">
        <v>1000</v>
      </c>
      <c r="M742" s="181">
        <v>62160</v>
      </c>
      <c r="N742" s="2" t="str">
        <f>VLOOKUP($J742,'Material category'!B:D,2,0)</f>
        <v>WC RE</v>
      </c>
      <c r="O742" s="123">
        <f>VLOOKUP(E742,'Billing Type Category'!A:C,3,0)*$L742</f>
        <v>1000</v>
      </c>
      <c r="P742" s="123">
        <f>VLOOKUP($J742,'Material category'!B:F,5,FALSE)*O742</f>
        <v>62790</v>
      </c>
      <c r="Q742" s="123">
        <f t="shared" si="55"/>
        <v>630</v>
      </c>
      <c r="R742" s="6">
        <f>VLOOKUP(E742,'Billing Type Category'!A:C,3,0)*M742</f>
        <v>62160</v>
      </c>
      <c r="S742" s="6">
        <f>VLOOKUP($J742,'Material category'!B:F,4,FALSE)*O742</f>
        <v>72000</v>
      </c>
      <c r="T742" s="6">
        <f t="shared" si="56"/>
        <v>4710.2803738317753</v>
      </c>
      <c r="U742" s="6">
        <f t="shared" si="57"/>
        <v>66870.280373831774</v>
      </c>
      <c r="V742" s="2" t="str">
        <f>VLOOKUP($J742,'Material category'!B:D,3,0)</f>
        <v>WI</v>
      </c>
      <c r="W742" s="2" t="str">
        <f>VLOOKUP(G742,'Cust Category'!A:C,3,0)</f>
        <v>Distributor</v>
      </c>
      <c r="X742" s="2" t="str">
        <f>VLOOKUP(G742,'Cust Category'!A:C,2,0)</f>
        <v>RATCHASIMA P.D.C. CO., LTD.</v>
      </c>
      <c r="Y742" s="31">
        <f t="shared" si="58"/>
        <v>62.79</v>
      </c>
      <c r="Z742">
        <f t="shared" si="59"/>
        <v>72</v>
      </c>
      <c r="AA742" s="48"/>
    </row>
    <row r="743" spans="1:27">
      <c r="A743" s="179">
        <v>45818</v>
      </c>
      <c r="B743" s="178" t="s">
        <v>5451</v>
      </c>
      <c r="C743" s="178" t="s">
        <v>5452</v>
      </c>
      <c r="D743" s="178" t="s">
        <v>12</v>
      </c>
      <c r="E743" s="178" t="s">
        <v>17</v>
      </c>
      <c r="F743" s="178" t="s">
        <v>5453</v>
      </c>
      <c r="G743" s="178" t="s">
        <v>4779</v>
      </c>
      <c r="H743" s="178" t="s">
        <v>3495</v>
      </c>
      <c r="I743" s="178" t="s">
        <v>4779</v>
      </c>
      <c r="J743" s="178" t="s">
        <v>4900</v>
      </c>
      <c r="K743" s="178" t="s">
        <v>4831</v>
      </c>
      <c r="L743" s="180">
        <v>250</v>
      </c>
      <c r="M743" s="181">
        <v>15540</v>
      </c>
      <c r="N743" s="2" t="str">
        <f>VLOOKUP($J743,'Material category'!B:D,2,0)</f>
        <v>WC GR</v>
      </c>
      <c r="O743" s="123">
        <f>VLOOKUP(E743,'Billing Type Category'!A:C,3,0)*$L743</f>
        <v>250</v>
      </c>
      <c r="P743" s="123">
        <f>VLOOKUP($J743,'Material category'!B:F,5,FALSE)*O743</f>
        <v>15697.5</v>
      </c>
      <c r="Q743" s="123">
        <f t="shared" si="55"/>
        <v>157.5</v>
      </c>
      <c r="R743" s="6">
        <f>VLOOKUP(E743,'Billing Type Category'!A:C,3,0)*M743</f>
        <v>15540</v>
      </c>
      <c r="S743" s="6">
        <f>VLOOKUP($J743,'Material category'!B:F,4,FALSE)*O743</f>
        <v>18000</v>
      </c>
      <c r="T743" s="6">
        <f t="shared" si="56"/>
        <v>1177.5700934579438</v>
      </c>
      <c r="U743" s="6">
        <f t="shared" si="57"/>
        <v>16717.570093457944</v>
      </c>
      <c r="V743" s="2" t="str">
        <f>VLOOKUP($J743,'Material category'!B:D,3,0)</f>
        <v>WI</v>
      </c>
      <c r="W743" s="2" t="str">
        <f>VLOOKUP(G743,'Cust Category'!A:C,3,0)</f>
        <v>Distributor</v>
      </c>
      <c r="X743" s="2" t="str">
        <f>VLOOKUP(G743,'Cust Category'!A:C,2,0)</f>
        <v>RATCHASIMA P.D.C. CO., LTD.</v>
      </c>
      <c r="Y743" s="31">
        <f t="shared" si="58"/>
        <v>62.79</v>
      </c>
      <c r="Z743">
        <f t="shared" si="59"/>
        <v>72</v>
      </c>
      <c r="AA743" s="48"/>
    </row>
    <row r="744" spans="1:27">
      <c r="A744" s="179">
        <v>45818</v>
      </c>
      <c r="B744" s="178" t="s">
        <v>5451</v>
      </c>
      <c r="C744" s="178" t="s">
        <v>5452</v>
      </c>
      <c r="D744" s="178" t="s">
        <v>12</v>
      </c>
      <c r="E744" s="178" t="s">
        <v>17</v>
      </c>
      <c r="F744" s="178" t="s">
        <v>5453</v>
      </c>
      <c r="G744" s="178" t="s">
        <v>4779</v>
      </c>
      <c r="H744" s="178" t="s">
        <v>3495</v>
      </c>
      <c r="I744" s="178" t="s">
        <v>4779</v>
      </c>
      <c r="J744" s="178" t="s">
        <v>4785</v>
      </c>
      <c r="K744" s="178" t="s">
        <v>4832</v>
      </c>
      <c r="L744" s="180">
        <v>3000</v>
      </c>
      <c r="M744" s="181">
        <v>186480</v>
      </c>
      <c r="N744" s="2" t="str">
        <f>VLOOKUP($J744,'Material category'!B:D,2,0)</f>
        <v>CA FL</v>
      </c>
      <c r="O744" s="123">
        <f>VLOOKUP(E744,'Billing Type Category'!A:C,3,0)*$L744</f>
        <v>3000</v>
      </c>
      <c r="P744" s="123">
        <f>VLOOKUP($J744,'Material category'!B:F,5,FALSE)*O744</f>
        <v>188370</v>
      </c>
      <c r="Q744" s="123">
        <f t="shared" si="55"/>
        <v>1890</v>
      </c>
      <c r="R744" s="6">
        <f>VLOOKUP(E744,'Billing Type Category'!A:C,3,0)*M744</f>
        <v>186480</v>
      </c>
      <c r="S744" s="6">
        <f>VLOOKUP($J744,'Material category'!B:F,4,FALSE)*O744</f>
        <v>216000</v>
      </c>
      <c r="T744" s="6">
        <f t="shared" si="56"/>
        <v>14130.841121495327</v>
      </c>
      <c r="U744" s="6">
        <f t="shared" si="57"/>
        <v>200610.84112149532</v>
      </c>
      <c r="V744" s="2" t="str">
        <f>VLOOKUP($J744,'Material category'!B:D,3,0)</f>
        <v>CA</v>
      </c>
      <c r="W744" s="2" t="str">
        <f>VLOOKUP(G744,'Cust Category'!A:C,3,0)</f>
        <v>Distributor</v>
      </c>
      <c r="X744" s="2" t="str">
        <f>VLOOKUP(G744,'Cust Category'!A:C,2,0)</f>
        <v>RATCHASIMA P.D.C. CO., LTD.</v>
      </c>
      <c r="Y744" s="31">
        <f t="shared" si="58"/>
        <v>62.79</v>
      </c>
      <c r="Z744">
        <f t="shared" si="59"/>
        <v>72</v>
      </c>
      <c r="AA744" s="48"/>
    </row>
    <row r="745" spans="1:27">
      <c r="A745" s="179">
        <v>45818</v>
      </c>
      <c r="B745" s="178" t="s">
        <v>5451</v>
      </c>
      <c r="C745" s="178" t="s">
        <v>5452</v>
      </c>
      <c r="D745" s="178" t="s">
        <v>12</v>
      </c>
      <c r="E745" s="178" t="s">
        <v>17</v>
      </c>
      <c r="F745" s="178" t="s">
        <v>5453</v>
      </c>
      <c r="G745" s="178" t="s">
        <v>4779</v>
      </c>
      <c r="H745" s="178" t="s">
        <v>3495</v>
      </c>
      <c r="I745" s="178" t="s">
        <v>4779</v>
      </c>
      <c r="J745" s="178" t="s">
        <v>4782</v>
      </c>
      <c r="K745" s="178" t="s">
        <v>4833</v>
      </c>
      <c r="L745" s="180">
        <v>250</v>
      </c>
      <c r="M745" s="181">
        <v>15540</v>
      </c>
      <c r="N745" s="2" t="str">
        <f>VLOOKUP($J745,'Material category'!B:D,2,0)</f>
        <v>CA BL</v>
      </c>
      <c r="O745" s="123">
        <f>VLOOKUP(E745,'Billing Type Category'!A:C,3,0)*$L745</f>
        <v>250</v>
      </c>
      <c r="P745" s="123">
        <f>VLOOKUP($J745,'Material category'!B:F,5,FALSE)*O745</f>
        <v>15697.5</v>
      </c>
      <c r="Q745" s="123">
        <f t="shared" si="55"/>
        <v>157.5</v>
      </c>
      <c r="R745" s="6">
        <f>VLOOKUP(E745,'Billing Type Category'!A:C,3,0)*M745</f>
        <v>15540</v>
      </c>
      <c r="S745" s="6">
        <f>VLOOKUP($J745,'Material category'!B:F,4,FALSE)*O745</f>
        <v>18000</v>
      </c>
      <c r="T745" s="6">
        <f t="shared" si="56"/>
        <v>1177.5700934579438</v>
      </c>
      <c r="U745" s="6">
        <f t="shared" si="57"/>
        <v>16717.570093457944</v>
      </c>
      <c r="V745" s="2" t="str">
        <f>VLOOKUP($J745,'Material category'!B:D,3,0)</f>
        <v>CA</v>
      </c>
      <c r="W745" s="2" t="str">
        <f>VLOOKUP(G745,'Cust Category'!A:C,3,0)</f>
        <v>Distributor</v>
      </c>
      <c r="X745" s="2" t="str">
        <f>VLOOKUP(G745,'Cust Category'!A:C,2,0)</f>
        <v>RATCHASIMA P.D.C. CO., LTD.</v>
      </c>
      <c r="Y745" s="31">
        <f t="shared" si="58"/>
        <v>62.79</v>
      </c>
      <c r="Z745">
        <f t="shared" si="59"/>
        <v>72</v>
      </c>
      <c r="AA745" s="48"/>
    </row>
    <row r="746" spans="1:27">
      <c r="A746" s="179">
        <v>45818</v>
      </c>
      <c r="B746" s="178" t="s">
        <v>5451</v>
      </c>
      <c r="C746" s="178" t="s">
        <v>5452</v>
      </c>
      <c r="D746" s="178" t="s">
        <v>12</v>
      </c>
      <c r="E746" s="178" t="s">
        <v>17</v>
      </c>
      <c r="F746" s="178" t="s">
        <v>5453</v>
      </c>
      <c r="G746" s="178" t="s">
        <v>4779</v>
      </c>
      <c r="H746" s="178" t="s">
        <v>3495</v>
      </c>
      <c r="I746" s="178" t="s">
        <v>4779</v>
      </c>
      <c r="J746" s="178" t="s">
        <v>4786</v>
      </c>
      <c r="K746" s="178" t="s">
        <v>4854</v>
      </c>
      <c r="L746" s="180">
        <v>250</v>
      </c>
      <c r="M746" s="181">
        <v>15540</v>
      </c>
      <c r="N746" s="2" t="str">
        <f>VLOOKUP($J746,'Material category'!B:D,2,0)</f>
        <v>CA MN</v>
      </c>
      <c r="O746" s="123">
        <f>VLOOKUP(E746,'Billing Type Category'!A:C,3,0)*$L746</f>
        <v>250</v>
      </c>
      <c r="P746" s="123">
        <f>VLOOKUP($J746,'Material category'!B:F,5,FALSE)*O746</f>
        <v>15697.5</v>
      </c>
      <c r="Q746" s="123">
        <f t="shared" si="55"/>
        <v>157.5</v>
      </c>
      <c r="R746" s="6">
        <f>VLOOKUP(E746,'Billing Type Category'!A:C,3,0)*M746</f>
        <v>15540</v>
      </c>
      <c r="S746" s="6">
        <f>VLOOKUP($J746,'Material category'!B:F,4,FALSE)*O746</f>
        <v>18000</v>
      </c>
      <c r="T746" s="6">
        <f t="shared" si="56"/>
        <v>1177.5700934579438</v>
      </c>
      <c r="U746" s="6">
        <f t="shared" si="57"/>
        <v>16717.570093457944</v>
      </c>
      <c r="V746" s="2" t="str">
        <f>VLOOKUP($J746,'Material category'!B:D,3,0)</f>
        <v>CA</v>
      </c>
      <c r="W746" s="2" t="str">
        <f>VLOOKUP(G746,'Cust Category'!A:C,3,0)</f>
        <v>Distributor</v>
      </c>
      <c r="X746" s="2" t="str">
        <f>VLOOKUP(G746,'Cust Category'!A:C,2,0)</f>
        <v>RATCHASIMA P.D.C. CO., LTD.</v>
      </c>
      <c r="Y746" s="31">
        <f t="shared" si="58"/>
        <v>62.79</v>
      </c>
      <c r="Z746">
        <f t="shared" si="59"/>
        <v>72</v>
      </c>
      <c r="AA746" s="48"/>
    </row>
    <row r="747" spans="1:27">
      <c r="A747" s="179">
        <v>45818</v>
      </c>
      <c r="B747" s="178" t="s">
        <v>5451</v>
      </c>
      <c r="C747" s="178" t="s">
        <v>5452</v>
      </c>
      <c r="D747" s="178" t="s">
        <v>12</v>
      </c>
      <c r="E747" s="178" t="s">
        <v>17</v>
      </c>
      <c r="F747" s="178" t="s">
        <v>5453</v>
      </c>
      <c r="G747" s="178" t="s">
        <v>4779</v>
      </c>
      <c r="H747" s="178" t="s">
        <v>3495</v>
      </c>
      <c r="I747" s="178" t="s">
        <v>4779</v>
      </c>
      <c r="J747" s="178" t="s">
        <v>4801</v>
      </c>
      <c r="K747" s="178" t="s">
        <v>4834</v>
      </c>
      <c r="L747" s="180">
        <v>2000</v>
      </c>
      <c r="M747" s="181">
        <v>124320</v>
      </c>
      <c r="N747" s="2" t="str">
        <f>VLOOKUP($J747,'Material category'!B:D,2,0)</f>
        <v>CA 100S YL</v>
      </c>
      <c r="O747" s="123">
        <f>VLOOKUP(E747,'Billing Type Category'!A:C,3,0)*$L747</f>
        <v>2000</v>
      </c>
      <c r="P747" s="123">
        <f>VLOOKUP($J747,'Material category'!B:F,5,FALSE)*O747</f>
        <v>125580</v>
      </c>
      <c r="Q747" s="123">
        <f t="shared" si="55"/>
        <v>1260</v>
      </c>
      <c r="R747" s="6">
        <f>VLOOKUP(E747,'Billing Type Category'!A:C,3,0)*M747</f>
        <v>124320</v>
      </c>
      <c r="S747" s="6">
        <f>VLOOKUP($J747,'Material category'!B:F,4,FALSE)*O747</f>
        <v>144000</v>
      </c>
      <c r="T747" s="6">
        <f t="shared" si="56"/>
        <v>9420.5607476635505</v>
      </c>
      <c r="U747" s="6">
        <f t="shared" si="57"/>
        <v>133740.56074766355</v>
      </c>
      <c r="V747" s="2" t="str">
        <f>VLOOKUP($J747,'Material category'!B:D,3,0)</f>
        <v>CAHD</v>
      </c>
      <c r="W747" s="2" t="str">
        <f>VLOOKUP(G747,'Cust Category'!A:C,3,0)</f>
        <v>Distributor</v>
      </c>
      <c r="X747" s="2" t="str">
        <f>VLOOKUP(G747,'Cust Category'!A:C,2,0)</f>
        <v>RATCHASIMA P.D.C. CO., LTD.</v>
      </c>
      <c r="Y747" s="31">
        <f t="shared" si="58"/>
        <v>62.79</v>
      </c>
      <c r="Z747">
        <f t="shared" si="59"/>
        <v>72</v>
      </c>
      <c r="AA747" s="48"/>
    </row>
    <row r="748" spans="1:27">
      <c r="A748" s="179">
        <v>45818</v>
      </c>
      <c r="B748" s="178" t="s">
        <v>5451</v>
      </c>
      <c r="C748" s="178" t="s">
        <v>5452</v>
      </c>
      <c r="D748" s="178" t="s">
        <v>12</v>
      </c>
      <c r="E748" s="178" t="s">
        <v>17</v>
      </c>
      <c r="F748" s="178" t="s">
        <v>5453</v>
      </c>
      <c r="G748" s="178" t="s">
        <v>4779</v>
      </c>
      <c r="H748" s="178" t="s">
        <v>3495</v>
      </c>
      <c r="I748" s="178" t="s">
        <v>4779</v>
      </c>
      <c r="J748" s="178" t="s">
        <v>4806</v>
      </c>
      <c r="K748" s="178" t="s">
        <v>4852</v>
      </c>
      <c r="L748" s="180">
        <v>750</v>
      </c>
      <c r="M748" s="181">
        <v>46620</v>
      </c>
      <c r="N748" s="2" t="str">
        <f>VLOOKUP($J748,'Material category'!B:D,2,0)</f>
        <v>CA 100S GR</v>
      </c>
      <c r="O748" s="123">
        <f>VLOOKUP(E748,'Billing Type Category'!A:C,3,0)*$L748</f>
        <v>750</v>
      </c>
      <c r="P748" s="123">
        <f>VLOOKUP($J748,'Material category'!B:F,5,FALSE)*O748</f>
        <v>47092.5</v>
      </c>
      <c r="Q748" s="123">
        <f t="shared" si="55"/>
        <v>472.5</v>
      </c>
      <c r="R748" s="6">
        <f>VLOOKUP(E748,'Billing Type Category'!A:C,3,0)*M748</f>
        <v>46620</v>
      </c>
      <c r="S748" s="6">
        <f>VLOOKUP($J748,'Material category'!B:F,4,FALSE)*O748</f>
        <v>54000</v>
      </c>
      <c r="T748" s="6">
        <f t="shared" si="56"/>
        <v>3532.7102803738317</v>
      </c>
      <c r="U748" s="6">
        <f t="shared" si="57"/>
        <v>50152.710280373831</v>
      </c>
      <c r="V748" s="2" t="str">
        <f>VLOOKUP($J748,'Material category'!B:D,3,0)</f>
        <v>CAHD</v>
      </c>
      <c r="W748" s="2" t="str">
        <f>VLOOKUP(G748,'Cust Category'!A:C,3,0)</f>
        <v>Distributor</v>
      </c>
      <c r="X748" s="2" t="str">
        <f>VLOOKUP(G748,'Cust Category'!A:C,2,0)</f>
        <v>RATCHASIMA P.D.C. CO., LTD.</v>
      </c>
      <c r="Y748" s="31">
        <f t="shared" si="58"/>
        <v>62.79</v>
      </c>
      <c r="Z748">
        <f t="shared" si="59"/>
        <v>72</v>
      </c>
      <c r="AA748" s="48"/>
    </row>
    <row r="749" spans="1:27">
      <c r="A749" s="179">
        <v>45818</v>
      </c>
      <c r="B749" s="178" t="s">
        <v>5454</v>
      </c>
      <c r="C749" s="178" t="s">
        <v>5455</v>
      </c>
      <c r="D749" s="178" t="s">
        <v>12</v>
      </c>
      <c r="E749" s="178" t="s">
        <v>17</v>
      </c>
      <c r="F749" s="178" t="s">
        <v>5456</v>
      </c>
      <c r="G749" s="178" t="s">
        <v>4780</v>
      </c>
      <c r="H749" s="178" t="s">
        <v>3495</v>
      </c>
      <c r="I749" s="178" t="s">
        <v>4780</v>
      </c>
      <c r="J749" s="178" t="s">
        <v>4898</v>
      </c>
      <c r="K749" s="178" t="s">
        <v>4830</v>
      </c>
      <c r="L749" s="180">
        <v>500</v>
      </c>
      <c r="M749" s="181">
        <v>31080</v>
      </c>
      <c r="N749" s="2" t="str">
        <f>VLOOKUP($J749,'Material category'!B:D,2,0)</f>
        <v>WC RE</v>
      </c>
      <c r="O749" s="123">
        <f>VLOOKUP(E749,'Billing Type Category'!A:C,3,0)*$L749</f>
        <v>500</v>
      </c>
      <c r="P749" s="123">
        <f>VLOOKUP($J749,'Material category'!B:F,5,FALSE)*O749</f>
        <v>31395</v>
      </c>
      <c r="Q749" s="123">
        <f t="shared" si="55"/>
        <v>315</v>
      </c>
      <c r="R749" s="6">
        <f>VLOOKUP(E749,'Billing Type Category'!A:C,3,0)*M749</f>
        <v>31080</v>
      </c>
      <c r="S749" s="6">
        <f>VLOOKUP($J749,'Material category'!B:F,4,FALSE)*O749</f>
        <v>36000</v>
      </c>
      <c r="T749" s="6">
        <f t="shared" si="56"/>
        <v>2355.1401869158876</v>
      </c>
      <c r="U749" s="6">
        <f t="shared" si="57"/>
        <v>33435.140186915887</v>
      </c>
      <c r="V749" s="2" t="str">
        <f>VLOOKUP($J749,'Material category'!B:D,3,0)</f>
        <v>WI</v>
      </c>
      <c r="W749" s="2" t="str">
        <f>VLOOKUP(G749,'Cust Category'!A:C,3,0)</f>
        <v>Distributor</v>
      </c>
      <c r="X749" s="2" t="str">
        <f>VLOOKUP(G749,'Cust Category'!A:C,2,0)</f>
        <v>RATCHASIMA P.D.C. CO., LTD.</v>
      </c>
      <c r="Y749" s="31">
        <f t="shared" si="58"/>
        <v>62.79</v>
      </c>
      <c r="Z749">
        <f t="shared" si="59"/>
        <v>72</v>
      </c>
      <c r="AA749" s="48"/>
    </row>
    <row r="750" spans="1:27">
      <c r="A750" s="179">
        <v>45818</v>
      </c>
      <c r="B750" s="178" t="s">
        <v>5454</v>
      </c>
      <c r="C750" s="178" t="s">
        <v>5455</v>
      </c>
      <c r="D750" s="178" t="s">
        <v>12</v>
      </c>
      <c r="E750" s="178" t="s">
        <v>17</v>
      </c>
      <c r="F750" s="178" t="s">
        <v>5456</v>
      </c>
      <c r="G750" s="178" t="s">
        <v>4780</v>
      </c>
      <c r="H750" s="178" t="s">
        <v>3495</v>
      </c>
      <c r="I750" s="178" t="s">
        <v>4780</v>
      </c>
      <c r="J750" s="178" t="s">
        <v>4785</v>
      </c>
      <c r="K750" s="178" t="s">
        <v>4832</v>
      </c>
      <c r="L750" s="180">
        <v>3000</v>
      </c>
      <c r="M750" s="181">
        <v>186480</v>
      </c>
      <c r="N750" s="2" t="str">
        <f>VLOOKUP($J750,'Material category'!B:D,2,0)</f>
        <v>CA FL</v>
      </c>
      <c r="O750" s="123">
        <f>VLOOKUP(E750,'Billing Type Category'!A:C,3,0)*$L750</f>
        <v>3000</v>
      </c>
      <c r="P750" s="123">
        <f>VLOOKUP($J750,'Material category'!B:F,5,FALSE)*O750</f>
        <v>188370</v>
      </c>
      <c r="Q750" s="123">
        <f t="shared" si="55"/>
        <v>1890</v>
      </c>
      <c r="R750" s="6">
        <f>VLOOKUP(E750,'Billing Type Category'!A:C,3,0)*M750</f>
        <v>186480</v>
      </c>
      <c r="S750" s="6">
        <f>VLOOKUP($J750,'Material category'!B:F,4,FALSE)*O750</f>
        <v>216000</v>
      </c>
      <c r="T750" s="6">
        <f t="shared" si="56"/>
        <v>14130.841121495327</v>
      </c>
      <c r="U750" s="6">
        <f t="shared" si="57"/>
        <v>200610.84112149532</v>
      </c>
      <c r="V750" s="2" t="str">
        <f>VLOOKUP($J750,'Material category'!B:D,3,0)</f>
        <v>CA</v>
      </c>
      <c r="W750" s="2" t="str">
        <f>VLOOKUP(G750,'Cust Category'!A:C,3,0)</f>
        <v>Distributor</v>
      </c>
      <c r="X750" s="2" t="str">
        <f>VLOOKUP(G750,'Cust Category'!A:C,2,0)</f>
        <v>RATCHASIMA P.D.C. CO., LTD.</v>
      </c>
      <c r="Y750" s="31">
        <f t="shared" si="58"/>
        <v>62.79</v>
      </c>
      <c r="Z750">
        <f t="shared" si="59"/>
        <v>72</v>
      </c>
      <c r="AA750" s="48"/>
    </row>
    <row r="751" spans="1:27">
      <c r="A751" s="179">
        <v>45818</v>
      </c>
      <c r="B751" s="178" t="s">
        <v>5454</v>
      </c>
      <c r="C751" s="178" t="s">
        <v>5455</v>
      </c>
      <c r="D751" s="178" t="s">
        <v>12</v>
      </c>
      <c r="E751" s="178" t="s">
        <v>17</v>
      </c>
      <c r="F751" s="178" t="s">
        <v>5456</v>
      </c>
      <c r="G751" s="178" t="s">
        <v>4780</v>
      </c>
      <c r="H751" s="178" t="s">
        <v>3495</v>
      </c>
      <c r="I751" s="178" t="s">
        <v>4780</v>
      </c>
      <c r="J751" s="178" t="s">
        <v>4786</v>
      </c>
      <c r="K751" s="178" t="s">
        <v>4854</v>
      </c>
      <c r="L751" s="180">
        <v>250</v>
      </c>
      <c r="M751" s="181">
        <v>15540</v>
      </c>
      <c r="N751" s="2" t="str">
        <f>VLOOKUP($J751,'Material category'!B:D,2,0)</f>
        <v>CA MN</v>
      </c>
      <c r="O751" s="123">
        <f>VLOOKUP(E751,'Billing Type Category'!A:C,3,0)*$L751</f>
        <v>250</v>
      </c>
      <c r="P751" s="123">
        <f>VLOOKUP($J751,'Material category'!B:F,5,FALSE)*O751</f>
        <v>15697.5</v>
      </c>
      <c r="Q751" s="123">
        <f t="shared" si="55"/>
        <v>157.5</v>
      </c>
      <c r="R751" s="6">
        <f>VLOOKUP(E751,'Billing Type Category'!A:C,3,0)*M751</f>
        <v>15540</v>
      </c>
      <c r="S751" s="6">
        <f>VLOOKUP($J751,'Material category'!B:F,4,FALSE)*O751</f>
        <v>18000</v>
      </c>
      <c r="T751" s="6">
        <f t="shared" si="56"/>
        <v>1177.5700934579438</v>
      </c>
      <c r="U751" s="6">
        <f t="shared" si="57"/>
        <v>16717.570093457944</v>
      </c>
      <c r="V751" s="2" t="str">
        <f>VLOOKUP($J751,'Material category'!B:D,3,0)</f>
        <v>CA</v>
      </c>
      <c r="W751" s="2" t="str">
        <f>VLOOKUP(G751,'Cust Category'!A:C,3,0)</f>
        <v>Distributor</v>
      </c>
      <c r="X751" s="2" t="str">
        <f>VLOOKUP(G751,'Cust Category'!A:C,2,0)</f>
        <v>RATCHASIMA P.D.C. CO., LTD.</v>
      </c>
      <c r="Y751" s="31">
        <f t="shared" si="58"/>
        <v>62.79</v>
      </c>
      <c r="Z751">
        <f t="shared" si="59"/>
        <v>72</v>
      </c>
      <c r="AA751" s="48"/>
    </row>
    <row r="752" spans="1:27">
      <c r="A752" s="179">
        <v>45818</v>
      </c>
      <c r="B752" s="178" t="s">
        <v>5454</v>
      </c>
      <c r="C752" s="178" t="s">
        <v>5455</v>
      </c>
      <c r="D752" s="178" t="s">
        <v>12</v>
      </c>
      <c r="E752" s="178" t="s">
        <v>17</v>
      </c>
      <c r="F752" s="178" t="s">
        <v>5456</v>
      </c>
      <c r="G752" s="178" t="s">
        <v>4780</v>
      </c>
      <c r="H752" s="178" t="s">
        <v>3495</v>
      </c>
      <c r="I752" s="178" t="s">
        <v>4780</v>
      </c>
      <c r="J752" s="178" t="s">
        <v>4801</v>
      </c>
      <c r="K752" s="178" t="s">
        <v>4834</v>
      </c>
      <c r="L752" s="180">
        <v>1500</v>
      </c>
      <c r="M752" s="181">
        <v>93240</v>
      </c>
      <c r="N752" s="2" t="str">
        <f>VLOOKUP($J752,'Material category'!B:D,2,0)</f>
        <v>CA 100S YL</v>
      </c>
      <c r="O752" s="123">
        <f>VLOOKUP(E752,'Billing Type Category'!A:C,3,0)*$L752</f>
        <v>1500</v>
      </c>
      <c r="P752" s="123">
        <f>VLOOKUP($J752,'Material category'!B:F,5,FALSE)*O752</f>
        <v>94185</v>
      </c>
      <c r="Q752" s="123">
        <f t="shared" si="55"/>
        <v>945</v>
      </c>
      <c r="R752" s="6">
        <f>VLOOKUP(E752,'Billing Type Category'!A:C,3,0)*M752</f>
        <v>93240</v>
      </c>
      <c r="S752" s="6">
        <f>VLOOKUP($J752,'Material category'!B:F,4,FALSE)*O752</f>
        <v>108000</v>
      </c>
      <c r="T752" s="6">
        <f t="shared" si="56"/>
        <v>7065.4205607476633</v>
      </c>
      <c r="U752" s="6">
        <f t="shared" si="57"/>
        <v>100305.42056074766</v>
      </c>
      <c r="V752" s="2" t="str">
        <f>VLOOKUP($J752,'Material category'!B:D,3,0)</f>
        <v>CAHD</v>
      </c>
      <c r="W752" s="2" t="str">
        <f>VLOOKUP(G752,'Cust Category'!A:C,3,0)</f>
        <v>Distributor</v>
      </c>
      <c r="X752" s="2" t="str">
        <f>VLOOKUP(G752,'Cust Category'!A:C,2,0)</f>
        <v>RATCHASIMA P.D.C. CO., LTD.</v>
      </c>
      <c r="Y752" s="31">
        <f t="shared" si="58"/>
        <v>62.79</v>
      </c>
      <c r="Z752">
        <f t="shared" si="59"/>
        <v>72</v>
      </c>
      <c r="AA752" s="48"/>
    </row>
    <row r="753" spans="1:27">
      <c r="A753" s="179">
        <v>45818</v>
      </c>
      <c r="B753" s="178" t="s">
        <v>5454</v>
      </c>
      <c r="C753" s="178" t="s">
        <v>5455</v>
      </c>
      <c r="D753" s="178" t="s">
        <v>12</v>
      </c>
      <c r="E753" s="178" t="s">
        <v>17</v>
      </c>
      <c r="F753" s="178" t="s">
        <v>5456</v>
      </c>
      <c r="G753" s="178" t="s">
        <v>4780</v>
      </c>
      <c r="H753" s="178" t="s">
        <v>3495</v>
      </c>
      <c r="I753" s="178" t="s">
        <v>4780</v>
      </c>
      <c r="J753" s="178" t="s">
        <v>4806</v>
      </c>
      <c r="K753" s="178" t="s">
        <v>4852</v>
      </c>
      <c r="L753" s="180">
        <v>250</v>
      </c>
      <c r="M753" s="181">
        <v>15540</v>
      </c>
      <c r="N753" s="2" t="str">
        <f>VLOOKUP($J753,'Material category'!B:D,2,0)</f>
        <v>CA 100S GR</v>
      </c>
      <c r="O753" s="123">
        <f>VLOOKUP(E753,'Billing Type Category'!A:C,3,0)*$L753</f>
        <v>250</v>
      </c>
      <c r="P753" s="123">
        <f>VLOOKUP($J753,'Material category'!B:F,5,FALSE)*O753</f>
        <v>15697.5</v>
      </c>
      <c r="Q753" s="123">
        <f t="shared" si="55"/>
        <v>157.5</v>
      </c>
      <c r="R753" s="6">
        <f>VLOOKUP(E753,'Billing Type Category'!A:C,3,0)*M753</f>
        <v>15540</v>
      </c>
      <c r="S753" s="6">
        <f>VLOOKUP($J753,'Material category'!B:F,4,FALSE)*O753</f>
        <v>18000</v>
      </c>
      <c r="T753" s="6">
        <f t="shared" si="56"/>
        <v>1177.5700934579438</v>
      </c>
      <c r="U753" s="6">
        <f t="shared" si="57"/>
        <v>16717.570093457944</v>
      </c>
      <c r="V753" s="2" t="str">
        <f>VLOOKUP($J753,'Material category'!B:D,3,0)</f>
        <v>CAHD</v>
      </c>
      <c r="W753" s="2" t="str">
        <f>VLOOKUP(G753,'Cust Category'!A:C,3,0)</f>
        <v>Distributor</v>
      </c>
      <c r="X753" s="2" t="str">
        <f>VLOOKUP(G753,'Cust Category'!A:C,2,0)</f>
        <v>RATCHASIMA P.D.C. CO., LTD.</v>
      </c>
      <c r="Y753" s="31">
        <f t="shared" si="58"/>
        <v>62.79</v>
      </c>
      <c r="Z753">
        <f t="shared" si="59"/>
        <v>72</v>
      </c>
      <c r="AA753" s="48"/>
    </row>
    <row r="754" spans="1:27">
      <c r="A754" s="179">
        <v>45818</v>
      </c>
      <c r="B754" s="178" t="s">
        <v>5457</v>
      </c>
      <c r="C754" s="178" t="s">
        <v>5458</v>
      </c>
      <c r="D754" s="178" t="s">
        <v>12</v>
      </c>
      <c r="E754" s="178" t="s">
        <v>17</v>
      </c>
      <c r="F754" s="178" t="s">
        <v>5459</v>
      </c>
      <c r="G754" s="178" t="s">
        <v>3370</v>
      </c>
      <c r="H754" s="178" t="s">
        <v>3500</v>
      </c>
      <c r="I754" s="178" t="s">
        <v>3370</v>
      </c>
      <c r="J754" s="178" t="s">
        <v>4791</v>
      </c>
      <c r="K754" s="178" t="s">
        <v>4820</v>
      </c>
      <c r="L754" s="180">
        <v>500</v>
      </c>
      <c r="M754" s="181">
        <v>68570</v>
      </c>
      <c r="N754" s="2" t="str">
        <f>VLOOKUP($J754,'Material category'!B:D,2,0)</f>
        <v>ME SB</v>
      </c>
      <c r="O754" s="123">
        <f>VLOOKUP(E754,'Billing Type Category'!A:C,3,0)*$L754</f>
        <v>500</v>
      </c>
      <c r="P754" s="123">
        <f>VLOOKUP($J754,'Material category'!B:F,5,FALSE)*O754</f>
        <v>69265</v>
      </c>
      <c r="Q754" s="123">
        <f t="shared" si="55"/>
        <v>695</v>
      </c>
      <c r="R754" s="6">
        <f>VLOOKUP(E754,'Billing Type Category'!A:C,3,0)*M754</f>
        <v>68570</v>
      </c>
      <c r="S754" s="6">
        <f>VLOOKUP($J754,'Material category'!B:F,4,FALSE)*O754</f>
        <v>80000</v>
      </c>
      <c r="T754" s="6">
        <f t="shared" si="56"/>
        <v>5233.6448598130837</v>
      </c>
      <c r="U754" s="6">
        <f t="shared" si="57"/>
        <v>73803.644859813081</v>
      </c>
      <c r="V754" s="2" t="str">
        <f>VLOOKUP($J754,'Material category'!B:D,3,0)</f>
        <v>EV</v>
      </c>
      <c r="W754" s="2" t="str">
        <f>VLOOKUP(G754,'Cust Category'!A:C,3,0)</f>
        <v>Distributor</v>
      </c>
      <c r="X754" s="2" t="str">
        <f>VLOOKUP(G754,'Cust Category'!A:C,2,0)</f>
        <v>SOR.CHAROEN SUPPLY 2018 LIMITED</v>
      </c>
      <c r="Y754" s="31">
        <f t="shared" si="58"/>
        <v>138.53</v>
      </c>
      <c r="Z754">
        <f t="shared" si="59"/>
        <v>160</v>
      </c>
      <c r="AA754" s="48"/>
    </row>
    <row r="755" spans="1:27">
      <c r="A755" s="179">
        <v>45818</v>
      </c>
      <c r="B755" s="178" t="s">
        <v>5457</v>
      </c>
      <c r="C755" s="178" t="s">
        <v>5458</v>
      </c>
      <c r="D755" s="178" t="s">
        <v>12</v>
      </c>
      <c r="E755" s="178" t="s">
        <v>17</v>
      </c>
      <c r="F755" s="178" t="s">
        <v>5459</v>
      </c>
      <c r="G755" s="178" t="s">
        <v>3370</v>
      </c>
      <c r="H755" s="178" t="s">
        <v>3500</v>
      </c>
      <c r="I755" s="178" t="s">
        <v>3370</v>
      </c>
      <c r="J755" s="178" t="s">
        <v>4898</v>
      </c>
      <c r="K755" s="178" t="s">
        <v>4830</v>
      </c>
      <c r="L755" s="180">
        <v>4000</v>
      </c>
      <c r="M755" s="181">
        <v>248640</v>
      </c>
      <c r="N755" s="2" t="str">
        <f>VLOOKUP($J755,'Material category'!B:D,2,0)</f>
        <v>WC RE</v>
      </c>
      <c r="O755" s="123">
        <f>VLOOKUP(E755,'Billing Type Category'!A:C,3,0)*$L755</f>
        <v>4000</v>
      </c>
      <c r="P755" s="123">
        <f>VLOOKUP($J755,'Material category'!B:F,5,FALSE)*O755</f>
        <v>251160</v>
      </c>
      <c r="Q755" s="123">
        <f t="shared" si="55"/>
        <v>2520</v>
      </c>
      <c r="R755" s="6">
        <f>VLOOKUP(E755,'Billing Type Category'!A:C,3,0)*M755</f>
        <v>248640</v>
      </c>
      <c r="S755" s="6">
        <f>VLOOKUP($J755,'Material category'!B:F,4,FALSE)*O755</f>
        <v>288000</v>
      </c>
      <c r="T755" s="6">
        <f t="shared" si="56"/>
        <v>18841.121495327101</v>
      </c>
      <c r="U755" s="6">
        <f t="shared" si="57"/>
        <v>267481.1214953271</v>
      </c>
      <c r="V755" s="2" t="str">
        <f>VLOOKUP($J755,'Material category'!B:D,3,0)</f>
        <v>WI</v>
      </c>
      <c r="W755" s="2" t="str">
        <f>VLOOKUP(G755,'Cust Category'!A:C,3,0)</f>
        <v>Distributor</v>
      </c>
      <c r="X755" s="2" t="str">
        <f>VLOOKUP(G755,'Cust Category'!A:C,2,0)</f>
        <v>SOR.CHAROEN SUPPLY 2018 LIMITED</v>
      </c>
      <c r="Y755" s="31">
        <f t="shared" si="58"/>
        <v>62.79</v>
      </c>
      <c r="Z755">
        <f t="shared" si="59"/>
        <v>72</v>
      </c>
      <c r="AA755" s="48"/>
    </row>
    <row r="756" spans="1:27">
      <c r="A756" s="179">
        <v>45818</v>
      </c>
      <c r="B756" s="178" t="s">
        <v>5457</v>
      </c>
      <c r="C756" s="178" t="s">
        <v>5458</v>
      </c>
      <c r="D756" s="178" t="s">
        <v>12</v>
      </c>
      <c r="E756" s="178" t="s">
        <v>17</v>
      </c>
      <c r="F756" s="178" t="s">
        <v>5459</v>
      </c>
      <c r="G756" s="178" t="s">
        <v>3370</v>
      </c>
      <c r="H756" s="178" t="s">
        <v>3500</v>
      </c>
      <c r="I756" s="178" t="s">
        <v>3370</v>
      </c>
      <c r="J756" s="178" t="s">
        <v>4785</v>
      </c>
      <c r="K756" s="178" t="s">
        <v>4832</v>
      </c>
      <c r="L756" s="180">
        <v>5000</v>
      </c>
      <c r="M756" s="181">
        <v>310800</v>
      </c>
      <c r="N756" s="2" t="str">
        <f>VLOOKUP($J756,'Material category'!B:D,2,0)</f>
        <v>CA FL</v>
      </c>
      <c r="O756" s="123">
        <f>VLOOKUP(E756,'Billing Type Category'!A:C,3,0)*$L756</f>
        <v>5000</v>
      </c>
      <c r="P756" s="123">
        <f>VLOOKUP($J756,'Material category'!B:F,5,FALSE)*O756</f>
        <v>313950</v>
      </c>
      <c r="Q756" s="123">
        <f t="shared" si="55"/>
        <v>3150</v>
      </c>
      <c r="R756" s="6">
        <f>VLOOKUP(E756,'Billing Type Category'!A:C,3,0)*M756</f>
        <v>310800</v>
      </c>
      <c r="S756" s="6">
        <f>VLOOKUP($J756,'Material category'!B:F,4,FALSE)*O756</f>
        <v>360000</v>
      </c>
      <c r="T756" s="6">
        <f t="shared" si="56"/>
        <v>23551.401869158879</v>
      </c>
      <c r="U756" s="6">
        <f t="shared" si="57"/>
        <v>334351.4018691589</v>
      </c>
      <c r="V756" s="2" t="str">
        <f>VLOOKUP($J756,'Material category'!B:D,3,0)</f>
        <v>CA</v>
      </c>
      <c r="W756" s="2" t="str">
        <f>VLOOKUP(G756,'Cust Category'!A:C,3,0)</f>
        <v>Distributor</v>
      </c>
      <c r="X756" s="2" t="str">
        <f>VLOOKUP(G756,'Cust Category'!A:C,2,0)</f>
        <v>SOR.CHAROEN SUPPLY 2018 LIMITED</v>
      </c>
      <c r="Y756" s="31">
        <f t="shared" si="58"/>
        <v>62.79</v>
      </c>
      <c r="Z756">
        <f t="shared" si="59"/>
        <v>72</v>
      </c>
      <c r="AA756" s="48"/>
    </row>
    <row r="757" spans="1:27">
      <c r="A757" s="179">
        <v>45818</v>
      </c>
      <c r="B757" s="178" t="s">
        <v>5457</v>
      </c>
      <c r="C757" s="178" t="s">
        <v>5458</v>
      </c>
      <c r="D757" s="178" t="s">
        <v>12</v>
      </c>
      <c r="E757" s="178" t="s">
        <v>17</v>
      </c>
      <c r="F757" s="178" t="s">
        <v>5459</v>
      </c>
      <c r="G757" s="178" t="s">
        <v>3370</v>
      </c>
      <c r="H757" s="178" t="s">
        <v>3500</v>
      </c>
      <c r="I757" s="178" t="s">
        <v>3370</v>
      </c>
      <c r="J757" s="178" t="s">
        <v>4801</v>
      </c>
      <c r="K757" s="178" t="s">
        <v>4834</v>
      </c>
      <c r="L757" s="180">
        <v>1500</v>
      </c>
      <c r="M757" s="181">
        <v>93240</v>
      </c>
      <c r="N757" s="2" t="str">
        <f>VLOOKUP($J757,'Material category'!B:D,2,0)</f>
        <v>CA 100S YL</v>
      </c>
      <c r="O757" s="123">
        <f>VLOOKUP(E757,'Billing Type Category'!A:C,3,0)*$L757</f>
        <v>1500</v>
      </c>
      <c r="P757" s="123">
        <f>VLOOKUP($J757,'Material category'!B:F,5,FALSE)*O757</f>
        <v>94185</v>
      </c>
      <c r="Q757" s="123">
        <f t="shared" si="55"/>
        <v>945</v>
      </c>
      <c r="R757" s="6">
        <f>VLOOKUP(E757,'Billing Type Category'!A:C,3,0)*M757</f>
        <v>93240</v>
      </c>
      <c r="S757" s="6">
        <f>VLOOKUP($J757,'Material category'!B:F,4,FALSE)*O757</f>
        <v>108000</v>
      </c>
      <c r="T757" s="6">
        <f t="shared" si="56"/>
        <v>7065.4205607476633</v>
      </c>
      <c r="U757" s="6">
        <f t="shared" si="57"/>
        <v>100305.42056074766</v>
      </c>
      <c r="V757" s="2" t="str">
        <f>VLOOKUP($J757,'Material category'!B:D,3,0)</f>
        <v>CAHD</v>
      </c>
      <c r="W757" s="2" t="str">
        <f>VLOOKUP(G757,'Cust Category'!A:C,3,0)</f>
        <v>Distributor</v>
      </c>
      <c r="X757" s="2" t="str">
        <f>VLOOKUP(G757,'Cust Category'!A:C,2,0)</f>
        <v>SOR.CHAROEN SUPPLY 2018 LIMITED</v>
      </c>
      <c r="Y757" s="31">
        <f t="shared" si="58"/>
        <v>62.79</v>
      </c>
      <c r="Z757">
        <f t="shared" si="59"/>
        <v>72</v>
      </c>
      <c r="AA757" s="48"/>
    </row>
    <row r="758" spans="1:27">
      <c r="A758" s="179">
        <v>45818</v>
      </c>
      <c r="B758" s="178" t="s">
        <v>5460</v>
      </c>
      <c r="C758" s="178" t="s">
        <v>5461</v>
      </c>
      <c r="D758" s="178" t="s">
        <v>12</v>
      </c>
      <c r="E758" s="178" t="s">
        <v>17</v>
      </c>
      <c r="F758" s="178" t="s">
        <v>5462</v>
      </c>
      <c r="G758" s="178" t="s">
        <v>1194</v>
      </c>
      <c r="H758" s="178" t="s">
        <v>720</v>
      </c>
      <c r="I758" s="178" t="s">
        <v>3349</v>
      </c>
      <c r="J758" s="178" t="s">
        <v>4785</v>
      </c>
      <c r="K758" s="178" t="s">
        <v>4832</v>
      </c>
      <c r="L758" s="180">
        <v>500</v>
      </c>
      <c r="M758" s="181">
        <v>31245</v>
      </c>
      <c r="N758" s="2" t="str">
        <f>VLOOKUP($J758,'Material category'!B:D,2,0)</f>
        <v>CA FL</v>
      </c>
      <c r="O758" s="123">
        <f>VLOOKUP(E758,'Billing Type Category'!A:C,3,0)*$L758</f>
        <v>500</v>
      </c>
      <c r="P758" s="123">
        <f>VLOOKUP($J758,'Material category'!B:F,5,FALSE)*O758</f>
        <v>31395</v>
      </c>
      <c r="Q758" s="123">
        <f t="shared" si="55"/>
        <v>150</v>
      </c>
      <c r="R758" s="6">
        <f>VLOOKUP(E758,'Billing Type Category'!A:C,3,0)*M758</f>
        <v>31245</v>
      </c>
      <c r="S758" s="6">
        <f>VLOOKUP($J758,'Material category'!B:F,4,FALSE)*O758</f>
        <v>36000</v>
      </c>
      <c r="T758" s="6">
        <f t="shared" si="56"/>
        <v>2355.1401869158876</v>
      </c>
      <c r="U758" s="6">
        <f t="shared" si="57"/>
        <v>33600.140186915887</v>
      </c>
      <c r="V758" s="2" t="str">
        <f>VLOOKUP($J758,'Material category'!B:D,3,0)</f>
        <v>CA</v>
      </c>
      <c r="W758" s="2" t="str">
        <f>VLOOKUP(G758,'Cust Category'!A:C,3,0)</f>
        <v>Key Account</v>
      </c>
      <c r="X758" s="2" t="str">
        <f>VLOOKUP(G758,'Cust Category'!A:C,2,0)</f>
        <v>Petroleum Thai Corporation Co.,Ltd.</v>
      </c>
      <c r="Y758" s="31">
        <f t="shared" si="58"/>
        <v>62.79</v>
      </c>
      <c r="Z758">
        <f t="shared" si="59"/>
        <v>72</v>
      </c>
      <c r="AA758" s="48"/>
    </row>
    <row r="759" spans="1:27">
      <c r="A759" s="179">
        <v>45818</v>
      </c>
      <c r="B759" s="178" t="s">
        <v>5460</v>
      </c>
      <c r="C759" s="178" t="s">
        <v>5461</v>
      </c>
      <c r="D759" s="178" t="s">
        <v>12</v>
      </c>
      <c r="E759" s="178" t="s">
        <v>17</v>
      </c>
      <c r="F759" s="178" t="s">
        <v>5462</v>
      </c>
      <c r="G759" s="178" t="s">
        <v>1194</v>
      </c>
      <c r="H759" s="178" t="s">
        <v>720</v>
      </c>
      <c r="I759" s="178" t="s">
        <v>3349</v>
      </c>
      <c r="J759" s="178" t="s">
        <v>4782</v>
      </c>
      <c r="K759" s="178" t="s">
        <v>4833</v>
      </c>
      <c r="L759" s="180">
        <v>500</v>
      </c>
      <c r="M759" s="181">
        <v>31245</v>
      </c>
      <c r="N759" s="2" t="str">
        <f>VLOOKUP($J759,'Material category'!B:D,2,0)</f>
        <v>CA BL</v>
      </c>
      <c r="O759" s="123">
        <f>VLOOKUP(E759,'Billing Type Category'!A:C,3,0)*$L759</f>
        <v>500</v>
      </c>
      <c r="P759" s="123">
        <f>VLOOKUP($J759,'Material category'!B:F,5,FALSE)*O759</f>
        <v>31395</v>
      </c>
      <c r="Q759" s="123">
        <f t="shared" si="55"/>
        <v>150</v>
      </c>
      <c r="R759" s="6">
        <f>VLOOKUP(E759,'Billing Type Category'!A:C,3,0)*M759</f>
        <v>31245</v>
      </c>
      <c r="S759" s="6">
        <f>VLOOKUP($J759,'Material category'!B:F,4,FALSE)*O759</f>
        <v>36000</v>
      </c>
      <c r="T759" s="6">
        <f t="shared" si="56"/>
        <v>2355.1401869158876</v>
      </c>
      <c r="U759" s="6">
        <f t="shared" si="57"/>
        <v>33600.140186915887</v>
      </c>
      <c r="V759" s="2" t="str">
        <f>VLOOKUP($J759,'Material category'!B:D,3,0)</f>
        <v>CA</v>
      </c>
      <c r="W759" s="2" t="str">
        <f>VLOOKUP(G759,'Cust Category'!A:C,3,0)</f>
        <v>Key Account</v>
      </c>
      <c r="X759" s="2" t="str">
        <f>VLOOKUP(G759,'Cust Category'!A:C,2,0)</f>
        <v>Petroleum Thai Corporation Co.,Ltd.</v>
      </c>
      <c r="Y759" s="31">
        <f t="shared" si="58"/>
        <v>62.79</v>
      </c>
      <c r="Z759">
        <f t="shared" si="59"/>
        <v>72</v>
      </c>
      <c r="AA759" s="48"/>
    </row>
    <row r="760" spans="1:27">
      <c r="A760" s="179">
        <v>45818</v>
      </c>
      <c r="B760" s="178" t="s">
        <v>5460</v>
      </c>
      <c r="C760" s="178" t="s">
        <v>5461</v>
      </c>
      <c r="D760" s="178" t="s">
        <v>12</v>
      </c>
      <c r="E760" s="178" t="s">
        <v>17</v>
      </c>
      <c r="F760" s="178" t="s">
        <v>5462</v>
      </c>
      <c r="G760" s="178" t="s">
        <v>1194</v>
      </c>
      <c r="H760" s="178" t="s">
        <v>720</v>
      </c>
      <c r="I760" s="178" t="s">
        <v>3349</v>
      </c>
      <c r="J760" s="178" t="s">
        <v>4786</v>
      </c>
      <c r="K760" s="178" t="s">
        <v>4854</v>
      </c>
      <c r="L760" s="180">
        <v>500</v>
      </c>
      <c r="M760" s="181">
        <v>31245</v>
      </c>
      <c r="N760" s="2" t="str">
        <f>VLOOKUP($J760,'Material category'!B:D,2,0)</f>
        <v>CA MN</v>
      </c>
      <c r="O760" s="123">
        <f>VLOOKUP(E760,'Billing Type Category'!A:C,3,0)*$L760</f>
        <v>500</v>
      </c>
      <c r="P760" s="123">
        <f>VLOOKUP($J760,'Material category'!B:F,5,FALSE)*O760</f>
        <v>31395</v>
      </c>
      <c r="Q760" s="123">
        <f t="shared" si="55"/>
        <v>150</v>
      </c>
      <c r="R760" s="6">
        <f>VLOOKUP(E760,'Billing Type Category'!A:C,3,0)*M760</f>
        <v>31245</v>
      </c>
      <c r="S760" s="6">
        <f>VLOOKUP($J760,'Material category'!B:F,4,FALSE)*O760</f>
        <v>36000</v>
      </c>
      <c r="T760" s="6">
        <f t="shared" si="56"/>
        <v>2355.1401869158876</v>
      </c>
      <c r="U760" s="6">
        <f t="shared" si="57"/>
        <v>33600.140186915887</v>
      </c>
      <c r="V760" s="2" t="str">
        <f>VLOOKUP($J760,'Material category'!B:D,3,0)</f>
        <v>CA</v>
      </c>
      <c r="W760" s="2" t="str">
        <f>VLOOKUP(G760,'Cust Category'!A:C,3,0)</f>
        <v>Key Account</v>
      </c>
      <c r="X760" s="2" t="str">
        <f>VLOOKUP(G760,'Cust Category'!A:C,2,0)</f>
        <v>Petroleum Thai Corporation Co.,Ltd.</v>
      </c>
      <c r="Y760" s="31">
        <f t="shared" si="58"/>
        <v>62.79</v>
      </c>
      <c r="Z760">
        <f t="shared" si="59"/>
        <v>72</v>
      </c>
      <c r="AA760" s="48"/>
    </row>
    <row r="761" spans="1:27">
      <c r="A761" s="179">
        <v>45818</v>
      </c>
      <c r="B761" s="178" t="s">
        <v>5460</v>
      </c>
      <c r="C761" s="178" t="s">
        <v>5461</v>
      </c>
      <c r="D761" s="178" t="s">
        <v>12</v>
      </c>
      <c r="E761" s="178" t="s">
        <v>17</v>
      </c>
      <c r="F761" s="178" t="s">
        <v>5462</v>
      </c>
      <c r="G761" s="178" t="s">
        <v>1194</v>
      </c>
      <c r="H761" s="178" t="s">
        <v>720</v>
      </c>
      <c r="I761" s="178" t="s">
        <v>3349</v>
      </c>
      <c r="J761" s="178" t="s">
        <v>4801</v>
      </c>
      <c r="K761" s="178" t="s">
        <v>4834</v>
      </c>
      <c r="L761" s="180">
        <v>500</v>
      </c>
      <c r="M761" s="181">
        <v>31395</v>
      </c>
      <c r="N761" s="2" t="str">
        <f>VLOOKUP($J761,'Material category'!B:D,2,0)</f>
        <v>CA 100S YL</v>
      </c>
      <c r="O761" s="123">
        <f>VLOOKUP(E761,'Billing Type Category'!A:C,3,0)*$L761</f>
        <v>500</v>
      </c>
      <c r="P761" s="123">
        <f>VLOOKUP($J761,'Material category'!B:F,5,FALSE)*O761</f>
        <v>31395</v>
      </c>
      <c r="Q761" s="123">
        <f t="shared" si="55"/>
        <v>0</v>
      </c>
      <c r="R761" s="6">
        <f>VLOOKUP(E761,'Billing Type Category'!A:C,3,0)*M761</f>
        <v>31395</v>
      </c>
      <c r="S761" s="6">
        <f>VLOOKUP($J761,'Material category'!B:F,4,FALSE)*O761</f>
        <v>36000</v>
      </c>
      <c r="T761" s="6">
        <f t="shared" si="56"/>
        <v>2355.1401869158876</v>
      </c>
      <c r="U761" s="6">
        <f t="shared" si="57"/>
        <v>33750.140186915887</v>
      </c>
      <c r="V761" s="2" t="str">
        <f>VLOOKUP($J761,'Material category'!B:D,3,0)</f>
        <v>CAHD</v>
      </c>
      <c r="W761" s="2" t="str">
        <f>VLOOKUP(G761,'Cust Category'!A:C,3,0)</f>
        <v>Key Account</v>
      </c>
      <c r="X761" s="2" t="str">
        <f>VLOOKUP(G761,'Cust Category'!A:C,2,0)</f>
        <v>Petroleum Thai Corporation Co.,Ltd.</v>
      </c>
      <c r="Y761" s="31">
        <f t="shared" si="58"/>
        <v>62.79</v>
      </c>
      <c r="Z761">
        <f t="shared" si="59"/>
        <v>72</v>
      </c>
      <c r="AA761" s="48"/>
    </row>
    <row r="762" spans="1:27">
      <c r="A762" s="179">
        <v>45818</v>
      </c>
      <c r="B762" s="178" t="s">
        <v>5463</v>
      </c>
      <c r="C762" s="178" t="s">
        <v>5464</v>
      </c>
      <c r="D762" s="178" t="s">
        <v>12</v>
      </c>
      <c r="E762" s="178" t="s">
        <v>17</v>
      </c>
      <c r="F762" s="178" t="s">
        <v>5465</v>
      </c>
      <c r="G762" s="178" t="s">
        <v>3372</v>
      </c>
      <c r="H762" s="178" t="s">
        <v>3373</v>
      </c>
      <c r="I762" s="178" t="s">
        <v>3372</v>
      </c>
      <c r="J762" s="178" t="s">
        <v>4898</v>
      </c>
      <c r="K762" s="178" t="s">
        <v>4830</v>
      </c>
      <c r="L762" s="180">
        <v>500</v>
      </c>
      <c r="M762" s="181">
        <v>31080</v>
      </c>
      <c r="N762" s="2" t="str">
        <f>VLOOKUP($J762,'Material category'!B:D,2,0)</f>
        <v>WC RE</v>
      </c>
      <c r="O762" s="123">
        <f>VLOOKUP(E762,'Billing Type Category'!A:C,3,0)*$L762</f>
        <v>500</v>
      </c>
      <c r="P762" s="123">
        <f>VLOOKUP($J762,'Material category'!B:F,5,FALSE)*O762</f>
        <v>31395</v>
      </c>
      <c r="Q762" s="123">
        <f t="shared" si="55"/>
        <v>315</v>
      </c>
      <c r="R762" s="6">
        <f>VLOOKUP(E762,'Billing Type Category'!A:C,3,0)*M762</f>
        <v>31080</v>
      </c>
      <c r="S762" s="6">
        <f>VLOOKUP($J762,'Material category'!B:F,4,FALSE)*O762</f>
        <v>36000</v>
      </c>
      <c r="T762" s="6">
        <f t="shared" si="56"/>
        <v>2355.1401869158876</v>
      </c>
      <c r="U762" s="6">
        <f t="shared" si="57"/>
        <v>33435.140186915887</v>
      </c>
      <c r="V762" s="2" t="str">
        <f>VLOOKUP($J762,'Material category'!B:D,3,0)</f>
        <v>WI</v>
      </c>
      <c r="W762" s="2" t="str">
        <f>VLOOKUP(G762,'Cust Category'!A:C,3,0)</f>
        <v>Distributor</v>
      </c>
      <c r="X762" s="2" t="str">
        <f>VLOOKUP(G762,'Cust Category'!A:C,2,0)</f>
        <v>SAMSUB DISTRIBUTOR LIMITED</v>
      </c>
      <c r="Y762" s="31">
        <f t="shared" si="58"/>
        <v>62.79</v>
      </c>
      <c r="Z762">
        <f t="shared" si="59"/>
        <v>72</v>
      </c>
      <c r="AA762" s="48"/>
    </row>
    <row r="763" spans="1:27">
      <c r="A763" s="179">
        <v>45818</v>
      </c>
      <c r="B763" s="178" t="s">
        <v>5463</v>
      </c>
      <c r="C763" s="178" t="s">
        <v>5464</v>
      </c>
      <c r="D763" s="178" t="s">
        <v>12</v>
      </c>
      <c r="E763" s="178" t="s">
        <v>17</v>
      </c>
      <c r="F763" s="178" t="s">
        <v>5465</v>
      </c>
      <c r="G763" s="178" t="s">
        <v>3372</v>
      </c>
      <c r="H763" s="178" t="s">
        <v>3373</v>
      </c>
      <c r="I763" s="178" t="s">
        <v>3372</v>
      </c>
      <c r="J763" s="178" t="s">
        <v>4886</v>
      </c>
      <c r="K763" s="178" t="s">
        <v>4829</v>
      </c>
      <c r="L763" s="180">
        <v>500</v>
      </c>
      <c r="M763" s="181">
        <v>31080</v>
      </c>
      <c r="N763" s="2" t="str">
        <f>VLOOKUP($J763,'Material category'!B:D,2,0)</f>
        <v>WC BL</v>
      </c>
      <c r="O763" s="123">
        <f>VLOOKUP(E763,'Billing Type Category'!A:C,3,0)*$L763</f>
        <v>500</v>
      </c>
      <c r="P763" s="123">
        <f>VLOOKUP($J763,'Material category'!B:F,5,FALSE)*O763</f>
        <v>31395</v>
      </c>
      <c r="Q763" s="123">
        <f t="shared" si="55"/>
        <v>315</v>
      </c>
      <c r="R763" s="6">
        <f>VLOOKUP(E763,'Billing Type Category'!A:C,3,0)*M763</f>
        <v>31080</v>
      </c>
      <c r="S763" s="6">
        <f>VLOOKUP($J763,'Material category'!B:F,4,FALSE)*O763</f>
        <v>36000</v>
      </c>
      <c r="T763" s="6">
        <f t="shared" si="56"/>
        <v>2355.1401869158876</v>
      </c>
      <c r="U763" s="6">
        <f t="shared" si="57"/>
        <v>33435.140186915887</v>
      </c>
      <c r="V763" s="2" t="str">
        <f>VLOOKUP($J763,'Material category'!B:D,3,0)</f>
        <v>WI</v>
      </c>
      <c r="W763" s="2" t="str">
        <f>VLOOKUP(G763,'Cust Category'!A:C,3,0)</f>
        <v>Distributor</v>
      </c>
      <c r="X763" s="2" t="str">
        <f>VLOOKUP(G763,'Cust Category'!A:C,2,0)</f>
        <v>SAMSUB DISTRIBUTOR LIMITED</v>
      </c>
      <c r="Y763" s="31">
        <f t="shared" si="58"/>
        <v>62.79</v>
      </c>
      <c r="Z763">
        <f t="shared" si="59"/>
        <v>72</v>
      </c>
      <c r="AA763" s="48"/>
    </row>
    <row r="764" spans="1:27">
      <c r="A764" s="179">
        <v>45818</v>
      </c>
      <c r="B764" s="178" t="s">
        <v>5463</v>
      </c>
      <c r="C764" s="178" t="s">
        <v>5464</v>
      </c>
      <c r="D764" s="178" t="s">
        <v>12</v>
      </c>
      <c r="E764" s="178" t="s">
        <v>17</v>
      </c>
      <c r="F764" s="178" t="s">
        <v>5465</v>
      </c>
      <c r="G764" s="178" t="s">
        <v>3372</v>
      </c>
      <c r="H764" s="178" t="s">
        <v>3373</v>
      </c>
      <c r="I764" s="178" t="s">
        <v>3372</v>
      </c>
      <c r="J764" s="178" t="s">
        <v>4900</v>
      </c>
      <c r="K764" s="178" t="s">
        <v>4831</v>
      </c>
      <c r="L764" s="180">
        <v>1000</v>
      </c>
      <c r="M764" s="181">
        <v>62160</v>
      </c>
      <c r="N764" s="2" t="str">
        <f>VLOOKUP($J764,'Material category'!B:D,2,0)</f>
        <v>WC GR</v>
      </c>
      <c r="O764" s="123">
        <f>VLOOKUP(E764,'Billing Type Category'!A:C,3,0)*$L764</f>
        <v>1000</v>
      </c>
      <c r="P764" s="123">
        <f>VLOOKUP($J764,'Material category'!B:F,5,FALSE)*O764</f>
        <v>62790</v>
      </c>
      <c r="Q764" s="123">
        <f t="shared" si="55"/>
        <v>630</v>
      </c>
      <c r="R764" s="6">
        <f>VLOOKUP(E764,'Billing Type Category'!A:C,3,0)*M764</f>
        <v>62160</v>
      </c>
      <c r="S764" s="6">
        <f>VLOOKUP($J764,'Material category'!B:F,4,FALSE)*O764</f>
        <v>72000</v>
      </c>
      <c r="T764" s="6">
        <f t="shared" si="56"/>
        <v>4710.2803738317753</v>
      </c>
      <c r="U764" s="6">
        <f t="shared" si="57"/>
        <v>66870.280373831774</v>
      </c>
      <c r="V764" s="2" t="str">
        <f>VLOOKUP($J764,'Material category'!B:D,3,0)</f>
        <v>WI</v>
      </c>
      <c r="W764" s="2" t="str">
        <f>VLOOKUP(G764,'Cust Category'!A:C,3,0)</f>
        <v>Distributor</v>
      </c>
      <c r="X764" s="2" t="str">
        <f>VLOOKUP(G764,'Cust Category'!A:C,2,0)</f>
        <v>SAMSUB DISTRIBUTOR LIMITED</v>
      </c>
      <c r="Y764" s="31">
        <f t="shared" si="58"/>
        <v>62.79</v>
      </c>
      <c r="Z764">
        <f t="shared" si="59"/>
        <v>72</v>
      </c>
      <c r="AA764" s="48"/>
    </row>
    <row r="765" spans="1:27">
      <c r="A765" s="179">
        <v>45818</v>
      </c>
      <c r="B765" s="178" t="s">
        <v>5463</v>
      </c>
      <c r="C765" s="178" t="s">
        <v>5464</v>
      </c>
      <c r="D765" s="178" t="s">
        <v>12</v>
      </c>
      <c r="E765" s="178" t="s">
        <v>17</v>
      </c>
      <c r="F765" s="178" t="s">
        <v>5465</v>
      </c>
      <c r="G765" s="178" t="s">
        <v>3372</v>
      </c>
      <c r="H765" s="178" t="s">
        <v>3373</v>
      </c>
      <c r="I765" s="178" t="s">
        <v>3372</v>
      </c>
      <c r="J765" s="178" t="s">
        <v>4785</v>
      </c>
      <c r="K765" s="178" t="s">
        <v>4832</v>
      </c>
      <c r="L765" s="180">
        <v>4000</v>
      </c>
      <c r="M765" s="181">
        <v>248640</v>
      </c>
      <c r="N765" s="2" t="str">
        <f>VLOOKUP($J765,'Material category'!B:D,2,0)</f>
        <v>CA FL</v>
      </c>
      <c r="O765" s="123">
        <f>VLOOKUP(E765,'Billing Type Category'!A:C,3,0)*$L765</f>
        <v>4000</v>
      </c>
      <c r="P765" s="123">
        <f>VLOOKUP($J765,'Material category'!B:F,5,FALSE)*O765</f>
        <v>251160</v>
      </c>
      <c r="Q765" s="123">
        <f t="shared" si="55"/>
        <v>2520</v>
      </c>
      <c r="R765" s="6">
        <f>VLOOKUP(E765,'Billing Type Category'!A:C,3,0)*M765</f>
        <v>248640</v>
      </c>
      <c r="S765" s="6">
        <f>VLOOKUP($J765,'Material category'!B:F,4,FALSE)*O765</f>
        <v>288000</v>
      </c>
      <c r="T765" s="6">
        <f t="shared" si="56"/>
        <v>18841.121495327101</v>
      </c>
      <c r="U765" s="6">
        <f t="shared" si="57"/>
        <v>267481.1214953271</v>
      </c>
      <c r="V765" s="2" t="str">
        <f>VLOOKUP($J765,'Material category'!B:D,3,0)</f>
        <v>CA</v>
      </c>
      <c r="W765" s="2" t="str">
        <f>VLOOKUP(G765,'Cust Category'!A:C,3,0)</f>
        <v>Distributor</v>
      </c>
      <c r="X765" s="2" t="str">
        <f>VLOOKUP(G765,'Cust Category'!A:C,2,0)</f>
        <v>SAMSUB DISTRIBUTOR LIMITED</v>
      </c>
      <c r="Y765" s="31">
        <f t="shared" si="58"/>
        <v>62.79</v>
      </c>
      <c r="Z765">
        <f t="shared" si="59"/>
        <v>72</v>
      </c>
      <c r="AA765" s="48"/>
    </row>
    <row r="766" spans="1:27">
      <c r="A766" s="179">
        <v>45818</v>
      </c>
      <c r="B766" s="178" t="s">
        <v>5463</v>
      </c>
      <c r="C766" s="178" t="s">
        <v>5464</v>
      </c>
      <c r="D766" s="178" t="s">
        <v>12</v>
      </c>
      <c r="E766" s="178" t="s">
        <v>17</v>
      </c>
      <c r="F766" s="178" t="s">
        <v>5465</v>
      </c>
      <c r="G766" s="178" t="s">
        <v>3372</v>
      </c>
      <c r="H766" s="178" t="s">
        <v>3373</v>
      </c>
      <c r="I766" s="178" t="s">
        <v>3372</v>
      </c>
      <c r="J766" s="178" t="s">
        <v>4782</v>
      </c>
      <c r="K766" s="178" t="s">
        <v>4833</v>
      </c>
      <c r="L766" s="180">
        <v>500</v>
      </c>
      <c r="M766" s="181">
        <v>31080</v>
      </c>
      <c r="N766" s="2" t="str">
        <f>VLOOKUP($J766,'Material category'!B:D,2,0)</f>
        <v>CA BL</v>
      </c>
      <c r="O766" s="123">
        <f>VLOOKUP(E766,'Billing Type Category'!A:C,3,0)*$L766</f>
        <v>500</v>
      </c>
      <c r="P766" s="123">
        <f>VLOOKUP($J766,'Material category'!B:F,5,FALSE)*O766</f>
        <v>31395</v>
      </c>
      <c r="Q766" s="123">
        <f t="shared" si="55"/>
        <v>315</v>
      </c>
      <c r="R766" s="6">
        <f>VLOOKUP(E766,'Billing Type Category'!A:C,3,0)*M766</f>
        <v>31080</v>
      </c>
      <c r="S766" s="6">
        <f>VLOOKUP($J766,'Material category'!B:F,4,FALSE)*O766</f>
        <v>36000</v>
      </c>
      <c r="T766" s="6">
        <f t="shared" si="56"/>
        <v>2355.1401869158876</v>
      </c>
      <c r="U766" s="6">
        <f t="shared" si="57"/>
        <v>33435.140186915887</v>
      </c>
      <c r="V766" s="2" t="str">
        <f>VLOOKUP($J766,'Material category'!B:D,3,0)</f>
        <v>CA</v>
      </c>
      <c r="W766" s="2" t="str">
        <f>VLOOKUP(G766,'Cust Category'!A:C,3,0)</f>
        <v>Distributor</v>
      </c>
      <c r="X766" s="2" t="str">
        <f>VLOOKUP(G766,'Cust Category'!A:C,2,0)</f>
        <v>SAMSUB DISTRIBUTOR LIMITED</v>
      </c>
      <c r="Y766" s="31">
        <f t="shared" si="58"/>
        <v>62.79</v>
      </c>
      <c r="Z766">
        <f t="shared" si="59"/>
        <v>72</v>
      </c>
      <c r="AA766" s="48"/>
    </row>
    <row r="767" spans="1:27">
      <c r="A767" s="179">
        <v>45818</v>
      </c>
      <c r="B767" s="178" t="s">
        <v>5463</v>
      </c>
      <c r="C767" s="178" t="s">
        <v>5464</v>
      </c>
      <c r="D767" s="178" t="s">
        <v>12</v>
      </c>
      <c r="E767" s="178" t="s">
        <v>17</v>
      </c>
      <c r="F767" s="178" t="s">
        <v>5465</v>
      </c>
      <c r="G767" s="178" t="s">
        <v>3372</v>
      </c>
      <c r="H767" s="178" t="s">
        <v>3373</v>
      </c>
      <c r="I767" s="178" t="s">
        <v>3372</v>
      </c>
      <c r="J767" s="178" t="s">
        <v>4786</v>
      </c>
      <c r="K767" s="178" t="s">
        <v>4854</v>
      </c>
      <c r="L767" s="180">
        <v>1500</v>
      </c>
      <c r="M767" s="181">
        <v>93240</v>
      </c>
      <c r="N767" s="2" t="str">
        <f>VLOOKUP($J767,'Material category'!B:D,2,0)</f>
        <v>CA MN</v>
      </c>
      <c r="O767" s="123">
        <f>VLOOKUP(E767,'Billing Type Category'!A:C,3,0)*$L767</f>
        <v>1500</v>
      </c>
      <c r="P767" s="123">
        <f>VLOOKUP($J767,'Material category'!B:F,5,FALSE)*O767</f>
        <v>94185</v>
      </c>
      <c r="Q767" s="123">
        <f t="shared" si="55"/>
        <v>945</v>
      </c>
      <c r="R767" s="6">
        <f>VLOOKUP(E767,'Billing Type Category'!A:C,3,0)*M767</f>
        <v>93240</v>
      </c>
      <c r="S767" s="6">
        <f>VLOOKUP($J767,'Material category'!B:F,4,FALSE)*O767</f>
        <v>108000</v>
      </c>
      <c r="T767" s="6">
        <f t="shared" si="56"/>
        <v>7065.4205607476633</v>
      </c>
      <c r="U767" s="6">
        <f t="shared" si="57"/>
        <v>100305.42056074766</v>
      </c>
      <c r="V767" s="2" t="str">
        <f>VLOOKUP($J767,'Material category'!B:D,3,0)</f>
        <v>CA</v>
      </c>
      <c r="W767" s="2" t="str">
        <f>VLOOKUP(G767,'Cust Category'!A:C,3,0)</f>
        <v>Distributor</v>
      </c>
      <c r="X767" s="2" t="str">
        <f>VLOOKUP(G767,'Cust Category'!A:C,2,0)</f>
        <v>SAMSUB DISTRIBUTOR LIMITED</v>
      </c>
      <c r="Y767" s="31">
        <f t="shared" si="58"/>
        <v>62.79</v>
      </c>
      <c r="Z767">
        <f t="shared" si="59"/>
        <v>72</v>
      </c>
      <c r="AA767" s="48"/>
    </row>
    <row r="768" spans="1:27">
      <c r="A768" s="179">
        <v>45818</v>
      </c>
      <c r="B768" s="178" t="s">
        <v>5463</v>
      </c>
      <c r="C768" s="178" t="s">
        <v>5464</v>
      </c>
      <c r="D768" s="178" t="s">
        <v>12</v>
      </c>
      <c r="E768" s="178" t="s">
        <v>17</v>
      </c>
      <c r="F768" s="178" t="s">
        <v>5465</v>
      </c>
      <c r="G768" s="178" t="s">
        <v>3372</v>
      </c>
      <c r="H768" s="178" t="s">
        <v>3373</v>
      </c>
      <c r="I768" s="178" t="s">
        <v>3372</v>
      </c>
      <c r="J768" s="178" t="s">
        <v>4801</v>
      </c>
      <c r="K768" s="178" t="s">
        <v>4834</v>
      </c>
      <c r="L768" s="180">
        <v>2500</v>
      </c>
      <c r="M768" s="181">
        <v>155400</v>
      </c>
      <c r="N768" s="2" t="str">
        <f>VLOOKUP($J768,'Material category'!B:D,2,0)</f>
        <v>CA 100S YL</v>
      </c>
      <c r="O768" s="123">
        <f>VLOOKUP(E768,'Billing Type Category'!A:C,3,0)*$L768</f>
        <v>2500</v>
      </c>
      <c r="P768" s="123">
        <f>VLOOKUP($J768,'Material category'!B:F,5,FALSE)*O768</f>
        <v>156975</v>
      </c>
      <c r="Q768" s="123">
        <f t="shared" si="55"/>
        <v>1575</v>
      </c>
      <c r="R768" s="6">
        <f>VLOOKUP(E768,'Billing Type Category'!A:C,3,0)*M768</f>
        <v>155400</v>
      </c>
      <c r="S768" s="6">
        <f>VLOOKUP($J768,'Material category'!B:F,4,FALSE)*O768</f>
        <v>180000</v>
      </c>
      <c r="T768" s="6">
        <f t="shared" si="56"/>
        <v>11775.700934579439</v>
      </c>
      <c r="U768" s="6">
        <f t="shared" si="57"/>
        <v>167175.70093457945</v>
      </c>
      <c r="V768" s="2" t="str">
        <f>VLOOKUP($J768,'Material category'!B:D,3,0)</f>
        <v>CAHD</v>
      </c>
      <c r="W768" s="2" t="str">
        <f>VLOOKUP(G768,'Cust Category'!A:C,3,0)</f>
        <v>Distributor</v>
      </c>
      <c r="X768" s="2" t="str">
        <f>VLOOKUP(G768,'Cust Category'!A:C,2,0)</f>
        <v>SAMSUB DISTRIBUTOR LIMITED</v>
      </c>
      <c r="Y768" s="31">
        <f t="shared" si="58"/>
        <v>62.79</v>
      </c>
      <c r="Z768">
        <f t="shared" si="59"/>
        <v>72</v>
      </c>
      <c r="AA768" s="48"/>
    </row>
    <row r="769" spans="1:27">
      <c r="A769" s="179">
        <v>45818</v>
      </c>
      <c r="B769" s="178" t="s">
        <v>5463</v>
      </c>
      <c r="C769" s="178" t="s">
        <v>5464</v>
      </c>
      <c r="D769" s="178" t="s">
        <v>12</v>
      </c>
      <c r="E769" s="178" t="s">
        <v>17</v>
      </c>
      <c r="F769" s="178" t="s">
        <v>5465</v>
      </c>
      <c r="G769" s="178" t="s">
        <v>3372</v>
      </c>
      <c r="H769" s="178" t="s">
        <v>3373</v>
      </c>
      <c r="I769" s="178" t="s">
        <v>3372</v>
      </c>
      <c r="J769" s="178" t="s">
        <v>4806</v>
      </c>
      <c r="K769" s="178" t="s">
        <v>4852</v>
      </c>
      <c r="L769" s="180">
        <v>1500</v>
      </c>
      <c r="M769" s="181">
        <v>93240</v>
      </c>
      <c r="N769" s="2" t="str">
        <f>VLOOKUP($J769,'Material category'!B:D,2,0)</f>
        <v>CA 100S GR</v>
      </c>
      <c r="O769" s="123">
        <f>VLOOKUP(E769,'Billing Type Category'!A:C,3,0)*$L769</f>
        <v>1500</v>
      </c>
      <c r="P769" s="123">
        <f>VLOOKUP($J769,'Material category'!B:F,5,FALSE)*O769</f>
        <v>94185</v>
      </c>
      <c r="Q769" s="123">
        <f t="shared" si="55"/>
        <v>945</v>
      </c>
      <c r="R769" s="6">
        <f>VLOOKUP(E769,'Billing Type Category'!A:C,3,0)*M769</f>
        <v>93240</v>
      </c>
      <c r="S769" s="6">
        <f>VLOOKUP($J769,'Material category'!B:F,4,FALSE)*O769</f>
        <v>108000</v>
      </c>
      <c r="T769" s="6">
        <f t="shared" si="56"/>
        <v>7065.4205607476633</v>
      </c>
      <c r="U769" s="6">
        <f t="shared" si="57"/>
        <v>100305.42056074766</v>
      </c>
      <c r="V769" s="2" t="str">
        <f>VLOOKUP($J769,'Material category'!B:D,3,0)</f>
        <v>CAHD</v>
      </c>
      <c r="W769" s="2" t="str">
        <f>VLOOKUP(G769,'Cust Category'!A:C,3,0)</f>
        <v>Distributor</v>
      </c>
      <c r="X769" s="2" t="str">
        <f>VLOOKUP(G769,'Cust Category'!A:C,2,0)</f>
        <v>SAMSUB DISTRIBUTOR LIMITED</v>
      </c>
      <c r="Y769" s="31">
        <f t="shared" si="58"/>
        <v>62.79</v>
      </c>
      <c r="Z769">
        <f t="shared" si="59"/>
        <v>72</v>
      </c>
      <c r="AA769" s="48"/>
    </row>
    <row r="770" spans="1:27">
      <c r="A770" s="179">
        <v>45818</v>
      </c>
      <c r="B770" s="178" t="s">
        <v>5466</v>
      </c>
      <c r="C770" s="178" t="s">
        <v>5467</v>
      </c>
      <c r="D770" s="178" t="s">
        <v>12</v>
      </c>
      <c r="E770" s="178" t="s">
        <v>17</v>
      </c>
      <c r="F770" s="178" t="s">
        <v>5468</v>
      </c>
      <c r="G770" s="178" t="s">
        <v>1165</v>
      </c>
      <c r="H770" s="178" t="s">
        <v>22</v>
      </c>
      <c r="I770" s="178" t="s">
        <v>1383</v>
      </c>
      <c r="J770" s="178" t="s">
        <v>4902</v>
      </c>
      <c r="K770" s="178" t="s">
        <v>4821</v>
      </c>
      <c r="L770" s="180">
        <v>1000</v>
      </c>
      <c r="M770" s="181">
        <v>133338.28</v>
      </c>
      <c r="N770" s="2" t="str">
        <f>VLOOKUP($J770,'Material category'!B:D,2,0)</f>
        <v>ME OB</v>
      </c>
      <c r="O770" s="123">
        <f>VLOOKUP(E770,'Billing Type Category'!A:C,3,0)*$L770</f>
        <v>1000</v>
      </c>
      <c r="P770" s="123">
        <f>VLOOKUP($J770,'Material category'!B:F,5,FALSE)*O770</f>
        <v>138530</v>
      </c>
      <c r="Q770" s="123">
        <f t="shared" ref="Q770:Q833" si="60">P770-R770</f>
        <v>5191.7200000000012</v>
      </c>
      <c r="R770" s="6">
        <f>VLOOKUP(E770,'Billing Type Category'!A:C,3,0)*M770</f>
        <v>133338.28</v>
      </c>
      <c r="S770" s="6">
        <f>VLOOKUP($J770,'Material category'!B:F,4,FALSE)*O770</f>
        <v>160000</v>
      </c>
      <c r="T770" s="6">
        <f t="shared" ref="T770:T833" si="61">S770*7/107</f>
        <v>10467.289719626167</v>
      </c>
      <c r="U770" s="6">
        <f t="shared" ref="U770:U833" si="62">R770+T770</f>
        <v>143805.56971962616</v>
      </c>
      <c r="V770" s="2" t="str">
        <f>VLOOKUP($J770,'Material category'!B:D,3,0)</f>
        <v>EV</v>
      </c>
      <c r="W770" s="2" t="str">
        <f>VLOOKUP(G770,'Cust Category'!A:C,3,0)</f>
        <v>Key Account</v>
      </c>
      <c r="X770" s="2" t="str">
        <f>VLOOKUP(G770,'Cust Category'!A:C,2,0)</f>
        <v>CP All Public Company Limited</v>
      </c>
      <c r="Y770" s="31">
        <f t="shared" ref="Y770:Y833" si="63">P770/O770</f>
        <v>138.53</v>
      </c>
      <c r="Z770">
        <f t="shared" ref="Z770:Z833" si="64">S770/O770</f>
        <v>160</v>
      </c>
      <c r="AA770" s="48"/>
    </row>
    <row r="771" spans="1:27">
      <c r="A771" s="179">
        <v>45818</v>
      </c>
      <c r="B771" s="178" t="s">
        <v>5466</v>
      </c>
      <c r="C771" s="178" t="s">
        <v>5467</v>
      </c>
      <c r="D771" s="178" t="s">
        <v>12</v>
      </c>
      <c r="E771" s="178" t="s">
        <v>17</v>
      </c>
      <c r="F771" s="178" t="s">
        <v>5468</v>
      </c>
      <c r="G771" s="178" t="s">
        <v>1165</v>
      </c>
      <c r="H771" s="178" t="s">
        <v>22</v>
      </c>
      <c r="I771" s="178" t="s">
        <v>1383</v>
      </c>
      <c r="J771" s="178" t="s">
        <v>4791</v>
      </c>
      <c r="K771" s="178" t="s">
        <v>4820</v>
      </c>
      <c r="L771" s="180">
        <v>1500</v>
      </c>
      <c r="M771" s="181">
        <v>200007.42</v>
      </c>
      <c r="N771" s="2" t="str">
        <f>VLOOKUP($J771,'Material category'!B:D,2,0)</f>
        <v>ME SB</v>
      </c>
      <c r="O771" s="123">
        <f>VLOOKUP(E771,'Billing Type Category'!A:C,3,0)*$L771</f>
        <v>1500</v>
      </c>
      <c r="P771" s="123">
        <f>VLOOKUP($J771,'Material category'!B:F,5,FALSE)*O771</f>
        <v>207795</v>
      </c>
      <c r="Q771" s="123">
        <f t="shared" si="60"/>
        <v>7787.5799999999872</v>
      </c>
      <c r="R771" s="6">
        <f>VLOOKUP(E771,'Billing Type Category'!A:C,3,0)*M771</f>
        <v>200007.42</v>
      </c>
      <c r="S771" s="6">
        <f>VLOOKUP($J771,'Material category'!B:F,4,FALSE)*O771</f>
        <v>240000</v>
      </c>
      <c r="T771" s="6">
        <f t="shared" si="61"/>
        <v>15700.934579439252</v>
      </c>
      <c r="U771" s="6">
        <f t="shared" si="62"/>
        <v>215708.35457943927</v>
      </c>
      <c r="V771" s="2" t="str">
        <f>VLOOKUP($J771,'Material category'!B:D,3,0)</f>
        <v>EV</v>
      </c>
      <c r="W771" s="2" t="str">
        <f>VLOOKUP(G771,'Cust Category'!A:C,3,0)</f>
        <v>Key Account</v>
      </c>
      <c r="X771" s="2" t="str">
        <f>VLOOKUP(G771,'Cust Category'!A:C,2,0)</f>
        <v>CP All Public Company Limited</v>
      </c>
      <c r="Y771" s="31">
        <f t="shared" si="63"/>
        <v>138.53</v>
      </c>
      <c r="Z771">
        <f t="shared" si="64"/>
        <v>160</v>
      </c>
      <c r="AA771" s="48"/>
    </row>
    <row r="772" spans="1:27">
      <c r="A772" s="179">
        <v>45818</v>
      </c>
      <c r="B772" s="178" t="s">
        <v>5466</v>
      </c>
      <c r="C772" s="178" t="s">
        <v>5467</v>
      </c>
      <c r="D772" s="178" t="s">
        <v>12</v>
      </c>
      <c r="E772" s="178" t="s">
        <v>17</v>
      </c>
      <c r="F772" s="178" t="s">
        <v>5468</v>
      </c>
      <c r="G772" s="178" t="s">
        <v>1165</v>
      </c>
      <c r="H772" s="178" t="s">
        <v>22</v>
      </c>
      <c r="I772" s="178" t="s">
        <v>1383</v>
      </c>
      <c r="J772" s="178" t="s">
        <v>4792</v>
      </c>
      <c r="K772" s="178" t="s">
        <v>4851</v>
      </c>
      <c r="L772" s="180">
        <v>500</v>
      </c>
      <c r="M772" s="181">
        <v>71463.77</v>
      </c>
      <c r="N772" s="2" t="str">
        <f>VLOOKUP($J772,'Material category'!B:D,2,0)</f>
        <v>ME OP</v>
      </c>
      <c r="O772" s="123">
        <f>VLOOKUP(E772,'Billing Type Category'!A:C,3,0)*$L772</f>
        <v>500</v>
      </c>
      <c r="P772" s="123">
        <f>VLOOKUP($J772,'Material category'!B:F,5,FALSE)*O772</f>
        <v>75775</v>
      </c>
      <c r="Q772" s="123">
        <f t="shared" si="60"/>
        <v>4311.2299999999959</v>
      </c>
      <c r="R772" s="6">
        <f>VLOOKUP(E772,'Billing Type Category'!A:C,3,0)*M772</f>
        <v>71463.77</v>
      </c>
      <c r="S772" s="6">
        <f>VLOOKUP($J772,'Material category'!B:F,4,FALSE)*O772</f>
        <v>87500</v>
      </c>
      <c r="T772" s="6">
        <f t="shared" si="61"/>
        <v>5724.2990654205605</v>
      </c>
      <c r="U772" s="6">
        <f t="shared" si="62"/>
        <v>77188.069065420568</v>
      </c>
      <c r="V772" s="2" t="str">
        <f>VLOOKUP($J772,'Material category'!B:D,3,0)</f>
        <v>EV</v>
      </c>
      <c r="W772" s="2" t="str">
        <f>VLOOKUP(G772,'Cust Category'!A:C,3,0)</f>
        <v>Key Account</v>
      </c>
      <c r="X772" s="2" t="str">
        <f>VLOOKUP(G772,'Cust Category'!A:C,2,0)</f>
        <v>CP All Public Company Limited</v>
      </c>
      <c r="Y772" s="31">
        <f t="shared" si="63"/>
        <v>151.55000000000001</v>
      </c>
      <c r="Z772">
        <f t="shared" si="64"/>
        <v>175</v>
      </c>
      <c r="AA772" s="48"/>
    </row>
    <row r="773" spans="1:27">
      <c r="A773" s="179">
        <v>45818</v>
      </c>
      <c r="B773" s="178" t="s">
        <v>5466</v>
      </c>
      <c r="C773" s="178" t="s">
        <v>5467</v>
      </c>
      <c r="D773" s="178" t="s">
        <v>12</v>
      </c>
      <c r="E773" s="178" t="s">
        <v>17</v>
      </c>
      <c r="F773" s="178" t="s">
        <v>5468</v>
      </c>
      <c r="G773" s="178" t="s">
        <v>1165</v>
      </c>
      <c r="H773" s="178" t="s">
        <v>22</v>
      </c>
      <c r="I773" s="178" t="s">
        <v>1383</v>
      </c>
      <c r="J773" s="178" t="s">
        <v>4785</v>
      </c>
      <c r="K773" s="178" t="s">
        <v>4832</v>
      </c>
      <c r="L773" s="180">
        <v>15000</v>
      </c>
      <c r="M773" s="181">
        <v>887872.89</v>
      </c>
      <c r="N773" s="2" t="str">
        <f>VLOOKUP($J773,'Material category'!B:D,2,0)</f>
        <v>CA FL</v>
      </c>
      <c r="O773" s="123">
        <f>VLOOKUP(E773,'Billing Type Category'!A:C,3,0)*$L773</f>
        <v>15000</v>
      </c>
      <c r="P773" s="123">
        <f>VLOOKUP($J773,'Material category'!B:F,5,FALSE)*O773</f>
        <v>941850</v>
      </c>
      <c r="Q773" s="123">
        <f t="shared" si="60"/>
        <v>53977.109999999986</v>
      </c>
      <c r="R773" s="6">
        <f>VLOOKUP(E773,'Billing Type Category'!A:C,3,0)*M773</f>
        <v>887872.89</v>
      </c>
      <c r="S773" s="6">
        <f>VLOOKUP($J773,'Material category'!B:F,4,FALSE)*O773</f>
        <v>1080000</v>
      </c>
      <c r="T773" s="6">
        <f t="shared" si="61"/>
        <v>70654.20560747663</v>
      </c>
      <c r="U773" s="6">
        <f t="shared" si="62"/>
        <v>958527.09560747666</v>
      </c>
      <c r="V773" s="2" t="str">
        <f>VLOOKUP($J773,'Material category'!B:D,3,0)</f>
        <v>CA</v>
      </c>
      <c r="W773" s="2" t="str">
        <f>VLOOKUP(G773,'Cust Category'!A:C,3,0)</f>
        <v>Key Account</v>
      </c>
      <c r="X773" s="2" t="str">
        <f>VLOOKUP(G773,'Cust Category'!A:C,2,0)</f>
        <v>CP All Public Company Limited</v>
      </c>
      <c r="Y773" s="31">
        <f t="shared" si="63"/>
        <v>62.79</v>
      </c>
      <c r="Z773">
        <f t="shared" si="64"/>
        <v>72</v>
      </c>
      <c r="AA773" s="48"/>
    </row>
    <row r="774" spans="1:27">
      <c r="A774" s="179">
        <v>45818</v>
      </c>
      <c r="B774" s="178" t="s">
        <v>5466</v>
      </c>
      <c r="C774" s="178" t="s">
        <v>5467</v>
      </c>
      <c r="D774" s="178" t="s">
        <v>12</v>
      </c>
      <c r="E774" s="178" t="s">
        <v>17</v>
      </c>
      <c r="F774" s="178" t="s">
        <v>5468</v>
      </c>
      <c r="G774" s="178" t="s">
        <v>1165</v>
      </c>
      <c r="H774" s="178" t="s">
        <v>22</v>
      </c>
      <c r="I774" s="178" t="s">
        <v>1383</v>
      </c>
      <c r="J774" s="178" t="s">
        <v>4782</v>
      </c>
      <c r="K774" s="178" t="s">
        <v>4833</v>
      </c>
      <c r="L774" s="180">
        <v>12000</v>
      </c>
      <c r="M774" s="181">
        <v>710298.31</v>
      </c>
      <c r="N774" s="2" t="str">
        <f>VLOOKUP($J774,'Material category'!B:D,2,0)</f>
        <v>CA BL</v>
      </c>
      <c r="O774" s="123">
        <f>VLOOKUP(E774,'Billing Type Category'!A:C,3,0)*$L774</f>
        <v>12000</v>
      </c>
      <c r="P774" s="123">
        <f>VLOOKUP($J774,'Material category'!B:F,5,FALSE)*O774</f>
        <v>753480</v>
      </c>
      <c r="Q774" s="123">
        <f t="shared" si="60"/>
        <v>43181.689999999944</v>
      </c>
      <c r="R774" s="6">
        <f>VLOOKUP(E774,'Billing Type Category'!A:C,3,0)*M774</f>
        <v>710298.31</v>
      </c>
      <c r="S774" s="6">
        <f>VLOOKUP($J774,'Material category'!B:F,4,FALSE)*O774</f>
        <v>864000</v>
      </c>
      <c r="T774" s="6">
        <f t="shared" si="61"/>
        <v>56523.364485981307</v>
      </c>
      <c r="U774" s="6">
        <f t="shared" si="62"/>
        <v>766821.67448598135</v>
      </c>
      <c r="V774" s="2" t="str">
        <f>VLOOKUP($J774,'Material category'!B:D,3,0)</f>
        <v>CA</v>
      </c>
      <c r="W774" s="2" t="str">
        <f>VLOOKUP(G774,'Cust Category'!A:C,3,0)</f>
        <v>Key Account</v>
      </c>
      <c r="X774" s="2" t="str">
        <f>VLOOKUP(G774,'Cust Category'!A:C,2,0)</f>
        <v>CP All Public Company Limited</v>
      </c>
      <c r="Y774" s="31">
        <f t="shared" si="63"/>
        <v>62.79</v>
      </c>
      <c r="Z774">
        <f t="shared" si="64"/>
        <v>72</v>
      </c>
      <c r="AA774" s="48"/>
    </row>
    <row r="775" spans="1:27">
      <c r="A775" s="179">
        <v>45818</v>
      </c>
      <c r="B775" s="178" t="s">
        <v>5466</v>
      </c>
      <c r="C775" s="178" t="s">
        <v>5467</v>
      </c>
      <c r="D775" s="178" t="s">
        <v>12</v>
      </c>
      <c r="E775" s="178" t="s">
        <v>17</v>
      </c>
      <c r="F775" s="178" t="s">
        <v>5468</v>
      </c>
      <c r="G775" s="178" t="s">
        <v>1165</v>
      </c>
      <c r="H775" s="178" t="s">
        <v>22</v>
      </c>
      <c r="I775" s="178" t="s">
        <v>1383</v>
      </c>
      <c r="J775" s="178" t="s">
        <v>4786</v>
      </c>
      <c r="K775" s="178" t="s">
        <v>4854</v>
      </c>
      <c r="L775" s="180">
        <v>2500</v>
      </c>
      <c r="M775" s="181">
        <v>147978.81</v>
      </c>
      <c r="N775" s="2" t="str">
        <f>VLOOKUP($J775,'Material category'!B:D,2,0)</f>
        <v>CA MN</v>
      </c>
      <c r="O775" s="123">
        <f>VLOOKUP(E775,'Billing Type Category'!A:C,3,0)*$L775</f>
        <v>2500</v>
      </c>
      <c r="P775" s="123">
        <f>VLOOKUP($J775,'Material category'!B:F,5,FALSE)*O775</f>
        <v>156975</v>
      </c>
      <c r="Q775" s="123">
        <f t="shared" si="60"/>
        <v>8996.1900000000023</v>
      </c>
      <c r="R775" s="6">
        <f>VLOOKUP(E775,'Billing Type Category'!A:C,3,0)*M775</f>
        <v>147978.81</v>
      </c>
      <c r="S775" s="6">
        <f>VLOOKUP($J775,'Material category'!B:F,4,FALSE)*O775</f>
        <v>180000</v>
      </c>
      <c r="T775" s="6">
        <f t="shared" si="61"/>
        <v>11775.700934579439</v>
      </c>
      <c r="U775" s="6">
        <f t="shared" si="62"/>
        <v>159754.51093457945</v>
      </c>
      <c r="V775" s="2" t="str">
        <f>VLOOKUP($J775,'Material category'!B:D,3,0)</f>
        <v>CA</v>
      </c>
      <c r="W775" s="2" t="str">
        <f>VLOOKUP(G775,'Cust Category'!A:C,3,0)</f>
        <v>Key Account</v>
      </c>
      <c r="X775" s="2" t="str">
        <f>VLOOKUP(G775,'Cust Category'!A:C,2,0)</f>
        <v>CP All Public Company Limited</v>
      </c>
      <c r="Y775" s="31">
        <f t="shared" si="63"/>
        <v>62.79</v>
      </c>
      <c r="Z775">
        <f t="shared" si="64"/>
        <v>72</v>
      </c>
      <c r="AA775" s="48"/>
    </row>
    <row r="776" spans="1:27">
      <c r="A776" s="179">
        <v>45818</v>
      </c>
      <c r="B776" s="178" t="s">
        <v>5466</v>
      </c>
      <c r="C776" s="178" t="s">
        <v>5467</v>
      </c>
      <c r="D776" s="178" t="s">
        <v>12</v>
      </c>
      <c r="E776" s="178" t="s">
        <v>17</v>
      </c>
      <c r="F776" s="178" t="s">
        <v>5468</v>
      </c>
      <c r="G776" s="178" t="s">
        <v>1165</v>
      </c>
      <c r="H776" s="178" t="s">
        <v>22</v>
      </c>
      <c r="I776" s="178" t="s">
        <v>1383</v>
      </c>
      <c r="J776" s="178" t="s">
        <v>4801</v>
      </c>
      <c r="K776" s="178" t="s">
        <v>4834</v>
      </c>
      <c r="L776" s="180">
        <v>1500</v>
      </c>
      <c r="M776" s="181">
        <v>88787.32</v>
      </c>
      <c r="N776" s="2" t="str">
        <f>VLOOKUP($J776,'Material category'!B:D,2,0)</f>
        <v>CA 100S YL</v>
      </c>
      <c r="O776" s="123">
        <f>VLOOKUP(E776,'Billing Type Category'!A:C,3,0)*$L776</f>
        <v>1500</v>
      </c>
      <c r="P776" s="123">
        <f>VLOOKUP($J776,'Material category'!B:F,5,FALSE)*O776</f>
        <v>94185</v>
      </c>
      <c r="Q776" s="123">
        <f t="shared" si="60"/>
        <v>5397.679999999993</v>
      </c>
      <c r="R776" s="6">
        <f>VLOOKUP(E776,'Billing Type Category'!A:C,3,0)*M776</f>
        <v>88787.32</v>
      </c>
      <c r="S776" s="6">
        <f>VLOOKUP($J776,'Material category'!B:F,4,FALSE)*O776</f>
        <v>108000</v>
      </c>
      <c r="T776" s="6">
        <f t="shared" si="61"/>
        <v>7065.4205607476633</v>
      </c>
      <c r="U776" s="6">
        <f t="shared" si="62"/>
        <v>95852.740560747668</v>
      </c>
      <c r="V776" s="2" t="str">
        <f>VLOOKUP($J776,'Material category'!B:D,3,0)</f>
        <v>CAHD</v>
      </c>
      <c r="W776" s="2" t="str">
        <f>VLOOKUP(G776,'Cust Category'!A:C,3,0)</f>
        <v>Key Account</v>
      </c>
      <c r="X776" s="2" t="str">
        <f>VLOOKUP(G776,'Cust Category'!A:C,2,0)</f>
        <v>CP All Public Company Limited</v>
      </c>
      <c r="Y776" s="31">
        <f t="shared" si="63"/>
        <v>62.79</v>
      </c>
      <c r="Z776">
        <f t="shared" si="64"/>
        <v>72</v>
      </c>
      <c r="AA776" s="48"/>
    </row>
    <row r="777" spans="1:27">
      <c r="A777" s="179">
        <v>45818</v>
      </c>
      <c r="B777" s="178" t="s">
        <v>5466</v>
      </c>
      <c r="C777" s="178" t="s">
        <v>5467</v>
      </c>
      <c r="D777" s="178" t="s">
        <v>12</v>
      </c>
      <c r="E777" s="178" t="s">
        <v>17</v>
      </c>
      <c r="F777" s="178" t="s">
        <v>5468</v>
      </c>
      <c r="G777" s="178" t="s">
        <v>1165</v>
      </c>
      <c r="H777" s="178" t="s">
        <v>22</v>
      </c>
      <c r="I777" s="178" t="s">
        <v>1383</v>
      </c>
      <c r="J777" s="178" t="s">
        <v>4806</v>
      </c>
      <c r="K777" s="178" t="s">
        <v>4852</v>
      </c>
      <c r="L777" s="180">
        <v>500</v>
      </c>
      <c r="M777" s="181">
        <v>29595.77</v>
      </c>
      <c r="N777" s="2" t="str">
        <f>VLOOKUP($J777,'Material category'!B:D,2,0)</f>
        <v>CA 100S GR</v>
      </c>
      <c r="O777" s="123">
        <f>VLOOKUP(E777,'Billing Type Category'!A:C,3,0)*$L777</f>
        <v>500</v>
      </c>
      <c r="P777" s="123">
        <f>VLOOKUP($J777,'Material category'!B:F,5,FALSE)*O777</f>
        <v>31395</v>
      </c>
      <c r="Q777" s="123">
        <f t="shared" si="60"/>
        <v>1799.2299999999996</v>
      </c>
      <c r="R777" s="6">
        <f>VLOOKUP(E777,'Billing Type Category'!A:C,3,0)*M777</f>
        <v>29595.77</v>
      </c>
      <c r="S777" s="6">
        <f>VLOOKUP($J777,'Material category'!B:F,4,FALSE)*O777</f>
        <v>36000</v>
      </c>
      <c r="T777" s="6">
        <f t="shared" si="61"/>
        <v>2355.1401869158876</v>
      </c>
      <c r="U777" s="6">
        <f t="shared" si="62"/>
        <v>31950.910186915888</v>
      </c>
      <c r="V777" s="2" t="str">
        <f>VLOOKUP($J777,'Material category'!B:D,3,0)</f>
        <v>CAHD</v>
      </c>
      <c r="W777" s="2" t="str">
        <f>VLOOKUP(G777,'Cust Category'!A:C,3,0)</f>
        <v>Key Account</v>
      </c>
      <c r="X777" s="2" t="str">
        <f>VLOOKUP(G777,'Cust Category'!A:C,2,0)</f>
        <v>CP All Public Company Limited</v>
      </c>
      <c r="Y777" s="31">
        <f t="shared" si="63"/>
        <v>62.79</v>
      </c>
      <c r="Z777">
        <f t="shared" si="64"/>
        <v>72</v>
      </c>
      <c r="AA777" s="48"/>
    </row>
    <row r="778" spans="1:27">
      <c r="A778" s="179">
        <v>45818</v>
      </c>
      <c r="B778" s="178" t="s">
        <v>5469</v>
      </c>
      <c r="C778" s="178" t="s">
        <v>5470</v>
      </c>
      <c r="D778" s="178" t="s">
        <v>12</v>
      </c>
      <c r="E778" s="178" t="s">
        <v>17</v>
      </c>
      <c r="F778" s="178" t="s">
        <v>5471</v>
      </c>
      <c r="G778" s="178" t="s">
        <v>1165</v>
      </c>
      <c r="H778" s="178" t="s">
        <v>22</v>
      </c>
      <c r="I778" s="178" t="s">
        <v>1383</v>
      </c>
      <c r="J778" s="178" t="s">
        <v>4874</v>
      </c>
      <c r="K778" s="178" t="s">
        <v>4822</v>
      </c>
      <c r="L778" s="180">
        <v>2000</v>
      </c>
      <c r="M778" s="181">
        <v>197899.07</v>
      </c>
      <c r="N778" s="2" t="str">
        <f>VLOOKUP($J778,'Material category'!B:D,2,0)</f>
        <v>WI BL</v>
      </c>
      <c r="O778" s="123">
        <f>VLOOKUP(E778,'Billing Type Category'!A:C,3,0)*$L778</f>
        <v>2000</v>
      </c>
      <c r="P778" s="123">
        <f>VLOOKUP($J778,'Material category'!B:F,5,FALSE)*O778</f>
        <v>208300</v>
      </c>
      <c r="Q778" s="123">
        <f t="shared" si="60"/>
        <v>10400.929999999993</v>
      </c>
      <c r="R778" s="6">
        <f>VLOOKUP(E778,'Billing Type Category'!A:C,3,0)*M778</f>
        <v>197899.07</v>
      </c>
      <c r="S778" s="6">
        <f>VLOOKUP($J778,'Material category'!B:F,4,FALSE)*O778</f>
        <v>240000</v>
      </c>
      <c r="T778" s="6">
        <f t="shared" si="61"/>
        <v>15700.934579439252</v>
      </c>
      <c r="U778" s="6">
        <f t="shared" si="62"/>
        <v>213600.00457943926</v>
      </c>
      <c r="V778" s="2" t="str">
        <f>VLOOKUP($J778,'Material category'!B:D,3,0)</f>
        <v>WI</v>
      </c>
      <c r="W778" s="2" t="str">
        <f>VLOOKUP(G778,'Cust Category'!A:C,3,0)</f>
        <v>Key Account</v>
      </c>
      <c r="X778" s="2" t="str">
        <f>VLOOKUP(G778,'Cust Category'!A:C,2,0)</f>
        <v>CP All Public Company Limited</v>
      </c>
      <c r="Y778" s="31">
        <f t="shared" si="63"/>
        <v>104.15</v>
      </c>
      <c r="Z778">
        <f t="shared" si="64"/>
        <v>120</v>
      </c>
      <c r="AA778" s="48"/>
    </row>
    <row r="779" spans="1:27">
      <c r="A779" s="179">
        <v>45818</v>
      </c>
      <c r="B779" s="178" t="s">
        <v>5469</v>
      </c>
      <c r="C779" s="178" t="s">
        <v>5470</v>
      </c>
      <c r="D779" s="178" t="s">
        <v>12</v>
      </c>
      <c r="E779" s="178" t="s">
        <v>17</v>
      </c>
      <c r="F779" s="178" t="s">
        <v>5471</v>
      </c>
      <c r="G779" s="178" t="s">
        <v>1165</v>
      </c>
      <c r="H779" s="178" t="s">
        <v>22</v>
      </c>
      <c r="I779" s="178" t="s">
        <v>1383</v>
      </c>
      <c r="J779" s="178" t="s">
        <v>4898</v>
      </c>
      <c r="K779" s="178" t="s">
        <v>4830</v>
      </c>
      <c r="L779" s="180">
        <v>2000</v>
      </c>
      <c r="M779" s="181">
        <v>118383.09</v>
      </c>
      <c r="N779" s="2" t="str">
        <f>VLOOKUP($J779,'Material category'!B:D,2,0)</f>
        <v>WC RE</v>
      </c>
      <c r="O779" s="123">
        <f>VLOOKUP(E779,'Billing Type Category'!A:C,3,0)*$L779</f>
        <v>2000</v>
      </c>
      <c r="P779" s="123">
        <f>VLOOKUP($J779,'Material category'!B:F,5,FALSE)*O779</f>
        <v>125580</v>
      </c>
      <c r="Q779" s="123">
        <f t="shared" si="60"/>
        <v>7196.9100000000035</v>
      </c>
      <c r="R779" s="6">
        <f>VLOOKUP(E779,'Billing Type Category'!A:C,3,0)*M779</f>
        <v>118383.09</v>
      </c>
      <c r="S779" s="6">
        <f>VLOOKUP($J779,'Material category'!B:F,4,FALSE)*O779</f>
        <v>144000</v>
      </c>
      <c r="T779" s="6">
        <f t="shared" si="61"/>
        <v>9420.5607476635505</v>
      </c>
      <c r="U779" s="6">
        <f t="shared" si="62"/>
        <v>127803.65074766355</v>
      </c>
      <c r="V779" s="2" t="str">
        <f>VLOOKUP($J779,'Material category'!B:D,3,0)</f>
        <v>WI</v>
      </c>
      <c r="W779" s="2" t="str">
        <f>VLOOKUP(G779,'Cust Category'!A:C,3,0)</f>
        <v>Key Account</v>
      </c>
      <c r="X779" s="2" t="str">
        <f>VLOOKUP(G779,'Cust Category'!A:C,2,0)</f>
        <v>CP All Public Company Limited</v>
      </c>
      <c r="Y779" s="31">
        <f t="shared" si="63"/>
        <v>62.79</v>
      </c>
      <c r="Z779">
        <f t="shared" si="64"/>
        <v>72</v>
      </c>
      <c r="AA779" s="48"/>
    </row>
    <row r="780" spans="1:27">
      <c r="A780" s="179">
        <v>45818</v>
      </c>
      <c r="B780" s="178" t="s">
        <v>5469</v>
      </c>
      <c r="C780" s="178" t="s">
        <v>5470</v>
      </c>
      <c r="D780" s="178" t="s">
        <v>12</v>
      </c>
      <c r="E780" s="178" t="s">
        <v>17</v>
      </c>
      <c r="F780" s="178" t="s">
        <v>5471</v>
      </c>
      <c r="G780" s="178" t="s">
        <v>1165</v>
      </c>
      <c r="H780" s="178" t="s">
        <v>22</v>
      </c>
      <c r="I780" s="178" t="s">
        <v>1383</v>
      </c>
      <c r="J780" s="178" t="s">
        <v>4886</v>
      </c>
      <c r="K780" s="178" t="s">
        <v>4829</v>
      </c>
      <c r="L780" s="180">
        <v>5000</v>
      </c>
      <c r="M780" s="181">
        <v>295957.73</v>
      </c>
      <c r="N780" s="2" t="str">
        <f>VLOOKUP($J780,'Material category'!B:D,2,0)</f>
        <v>WC BL</v>
      </c>
      <c r="O780" s="123">
        <f>VLOOKUP(E780,'Billing Type Category'!A:C,3,0)*$L780</f>
        <v>5000</v>
      </c>
      <c r="P780" s="123">
        <f>VLOOKUP($J780,'Material category'!B:F,5,FALSE)*O780</f>
        <v>313950</v>
      </c>
      <c r="Q780" s="123">
        <f t="shared" si="60"/>
        <v>17992.270000000019</v>
      </c>
      <c r="R780" s="6">
        <f>VLOOKUP(E780,'Billing Type Category'!A:C,3,0)*M780</f>
        <v>295957.73</v>
      </c>
      <c r="S780" s="6">
        <f>VLOOKUP($J780,'Material category'!B:F,4,FALSE)*O780</f>
        <v>360000</v>
      </c>
      <c r="T780" s="6">
        <f t="shared" si="61"/>
        <v>23551.401869158879</v>
      </c>
      <c r="U780" s="6">
        <f t="shared" si="62"/>
        <v>319509.13186915888</v>
      </c>
      <c r="V780" s="2" t="str">
        <f>VLOOKUP($J780,'Material category'!B:D,3,0)</f>
        <v>WI</v>
      </c>
      <c r="W780" s="2" t="str">
        <f>VLOOKUP(G780,'Cust Category'!A:C,3,0)</f>
        <v>Key Account</v>
      </c>
      <c r="X780" s="2" t="str">
        <f>VLOOKUP(G780,'Cust Category'!A:C,2,0)</f>
        <v>CP All Public Company Limited</v>
      </c>
      <c r="Y780" s="31">
        <f t="shared" si="63"/>
        <v>62.79</v>
      </c>
      <c r="Z780">
        <f t="shared" si="64"/>
        <v>72</v>
      </c>
      <c r="AA780" s="48"/>
    </row>
    <row r="781" spans="1:27">
      <c r="A781" s="179">
        <v>45818</v>
      </c>
      <c r="B781" s="178" t="s">
        <v>5469</v>
      </c>
      <c r="C781" s="178" t="s">
        <v>5470</v>
      </c>
      <c r="D781" s="178" t="s">
        <v>12</v>
      </c>
      <c r="E781" s="178" t="s">
        <v>17</v>
      </c>
      <c r="F781" s="178" t="s">
        <v>5471</v>
      </c>
      <c r="G781" s="178" t="s">
        <v>1165</v>
      </c>
      <c r="H781" s="178" t="s">
        <v>22</v>
      </c>
      <c r="I781" s="178" t="s">
        <v>1383</v>
      </c>
      <c r="J781" s="178" t="s">
        <v>4900</v>
      </c>
      <c r="K781" s="178" t="s">
        <v>4831</v>
      </c>
      <c r="L781" s="180">
        <v>500</v>
      </c>
      <c r="M781" s="181">
        <v>29595.77</v>
      </c>
      <c r="N781" s="2" t="str">
        <f>VLOOKUP($J781,'Material category'!B:D,2,0)</f>
        <v>WC GR</v>
      </c>
      <c r="O781" s="123">
        <f>VLOOKUP(E781,'Billing Type Category'!A:C,3,0)*$L781</f>
        <v>500</v>
      </c>
      <c r="P781" s="123">
        <f>VLOOKUP($J781,'Material category'!B:F,5,FALSE)*O781</f>
        <v>31395</v>
      </c>
      <c r="Q781" s="123">
        <f t="shared" si="60"/>
        <v>1799.2299999999996</v>
      </c>
      <c r="R781" s="6">
        <f>VLOOKUP(E781,'Billing Type Category'!A:C,3,0)*M781</f>
        <v>29595.77</v>
      </c>
      <c r="S781" s="6">
        <f>VLOOKUP($J781,'Material category'!B:F,4,FALSE)*O781</f>
        <v>36000</v>
      </c>
      <c r="T781" s="6">
        <f t="shared" si="61"/>
        <v>2355.1401869158876</v>
      </c>
      <c r="U781" s="6">
        <f t="shared" si="62"/>
        <v>31950.910186915888</v>
      </c>
      <c r="V781" s="2" t="str">
        <f>VLOOKUP($J781,'Material category'!B:D,3,0)</f>
        <v>WI</v>
      </c>
      <c r="W781" s="2" t="str">
        <f>VLOOKUP(G781,'Cust Category'!A:C,3,0)</f>
        <v>Key Account</v>
      </c>
      <c r="X781" s="2" t="str">
        <f>VLOOKUP(G781,'Cust Category'!A:C,2,0)</f>
        <v>CP All Public Company Limited</v>
      </c>
      <c r="Y781" s="31">
        <f t="shared" si="63"/>
        <v>62.79</v>
      </c>
      <c r="Z781">
        <f t="shared" si="64"/>
        <v>72</v>
      </c>
      <c r="AA781" s="48"/>
    </row>
    <row r="782" spans="1:27">
      <c r="A782" s="179">
        <v>45818</v>
      </c>
      <c r="B782" s="178" t="s">
        <v>5472</v>
      </c>
      <c r="C782" s="178" t="s">
        <v>5473</v>
      </c>
      <c r="D782" s="178" t="s">
        <v>12</v>
      </c>
      <c r="E782" s="178" t="s">
        <v>17</v>
      </c>
      <c r="F782" s="178" t="s">
        <v>5474</v>
      </c>
      <c r="G782" s="178" t="s">
        <v>1165</v>
      </c>
      <c r="H782" s="178" t="s">
        <v>22</v>
      </c>
      <c r="I782" s="178" t="s">
        <v>1382</v>
      </c>
      <c r="J782" s="178" t="s">
        <v>4785</v>
      </c>
      <c r="K782" s="178" t="s">
        <v>4832</v>
      </c>
      <c r="L782" s="180">
        <v>5000</v>
      </c>
      <c r="M782" s="181">
        <v>295957.63</v>
      </c>
      <c r="N782" s="2" t="str">
        <f>VLOOKUP($J782,'Material category'!B:D,2,0)</f>
        <v>CA FL</v>
      </c>
      <c r="O782" s="123">
        <f>VLOOKUP(E782,'Billing Type Category'!A:C,3,0)*$L782</f>
        <v>5000</v>
      </c>
      <c r="P782" s="123">
        <f>VLOOKUP($J782,'Material category'!B:F,5,FALSE)*O782</f>
        <v>313950</v>
      </c>
      <c r="Q782" s="123">
        <f t="shared" si="60"/>
        <v>17992.369999999995</v>
      </c>
      <c r="R782" s="6">
        <f>VLOOKUP(E782,'Billing Type Category'!A:C,3,0)*M782</f>
        <v>295957.63</v>
      </c>
      <c r="S782" s="6">
        <f>VLOOKUP($J782,'Material category'!B:F,4,FALSE)*O782</f>
        <v>360000</v>
      </c>
      <c r="T782" s="6">
        <f t="shared" si="61"/>
        <v>23551.401869158879</v>
      </c>
      <c r="U782" s="6">
        <f t="shared" si="62"/>
        <v>319509.03186915891</v>
      </c>
      <c r="V782" s="2" t="str">
        <f>VLOOKUP($J782,'Material category'!B:D,3,0)</f>
        <v>CA</v>
      </c>
      <c r="W782" s="2" t="str">
        <f>VLOOKUP(G782,'Cust Category'!A:C,3,0)</f>
        <v>Key Account</v>
      </c>
      <c r="X782" s="2" t="str">
        <f>VLOOKUP(G782,'Cust Category'!A:C,2,0)</f>
        <v>CP All Public Company Limited</v>
      </c>
      <c r="Y782" s="31">
        <f t="shared" si="63"/>
        <v>62.79</v>
      </c>
      <c r="Z782">
        <f t="shared" si="64"/>
        <v>72</v>
      </c>
      <c r="AA782" s="48"/>
    </row>
    <row r="783" spans="1:27">
      <c r="A783" s="179">
        <v>45818</v>
      </c>
      <c r="B783" s="178" t="s">
        <v>5472</v>
      </c>
      <c r="C783" s="178" t="s">
        <v>5473</v>
      </c>
      <c r="D783" s="178" t="s">
        <v>12</v>
      </c>
      <c r="E783" s="178" t="s">
        <v>17</v>
      </c>
      <c r="F783" s="178" t="s">
        <v>5474</v>
      </c>
      <c r="G783" s="178" t="s">
        <v>1165</v>
      </c>
      <c r="H783" s="178" t="s">
        <v>22</v>
      </c>
      <c r="I783" s="178" t="s">
        <v>1382</v>
      </c>
      <c r="J783" s="178" t="s">
        <v>4782</v>
      </c>
      <c r="K783" s="178" t="s">
        <v>4833</v>
      </c>
      <c r="L783" s="180">
        <v>1500</v>
      </c>
      <c r="M783" s="181">
        <v>88787.29</v>
      </c>
      <c r="N783" s="2" t="str">
        <f>VLOOKUP($J783,'Material category'!B:D,2,0)</f>
        <v>CA BL</v>
      </c>
      <c r="O783" s="123">
        <f>VLOOKUP(E783,'Billing Type Category'!A:C,3,0)*$L783</f>
        <v>1500</v>
      </c>
      <c r="P783" s="123">
        <f>VLOOKUP($J783,'Material category'!B:F,5,FALSE)*O783</f>
        <v>94185</v>
      </c>
      <c r="Q783" s="123">
        <f t="shared" si="60"/>
        <v>5397.7100000000064</v>
      </c>
      <c r="R783" s="6">
        <f>VLOOKUP(E783,'Billing Type Category'!A:C,3,0)*M783</f>
        <v>88787.29</v>
      </c>
      <c r="S783" s="6">
        <f>VLOOKUP($J783,'Material category'!B:F,4,FALSE)*O783</f>
        <v>108000</v>
      </c>
      <c r="T783" s="6">
        <f t="shared" si="61"/>
        <v>7065.4205607476633</v>
      </c>
      <c r="U783" s="6">
        <f t="shared" si="62"/>
        <v>95852.710560747655</v>
      </c>
      <c r="V783" s="2" t="str">
        <f>VLOOKUP($J783,'Material category'!B:D,3,0)</f>
        <v>CA</v>
      </c>
      <c r="W783" s="2" t="str">
        <f>VLOOKUP(G783,'Cust Category'!A:C,3,0)</f>
        <v>Key Account</v>
      </c>
      <c r="X783" s="2" t="str">
        <f>VLOOKUP(G783,'Cust Category'!A:C,2,0)</f>
        <v>CP All Public Company Limited</v>
      </c>
      <c r="Y783" s="31">
        <f t="shared" si="63"/>
        <v>62.79</v>
      </c>
      <c r="Z783">
        <f t="shared" si="64"/>
        <v>72</v>
      </c>
      <c r="AA783" s="48"/>
    </row>
    <row r="784" spans="1:27">
      <c r="A784" s="179">
        <v>45818</v>
      </c>
      <c r="B784" s="178" t="s">
        <v>5472</v>
      </c>
      <c r="C784" s="178" t="s">
        <v>5473</v>
      </c>
      <c r="D784" s="178" t="s">
        <v>12</v>
      </c>
      <c r="E784" s="178" t="s">
        <v>17</v>
      </c>
      <c r="F784" s="178" t="s">
        <v>5474</v>
      </c>
      <c r="G784" s="178" t="s">
        <v>1165</v>
      </c>
      <c r="H784" s="178" t="s">
        <v>22</v>
      </c>
      <c r="I784" s="178" t="s">
        <v>1382</v>
      </c>
      <c r="J784" s="178" t="s">
        <v>4786</v>
      </c>
      <c r="K784" s="178" t="s">
        <v>4854</v>
      </c>
      <c r="L784" s="180">
        <v>2500</v>
      </c>
      <c r="M784" s="181">
        <v>147978.81</v>
      </c>
      <c r="N784" s="2" t="str">
        <f>VLOOKUP($J784,'Material category'!B:D,2,0)</f>
        <v>CA MN</v>
      </c>
      <c r="O784" s="123">
        <f>VLOOKUP(E784,'Billing Type Category'!A:C,3,0)*$L784</f>
        <v>2500</v>
      </c>
      <c r="P784" s="123">
        <f>VLOOKUP($J784,'Material category'!B:F,5,FALSE)*O784</f>
        <v>156975</v>
      </c>
      <c r="Q784" s="123">
        <f t="shared" si="60"/>
        <v>8996.1900000000023</v>
      </c>
      <c r="R784" s="6">
        <f>VLOOKUP(E784,'Billing Type Category'!A:C,3,0)*M784</f>
        <v>147978.81</v>
      </c>
      <c r="S784" s="6">
        <f>VLOOKUP($J784,'Material category'!B:F,4,FALSE)*O784</f>
        <v>180000</v>
      </c>
      <c r="T784" s="6">
        <f t="shared" si="61"/>
        <v>11775.700934579439</v>
      </c>
      <c r="U784" s="6">
        <f t="shared" si="62"/>
        <v>159754.51093457945</v>
      </c>
      <c r="V784" s="2" t="str">
        <f>VLOOKUP($J784,'Material category'!B:D,3,0)</f>
        <v>CA</v>
      </c>
      <c r="W784" s="2" t="str">
        <f>VLOOKUP(G784,'Cust Category'!A:C,3,0)</f>
        <v>Key Account</v>
      </c>
      <c r="X784" s="2" t="str">
        <f>VLOOKUP(G784,'Cust Category'!A:C,2,0)</f>
        <v>CP All Public Company Limited</v>
      </c>
      <c r="Y784" s="31">
        <f t="shared" si="63"/>
        <v>62.79</v>
      </c>
      <c r="Z784">
        <f t="shared" si="64"/>
        <v>72</v>
      </c>
      <c r="AA784" s="48"/>
    </row>
    <row r="785" spans="1:27">
      <c r="A785" s="179">
        <v>45818</v>
      </c>
      <c r="B785" s="178" t="s">
        <v>5472</v>
      </c>
      <c r="C785" s="178" t="s">
        <v>5473</v>
      </c>
      <c r="D785" s="178" t="s">
        <v>12</v>
      </c>
      <c r="E785" s="178" t="s">
        <v>17</v>
      </c>
      <c r="F785" s="178" t="s">
        <v>5474</v>
      </c>
      <c r="G785" s="178" t="s">
        <v>1165</v>
      </c>
      <c r="H785" s="178" t="s">
        <v>22</v>
      </c>
      <c r="I785" s="178" t="s">
        <v>1382</v>
      </c>
      <c r="J785" s="178" t="s">
        <v>4801</v>
      </c>
      <c r="K785" s="178" t="s">
        <v>4834</v>
      </c>
      <c r="L785" s="180">
        <v>5000</v>
      </c>
      <c r="M785" s="181">
        <v>295957.73</v>
      </c>
      <c r="N785" s="2" t="str">
        <f>VLOOKUP($J785,'Material category'!B:D,2,0)</f>
        <v>CA 100S YL</v>
      </c>
      <c r="O785" s="123">
        <f>VLOOKUP(E785,'Billing Type Category'!A:C,3,0)*$L785</f>
        <v>5000</v>
      </c>
      <c r="P785" s="123">
        <f>VLOOKUP($J785,'Material category'!B:F,5,FALSE)*O785</f>
        <v>313950</v>
      </c>
      <c r="Q785" s="123">
        <f t="shared" si="60"/>
        <v>17992.270000000019</v>
      </c>
      <c r="R785" s="6">
        <f>VLOOKUP(E785,'Billing Type Category'!A:C,3,0)*M785</f>
        <v>295957.73</v>
      </c>
      <c r="S785" s="6">
        <f>VLOOKUP($J785,'Material category'!B:F,4,FALSE)*O785</f>
        <v>360000</v>
      </c>
      <c r="T785" s="6">
        <f t="shared" si="61"/>
        <v>23551.401869158879</v>
      </c>
      <c r="U785" s="6">
        <f t="shared" si="62"/>
        <v>319509.13186915888</v>
      </c>
      <c r="V785" s="2" t="str">
        <f>VLOOKUP($J785,'Material category'!B:D,3,0)</f>
        <v>CAHD</v>
      </c>
      <c r="W785" s="2" t="str">
        <f>VLOOKUP(G785,'Cust Category'!A:C,3,0)</f>
        <v>Key Account</v>
      </c>
      <c r="X785" s="2" t="str">
        <f>VLOOKUP(G785,'Cust Category'!A:C,2,0)</f>
        <v>CP All Public Company Limited</v>
      </c>
      <c r="Y785" s="31">
        <f t="shared" si="63"/>
        <v>62.79</v>
      </c>
      <c r="Z785">
        <f t="shared" si="64"/>
        <v>72</v>
      </c>
      <c r="AA785" s="48"/>
    </row>
    <row r="786" spans="1:27">
      <c r="A786" s="179">
        <v>45818</v>
      </c>
      <c r="B786" s="178" t="s">
        <v>5472</v>
      </c>
      <c r="C786" s="178" t="s">
        <v>5473</v>
      </c>
      <c r="D786" s="178" t="s">
        <v>12</v>
      </c>
      <c r="E786" s="178" t="s">
        <v>17</v>
      </c>
      <c r="F786" s="178" t="s">
        <v>5474</v>
      </c>
      <c r="G786" s="178" t="s">
        <v>1165</v>
      </c>
      <c r="H786" s="178" t="s">
        <v>22</v>
      </c>
      <c r="I786" s="178" t="s">
        <v>1382</v>
      </c>
      <c r="J786" s="178" t="s">
        <v>4806</v>
      </c>
      <c r="K786" s="178" t="s">
        <v>4852</v>
      </c>
      <c r="L786" s="180">
        <v>3000</v>
      </c>
      <c r="M786" s="181">
        <v>177574.64</v>
      </c>
      <c r="N786" s="2" t="str">
        <f>VLOOKUP($J786,'Material category'!B:D,2,0)</f>
        <v>CA 100S GR</v>
      </c>
      <c r="O786" s="123">
        <f>VLOOKUP(E786,'Billing Type Category'!A:C,3,0)*$L786</f>
        <v>3000</v>
      </c>
      <c r="P786" s="123">
        <f>VLOOKUP($J786,'Material category'!B:F,5,FALSE)*O786</f>
        <v>188370</v>
      </c>
      <c r="Q786" s="123">
        <f t="shared" si="60"/>
        <v>10795.359999999986</v>
      </c>
      <c r="R786" s="6">
        <f>VLOOKUP(E786,'Billing Type Category'!A:C,3,0)*M786</f>
        <v>177574.64</v>
      </c>
      <c r="S786" s="6">
        <f>VLOOKUP($J786,'Material category'!B:F,4,FALSE)*O786</f>
        <v>216000</v>
      </c>
      <c r="T786" s="6">
        <f t="shared" si="61"/>
        <v>14130.841121495327</v>
      </c>
      <c r="U786" s="6">
        <f t="shared" si="62"/>
        <v>191705.48112149534</v>
      </c>
      <c r="V786" s="2" t="str">
        <f>VLOOKUP($J786,'Material category'!B:D,3,0)</f>
        <v>CAHD</v>
      </c>
      <c r="W786" s="2" t="str">
        <f>VLOOKUP(G786,'Cust Category'!A:C,3,0)</f>
        <v>Key Account</v>
      </c>
      <c r="X786" s="2" t="str">
        <f>VLOOKUP(G786,'Cust Category'!A:C,2,0)</f>
        <v>CP All Public Company Limited</v>
      </c>
      <c r="Y786" s="31">
        <f t="shared" si="63"/>
        <v>62.79</v>
      </c>
      <c r="Z786">
        <f t="shared" si="64"/>
        <v>72</v>
      </c>
      <c r="AA786" s="48"/>
    </row>
    <row r="787" spans="1:27">
      <c r="A787" s="179">
        <v>45818</v>
      </c>
      <c r="B787" s="178" t="s">
        <v>5475</v>
      </c>
      <c r="C787" s="178" t="s">
        <v>5476</v>
      </c>
      <c r="D787" s="178" t="s">
        <v>12</v>
      </c>
      <c r="E787" s="178" t="s">
        <v>17</v>
      </c>
      <c r="F787" s="178" t="s">
        <v>5477</v>
      </c>
      <c r="G787" s="178" t="s">
        <v>1165</v>
      </c>
      <c r="H787" s="178" t="s">
        <v>22</v>
      </c>
      <c r="I787" s="178" t="s">
        <v>1382</v>
      </c>
      <c r="J787" s="178" t="s">
        <v>4898</v>
      </c>
      <c r="K787" s="178" t="s">
        <v>4830</v>
      </c>
      <c r="L787" s="180">
        <v>2000</v>
      </c>
      <c r="M787" s="181">
        <v>118383.09</v>
      </c>
      <c r="N787" s="2" t="str">
        <f>VLOOKUP($J787,'Material category'!B:D,2,0)</f>
        <v>WC RE</v>
      </c>
      <c r="O787" s="123">
        <f>VLOOKUP(E787,'Billing Type Category'!A:C,3,0)*$L787</f>
        <v>2000</v>
      </c>
      <c r="P787" s="123">
        <f>VLOOKUP($J787,'Material category'!B:F,5,FALSE)*O787</f>
        <v>125580</v>
      </c>
      <c r="Q787" s="123">
        <f t="shared" si="60"/>
        <v>7196.9100000000035</v>
      </c>
      <c r="R787" s="6">
        <f>VLOOKUP(E787,'Billing Type Category'!A:C,3,0)*M787</f>
        <v>118383.09</v>
      </c>
      <c r="S787" s="6">
        <f>VLOOKUP($J787,'Material category'!B:F,4,FALSE)*O787</f>
        <v>144000</v>
      </c>
      <c r="T787" s="6">
        <f t="shared" si="61"/>
        <v>9420.5607476635505</v>
      </c>
      <c r="U787" s="6">
        <f t="shared" si="62"/>
        <v>127803.65074766355</v>
      </c>
      <c r="V787" s="2" t="str">
        <f>VLOOKUP($J787,'Material category'!B:D,3,0)</f>
        <v>WI</v>
      </c>
      <c r="W787" s="2" t="str">
        <f>VLOOKUP(G787,'Cust Category'!A:C,3,0)</f>
        <v>Key Account</v>
      </c>
      <c r="X787" s="2" t="str">
        <f>VLOOKUP(G787,'Cust Category'!A:C,2,0)</f>
        <v>CP All Public Company Limited</v>
      </c>
      <c r="Y787" s="31">
        <f t="shared" si="63"/>
        <v>62.79</v>
      </c>
      <c r="Z787">
        <f t="shared" si="64"/>
        <v>72</v>
      </c>
      <c r="AA787" s="48"/>
    </row>
    <row r="788" spans="1:27">
      <c r="A788" s="179">
        <v>45818</v>
      </c>
      <c r="B788" s="178" t="s">
        <v>5475</v>
      </c>
      <c r="C788" s="178" t="s">
        <v>5476</v>
      </c>
      <c r="D788" s="178" t="s">
        <v>12</v>
      </c>
      <c r="E788" s="178" t="s">
        <v>17</v>
      </c>
      <c r="F788" s="178" t="s">
        <v>5477</v>
      </c>
      <c r="G788" s="178" t="s">
        <v>1165</v>
      </c>
      <c r="H788" s="178" t="s">
        <v>22</v>
      </c>
      <c r="I788" s="178" t="s">
        <v>1382</v>
      </c>
      <c r="J788" s="178" t="s">
        <v>4886</v>
      </c>
      <c r="K788" s="178" t="s">
        <v>4829</v>
      </c>
      <c r="L788" s="180">
        <v>1500</v>
      </c>
      <c r="M788" s="181">
        <v>88787.32</v>
      </c>
      <c r="N788" s="2" t="str">
        <f>VLOOKUP($J788,'Material category'!B:D,2,0)</f>
        <v>WC BL</v>
      </c>
      <c r="O788" s="123">
        <f>VLOOKUP(E788,'Billing Type Category'!A:C,3,0)*$L788</f>
        <v>1500</v>
      </c>
      <c r="P788" s="123">
        <f>VLOOKUP($J788,'Material category'!B:F,5,FALSE)*O788</f>
        <v>94185</v>
      </c>
      <c r="Q788" s="123">
        <f t="shared" si="60"/>
        <v>5397.679999999993</v>
      </c>
      <c r="R788" s="6">
        <f>VLOOKUP(E788,'Billing Type Category'!A:C,3,0)*M788</f>
        <v>88787.32</v>
      </c>
      <c r="S788" s="6">
        <f>VLOOKUP($J788,'Material category'!B:F,4,FALSE)*O788</f>
        <v>108000</v>
      </c>
      <c r="T788" s="6">
        <f t="shared" si="61"/>
        <v>7065.4205607476633</v>
      </c>
      <c r="U788" s="6">
        <f t="shared" si="62"/>
        <v>95852.740560747668</v>
      </c>
      <c r="V788" s="2" t="str">
        <f>VLOOKUP($J788,'Material category'!B:D,3,0)</f>
        <v>WI</v>
      </c>
      <c r="W788" s="2" t="str">
        <f>VLOOKUP(G788,'Cust Category'!A:C,3,0)</f>
        <v>Key Account</v>
      </c>
      <c r="X788" s="2" t="str">
        <f>VLOOKUP(G788,'Cust Category'!A:C,2,0)</f>
        <v>CP All Public Company Limited</v>
      </c>
      <c r="Y788" s="31">
        <f t="shared" si="63"/>
        <v>62.79</v>
      </c>
      <c r="Z788">
        <f t="shared" si="64"/>
        <v>72</v>
      </c>
      <c r="AA788" s="48"/>
    </row>
    <row r="789" spans="1:27">
      <c r="A789" s="179">
        <v>45818</v>
      </c>
      <c r="B789" s="178" t="s">
        <v>5475</v>
      </c>
      <c r="C789" s="178" t="s">
        <v>5476</v>
      </c>
      <c r="D789" s="178" t="s">
        <v>12</v>
      </c>
      <c r="E789" s="178" t="s">
        <v>17</v>
      </c>
      <c r="F789" s="178" t="s">
        <v>5477</v>
      </c>
      <c r="G789" s="178" t="s">
        <v>1165</v>
      </c>
      <c r="H789" s="178" t="s">
        <v>22</v>
      </c>
      <c r="I789" s="178" t="s">
        <v>1382</v>
      </c>
      <c r="J789" s="178" t="s">
        <v>4900</v>
      </c>
      <c r="K789" s="178" t="s">
        <v>4831</v>
      </c>
      <c r="L789" s="180">
        <v>1500</v>
      </c>
      <c r="M789" s="181">
        <v>88787.32</v>
      </c>
      <c r="N789" s="2" t="str">
        <f>VLOOKUP($J789,'Material category'!B:D,2,0)</f>
        <v>WC GR</v>
      </c>
      <c r="O789" s="123">
        <f>VLOOKUP(E789,'Billing Type Category'!A:C,3,0)*$L789</f>
        <v>1500</v>
      </c>
      <c r="P789" s="123">
        <f>VLOOKUP($J789,'Material category'!B:F,5,FALSE)*O789</f>
        <v>94185</v>
      </c>
      <c r="Q789" s="123">
        <f t="shared" si="60"/>
        <v>5397.679999999993</v>
      </c>
      <c r="R789" s="6">
        <f>VLOOKUP(E789,'Billing Type Category'!A:C,3,0)*M789</f>
        <v>88787.32</v>
      </c>
      <c r="S789" s="6">
        <f>VLOOKUP($J789,'Material category'!B:F,4,FALSE)*O789</f>
        <v>108000</v>
      </c>
      <c r="T789" s="6">
        <f t="shared" si="61"/>
        <v>7065.4205607476633</v>
      </c>
      <c r="U789" s="6">
        <f t="shared" si="62"/>
        <v>95852.740560747668</v>
      </c>
      <c r="V789" s="2" t="str">
        <f>VLOOKUP($J789,'Material category'!B:D,3,0)</f>
        <v>WI</v>
      </c>
      <c r="W789" s="2" t="str">
        <f>VLOOKUP(G789,'Cust Category'!A:C,3,0)</f>
        <v>Key Account</v>
      </c>
      <c r="X789" s="2" t="str">
        <f>VLOOKUP(G789,'Cust Category'!A:C,2,0)</f>
        <v>CP All Public Company Limited</v>
      </c>
      <c r="Y789" s="31">
        <f t="shared" si="63"/>
        <v>62.79</v>
      </c>
      <c r="Z789">
        <f t="shared" si="64"/>
        <v>72</v>
      </c>
      <c r="AA789" s="48"/>
    </row>
    <row r="790" spans="1:27">
      <c r="A790" s="179">
        <v>45818</v>
      </c>
      <c r="B790" s="178" t="s">
        <v>5478</v>
      </c>
      <c r="C790" s="178" t="s">
        <v>5479</v>
      </c>
      <c r="D790" s="178" t="s">
        <v>12</v>
      </c>
      <c r="E790" s="178" t="s">
        <v>17</v>
      </c>
      <c r="F790" s="178" t="s">
        <v>5480</v>
      </c>
      <c r="G790" s="178" t="s">
        <v>1165</v>
      </c>
      <c r="H790" s="178" t="s">
        <v>22</v>
      </c>
      <c r="I790" s="178" t="s">
        <v>1384</v>
      </c>
      <c r="J790" s="178" t="s">
        <v>4791</v>
      </c>
      <c r="K790" s="178" t="s">
        <v>4820</v>
      </c>
      <c r="L790" s="180">
        <v>500</v>
      </c>
      <c r="M790" s="181">
        <v>66669.14</v>
      </c>
      <c r="N790" s="2" t="str">
        <f>VLOOKUP($J790,'Material category'!B:D,2,0)</f>
        <v>ME SB</v>
      </c>
      <c r="O790" s="123">
        <f>VLOOKUP(E790,'Billing Type Category'!A:C,3,0)*$L790</f>
        <v>500</v>
      </c>
      <c r="P790" s="123">
        <f>VLOOKUP($J790,'Material category'!B:F,5,FALSE)*O790</f>
        <v>69265</v>
      </c>
      <c r="Q790" s="123">
        <f t="shared" si="60"/>
        <v>2595.8600000000006</v>
      </c>
      <c r="R790" s="6">
        <f>VLOOKUP(E790,'Billing Type Category'!A:C,3,0)*M790</f>
        <v>66669.14</v>
      </c>
      <c r="S790" s="6">
        <f>VLOOKUP($J790,'Material category'!B:F,4,FALSE)*O790</f>
        <v>80000</v>
      </c>
      <c r="T790" s="6">
        <f t="shared" si="61"/>
        <v>5233.6448598130837</v>
      </c>
      <c r="U790" s="6">
        <f t="shared" si="62"/>
        <v>71902.78485981308</v>
      </c>
      <c r="V790" s="2" t="str">
        <f>VLOOKUP($J790,'Material category'!B:D,3,0)</f>
        <v>EV</v>
      </c>
      <c r="W790" s="2" t="str">
        <f>VLOOKUP(G790,'Cust Category'!A:C,3,0)</f>
        <v>Key Account</v>
      </c>
      <c r="X790" s="2" t="str">
        <f>VLOOKUP(G790,'Cust Category'!A:C,2,0)</f>
        <v>CP All Public Company Limited</v>
      </c>
      <c r="Y790" s="31">
        <f t="shared" si="63"/>
        <v>138.53</v>
      </c>
      <c r="Z790">
        <f t="shared" si="64"/>
        <v>160</v>
      </c>
      <c r="AA790" s="48"/>
    </row>
    <row r="791" spans="1:27">
      <c r="A791" s="179">
        <v>45818</v>
      </c>
      <c r="B791" s="178" t="s">
        <v>5478</v>
      </c>
      <c r="C791" s="178" t="s">
        <v>5479</v>
      </c>
      <c r="D791" s="178" t="s">
        <v>12</v>
      </c>
      <c r="E791" s="178" t="s">
        <v>17</v>
      </c>
      <c r="F791" s="178" t="s">
        <v>5480</v>
      </c>
      <c r="G791" s="178" t="s">
        <v>1165</v>
      </c>
      <c r="H791" s="178" t="s">
        <v>22</v>
      </c>
      <c r="I791" s="178" t="s">
        <v>1384</v>
      </c>
      <c r="J791" s="178" t="s">
        <v>4785</v>
      </c>
      <c r="K791" s="178" t="s">
        <v>4832</v>
      </c>
      <c r="L791" s="180">
        <v>10000</v>
      </c>
      <c r="M791" s="181">
        <v>591915.26</v>
      </c>
      <c r="N791" s="2" t="str">
        <f>VLOOKUP($J791,'Material category'!B:D,2,0)</f>
        <v>CA FL</v>
      </c>
      <c r="O791" s="123">
        <f>VLOOKUP(E791,'Billing Type Category'!A:C,3,0)*$L791</f>
        <v>10000</v>
      </c>
      <c r="P791" s="123">
        <f>VLOOKUP($J791,'Material category'!B:F,5,FALSE)*O791</f>
        <v>627900</v>
      </c>
      <c r="Q791" s="123">
        <f t="shared" si="60"/>
        <v>35984.739999999991</v>
      </c>
      <c r="R791" s="6">
        <f>VLOOKUP(E791,'Billing Type Category'!A:C,3,0)*M791</f>
        <v>591915.26</v>
      </c>
      <c r="S791" s="6">
        <f>VLOOKUP($J791,'Material category'!B:F,4,FALSE)*O791</f>
        <v>720000</v>
      </c>
      <c r="T791" s="6">
        <f t="shared" si="61"/>
        <v>47102.803738317758</v>
      </c>
      <c r="U791" s="6">
        <f t="shared" si="62"/>
        <v>639018.06373831781</v>
      </c>
      <c r="V791" s="2" t="str">
        <f>VLOOKUP($J791,'Material category'!B:D,3,0)</f>
        <v>CA</v>
      </c>
      <c r="W791" s="2" t="str">
        <f>VLOOKUP(G791,'Cust Category'!A:C,3,0)</f>
        <v>Key Account</v>
      </c>
      <c r="X791" s="2" t="str">
        <f>VLOOKUP(G791,'Cust Category'!A:C,2,0)</f>
        <v>CP All Public Company Limited</v>
      </c>
      <c r="Y791" s="31">
        <f t="shared" si="63"/>
        <v>62.79</v>
      </c>
      <c r="Z791">
        <f t="shared" si="64"/>
        <v>72</v>
      </c>
      <c r="AA791" s="48"/>
    </row>
    <row r="792" spans="1:27">
      <c r="A792" s="179">
        <v>45818</v>
      </c>
      <c r="B792" s="178" t="s">
        <v>5478</v>
      </c>
      <c r="C792" s="178" t="s">
        <v>5479</v>
      </c>
      <c r="D792" s="178" t="s">
        <v>12</v>
      </c>
      <c r="E792" s="178" t="s">
        <v>17</v>
      </c>
      <c r="F792" s="178" t="s">
        <v>5480</v>
      </c>
      <c r="G792" s="178" t="s">
        <v>1165</v>
      </c>
      <c r="H792" s="178" t="s">
        <v>22</v>
      </c>
      <c r="I792" s="178" t="s">
        <v>1384</v>
      </c>
      <c r="J792" s="178" t="s">
        <v>4782</v>
      </c>
      <c r="K792" s="178" t="s">
        <v>4833</v>
      </c>
      <c r="L792" s="180">
        <v>2000</v>
      </c>
      <c r="M792" s="181">
        <v>118383.05</v>
      </c>
      <c r="N792" s="2" t="str">
        <f>VLOOKUP($J792,'Material category'!B:D,2,0)</f>
        <v>CA BL</v>
      </c>
      <c r="O792" s="123">
        <f>VLOOKUP(E792,'Billing Type Category'!A:C,3,0)*$L792</f>
        <v>2000</v>
      </c>
      <c r="P792" s="123">
        <f>VLOOKUP($J792,'Material category'!B:F,5,FALSE)*O792</f>
        <v>125580</v>
      </c>
      <c r="Q792" s="123">
        <f t="shared" si="60"/>
        <v>7196.9499999999971</v>
      </c>
      <c r="R792" s="6">
        <f>VLOOKUP(E792,'Billing Type Category'!A:C,3,0)*M792</f>
        <v>118383.05</v>
      </c>
      <c r="S792" s="6">
        <f>VLOOKUP($J792,'Material category'!B:F,4,FALSE)*O792</f>
        <v>144000</v>
      </c>
      <c r="T792" s="6">
        <f t="shared" si="61"/>
        <v>9420.5607476635505</v>
      </c>
      <c r="U792" s="6">
        <f t="shared" si="62"/>
        <v>127803.61074766355</v>
      </c>
      <c r="V792" s="2" t="str">
        <f>VLOOKUP($J792,'Material category'!B:D,3,0)</f>
        <v>CA</v>
      </c>
      <c r="W792" s="2" t="str">
        <f>VLOOKUP(G792,'Cust Category'!A:C,3,0)</f>
        <v>Key Account</v>
      </c>
      <c r="X792" s="2" t="str">
        <f>VLOOKUP(G792,'Cust Category'!A:C,2,0)</f>
        <v>CP All Public Company Limited</v>
      </c>
      <c r="Y792" s="31">
        <f t="shared" si="63"/>
        <v>62.79</v>
      </c>
      <c r="Z792">
        <f t="shared" si="64"/>
        <v>72</v>
      </c>
      <c r="AA792" s="48"/>
    </row>
    <row r="793" spans="1:27">
      <c r="A793" s="179">
        <v>45818</v>
      </c>
      <c r="B793" s="178" t="s">
        <v>5478</v>
      </c>
      <c r="C793" s="178" t="s">
        <v>5479</v>
      </c>
      <c r="D793" s="178" t="s">
        <v>12</v>
      </c>
      <c r="E793" s="178" t="s">
        <v>17</v>
      </c>
      <c r="F793" s="178" t="s">
        <v>5480</v>
      </c>
      <c r="G793" s="178" t="s">
        <v>1165</v>
      </c>
      <c r="H793" s="178" t="s">
        <v>22</v>
      </c>
      <c r="I793" s="178" t="s">
        <v>1384</v>
      </c>
      <c r="J793" s="178" t="s">
        <v>4786</v>
      </c>
      <c r="K793" s="178" t="s">
        <v>4854</v>
      </c>
      <c r="L793" s="180">
        <v>2000</v>
      </c>
      <c r="M793" s="181">
        <v>118383.05</v>
      </c>
      <c r="N793" s="2" t="str">
        <f>VLOOKUP($J793,'Material category'!B:D,2,0)</f>
        <v>CA MN</v>
      </c>
      <c r="O793" s="123">
        <f>VLOOKUP(E793,'Billing Type Category'!A:C,3,0)*$L793</f>
        <v>2000</v>
      </c>
      <c r="P793" s="123">
        <f>VLOOKUP($J793,'Material category'!B:F,5,FALSE)*O793</f>
        <v>125580</v>
      </c>
      <c r="Q793" s="123">
        <f t="shared" si="60"/>
        <v>7196.9499999999971</v>
      </c>
      <c r="R793" s="6">
        <f>VLOOKUP(E793,'Billing Type Category'!A:C,3,0)*M793</f>
        <v>118383.05</v>
      </c>
      <c r="S793" s="6">
        <f>VLOOKUP($J793,'Material category'!B:F,4,FALSE)*O793</f>
        <v>144000</v>
      </c>
      <c r="T793" s="6">
        <f t="shared" si="61"/>
        <v>9420.5607476635505</v>
      </c>
      <c r="U793" s="6">
        <f t="shared" si="62"/>
        <v>127803.61074766355</v>
      </c>
      <c r="V793" s="2" t="str">
        <f>VLOOKUP($J793,'Material category'!B:D,3,0)</f>
        <v>CA</v>
      </c>
      <c r="W793" s="2" t="str">
        <f>VLOOKUP(G793,'Cust Category'!A:C,3,0)</f>
        <v>Key Account</v>
      </c>
      <c r="X793" s="2" t="str">
        <f>VLOOKUP(G793,'Cust Category'!A:C,2,0)</f>
        <v>CP All Public Company Limited</v>
      </c>
      <c r="Y793" s="31">
        <f t="shared" si="63"/>
        <v>62.79</v>
      </c>
      <c r="Z793">
        <f t="shared" si="64"/>
        <v>72</v>
      </c>
      <c r="AA793" s="48"/>
    </row>
    <row r="794" spans="1:27">
      <c r="A794" s="179">
        <v>45818</v>
      </c>
      <c r="B794" s="178" t="s">
        <v>5478</v>
      </c>
      <c r="C794" s="178" t="s">
        <v>5479</v>
      </c>
      <c r="D794" s="178" t="s">
        <v>12</v>
      </c>
      <c r="E794" s="178" t="s">
        <v>17</v>
      </c>
      <c r="F794" s="178" t="s">
        <v>5480</v>
      </c>
      <c r="G794" s="178" t="s">
        <v>1165</v>
      </c>
      <c r="H794" s="178" t="s">
        <v>22</v>
      </c>
      <c r="I794" s="178" t="s">
        <v>1384</v>
      </c>
      <c r="J794" s="178" t="s">
        <v>4801</v>
      </c>
      <c r="K794" s="178" t="s">
        <v>4834</v>
      </c>
      <c r="L794" s="180">
        <v>7500</v>
      </c>
      <c r="M794" s="181">
        <v>443936.59</v>
      </c>
      <c r="N794" s="2" t="str">
        <f>VLOOKUP($J794,'Material category'!B:D,2,0)</f>
        <v>CA 100S YL</v>
      </c>
      <c r="O794" s="123">
        <f>VLOOKUP(E794,'Billing Type Category'!A:C,3,0)*$L794</f>
        <v>7500</v>
      </c>
      <c r="P794" s="123">
        <f>VLOOKUP($J794,'Material category'!B:F,5,FALSE)*O794</f>
        <v>470925</v>
      </c>
      <c r="Q794" s="123">
        <f t="shared" si="60"/>
        <v>26988.409999999974</v>
      </c>
      <c r="R794" s="6">
        <f>VLOOKUP(E794,'Billing Type Category'!A:C,3,0)*M794</f>
        <v>443936.59</v>
      </c>
      <c r="S794" s="6">
        <f>VLOOKUP($J794,'Material category'!B:F,4,FALSE)*O794</f>
        <v>540000</v>
      </c>
      <c r="T794" s="6">
        <f t="shared" si="61"/>
        <v>35327.102803738315</v>
      </c>
      <c r="U794" s="6">
        <f t="shared" si="62"/>
        <v>479263.69280373835</v>
      </c>
      <c r="V794" s="2" t="str">
        <f>VLOOKUP($J794,'Material category'!B:D,3,0)</f>
        <v>CAHD</v>
      </c>
      <c r="W794" s="2" t="str">
        <f>VLOOKUP(G794,'Cust Category'!A:C,3,0)</f>
        <v>Key Account</v>
      </c>
      <c r="X794" s="2" t="str">
        <f>VLOOKUP(G794,'Cust Category'!A:C,2,0)</f>
        <v>CP All Public Company Limited</v>
      </c>
      <c r="Y794" s="31">
        <f t="shared" si="63"/>
        <v>62.79</v>
      </c>
      <c r="Z794">
        <f t="shared" si="64"/>
        <v>72</v>
      </c>
      <c r="AA794" s="48"/>
    </row>
    <row r="795" spans="1:27">
      <c r="A795" s="179">
        <v>45818</v>
      </c>
      <c r="B795" s="178" t="s">
        <v>5478</v>
      </c>
      <c r="C795" s="178" t="s">
        <v>5479</v>
      </c>
      <c r="D795" s="178" t="s">
        <v>12</v>
      </c>
      <c r="E795" s="178" t="s">
        <v>17</v>
      </c>
      <c r="F795" s="178" t="s">
        <v>5480</v>
      </c>
      <c r="G795" s="178" t="s">
        <v>1165</v>
      </c>
      <c r="H795" s="178" t="s">
        <v>22</v>
      </c>
      <c r="I795" s="178" t="s">
        <v>1384</v>
      </c>
      <c r="J795" s="178" t="s">
        <v>4806</v>
      </c>
      <c r="K795" s="178" t="s">
        <v>4852</v>
      </c>
      <c r="L795" s="180">
        <v>1500</v>
      </c>
      <c r="M795" s="181">
        <v>88787.32</v>
      </c>
      <c r="N795" s="2" t="str">
        <f>VLOOKUP($J795,'Material category'!B:D,2,0)</f>
        <v>CA 100S GR</v>
      </c>
      <c r="O795" s="123">
        <f>VLOOKUP(E795,'Billing Type Category'!A:C,3,0)*$L795</f>
        <v>1500</v>
      </c>
      <c r="P795" s="123">
        <f>VLOOKUP($J795,'Material category'!B:F,5,FALSE)*O795</f>
        <v>94185</v>
      </c>
      <c r="Q795" s="123">
        <f t="shared" si="60"/>
        <v>5397.679999999993</v>
      </c>
      <c r="R795" s="6">
        <f>VLOOKUP(E795,'Billing Type Category'!A:C,3,0)*M795</f>
        <v>88787.32</v>
      </c>
      <c r="S795" s="6">
        <f>VLOOKUP($J795,'Material category'!B:F,4,FALSE)*O795</f>
        <v>108000</v>
      </c>
      <c r="T795" s="6">
        <f t="shared" si="61"/>
        <v>7065.4205607476633</v>
      </c>
      <c r="U795" s="6">
        <f t="shared" si="62"/>
        <v>95852.740560747668</v>
      </c>
      <c r="V795" s="2" t="str">
        <f>VLOOKUP($J795,'Material category'!B:D,3,0)</f>
        <v>CAHD</v>
      </c>
      <c r="W795" s="2" t="str">
        <f>VLOOKUP(G795,'Cust Category'!A:C,3,0)</f>
        <v>Key Account</v>
      </c>
      <c r="X795" s="2" t="str">
        <f>VLOOKUP(G795,'Cust Category'!A:C,2,0)</f>
        <v>CP All Public Company Limited</v>
      </c>
      <c r="Y795" s="31">
        <f t="shared" si="63"/>
        <v>62.79</v>
      </c>
      <c r="Z795">
        <f t="shared" si="64"/>
        <v>72</v>
      </c>
      <c r="AA795" s="48"/>
    </row>
    <row r="796" spans="1:27">
      <c r="A796" s="179">
        <v>45818</v>
      </c>
      <c r="B796" s="178" t="s">
        <v>5481</v>
      </c>
      <c r="C796" s="178" t="s">
        <v>5482</v>
      </c>
      <c r="D796" s="178" t="s">
        <v>12</v>
      </c>
      <c r="E796" s="178" t="s">
        <v>17</v>
      </c>
      <c r="F796" s="178" t="s">
        <v>5483</v>
      </c>
      <c r="G796" s="178" t="s">
        <v>1165</v>
      </c>
      <c r="H796" s="178" t="s">
        <v>22</v>
      </c>
      <c r="I796" s="178" t="s">
        <v>1384</v>
      </c>
      <c r="J796" s="178" t="s">
        <v>4898</v>
      </c>
      <c r="K796" s="178" t="s">
        <v>4830</v>
      </c>
      <c r="L796" s="180">
        <v>2500</v>
      </c>
      <c r="M796" s="181">
        <v>147978.85999999999</v>
      </c>
      <c r="N796" s="2" t="str">
        <f>VLOOKUP($J796,'Material category'!B:D,2,0)</f>
        <v>WC RE</v>
      </c>
      <c r="O796" s="123">
        <f>VLOOKUP(E796,'Billing Type Category'!A:C,3,0)*$L796</f>
        <v>2500</v>
      </c>
      <c r="P796" s="123">
        <f>VLOOKUP($J796,'Material category'!B:F,5,FALSE)*O796</f>
        <v>156975</v>
      </c>
      <c r="Q796" s="123">
        <f t="shared" si="60"/>
        <v>8996.140000000014</v>
      </c>
      <c r="R796" s="6">
        <f>VLOOKUP(E796,'Billing Type Category'!A:C,3,0)*M796</f>
        <v>147978.85999999999</v>
      </c>
      <c r="S796" s="6">
        <f>VLOOKUP($J796,'Material category'!B:F,4,FALSE)*O796</f>
        <v>180000</v>
      </c>
      <c r="T796" s="6">
        <f t="shared" si="61"/>
        <v>11775.700934579439</v>
      </c>
      <c r="U796" s="6">
        <f t="shared" si="62"/>
        <v>159754.56093457944</v>
      </c>
      <c r="V796" s="2" t="str">
        <f>VLOOKUP($J796,'Material category'!B:D,3,0)</f>
        <v>WI</v>
      </c>
      <c r="W796" s="2" t="str">
        <f>VLOOKUP(G796,'Cust Category'!A:C,3,0)</f>
        <v>Key Account</v>
      </c>
      <c r="X796" s="2" t="str">
        <f>VLOOKUP(G796,'Cust Category'!A:C,2,0)</f>
        <v>CP All Public Company Limited</v>
      </c>
      <c r="Y796" s="31">
        <f t="shared" si="63"/>
        <v>62.79</v>
      </c>
      <c r="Z796">
        <f t="shared" si="64"/>
        <v>72</v>
      </c>
      <c r="AA796" s="48"/>
    </row>
    <row r="797" spans="1:27">
      <c r="A797" s="179">
        <v>45818</v>
      </c>
      <c r="B797" s="178" t="s">
        <v>5481</v>
      </c>
      <c r="C797" s="178" t="s">
        <v>5482</v>
      </c>
      <c r="D797" s="178" t="s">
        <v>12</v>
      </c>
      <c r="E797" s="178" t="s">
        <v>17</v>
      </c>
      <c r="F797" s="178" t="s">
        <v>5483</v>
      </c>
      <c r="G797" s="178" t="s">
        <v>1165</v>
      </c>
      <c r="H797" s="178" t="s">
        <v>22</v>
      </c>
      <c r="I797" s="178" t="s">
        <v>1384</v>
      </c>
      <c r="J797" s="178" t="s">
        <v>4886</v>
      </c>
      <c r="K797" s="178" t="s">
        <v>4829</v>
      </c>
      <c r="L797" s="180">
        <v>1000</v>
      </c>
      <c r="M797" s="181">
        <v>59191.55</v>
      </c>
      <c r="N797" s="2" t="str">
        <f>VLOOKUP($J797,'Material category'!B:D,2,0)</f>
        <v>WC BL</v>
      </c>
      <c r="O797" s="123">
        <f>VLOOKUP(E797,'Billing Type Category'!A:C,3,0)*$L797</f>
        <v>1000</v>
      </c>
      <c r="P797" s="123">
        <f>VLOOKUP($J797,'Material category'!B:F,5,FALSE)*O797</f>
        <v>62790</v>
      </c>
      <c r="Q797" s="123">
        <f t="shared" si="60"/>
        <v>3598.4499999999971</v>
      </c>
      <c r="R797" s="6">
        <f>VLOOKUP(E797,'Billing Type Category'!A:C,3,0)*M797</f>
        <v>59191.55</v>
      </c>
      <c r="S797" s="6">
        <f>VLOOKUP($J797,'Material category'!B:F,4,FALSE)*O797</f>
        <v>72000</v>
      </c>
      <c r="T797" s="6">
        <f t="shared" si="61"/>
        <v>4710.2803738317753</v>
      </c>
      <c r="U797" s="6">
        <f t="shared" si="62"/>
        <v>63901.830373831777</v>
      </c>
      <c r="V797" s="2" t="str">
        <f>VLOOKUP($J797,'Material category'!B:D,3,0)</f>
        <v>WI</v>
      </c>
      <c r="W797" s="2" t="str">
        <f>VLOOKUP(G797,'Cust Category'!A:C,3,0)</f>
        <v>Key Account</v>
      </c>
      <c r="X797" s="2" t="str">
        <f>VLOOKUP(G797,'Cust Category'!A:C,2,0)</f>
        <v>CP All Public Company Limited</v>
      </c>
      <c r="Y797" s="31">
        <f t="shared" si="63"/>
        <v>62.79</v>
      </c>
      <c r="Z797">
        <f t="shared" si="64"/>
        <v>72</v>
      </c>
      <c r="AA797" s="48"/>
    </row>
    <row r="798" spans="1:27">
      <c r="A798" s="179">
        <v>45818</v>
      </c>
      <c r="B798" s="178" t="s">
        <v>5481</v>
      </c>
      <c r="C798" s="178" t="s">
        <v>5482</v>
      </c>
      <c r="D798" s="178" t="s">
        <v>12</v>
      </c>
      <c r="E798" s="178" t="s">
        <v>17</v>
      </c>
      <c r="F798" s="178" t="s">
        <v>5483</v>
      </c>
      <c r="G798" s="178" t="s">
        <v>1165</v>
      </c>
      <c r="H798" s="178" t="s">
        <v>22</v>
      </c>
      <c r="I798" s="178" t="s">
        <v>1384</v>
      </c>
      <c r="J798" s="178" t="s">
        <v>4900</v>
      </c>
      <c r="K798" s="178" t="s">
        <v>4831</v>
      </c>
      <c r="L798" s="180">
        <v>1500</v>
      </c>
      <c r="M798" s="181">
        <v>88787.32</v>
      </c>
      <c r="N798" s="2" t="str">
        <f>VLOOKUP($J798,'Material category'!B:D,2,0)</f>
        <v>WC GR</v>
      </c>
      <c r="O798" s="123">
        <f>VLOOKUP(E798,'Billing Type Category'!A:C,3,0)*$L798</f>
        <v>1500</v>
      </c>
      <c r="P798" s="123">
        <f>VLOOKUP($J798,'Material category'!B:F,5,FALSE)*O798</f>
        <v>94185</v>
      </c>
      <c r="Q798" s="123">
        <f t="shared" si="60"/>
        <v>5397.679999999993</v>
      </c>
      <c r="R798" s="6">
        <f>VLOOKUP(E798,'Billing Type Category'!A:C,3,0)*M798</f>
        <v>88787.32</v>
      </c>
      <c r="S798" s="6">
        <f>VLOOKUP($J798,'Material category'!B:F,4,FALSE)*O798</f>
        <v>108000</v>
      </c>
      <c r="T798" s="6">
        <f t="shared" si="61"/>
        <v>7065.4205607476633</v>
      </c>
      <c r="U798" s="6">
        <f t="shared" si="62"/>
        <v>95852.740560747668</v>
      </c>
      <c r="V798" s="2" t="str">
        <f>VLOOKUP($J798,'Material category'!B:D,3,0)</f>
        <v>WI</v>
      </c>
      <c r="W798" s="2" t="str">
        <f>VLOOKUP(G798,'Cust Category'!A:C,3,0)</f>
        <v>Key Account</v>
      </c>
      <c r="X798" s="2" t="str">
        <f>VLOOKUP(G798,'Cust Category'!A:C,2,0)</f>
        <v>CP All Public Company Limited</v>
      </c>
      <c r="Y798" s="31">
        <f t="shared" si="63"/>
        <v>62.79</v>
      </c>
      <c r="Z798">
        <f t="shared" si="64"/>
        <v>72</v>
      </c>
      <c r="AA798" s="48"/>
    </row>
    <row r="799" spans="1:27">
      <c r="A799" s="179">
        <v>45818</v>
      </c>
      <c r="B799" s="178" t="s">
        <v>5484</v>
      </c>
      <c r="C799" s="178" t="s">
        <v>5485</v>
      </c>
      <c r="D799" s="178" t="s">
        <v>12</v>
      </c>
      <c r="E799" s="178" t="s">
        <v>17</v>
      </c>
      <c r="F799" s="178" t="s">
        <v>5486</v>
      </c>
      <c r="G799" s="178" t="s">
        <v>1165</v>
      </c>
      <c r="H799" s="178" t="s">
        <v>22</v>
      </c>
      <c r="I799" s="178" t="s">
        <v>1386</v>
      </c>
      <c r="J799" s="178" t="s">
        <v>4902</v>
      </c>
      <c r="K799" s="178" t="s">
        <v>4821</v>
      </c>
      <c r="L799" s="180">
        <v>1000</v>
      </c>
      <c r="M799" s="181">
        <v>133338.28</v>
      </c>
      <c r="N799" s="2" t="str">
        <f>VLOOKUP($J799,'Material category'!B:D,2,0)</f>
        <v>ME OB</v>
      </c>
      <c r="O799" s="123">
        <f>VLOOKUP(E799,'Billing Type Category'!A:C,3,0)*$L799</f>
        <v>1000</v>
      </c>
      <c r="P799" s="123">
        <f>VLOOKUP($J799,'Material category'!B:F,5,FALSE)*O799</f>
        <v>138530</v>
      </c>
      <c r="Q799" s="123">
        <f t="shared" si="60"/>
        <v>5191.7200000000012</v>
      </c>
      <c r="R799" s="6">
        <f>VLOOKUP(E799,'Billing Type Category'!A:C,3,0)*M799</f>
        <v>133338.28</v>
      </c>
      <c r="S799" s="6">
        <f>VLOOKUP($J799,'Material category'!B:F,4,FALSE)*O799</f>
        <v>160000</v>
      </c>
      <c r="T799" s="6">
        <f t="shared" si="61"/>
        <v>10467.289719626167</v>
      </c>
      <c r="U799" s="6">
        <f t="shared" si="62"/>
        <v>143805.56971962616</v>
      </c>
      <c r="V799" s="2" t="str">
        <f>VLOOKUP($J799,'Material category'!B:D,3,0)</f>
        <v>EV</v>
      </c>
      <c r="W799" s="2" t="str">
        <f>VLOOKUP(G799,'Cust Category'!A:C,3,0)</f>
        <v>Key Account</v>
      </c>
      <c r="X799" s="2" t="str">
        <f>VLOOKUP(G799,'Cust Category'!A:C,2,0)</f>
        <v>CP All Public Company Limited</v>
      </c>
      <c r="Y799" s="31">
        <f t="shared" si="63"/>
        <v>138.53</v>
      </c>
      <c r="Z799">
        <f t="shared" si="64"/>
        <v>160</v>
      </c>
      <c r="AA799" s="48"/>
    </row>
    <row r="800" spans="1:27">
      <c r="A800" s="179">
        <v>45818</v>
      </c>
      <c r="B800" s="178" t="s">
        <v>5484</v>
      </c>
      <c r="C800" s="178" t="s">
        <v>5485</v>
      </c>
      <c r="D800" s="178" t="s">
        <v>12</v>
      </c>
      <c r="E800" s="178" t="s">
        <v>17</v>
      </c>
      <c r="F800" s="178" t="s">
        <v>5486</v>
      </c>
      <c r="G800" s="178" t="s">
        <v>1165</v>
      </c>
      <c r="H800" s="178" t="s">
        <v>22</v>
      </c>
      <c r="I800" s="178" t="s">
        <v>1386</v>
      </c>
      <c r="J800" s="178" t="s">
        <v>4791</v>
      </c>
      <c r="K800" s="178" t="s">
        <v>4820</v>
      </c>
      <c r="L800" s="180">
        <v>1000</v>
      </c>
      <c r="M800" s="181">
        <v>133338.28</v>
      </c>
      <c r="N800" s="2" t="str">
        <f>VLOOKUP($J800,'Material category'!B:D,2,0)</f>
        <v>ME SB</v>
      </c>
      <c r="O800" s="123">
        <f>VLOOKUP(E800,'Billing Type Category'!A:C,3,0)*$L800</f>
        <v>1000</v>
      </c>
      <c r="P800" s="123">
        <f>VLOOKUP($J800,'Material category'!B:F,5,FALSE)*O800</f>
        <v>138530</v>
      </c>
      <c r="Q800" s="123">
        <f t="shared" si="60"/>
        <v>5191.7200000000012</v>
      </c>
      <c r="R800" s="6">
        <f>VLOOKUP(E800,'Billing Type Category'!A:C,3,0)*M800</f>
        <v>133338.28</v>
      </c>
      <c r="S800" s="6">
        <f>VLOOKUP($J800,'Material category'!B:F,4,FALSE)*O800</f>
        <v>160000</v>
      </c>
      <c r="T800" s="6">
        <f t="shared" si="61"/>
        <v>10467.289719626167</v>
      </c>
      <c r="U800" s="6">
        <f t="shared" si="62"/>
        <v>143805.56971962616</v>
      </c>
      <c r="V800" s="2" t="str">
        <f>VLOOKUP($J800,'Material category'!B:D,3,0)</f>
        <v>EV</v>
      </c>
      <c r="W800" s="2" t="str">
        <f>VLOOKUP(G800,'Cust Category'!A:C,3,0)</f>
        <v>Key Account</v>
      </c>
      <c r="X800" s="2" t="str">
        <f>VLOOKUP(G800,'Cust Category'!A:C,2,0)</f>
        <v>CP All Public Company Limited</v>
      </c>
      <c r="Y800" s="31">
        <f t="shared" si="63"/>
        <v>138.53</v>
      </c>
      <c r="Z800">
        <f t="shared" si="64"/>
        <v>160</v>
      </c>
      <c r="AA800" s="48"/>
    </row>
    <row r="801" spans="1:27">
      <c r="A801" s="179">
        <v>45818</v>
      </c>
      <c r="B801" s="178" t="s">
        <v>5484</v>
      </c>
      <c r="C801" s="178" t="s">
        <v>5485</v>
      </c>
      <c r="D801" s="178" t="s">
        <v>12</v>
      </c>
      <c r="E801" s="178" t="s">
        <v>17</v>
      </c>
      <c r="F801" s="178" t="s">
        <v>5486</v>
      </c>
      <c r="G801" s="178" t="s">
        <v>1165</v>
      </c>
      <c r="H801" s="178" t="s">
        <v>22</v>
      </c>
      <c r="I801" s="178" t="s">
        <v>1386</v>
      </c>
      <c r="J801" s="178" t="s">
        <v>4782</v>
      </c>
      <c r="K801" s="178" t="s">
        <v>4833</v>
      </c>
      <c r="L801" s="180">
        <v>1500</v>
      </c>
      <c r="M801" s="181">
        <v>88787.29</v>
      </c>
      <c r="N801" s="2" t="str">
        <f>VLOOKUP($J801,'Material category'!B:D,2,0)</f>
        <v>CA BL</v>
      </c>
      <c r="O801" s="123">
        <f>VLOOKUP(E801,'Billing Type Category'!A:C,3,0)*$L801</f>
        <v>1500</v>
      </c>
      <c r="P801" s="123">
        <f>VLOOKUP($J801,'Material category'!B:F,5,FALSE)*O801</f>
        <v>94185</v>
      </c>
      <c r="Q801" s="123">
        <f t="shared" si="60"/>
        <v>5397.7100000000064</v>
      </c>
      <c r="R801" s="6">
        <f>VLOOKUP(E801,'Billing Type Category'!A:C,3,0)*M801</f>
        <v>88787.29</v>
      </c>
      <c r="S801" s="6">
        <f>VLOOKUP($J801,'Material category'!B:F,4,FALSE)*O801</f>
        <v>108000</v>
      </c>
      <c r="T801" s="6">
        <f t="shared" si="61"/>
        <v>7065.4205607476633</v>
      </c>
      <c r="U801" s="6">
        <f t="shared" si="62"/>
        <v>95852.710560747655</v>
      </c>
      <c r="V801" s="2" t="str">
        <f>VLOOKUP($J801,'Material category'!B:D,3,0)</f>
        <v>CA</v>
      </c>
      <c r="W801" s="2" t="str">
        <f>VLOOKUP(G801,'Cust Category'!A:C,3,0)</f>
        <v>Key Account</v>
      </c>
      <c r="X801" s="2" t="str">
        <f>VLOOKUP(G801,'Cust Category'!A:C,2,0)</f>
        <v>CP All Public Company Limited</v>
      </c>
      <c r="Y801" s="31">
        <f t="shared" si="63"/>
        <v>62.79</v>
      </c>
      <c r="Z801">
        <f t="shared" si="64"/>
        <v>72</v>
      </c>
      <c r="AA801" s="48"/>
    </row>
    <row r="802" spans="1:27">
      <c r="A802" s="179">
        <v>45818</v>
      </c>
      <c r="B802" s="178" t="s">
        <v>5484</v>
      </c>
      <c r="C802" s="178" t="s">
        <v>5485</v>
      </c>
      <c r="D802" s="178" t="s">
        <v>12</v>
      </c>
      <c r="E802" s="178" t="s">
        <v>17</v>
      </c>
      <c r="F802" s="178" t="s">
        <v>5486</v>
      </c>
      <c r="G802" s="178" t="s">
        <v>1165</v>
      </c>
      <c r="H802" s="178" t="s">
        <v>22</v>
      </c>
      <c r="I802" s="178" t="s">
        <v>1386</v>
      </c>
      <c r="J802" s="178" t="s">
        <v>4786</v>
      </c>
      <c r="K802" s="178" t="s">
        <v>4854</v>
      </c>
      <c r="L802" s="180">
        <v>500</v>
      </c>
      <c r="M802" s="181">
        <v>29595.759999999998</v>
      </c>
      <c r="N802" s="2" t="str">
        <f>VLOOKUP($J802,'Material category'!B:D,2,0)</f>
        <v>CA MN</v>
      </c>
      <c r="O802" s="123">
        <f>VLOOKUP(E802,'Billing Type Category'!A:C,3,0)*$L802</f>
        <v>500</v>
      </c>
      <c r="P802" s="123">
        <f>VLOOKUP($J802,'Material category'!B:F,5,FALSE)*O802</f>
        <v>31395</v>
      </c>
      <c r="Q802" s="123">
        <f t="shared" si="60"/>
        <v>1799.2400000000016</v>
      </c>
      <c r="R802" s="6">
        <f>VLOOKUP(E802,'Billing Type Category'!A:C,3,0)*M802</f>
        <v>29595.759999999998</v>
      </c>
      <c r="S802" s="6">
        <f>VLOOKUP($J802,'Material category'!B:F,4,FALSE)*O802</f>
        <v>36000</v>
      </c>
      <c r="T802" s="6">
        <f t="shared" si="61"/>
        <v>2355.1401869158876</v>
      </c>
      <c r="U802" s="6">
        <f t="shared" si="62"/>
        <v>31950.900186915886</v>
      </c>
      <c r="V802" s="2" t="str">
        <f>VLOOKUP($J802,'Material category'!B:D,3,0)</f>
        <v>CA</v>
      </c>
      <c r="W802" s="2" t="str">
        <f>VLOOKUP(G802,'Cust Category'!A:C,3,0)</f>
        <v>Key Account</v>
      </c>
      <c r="X802" s="2" t="str">
        <f>VLOOKUP(G802,'Cust Category'!A:C,2,0)</f>
        <v>CP All Public Company Limited</v>
      </c>
      <c r="Y802" s="31">
        <f t="shared" si="63"/>
        <v>62.79</v>
      </c>
      <c r="Z802">
        <f t="shared" si="64"/>
        <v>72</v>
      </c>
      <c r="AA802" s="48"/>
    </row>
    <row r="803" spans="1:27">
      <c r="A803" s="179">
        <v>45818</v>
      </c>
      <c r="B803" s="178" t="s">
        <v>5484</v>
      </c>
      <c r="C803" s="178" t="s">
        <v>5485</v>
      </c>
      <c r="D803" s="178" t="s">
        <v>12</v>
      </c>
      <c r="E803" s="178" t="s">
        <v>17</v>
      </c>
      <c r="F803" s="178" t="s">
        <v>5486</v>
      </c>
      <c r="G803" s="178" t="s">
        <v>1165</v>
      </c>
      <c r="H803" s="178" t="s">
        <v>22</v>
      </c>
      <c r="I803" s="178" t="s">
        <v>1386</v>
      </c>
      <c r="J803" s="178" t="s">
        <v>4801</v>
      </c>
      <c r="K803" s="178" t="s">
        <v>4834</v>
      </c>
      <c r="L803" s="180">
        <v>500</v>
      </c>
      <c r="M803" s="181">
        <v>29595.77</v>
      </c>
      <c r="N803" s="2" t="str">
        <f>VLOOKUP($J803,'Material category'!B:D,2,0)</f>
        <v>CA 100S YL</v>
      </c>
      <c r="O803" s="123">
        <f>VLOOKUP(E803,'Billing Type Category'!A:C,3,0)*$L803</f>
        <v>500</v>
      </c>
      <c r="P803" s="123">
        <f>VLOOKUP($J803,'Material category'!B:F,5,FALSE)*O803</f>
        <v>31395</v>
      </c>
      <c r="Q803" s="123">
        <f t="shared" si="60"/>
        <v>1799.2299999999996</v>
      </c>
      <c r="R803" s="6">
        <f>VLOOKUP(E803,'Billing Type Category'!A:C,3,0)*M803</f>
        <v>29595.77</v>
      </c>
      <c r="S803" s="6">
        <f>VLOOKUP($J803,'Material category'!B:F,4,FALSE)*O803</f>
        <v>36000</v>
      </c>
      <c r="T803" s="6">
        <f t="shared" si="61"/>
        <v>2355.1401869158876</v>
      </c>
      <c r="U803" s="6">
        <f t="shared" si="62"/>
        <v>31950.910186915888</v>
      </c>
      <c r="V803" s="2" t="str">
        <f>VLOOKUP($J803,'Material category'!B:D,3,0)</f>
        <v>CAHD</v>
      </c>
      <c r="W803" s="2" t="str">
        <f>VLOOKUP(G803,'Cust Category'!A:C,3,0)</f>
        <v>Key Account</v>
      </c>
      <c r="X803" s="2" t="str">
        <f>VLOOKUP(G803,'Cust Category'!A:C,2,0)</f>
        <v>CP All Public Company Limited</v>
      </c>
      <c r="Y803" s="31">
        <f t="shared" si="63"/>
        <v>62.79</v>
      </c>
      <c r="Z803">
        <f t="shared" si="64"/>
        <v>72</v>
      </c>
      <c r="AA803" s="48"/>
    </row>
    <row r="804" spans="1:27">
      <c r="A804" s="179">
        <v>45818</v>
      </c>
      <c r="B804" s="178" t="s">
        <v>5487</v>
      </c>
      <c r="C804" s="178" t="s">
        <v>5488</v>
      </c>
      <c r="D804" s="178" t="s">
        <v>12</v>
      </c>
      <c r="E804" s="178" t="s">
        <v>17</v>
      </c>
      <c r="F804" s="178" t="s">
        <v>5489</v>
      </c>
      <c r="G804" s="178" t="s">
        <v>1165</v>
      </c>
      <c r="H804" s="178" t="s">
        <v>22</v>
      </c>
      <c r="I804" s="178" t="s">
        <v>1386</v>
      </c>
      <c r="J804" s="178" t="s">
        <v>4874</v>
      </c>
      <c r="K804" s="178" t="s">
        <v>4822</v>
      </c>
      <c r="L804" s="180">
        <v>500</v>
      </c>
      <c r="M804" s="181">
        <v>49474.77</v>
      </c>
      <c r="N804" s="2" t="str">
        <f>VLOOKUP($J804,'Material category'!B:D,2,0)</f>
        <v>WI BL</v>
      </c>
      <c r="O804" s="123">
        <f>VLOOKUP(E804,'Billing Type Category'!A:C,3,0)*$L804</f>
        <v>500</v>
      </c>
      <c r="P804" s="123">
        <f>VLOOKUP($J804,'Material category'!B:F,5,FALSE)*O804</f>
        <v>52075</v>
      </c>
      <c r="Q804" s="123">
        <f t="shared" si="60"/>
        <v>2600.2300000000032</v>
      </c>
      <c r="R804" s="6">
        <f>VLOOKUP(E804,'Billing Type Category'!A:C,3,0)*M804</f>
        <v>49474.77</v>
      </c>
      <c r="S804" s="6">
        <f>VLOOKUP($J804,'Material category'!B:F,4,FALSE)*O804</f>
        <v>60000</v>
      </c>
      <c r="T804" s="6">
        <f t="shared" si="61"/>
        <v>3925.233644859813</v>
      </c>
      <c r="U804" s="6">
        <f t="shared" si="62"/>
        <v>53400.003644859811</v>
      </c>
      <c r="V804" s="2" t="str">
        <f>VLOOKUP($J804,'Material category'!B:D,3,0)</f>
        <v>WI</v>
      </c>
      <c r="W804" s="2" t="str">
        <f>VLOOKUP(G804,'Cust Category'!A:C,3,0)</f>
        <v>Key Account</v>
      </c>
      <c r="X804" s="2" t="str">
        <f>VLOOKUP(G804,'Cust Category'!A:C,2,0)</f>
        <v>CP All Public Company Limited</v>
      </c>
      <c r="Y804" s="31">
        <f t="shared" si="63"/>
        <v>104.15</v>
      </c>
      <c r="Z804">
        <f t="shared" si="64"/>
        <v>120</v>
      </c>
      <c r="AA804" s="48"/>
    </row>
    <row r="805" spans="1:27">
      <c r="A805" s="179">
        <v>45818</v>
      </c>
      <c r="B805" s="178" t="s">
        <v>5487</v>
      </c>
      <c r="C805" s="178" t="s">
        <v>5488</v>
      </c>
      <c r="D805" s="178" t="s">
        <v>12</v>
      </c>
      <c r="E805" s="178" t="s">
        <v>17</v>
      </c>
      <c r="F805" s="178" t="s">
        <v>5489</v>
      </c>
      <c r="G805" s="178" t="s">
        <v>1165</v>
      </c>
      <c r="H805" s="178" t="s">
        <v>22</v>
      </c>
      <c r="I805" s="178" t="s">
        <v>1386</v>
      </c>
      <c r="J805" s="178" t="s">
        <v>4898</v>
      </c>
      <c r="K805" s="178" t="s">
        <v>4830</v>
      </c>
      <c r="L805" s="180">
        <v>1000</v>
      </c>
      <c r="M805" s="181">
        <v>59191.55</v>
      </c>
      <c r="N805" s="2" t="str">
        <f>VLOOKUP($J805,'Material category'!B:D,2,0)</f>
        <v>WC RE</v>
      </c>
      <c r="O805" s="123">
        <f>VLOOKUP(E805,'Billing Type Category'!A:C,3,0)*$L805</f>
        <v>1000</v>
      </c>
      <c r="P805" s="123">
        <f>VLOOKUP($J805,'Material category'!B:F,5,FALSE)*O805</f>
        <v>62790</v>
      </c>
      <c r="Q805" s="123">
        <f t="shared" si="60"/>
        <v>3598.4499999999971</v>
      </c>
      <c r="R805" s="6">
        <f>VLOOKUP(E805,'Billing Type Category'!A:C,3,0)*M805</f>
        <v>59191.55</v>
      </c>
      <c r="S805" s="6">
        <f>VLOOKUP($J805,'Material category'!B:F,4,FALSE)*O805</f>
        <v>72000</v>
      </c>
      <c r="T805" s="6">
        <f t="shared" si="61"/>
        <v>4710.2803738317753</v>
      </c>
      <c r="U805" s="6">
        <f t="shared" si="62"/>
        <v>63901.830373831777</v>
      </c>
      <c r="V805" s="2" t="str">
        <f>VLOOKUP($J805,'Material category'!B:D,3,0)</f>
        <v>WI</v>
      </c>
      <c r="W805" s="2" t="str">
        <f>VLOOKUP(G805,'Cust Category'!A:C,3,0)</f>
        <v>Key Account</v>
      </c>
      <c r="X805" s="2" t="str">
        <f>VLOOKUP(G805,'Cust Category'!A:C,2,0)</f>
        <v>CP All Public Company Limited</v>
      </c>
      <c r="Y805" s="31">
        <f t="shared" si="63"/>
        <v>62.79</v>
      </c>
      <c r="Z805">
        <f t="shared" si="64"/>
        <v>72</v>
      </c>
      <c r="AA805" s="48"/>
    </row>
    <row r="806" spans="1:27">
      <c r="A806" s="179">
        <v>45818</v>
      </c>
      <c r="B806" s="178" t="s">
        <v>5487</v>
      </c>
      <c r="C806" s="178" t="s">
        <v>5488</v>
      </c>
      <c r="D806" s="178" t="s">
        <v>12</v>
      </c>
      <c r="E806" s="178" t="s">
        <v>17</v>
      </c>
      <c r="F806" s="178" t="s">
        <v>5489</v>
      </c>
      <c r="G806" s="178" t="s">
        <v>1165</v>
      </c>
      <c r="H806" s="178" t="s">
        <v>22</v>
      </c>
      <c r="I806" s="178" t="s">
        <v>1386</v>
      </c>
      <c r="J806" s="178" t="s">
        <v>4886</v>
      </c>
      <c r="K806" s="178" t="s">
        <v>4829</v>
      </c>
      <c r="L806" s="180">
        <v>1500</v>
      </c>
      <c r="M806" s="181">
        <v>88787.32</v>
      </c>
      <c r="N806" s="2" t="str">
        <f>VLOOKUP($J806,'Material category'!B:D,2,0)</f>
        <v>WC BL</v>
      </c>
      <c r="O806" s="123">
        <f>VLOOKUP(E806,'Billing Type Category'!A:C,3,0)*$L806</f>
        <v>1500</v>
      </c>
      <c r="P806" s="123">
        <f>VLOOKUP($J806,'Material category'!B:F,5,FALSE)*O806</f>
        <v>94185</v>
      </c>
      <c r="Q806" s="123">
        <f t="shared" si="60"/>
        <v>5397.679999999993</v>
      </c>
      <c r="R806" s="6">
        <f>VLOOKUP(E806,'Billing Type Category'!A:C,3,0)*M806</f>
        <v>88787.32</v>
      </c>
      <c r="S806" s="6">
        <f>VLOOKUP($J806,'Material category'!B:F,4,FALSE)*O806</f>
        <v>108000</v>
      </c>
      <c r="T806" s="6">
        <f t="shared" si="61"/>
        <v>7065.4205607476633</v>
      </c>
      <c r="U806" s="6">
        <f t="shared" si="62"/>
        <v>95852.740560747668</v>
      </c>
      <c r="V806" s="2" t="str">
        <f>VLOOKUP($J806,'Material category'!B:D,3,0)</f>
        <v>WI</v>
      </c>
      <c r="W806" s="2" t="str">
        <f>VLOOKUP(G806,'Cust Category'!A:C,3,0)</f>
        <v>Key Account</v>
      </c>
      <c r="X806" s="2" t="str">
        <f>VLOOKUP(G806,'Cust Category'!A:C,2,0)</f>
        <v>CP All Public Company Limited</v>
      </c>
      <c r="Y806" s="31">
        <f t="shared" si="63"/>
        <v>62.79</v>
      </c>
      <c r="Z806">
        <f t="shared" si="64"/>
        <v>72</v>
      </c>
      <c r="AA806" s="48"/>
    </row>
    <row r="807" spans="1:27">
      <c r="A807" s="179">
        <v>45818</v>
      </c>
      <c r="B807" s="178" t="s">
        <v>5487</v>
      </c>
      <c r="C807" s="178" t="s">
        <v>5488</v>
      </c>
      <c r="D807" s="178" t="s">
        <v>12</v>
      </c>
      <c r="E807" s="178" t="s">
        <v>17</v>
      </c>
      <c r="F807" s="178" t="s">
        <v>5489</v>
      </c>
      <c r="G807" s="178" t="s">
        <v>1165</v>
      </c>
      <c r="H807" s="178" t="s">
        <v>22</v>
      </c>
      <c r="I807" s="178" t="s">
        <v>1386</v>
      </c>
      <c r="J807" s="178" t="s">
        <v>4900</v>
      </c>
      <c r="K807" s="178" t="s">
        <v>4831</v>
      </c>
      <c r="L807" s="180">
        <v>500</v>
      </c>
      <c r="M807" s="181">
        <v>29595.77</v>
      </c>
      <c r="N807" s="2" t="str">
        <f>VLOOKUP($J807,'Material category'!B:D,2,0)</f>
        <v>WC GR</v>
      </c>
      <c r="O807" s="123">
        <f>VLOOKUP(E807,'Billing Type Category'!A:C,3,0)*$L807</f>
        <v>500</v>
      </c>
      <c r="P807" s="123">
        <f>VLOOKUP($J807,'Material category'!B:F,5,FALSE)*O807</f>
        <v>31395</v>
      </c>
      <c r="Q807" s="123">
        <f t="shared" si="60"/>
        <v>1799.2299999999996</v>
      </c>
      <c r="R807" s="6">
        <f>VLOOKUP(E807,'Billing Type Category'!A:C,3,0)*M807</f>
        <v>29595.77</v>
      </c>
      <c r="S807" s="6">
        <f>VLOOKUP($J807,'Material category'!B:F,4,FALSE)*O807</f>
        <v>36000</v>
      </c>
      <c r="T807" s="6">
        <f t="shared" si="61"/>
        <v>2355.1401869158876</v>
      </c>
      <c r="U807" s="6">
        <f t="shared" si="62"/>
        <v>31950.910186915888</v>
      </c>
      <c r="V807" s="2" t="str">
        <f>VLOOKUP($J807,'Material category'!B:D,3,0)</f>
        <v>WI</v>
      </c>
      <c r="W807" s="2" t="str">
        <f>VLOOKUP(G807,'Cust Category'!A:C,3,0)</f>
        <v>Key Account</v>
      </c>
      <c r="X807" s="2" t="str">
        <f>VLOOKUP(G807,'Cust Category'!A:C,2,0)</f>
        <v>CP All Public Company Limited</v>
      </c>
      <c r="Y807" s="31">
        <f t="shared" si="63"/>
        <v>62.79</v>
      </c>
      <c r="Z807">
        <f t="shared" si="64"/>
        <v>72</v>
      </c>
      <c r="AA807" s="48"/>
    </row>
    <row r="808" spans="1:27">
      <c r="A808" s="179">
        <v>45818</v>
      </c>
      <c r="B808" s="178" t="s">
        <v>5490</v>
      </c>
      <c r="C808" s="178" t="s">
        <v>5491</v>
      </c>
      <c r="D808" s="178" t="s">
        <v>12</v>
      </c>
      <c r="E808" s="178" t="s">
        <v>17</v>
      </c>
      <c r="F808" s="178" t="s">
        <v>5492</v>
      </c>
      <c r="G808" s="178" t="s">
        <v>1165</v>
      </c>
      <c r="H808" s="178" t="s">
        <v>22</v>
      </c>
      <c r="I808" s="178" t="s">
        <v>3343</v>
      </c>
      <c r="J808" s="178" t="s">
        <v>4902</v>
      </c>
      <c r="K808" s="178" t="s">
        <v>4821</v>
      </c>
      <c r="L808" s="180">
        <v>500</v>
      </c>
      <c r="M808" s="181">
        <v>66669.14</v>
      </c>
      <c r="N808" s="2" t="str">
        <f>VLOOKUP($J808,'Material category'!B:D,2,0)</f>
        <v>ME OB</v>
      </c>
      <c r="O808" s="123">
        <f>VLOOKUP(E808,'Billing Type Category'!A:C,3,0)*$L808</f>
        <v>500</v>
      </c>
      <c r="P808" s="123">
        <f>VLOOKUP($J808,'Material category'!B:F,5,FALSE)*O808</f>
        <v>69265</v>
      </c>
      <c r="Q808" s="123">
        <f t="shared" si="60"/>
        <v>2595.8600000000006</v>
      </c>
      <c r="R808" s="6">
        <f>VLOOKUP(E808,'Billing Type Category'!A:C,3,0)*M808</f>
        <v>66669.14</v>
      </c>
      <c r="S808" s="6">
        <f>VLOOKUP($J808,'Material category'!B:F,4,FALSE)*O808</f>
        <v>80000</v>
      </c>
      <c r="T808" s="6">
        <f t="shared" si="61"/>
        <v>5233.6448598130837</v>
      </c>
      <c r="U808" s="6">
        <f t="shared" si="62"/>
        <v>71902.78485981308</v>
      </c>
      <c r="V808" s="2" t="str">
        <f>VLOOKUP($J808,'Material category'!B:D,3,0)</f>
        <v>EV</v>
      </c>
      <c r="W808" s="2" t="str">
        <f>VLOOKUP(G808,'Cust Category'!A:C,3,0)</f>
        <v>Key Account</v>
      </c>
      <c r="X808" s="2" t="str">
        <f>VLOOKUP(G808,'Cust Category'!A:C,2,0)</f>
        <v>CP All Public Company Limited</v>
      </c>
      <c r="Y808" s="31">
        <f t="shared" si="63"/>
        <v>138.53</v>
      </c>
      <c r="Z808">
        <f t="shared" si="64"/>
        <v>160</v>
      </c>
      <c r="AA808" s="48"/>
    </row>
    <row r="809" spans="1:27">
      <c r="A809" s="179">
        <v>45818</v>
      </c>
      <c r="B809" s="178" t="s">
        <v>5490</v>
      </c>
      <c r="C809" s="178" t="s">
        <v>5491</v>
      </c>
      <c r="D809" s="178" t="s">
        <v>12</v>
      </c>
      <c r="E809" s="178" t="s">
        <v>17</v>
      </c>
      <c r="F809" s="178" t="s">
        <v>5492</v>
      </c>
      <c r="G809" s="178" t="s">
        <v>1165</v>
      </c>
      <c r="H809" s="178" t="s">
        <v>22</v>
      </c>
      <c r="I809" s="178" t="s">
        <v>3343</v>
      </c>
      <c r="J809" s="178" t="s">
        <v>4791</v>
      </c>
      <c r="K809" s="178" t="s">
        <v>4820</v>
      </c>
      <c r="L809" s="180">
        <v>500</v>
      </c>
      <c r="M809" s="181">
        <v>66669.14</v>
      </c>
      <c r="N809" s="2" t="str">
        <f>VLOOKUP($J809,'Material category'!B:D,2,0)</f>
        <v>ME SB</v>
      </c>
      <c r="O809" s="123">
        <f>VLOOKUP(E809,'Billing Type Category'!A:C,3,0)*$L809</f>
        <v>500</v>
      </c>
      <c r="P809" s="123">
        <f>VLOOKUP($J809,'Material category'!B:F,5,FALSE)*O809</f>
        <v>69265</v>
      </c>
      <c r="Q809" s="123">
        <f t="shared" si="60"/>
        <v>2595.8600000000006</v>
      </c>
      <c r="R809" s="6">
        <f>VLOOKUP(E809,'Billing Type Category'!A:C,3,0)*M809</f>
        <v>66669.14</v>
      </c>
      <c r="S809" s="6">
        <f>VLOOKUP($J809,'Material category'!B:F,4,FALSE)*O809</f>
        <v>80000</v>
      </c>
      <c r="T809" s="6">
        <f t="shared" si="61"/>
        <v>5233.6448598130837</v>
      </c>
      <c r="U809" s="6">
        <f t="shared" si="62"/>
        <v>71902.78485981308</v>
      </c>
      <c r="V809" s="2" t="str">
        <f>VLOOKUP($J809,'Material category'!B:D,3,0)</f>
        <v>EV</v>
      </c>
      <c r="W809" s="2" t="str">
        <f>VLOOKUP(G809,'Cust Category'!A:C,3,0)</f>
        <v>Key Account</v>
      </c>
      <c r="X809" s="2" t="str">
        <f>VLOOKUP(G809,'Cust Category'!A:C,2,0)</f>
        <v>CP All Public Company Limited</v>
      </c>
      <c r="Y809" s="31">
        <f t="shared" si="63"/>
        <v>138.53</v>
      </c>
      <c r="Z809">
        <f t="shared" si="64"/>
        <v>160</v>
      </c>
      <c r="AA809" s="48"/>
    </row>
    <row r="810" spans="1:27">
      <c r="A810" s="179">
        <v>45818</v>
      </c>
      <c r="B810" s="178" t="s">
        <v>5490</v>
      </c>
      <c r="C810" s="178" t="s">
        <v>5491</v>
      </c>
      <c r="D810" s="178" t="s">
        <v>12</v>
      </c>
      <c r="E810" s="178" t="s">
        <v>17</v>
      </c>
      <c r="F810" s="178" t="s">
        <v>5492</v>
      </c>
      <c r="G810" s="178" t="s">
        <v>1165</v>
      </c>
      <c r="H810" s="178" t="s">
        <v>22</v>
      </c>
      <c r="I810" s="178" t="s">
        <v>3343</v>
      </c>
      <c r="J810" s="178" t="s">
        <v>4792</v>
      </c>
      <c r="K810" s="178" t="s">
        <v>4851</v>
      </c>
      <c r="L810" s="180">
        <v>500</v>
      </c>
      <c r="M810" s="181">
        <v>71463.77</v>
      </c>
      <c r="N810" s="2" t="str">
        <f>VLOOKUP($J810,'Material category'!B:D,2,0)</f>
        <v>ME OP</v>
      </c>
      <c r="O810" s="123">
        <f>VLOOKUP(E810,'Billing Type Category'!A:C,3,0)*$L810</f>
        <v>500</v>
      </c>
      <c r="P810" s="123">
        <f>VLOOKUP($J810,'Material category'!B:F,5,FALSE)*O810</f>
        <v>75775</v>
      </c>
      <c r="Q810" s="123">
        <f t="shared" si="60"/>
        <v>4311.2299999999959</v>
      </c>
      <c r="R810" s="6">
        <f>VLOOKUP(E810,'Billing Type Category'!A:C,3,0)*M810</f>
        <v>71463.77</v>
      </c>
      <c r="S810" s="6">
        <f>VLOOKUP($J810,'Material category'!B:F,4,FALSE)*O810</f>
        <v>87500</v>
      </c>
      <c r="T810" s="6">
        <f t="shared" si="61"/>
        <v>5724.2990654205605</v>
      </c>
      <c r="U810" s="6">
        <f t="shared" si="62"/>
        <v>77188.069065420568</v>
      </c>
      <c r="V810" s="2" t="str">
        <f>VLOOKUP($J810,'Material category'!B:D,3,0)</f>
        <v>EV</v>
      </c>
      <c r="W810" s="2" t="str">
        <f>VLOOKUP(G810,'Cust Category'!A:C,3,0)</f>
        <v>Key Account</v>
      </c>
      <c r="X810" s="2" t="str">
        <f>VLOOKUP(G810,'Cust Category'!A:C,2,0)</f>
        <v>CP All Public Company Limited</v>
      </c>
      <c r="Y810" s="31">
        <f t="shared" si="63"/>
        <v>151.55000000000001</v>
      </c>
      <c r="Z810">
        <f t="shared" si="64"/>
        <v>175</v>
      </c>
      <c r="AA810" s="48"/>
    </row>
    <row r="811" spans="1:27">
      <c r="A811" s="179">
        <v>45818</v>
      </c>
      <c r="B811" s="178" t="s">
        <v>5490</v>
      </c>
      <c r="C811" s="178" t="s">
        <v>5491</v>
      </c>
      <c r="D811" s="178" t="s">
        <v>12</v>
      </c>
      <c r="E811" s="178" t="s">
        <v>17</v>
      </c>
      <c r="F811" s="178" t="s">
        <v>5492</v>
      </c>
      <c r="G811" s="178" t="s">
        <v>1165</v>
      </c>
      <c r="H811" s="178" t="s">
        <v>22</v>
      </c>
      <c r="I811" s="178" t="s">
        <v>3343</v>
      </c>
      <c r="J811" s="178" t="s">
        <v>4785</v>
      </c>
      <c r="K811" s="178" t="s">
        <v>4832</v>
      </c>
      <c r="L811" s="180">
        <v>4500</v>
      </c>
      <c r="M811" s="181">
        <v>266361.87</v>
      </c>
      <c r="N811" s="2" t="str">
        <f>VLOOKUP($J811,'Material category'!B:D,2,0)</f>
        <v>CA FL</v>
      </c>
      <c r="O811" s="123">
        <f>VLOOKUP(E811,'Billing Type Category'!A:C,3,0)*$L811</f>
        <v>4500</v>
      </c>
      <c r="P811" s="123">
        <f>VLOOKUP($J811,'Material category'!B:F,5,FALSE)*O811</f>
        <v>282555</v>
      </c>
      <c r="Q811" s="123">
        <f t="shared" si="60"/>
        <v>16193.130000000005</v>
      </c>
      <c r="R811" s="182">
        <f>VLOOKUP(E811,'Billing Type Category'!A:C,3,0)*M811</f>
        <v>266361.87</v>
      </c>
      <c r="S811" s="182">
        <f>VLOOKUP($J811,'Material category'!B:F,4,FALSE)*O811</f>
        <v>324000</v>
      </c>
      <c r="T811" s="182">
        <f t="shared" si="61"/>
        <v>21196.261682242992</v>
      </c>
      <c r="U811" s="182">
        <f t="shared" si="62"/>
        <v>287558.13168224297</v>
      </c>
      <c r="V811" s="2" t="str">
        <f>VLOOKUP($J811,'Material category'!B:D,3,0)</f>
        <v>CA</v>
      </c>
      <c r="W811" s="2" t="str">
        <f>VLOOKUP(G811,'Cust Category'!A:C,3,0)</f>
        <v>Key Account</v>
      </c>
      <c r="X811" s="2" t="str">
        <f>VLOOKUP(G811,'Cust Category'!A:C,2,0)</f>
        <v>CP All Public Company Limited</v>
      </c>
      <c r="Y811" s="31">
        <f t="shared" si="63"/>
        <v>62.79</v>
      </c>
      <c r="Z811">
        <f t="shared" si="64"/>
        <v>72</v>
      </c>
      <c r="AA811" s="48"/>
    </row>
    <row r="812" spans="1:27">
      <c r="A812" s="179">
        <v>45818</v>
      </c>
      <c r="B812" s="178" t="s">
        <v>5490</v>
      </c>
      <c r="C812" s="178" t="s">
        <v>5491</v>
      </c>
      <c r="D812" s="178" t="s">
        <v>12</v>
      </c>
      <c r="E812" s="178" t="s">
        <v>17</v>
      </c>
      <c r="F812" s="178" t="s">
        <v>5492</v>
      </c>
      <c r="G812" s="178" t="s">
        <v>1165</v>
      </c>
      <c r="H812" s="178" t="s">
        <v>22</v>
      </c>
      <c r="I812" s="178" t="s">
        <v>3343</v>
      </c>
      <c r="J812" s="178" t="s">
        <v>4782</v>
      </c>
      <c r="K812" s="178" t="s">
        <v>4833</v>
      </c>
      <c r="L812" s="180">
        <v>1500</v>
      </c>
      <c r="M812" s="181">
        <v>88787.29</v>
      </c>
      <c r="N812" s="2" t="str">
        <f>VLOOKUP($J812,'Material category'!B:D,2,0)</f>
        <v>CA BL</v>
      </c>
      <c r="O812" s="123">
        <f>VLOOKUP(E812,'Billing Type Category'!A:C,3,0)*$L812</f>
        <v>1500</v>
      </c>
      <c r="P812" s="123">
        <f>VLOOKUP($J812,'Material category'!B:F,5,FALSE)*O812</f>
        <v>94185</v>
      </c>
      <c r="Q812" s="123">
        <f t="shared" si="60"/>
        <v>5397.7100000000064</v>
      </c>
      <c r="R812" s="6">
        <f>VLOOKUP(E812,'Billing Type Category'!A:C,3,0)*M812</f>
        <v>88787.29</v>
      </c>
      <c r="S812" s="6">
        <f>VLOOKUP($J812,'Material category'!B:F,4,FALSE)*O812</f>
        <v>108000</v>
      </c>
      <c r="T812" s="6">
        <f t="shared" si="61"/>
        <v>7065.4205607476633</v>
      </c>
      <c r="U812" s="6">
        <f t="shared" si="62"/>
        <v>95852.710560747655</v>
      </c>
      <c r="V812" s="2" t="str">
        <f>VLOOKUP($J812,'Material category'!B:D,3,0)</f>
        <v>CA</v>
      </c>
      <c r="W812" s="2" t="str">
        <f>VLOOKUP(G812,'Cust Category'!A:C,3,0)</f>
        <v>Key Account</v>
      </c>
      <c r="X812" s="2" t="str">
        <f>VLOOKUP(G812,'Cust Category'!A:C,2,0)</f>
        <v>CP All Public Company Limited</v>
      </c>
      <c r="Y812" s="31">
        <f t="shared" si="63"/>
        <v>62.79</v>
      </c>
      <c r="Z812">
        <f t="shared" si="64"/>
        <v>72</v>
      </c>
      <c r="AA812" s="48"/>
    </row>
    <row r="813" spans="1:27">
      <c r="A813" s="179">
        <v>45818</v>
      </c>
      <c r="B813" s="178" t="s">
        <v>5490</v>
      </c>
      <c r="C813" s="178" t="s">
        <v>5491</v>
      </c>
      <c r="D813" s="178" t="s">
        <v>12</v>
      </c>
      <c r="E813" s="178" t="s">
        <v>17</v>
      </c>
      <c r="F813" s="178" t="s">
        <v>5492</v>
      </c>
      <c r="G813" s="178" t="s">
        <v>1165</v>
      </c>
      <c r="H813" s="178" t="s">
        <v>22</v>
      </c>
      <c r="I813" s="178" t="s">
        <v>3343</v>
      </c>
      <c r="J813" s="178" t="s">
        <v>4786</v>
      </c>
      <c r="K813" s="178" t="s">
        <v>4854</v>
      </c>
      <c r="L813" s="180">
        <v>2000</v>
      </c>
      <c r="M813" s="181">
        <v>118383.05</v>
      </c>
      <c r="N813" s="2" t="str">
        <f>VLOOKUP($J813,'Material category'!B:D,2,0)</f>
        <v>CA MN</v>
      </c>
      <c r="O813" s="123">
        <f>VLOOKUP(E813,'Billing Type Category'!A:C,3,0)*$L813</f>
        <v>2000</v>
      </c>
      <c r="P813" s="123">
        <f>VLOOKUP($J813,'Material category'!B:F,5,FALSE)*O813</f>
        <v>125580</v>
      </c>
      <c r="Q813" s="123">
        <f t="shared" si="60"/>
        <v>7196.9499999999971</v>
      </c>
      <c r="R813" s="6">
        <f>VLOOKUP(E813,'Billing Type Category'!A:C,3,0)*M813</f>
        <v>118383.05</v>
      </c>
      <c r="S813" s="6">
        <f>VLOOKUP($J813,'Material category'!B:F,4,FALSE)*O813</f>
        <v>144000</v>
      </c>
      <c r="T813" s="6">
        <f t="shared" si="61"/>
        <v>9420.5607476635505</v>
      </c>
      <c r="U813" s="6">
        <f t="shared" si="62"/>
        <v>127803.61074766355</v>
      </c>
      <c r="V813" s="2" t="str">
        <f>VLOOKUP($J813,'Material category'!B:D,3,0)</f>
        <v>CA</v>
      </c>
      <c r="W813" s="2" t="str">
        <f>VLOOKUP(G813,'Cust Category'!A:C,3,0)</f>
        <v>Key Account</v>
      </c>
      <c r="X813" s="2" t="str">
        <f>VLOOKUP(G813,'Cust Category'!A:C,2,0)</f>
        <v>CP All Public Company Limited</v>
      </c>
      <c r="Y813" s="31">
        <f t="shared" si="63"/>
        <v>62.79</v>
      </c>
      <c r="Z813">
        <f t="shared" si="64"/>
        <v>72</v>
      </c>
      <c r="AA813" s="48"/>
    </row>
    <row r="814" spans="1:27">
      <c r="A814" s="179">
        <v>45818</v>
      </c>
      <c r="B814" s="178" t="s">
        <v>5490</v>
      </c>
      <c r="C814" s="178" t="s">
        <v>5491</v>
      </c>
      <c r="D814" s="178" t="s">
        <v>12</v>
      </c>
      <c r="E814" s="178" t="s">
        <v>17</v>
      </c>
      <c r="F814" s="178" t="s">
        <v>5492</v>
      </c>
      <c r="G814" s="178" t="s">
        <v>1165</v>
      </c>
      <c r="H814" s="178" t="s">
        <v>22</v>
      </c>
      <c r="I814" s="178" t="s">
        <v>3343</v>
      </c>
      <c r="J814" s="178" t="s">
        <v>4801</v>
      </c>
      <c r="K814" s="178" t="s">
        <v>4834</v>
      </c>
      <c r="L814" s="180">
        <v>8000</v>
      </c>
      <c r="M814" s="181">
        <v>473532.37</v>
      </c>
      <c r="N814" s="2" t="str">
        <f>VLOOKUP($J814,'Material category'!B:D,2,0)</f>
        <v>CA 100S YL</v>
      </c>
      <c r="O814" s="123">
        <f>VLOOKUP(E814,'Billing Type Category'!A:C,3,0)*$L814</f>
        <v>8000</v>
      </c>
      <c r="P814" s="123">
        <f>VLOOKUP($J814,'Material category'!B:F,5,FALSE)*O814</f>
        <v>502320</v>
      </c>
      <c r="Q814" s="123">
        <f t="shared" si="60"/>
        <v>28787.630000000005</v>
      </c>
      <c r="R814" s="6">
        <f>VLOOKUP(E814,'Billing Type Category'!A:C,3,0)*M814</f>
        <v>473532.37</v>
      </c>
      <c r="S814" s="6">
        <f>VLOOKUP($J814,'Material category'!B:F,4,FALSE)*O814</f>
        <v>576000</v>
      </c>
      <c r="T814" s="6">
        <f t="shared" si="61"/>
        <v>37682.242990654202</v>
      </c>
      <c r="U814" s="6">
        <f t="shared" si="62"/>
        <v>511214.61299065419</v>
      </c>
      <c r="V814" s="2" t="str">
        <f>VLOOKUP($J814,'Material category'!B:D,3,0)</f>
        <v>CAHD</v>
      </c>
      <c r="W814" s="2" t="str">
        <f>VLOOKUP(G814,'Cust Category'!A:C,3,0)</f>
        <v>Key Account</v>
      </c>
      <c r="X814" s="2" t="str">
        <f>VLOOKUP(G814,'Cust Category'!A:C,2,0)</f>
        <v>CP All Public Company Limited</v>
      </c>
      <c r="Y814" s="31">
        <f t="shared" si="63"/>
        <v>62.79</v>
      </c>
      <c r="Z814">
        <f t="shared" si="64"/>
        <v>72</v>
      </c>
      <c r="AA814" s="48"/>
    </row>
    <row r="815" spans="1:27">
      <c r="A815" s="179">
        <v>45818</v>
      </c>
      <c r="B815" s="178" t="s">
        <v>5490</v>
      </c>
      <c r="C815" s="178" t="s">
        <v>5491</v>
      </c>
      <c r="D815" s="178" t="s">
        <v>12</v>
      </c>
      <c r="E815" s="178" t="s">
        <v>17</v>
      </c>
      <c r="F815" s="178" t="s">
        <v>5492</v>
      </c>
      <c r="G815" s="178" t="s">
        <v>1165</v>
      </c>
      <c r="H815" s="178" t="s">
        <v>22</v>
      </c>
      <c r="I815" s="178" t="s">
        <v>3343</v>
      </c>
      <c r="J815" s="178" t="s">
        <v>4806</v>
      </c>
      <c r="K815" s="178" t="s">
        <v>4852</v>
      </c>
      <c r="L815" s="180">
        <v>2500</v>
      </c>
      <c r="M815" s="181">
        <v>147978.85999999999</v>
      </c>
      <c r="N815" s="2" t="str">
        <f>VLOOKUP($J815,'Material category'!B:D,2,0)</f>
        <v>CA 100S GR</v>
      </c>
      <c r="O815" s="123">
        <f>VLOOKUP(E815,'Billing Type Category'!A:C,3,0)*$L815</f>
        <v>2500</v>
      </c>
      <c r="P815" s="123">
        <f>VLOOKUP($J815,'Material category'!B:F,5,FALSE)*O815</f>
        <v>156975</v>
      </c>
      <c r="Q815" s="123">
        <f t="shared" si="60"/>
        <v>8996.140000000014</v>
      </c>
      <c r="R815" s="6">
        <f>VLOOKUP(E815,'Billing Type Category'!A:C,3,0)*M815</f>
        <v>147978.85999999999</v>
      </c>
      <c r="S815" s="6">
        <f>VLOOKUP($J815,'Material category'!B:F,4,FALSE)*O815</f>
        <v>180000</v>
      </c>
      <c r="T815" s="6">
        <f t="shared" si="61"/>
        <v>11775.700934579439</v>
      </c>
      <c r="U815" s="6">
        <f t="shared" si="62"/>
        <v>159754.56093457944</v>
      </c>
      <c r="V815" s="2" t="str">
        <f>VLOOKUP($J815,'Material category'!B:D,3,0)</f>
        <v>CAHD</v>
      </c>
      <c r="W815" s="2" t="str">
        <f>VLOOKUP(G815,'Cust Category'!A:C,3,0)</f>
        <v>Key Account</v>
      </c>
      <c r="X815" s="2" t="str">
        <f>VLOOKUP(G815,'Cust Category'!A:C,2,0)</f>
        <v>CP All Public Company Limited</v>
      </c>
      <c r="Y815" s="31">
        <f t="shared" si="63"/>
        <v>62.79</v>
      </c>
      <c r="Z815">
        <f t="shared" si="64"/>
        <v>72</v>
      </c>
      <c r="AA815" s="48"/>
    </row>
    <row r="816" spans="1:27">
      <c r="A816" s="179">
        <v>45818</v>
      </c>
      <c r="B816" s="178" t="s">
        <v>5493</v>
      </c>
      <c r="C816" s="178" t="s">
        <v>5494</v>
      </c>
      <c r="D816" s="178" t="s">
        <v>12</v>
      </c>
      <c r="E816" s="178" t="s">
        <v>17</v>
      </c>
      <c r="F816" s="178" t="s">
        <v>5495</v>
      </c>
      <c r="G816" s="178" t="s">
        <v>1165</v>
      </c>
      <c r="H816" s="178" t="s">
        <v>22</v>
      </c>
      <c r="I816" s="178" t="s">
        <v>3343</v>
      </c>
      <c r="J816" s="178" t="s">
        <v>4898</v>
      </c>
      <c r="K816" s="178" t="s">
        <v>4830</v>
      </c>
      <c r="L816" s="180">
        <v>2500</v>
      </c>
      <c r="M816" s="181">
        <v>147978.85999999999</v>
      </c>
      <c r="N816" s="2" t="str">
        <f>VLOOKUP($J816,'Material category'!B:D,2,0)</f>
        <v>WC RE</v>
      </c>
      <c r="O816" s="123">
        <f>VLOOKUP(E816,'Billing Type Category'!A:C,3,0)*$L816</f>
        <v>2500</v>
      </c>
      <c r="P816" s="123">
        <f>VLOOKUP($J816,'Material category'!B:F,5,FALSE)*O816</f>
        <v>156975</v>
      </c>
      <c r="Q816" s="123">
        <f t="shared" si="60"/>
        <v>8996.140000000014</v>
      </c>
      <c r="R816" s="6">
        <f>VLOOKUP(E816,'Billing Type Category'!A:C,3,0)*M816</f>
        <v>147978.85999999999</v>
      </c>
      <c r="S816" s="6">
        <f>VLOOKUP($J816,'Material category'!B:F,4,FALSE)*O816</f>
        <v>180000</v>
      </c>
      <c r="T816" s="6">
        <f t="shared" si="61"/>
        <v>11775.700934579439</v>
      </c>
      <c r="U816" s="6">
        <f t="shared" si="62"/>
        <v>159754.56093457944</v>
      </c>
      <c r="V816" s="2" t="str">
        <f>VLOOKUP($J816,'Material category'!B:D,3,0)</f>
        <v>WI</v>
      </c>
      <c r="W816" s="2" t="str">
        <f>VLOOKUP(G816,'Cust Category'!A:C,3,0)</f>
        <v>Key Account</v>
      </c>
      <c r="X816" s="2" t="str">
        <f>VLOOKUP(G816,'Cust Category'!A:C,2,0)</f>
        <v>CP All Public Company Limited</v>
      </c>
      <c r="Y816" s="31">
        <f t="shared" si="63"/>
        <v>62.79</v>
      </c>
      <c r="Z816">
        <f t="shared" si="64"/>
        <v>72</v>
      </c>
      <c r="AA816" s="48"/>
    </row>
    <row r="817" spans="1:27">
      <c r="A817" s="179">
        <v>45818</v>
      </c>
      <c r="B817" s="178" t="s">
        <v>5493</v>
      </c>
      <c r="C817" s="178" t="s">
        <v>5494</v>
      </c>
      <c r="D817" s="178" t="s">
        <v>12</v>
      </c>
      <c r="E817" s="178" t="s">
        <v>17</v>
      </c>
      <c r="F817" s="178" t="s">
        <v>5495</v>
      </c>
      <c r="G817" s="178" t="s">
        <v>1165</v>
      </c>
      <c r="H817" s="178" t="s">
        <v>22</v>
      </c>
      <c r="I817" s="178" t="s">
        <v>3343</v>
      </c>
      <c r="J817" s="178" t="s">
        <v>4886</v>
      </c>
      <c r="K817" s="178" t="s">
        <v>4829</v>
      </c>
      <c r="L817" s="180">
        <v>3000</v>
      </c>
      <c r="M817" s="181">
        <v>177574.64</v>
      </c>
      <c r="N817" s="2" t="str">
        <f>VLOOKUP($J817,'Material category'!B:D,2,0)</f>
        <v>WC BL</v>
      </c>
      <c r="O817" s="123">
        <f>VLOOKUP(E817,'Billing Type Category'!A:C,3,0)*$L817</f>
        <v>3000</v>
      </c>
      <c r="P817" s="123">
        <f>VLOOKUP($J817,'Material category'!B:F,5,FALSE)*O817</f>
        <v>188370</v>
      </c>
      <c r="Q817" s="123">
        <f t="shared" si="60"/>
        <v>10795.359999999986</v>
      </c>
      <c r="R817" s="6">
        <f>VLOOKUP(E817,'Billing Type Category'!A:C,3,0)*M817</f>
        <v>177574.64</v>
      </c>
      <c r="S817" s="6">
        <f>VLOOKUP($J817,'Material category'!B:F,4,FALSE)*O817</f>
        <v>216000</v>
      </c>
      <c r="T817" s="6">
        <f t="shared" si="61"/>
        <v>14130.841121495327</v>
      </c>
      <c r="U817" s="6">
        <f t="shared" si="62"/>
        <v>191705.48112149534</v>
      </c>
      <c r="V817" s="2" t="str">
        <f>VLOOKUP($J817,'Material category'!B:D,3,0)</f>
        <v>WI</v>
      </c>
      <c r="W817" s="2" t="str">
        <f>VLOOKUP(G817,'Cust Category'!A:C,3,0)</f>
        <v>Key Account</v>
      </c>
      <c r="X817" s="2" t="str">
        <f>VLOOKUP(G817,'Cust Category'!A:C,2,0)</f>
        <v>CP All Public Company Limited</v>
      </c>
      <c r="Y817" s="31">
        <f t="shared" si="63"/>
        <v>62.79</v>
      </c>
      <c r="Z817">
        <f t="shared" si="64"/>
        <v>72</v>
      </c>
      <c r="AA817" s="48"/>
    </row>
    <row r="818" spans="1:27">
      <c r="A818" s="179">
        <v>45818</v>
      </c>
      <c r="B818" s="178" t="s">
        <v>5493</v>
      </c>
      <c r="C818" s="178" t="s">
        <v>5494</v>
      </c>
      <c r="D818" s="178" t="s">
        <v>12</v>
      </c>
      <c r="E818" s="178" t="s">
        <v>17</v>
      </c>
      <c r="F818" s="178" t="s">
        <v>5495</v>
      </c>
      <c r="G818" s="178" t="s">
        <v>1165</v>
      </c>
      <c r="H818" s="178" t="s">
        <v>22</v>
      </c>
      <c r="I818" s="178" t="s">
        <v>3343</v>
      </c>
      <c r="J818" s="178" t="s">
        <v>4900</v>
      </c>
      <c r="K818" s="178" t="s">
        <v>4831</v>
      </c>
      <c r="L818" s="180">
        <v>2000</v>
      </c>
      <c r="M818" s="181">
        <v>118383.09</v>
      </c>
      <c r="N818" s="2" t="str">
        <f>VLOOKUP($J818,'Material category'!B:D,2,0)</f>
        <v>WC GR</v>
      </c>
      <c r="O818" s="123">
        <f>VLOOKUP(E818,'Billing Type Category'!A:C,3,0)*$L818</f>
        <v>2000</v>
      </c>
      <c r="P818" s="123">
        <f>VLOOKUP($J818,'Material category'!B:F,5,FALSE)*O818</f>
        <v>125580</v>
      </c>
      <c r="Q818" s="123">
        <f t="shared" si="60"/>
        <v>7196.9100000000035</v>
      </c>
      <c r="R818" s="6">
        <f>VLOOKUP(E818,'Billing Type Category'!A:C,3,0)*M818</f>
        <v>118383.09</v>
      </c>
      <c r="S818" s="6">
        <f>VLOOKUP($J818,'Material category'!B:F,4,FALSE)*O818</f>
        <v>144000</v>
      </c>
      <c r="T818" s="6">
        <f t="shared" si="61"/>
        <v>9420.5607476635505</v>
      </c>
      <c r="U818" s="6">
        <f t="shared" si="62"/>
        <v>127803.65074766355</v>
      </c>
      <c r="V818" s="2" t="str">
        <f>VLOOKUP($J818,'Material category'!B:D,3,0)</f>
        <v>WI</v>
      </c>
      <c r="W818" s="2" t="str">
        <f>VLOOKUP(G818,'Cust Category'!A:C,3,0)</f>
        <v>Key Account</v>
      </c>
      <c r="X818" s="2" t="str">
        <f>VLOOKUP(G818,'Cust Category'!A:C,2,0)</f>
        <v>CP All Public Company Limited</v>
      </c>
      <c r="Y818" s="31">
        <f t="shared" si="63"/>
        <v>62.79</v>
      </c>
      <c r="Z818">
        <f t="shared" si="64"/>
        <v>72</v>
      </c>
      <c r="AA818" s="48"/>
    </row>
    <row r="819" spans="1:27">
      <c r="A819" s="179">
        <v>45818</v>
      </c>
      <c r="B819" s="178" t="s">
        <v>5496</v>
      </c>
      <c r="C819" s="178" t="s">
        <v>5497</v>
      </c>
      <c r="D819" s="178" t="s">
        <v>12</v>
      </c>
      <c r="E819" s="178" t="s">
        <v>17</v>
      </c>
      <c r="F819" s="178" t="s">
        <v>5498</v>
      </c>
      <c r="G819" s="178" t="s">
        <v>1165</v>
      </c>
      <c r="H819" s="178" t="s">
        <v>22</v>
      </c>
      <c r="I819" s="178" t="s">
        <v>1385</v>
      </c>
      <c r="J819" s="178" t="s">
        <v>4902</v>
      </c>
      <c r="K819" s="178" t="s">
        <v>4821</v>
      </c>
      <c r="L819" s="180">
        <v>500</v>
      </c>
      <c r="M819" s="181">
        <v>66669.14</v>
      </c>
      <c r="N819" s="2" t="str">
        <f>VLOOKUP($J819,'Material category'!B:D,2,0)</f>
        <v>ME OB</v>
      </c>
      <c r="O819" s="123">
        <f>VLOOKUP(E819,'Billing Type Category'!A:C,3,0)*$L819</f>
        <v>500</v>
      </c>
      <c r="P819" s="123">
        <f>VLOOKUP($J819,'Material category'!B:F,5,FALSE)*O819</f>
        <v>69265</v>
      </c>
      <c r="Q819" s="123">
        <f t="shared" si="60"/>
        <v>2595.8600000000006</v>
      </c>
      <c r="R819" s="6">
        <f>VLOOKUP(E819,'Billing Type Category'!A:C,3,0)*M819</f>
        <v>66669.14</v>
      </c>
      <c r="S819" s="6">
        <f>VLOOKUP($J819,'Material category'!B:F,4,FALSE)*O819</f>
        <v>80000</v>
      </c>
      <c r="T819" s="6">
        <f t="shared" si="61"/>
        <v>5233.6448598130837</v>
      </c>
      <c r="U819" s="6">
        <f t="shared" si="62"/>
        <v>71902.78485981308</v>
      </c>
      <c r="V819" s="2" t="str">
        <f>VLOOKUP($J819,'Material category'!B:D,3,0)</f>
        <v>EV</v>
      </c>
      <c r="W819" s="2" t="str">
        <f>VLOOKUP(G819,'Cust Category'!A:C,3,0)</f>
        <v>Key Account</v>
      </c>
      <c r="X819" s="2" t="str">
        <f>VLOOKUP(G819,'Cust Category'!A:C,2,0)</f>
        <v>CP All Public Company Limited</v>
      </c>
      <c r="Y819" s="31">
        <f t="shared" si="63"/>
        <v>138.53</v>
      </c>
      <c r="Z819">
        <f t="shared" si="64"/>
        <v>160</v>
      </c>
      <c r="AA819" s="48"/>
    </row>
    <row r="820" spans="1:27">
      <c r="A820" s="179">
        <v>45818</v>
      </c>
      <c r="B820" s="178" t="s">
        <v>5496</v>
      </c>
      <c r="C820" s="178" t="s">
        <v>5497</v>
      </c>
      <c r="D820" s="178" t="s">
        <v>12</v>
      </c>
      <c r="E820" s="178" t="s">
        <v>17</v>
      </c>
      <c r="F820" s="178" t="s">
        <v>5498</v>
      </c>
      <c r="G820" s="178" t="s">
        <v>1165</v>
      </c>
      <c r="H820" s="178" t="s">
        <v>22</v>
      </c>
      <c r="I820" s="178" t="s">
        <v>1385</v>
      </c>
      <c r="J820" s="178" t="s">
        <v>4791</v>
      </c>
      <c r="K820" s="178" t="s">
        <v>4820</v>
      </c>
      <c r="L820" s="180">
        <v>1000</v>
      </c>
      <c r="M820" s="181">
        <v>133338.28</v>
      </c>
      <c r="N820" s="2" t="str">
        <f>VLOOKUP($J820,'Material category'!B:D,2,0)</f>
        <v>ME SB</v>
      </c>
      <c r="O820" s="123">
        <f>VLOOKUP(E820,'Billing Type Category'!A:C,3,0)*$L820</f>
        <v>1000</v>
      </c>
      <c r="P820" s="123">
        <f>VLOOKUP($J820,'Material category'!B:F,5,FALSE)*O820</f>
        <v>138530</v>
      </c>
      <c r="Q820" s="123">
        <f t="shared" si="60"/>
        <v>5191.7200000000012</v>
      </c>
      <c r="R820" s="6">
        <f>VLOOKUP(E820,'Billing Type Category'!A:C,3,0)*M820</f>
        <v>133338.28</v>
      </c>
      <c r="S820" s="6">
        <f>VLOOKUP($J820,'Material category'!B:F,4,FALSE)*O820</f>
        <v>160000</v>
      </c>
      <c r="T820" s="6">
        <f t="shared" si="61"/>
        <v>10467.289719626167</v>
      </c>
      <c r="U820" s="6">
        <f t="shared" si="62"/>
        <v>143805.56971962616</v>
      </c>
      <c r="V820" s="2" t="str">
        <f>VLOOKUP($J820,'Material category'!B:D,3,0)</f>
        <v>EV</v>
      </c>
      <c r="W820" s="2" t="str">
        <f>VLOOKUP(G820,'Cust Category'!A:C,3,0)</f>
        <v>Key Account</v>
      </c>
      <c r="X820" s="2" t="str">
        <f>VLOOKUP(G820,'Cust Category'!A:C,2,0)</f>
        <v>CP All Public Company Limited</v>
      </c>
      <c r="Y820" s="31">
        <f t="shared" si="63"/>
        <v>138.53</v>
      </c>
      <c r="Z820">
        <f t="shared" si="64"/>
        <v>160</v>
      </c>
      <c r="AA820" s="48"/>
    </row>
    <row r="821" spans="1:27">
      <c r="A821" s="179">
        <v>45818</v>
      </c>
      <c r="B821" s="178" t="s">
        <v>5496</v>
      </c>
      <c r="C821" s="178" t="s">
        <v>5497</v>
      </c>
      <c r="D821" s="178" t="s">
        <v>12</v>
      </c>
      <c r="E821" s="178" t="s">
        <v>17</v>
      </c>
      <c r="F821" s="178" t="s">
        <v>5498</v>
      </c>
      <c r="G821" s="178" t="s">
        <v>1165</v>
      </c>
      <c r="H821" s="178" t="s">
        <v>22</v>
      </c>
      <c r="I821" s="178" t="s">
        <v>1385</v>
      </c>
      <c r="J821" s="178" t="s">
        <v>4792</v>
      </c>
      <c r="K821" s="178" t="s">
        <v>4851</v>
      </c>
      <c r="L821" s="180">
        <v>500</v>
      </c>
      <c r="M821" s="181">
        <v>71463.77</v>
      </c>
      <c r="N821" s="2" t="str">
        <f>VLOOKUP($J821,'Material category'!B:D,2,0)</f>
        <v>ME OP</v>
      </c>
      <c r="O821" s="123">
        <f>VLOOKUP(E821,'Billing Type Category'!A:C,3,0)*$L821</f>
        <v>500</v>
      </c>
      <c r="P821" s="123">
        <f>VLOOKUP($J821,'Material category'!B:F,5,FALSE)*O821</f>
        <v>75775</v>
      </c>
      <c r="Q821" s="123">
        <f t="shared" si="60"/>
        <v>4311.2299999999959</v>
      </c>
      <c r="R821" s="6">
        <f>VLOOKUP(E821,'Billing Type Category'!A:C,3,0)*M821</f>
        <v>71463.77</v>
      </c>
      <c r="S821" s="6">
        <f>VLOOKUP($J821,'Material category'!B:F,4,FALSE)*O821</f>
        <v>87500</v>
      </c>
      <c r="T821" s="6">
        <f t="shared" si="61"/>
        <v>5724.2990654205605</v>
      </c>
      <c r="U821" s="6">
        <f t="shared" si="62"/>
        <v>77188.069065420568</v>
      </c>
      <c r="V821" s="2" t="str">
        <f>VLOOKUP($J821,'Material category'!B:D,3,0)</f>
        <v>EV</v>
      </c>
      <c r="W821" s="2" t="str">
        <f>VLOOKUP(G821,'Cust Category'!A:C,3,0)</f>
        <v>Key Account</v>
      </c>
      <c r="X821" s="2" t="str">
        <f>VLOOKUP(G821,'Cust Category'!A:C,2,0)</f>
        <v>CP All Public Company Limited</v>
      </c>
      <c r="Y821" s="31">
        <f t="shared" si="63"/>
        <v>151.55000000000001</v>
      </c>
      <c r="Z821">
        <f t="shared" si="64"/>
        <v>175</v>
      </c>
      <c r="AA821" s="48"/>
    </row>
    <row r="822" spans="1:27">
      <c r="A822" s="179">
        <v>45818</v>
      </c>
      <c r="B822" s="178" t="s">
        <v>5496</v>
      </c>
      <c r="C822" s="178" t="s">
        <v>5497</v>
      </c>
      <c r="D822" s="178" t="s">
        <v>12</v>
      </c>
      <c r="E822" s="178" t="s">
        <v>17</v>
      </c>
      <c r="F822" s="178" t="s">
        <v>5498</v>
      </c>
      <c r="G822" s="178" t="s">
        <v>1165</v>
      </c>
      <c r="H822" s="178" t="s">
        <v>22</v>
      </c>
      <c r="I822" s="178" t="s">
        <v>1385</v>
      </c>
      <c r="J822" s="178" t="s">
        <v>4785</v>
      </c>
      <c r="K822" s="178" t="s">
        <v>4832</v>
      </c>
      <c r="L822" s="180">
        <v>8000</v>
      </c>
      <c r="M822" s="181">
        <v>473532.21</v>
      </c>
      <c r="N822" s="2" t="str">
        <f>VLOOKUP($J822,'Material category'!B:D,2,0)</f>
        <v>CA FL</v>
      </c>
      <c r="O822" s="123">
        <f>VLOOKUP(E822,'Billing Type Category'!A:C,3,0)*$L822</f>
        <v>8000</v>
      </c>
      <c r="P822" s="123">
        <f>VLOOKUP($J822,'Material category'!B:F,5,FALSE)*O822</f>
        <v>502320</v>
      </c>
      <c r="Q822" s="123">
        <f t="shared" si="60"/>
        <v>28787.789999999979</v>
      </c>
      <c r="R822" s="6">
        <f>VLOOKUP(E822,'Billing Type Category'!A:C,3,0)*M822</f>
        <v>473532.21</v>
      </c>
      <c r="S822" s="6">
        <f>VLOOKUP($J822,'Material category'!B:F,4,FALSE)*O822</f>
        <v>576000</v>
      </c>
      <c r="T822" s="6">
        <f t="shared" si="61"/>
        <v>37682.242990654202</v>
      </c>
      <c r="U822" s="6">
        <f t="shared" si="62"/>
        <v>511214.45299065422</v>
      </c>
      <c r="V822" s="2" t="str">
        <f>VLOOKUP($J822,'Material category'!B:D,3,0)</f>
        <v>CA</v>
      </c>
      <c r="W822" s="2" t="str">
        <f>VLOOKUP(G822,'Cust Category'!A:C,3,0)</f>
        <v>Key Account</v>
      </c>
      <c r="X822" s="2" t="str">
        <f>VLOOKUP(G822,'Cust Category'!A:C,2,0)</f>
        <v>CP All Public Company Limited</v>
      </c>
      <c r="Y822" s="31">
        <f t="shared" si="63"/>
        <v>62.79</v>
      </c>
      <c r="Z822">
        <f t="shared" si="64"/>
        <v>72</v>
      </c>
      <c r="AA822" s="48"/>
    </row>
    <row r="823" spans="1:27">
      <c r="A823" s="179">
        <v>45818</v>
      </c>
      <c r="B823" s="178" t="s">
        <v>5496</v>
      </c>
      <c r="C823" s="178" t="s">
        <v>5497</v>
      </c>
      <c r="D823" s="178" t="s">
        <v>12</v>
      </c>
      <c r="E823" s="178" t="s">
        <v>17</v>
      </c>
      <c r="F823" s="178" t="s">
        <v>5498</v>
      </c>
      <c r="G823" s="178" t="s">
        <v>1165</v>
      </c>
      <c r="H823" s="178" t="s">
        <v>22</v>
      </c>
      <c r="I823" s="178" t="s">
        <v>1385</v>
      </c>
      <c r="J823" s="178" t="s">
        <v>4782</v>
      </c>
      <c r="K823" s="178" t="s">
        <v>4833</v>
      </c>
      <c r="L823" s="180">
        <v>8000</v>
      </c>
      <c r="M823" s="181">
        <v>473532.21</v>
      </c>
      <c r="N823" s="2" t="str">
        <f>VLOOKUP($J823,'Material category'!B:D,2,0)</f>
        <v>CA BL</v>
      </c>
      <c r="O823" s="123">
        <f>VLOOKUP(E823,'Billing Type Category'!A:C,3,0)*$L823</f>
        <v>8000</v>
      </c>
      <c r="P823" s="123">
        <f>VLOOKUP($J823,'Material category'!B:F,5,FALSE)*O823</f>
        <v>502320</v>
      </c>
      <c r="Q823" s="123">
        <f t="shared" si="60"/>
        <v>28787.789999999979</v>
      </c>
      <c r="R823" s="6">
        <f>VLOOKUP(E823,'Billing Type Category'!A:C,3,0)*M823</f>
        <v>473532.21</v>
      </c>
      <c r="S823" s="6">
        <f>VLOOKUP($J823,'Material category'!B:F,4,FALSE)*O823</f>
        <v>576000</v>
      </c>
      <c r="T823" s="6">
        <f t="shared" si="61"/>
        <v>37682.242990654202</v>
      </c>
      <c r="U823" s="6">
        <f t="shared" si="62"/>
        <v>511214.45299065422</v>
      </c>
      <c r="V823" s="2" t="str">
        <f>VLOOKUP($J823,'Material category'!B:D,3,0)</f>
        <v>CA</v>
      </c>
      <c r="W823" s="2" t="str">
        <f>VLOOKUP(G823,'Cust Category'!A:C,3,0)</f>
        <v>Key Account</v>
      </c>
      <c r="X823" s="2" t="str">
        <f>VLOOKUP(G823,'Cust Category'!A:C,2,0)</f>
        <v>CP All Public Company Limited</v>
      </c>
      <c r="Y823" s="31">
        <f t="shared" si="63"/>
        <v>62.79</v>
      </c>
      <c r="Z823">
        <f t="shared" si="64"/>
        <v>72</v>
      </c>
      <c r="AA823" s="48"/>
    </row>
    <row r="824" spans="1:27">
      <c r="A824" s="179">
        <v>45818</v>
      </c>
      <c r="B824" s="178" t="s">
        <v>5496</v>
      </c>
      <c r="C824" s="178" t="s">
        <v>5497</v>
      </c>
      <c r="D824" s="178" t="s">
        <v>12</v>
      </c>
      <c r="E824" s="178" t="s">
        <v>17</v>
      </c>
      <c r="F824" s="178" t="s">
        <v>5498</v>
      </c>
      <c r="G824" s="178" t="s">
        <v>1165</v>
      </c>
      <c r="H824" s="178" t="s">
        <v>22</v>
      </c>
      <c r="I824" s="178" t="s">
        <v>1385</v>
      </c>
      <c r="J824" s="178" t="s">
        <v>4786</v>
      </c>
      <c r="K824" s="178" t="s">
        <v>4854</v>
      </c>
      <c r="L824" s="180">
        <v>2500</v>
      </c>
      <c r="M824" s="181">
        <v>147978.81</v>
      </c>
      <c r="N824" s="2" t="str">
        <f>VLOOKUP($J824,'Material category'!B:D,2,0)</f>
        <v>CA MN</v>
      </c>
      <c r="O824" s="123">
        <f>VLOOKUP(E824,'Billing Type Category'!A:C,3,0)*$L824</f>
        <v>2500</v>
      </c>
      <c r="P824" s="123">
        <f>VLOOKUP($J824,'Material category'!B:F,5,FALSE)*O824</f>
        <v>156975</v>
      </c>
      <c r="Q824" s="123">
        <f t="shared" si="60"/>
        <v>8996.1900000000023</v>
      </c>
      <c r="R824" s="6">
        <f>VLOOKUP(E824,'Billing Type Category'!A:C,3,0)*M824</f>
        <v>147978.81</v>
      </c>
      <c r="S824" s="6">
        <f>VLOOKUP($J824,'Material category'!B:F,4,FALSE)*O824</f>
        <v>180000</v>
      </c>
      <c r="T824" s="6">
        <f t="shared" si="61"/>
        <v>11775.700934579439</v>
      </c>
      <c r="U824" s="6">
        <f t="shared" si="62"/>
        <v>159754.51093457945</v>
      </c>
      <c r="V824" s="2" t="str">
        <f>VLOOKUP($J824,'Material category'!B:D,3,0)</f>
        <v>CA</v>
      </c>
      <c r="W824" s="2" t="str">
        <f>VLOOKUP(G824,'Cust Category'!A:C,3,0)</f>
        <v>Key Account</v>
      </c>
      <c r="X824" s="2" t="str">
        <f>VLOOKUP(G824,'Cust Category'!A:C,2,0)</f>
        <v>CP All Public Company Limited</v>
      </c>
      <c r="Y824" s="31">
        <f t="shared" si="63"/>
        <v>62.79</v>
      </c>
      <c r="Z824">
        <f t="shared" si="64"/>
        <v>72</v>
      </c>
      <c r="AA824" s="48"/>
    </row>
    <row r="825" spans="1:27">
      <c r="A825" s="179">
        <v>45818</v>
      </c>
      <c r="B825" s="178" t="s">
        <v>5496</v>
      </c>
      <c r="C825" s="178" t="s">
        <v>5497</v>
      </c>
      <c r="D825" s="178" t="s">
        <v>12</v>
      </c>
      <c r="E825" s="178" t="s">
        <v>17</v>
      </c>
      <c r="F825" s="178" t="s">
        <v>5498</v>
      </c>
      <c r="G825" s="178" t="s">
        <v>1165</v>
      </c>
      <c r="H825" s="178" t="s">
        <v>22</v>
      </c>
      <c r="I825" s="178" t="s">
        <v>1385</v>
      </c>
      <c r="J825" s="178" t="s">
        <v>4801</v>
      </c>
      <c r="K825" s="178" t="s">
        <v>4834</v>
      </c>
      <c r="L825" s="180">
        <v>8000</v>
      </c>
      <c r="M825" s="181">
        <v>473532.37</v>
      </c>
      <c r="N825" s="2" t="str">
        <f>VLOOKUP($J825,'Material category'!B:D,2,0)</f>
        <v>CA 100S YL</v>
      </c>
      <c r="O825" s="123">
        <f>VLOOKUP(E825,'Billing Type Category'!A:C,3,0)*$L825</f>
        <v>8000</v>
      </c>
      <c r="P825" s="123">
        <f>VLOOKUP($J825,'Material category'!B:F,5,FALSE)*O825</f>
        <v>502320</v>
      </c>
      <c r="Q825" s="123">
        <f t="shared" si="60"/>
        <v>28787.630000000005</v>
      </c>
      <c r="R825" s="6">
        <f>VLOOKUP(E825,'Billing Type Category'!A:C,3,0)*M825</f>
        <v>473532.37</v>
      </c>
      <c r="S825" s="6">
        <f>VLOOKUP($J825,'Material category'!B:F,4,FALSE)*O825</f>
        <v>576000</v>
      </c>
      <c r="T825" s="6">
        <f t="shared" si="61"/>
        <v>37682.242990654202</v>
      </c>
      <c r="U825" s="6">
        <f t="shared" si="62"/>
        <v>511214.61299065419</v>
      </c>
      <c r="V825" s="2" t="str">
        <f>VLOOKUP($J825,'Material category'!B:D,3,0)</f>
        <v>CAHD</v>
      </c>
      <c r="W825" s="2" t="str">
        <f>VLOOKUP(G825,'Cust Category'!A:C,3,0)</f>
        <v>Key Account</v>
      </c>
      <c r="X825" s="2" t="str">
        <f>VLOOKUP(G825,'Cust Category'!A:C,2,0)</f>
        <v>CP All Public Company Limited</v>
      </c>
      <c r="Y825" s="31">
        <f t="shared" si="63"/>
        <v>62.79</v>
      </c>
      <c r="Z825">
        <f t="shared" si="64"/>
        <v>72</v>
      </c>
      <c r="AA825" s="48"/>
    </row>
    <row r="826" spans="1:27">
      <c r="A826" s="179">
        <v>45818</v>
      </c>
      <c r="B826" s="178" t="s">
        <v>5496</v>
      </c>
      <c r="C826" s="178" t="s">
        <v>5497</v>
      </c>
      <c r="D826" s="178" t="s">
        <v>12</v>
      </c>
      <c r="E826" s="178" t="s">
        <v>17</v>
      </c>
      <c r="F826" s="178" t="s">
        <v>5498</v>
      </c>
      <c r="G826" s="178" t="s">
        <v>1165</v>
      </c>
      <c r="H826" s="178" t="s">
        <v>22</v>
      </c>
      <c r="I826" s="178" t="s">
        <v>1385</v>
      </c>
      <c r="J826" s="178" t="s">
        <v>4806</v>
      </c>
      <c r="K826" s="178" t="s">
        <v>4852</v>
      </c>
      <c r="L826" s="180">
        <v>2500</v>
      </c>
      <c r="M826" s="181">
        <v>147978.85999999999</v>
      </c>
      <c r="N826" s="2" t="str">
        <f>VLOOKUP($J826,'Material category'!B:D,2,0)</f>
        <v>CA 100S GR</v>
      </c>
      <c r="O826" s="123">
        <f>VLOOKUP(E826,'Billing Type Category'!A:C,3,0)*$L826</f>
        <v>2500</v>
      </c>
      <c r="P826" s="123">
        <f>VLOOKUP($J826,'Material category'!B:F,5,FALSE)*O826</f>
        <v>156975</v>
      </c>
      <c r="Q826" s="123">
        <f t="shared" si="60"/>
        <v>8996.140000000014</v>
      </c>
      <c r="R826" s="6">
        <f>VLOOKUP(E826,'Billing Type Category'!A:C,3,0)*M826</f>
        <v>147978.85999999999</v>
      </c>
      <c r="S826" s="6">
        <f>VLOOKUP($J826,'Material category'!B:F,4,FALSE)*O826</f>
        <v>180000</v>
      </c>
      <c r="T826" s="6">
        <f t="shared" si="61"/>
        <v>11775.700934579439</v>
      </c>
      <c r="U826" s="6">
        <f t="shared" si="62"/>
        <v>159754.56093457944</v>
      </c>
      <c r="V826" s="2" t="str">
        <f>VLOOKUP($J826,'Material category'!B:D,3,0)</f>
        <v>CAHD</v>
      </c>
      <c r="W826" s="2" t="str">
        <f>VLOOKUP(G826,'Cust Category'!A:C,3,0)</f>
        <v>Key Account</v>
      </c>
      <c r="X826" s="2" t="str">
        <f>VLOOKUP(G826,'Cust Category'!A:C,2,0)</f>
        <v>CP All Public Company Limited</v>
      </c>
      <c r="Y826" s="31">
        <f t="shared" si="63"/>
        <v>62.79</v>
      </c>
      <c r="Z826">
        <f t="shared" si="64"/>
        <v>72</v>
      </c>
      <c r="AA826" s="48"/>
    </row>
    <row r="827" spans="1:27">
      <c r="A827" s="179">
        <v>45818</v>
      </c>
      <c r="B827" s="178" t="s">
        <v>5499</v>
      </c>
      <c r="C827" s="178" t="s">
        <v>5500</v>
      </c>
      <c r="D827" s="178" t="s">
        <v>12</v>
      </c>
      <c r="E827" s="178" t="s">
        <v>17</v>
      </c>
      <c r="F827" s="178" t="s">
        <v>5501</v>
      </c>
      <c r="G827" s="178" t="s">
        <v>1165</v>
      </c>
      <c r="H827" s="178" t="s">
        <v>22</v>
      </c>
      <c r="I827" s="178" t="s">
        <v>1385</v>
      </c>
      <c r="J827" s="178" t="s">
        <v>4874</v>
      </c>
      <c r="K827" s="178" t="s">
        <v>4822</v>
      </c>
      <c r="L827" s="180">
        <v>500</v>
      </c>
      <c r="M827" s="181">
        <v>49474.77</v>
      </c>
      <c r="N827" s="2" t="str">
        <f>VLOOKUP($J827,'Material category'!B:D,2,0)</f>
        <v>WI BL</v>
      </c>
      <c r="O827" s="123">
        <f>VLOOKUP(E827,'Billing Type Category'!A:C,3,0)*$L827</f>
        <v>500</v>
      </c>
      <c r="P827" s="123">
        <f>VLOOKUP($J827,'Material category'!B:F,5,FALSE)*O827</f>
        <v>52075</v>
      </c>
      <c r="Q827" s="123">
        <f t="shared" si="60"/>
        <v>2600.2300000000032</v>
      </c>
      <c r="R827" s="6">
        <f>VLOOKUP(E827,'Billing Type Category'!A:C,3,0)*M827</f>
        <v>49474.77</v>
      </c>
      <c r="S827" s="6">
        <f>VLOOKUP($J827,'Material category'!B:F,4,FALSE)*O827</f>
        <v>60000</v>
      </c>
      <c r="T827" s="6">
        <f t="shared" si="61"/>
        <v>3925.233644859813</v>
      </c>
      <c r="U827" s="6">
        <f t="shared" si="62"/>
        <v>53400.003644859811</v>
      </c>
      <c r="V827" s="2" t="str">
        <f>VLOOKUP($J827,'Material category'!B:D,3,0)</f>
        <v>WI</v>
      </c>
      <c r="W827" s="2" t="str">
        <f>VLOOKUP(G827,'Cust Category'!A:C,3,0)</f>
        <v>Key Account</v>
      </c>
      <c r="X827" s="2" t="str">
        <f>VLOOKUP(G827,'Cust Category'!A:C,2,0)</f>
        <v>CP All Public Company Limited</v>
      </c>
      <c r="Y827" s="31">
        <f t="shared" si="63"/>
        <v>104.15</v>
      </c>
      <c r="Z827">
        <f t="shared" si="64"/>
        <v>120</v>
      </c>
      <c r="AA827" s="48"/>
    </row>
    <row r="828" spans="1:27">
      <c r="A828" s="179">
        <v>45818</v>
      </c>
      <c r="B828" s="178" t="s">
        <v>5499</v>
      </c>
      <c r="C828" s="178" t="s">
        <v>5500</v>
      </c>
      <c r="D828" s="178" t="s">
        <v>12</v>
      </c>
      <c r="E828" s="178" t="s">
        <v>17</v>
      </c>
      <c r="F828" s="178" t="s">
        <v>5501</v>
      </c>
      <c r="G828" s="178" t="s">
        <v>1165</v>
      </c>
      <c r="H828" s="178" t="s">
        <v>22</v>
      </c>
      <c r="I828" s="178" t="s">
        <v>1385</v>
      </c>
      <c r="J828" s="178" t="s">
        <v>4898</v>
      </c>
      <c r="K828" s="178" t="s">
        <v>4830</v>
      </c>
      <c r="L828" s="180">
        <v>5000</v>
      </c>
      <c r="M828" s="181">
        <v>295957.73</v>
      </c>
      <c r="N828" s="2" t="str">
        <f>VLOOKUP($J828,'Material category'!B:D,2,0)</f>
        <v>WC RE</v>
      </c>
      <c r="O828" s="123">
        <f>VLOOKUP(E828,'Billing Type Category'!A:C,3,0)*$L828</f>
        <v>5000</v>
      </c>
      <c r="P828" s="123">
        <f>VLOOKUP($J828,'Material category'!B:F,5,FALSE)*O828</f>
        <v>313950</v>
      </c>
      <c r="Q828" s="123">
        <f t="shared" si="60"/>
        <v>17992.270000000019</v>
      </c>
      <c r="R828" s="6">
        <f>VLOOKUP(E828,'Billing Type Category'!A:C,3,0)*M828</f>
        <v>295957.73</v>
      </c>
      <c r="S828" s="6">
        <f>VLOOKUP($J828,'Material category'!B:F,4,FALSE)*O828</f>
        <v>360000</v>
      </c>
      <c r="T828" s="6">
        <f t="shared" si="61"/>
        <v>23551.401869158879</v>
      </c>
      <c r="U828" s="6">
        <f t="shared" si="62"/>
        <v>319509.13186915888</v>
      </c>
      <c r="V828" s="2" t="str">
        <f>VLOOKUP($J828,'Material category'!B:D,3,0)</f>
        <v>WI</v>
      </c>
      <c r="W828" s="2" t="str">
        <f>VLOOKUP(G828,'Cust Category'!A:C,3,0)</f>
        <v>Key Account</v>
      </c>
      <c r="X828" s="2" t="str">
        <f>VLOOKUP(G828,'Cust Category'!A:C,2,0)</f>
        <v>CP All Public Company Limited</v>
      </c>
      <c r="Y828" s="31">
        <f t="shared" si="63"/>
        <v>62.79</v>
      </c>
      <c r="Z828">
        <f t="shared" si="64"/>
        <v>72</v>
      </c>
      <c r="AA828" s="48"/>
    </row>
    <row r="829" spans="1:27">
      <c r="A829" s="179">
        <v>45818</v>
      </c>
      <c r="B829" s="178" t="s">
        <v>5499</v>
      </c>
      <c r="C829" s="178" t="s">
        <v>5500</v>
      </c>
      <c r="D829" s="178" t="s">
        <v>12</v>
      </c>
      <c r="E829" s="178" t="s">
        <v>17</v>
      </c>
      <c r="F829" s="178" t="s">
        <v>5501</v>
      </c>
      <c r="G829" s="178" t="s">
        <v>1165</v>
      </c>
      <c r="H829" s="178" t="s">
        <v>22</v>
      </c>
      <c r="I829" s="178" t="s">
        <v>1385</v>
      </c>
      <c r="J829" s="178" t="s">
        <v>4886</v>
      </c>
      <c r="K829" s="178" t="s">
        <v>4829</v>
      </c>
      <c r="L829" s="180">
        <v>5000</v>
      </c>
      <c r="M829" s="181">
        <v>295957.73</v>
      </c>
      <c r="N829" s="2" t="str">
        <f>VLOOKUP($J829,'Material category'!B:D,2,0)</f>
        <v>WC BL</v>
      </c>
      <c r="O829" s="123">
        <f>VLOOKUP(E829,'Billing Type Category'!A:C,3,0)*$L829</f>
        <v>5000</v>
      </c>
      <c r="P829" s="123">
        <f>VLOOKUP($J829,'Material category'!B:F,5,FALSE)*O829</f>
        <v>313950</v>
      </c>
      <c r="Q829" s="123">
        <f t="shared" si="60"/>
        <v>17992.270000000019</v>
      </c>
      <c r="R829" s="6">
        <f>VLOOKUP(E829,'Billing Type Category'!A:C,3,0)*M829</f>
        <v>295957.73</v>
      </c>
      <c r="S829" s="6">
        <f>VLOOKUP($J829,'Material category'!B:F,4,FALSE)*O829</f>
        <v>360000</v>
      </c>
      <c r="T829" s="6">
        <f t="shared" si="61"/>
        <v>23551.401869158879</v>
      </c>
      <c r="U829" s="6">
        <f t="shared" si="62"/>
        <v>319509.13186915888</v>
      </c>
      <c r="V829" s="2" t="str">
        <f>VLOOKUP($J829,'Material category'!B:D,3,0)</f>
        <v>WI</v>
      </c>
      <c r="W829" s="2" t="str">
        <f>VLOOKUP(G829,'Cust Category'!A:C,3,0)</f>
        <v>Key Account</v>
      </c>
      <c r="X829" s="2" t="str">
        <f>VLOOKUP(G829,'Cust Category'!A:C,2,0)</f>
        <v>CP All Public Company Limited</v>
      </c>
      <c r="Y829" s="31">
        <f t="shared" si="63"/>
        <v>62.79</v>
      </c>
      <c r="Z829">
        <f t="shared" si="64"/>
        <v>72</v>
      </c>
      <c r="AA829" s="48"/>
    </row>
    <row r="830" spans="1:27">
      <c r="A830" s="179">
        <v>45818</v>
      </c>
      <c r="B830" s="178" t="s">
        <v>5499</v>
      </c>
      <c r="C830" s="178" t="s">
        <v>5500</v>
      </c>
      <c r="D830" s="178" t="s">
        <v>12</v>
      </c>
      <c r="E830" s="178" t="s">
        <v>17</v>
      </c>
      <c r="F830" s="178" t="s">
        <v>5501</v>
      </c>
      <c r="G830" s="178" t="s">
        <v>1165</v>
      </c>
      <c r="H830" s="178" t="s">
        <v>22</v>
      </c>
      <c r="I830" s="178" t="s">
        <v>1385</v>
      </c>
      <c r="J830" s="178" t="s">
        <v>4900</v>
      </c>
      <c r="K830" s="178" t="s">
        <v>4831</v>
      </c>
      <c r="L830" s="180">
        <v>5000</v>
      </c>
      <c r="M830" s="181">
        <v>295957.73</v>
      </c>
      <c r="N830" s="2" t="str">
        <f>VLOOKUP($J830,'Material category'!B:D,2,0)</f>
        <v>WC GR</v>
      </c>
      <c r="O830" s="123">
        <f>VLOOKUP(E830,'Billing Type Category'!A:C,3,0)*$L830</f>
        <v>5000</v>
      </c>
      <c r="P830" s="123">
        <f>VLOOKUP($J830,'Material category'!B:F,5,FALSE)*O830</f>
        <v>313950</v>
      </c>
      <c r="Q830" s="123">
        <f t="shared" si="60"/>
        <v>17992.270000000019</v>
      </c>
      <c r="R830" s="6">
        <f>VLOOKUP(E830,'Billing Type Category'!A:C,3,0)*M830</f>
        <v>295957.73</v>
      </c>
      <c r="S830" s="6">
        <f>VLOOKUP($J830,'Material category'!B:F,4,FALSE)*O830</f>
        <v>360000</v>
      </c>
      <c r="T830" s="6">
        <f t="shared" si="61"/>
        <v>23551.401869158879</v>
      </c>
      <c r="U830" s="6">
        <f t="shared" si="62"/>
        <v>319509.13186915888</v>
      </c>
      <c r="V830" s="2" t="str">
        <f>VLOOKUP($J830,'Material category'!B:D,3,0)</f>
        <v>WI</v>
      </c>
      <c r="W830" s="2" t="str">
        <f>VLOOKUP(G830,'Cust Category'!A:C,3,0)</f>
        <v>Key Account</v>
      </c>
      <c r="X830" s="2" t="str">
        <f>VLOOKUP(G830,'Cust Category'!A:C,2,0)</f>
        <v>CP All Public Company Limited</v>
      </c>
      <c r="Y830" s="31">
        <f t="shared" si="63"/>
        <v>62.79</v>
      </c>
      <c r="Z830">
        <f t="shared" si="64"/>
        <v>72</v>
      </c>
      <c r="AA830" s="48"/>
    </row>
    <row r="831" spans="1:27">
      <c r="A831" s="179">
        <v>45819</v>
      </c>
      <c r="B831" s="178" t="s">
        <v>5502</v>
      </c>
      <c r="C831" s="178" t="s">
        <v>5503</v>
      </c>
      <c r="D831" s="178" t="s">
        <v>12</v>
      </c>
      <c r="E831" s="178" t="s">
        <v>17</v>
      </c>
      <c r="F831" s="178" t="s">
        <v>5504</v>
      </c>
      <c r="G831" s="178" t="s">
        <v>1173</v>
      </c>
      <c r="H831" s="178" t="s">
        <v>31</v>
      </c>
      <c r="I831" s="178" t="s">
        <v>1173</v>
      </c>
      <c r="J831" s="178" t="s">
        <v>4886</v>
      </c>
      <c r="K831" s="178" t="s">
        <v>4829</v>
      </c>
      <c r="L831" s="180">
        <v>10</v>
      </c>
      <c r="M831" s="181">
        <v>623</v>
      </c>
      <c r="N831" s="2" t="str">
        <f>VLOOKUP($J831,'Material category'!B:D,2,0)</f>
        <v>WC BL</v>
      </c>
      <c r="O831" s="123">
        <f>VLOOKUP(E831,'Billing Type Category'!A:C,3,0)*$L831</f>
        <v>10</v>
      </c>
      <c r="P831" s="123">
        <f>VLOOKUP($J831,'Material category'!B:F,5,FALSE)*O831</f>
        <v>627.9</v>
      </c>
      <c r="Q831" s="123">
        <f t="shared" si="60"/>
        <v>4.8999999999999773</v>
      </c>
      <c r="R831" s="6">
        <f>VLOOKUP(E831,'Billing Type Category'!A:C,3,0)*M831</f>
        <v>623</v>
      </c>
      <c r="S831" s="6">
        <f>VLOOKUP($J831,'Material category'!B:F,4,FALSE)*O831</f>
        <v>720</v>
      </c>
      <c r="T831" s="6">
        <f t="shared" si="61"/>
        <v>47.10280373831776</v>
      </c>
      <c r="U831" s="6">
        <f t="shared" si="62"/>
        <v>670.10280373831779</v>
      </c>
      <c r="V831" s="2" t="str">
        <f>VLOOKUP($J831,'Material category'!B:D,3,0)</f>
        <v>WI</v>
      </c>
      <c r="W831" s="2" t="str">
        <f>VLOOKUP(G831,'Cust Category'!A:C,3,0)</f>
        <v>Key Account</v>
      </c>
      <c r="X831" s="2" t="str">
        <f>VLOOKUP(G831,'Cust Category'!A:C,2,0)</f>
        <v>VILLA MARKET J.P. CO., LTD.</v>
      </c>
      <c r="Y831" s="31">
        <f t="shared" si="63"/>
        <v>62.79</v>
      </c>
      <c r="Z831">
        <f t="shared" si="64"/>
        <v>72</v>
      </c>
      <c r="AA831" s="48"/>
    </row>
    <row r="832" spans="1:27" s="144" customFormat="1">
      <c r="A832" s="179">
        <v>45819</v>
      </c>
      <c r="B832" s="178" t="s">
        <v>5502</v>
      </c>
      <c r="C832" s="178" t="s">
        <v>5503</v>
      </c>
      <c r="D832" s="178" t="s">
        <v>12</v>
      </c>
      <c r="E832" s="178" t="s">
        <v>17</v>
      </c>
      <c r="F832" s="178" t="s">
        <v>5504</v>
      </c>
      <c r="G832" s="178" t="s">
        <v>1173</v>
      </c>
      <c r="H832" s="178" t="s">
        <v>31</v>
      </c>
      <c r="I832" s="178" t="s">
        <v>1173</v>
      </c>
      <c r="J832" s="178" t="s">
        <v>4785</v>
      </c>
      <c r="K832" s="178" t="s">
        <v>4832</v>
      </c>
      <c r="L832" s="180">
        <v>20</v>
      </c>
      <c r="M832" s="181">
        <v>1238.8</v>
      </c>
      <c r="N832" s="2" t="str">
        <f>VLOOKUP($J832,'Material category'!B:D,2,0)</f>
        <v>CA FL</v>
      </c>
      <c r="O832" s="123">
        <f>VLOOKUP(E832,'Billing Type Category'!A:C,3,0)*$L832</f>
        <v>20</v>
      </c>
      <c r="P832" s="123">
        <f>VLOOKUP($J832,'Material category'!B:F,5,FALSE)*O832</f>
        <v>1255.8</v>
      </c>
      <c r="Q832" s="123">
        <f t="shared" si="60"/>
        <v>17</v>
      </c>
      <c r="R832" s="6">
        <f>VLOOKUP(E832,'Billing Type Category'!A:C,3,0)*M832</f>
        <v>1238.8</v>
      </c>
      <c r="S832" s="6">
        <f>VLOOKUP($J832,'Material category'!B:F,4,FALSE)*O832</f>
        <v>1440</v>
      </c>
      <c r="T832" s="6">
        <f t="shared" si="61"/>
        <v>94.205607476635521</v>
      </c>
      <c r="U832" s="6">
        <f t="shared" si="62"/>
        <v>1333.0056074766355</v>
      </c>
      <c r="V832" s="2" t="str">
        <f>VLOOKUP($J832,'Material category'!B:D,3,0)</f>
        <v>CA</v>
      </c>
      <c r="W832" s="2" t="str">
        <f>VLOOKUP(G832,'Cust Category'!A:C,3,0)</f>
        <v>Key Account</v>
      </c>
      <c r="X832" s="2" t="str">
        <f>VLOOKUP(G832,'Cust Category'!A:C,2,0)</f>
        <v>VILLA MARKET J.P. CO., LTD.</v>
      </c>
      <c r="Y832" s="31">
        <f t="shared" si="63"/>
        <v>62.79</v>
      </c>
      <c r="Z832">
        <f t="shared" si="64"/>
        <v>72</v>
      </c>
      <c r="AA832" s="177"/>
    </row>
    <row r="833" spans="1:26">
      <c r="A833" s="179">
        <v>45819</v>
      </c>
      <c r="B833" s="178" t="s">
        <v>5505</v>
      </c>
      <c r="C833" s="178" t="s">
        <v>5506</v>
      </c>
      <c r="D833" s="178" t="s">
        <v>12</v>
      </c>
      <c r="E833" s="178" t="s">
        <v>17</v>
      </c>
      <c r="F833" s="178" t="s">
        <v>5507</v>
      </c>
      <c r="G833" s="178" t="s">
        <v>1174</v>
      </c>
      <c r="H833" s="178" t="s">
        <v>31</v>
      </c>
      <c r="I833" s="178" t="s">
        <v>1174</v>
      </c>
      <c r="J833" s="178" t="s">
        <v>4791</v>
      </c>
      <c r="K833" s="178" t="s">
        <v>4820</v>
      </c>
      <c r="L833" s="180">
        <v>60</v>
      </c>
      <c r="M833" s="181">
        <v>8068.2</v>
      </c>
      <c r="N833" s="2" t="str">
        <f>VLOOKUP($J833,'Material category'!B:D,2,0)</f>
        <v>ME SB</v>
      </c>
      <c r="O833" s="123">
        <f>VLOOKUP(E833,'Billing Type Category'!A:C,3,0)*$L833</f>
        <v>60</v>
      </c>
      <c r="P833" s="123">
        <f>VLOOKUP($J833,'Material category'!B:F,5,FALSE)*O833</f>
        <v>8311.7999999999993</v>
      </c>
      <c r="Q833" s="123">
        <f t="shared" si="60"/>
        <v>243.59999999999945</v>
      </c>
      <c r="R833" s="6">
        <f>VLOOKUP(E833,'Billing Type Category'!A:C,3,0)*M833</f>
        <v>8068.2</v>
      </c>
      <c r="S833" s="6">
        <f>VLOOKUP($J833,'Material category'!B:F,4,FALSE)*O833</f>
        <v>9600</v>
      </c>
      <c r="T833" s="6">
        <f t="shared" si="61"/>
        <v>628.03738317757006</v>
      </c>
      <c r="U833" s="6">
        <f t="shared" si="62"/>
        <v>8696.2373831775694</v>
      </c>
      <c r="V833" s="2" t="str">
        <f>VLOOKUP($J833,'Material category'!B:D,3,0)</f>
        <v>EV</v>
      </c>
      <c r="W833" s="2" t="str">
        <f>VLOOKUP(G833,'Cust Category'!A:C,3,0)</f>
        <v>Key Account</v>
      </c>
      <c r="X833" s="2" t="str">
        <f>VLOOKUP(G833,'Cust Category'!A:C,2,0)</f>
        <v>VILLA MARKET J.P. CO., LTD.</v>
      </c>
      <c r="Y833" s="31">
        <f t="shared" si="63"/>
        <v>138.53</v>
      </c>
      <c r="Z833">
        <f t="shared" si="64"/>
        <v>160</v>
      </c>
    </row>
    <row r="834" spans="1:26">
      <c r="A834" s="179">
        <v>45819</v>
      </c>
      <c r="B834" s="178" t="s">
        <v>5505</v>
      </c>
      <c r="C834" s="178" t="s">
        <v>5506</v>
      </c>
      <c r="D834" s="178" t="s">
        <v>12</v>
      </c>
      <c r="E834" s="178" t="s">
        <v>17</v>
      </c>
      <c r="F834" s="178" t="s">
        <v>5507</v>
      </c>
      <c r="G834" s="178" t="s">
        <v>1174</v>
      </c>
      <c r="H834" s="178" t="s">
        <v>31</v>
      </c>
      <c r="I834" s="178" t="s">
        <v>1174</v>
      </c>
      <c r="J834" s="178" t="s">
        <v>4898</v>
      </c>
      <c r="K834" s="178" t="s">
        <v>4830</v>
      </c>
      <c r="L834" s="180">
        <v>20</v>
      </c>
      <c r="M834" s="181">
        <v>1246</v>
      </c>
      <c r="N834" s="2" t="str">
        <f>VLOOKUP($J834,'Material category'!B:D,2,0)</f>
        <v>WC RE</v>
      </c>
      <c r="O834" s="123">
        <f>VLOOKUP(E834,'Billing Type Category'!A:C,3,0)*$L834</f>
        <v>20</v>
      </c>
      <c r="P834" s="123">
        <f>VLOOKUP($J834,'Material category'!B:F,5,FALSE)*O834</f>
        <v>1255.8</v>
      </c>
      <c r="Q834" s="123">
        <f t="shared" ref="Q834:Q897" si="65">P834-R834</f>
        <v>9.7999999999999545</v>
      </c>
      <c r="R834" s="6">
        <f>VLOOKUP(E834,'Billing Type Category'!A:C,3,0)*M834</f>
        <v>1246</v>
      </c>
      <c r="S834" s="6">
        <f>VLOOKUP($J834,'Material category'!B:F,4,FALSE)*O834</f>
        <v>1440</v>
      </c>
      <c r="T834" s="6">
        <f t="shared" ref="T834:T897" si="66">S834*7/107</f>
        <v>94.205607476635521</v>
      </c>
      <c r="U834" s="6">
        <f t="shared" ref="U834:U897" si="67">R834+T834</f>
        <v>1340.2056074766356</v>
      </c>
      <c r="V834" s="2" t="str">
        <f>VLOOKUP($J834,'Material category'!B:D,3,0)</f>
        <v>WI</v>
      </c>
      <c r="W834" s="2" t="str">
        <f>VLOOKUP(G834,'Cust Category'!A:C,3,0)</f>
        <v>Key Account</v>
      </c>
      <c r="X834" s="2" t="str">
        <f>VLOOKUP(G834,'Cust Category'!A:C,2,0)</f>
        <v>VILLA MARKET J.P. CO., LTD.</v>
      </c>
      <c r="Y834" s="31">
        <f t="shared" ref="Y834:Y897" si="68">P834/O834</f>
        <v>62.79</v>
      </c>
      <c r="Z834">
        <f t="shared" ref="Z834:Z897" si="69">S834/O834</f>
        <v>72</v>
      </c>
    </row>
    <row r="835" spans="1:26">
      <c r="A835" s="179">
        <v>45819</v>
      </c>
      <c r="B835" s="178" t="s">
        <v>5505</v>
      </c>
      <c r="C835" s="178" t="s">
        <v>5506</v>
      </c>
      <c r="D835" s="178" t="s">
        <v>12</v>
      </c>
      <c r="E835" s="178" t="s">
        <v>17</v>
      </c>
      <c r="F835" s="178" t="s">
        <v>5507</v>
      </c>
      <c r="G835" s="178" t="s">
        <v>1174</v>
      </c>
      <c r="H835" s="178" t="s">
        <v>31</v>
      </c>
      <c r="I835" s="178" t="s">
        <v>1174</v>
      </c>
      <c r="J835" s="178" t="s">
        <v>4782</v>
      </c>
      <c r="K835" s="178" t="s">
        <v>4833</v>
      </c>
      <c r="L835" s="180">
        <v>10</v>
      </c>
      <c r="M835" s="181">
        <v>619.4</v>
      </c>
      <c r="N835" s="2" t="str">
        <f>VLOOKUP($J835,'Material category'!B:D,2,0)</f>
        <v>CA BL</v>
      </c>
      <c r="O835" s="123">
        <f>VLOOKUP(E835,'Billing Type Category'!A:C,3,0)*$L835</f>
        <v>10</v>
      </c>
      <c r="P835" s="123">
        <f>VLOOKUP($J835,'Material category'!B:F,5,FALSE)*O835</f>
        <v>627.9</v>
      </c>
      <c r="Q835" s="123">
        <f t="shared" si="65"/>
        <v>8.5</v>
      </c>
      <c r="R835" s="6">
        <f>VLOOKUP(E835,'Billing Type Category'!A:C,3,0)*M835</f>
        <v>619.4</v>
      </c>
      <c r="S835" s="6">
        <f>VLOOKUP($J835,'Material category'!B:F,4,FALSE)*O835</f>
        <v>720</v>
      </c>
      <c r="T835" s="6">
        <f t="shared" si="66"/>
        <v>47.10280373831776</v>
      </c>
      <c r="U835" s="6">
        <f t="shared" si="67"/>
        <v>666.50280373831777</v>
      </c>
      <c r="V835" s="2" t="str">
        <f>VLOOKUP($J835,'Material category'!B:D,3,0)</f>
        <v>CA</v>
      </c>
      <c r="W835" s="2" t="str">
        <f>VLOOKUP(G835,'Cust Category'!A:C,3,0)</f>
        <v>Key Account</v>
      </c>
      <c r="X835" s="2" t="str">
        <f>VLOOKUP(G835,'Cust Category'!A:C,2,0)</f>
        <v>VILLA MARKET J.P. CO., LTD.</v>
      </c>
      <c r="Y835" s="31">
        <f t="shared" si="68"/>
        <v>62.79</v>
      </c>
      <c r="Z835">
        <f t="shared" si="69"/>
        <v>72</v>
      </c>
    </row>
    <row r="836" spans="1:26">
      <c r="A836" s="179">
        <v>45819</v>
      </c>
      <c r="B836" s="178" t="s">
        <v>5508</v>
      </c>
      <c r="C836" s="178" t="s">
        <v>5509</v>
      </c>
      <c r="D836" s="178" t="s">
        <v>12</v>
      </c>
      <c r="E836" s="178" t="s">
        <v>17</v>
      </c>
      <c r="F836" s="178" t="s">
        <v>5510</v>
      </c>
      <c r="G836" s="178" t="s">
        <v>1185</v>
      </c>
      <c r="H836" s="178" t="s">
        <v>31</v>
      </c>
      <c r="I836" s="178" t="s">
        <v>1185</v>
      </c>
      <c r="J836" s="178" t="s">
        <v>4791</v>
      </c>
      <c r="K836" s="178" t="s">
        <v>4820</v>
      </c>
      <c r="L836" s="180">
        <v>10</v>
      </c>
      <c r="M836" s="181">
        <v>1344.7</v>
      </c>
      <c r="N836" s="2" t="str">
        <f>VLOOKUP($J836,'Material category'!B:D,2,0)</f>
        <v>ME SB</v>
      </c>
      <c r="O836" s="123">
        <f>VLOOKUP(E836,'Billing Type Category'!A:C,3,0)*$L836</f>
        <v>10</v>
      </c>
      <c r="P836" s="123">
        <f>VLOOKUP($J836,'Material category'!B:F,5,FALSE)*O836</f>
        <v>1385.3</v>
      </c>
      <c r="Q836" s="123">
        <f t="shared" si="65"/>
        <v>40.599999999999909</v>
      </c>
      <c r="R836" s="6">
        <f>VLOOKUP(E836,'Billing Type Category'!A:C,3,0)*M836</f>
        <v>1344.7</v>
      </c>
      <c r="S836" s="6">
        <f>VLOOKUP($J836,'Material category'!B:F,4,FALSE)*O836</f>
        <v>1600</v>
      </c>
      <c r="T836" s="6">
        <f t="shared" si="66"/>
        <v>104.67289719626169</v>
      </c>
      <c r="U836" s="6">
        <f t="shared" si="67"/>
        <v>1449.3728971962616</v>
      </c>
      <c r="V836" s="2" t="str">
        <f>VLOOKUP($J836,'Material category'!B:D,3,0)</f>
        <v>EV</v>
      </c>
      <c r="W836" s="2" t="str">
        <f>VLOOKUP(G836,'Cust Category'!A:C,3,0)</f>
        <v>Key Account</v>
      </c>
      <c r="X836" s="2" t="str">
        <f>VLOOKUP(G836,'Cust Category'!A:C,2,0)</f>
        <v>VILLA MARKET J.P. CO., LTD.</v>
      </c>
      <c r="Y836" s="31">
        <f t="shared" si="68"/>
        <v>138.53</v>
      </c>
      <c r="Z836">
        <f t="shared" si="69"/>
        <v>160</v>
      </c>
    </row>
    <row r="837" spans="1:26">
      <c r="A837" s="179">
        <v>45819</v>
      </c>
      <c r="B837" s="178" t="s">
        <v>5508</v>
      </c>
      <c r="C837" s="178" t="s">
        <v>5509</v>
      </c>
      <c r="D837" s="178" t="s">
        <v>12</v>
      </c>
      <c r="E837" s="178" t="s">
        <v>17</v>
      </c>
      <c r="F837" s="178" t="s">
        <v>5510</v>
      </c>
      <c r="G837" s="178" t="s">
        <v>1185</v>
      </c>
      <c r="H837" s="178" t="s">
        <v>31</v>
      </c>
      <c r="I837" s="178" t="s">
        <v>1185</v>
      </c>
      <c r="J837" s="178" t="s">
        <v>4792</v>
      </c>
      <c r="K837" s="178" t="s">
        <v>4851</v>
      </c>
      <c r="L837" s="180">
        <v>10</v>
      </c>
      <c r="M837" s="181">
        <v>1475.5</v>
      </c>
      <c r="N837" s="2" t="str">
        <f>VLOOKUP($J837,'Material category'!B:D,2,0)</f>
        <v>ME OP</v>
      </c>
      <c r="O837" s="123">
        <f>VLOOKUP(E837,'Billing Type Category'!A:C,3,0)*$L837</f>
        <v>10</v>
      </c>
      <c r="P837" s="123">
        <f>VLOOKUP($J837,'Material category'!B:F,5,FALSE)*O837</f>
        <v>1515.5</v>
      </c>
      <c r="Q837" s="123">
        <f t="shared" si="65"/>
        <v>40</v>
      </c>
      <c r="R837" s="6">
        <f>VLOOKUP(E837,'Billing Type Category'!A:C,3,0)*M837</f>
        <v>1475.5</v>
      </c>
      <c r="S837" s="6">
        <f>VLOOKUP($J837,'Material category'!B:F,4,FALSE)*O837</f>
        <v>1750</v>
      </c>
      <c r="T837" s="6">
        <f t="shared" si="66"/>
        <v>114.48598130841121</v>
      </c>
      <c r="U837" s="6">
        <f t="shared" si="67"/>
        <v>1589.9859813084113</v>
      </c>
      <c r="V837" s="2" t="str">
        <f>VLOOKUP($J837,'Material category'!B:D,3,0)</f>
        <v>EV</v>
      </c>
      <c r="W837" s="2" t="str">
        <f>VLOOKUP(G837,'Cust Category'!A:C,3,0)</f>
        <v>Key Account</v>
      </c>
      <c r="X837" s="2" t="str">
        <f>VLOOKUP(G837,'Cust Category'!A:C,2,0)</f>
        <v>VILLA MARKET J.P. CO., LTD.</v>
      </c>
      <c r="Y837" s="31">
        <f t="shared" si="68"/>
        <v>151.55000000000001</v>
      </c>
      <c r="Z837">
        <f t="shared" si="69"/>
        <v>175</v>
      </c>
    </row>
    <row r="838" spans="1:26">
      <c r="A838" s="179">
        <v>45819</v>
      </c>
      <c r="B838" s="178" t="s">
        <v>5511</v>
      </c>
      <c r="C838" s="178" t="s">
        <v>5512</v>
      </c>
      <c r="D838" s="178" t="s">
        <v>12</v>
      </c>
      <c r="E838" s="178" t="s">
        <v>17</v>
      </c>
      <c r="F838" s="178" t="s">
        <v>5513</v>
      </c>
      <c r="G838" s="178" t="s">
        <v>3335</v>
      </c>
      <c r="H838" s="178" t="s">
        <v>31</v>
      </c>
      <c r="I838" s="178" t="s">
        <v>3335</v>
      </c>
      <c r="J838" s="178" t="s">
        <v>4791</v>
      </c>
      <c r="K838" s="178" t="s">
        <v>4820</v>
      </c>
      <c r="L838" s="180">
        <v>40</v>
      </c>
      <c r="M838" s="181">
        <v>5378.8</v>
      </c>
      <c r="N838" s="2" t="str">
        <f>VLOOKUP($J838,'Material category'!B:D,2,0)</f>
        <v>ME SB</v>
      </c>
      <c r="O838" s="123">
        <f>VLOOKUP(E838,'Billing Type Category'!A:C,3,0)*$L838</f>
        <v>40</v>
      </c>
      <c r="P838" s="123">
        <f>VLOOKUP($J838,'Material category'!B:F,5,FALSE)*O838</f>
        <v>5541.2</v>
      </c>
      <c r="Q838" s="123">
        <f t="shared" si="65"/>
        <v>162.39999999999964</v>
      </c>
      <c r="R838" s="6">
        <f>VLOOKUP(E838,'Billing Type Category'!A:C,3,0)*M838</f>
        <v>5378.8</v>
      </c>
      <c r="S838" s="6">
        <f>VLOOKUP($J838,'Material category'!B:F,4,FALSE)*O838</f>
        <v>6400</v>
      </c>
      <c r="T838" s="6">
        <f t="shared" si="66"/>
        <v>418.69158878504675</v>
      </c>
      <c r="U838" s="6">
        <f t="shared" si="67"/>
        <v>5797.4915887850466</v>
      </c>
      <c r="V838" s="2" t="str">
        <f>VLOOKUP($J838,'Material category'!B:D,3,0)</f>
        <v>EV</v>
      </c>
      <c r="W838" s="2" t="str">
        <f>VLOOKUP(G838,'Cust Category'!A:C,3,0)</f>
        <v>Key Account</v>
      </c>
      <c r="X838" s="2" t="str">
        <f>VLOOKUP(G838,'Cust Category'!A:C,2,0)</f>
        <v>VILLA MARKET J.P. CO., LTD.</v>
      </c>
      <c r="Y838" s="31">
        <f t="shared" si="68"/>
        <v>138.53</v>
      </c>
      <c r="Z838">
        <f t="shared" si="69"/>
        <v>160</v>
      </c>
    </row>
    <row r="839" spans="1:26">
      <c r="A839" s="179">
        <v>45819</v>
      </c>
      <c r="B839" s="178" t="s">
        <v>5514</v>
      </c>
      <c r="C839" s="178" t="s">
        <v>5515</v>
      </c>
      <c r="D839" s="178" t="s">
        <v>12</v>
      </c>
      <c r="E839" s="178" t="s">
        <v>17</v>
      </c>
      <c r="F839" s="178" t="s">
        <v>5516</v>
      </c>
      <c r="G839" s="178" t="s">
        <v>1188</v>
      </c>
      <c r="H839" s="178" t="s">
        <v>31</v>
      </c>
      <c r="I839" s="178" t="s">
        <v>1188</v>
      </c>
      <c r="J839" s="178" t="s">
        <v>4791</v>
      </c>
      <c r="K839" s="178" t="s">
        <v>4820</v>
      </c>
      <c r="L839" s="180">
        <v>10</v>
      </c>
      <c r="M839" s="181">
        <v>1344.7</v>
      </c>
      <c r="N839" s="2" t="str">
        <f>VLOOKUP($J839,'Material category'!B:D,2,0)</f>
        <v>ME SB</v>
      </c>
      <c r="O839" s="123">
        <f>VLOOKUP(E839,'Billing Type Category'!A:C,3,0)*$L839</f>
        <v>10</v>
      </c>
      <c r="P839" s="123">
        <f>VLOOKUP($J839,'Material category'!B:F,5,FALSE)*O839</f>
        <v>1385.3</v>
      </c>
      <c r="Q839" s="123">
        <f t="shared" si="65"/>
        <v>40.599999999999909</v>
      </c>
      <c r="R839" s="6">
        <f>VLOOKUP(E839,'Billing Type Category'!A:C,3,0)*M839</f>
        <v>1344.7</v>
      </c>
      <c r="S839" s="6">
        <f>VLOOKUP($J839,'Material category'!B:F,4,FALSE)*O839</f>
        <v>1600</v>
      </c>
      <c r="T839" s="6">
        <f t="shared" si="66"/>
        <v>104.67289719626169</v>
      </c>
      <c r="U839" s="6">
        <f t="shared" si="67"/>
        <v>1449.3728971962616</v>
      </c>
      <c r="V839" s="2" t="str">
        <f>VLOOKUP($J839,'Material category'!B:D,3,0)</f>
        <v>EV</v>
      </c>
      <c r="W839" s="2" t="str">
        <f>VLOOKUP(G839,'Cust Category'!A:C,3,0)</f>
        <v>Key Account</v>
      </c>
      <c r="X839" s="2" t="str">
        <f>VLOOKUP(G839,'Cust Category'!A:C,2,0)</f>
        <v>VILLA MARKET J.P. CO., LTD.</v>
      </c>
      <c r="Y839" s="31">
        <f t="shared" si="68"/>
        <v>138.53</v>
      </c>
      <c r="Z839">
        <f t="shared" si="69"/>
        <v>160</v>
      </c>
    </row>
    <row r="840" spans="1:26">
      <c r="A840" s="179">
        <v>45819</v>
      </c>
      <c r="B840" s="178" t="s">
        <v>5514</v>
      </c>
      <c r="C840" s="178" t="s">
        <v>5515</v>
      </c>
      <c r="D840" s="178" t="s">
        <v>12</v>
      </c>
      <c r="E840" s="178" t="s">
        <v>17</v>
      </c>
      <c r="F840" s="178" t="s">
        <v>5516</v>
      </c>
      <c r="G840" s="178" t="s">
        <v>1188</v>
      </c>
      <c r="H840" s="178" t="s">
        <v>31</v>
      </c>
      <c r="I840" s="178" t="s">
        <v>1188</v>
      </c>
      <c r="J840" s="178" t="s">
        <v>4785</v>
      </c>
      <c r="K840" s="178" t="s">
        <v>4832</v>
      </c>
      <c r="L840" s="180">
        <v>20</v>
      </c>
      <c r="M840" s="181">
        <v>1238.8</v>
      </c>
      <c r="N840" s="2" t="str">
        <f>VLOOKUP($J840,'Material category'!B:D,2,0)</f>
        <v>CA FL</v>
      </c>
      <c r="O840" s="123">
        <f>VLOOKUP(E840,'Billing Type Category'!A:C,3,0)*$L840</f>
        <v>20</v>
      </c>
      <c r="P840" s="123">
        <f>VLOOKUP($J840,'Material category'!B:F,5,FALSE)*O840</f>
        <v>1255.8</v>
      </c>
      <c r="Q840" s="123">
        <f t="shared" si="65"/>
        <v>17</v>
      </c>
      <c r="R840" s="6">
        <f>VLOOKUP(E840,'Billing Type Category'!A:C,3,0)*M840</f>
        <v>1238.8</v>
      </c>
      <c r="S840" s="6">
        <f>VLOOKUP($J840,'Material category'!B:F,4,FALSE)*O840</f>
        <v>1440</v>
      </c>
      <c r="T840" s="6">
        <f t="shared" si="66"/>
        <v>94.205607476635521</v>
      </c>
      <c r="U840" s="6">
        <f t="shared" si="67"/>
        <v>1333.0056074766355</v>
      </c>
      <c r="V840" s="2" t="str">
        <f>VLOOKUP($J840,'Material category'!B:D,3,0)</f>
        <v>CA</v>
      </c>
      <c r="W840" s="2" t="str">
        <f>VLOOKUP(G840,'Cust Category'!A:C,3,0)</f>
        <v>Key Account</v>
      </c>
      <c r="X840" s="2" t="str">
        <f>VLOOKUP(G840,'Cust Category'!A:C,2,0)</f>
        <v>VILLA MARKET J.P. CO., LTD.</v>
      </c>
      <c r="Y840" s="31">
        <f t="shared" si="68"/>
        <v>62.79</v>
      </c>
      <c r="Z840">
        <f t="shared" si="69"/>
        <v>72</v>
      </c>
    </row>
    <row r="841" spans="1:26">
      <c r="A841" s="179">
        <v>45819</v>
      </c>
      <c r="B841" s="178" t="s">
        <v>5517</v>
      </c>
      <c r="C841" s="178" t="s">
        <v>5518</v>
      </c>
      <c r="D841" s="178" t="s">
        <v>12</v>
      </c>
      <c r="E841" s="178" t="s">
        <v>17</v>
      </c>
      <c r="F841" s="178" t="s">
        <v>5519</v>
      </c>
      <c r="G841" s="178" t="s">
        <v>4857</v>
      </c>
      <c r="H841" s="178" t="s">
        <v>4856</v>
      </c>
      <c r="I841" s="178" t="s">
        <v>4857</v>
      </c>
      <c r="J841" s="178" t="s">
        <v>4902</v>
      </c>
      <c r="K841" s="178" t="s">
        <v>4821</v>
      </c>
      <c r="L841" s="180">
        <v>150</v>
      </c>
      <c r="M841" s="181">
        <v>20571</v>
      </c>
      <c r="N841" s="2" t="str">
        <f>VLOOKUP($J841,'Material category'!B:D,2,0)</f>
        <v>ME OB</v>
      </c>
      <c r="O841" s="123">
        <f>VLOOKUP(E841,'Billing Type Category'!A:C,3,0)*$L841</f>
        <v>150</v>
      </c>
      <c r="P841" s="123">
        <f>VLOOKUP($J841,'Material category'!B:F,5,FALSE)*O841</f>
        <v>20779.5</v>
      </c>
      <c r="Q841" s="123">
        <f t="shared" si="65"/>
        <v>208.5</v>
      </c>
      <c r="R841" s="6">
        <f>VLOOKUP(E841,'Billing Type Category'!A:C,3,0)*M841</f>
        <v>20571</v>
      </c>
      <c r="S841" s="6">
        <f>VLOOKUP($J841,'Material category'!B:F,4,FALSE)*O841</f>
        <v>24000</v>
      </c>
      <c r="T841" s="6">
        <f t="shared" si="66"/>
        <v>1570.0934579439252</v>
      </c>
      <c r="U841" s="6">
        <f t="shared" si="67"/>
        <v>22141.093457943924</v>
      </c>
      <c r="V841" s="2" t="str">
        <f>VLOOKUP($J841,'Material category'!B:D,3,0)</f>
        <v>EV</v>
      </c>
      <c r="W841" s="2" t="str">
        <f>VLOOKUP(G841,'Cust Category'!A:C,3,0)</f>
        <v>Distributor</v>
      </c>
      <c r="X841" s="2" t="str">
        <f>VLOOKUP(G841,'Cust Category'!A:C,2,0)</f>
        <v>NATTHAKORN DISTRIBUTION CO., LTD.</v>
      </c>
      <c r="Y841" s="31">
        <f t="shared" si="68"/>
        <v>138.53</v>
      </c>
      <c r="Z841">
        <f t="shared" si="69"/>
        <v>160</v>
      </c>
    </row>
    <row r="842" spans="1:26">
      <c r="A842" s="179">
        <v>45819</v>
      </c>
      <c r="B842" s="178" t="s">
        <v>5517</v>
      </c>
      <c r="C842" s="178" t="s">
        <v>5518</v>
      </c>
      <c r="D842" s="178" t="s">
        <v>12</v>
      </c>
      <c r="E842" s="178" t="s">
        <v>17</v>
      </c>
      <c r="F842" s="178" t="s">
        <v>5519</v>
      </c>
      <c r="G842" s="178" t="s">
        <v>4857</v>
      </c>
      <c r="H842" s="178" t="s">
        <v>4856</v>
      </c>
      <c r="I842" s="178" t="s">
        <v>4857</v>
      </c>
      <c r="J842" s="178" t="s">
        <v>4792</v>
      </c>
      <c r="K842" s="178" t="s">
        <v>4851</v>
      </c>
      <c r="L842" s="180">
        <v>200</v>
      </c>
      <c r="M842" s="181">
        <v>30008</v>
      </c>
      <c r="N842" s="2" t="str">
        <f>VLOOKUP($J842,'Material category'!B:D,2,0)</f>
        <v>ME OP</v>
      </c>
      <c r="O842" s="123">
        <f>VLOOKUP(E842,'Billing Type Category'!A:C,3,0)*$L842</f>
        <v>200</v>
      </c>
      <c r="P842" s="123">
        <f>VLOOKUP($J842,'Material category'!B:F,5,FALSE)*O842</f>
        <v>30310.000000000004</v>
      </c>
      <c r="Q842" s="123">
        <f t="shared" si="65"/>
        <v>302.00000000000364</v>
      </c>
      <c r="R842" s="6">
        <f>VLOOKUP(E842,'Billing Type Category'!A:C,3,0)*M842</f>
        <v>30008</v>
      </c>
      <c r="S842" s="6">
        <f>VLOOKUP($J842,'Material category'!B:F,4,FALSE)*O842</f>
        <v>35000</v>
      </c>
      <c r="T842" s="6">
        <f t="shared" si="66"/>
        <v>2289.7196261682243</v>
      </c>
      <c r="U842" s="6">
        <f t="shared" si="67"/>
        <v>32297.719626168226</v>
      </c>
      <c r="V842" s="2" t="str">
        <f>VLOOKUP($J842,'Material category'!B:D,3,0)</f>
        <v>EV</v>
      </c>
      <c r="W842" s="2" t="str">
        <f>VLOOKUP(G842,'Cust Category'!A:C,3,0)</f>
        <v>Distributor</v>
      </c>
      <c r="X842" s="2" t="str">
        <f>VLOOKUP(G842,'Cust Category'!A:C,2,0)</f>
        <v>NATTHAKORN DISTRIBUTION CO., LTD.</v>
      </c>
      <c r="Y842" s="31">
        <f t="shared" si="68"/>
        <v>151.55000000000001</v>
      </c>
      <c r="Z842">
        <f t="shared" si="69"/>
        <v>175</v>
      </c>
    </row>
    <row r="843" spans="1:26">
      <c r="A843" s="179">
        <v>45819</v>
      </c>
      <c r="B843" s="178" t="s">
        <v>5517</v>
      </c>
      <c r="C843" s="178" t="s">
        <v>5518</v>
      </c>
      <c r="D843" s="178" t="s">
        <v>12</v>
      </c>
      <c r="E843" s="178" t="s">
        <v>17</v>
      </c>
      <c r="F843" s="178" t="s">
        <v>5519</v>
      </c>
      <c r="G843" s="178" t="s">
        <v>4857</v>
      </c>
      <c r="H843" s="178" t="s">
        <v>4856</v>
      </c>
      <c r="I843" s="178" t="s">
        <v>4857</v>
      </c>
      <c r="J843" s="178" t="s">
        <v>4785</v>
      </c>
      <c r="K843" s="178" t="s">
        <v>4832</v>
      </c>
      <c r="L843" s="180">
        <v>10150</v>
      </c>
      <c r="M843" s="181">
        <v>630924</v>
      </c>
      <c r="N843" s="2" t="str">
        <f>VLOOKUP($J843,'Material category'!B:D,2,0)</f>
        <v>CA FL</v>
      </c>
      <c r="O843" s="123">
        <f>VLOOKUP(E843,'Billing Type Category'!A:C,3,0)*$L843</f>
        <v>10150</v>
      </c>
      <c r="P843" s="123">
        <f>VLOOKUP($J843,'Material category'!B:F,5,FALSE)*O843</f>
        <v>637318.5</v>
      </c>
      <c r="Q843" s="123">
        <f t="shared" si="65"/>
        <v>6394.5</v>
      </c>
      <c r="R843" s="6">
        <f>VLOOKUP(E843,'Billing Type Category'!A:C,3,0)*M843</f>
        <v>630924</v>
      </c>
      <c r="S843" s="6">
        <f>VLOOKUP($J843,'Material category'!B:F,4,FALSE)*O843</f>
        <v>730800</v>
      </c>
      <c r="T843" s="6">
        <f t="shared" si="66"/>
        <v>47809.345794392524</v>
      </c>
      <c r="U843" s="6">
        <f t="shared" si="67"/>
        <v>678733.34579439252</v>
      </c>
      <c r="V843" s="2" t="str">
        <f>VLOOKUP($J843,'Material category'!B:D,3,0)</f>
        <v>CA</v>
      </c>
      <c r="W843" s="2" t="str">
        <f>VLOOKUP(G843,'Cust Category'!A:C,3,0)</f>
        <v>Distributor</v>
      </c>
      <c r="X843" s="2" t="str">
        <f>VLOOKUP(G843,'Cust Category'!A:C,2,0)</f>
        <v>NATTHAKORN DISTRIBUTION CO., LTD.</v>
      </c>
      <c r="Y843" s="31">
        <f t="shared" si="68"/>
        <v>62.79</v>
      </c>
      <c r="Z843">
        <f t="shared" si="69"/>
        <v>72</v>
      </c>
    </row>
    <row r="844" spans="1:26">
      <c r="A844" s="179">
        <v>45819</v>
      </c>
      <c r="B844" s="178" t="s">
        <v>5517</v>
      </c>
      <c r="C844" s="178" t="s">
        <v>5518</v>
      </c>
      <c r="D844" s="178" t="s">
        <v>12</v>
      </c>
      <c r="E844" s="178" t="s">
        <v>17</v>
      </c>
      <c r="F844" s="178" t="s">
        <v>5519</v>
      </c>
      <c r="G844" s="178" t="s">
        <v>4857</v>
      </c>
      <c r="H844" s="178" t="s">
        <v>4856</v>
      </c>
      <c r="I844" s="178" t="s">
        <v>4857</v>
      </c>
      <c r="J844" s="178" t="s">
        <v>4786</v>
      </c>
      <c r="K844" s="178" t="s">
        <v>4854</v>
      </c>
      <c r="L844" s="180">
        <v>2000</v>
      </c>
      <c r="M844" s="181">
        <v>124320</v>
      </c>
      <c r="N844" s="2" t="str">
        <f>VLOOKUP($J844,'Material category'!B:D,2,0)</f>
        <v>CA MN</v>
      </c>
      <c r="O844" s="123">
        <f>VLOOKUP(E844,'Billing Type Category'!A:C,3,0)*$L844</f>
        <v>2000</v>
      </c>
      <c r="P844" s="123">
        <f>VLOOKUP($J844,'Material category'!B:F,5,FALSE)*O844</f>
        <v>125580</v>
      </c>
      <c r="Q844" s="123">
        <f t="shared" si="65"/>
        <v>1260</v>
      </c>
      <c r="R844" s="6">
        <f>VLOOKUP(E844,'Billing Type Category'!A:C,3,0)*M844</f>
        <v>124320</v>
      </c>
      <c r="S844" s="6">
        <f>VLOOKUP($J844,'Material category'!B:F,4,FALSE)*O844</f>
        <v>144000</v>
      </c>
      <c r="T844" s="6">
        <f t="shared" si="66"/>
        <v>9420.5607476635505</v>
      </c>
      <c r="U844" s="6">
        <f t="shared" si="67"/>
        <v>133740.56074766355</v>
      </c>
      <c r="V844" s="2" t="str">
        <f>VLOOKUP($J844,'Material category'!B:D,3,0)</f>
        <v>CA</v>
      </c>
      <c r="W844" s="2" t="str">
        <f>VLOOKUP(G844,'Cust Category'!A:C,3,0)</f>
        <v>Distributor</v>
      </c>
      <c r="X844" s="2" t="str">
        <f>VLOOKUP(G844,'Cust Category'!A:C,2,0)</f>
        <v>NATTHAKORN DISTRIBUTION CO., LTD.</v>
      </c>
      <c r="Y844" s="31">
        <f t="shared" si="68"/>
        <v>62.79</v>
      </c>
      <c r="Z844">
        <f t="shared" si="69"/>
        <v>72</v>
      </c>
    </row>
    <row r="845" spans="1:26">
      <c r="A845" s="179">
        <v>45819</v>
      </c>
      <c r="B845" s="178" t="s">
        <v>5517</v>
      </c>
      <c r="C845" s="178" t="s">
        <v>5518</v>
      </c>
      <c r="D845" s="178" t="s">
        <v>12</v>
      </c>
      <c r="E845" s="178" t="s">
        <v>17</v>
      </c>
      <c r="F845" s="178" t="s">
        <v>5519</v>
      </c>
      <c r="G845" s="178" t="s">
        <v>4857</v>
      </c>
      <c r="H845" s="178" t="s">
        <v>4856</v>
      </c>
      <c r="I845" s="178" t="s">
        <v>4857</v>
      </c>
      <c r="J845" s="178" t="s">
        <v>4801</v>
      </c>
      <c r="K845" s="178" t="s">
        <v>4834</v>
      </c>
      <c r="L845" s="180">
        <v>2500</v>
      </c>
      <c r="M845" s="181">
        <v>155400</v>
      </c>
      <c r="N845" s="2" t="str">
        <f>VLOOKUP($J845,'Material category'!B:D,2,0)</f>
        <v>CA 100S YL</v>
      </c>
      <c r="O845" s="123">
        <f>VLOOKUP(E845,'Billing Type Category'!A:C,3,0)*$L845</f>
        <v>2500</v>
      </c>
      <c r="P845" s="123">
        <f>VLOOKUP($J845,'Material category'!B:F,5,FALSE)*O845</f>
        <v>156975</v>
      </c>
      <c r="Q845" s="123">
        <f t="shared" si="65"/>
        <v>1575</v>
      </c>
      <c r="R845" s="6">
        <f>VLOOKUP(E845,'Billing Type Category'!A:C,3,0)*M845</f>
        <v>155400</v>
      </c>
      <c r="S845" s="6">
        <f>VLOOKUP($J845,'Material category'!B:F,4,FALSE)*O845</f>
        <v>180000</v>
      </c>
      <c r="T845" s="6">
        <f t="shared" si="66"/>
        <v>11775.700934579439</v>
      </c>
      <c r="U845" s="6">
        <f t="shared" si="67"/>
        <v>167175.70093457945</v>
      </c>
      <c r="V845" s="2" t="str">
        <f>VLOOKUP($J845,'Material category'!B:D,3,0)</f>
        <v>CAHD</v>
      </c>
      <c r="W845" s="2" t="str">
        <f>VLOOKUP(G845,'Cust Category'!A:C,3,0)</f>
        <v>Distributor</v>
      </c>
      <c r="X845" s="2" t="str">
        <f>VLOOKUP(G845,'Cust Category'!A:C,2,0)</f>
        <v>NATTHAKORN DISTRIBUTION CO., LTD.</v>
      </c>
      <c r="Y845" s="31">
        <f t="shared" si="68"/>
        <v>62.79</v>
      </c>
      <c r="Z845">
        <f t="shared" si="69"/>
        <v>72</v>
      </c>
    </row>
    <row r="846" spans="1:26">
      <c r="A846" s="179">
        <v>45820</v>
      </c>
      <c r="B846" s="178" t="s">
        <v>5520</v>
      </c>
      <c r="C846" s="178" t="s">
        <v>5521</v>
      </c>
      <c r="D846" s="178" t="s">
        <v>12</v>
      </c>
      <c r="E846" s="178" t="s">
        <v>17</v>
      </c>
      <c r="F846" s="178" t="s">
        <v>5522</v>
      </c>
      <c r="G846" s="178" t="s">
        <v>1184</v>
      </c>
      <c r="H846" s="178" t="s">
        <v>37</v>
      </c>
      <c r="I846" s="178" t="s">
        <v>3344</v>
      </c>
      <c r="J846" s="178" t="s">
        <v>4898</v>
      </c>
      <c r="K846" s="178" t="s">
        <v>4830</v>
      </c>
      <c r="L846" s="180">
        <v>1500</v>
      </c>
      <c r="M846" s="181">
        <v>93630</v>
      </c>
      <c r="N846" s="2" t="str">
        <f>VLOOKUP($J846,'Material category'!B:D,2,0)</f>
        <v>WC RE</v>
      </c>
      <c r="O846" s="123">
        <f>VLOOKUP(E846,'Billing Type Category'!A:C,3,0)*$L846</f>
        <v>1500</v>
      </c>
      <c r="P846" s="123">
        <f>VLOOKUP($J846,'Material category'!B:F,5,FALSE)*O846</f>
        <v>94185</v>
      </c>
      <c r="Q846" s="123">
        <f t="shared" si="65"/>
        <v>555</v>
      </c>
      <c r="R846" s="6">
        <f>VLOOKUP(E846,'Billing Type Category'!A:C,3,0)*M846</f>
        <v>93630</v>
      </c>
      <c r="S846" s="6">
        <f>VLOOKUP($J846,'Material category'!B:F,4,FALSE)*O846</f>
        <v>108000</v>
      </c>
      <c r="T846" s="6">
        <f t="shared" si="66"/>
        <v>7065.4205607476633</v>
      </c>
      <c r="U846" s="6">
        <f t="shared" si="67"/>
        <v>100695.42056074766</v>
      </c>
      <c r="V846" s="2" t="str">
        <f>VLOOKUP($J846,'Material category'!B:D,3,0)</f>
        <v>WI</v>
      </c>
      <c r="W846" s="2" t="str">
        <f>VLOOKUP(G846,'Cust Category'!A:C,3,0)</f>
        <v>Key Account</v>
      </c>
      <c r="X846" s="2" t="str">
        <f>VLOOKUP(G846,'Cust Category'!A:C,2,0)</f>
        <v>Big C Supercenter Public Co.,Ltd.</v>
      </c>
      <c r="Y846" s="31">
        <f t="shared" si="68"/>
        <v>62.79</v>
      </c>
      <c r="Z846">
        <f t="shared" si="69"/>
        <v>72</v>
      </c>
    </row>
    <row r="847" spans="1:26">
      <c r="A847" s="179">
        <v>45820</v>
      </c>
      <c r="B847" s="178" t="s">
        <v>5520</v>
      </c>
      <c r="C847" s="178" t="s">
        <v>5521</v>
      </c>
      <c r="D847" s="178" t="s">
        <v>12</v>
      </c>
      <c r="E847" s="178" t="s">
        <v>17</v>
      </c>
      <c r="F847" s="178" t="s">
        <v>5522</v>
      </c>
      <c r="G847" s="178" t="s">
        <v>1184</v>
      </c>
      <c r="H847" s="178" t="s">
        <v>37</v>
      </c>
      <c r="I847" s="178" t="s">
        <v>3344</v>
      </c>
      <c r="J847" s="178" t="s">
        <v>4886</v>
      </c>
      <c r="K847" s="178" t="s">
        <v>4829</v>
      </c>
      <c r="L847" s="180">
        <v>3000</v>
      </c>
      <c r="M847" s="181">
        <v>187260</v>
      </c>
      <c r="N847" s="2" t="str">
        <f>VLOOKUP($J847,'Material category'!B:D,2,0)</f>
        <v>WC BL</v>
      </c>
      <c r="O847" s="123">
        <f>VLOOKUP(E847,'Billing Type Category'!A:C,3,0)*$L847</f>
        <v>3000</v>
      </c>
      <c r="P847" s="123">
        <f>VLOOKUP($J847,'Material category'!B:F,5,FALSE)*O847</f>
        <v>188370</v>
      </c>
      <c r="Q847" s="123">
        <f t="shared" si="65"/>
        <v>1110</v>
      </c>
      <c r="R847" s="6">
        <f>VLOOKUP(E847,'Billing Type Category'!A:C,3,0)*M847</f>
        <v>187260</v>
      </c>
      <c r="S847" s="6">
        <f>VLOOKUP($J847,'Material category'!B:F,4,FALSE)*O847</f>
        <v>216000</v>
      </c>
      <c r="T847" s="6">
        <f t="shared" si="66"/>
        <v>14130.841121495327</v>
      </c>
      <c r="U847" s="6">
        <f t="shared" si="67"/>
        <v>201390.84112149532</v>
      </c>
      <c r="V847" s="2" t="str">
        <f>VLOOKUP($J847,'Material category'!B:D,3,0)</f>
        <v>WI</v>
      </c>
      <c r="W847" s="2" t="str">
        <f>VLOOKUP(G847,'Cust Category'!A:C,3,0)</f>
        <v>Key Account</v>
      </c>
      <c r="X847" s="2" t="str">
        <f>VLOOKUP(G847,'Cust Category'!A:C,2,0)</f>
        <v>Big C Supercenter Public Co.,Ltd.</v>
      </c>
      <c r="Y847" s="31">
        <f t="shared" si="68"/>
        <v>62.79</v>
      </c>
      <c r="Z847">
        <f t="shared" si="69"/>
        <v>72</v>
      </c>
    </row>
    <row r="848" spans="1:26">
      <c r="A848" s="179">
        <v>45820</v>
      </c>
      <c r="B848" s="178" t="s">
        <v>5520</v>
      </c>
      <c r="C848" s="178" t="s">
        <v>5521</v>
      </c>
      <c r="D848" s="178" t="s">
        <v>12</v>
      </c>
      <c r="E848" s="178" t="s">
        <v>17</v>
      </c>
      <c r="F848" s="178" t="s">
        <v>5522</v>
      </c>
      <c r="G848" s="178" t="s">
        <v>1184</v>
      </c>
      <c r="H848" s="178" t="s">
        <v>37</v>
      </c>
      <c r="I848" s="178" t="s">
        <v>3344</v>
      </c>
      <c r="J848" s="178" t="s">
        <v>4900</v>
      </c>
      <c r="K848" s="178" t="s">
        <v>4831</v>
      </c>
      <c r="L848" s="180">
        <v>500</v>
      </c>
      <c r="M848" s="181">
        <v>31210</v>
      </c>
      <c r="N848" s="2" t="str">
        <f>VLOOKUP($J848,'Material category'!B:D,2,0)</f>
        <v>WC GR</v>
      </c>
      <c r="O848" s="123">
        <f>VLOOKUP(E848,'Billing Type Category'!A:C,3,0)*$L848</f>
        <v>500</v>
      </c>
      <c r="P848" s="123">
        <f>VLOOKUP($J848,'Material category'!B:F,5,FALSE)*O848</f>
        <v>31395</v>
      </c>
      <c r="Q848" s="123">
        <f t="shared" si="65"/>
        <v>185</v>
      </c>
      <c r="R848" s="6">
        <f>VLOOKUP(E848,'Billing Type Category'!A:C,3,0)*M848</f>
        <v>31210</v>
      </c>
      <c r="S848" s="6">
        <f>VLOOKUP($J848,'Material category'!B:F,4,FALSE)*O848</f>
        <v>36000</v>
      </c>
      <c r="T848" s="6">
        <f t="shared" si="66"/>
        <v>2355.1401869158876</v>
      </c>
      <c r="U848" s="6">
        <f t="shared" si="67"/>
        <v>33565.140186915887</v>
      </c>
      <c r="V848" s="2" t="str">
        <f>VLOOKUP($J848,'Material category'!B:D,3,0)</f>
        <v>WI</v>
      </c>
      <c r="W848" s="2" t="str">
        <f>VLOOKUP(G848,'Cust Category'!A:C,3,0)</f>
        <v>Key Account</v>
      </c>
      <c r="X848" s="2" t="str">
        <f>VLOOKUP(G848,'Cust Category'!A:C,2,0)</f>
        <v>Big C Supercenter Public Co.,Ltd.</v>
      </c>
      <c r="Y848" s="31">
        <f t="shared" si="68"/>
        <v>62.79</v>
      </c>
      <c r="Z848">
        <f t="shared" si="69"/>
        <v>72</v>
      </c>
    </row>
    <row r="849" spans="1:26">
      <c r="A849" s="179">
        <v>45820</v>
      </c>
      <c r="B849" s="178" t="s">
        <v>5520</v>
      </c>
      <c r="C849" s="178" t="s">
        <v>5521</v>
      </c>
      <c r="D849" s="178" t="s">
        <v>12</v>
      </c>
      <c r="E849" s="178" t="s">
        <v>17</v>
      </c>
      <c r="F849" s="178" t="s">
        <v>5522</v>
      </c>
      <c r="G849" s="178" t="s">
        <v>1184</v>
      </c>
      <c r="H849" s="178" t="s">
        <v>37</v>
      </c>
      <c r="I849" s="178" t="s">
        <v>3344</v>
      </c>
      <c r="J849" s="178" t="s">
        <v>4785</v>
      </c>
      <c r="K849" s="178" t="s">
        <v>4832</v>
      </c>
      <c r="L849" s="180">
        <v>9000</v>
      </c>
      <c r="M849" s="181">
        <v>561600</v>
      </c>
      <c r="N849" s="2" t="str">
        <f>VLOOKUP($J849,'Material category'!B:D,2,0)</f>
        <v>CA FL</v>
      </c>
      <c r="O849" s="123">
        <f>VLOOKUP(E849,'Billing Type Category'!A:C,3,0)*$L849</f>
        <v>9000</v>
      </c>
      <c r="P849" s="123">
        <f>VLOOKUP($J849,'Material category'!B:F,5,FALSE)*O849</f>
        <v>565110</v>
      </c>
      <c r="Q849" s="123">
        <f t="shared" si="65"/>
        <v>3510</v>
      </c>
      <c r="R849" s="6">
        <f>VLOOKUP(E849,'Billing Type Category'!A:C,3,0)*M849</f>
        <v>561600</v>
      </c>
      <c r="S849" s="6">
        <f>VLOOKUP($J849,'Material category'!B:F,4,FALSE)*O849</f>
        <v>648000</v>
      </c>
      <c r="T849" s="6">
        <f t="shared" si="66"/>
        <v>42392.523364485984</v>
      </c>
      <c r="U849" s="6">
        <f t="shared" si="67"/>
        <v>603992.52336448594</v>
      </c>
      <c r="V849" s="2" t="str">
        <f>VLOOKUP($J849,'Material category'!B:D,3,0)</f>
        <v>CA</v>
      </c>
      <c r="W849" s="2" t="str">
        <f>VLOOKUP(G849,'Cust Category'!A:C,3,0)</f>
        <v>Key Account</v>
      </c>
      <c r="X849" s="2" t="str">
        <f>VLOOKUP(G849,'Cust Category'!A:C,2,0)</f>
        <v>Big C Supercenter Public Co.,Ltd.</v>
      </c>
      <c r="Y849" s="31">
        <f t="shared" si="68"/>
        <v>62.79</v>
      </c>
      <c r="Z849">
        <f t="shared" si="69"/>
        <v>72</v>
      </c>
    </row>
    <row r="850" spans="1:26">
      <c r="A850" s="179">
        <v>45820</v>
      </c>
      <c r="B850" s="178" t="s">
        <v>5520</v>
      </c>
      <c r="C850" s="178" t="s">
        <v>5521</v>
      </c>
      <c r="D850" s="178" t="s">
        <v>12</v>
      </c>
      <c r="E850" s="178" t="s">
        <v>17</v>
      </c>
      <c r="F850" s="178" t="s">
        <v>5522</v>
      </c>
      <c r="G850" s="178" t="s">
        <v>1184</v>
      </c>
      <c r="H850" s="178" t="s">
        <v>37</v>
      </c>
      <c r="I850" s="178" t="s">
        <v>3344</v>
      </c>
      <c r="J850" s="178" t="s">
        <v>4782</v>
      </c>
      <c r="K850" s="178" t="s">
        <v>4833</v>
      </c>
      <c r="L850" s="180">
        <v>2500</v>
      </c>
      <c r="M850" s="181">
        <v>156000</v>
      </c>
      <c r="N850" s="2" t="str">
        <f>VLOOKUP($J850,'Material category'!B:D,2,0)</f>
        <v>CA BL</v>
      </c>
      <c r="O850" s="123">
        <f>VLOOKUP(E850,'Billing Type Category'!A:C,3,0)*$L850</f>
        <v>2500</v>
      </c>
      <c r="P850" s="123">
        <f>VLOOKUP($J850,'Material category'!B:F,5,FALSE)*O850</f>
        <v>156975</v>
      </c>
      <c r="Q850" s="123">
        <f t="shared" si="65"/>
        <v>975</v>
      </c>
      <c r="R850" s="6">
        <f>VLOOKUP(E850,'Billing Type Category'!A:C,3,0)*M850</f>
        <v>156000</v>
      </c>
      <c r="S850" s="6">
        <f>VLOOKUP($J850,'Material category'!B:F,4,FALSE)*O850</f>
        <v>180000</v>
      </c>
      <c r="T850" s="6">
        <f t="shared" si="66"/>
        <v>11775.700934579439</v>
      </c>
      <c r="U850" s="6">
        <f t="shared" si="67"/>
        <v>167775.70093457945</v>
      </c>
      <c r="V850" s="2" t="str">
        <f>VLOOKUP($J850,'Material category'!B:D,3,0)</f>
        <v>CA</v>
      </c>
      <c r="W850" s="2" t="str">
        <f>VLOOKUP(G850,'Cust Category'!A:C,3,0)</f>
        <v>Key Account</v>
      </c>
      <c r="X850" s="2" t="str">
        <f>VLOOKUP(G850,'Cust Category'!A:C,2,0)</f>
        <v>Big C Supercenter Public Co.,Ltd.</v>
      </c>
      <c r="Y850" s="31">
        <f t="shared" si="68"/>
        <v>62.79</v>
      </c>
      <c r="Z850">
        <f t="shared" si="69"/>
        <v>72</v>
      </c>
    </row>
    <row r="851" spans="1:26">
      <c r="A851" s="179">
        <v>45820</v>
      </c>
      <c r="B851" s="178" t="s">
        <v>5520</v>
      </c>
      <c r="C851" s="178" t="s">
        <v>5521</v>
      </c>
      <c r="D851" s="178" t="s">
        <v>12</v>
      </c>
      <c r="E851" s="178" t="s">
        <v>17</v>
      </c>
      <c r="F851" s="178" t="s">
        <v>5522</v>
      </c>
      <c r="G851" s="178" t="s">
        <v>1184</v>
      </c>
      <c r="H851" s="178" t="s">
        <v>37</v>
      </c>
      <c r="I851" s="178" t="s">
        <v>3344</v>
      </c>
      <c r="J851" s="178" t="s">
        <v>4786</v>
      </c>
      <c r="K851" s="178" t="s">
        <v>4854</v>
      </c>
      <c r="L851" s="180">
        <v>1000</v>
      </c>
      <c r="M851" s="181">
        <v>62400</v>
      </c>
      <c r="N851" s="2" t="str">
        <f>VLOOKUP($J851,'Material category'!B:D,2,0)</f>
        <v>CA MN</v>
      </c>
      <c r="O851" s="123">
        <f>VLOOKUP(E851,'Billing Type Category'!A:C,3,0)*$L851</f>
        <v>1000</v>
      </c>
      <c r="P851" s="123">
        <f>VLOOKUP($J851,'Material category'!B:F,5,FALSE)*O851</f>
        <v>62790</v>
      </c>
      <c r="Q851" s="123">
        <f t="shared" si="65"/>
        <v>390</v>
      </c>
      <c r="R851" s="6">
        <f>VLOOKUP(E851,'Billing Type Category'!A:C,3,0)*M851</f>
        <v>62400</v>
      </c>
      <c r="S851" s="6">
        <f>VLOOKUP($J851,'Material category'!B:F,4,FALSE)*O851</f>
        <v>72000</v>
      </c>
      <c r="T851" s="6">
        <f t="shared" si="66"/>
        <v>4710.2803738317753</v>
      </c>
      <c r="U851" s="6">
        <f t="shared" si="67"/>
        <v>67110.280373831774</v>
      </c>
      <c r="V851" s="2" t="str">
        <f>VLOOKUP($J851,'Material category'!B:D,3,0)</f>
        <v>CA</v>
      </c>
      <c r="W851" s="2" t="str">
        <f>VLOOKUP(G851,'Cust Category'!A:C,3,0)</f>
        <v>Key Account</v>
      </c>
      <c r="X851" s="2" t="str">
        <f>VLOOKUP(G851,'Cust Category'!A:C,2,0)</f>
        <v>Big C Supercenter Public Co.,Ltd.</v>
      </c>
      <c r="Y851" s="31">
        <f t="shared" si="68"/>
        <v>62.79</v>
      </c>
      <c r="Z851">
        <f t="shared" si="69"/>
        <v>72</v>
      </c>
    </row>
    <row r="852" spans="1:26">
      <c r="A852" s="179">
        <v>45820</v>
      </c>
      <c r="B852" s="178" t="s">
        <v>5520</v>
      </c>
      <c r="C852" s="178" t="s">
        <v>5521</v>
      </c>
      <c r="D852" s="178" t="s">
        <v>12</v>
      </c>
      <c r="E852" s="178" t="s">
        <v>17</v>
      </c>
      <c r="F852" s="178" t="s">
        <v>5522</v>
      </c>
      <c r="G852" s="178" t="s">
        <v>1184</v>
      </c>
      <c r="H852" s="178" t="s">
        <v>37</v>
      </c>
      <c r="I852" s="178" t="s">
        <v>3344</v>
      </c>
      <c r="J852" s="178" t="s">
        <v>4801</v>
      </c>
      <c r="K852" s="178" t="s">
        <v>4834</v>
      </c>
      <c r="L852" s="180">
        <v>7000</v>
      </c>
      <c r="M852" s="181">
        <v>436800</v>
      </c>
      <c r="N852" s="2" t="str">
        <f>VLOOKUP($J852,'Material category'!B:D,2,0)</f>
        <v>CA 100S YL</v>
      </c>
      <c r="O852" s="123">
        <f>VLOOKUP(E852,'Billing Type Category'!A:C,3,0)*$L852</f>
        <v>7000</v>
      </c>
      <c r="P852" s="123">
        <f>VLOOKUP($J852,'Material category'!B:F,5,FALSE)*O852</f>
        <v>439530</v>
      </c>
      <c r="Q852" s="123">
        <f t="shared" si="65"/>
        <v>2730</v>
      </c>
      <c r="R852" s="6">
        <f>VLOOKUP(E852,'Billing Type Category'!A:C,3,0)*M852</f>
        <v>436800</v>
      </c>
      <c r="S852" s="6">
        <f>VLOOKUP($J852,'Material category'!B:F,4,FALSE)*O852</f>
        <v>504000</v>
      </c>
      <c r="T852" s="6">
        <f t="shared" si="66"/>
        <v>32971.962616822428</v>
      </c>
      <c r="U852" s="6">
        <f t="shared" si="67"/>
        <v>469771.96261682245</v>
      </c>
      <c r="V852" s="2" t="str">
        <f>VLOOKUP($J852,'Material category'!B:D,3,0)</f>
        <v>CAHD</v>
      </c>
      <c r="W852" s="2" t="str">
        <f>VLOOKUP(G852,'Cust Category'!A:C,3,0)</f>
        <v>Key Account</v>
      </c>
      <c r="X852" s="2" t="str">
        <f>VLOOKUP(G852,'Cust Category'!A:C,2,0)</f>
        <v>Big C Supercenter Public Co.,Ltd.</v>
      </c>
      <c r="Y852" s="31">
        <f t="shared" si="68"/>
        <v>62.79</v>
      </c>
      <c r="Z852">
        <f t="shared" si="69"/>
        <v>72</v>
      </c>
    </row>
    <row r="853" spans="1:26">
      <c r="A853" s="179">
        <v>45820</v>
      </c>
      <c r="B853" s="178" t="s">
        <v>5523</v>
      </c>
      <c r="C853" s="178" t="s">
        <v>5524</v>
      </c>
      <c r="D853" s="178" t="s">
        <v>12</v>
      </c>
      <c r="E853" s="178" t="s">
        <v>17</v>
      </c>
      <c r="F853" s="178" t="s">
        <v>5525</v>
      </c>
      <c r="G853" s="178" t="s">
        <v>1176</v>
      </c>
      <c r="H853" s="178" t="s">
        <v>31</v>
      </c>
      <c r="I853" s="178" t="s">
        <v>1176</v>
      </c>
      <c r="J853" s="178" t="s">
        <v>4874</v>
      </c>
      <c r="K853" s="178" t="s">
        <v>4822</v>
      </c>
      <c r="L853" s="180">
        <v>10</v>
      </c>
      <c r="M853" s="181">
        <v>1026.5999999999999</v>
      </c>
      <c r="N853" s="2" t="str">
        <f>VLOOKUP($J853,'Material category'!B:D,2,0)</f>
        <v>WI BL</v>
      </c>
      <c r="O853" s="123">
        <f>VLOOKUP(E853,'Billing Type Category'!A:C,3,0)*$L853</f>
        <v>10</v>
      </c>
      <c r="P853" s="123">
        <f>VLOOKUP($J853,'Material category'!B:F,5,FALSE)*O853</f>
        <v>1041.5</v>
      </c>
      <c r="Q853" s="123">
        <f t="shared" si="65"/>
        <v>14.900000000000091</v>
      </c>
      <c r="R853" s="6">
        <f>VLOOKUP(E853,'Billing Type Category'!A:C,3,0)*M853</f>
        <v>1026.5999999999999</v>
      </c>
      <c r="S853" s="6">
        <f>VLOOKUP($J853,'Material category'!B:F,4,FALSE)*O853</f>
        <v>1200</v>
      </c>
      <c r="T853" s="6">
        <f t="shared" si="66"/>
        <v>78.504672897196258</v>
      </c>
      <c r="U853" s="6">
        <f t="shared" si="67"/>
        <v>1105.1046728971962</v>
      </c>
      <c r="V853" s="2" t="str">
        <f>VLOOKUP($J853,'Material category'!B:D,3,0)</f>
        <v>WI</v>
      </c>
      <c r="W853" s="2" t="str">
        <f>VLOOKUP(G853,'Cust Category'!A:C,3,0)</f>
        <v>Key Account</v>
      </c>
      <c r="X853" s="2" t="str">
        <f>VLOOKUP(G853,'Cust Category'!A:C,2,0)</f>
        <v>VILLA MARKET J.P. CO., LTD.</v>
      </c>
      <c r="Y853" s="31">
        <f t="shared" si="68"/>
        <v>104.15</v>
      </c>
      <c r="Z853">
        <f t="shared" si="69"/>
        <v>120</v>
      </c>
    </row>
    <row r="854" spans="1:26">
      <c r="A854" s="179">
        <v>45820</v>
      </c>
      <c r="B854" s="178" t="s">
        <v>5523</v>
      </c>
      <c r="C854" s="178" t="s">
        <v>5524</v>
      </c>
      <c r="D854" s="178" t="s">
        <v>12</v>
      </c>
      <c r="E854" s="178" t="s">
        <v>17</v>
      </c>
      <c r="F854" s="178" t="s">
        <v>5525</v>
      </c>
      <c r="G854" s="178" t="s">
        <v>1176</v>
      </c>
      <c r="H854" s="178" t="s">
        <v>31</v>
      </c>
      <c r="I854" s="178" t="s">
        <v>1176</v>
      </c>
      <c r="J854" s="178" t="s">
        <v>4785</v>
      </c>
      <c r="K854" s="178" t="s">
        <v>4832</v>
      </c>
      <c r="L854" s="180">
        <v>50</v>
      </c>
      <c r="M854" s="181">
        <v>3097</v>
      </c>
      <c r="N854" s="2" t="str">
        <f>VLOOKUP($J854,'Material category'!B:D,2,0)</f>
        <v>CA FL</v>
      </c>
      <c r="O854" s="123">
        <f>VLOOKUP(E854,'Billing Type Category'!A:C,3,0)*$L854</f>
        <v>50</v>
      </c>
      <c r="P854" s="123">
        <f>VLOOKUP($J854,'Material category'!B:F,5,FALSE)*O854</f>
        <v>3139.5</v>
      </c>
      <c r="Q854" s="123">
        <f t="shared" si="65"/>
        <v>42.5</v>
      </c>
      <c r="R854" s="6">
        <f>VLOOKUP(E854,'Billing Type Category'!A:C,3,0)*M854</f>
        <v>3097</v>
      </c>
      <c r="S854" s="6">
        <f>VLOOKUP($J854,'Material category'!B:F,4,FALSE)*O854</f>
        <v>3600</v>
      </c>
      <c r="T854" s="6">
        <f t="shared" si="66"/>
        <v>235.51401869158877</v>
      </c>
      <c r="U854" s="6">
        <f t="shared" si="67"/>
        <v>3332.5140186915887</v>
      </c>
      <c r="V854" s="2" t="str">
        <f>VLOOKUP($J854,'Material category'!B:D,3,0)</f>
        <v>CA</v>
      </c>
      <c r="W854" s="2" t="str">
        <f>VLOOKUP(G854,'Cust Category'!A:C,3,0)</f>
        <v>Key Account</v>
      </c>
      <c r="X854" s="2" t="str">
        <f>VLOOKUP(G854,'Cust Category'!A:C,2,0)</f>
        <v>VILLA MARKET J.P. CO., LTD.</v>
      </c>
      <c r="Y854" s="31">
        <f t="shared" si="68"/>
        <v>62.79</v>
      </c>
      <c r="Z854">
        <f t="shared" si="69"/>
        <v>72</v>
      </c>
    </row>
    <row r="855" spans="1:26">
      <c r="A855" s="179">
        <v>45820</v>
      </c>
      <c r="B855" s="178" t="s">
        <v>5523</v>
      </c>
      <c r="C855" s="178" t="s">
        <v>5524</v>
      </c>
      <c r="D855" s="178" t="s">
        <v>12</v>
      </c>
      <c r="E855" s="178" t="s">
        <v>17</v>
      </c>
      <c r="F855" s="178" t="s">
        <v>5525</v>
      </c>
      <c r="G855" s="178" t="s">
        <v>1176</v>
      </c>
      <c r="H855" s="178" t="s">
        <v>31</v>
      </c>
      <c r="I855" s="178" t="s">
        <v>1176</v>
      </c>
      <c r="J855" s="178" t="s">
        <v>4782</v>
      </c>
      <c r="K855" s="178" t="s">
        <v>4833</v>
      </c>
      <c r="L855" s="180">
        <v>130</v>
      </c>
      <c r="M855" s="181">
        <v>8052.2</v>
      </c>
      <c r="N855" s="2" t="str">
        <f>VLOOKUP($J855,'Material category'!B:D,2,0)</f>
        <v>CA BL</v>
      </c>
      <c r="O855" s="123">
        <f>VLOOKUP(E855,'Billing Type Category'!A:C,3,0)*$L855</f>
        <v>130</v>
      </c>
      <c r="P855" s="123">
        <f>VLOOKUP($J855,'Material category'!B:F,5,FALSE)*O855</f>
        <v>8162.7</v>
      </c>
      <c r="Q855" s="123">
        <f t="shared" si="65"/>
        <v>110.5</v>
      </c>
      <c r="R855" s="6">
        <f>VLOOKUP(E855,'Billing Type Category'!A:C,3,0)*M855</f>
        <v>8052.2</v>
      </c>
      <c r="S855" s="6">
        <f>VLOOKUP($J855,'Material category'!B:F,4,FALSE)*O855</f>
        <v>9360</v>
      </c>
      <c r="T855" s="6">
        <f t="shared" si="66"/>
        <v>612.3364485981308</v>
      </c>
      <c r="U855" s="6">
        <f t="shared" si="67"/>
        <v>8664.5364485981299</v>
      </c>
      <c r="V855" s="2" t="str">
        <f>VLOOKUP($J855,'Material category'!B:D,3,0)</f>
        <v>CA</v>
      </c>
      <c r="W855" s="2" t="str">
        <f>VLOOKUP(G855,'Cust Category'!A:C,3,0)</f>
        <v>Key Account</v>
      </c>
      <c r="X855" s="2" t="str">
        <f>VLOOKUP(G855,'Cust Category'!A:C,2,0)</f>
        <v>VILLA MARKET J.P. CO., LTD.</v>
      </c>
      <c r="Y855" s="31">
        <f t="shared" si="68"/>
        <v>62.79</v>
      </c>
      <c r="Z855">
        <f t="shared" si="69"/>
        <v>72</v>
      </c>
    </row>
    <row r="856" spans="1:26">
      <c r="A856" s="179">
        <v>45820</v>
      </c>
      <c r="B856" s="178" t="s">
        <v>5523</v>
      </c>
      <c r="C856" s="178" t="s">
        <v>5524</v>
      </c>
      <c r="D856" s="178" t="s">
        <v>12</v>
      </c>
      <c r="E856" s="178" t="s">
        <v>17</v>
      </c>
      <c r="F856" s="178" t="s">
        <v>5525</v>
      </c>
      <c r="G856" s="178" t="s">
        <v>1176</v>
      </c>
      <c r="H856" s="178" t="s">
        <v>31</v>
      </c>
      <c r="I856" s="178" t="s">
        <v>1176</v>
      </c>
      <c r="J856" s="178" t="s">
        <v>4801</v>
      </c>
      <c r="K856" s="178" t="s">
        <v>4834</v>
      </c>
      <c r="L856" s="180">
        <v>10</v>
      </c>
      <c r="M856" s="181">
        <v>627.9</v>
      </c>
      <c r="N856" s="2" t="str">
        <f>VLOOKUP($J856,'Material category'!B:D,2,0)</f>
        <v>CA 100S YL</v>
      </c>
      <c r="O856" s="123">
        <f>VLOOKUP(E856,'Billing Type Category'!A:C,3,0)*$L856</f>
        <v>10</v>
      </c>
      <c r="P856" s="123">
        <f>VLOOKUP($J856,'Material category'!B:F,5,FALSE)*O856</f>
        <v>627.9</v>
      </c>
      <c r="Q856" s="123">
        <f t="shared" si="65"/>
        <v>0</v>
      </c>
      <c r="R856" s="6">
        <f>VLOOKUP(E856,'Billing Type Category'!A:C,3,0)*M856</f>
        <v>627.9</v>
      </c>
      <c r="S856" s="6">
        <f>VLOOKUP($J856,'Material category'!B:F,4,FALSE)*O856</f>
        <v>720</v>
      </c>
      <c r="T856" s="6">
        <f t="shared" si="66"/>
        <v>47.10280373831776</v>
      </c>
      <c r="U856" s="6">
        <f t="shared" si="67"/>
        <v>675.00280373831777</v>
      </c>
      <c r="V856" s="2" t="str">
        <f>VLOOKUP($J856,'Material category'!B:D,3,0)</f>
        <v>CAHD</v>
      </c>
      <c r="W856" s="2" t="str">
        <f>VLOOKUP(G856,'Cust Category'!A:C,3,0)</f>
        <v>Key Account</v>
      </c>
      <c r="X856" s="2" t="str">
        <f>VLOOKUP(G856,'Cust Category'!A:C,2,0)</f>
        <v>VILLA MARKET J.P. CO., LTD.</v>
      </c>
      <c r="Y856" s="31">
        <f t="shared" si="68"/>
        <v>62.79</v>
      </c>
      <c r="Z856">
        <f t="shared" si="69"/>
        <v>72</v>
      </c>
    </row>
    <row r="857" spans="1:26">
      <c r="A857" s="179">
        <v>45820</v>
      </c>
      <c r="B857" s="178" t="s">
        <v>5526</v>
      </c>
      <c r="C857" s="178" t="s">
        <v>5527</v>
      </c>
      <c r="D857" s="178" t="s">
        <v>12</v>
      </c>
      <c r="E857" s="178" t="s">
        <v>17</v>
      </c>
      <c r="F857" s="178" t="s">
        <v>5528</v>
      </c>
      <c r="G857" s="178" t="s">
        <v>1172</v>
      </c>
      <c r="H857" s="178" t="s">
        <v>31</v>
      </c>
      <c r="I857" s="178" t="s">
        <v>1172</v>
      </c>
      <c r="J857" s="178" t="s">
        <v>4902</v>
      </c>
      <c r="K857" s="178" t="s">
        <v>4821</v>
      </c>
      <c r="L857" s="180">
        <v>20</v>
      </c>
      <c r="M857" s="181">
        <v>2689.4</v>
      </c>
      <c r="N857" s="2" t="str">
        <f>VLOOKUP($J857,'Material category'!B:D,2,0)</f>
        <v>ME OB</v>
      </c>
      <c r="O857" s="123">
        <f>VLOOKUP(E857,'Billing Type Category'!A:C,3,0)*$L857</f>
        <v>20</v>
      </c>
      <c r="P857" s="123">
        <f>VLOOKUP($J857,'Material category'!B:F,5,FALSE)*O857</f>
        <v>2770.6</v>
      </c>
      <c r="Q857" s="123">
        <f t="shared" si="65"/>
        <v>81.199999999999818</v>
      </c>
      <c r="R857" s="6">
        <f>VLOOKUP(E857,'Billing Type Category'!A:C,3,0)*M857</f>
        <v>2689.4</v>
      </c>
      <c r="S857" s="6">
        <f>VLOOKUP($J857,'Material category'!B:F,4,FALSE)*O857</f>
        <v>3200</v>
      </c>
      <c r="T857" s="6">
        <f t="shared" si="66"/>
        <v>209.34579439252337</v>
      </c>
      <c r="U857" s="6">
        <f t="shared" si="67"/>
        <v>2898.7457943925233</v>
      </c>
      <c r="V857" s="2" t="str">
        <f>VLOOKUP($J857,'Material category'!B:D,3,0)</f>
        <v>EV</v>
      </c>
      <c r="W857" s="2" t="str">
        <f>VLOOKUP(G857,'Cust Category'!A:C,3,0)</f>
        <v>Key Account</v>
      </c>
      <c r="X857" s="2" t="str">
        <f>VLOOKUP(G857,'Cust Category'!A:C,2,0)</f>
        <v>VILLA MARKET J.P. CO., LTD.</v>
      </c>
      <c r="Y857" s="31">
        <f t="shared" si="68"/>
        <v>138.53</v>
      </c>
      <c r="Z857">
        <f t="shared" si="69"/>
        <v>160</v>
      </c>
    </row>
    <row r="858" spans="1:26">
      <c r="A858" s="179">
        <v>45820</v>
      </c>
      <c r="B858" s="178" t="s">
        <v>5529</v>
      </c>
      <c r="C858" s="178" t="s">
        <v>5530</v>
      </c>
      <c r="D858" s="178" t="s">
        <v>12</v>
      </c>
      <c r="E858" s="178" t="s">
        <v>17</v>
      </c>
      <c r="F858" s="178" t="s">
        <v>5531</v>
      </c>
      <c r="G858" s="178" t="s">
        <v>1175</v>
      </c>
      <c r="H858" s="178" t="s">
        <v>31</v>
      </c>
      <c r="I858" s="178" t="s">
        <v>1175</v>
      </c>
      <c r="J858" s="178" t="s">
        <v>4791</v>
      </c>
      <c r="K858" s="178" t="s">
        <v>4820</v>
      </c>
      <c r="L858" s="180">
        <v>140</v>
      </c>
      <c r="M858" s="181">
        <v>18825.8</v>
      </c>
      <c r="N858" s="2" t="str">
        <f>VLOOKUP($J858,'Material category'!B:D,2,0)</f>
        <v>ME SB</v>
      </c>
      <c r="O858" s="123">
        <f>VLOOKUP(E858,'Billing Type Category'!A:C,3,0)*$L858</f>
        <v>140</v>
      </c>
      <c r="P858" s="123">
        <f>VLOOKUP($J858,'Material category'!B:F,5,FALSE)*O858</f>
        <v>19394.2</v>
      </c>
      <c r="Q858" s="123">
        <f t="shared" si="65"/>
        <v>568.40000000000146</v>
      </c>
      <c r="R858" s="6">
        <f>VLOOKUP(E858,'Billing Type Category'!A:C,3,0)*M858</f>
        <v>18825.8</v>
      </c>
      <c r="S858" s="6">
        <f>VLOOKUP($J858,'Material category'!B:F,4,FALSE)*O858</f>
        <v>22400</v>
      </c>
      <c r="T858" s="6">
        <f t="shared" si="66"/>
        <v>1465.4205607476636</v>
      </c>
      <c r="U858" s="6">
        <f t="shared" si="67"/>
        <v>20291.220560747664</v>
      </c>
      <c r="V858" s="2" t="str">
        <f>VLOOKUP($J858,'Material category'!B:D,3,0)</f>
        <v>EV</v>
      </c>
      <c r="W858" s="2" t="str">
        <f>VLOOKUP(G858,'Cust Category'!A:C,3,0)</f>
        <v>Key Account</v>
      </c>
      <c r="X858" s="2" t="str">
        <f>VLOOKUP(G858,'Cust Category'!A:C,2,0)</f>
        <v>VILLA MARKET J.P. CO., LTD.</v>
      </c>
      <c r="Y858" s="31">
        <f t="shared" si="68"/>
        <v>138.53</v>
      </c>
      <c r="Z858">
        <f t="shared" si="69"/>
        <v>160</v>
      </c>
    </row>
    <row r="859" spans="1:26">
      <c r="A859" s="179">
        <v>45820</v>
      </c>
      <c r="B859" s="178" t="s">
        <v>5532</v>
      </c>
      <c r="C859" s="178" t="s">
        <v>5533</v>
      </c>
      <c r="D859" s="178" t="s">
        <v>12</v>
      </c>
      <c r="E859" s="178" t="s">
        <v>17</v>
      </c>
      <c r="F859" s="178" t="s">
        <v>5534</v>
      </c>
      <c r="G859" s="178" t="s">
        <v>1169</v>
      </c>
      <c r="H859" s="178" t="s">
        <v>31</v>
      </c>
      <c r="I859" s="178" t="s">
        <v>1169</v>
      </c>
      <c r="J859" s="178" t="s">
        <v>4886</v>
      </c>
      <c r="K859" s="178" t="s">
        <v>4829</v>
      </c>
      <c r="L859" s="180">
        <v>60</v>
      </c>
      <c r="M859" s="181">
        <v>3738</v>
      </c>
      <c r="N859" s="2" t="str">
        <f>VLOOKUP($J859,'Material category'!B:D,2,0)</f>
        <v>WC BL</v>
      </c>
      <c r="O859" s="123">
        <f>VLOOKUP(E859,'Billing Type Category'!A:C,3,0)*$L859</f>
        <v>60</v>
      </c>
      <c r="P859" s="123">
        <f>VLOOKUP($J859,'Material category'!B:F,5,FALSE)*O859</f>
        <v>3767.4</v>
      </c>
      <c r="Q859" s="123">
        <f t="shared" si="65"/>
        <v>29.400000000000091</v>
      </c>
      <c r="R859" s="6">
        <f>VLOOKUP(E859,'Billing Type Category'!A:C,3,0)*M859</f>
        <v>3738</v>
      </c>
      <c r="S859" s="6">
        <f>VLOOKUP($J859,'Material category'!B:F,4,FALSE)*O859</f>
        <v>4320</v>
      </c>
      <c r="T859" s="6">
        <f t="shared" si="66"/>
        <v>282.61682242990656</v>
      </c>
      <c r="U859" s="6">
        <f t="shared" si="67"/>
        <v>4020.6168224299067</v>
      </c>
      <c r="V859" s="2" t="str">
        <f>VLOOKUP($J859,'Material category'!B:D,3,0)</f>
        <v>WI</v>
      </c>
      <c r="W859" s="2" t="str">
        <f>VLOOKUP(G859,'Cust Category'!A:C,3,0)</f>
        <v>Key Account</v>
      </c>
      <c r="X859" s="2" t="str">
        <f>VLOOKUP(G859,'Cust Category'!A:C,2,0)</f>
        <v>VILLA MARKET J.P. CO., LTD.</v>
      </c>
      <c r="Y859" s="31">
        <f t="shared" si="68"/>
        <v>62.79</v>
      </c>
      <c r="Z859">
        <f t="shared" si="69"/>
        <v>72</v>
      </c>
    </row>
    <row r="860" spans="1:26">
      <c r="A860" s="179">
        <v>45820</v>
      </c>
      <c r="B860" s="178" t="s">
        <v>5532</v>
      </c>
      <c r="C860" s="178" t="s">
        <v>5533</v>
      </c>
      <c r="D860" s="178" t="s">
        <v>12</v>
      </c>
      <c r="E860" s="178" t="s">
        <v>17</v>
      </c>
      <c r="F860" s="178" t="s">
        <v>5534</v>
      </c>
      <c r="G860" s="178" t="s">
        <v>1169</v>
      </c>
      <c r="H860" s="178" t="s">
        <v>31</v>
      </c>
      <c r="I860" s="178" t="s">
        <v>1169</v>
      </c>
      <c r="J860" s="178" t="s">
        <v>4782</v>
      </c>
      <c r="K860" s="178" t="s">
        <v>4833</v>
      </c>
      <c r="L860" s="180">
        <v>120</v>
      </c>
      <c r="M860" s="181">
        <v>7432.8</v>
      </c>
      <c r="N860" s="2" t="str">
        <f>VLOOKUP($J860,'Material category'!B:D,2,0)</f>
        <v>CA BL</v>
      </c>
      <c r="O860" s="123">
        <f>VLOOKUP(E860,'Billing Type Category'!A:C,3,0)*$L860</f>
        <v>120</v>
      </c>
      <c r="P860" s="123">
        <f>VLOOKUP($J860,'Material category'!B:F,5,FALSE)*O860</f>
        <v>7534.8</v>
      </c>
      <c r="Q860" s="123">
        <f t="shared" si="65"/>
        <v>102</v>
      </c>
      <c r="R860" s="6">
        <f>VLOOKUP(E860,'Billing Type Category'!A:C,3,0)*M860</f>
        <v>7432.8</v>
      </c>
      <c r="S860" s="6">
        <f>VLOOKUP($J860,'Material category'!B:F,4,FALSE)*O860</f>
        <v>8640</v>
      </c>
      <c r="T860" s="6">
        <f t="shared" si="66"/>
        <v>565.23364485981313</v>
      </c>
      <c r="U860" s="6">
        <f t="shared" si="67"/>
        <v>7998.0336448598136</v>
      </c>
      <c r="V860" s="2" t="str">
        <f>VLOOKUP($J860,'Material category'!B:D,3,0)</f>
        <v>CA</v>
      </c>
      <c r="W860" s="2" t="str">
        <f>VLOOKUP(G860,'Cust Category'!A:C,3,0)</f>
        <v>Key Account</v>
      </c>
      <c r="X860" s="2" t="str">
        <f>VLOOKUP(G860,'Cust Category'!A:C,2,0)</f>
        <v>VILLA MARKET J.P. CO., LTD.</v>
      </c>
      <c r="Y860" s="31">
        <f t="shared" si="68"/>
        <v>62.79</v>
      </c>
      <c r="Z860">
        <f t="shared" si="69"/>
        <v>72</v>
      </c>
    </row>
    <row r="861" spans="1:26">
      <c r="A861" s="179">
        <v>45820</v>
      </c>
      <c r="B861" s="178" t="s">
        <v>5535</v>
      </c>
      <c r="C861" s="178" t="s">
        <v>5536</v>
      </c>
      <c r="D861" s="178" t="s">
        <v>12</v>
      </c>
      <c r="E861" s="178" t="s">
        <v>17</v>
      </c>
      <c r="F861" s="178" t="s">
        <v>5537</v>
      </c>
      <c r="G861" s="178" t="s">
        <v>1180</v>
      </c>
      <c r="H861" s="178" t="s">
        <v>31</v>
      </c>
      <c r="I861" s="178" t="s">
        <v>1180</v>
      </c>
      <c r="J861" s="178" t="s">
        <v>4886</v>
      </c>
      <c r="K861" s="178" t="s">
        <v>4829</v>
      </c>
      <c r="L861" s="180">
        <v>10</v>
      </c>
      <c r="M861" s="181">
        <v>623</v>
      </c>
      <c r="N861" s="2" t="str">
        <f>VLOOKUP($J861,'Material category'!B:D,2,0)</f>
        <v>WC BL</v>
      </c>
      <c r="O861" s="123">
        <f>VLOOKUP(E861,'Billing Type Category'!A:C,3,0)*$L861</f>
        <v>10</v>
      </c>
      <c r="P861" s="123">
        <f>VLOOKUP($J861,'Material category'!B:F,5,FALSE)*O861</f>
        <v>627.9</v>
      </c>
      <c r="Q861" s="123">
        <f t="shared" si="65"/>
        <v>4.8999999999999773</v>
      </c>
      <c r="R861" s="6">
        <f>VLOOKUP(E861,'Billing Type Category'!A:C,3,0)*M861</f>
        <v>623</v>
      </c>
      <c r="S861" s="6">
        <f>VLOOKUP($J861,'Material category'!B:F,4,FALSE)*O861</f>
        <v>720</v>
      </c>
      <c r="T861" s="6">
        <f t="shared" si="66"/>
        <v>47.10280373831776</v>
      </c>
      <c r="U861" s="6">
        <f t="shared" si="67"/>
        <v>670.10280373831779</v>
      </c>
      <c r="V861" s="2" t="str">
        <f>VLOOKUP($J861,'Material category'!B:D,3,0)</f>
        <v>WI</v>
      </c>
      <c r="W861" s="2" t="str">
        <f>VLOOKUP(G861,'Cust Category'!A:C,3,0)</f>
        <v>Key Account</v>
      </c>
      <c r="X861" s="2" t="str">
        <f>VLOOKUP(G861,'Cust Category'!A:C,2,0)</f>
        <v>VILLA MARKET J.P. CO., LTD.</v>
      </c>
      <c r="Y861" s="31">
        <f t="shared" si="68"/>
        <v>62.79</v>
      </c>
      <c r="Z861">
        <f t="shared" si="69"/>
        <v>72</v>
      </c>
    </row>
    <row r="862" spans="1:26">
      <c r="A862" s="179">
        <v>45820</v>
      </c>
      <c r="B862" s="178" t="s">
        <v>5538</v>
      </c>
      <c r="C862" s="178" t="s">
        <v>5539</v>
      </c>
      <c r="D862" s="178" t="s">
        <v>12</v>
      </c>
      <c r="E862" s="178" t="s">
        <v>17</v>
      </c>
      <c r="F862" s="178" t="s">
        <v>5540</v>
      </c>
      <c r="G862" s="178" t="s">
        <v>1221</v>
      </c>
      <c r="H862" s="178" t="s">
        <v>31</v>
      </c>
      <c r="I862" s="178" t="s">
        <v>1221</v>
      </c>
      <c r="J862" s="178" t="s">
        <v>4792</v>
      </c>
      <c r="K862" s="178" t="s">
        <v>4851</v>
      </c>
      <c r="L862" s="180">
        <v>20</v>
      </c>
      <c r="M862" s="181">
        <v>2951</v>
      </c>
      <c r="N862" s="2" t="str">
        <f>VLOOKUP($J862,'Material category'!B:D,2,0)</f>
        <v>ME OP</v>
      </c>
      <c r="O862" s="123">
        <f>VLOOKUP(E862,'Billing Type Category'!A:C,3,0)*$L862</f>
        <v>20</v>
      </c>
      <c r="P862" s="123">
        <f>VLOOKUP($J862,'Material category'!B:F,5,FALSE)*O862</f>
        <v>3031</v>
      </c>
      <c r="Q862" s="123">
        <f t="shared" si="65"/>
        <v>80</v>
      </c>
      <c r="R862" s="6">
        <f>VLOOKUP(E862,'Billing Type Category'!A:C,3,0)*M862</f>
        <v>2951</v>
      </c>
      <c r="S862" s="6">
        <f>VLOOKUP($J862,'Material category'!B:F,4,FALSE)*O862</f>
        <v>3500</v>
      </c>
      <c r="T862" s="6">
        <f t="shared" si="66"/>
        <v>228.97196261682242</v>
      </c>
      <c r="U862" s="6">
        <f t="shared" si="67"/>
        <v>3179.9719626168226</v>
      </c>
      <c r="V862" s="2" t="str">
        <f>VLOOKUP($J862,'Material category'!B:D,3,0)</f>
        <v>EV</v>
      </c>
      <c r="W862" s="2" t="str">
        <f>VLOOKUP(G862,'Cust Category'!A:C,3,0)</f>
        <v>Key Account</v>
      </c>
      <c r="X862" s="2" t="str">
        <f>VLOOKUP(G862,'Cust Category'!A:C,2,0)</f>
        <v>VILLA MARKET J.P. CO., LTD.</v>
      </c>
      <c r="Y862" s="31">
        <f t="shared" si="68"/>
        <v>151.55000000000001</v>
      </c>
      <c r="Z862">
        <f t="shared" si="69"/>
        <v>175</v>
      </c>
    </row>
    <row r="863" spans="1:26">
      <c r="A863" s="179">
        <v>45820</v>
      </c>
      <c r="B863" s="178" t="s">
        <v>5538</v>
      </c>
      <c r="C863" s="178" t="s">
        <v>5539</v>
      </c>
      <c r="D863" s="178" t="s">
        <v>12</v>
      </c>
      <c r="E863" s="178" t="s">
        <v>17</v>
      </c>
      <c r="F863" s="178" t="s">
        <v>5540</v>
      </c>
      <c r="G863" s="178" t="s">
        <v>1221</v>
      </c>
      <c r="H863" s="178" t="s">
        <v>31</v>
      </c>
      <c r="I863" s="178" t="s">
        <v>1221</v>
      </c>
      <c r="J863" s="178" t="s">
        <v>4801</v>
      </c>
      <c r="K863" s="178" t="s">
        <v>4834</v>
      </c>
      <c r="L863" s="180">
        <v>10</v>
      </c>
      <c r="M863" s="181">
        <v>627.9</v>
      </c>
      <c r="N863" s="2" t="str">
        <f>VLOOKUP($J863,'Material category'!B:D,2,0)</f>
        <v>CA 100S YL</v>
      </c>
      <c r="O863" s="123">
        <f>VLOOKUP(E863,'Billing Type Category'!A:C,3,0)*$L863</f>
        <v>10</v>
      </c>
      <c r="P863" s="123">
        <f>VLOOKUP($J863,'Material category'!B:F,5,FALSE)*O863</f>
        <v>627.9</v>
      </c>
      <c r="Q863" s="123">
        <f t="shared" si="65"/>
        <v>0</v>
      </c>
      <c r="R863" s="6">
        <f>VLOOKUP(E863,'Billing Type Category'!A:C,3,0)*M863</f>
        <v>627.9</v>
      </c>
      <c r="S863" s="6">
        <f>VLOOKUP($J863,'Material category'!B:F,4,FALSE)*O863</f>
        <v>720</v>
      </c>
      <c r="T863" s="6">
        <f t="shared" si="66"/>
        <v>47.10280373831776</v>
      </c>
      <c r="U863" s="6">
        <f t="shared" si="67"/>
        <v>675.00280373831777</v>
      </c>
      <c r="V863" s="2" t="str">
        <f>VLOOKUP($J863,'Material category'!B:D,3,0)</f>
        <v>CAHD</v>
      </c>
      <c r="W863" s="2" t="str">
        <f>VLOOKUP(G863,'Cust Category'!A:C,3,0)</f>
        <v>Key Account</v>
      </c>
      <c r="X863" s="2" t="str">
        <f>VLOOKUP(G863,'Cust Category'!A:C,2,0)</f>
        <v>VILLA MARKET J.P. CO., LTD.</v>
      </c>
      <c r="Y863" s="31">
        <f t="shared" si="68"/>
        <v>62.79</v>
      </c>
      <c r="Z863">
        <f t="shared" si="69"/>
        <v>72</v>
      </c>
    </row>
    <row r="864" spans="1:26">
      <c r="A864" s="179">
        <v>45820</v>
      </c>
      <c r="B864" s="178" t="s">
        <v>5541</v>
      </c>
      <c r="C864" s="178" t="s">
        <v>5542</v>
      </c>
      <c r="D864" s="178" t="s">
        <v>12</v>
      </c>
      <c r="E864" s="178" t="s">
        <v>17</v>
      </c>
      <c r="F864" s="178" t="s">
        <v>5543</v>
      </c>
      <c r="G864" s="178" t="s">
        <v>1226</v>
      </c>
      <c r="H864" s="178" t="s">
        <v>31</v>
      </c>
      <c r="I864" s="178" t="s">
        <v>1226</v>
      </c>
      <c r="J864" s="178" t="s">
        <v>4902</v>
      </c>
      <c r="K864" s="178" t="s">
        <v>4821</v>
      </c>
      <c r="L864" s="180">
        <v>10</v>
      </c>
      <c r="M864" s="181">
        <v>1344.7</v>
      </c>
      <c r="N864" s="2" t="str">
        <f>VLOOKUP($J864,'Material category'!B:D,2,0)</f>
        <v>ME OB</v>
      </c>
      <c r="O864" s="123">
        <f>VLOOKUP(E864,'Billing Type Category'!A:C,3,0)*$L864</f>
        <v>10</v>
      </c>
      <c r="P864" s="123">
        <f>VLOOKUP($J864,'Material category'!B:F,5,FALSE)*O864</f>
        <v>1385.3</v>
      </c>
      <c r="Q864" s="123">
        <f t="shared" si="65"/>
        <v>40.599999999999909</v>
      </c>
      <c r="R864" s="6">
        <f>VLOOKUP(E864,'Billing Type Category'!A:C,3,0)*M864</f>
        <v>1344.7</v>
      </c>
      <c r="S864" s="6">
        <f>VLOOKUP($J864,'Material category'!B:F,4,FALSE)*O864</f>
        <v>1600</v>
      </c>
      <c r="T864" s="6">
        <f t="shared" si="66"/>
        <v>104.67289719626169</v>
      </c>
      <c r="U864" s="6">
        <f t="shared" si="67"/>
        <v>1449.3728971962616</v>
      </c>
      <c r="V864" s="2" t="str">
        <f>VLOOKUP($J864,'Material category'!B:D,3,0)</f>
        <v>EV</v>
      </c>
      <c r="W864" s="2" t="str">
        <f>VLOOKUP(G864,'Cust Category'!A:C,3,0)</f>
        <v>Key Account</v>
      </c>
      <c r="X864" s="2" t="str">
        <f>VLOOKUP(G864,'Cust Category'!A:C,2,0)</f>
        <v>VILLA MARKET J.P. CO., LTD.</v>
      </c>
      <c r="Y864" s="31">
        <f t="shared" si="68"/>
        <v>138.53</v>
      </c>
      <c r="Z864">
        <f t="shared" si="69"/>
        <v>160</v>
      </c>
    </row>
    <row r="865" spans="1:26">
      <c r="A865" s="179">
        <v>45820</v>
      </c>
      <c r="B865" s="178" t="s">
        <v>5541</v>
      </c>
      <c r="C865" s="178" t="s">
        <v>5542</v>
      </c>
      <c r="D865" s="178" t="s">
        <v>12</v>
      </c>
      <c r="E865" s="178" t="s">
        <v>17</v>
      </c>
      <c r="F865" s="178" t="s">
        <v>5543</v>
      </c>
      <c r="G865" s="178" t="s">
        <v>1226</v>
      </c>
      <c r="H865" s="178" t="s">
        <v>31</v>
      </c>
      <c r="I865" s="178" t="s">
        <v>1226</v>
      </c>
      <c r="J865" s="178" t="s">
        <v>4792</v>
      </c>
      <c r="K865" s="178" t="s">
        <v>4851</v>
      </c>
      <c r="L865" s="180">
        <v>10</v>
      </c>
      <c r="M865" s="181">
        <v>1475.5</v>
      </c>
      <c r="N865" s="2" t="str">
        <f>VLOOKUP($J865,'Material category'!B:D,2,0)</f>
        <v>ME OP</v>
      </c>
      <c r="O865" s="123">
        <f>VLOOKUP(E865,'Billing Type Category'!A:C,3,0)*$L865</f>
        <v>10</v>
      </c>
      <c r="P865" s="123">
        <f>VLOOKUP($J865,'Material category'!B:F,5,FALSE)*O865</f>
        <v>1515.5</v>
      </c>
      <c r="Q865" s="123">
        <f t="shared" si="65"/>
        <v>40</v>
      </c>
      <c r="R865" s="6">
        <f>VLOOKUP(E865,'Billing Type Category'!A:C,3,0)*M865</f>
        <v>1475.5</v>
      </c>
      <c r="S865" s="6">
        <f>VLOOKUP($J865,'Material category'!B:F,4,FALSE)*O865</f>
        <v>1750</v>
      </c>
      <c r="T865" s="6">
        <f t="shared" si="66"/>
        <v>114.48598130841121</v>
      </c>
      <c r="U865" s="6">
        <f t="shared" si="67"/>
        <v>1589.9859813084113</v>
      </c>
      <c r="V865" s="2" t="str">
        <f>VLOOKUP($J865,'Material category'!B:D,3,0)</f>
        <v>EV</v>
      </c>
      <c r="W865" s="2" t="str">
        <f>VLOOKUP(G865,'Cust Category'!A:C,3,0)</f>
        <v>Key Account</v>
      </c>
      <c r="X865" s="2" t="str">
        <f>VLOOKUP(G865,'Cust Category'!A:C,2,0)</f>
        <v>VILLA MARKET J.P. CO., LTD.</v>
      </c>
      <c r="Y865" s="31">
        <f t="shared" si="68"/>
        <v>151.55000000000001</v>
      </c>
      <c r="Z865">
        <f t="shared" si="69"/>
        <v>175</v>
      </c>
    </row>
    <row r="866" spans="1:26">
      <c r="A866" s="179">
        <v>45820</v>
      </c>
      <c r="B866" s="178" t="s">
        <v>5541</v>
      </c>
      <c r="C866" s="178" t="s">
        <v>5542</v>
      </c>
      <c r="D866" s="178" t="s">
        <v>12</v>
      </c>
      <c r="E866" s="178" t="s">
        <v>17</v>
      </c>
      <c r="F866" s="178" t="s">
        <v>5543</v>
      </c>
      <c r="G866" s="178" t="s">
        <v>1226</v>
      </c>
      <c r="H866" s="178" t="s">
        <v>31</v>
      </c>
      <c r="I866" s="178" t="s">
        <v>1226</v>
      </c>
      <c r="J866" s="178" t="s">
        <v>4785</v>
      </c>
      <c r="K866" s="178" t="s">
        <v>4832</v>
      </c>
      <c r="L866" s="180">
        <v>10</v>
      </c>
      <c r="M866" s="181">
        <v>619.4</v>
      </c>
      <c r="N866" s="2" t="str">
        <f>VLOOKUP($J866,'Material category'!B:D,2,0)</f>
        <v>CA FL</v>
      </c>
      <c r="O866" s="123">
        <f>VLOOKUP(E866,'Billing Type Category'!A:C,3,0)*$L866</f>
        <v>10</v>
      </c>
      <c r="P866" s="123">
        <f>VLOOKUP($J866,'Material category'!B:F,5,FALSE)*O866</f>
        <v>627.9</v>
      </c>
      <c r="Q866" s="123">
        <f t="shared" si="65"/>
        <v>8.5</v>
      </c>
      <c r="R866" s="6">
        <f>VLOOKUP(E866,'Billing Type Category'!A:C,3,0)*M866</f>
        <v>619.4</v>
      </c>
      <c r="S866" s="6">
        <f>VLOOKUP($J866,'Material category'!B:F,4,FALSE)*O866</f>
        <v>720</v>
      </c>
      <c r="T866" s="6">
        <f t="shared" si="66"/>
        <v>47.10280373831776</v>
      </c>
      <c r="U866" s="6">
        <f t="shared" si="67"/>
        <v>666.50280373831777</v>
      </c>
      <c r="V866" s="2" t="str">
        <f>VLOOKUP($J866,'Material category'!B:D,3,0)</f>
        <v>CA</v>
      </c>
      <c r="W866" s="2" t="str">
        <f>VLOOKUP(G866,'Cust Category'!A:C,3,0)</f>
        <v>Key Account</v>
      </c>
      <c r="X866" s="2" t="str">
        <f>VLOOKUP(G866,'Cust Category'!A:C,2,0)</f>
        <v>VILLA MARKET J.P. CO., LTD.</v>
      </c>
      <c r="Y866" s="31">
        <f t="shared" si="68"/>
        <v>62.79</v>
      </c>
      <c r="Z866">
        <f t="shared" si="69"/>
        <v>72</v>
      </c>
    </row>
    <row r="867" spans="1:26">
      <c r="A867" s="179">
        <v>45820</v>
      </c>
      <c r="B867" s="178" t="s">
        <v>5544</v>
      </c>
      <c r="C867" s="178" t="s">
        <v>5545</v>
      </c>
      <c r="D867" s="178" t="s">
        <v>12</v>
      </c>
      <c r="E867" s="178" t="s">
        <v>17</v>
      </c>
      <c r="F867" s="178" t="s">
        <v>5546</v>
      </c>
      <c r="G867" s="178" t="s">
        <v>1323</v>
      </c>
      <c r="H867" s="178" t="s">
        <v>31</v>
      </c>
      <c r="I867" s="178" t="s">
        <v>1323</v>
      </c>
      <c r="J867" s="178" t="s">
        <v>4785</v>
      </c>
      <c r="K867" s="178" t="s">
        <v>4832</v>
      </c>
      <c r="L867" s="180">
        <v>20</v>
      </c>
      <c r="M867" s="181">
        <v>1238.8</v>
      </c>
      <c r="N867" s="2" t="str">
        <f>VLOOKUP($J867,'Material category'!B:D,2,0)</f>
        <v>CA FL</v>
      </c>
      <c r="O867" s="123">
        <f>VLOOKUP(E867,'Billing Type Category'!A:C,3,0)*$L867</f>
        <v>20</v>
      </c>
      <c r="P867" s="123">
        <f>VLOOKUP($J867,'Material category'!B:F,5,FALSE)*O867</f>
        <v>1255.8</v>
      </c>
      <c r="Q867" s="123">
        <f t="shared" si="65"/>
        <v>17</v>
      </c>
      <c r="R867" s="6">
        <f>VLOOKUP(E867,'Billing Type Category'!A:C,3,0)*M867</f>
        <v>1238.8</v>
      </c>
      <c r="S867" s="6">
        <f>VLOOKUP($J867,'Material category'!B:F,4,FALSE)*O867</f>
        <v>1440</v>
      </c>
      <c r="T867" s="6">
        <f t="shared" si="66"/>
        <v>94.205607476635521</v>
      </c>
      <c r="U867" s="6">
        <f t="shared" si="67"/>
        <v>1333.0056074766355</v>
      </c>
      <c r="V867" s="2" t="str">
        <f>VLOOKUP($J867,'Material category'!B:D,3,0)</f>
        <v>CA</v>
      </c>
      <c r="W867" s="2" t="str">
        <f>VLOOKUP(G867,'Cust Category'!A:C,3,0)</f>
        <v>Key Account</v>
      </c>
      <c r="X867" s="2" t="str">
        <f>VLOOKUP(G867,'Cust Category'!A:C,2,0)</f>
        <v>VILLA MARKET J.P. CO., LTD.</v>
      </c>
      <c r="Y867" s="31">
        <f t="shared" si="68"/>
        <v>62.79</v>
      </c>
      <c r="Z867">
        <f t="shared" si="69"/>
        <v>72</v>
      </c>
    </row>
    <row r="868" spans="1:26">
      <c r="A868" s="179">
        <v>45820</v>
      </c>
      <c r="B868" s="178" t="s">
        <v>5544</v>
      </c>
      <c r="C868" s="178" t="s">
        <v>5545</v>
      </c>
      <c r="D868" s="178" t="s">
        <v>12</v>
      </c>
      <c r="E868" s="178" t="s">
        <v>17</v>
      </c>
      <c r="F868" s="178" t="s">
        <v>5546</v>
      </c>
      <c r="G868" s="178" t="s">
        <v>1323</v>
      </c>
      <c r="H868" s="178" t="s">
        <v>31</v>
      </c>
      <c r="I868" s="178" t="s">
        <v>1323</v>
      </c>
      <c r="J868" s="178" t="s">
        <v>4801</v>
      </c>
      <c r="K868" s="178" t="s">
        <v>4834</v>
      </c>
      <c r="L868" s="180">
        <v>30</v>
      </c>
      <c r="M868" s="181">
        <v>1883.7</v>
      </c>
      <c r="N868" s="2" t="str">
        <f>VLOOKUP($J868,'Material category'!B:D,2,0)</f>
        <v>CA 100S YL</v>
      </c>
      <c r="O868" s="123">
        <f>VLOOKUP(E868,'Billing Type Category'!A:C,3,0)*$L868</f>
        <v>30</v>
      </c>
      <c r="P868" s="123">
        <f>VLOOKUP($J868,'Material category'!B:F,5,FALSE)*O868</f>
        <v>1883.7</v>
      </c>
      <c r="Q868" s="123">
        <f t="shared" si="65"/>
        <v>0</v>
      </c>
      <c r="R868" s="6">
        <f>VLOOKUP(E868,'Billing Type Category'!A:C,3,0)*M868</f>
        <v>1883.7</v>
      </c>
      <c r="S868" s="6">
        <f>VLOOKUP($J868,'Material category'!B:F,4,FALSE)*O868</f>
        <v>2160</v>
      </c>
      <c r="T868" s="6">
        <f t="shared" si="66"/>
        <v>141.30841121495328</v>
      </c>
      <c r="U868" s="6">
        <f t="shared" si="67"/>
        <v>2025.0084112149534</v>
      </c>
      <c r="V868" s="2" t="str">
        <f>VLOOKUP($J868,'Material category'!B:D,3,0)</f>
        <v>CAHD</v>
      </c>
      <c r="W868" s="2" t="str">
        <f>VLOOKUP(G868,'Cust Category'!A:C,3,0)</f>
        <v>Key Account</v>
      </c>
      <c r="X868" s="2" t="str">
        <f>VLOOKUP(G868,'Cust Category'!A:C,2,0)</f>
        <v>VILLA MARKET J.P. CO., LTD.</v>
      </c>
      <c r="Y868" s="31">
        <f t="shared" si="68"/>
        <v>62.79</v>
      </c>
      <c r="Z868">
        <f t="shared" si="69"/>
        <v>72</v>
      </c>
    </row>
    <row r="869" spans="1:26">
      <c r="A869" s="179">
        <v>45820</v>
      </c>
      <c r="B869" s="178" t="s">
        <v>5547</v>
      </c>
      <c r="C869" s="178" t="s">
        <v>5548</v>
      </c>
      <c r="D869" s="178" t="s">
        <v>12</v>
      </c>
      <c r="E869" s="178" t="s">
        <v>17</v>
      </c>
      <c r="F869" s="178" t="s">
        <v>5549</v>
      </c>
      <c r="G869" s="178" t="s">
        <v>4855</v>
      </c>
      <c r="H869" s="178" t="s">
        <v>31</v>
      </c>
      <c r="I869" s="178" t="s">
        <v>4855</v>
      </c>
      <c r="J869" s="178" t="s">
        <v>4902</v>
      </c>
      <c r="K869" s="178" t="s">
        <v>4821</v>
      </c>
      <c r="L869" s="180">
        <v>10</v>
      </c>
      <c r="M869" s="181">
        <v>1344.7</v>
      </c>
      <c r="N869" s="2" t="str">
        <f>VLOOKUP($J869,'Material category'!B:D,2,0)</f>
        <v>ME OB</v>
      </c>
      <c r="O869" s="123">
        <f>VLOOKUP(E869,'Billing Type Category'!A:C,3,0)*$L869</f>
        <v>10</v>
      </c>
      <c r="P869" s="123">
        <f>VLOOKUP($J869,'Material category'!B:F,5,FALSE)*O869</f>
        <v>1385.3</v>
      </c>
      <c r="Q869" s="123">
        <f t="shared" si="65"/>
        <v>40.599999999999909</v>
      </c>
      <c r="R869" s="6">
        <f>VLOOKUP(E869,'Billing Type Category'!A:C,3,0)*M869</f>
        <v>1344.7</v>
      </c>
      <c r="S869" s="6">
        <f>VLOOKUP($J869,'Material category'!B:F,4,FALSE)*O869</f>
        <v>1600</v>
      </c>
      <c r="T869" s="6">
        <f t="shared" si="66"/>
        <v>104.67289719626169</v>
      </c>
      <c r="U869" s="6">
        <f t="shared" si="67"/>
        <v>1449.3728971962616</v>
      </c>
      <c r="V869" s="2" t="str">
        <f>VLOOKUP($J869,'Material category'!B:D,3,0)</f>
        <v>EV</v>
      </c>
      <c r="W869" s="2" t="str">
        <f>VLOOKUP(G869,'Cust Category'!A:C,3,0)</f>
        <v>Key Account</v>
      </c>
      <c r="X869" s="2" t="str">
        <f>VLOOKUP(G869,'Cust Category'!A:C,2,0)</f>
        <v>VILLA MARKET J.P. CO., LTD.</v>
      </c>
      <c r="Y869" s="31">
        <f t="shared" si="68"/>
        <v>138.53</v>
      </c>
      <c r="Z869">
        <f t="shared" si="69"/>
        <v>160</v>
      </c>
    </row>
    <row r="870" spans="1:26">
      <c r="A870" s="179">
        <v>45820</v>
      </c>
      <c r="B870" s="178" t="s">
        <v>5550</v>
      </c>
      <c r="C870" s="178" t="s">
        <v>5551</v>
      </c>
      <c r="D870" s="178" t="s">
        <v>12</v>
      </c>
      <c r="E870" s="178" t="s">
        <v>17</v>
      </c>
      <c r="F870" s="178" t="s">
        <v>5552</v>
      </c>
      <c r="G870" s="178" t="s">
        <v>1165</v>
      </c>
      <c r="H870" s="178" t="s">
        <v>22</v>
      </c>
      <c r="I870" s="178" t="s">
        <v>3339</v>
      </c>
      <c r="J870" s="178" t="s">
        <v>4902</v>
      </c>
      <c r="K870" s="178" t="s">
        <v>4821</v>
      </c>
      <c r="L870" s="180">
        <v>1000</v>
      </c>
      <c r="M870" s="181">
        <v>133338.28</v>
      </c>
      <c r="N870" s="2" t="str">
        <f>VLOOKUP($J870,'Material category'!B:D,2,0)</f>
        <v>ME OB</v>
      </c>
      <c r="O870" s="123">
        <f>VLOOKUP(E870,'Billing Type Category'!A:C,3,0)*$L870</f>
        <v>1000</v>
      </c>
      <c r="P870" s="123">
        <f>VLOOKUP($J870,'Material category'!B:F,5,FALSE)*O870</f>
        <v>138530</v>
      </c>
      <c r="Q870" s="123">
        <f t="shared" si="65"/>
        <v>5191.7200000000012</v>
      </c>
      <c r="R870" s="6">
        <f>VLOOKUP(E870,'Billing Type Category'!A:C,3,0)*M870</f>
        <v>133338.28</v>
      </c>
      <c r="S870" s="6">
        <f>VLOOKUP($J870,'Material category'!B:F,4,FALSE)*O870</f>
        <v>160000</v>
      </c>
      <c r="T870" s="6">
        <f t="shared" si="66"/>
        <v>10467.289719626167</v>
      </c>
      <c r="U870" s="6">
        <f t="shared" si="67"/>
        <v>143805.56971962616</v>
      </c>
      <c r="V870" s="2" t="str">
        <f>VLOOKUP($J870,'Material category'!B:D,3,0)</f>
        <v>EV</v>
      </c>
      <c r="W870" s="2" t="str">
        <f>VLOOKUP(G870,'Cust Category'!A:C,3,0)</f>
        <v>Key Account</v>
      </c>
      <c r="X870" s="2" t="str">
        <f>VLOOKUP(G870,'Cust Category'!A:C,2,0)</f>
        <v>CP All Public Company Limited</v>
      </c>
      <c r="Y870" s="31">
        <f t="shared" si="68"/>
        <v>138.53</v>
      </c>
      <c r="Z870">
        <f t="shared" si="69"/>
        <v>160</v>
      </c>
    </row>
    <row r="871" spans="1:26">
      <c r="A871" s="179">
        <v>45820</v>
      </c>
      <c r="B871" s="178" t="s">
        <v>5550</v>
      </c>
      <c r="C871" s="178" t="s">
        <v>5551</v>
      </c>
      <c r="D871" s="178" t="s">
        <v>12</v>
      </c>
      <c r="E871" s="178" t="s">
        <v>17</v>
      </c>
      <c r="F871" s="178" t="s">
        <v>5552</v>
      </c>
      <c r="G871" s="178" t="s">
        <v>1165</v>
      </c>
      <c r="H871" s="178" t="s">
        <v>22</v>
      </c>
      <c r="I871" s="178" t="s">
        <v>3339</v>
      </c>
      <c r="J871" s="178" t="s">
        <v>4791</v>
      </c>
      <c r="K871" s="178" t="s">
        <v>4820</v>
      </c>
      <c r="L871" s="180">
        <v>2000</v>
      </c>
      <c r="M871" s="181">
        <v>266676.56</v>
      </c>
      <c r="N871" s="2" t="str">
        <f>VLOOKUP($J871,'Material category'!B:D,2,0)</f>
        <v>ME SB</v>
      </c>
      <c r="O871" s="123">
        <f>VLOOKUP(E871,'Billing Type Category'!A:C,3,0)*$L871</f>
        <v>2000</v>
      </c>
      <c r="P871" s="123">
        <f>VLOOKUP($J871,'Material category'!B:F,5,FALSE)*O871</f>
        <v>277060</v>
      </c>
      <c r="Q871" s="123">
        <f t="shared" si="65"/>
        <v>10383.440000000002</v>
      </c>
      <c r="R871" s="6">
        <f>VLOOKUP(E871,'Billing Type Category'!A:C,3,0)*M871</f>
        <v>266676.56</v>
      </c>
      <c r="S871" s="6">
        <f>VLOOKUP($J871,'Material category'!B:F,4,FALSE)*O871</f>
        <v>320000</v>
      </c>
      <c r="T871" s="6">
        <f t="shared" si="66"/>
        <v>20934.579439252335</v>
      </c>
      <c r="U871" s="6">
        <f t="shared" si="67"/>
        <v>287611.13943925232</v>
      </c>
      <c r="V871" s="2" t="str">
        <f>VLOOKUP($J871,'Material category'!B:D,3,0)</f>
        <v>EV</v>
      </c>
      <c r="W871" s="2" t="str">
        <f>VLOOKUP(G871,'Cust Category'!A:C,3,0)</f>
        <v>Key Account</v>
      </c>
      <c r="X871" s="2" t="str">
        <f>VLOOKUP(G871,'Cust Category'!A:C,2,0)</f>
        <v>CP All Public Company Limited</v>
      </c>
      <c r="Y871" s="31">
        <f t="shared" si="68"/>
        <v>138.53</v>
      </c>
      <c r="Z871">
        <f t="shared" si="69"/>
        <v>160</v>
      </c>
    </row>
    <row r="872" spans="1:26">
      <c r="A872" s="179">
        <v>45820</v>
      </c>
      <c r="B872" s="178" t="s">
        <v>5550</v>
      </c>
      <c r="C872" s="178" t="s">
        <v>5551</v>
      </c>
      <c r="D872" s="178" t="s">
        <v>12</v>
      </c>
      <c r="E872" s="178" t="s">
        <v>17</v>
      </c>
      <c r="F872" s="178" t="s">
        <v>5552</v>
      </c>
      <c r="G872" s="178" t="s">
        <v>1165</v>
      </c>
      <c r="H872" s="178" t="s">
        <v>22</v>
      </c>
      <c r="I872" s="178" t="s">
        <v>3339</v>
      </c>
      <c r="J872" s="178" t="s">
        <v>4792</v>
      </c>
      <c r="K872" s="178" t="s">
        <v>4851</v>
      </c>
      <c r="L872" s="180">
        <v>1000</v>
      </c>
      <c r="M872" s="181">
        <v>142927.54</v>
      </c>
      <c r="N872" s="2" t="str">
        <f>VLOOKUP($J872,'Material category'!B:D,2,0)</f>
        <v>ME OP</v>
      </c>
      <c r="O872" s="123">
        <f>VLOOKUP(E872,'Billing Type Category'!A:C,3,0)*$L872</f>
        <v>1000</v>
      </c>
      <c r="P872" s="123">
        <f>VLOOKUP($J872,'Material category'!B:F,5,FALSE)*O872</f>
        <v>151550</v>
      </c>
      <c r="Q872" s="123">
        <f t="shared" si="65"/>
        <v>8622.4599999999919</v>
      </c>
      <c r="R872" s="6">
        <f>VLOOKUP(E872,'Billing Type Category'!A:C,3,0)*M872</f>
        <v>142927.54</v>
      </c>
      <c r="S872" s="6">
        <f>VLOOKUP($J872,'Material category'!B:F,4,FALSE)*O872</f>
        <v>175000</v>
      </c>
      <c r="T872" s="6">
        <f t="shared" si="66"/>
        <v>11448.598130841121</v>
      </c>
      <c r="U872" s="6">
        <f t="shared" si="67"/>
        <v>154376.13813084114</v>
      </c>
      <c r="V872" s="2" t="str">
        <f>VLOOKUP($J872,'Material category'!B:D,3,0)</f>
        <v>EV</v>
      </c>
      <c r="W872" s="2" t="str">
        <f>VLOOKUP(G872,'Cust Category'!A:C,3,0)</f>
        <v>Key Account</v>
      </c>
      <c r="X872" s="2" t="str">
        <f>VLOOKUP(G872,'Cust Category'!A:C,2,0)</f>
        <v>CP All Public Company Limited</v>
      </c>
      <c r="Y872" s="31">
        <f t="shared" si="68"/>
        <v>151.55000000000001</v>
      </c>
      <c r="Z872">
        <f t="shared" si="69"/>
        <v>175</v>
      </c>
    </row>
    <row r="873" spans="1:26">
      <c r="A873" s="179">
        <v>45820</v>
      </c>
      <c r="B873" s="178" t="s">
        <v>5550</v>
      </c>
      <c r="C873" s="178" t="s">
        <v>5551</v>
      </c>
      <c r="D873" s="178" t="s">
        <v>12</v>
      </c>
      <c r="E873" s="178" t="s">
        <v>17</v>
      </c>
      <c r="F873" s="178" t="s">
        <v>5552</v>
      </c>
      <c r="G873" s="178" t="s">
        <v>1165</v>
      </c>
      <c r="H873" s="178" t="s">
        <v>22</v>
      </c>
      <c r="I873" s="178" t="s">
        <v>3339</v>
      </c>
      <c r="J873" s="178" t="s">
        <v>4785</v>
      </c>
      <c r="K873" s="178" t="s">
        <v>4832</v>
      </c>
      <c r="L873" s="180">
        <v>25000</v>
      </c>
      <c r="M873" s="181">
        <v>1479788.14</v>
      </c>
      <c r="N873" s="2" t="str">
        <f>VLOOKUP($J873,'Material category'!B:D,2,0)</f>
        <v>CA FL</v>
      </c>
      <c r="O873" s="123">
        <f>VLOOKUP(E873,'Billing Type Category'!A:C,3,0)*$L873</f>
        <v>25000</v>
      </c>
      <c r="P873" s="123">
        <f>VLOOKUP($J873,'Material category'!B:F,5,FALSE)*O873</f>
        <v>1569750</v>
      </c>
      <c r="Q873" s="123">
        <f t="shared" si="65"/>
        <v>89961.860000000102</v>
      </c>
      <c r="R873" s="6">
        <f>VLOOKUP(E873,'Billing Type Category'!A:C,3,0)*M873</f>
        <v>1479788.14</v>
      </c>
      <c r="S873" s="6">
        <f>VLOOKUP($J873,'Material category'!B:F,4,FALSE)*O873</f>
        <v>1800000</v>
      </c>
      <c r="T873" s="6">
        <f t="shared" si="66"/>
        <v>117757.00934579439</v>
      </c>
      <c r="U873" s="6">
        <f t="shared" si="67"/>
        <v>1597545.1493457942</v>
      </c>
      <c r="V873" s="2" t="str">
        <f>VLOOKUP($J873,'Material category'!B:D,3,0)</f>
        <v>CA</v>
      </c>
      <c r="W873" s="2" t="str">
        <f>VLOOKUP(G873,'Cust Category'!A:C,3,0)</f>
        <v>Key Account</v>
      </c>
      <c r="X873" s="2" t="str">
        <f>VLOOKUP(G873,'Cust Category'!A:C,2,0)</f>
        <v>CP All Public Company Limited</v>
      </c>
      <c r="Y873" s="31">
        <f t="shared" si="68"/>
        <v>62.79</v>
      </c>
      <c r="Z873">
        <f t="shared" si="69"/>
        <v>72</v>
      </c>
    </row>
    <row r="874" spans="1:26">
      <c r="A874" s="179">
        <v>45820</v>
      </c>
      <c r="B874" s="178" t="s">
        <v>5550</v>
      </c>
      <c r="C874" s="178" t="s">
        <v>5551</v>
      </c>
      <c r="D874" s="178" t="s">
        <v>12</v>
      </c>
      <c r="E874" s="178" t="s">
        <v>17</v>
      </c>
      <c r="F874" s="178" t="s">
        <v>5552</v>
      </c>
      <c r="G874" s="178" t="s">
        <v>1165</v>
      </c>
      <c r="H874" s="178" t="s">
        <v>22</v>
      </c>
      <c r="I874" s="178" t="s">
        <v>3339</v>
      </c>
      <c r="J874" s="178" t="s">
        <v>4782</v>
      </c>
      <c r="K874" s="178" t="s">
        <v>4833</v>
      </c>
      <c r="L874" s="180">
        <v>10000</v>
      </c>
      <c r="M874" s="181">
        <v>591915.26</v>
      </c>
      <c r="N874" s="2" t="str">
        <f>VLOOKUP($J874,'Material category'!B:D,2,0)</f>
        <v>CA BL</v>
      </c>
      <c r="O874" s="123">
        <f>VLOOKUP(E874,'Billing Type Category'!A:C,3,0)*$L874</f>
        <v>10000</v>
      </c>
      <c r="P874" s="123">
        <f>VLOOKUP($J874,'Material category'!B:F,5,FALSE)*O874</f>
        <v>627900</v>
      </c>
      <c r="Q874" s="123">
        <f t="shared" si="65"/>
        <v>35984.739999999991</v>
      </c>
      <c r="R874" s="6">
        <f>VLOOKUP(E874,'Billing Type Category'!A:C,3,0)*M874</f>
        <v>591915.26</v>
      </c>
      <c r="S874" s="6">
        <f>VLOOKUP($J874,'Material category'!B:F,4,FALSE)*O874</f>
        <v>720000</v>
      </c>
      <c r="T874" s="6">
        <f t="shared" si="66"/>
        <v>47102.803738317758</v>
      </c>
      <c r="U874" s="6">
        <f t="shared" si="67"/>
        <v>639018.06373831781</v>
      </c>
      <c r="V874" s="2" t="str">
        <f>VLOOKUP($J874,'Material category'!B:D,3,0)</f>
        <v>CA</v>
      </c>
      <c r="W874" s="2" t="str">
        <f>VLOOKUP(G874,'Cust Category'!A:C,3,0)</f>
        <v>Key Account</v>
      </c>
      <c r="X874" s="2" t="str">
        <f>VLOOKUP(G874,'Cust Category'!A:C,2,0)</f>
        <v>CP All Public Company Limited</v>
      </c>
      <c r="Y874" s="31">
        <f t="shared" si="68"/>
        <v>62.79</v>
      </c>
      <c r="Z874">
        <f t="shared" si="69"/>
        <v>72</v>
      </c>
    </row>
    <row r="875" spans="1:26">
      <c r="A875" s="179">
        <v>45820</v>
      </c>
      <c r="B875" s="178" t="s">
        <v>5550</v>
      </c>
      <c r="C875" s="178" t="s">
        <v>5551</v>
      </c>
      <c r="D875" s="178" t="s">
        <v>12</v>
      </c>
      <c r="E875" s="178" t="s">
        <v>17</v>
      </c>
      <c r="F875" s="178" t="s">
        <v>5552</v>
      </c>
      <c r="G875" s="178" t="s">
        <v>1165</v>
      </c>
      <c r="H875" s="178" t="s">
        <v>22</v>
      </c>
      <c r="I875" s="178" t="s">
        <v>3339</v>
      </c>
      <c r="J875" s="178" t="s">
        <v>4786</v>
      </c>
      <c r="K875" s="178" t="s">
        <v>4854</v>
      </c>
      <c r="L875" s="180">
        <v>8000</v>
      </c>
      <c r="M875" s="181">
        <v>473532.21</v>
      </c>
      <c r="N875" s="2" t="str">
        <f>VLOOKUP($J875,'Material category'!B:D,2,0)</f>
        <v>CA MN</v>
      </c>
      <c r="O875" s="123">
        <f>VLOOKUP(E875,'Billing Type Category'!A:C,3,0)*$L875</f>
        <v>8000</v>
      </c>
      <c r="P875" s="123">
        <f>VLOOKUP($J875,'Material category'!B:F,5,FALSE)*O875</f>
        <v>502320</v>
      </c>
      <c r="Q875" s="123">
        <f t="shared" si="65"/>
        <v>28787.789999999979</v>
      </c>
      <c r="R875" s="6">
        <f>VLOOKUP(E875,'Billing Type Category'!A:C,3,0)*M875</f>
        <v>473532.21</v>
      </c>
      <c r="S875" s="6">
        <f>VLOOKUP($J875,'Material category'!B:F,4,FALSE)*O875</f>
        <v>576000</v>
      </c>
      <c r="T875" s="6">
        <f t="shared" si="66"/>
        <v>37682.242990654202</v>
      </c>
      <c r="U875" s="6">
        <f t="shared" si="67"/>
        <v>511214.45299065422</v>
      </c>
      <c r="V875" s="2" t="str">
        <f>VLOOKUP($J875,'Material category'!B:D,3,0)</f>
        <v>CA</v>
      </c>
      <c r="W875" s="2" t="str">
        <f>VLOOKUP(G875,'Cust Category'!A:C,3,0)</f>
        <v>Key Account</v>
      </c>
      <c r="X875" s="2" t="str">
        <f>VLOOKUP(G875,'Cust Category'!A:C,2,0)</f>
        <v>CP All Public Company Limited</v>
      </c>
      <c r="Y875" s="31">
        <f t="shared" si="68"/>
        <v>62.79</v>
      </c>
      <c r="Z875">
        <f t="shared" si="69"/>
        <v>72</v>
      </c>
    </row>
    <row r="876" spans="1:26">
      <c r="A876" s="179">
        <v>45820</v>
      </c>
      <c r="B876" s="178" t="s">
        <v>5550</v>
      </c>
      <c r="C876" s="178" t="s">
        <v>5551</v>
      </c>
      <c r="D876" s="178" t="s">
        <v>12</v>
      </c>
      <c r="E876" s="178" t="s">
        <v>17</v>
      </c>
      <c r="F876" s="178" t="s">
        <v>5552</v>
      </c>
      <c r="G876" s="178" t="s">
        <v>1165</v>
      </c>
      <c r="H876" s="178" t="s">
        <v>22</v>
      </c>
      <c r="I876" s="178" t="s">
        <v>3339</v>
      </c>
      <c r="J876" s="178" t="s">
        <v>4801</v>
      </c>
      <c r="K876" s="178" t="s">
        <v>4834</v>
      </c>
      <c r="L876" s="180">
        <v>16000</v>
      </c>
      <c r="M876" s="181">
        <v>947064.73</v>
      </c>
      <c r="N876" s="2" t="str">
        <f>VLOOKUP($J876,'Material category'!B:D,2,0)</f>
        <v>CA 100S YL</v>
      </c>
      <c r="O876" s="123">
        <f>VLOOKUP(E876,'Billing Type Category'!A:C,3,0)*$L876</f>
        <v>16000</v>
      </c>
      <c r="P876" s="123">
        <f>VLOOKUP($J876,'Material category'!B:F,5,FALSE)*O876</f>
        <v>1004640</v>
      </c>
      <c r="Q876" s="123">
        <f t="shared" si="65"/>
        <v>57575.270000000019</v>
      </c>
      <c r="R876" s="6">
        <f>VLOOKUP(E876,'Billing Type Category'!A:C,3,0)*M876</f>
        <v>947064.73</v>
      </c>
      <c r="S876" s="6">
        <f>VLOOKUP($J876,'Material category'!B:F,4,FALSE)*O876</f>
        <v>1152000</v>
      </c>
      <c r="T876" s="6">
        <f t="shared" si="66"/>
        <v>75364.485981308404</v>
      </c>
      <c r="U876" s="6">
        <f t="shared" si="67"/>
        <v>1022429.2159813084</v>
      </c>
      <c r="V876" s="2" t="str">
        <f>VLOOKUP($J876,'Material category'!B:D,3,0)</f>
        <v>CAHD</v>
      </c>
      <c r="W876" s="2" t="str">
        <f>VLOOKUP(G876,'Cust Category'!A:C,3,0)</f>
        <v>Key Account</v>
      </c>
      <c r="X876" s="2" t="str">
        <f>VLOOKUP(G876,'Cust Category'!A:C,2,0)</f>
        <v>CP All Public Company Limited</v>
      </c>
      <c r="Y876" s="31">
        <f t="shared" si="68"/>
        <v>62.79</v>
      </c>
      <c r="Z876">
        <f t="shared" si="69"/>
        <v>72</v>
      </c>
    </row>
    <row r="877" spans="1:26">
      <c r="A877" s="179">
        <v>45820</v>
      </c>
      <c r="B877" s="178" t="s">
        <v>5550</v>
      </c>
      <c r="C877" s="178" t="s">
        <v>5551</v>
      </c>
      <c r="D877" s="178" t="s">
        <v>12</v>
      </c>
      <c r="E877" s="178" t="s">
        <v>17</v>
      </c>
      <c r="F877" s="178" t="s">
        <v>5552</v>
      </c>
      <c r="G877" s="178" t="s">
        <v>1165</v>
      </c>
      <c r="H877" s="178" t="s">
        <v>22</v>
      </c>
      <c r="I877" s="178" t="s">
        <v>3339</v>
      </c>
      <c r="J877" s="178" t="s">
        <v>4806</v>
      </c>
      <c r="K877" s="178" t="s">
        <v>4852</v>
      </c>
      <c r="L877" s="180">
        <v>5500</v>
      </c>
      <c r="M877" s="181">
        <v>325553.5</v>
      </c>
      <c r="N877" s="2" t="str">
        <f>VLOOKUP($J877,'Material category'!B:D,2,0)</f>
        <v>CA 100S GR</v>
      </c>
      <c r="O877" s="123">
        <f>VLOOKUP(E877,'Billing Type Category'!A:C,3,0)*$L877</f>
        <v>5500</v>
      </c>
      <c r="P877" s="123">
        <f>VLOOKUP($J877,'Material category'!B:F,5,FALSE)*O877</f>
        <v>345345</v>
      </c>
      <c r="Q877" s="123">
        <f t="shared" si="65"/>
        <v>19791.5</v>
      </c>
      <c r="R877" s="6">
        <f>VLOOKUP(E877,'Billing Type Category'!A:C,3,0)*M877</f>
        <v>325553.5</v>
      </c>
      <c r="S877" s="6">
        <f>VLOOKUP($J877,'Material category'!B:F,4,FALSE)*O877</f>
        <v>396000</v>
      </c>
      <c r="T877" s="6">
        <f t="shared" si="66"/>
        <v>25906.542056074766</v>
      </c>
      <c r="U877" s="6">
        <f t="shared" si="67"/>
        <v>351460.04205607477</v>
      </c>
      <c r="V877" s="2" t="str">
        <f>VLOOKUP($J877,'Material category'!B:D,3,0)</f>
        <v>CAHD</v>
      </c>
      <c r="W877" s="2" t="str">
        <f>VLOOKUP(G877,'Cust Category'!A:C,3,0)</f>
        <v>Key Account</v>
      </c>
      <c r="X877" s="2" t="str">
        <f>VLOOKUP(G877,'Cust Category'!A:C,2,0)</f>
        <v>CP All Public Company Limited</v>
      </c>
      <c r="Y877" s="31">
        <f t="shared" si="68"/>
        <v>62.79</v>
      </c>
      <c r="Z877">
        <f t="shared" si="69"/>
        <v>72</v>
      </c>
    </row>
    <row r="878" spans="1:26">
      <c r="A878" s="179">
        <v>45820</v>
      </c>
      <c r="B878" s="178" t="s">
        <v>5553</v>
      </c>
      <c r="C878" s="178" t="s">
        <v>5554</v>
      </c>
      <c r="D878" s="178" t="s">
        <v>12</v>
      </c>
      <c r="E878" s="178" t="s">
        <v>17</v>
      </c>
      <c r="F878" s="178" t="s">
        <v>5555</v>
      </c>
      <c r="G878" s="178" t="s">
        <v>1165</v>
      </c>
      <c r="H878" s="178" t="s">
        <v>22</v>
      </c>
      <c r="I878" s="178" t="s">
        <v>3339</v>
      </c>
      <c r="J878" s="178" t="s">
        <v>4874</v>
      </c>
      <c r="K878" s="178" t="s">
        <v>4822</v>
      </c>
      <c r="L878" s="180">
        <v>2000</v>
      </c>
      <c r="M878" s="181">
        <v>197899.07</v>
      </c>
      <c r="N878" s="2" t="str">
        <f>VLOOKUP($J878,'Material category'!B:D,2,0)</f>
        <v>WI BL</v>
      </c>
      <c r="O878" s="123">
        <f>VLOOKUP(E878,'Billing Type Category'!A:C,3,0)*$L878</f>
        <v>2000</v>
      </c>
      <c r="P878" s="123">
        <f>VLOOKUP($J878,'Material category'!B:F,5,FALSE)*O878</f>
        <v>208300</v>
      </c>
      <c r="Q878" s="123">
        <f t="shared" si="65"/>
        <v>10400.929999999993</v>
      </c>
      <c r="R878" s="6">
        <f>VLOOKUP(E878,'Billing Type Category'!A:C,3,0)*M878</f>
        <v>197899.07</v>
      </c>
      <c r="S878" s="6">
        <f>VLOOKUP($J878,'Material category'!B:F,4,FALSE)*O878</f>
        <v>240000</v>
      </c>
      <c r="T878" s="6">
        <f t="shared" si="66"/>
        <v>15700.934579439252</v>
      </c>
      <c r="U878" s="6">
        <f t="shared" si="67"/>
        <v>213600.00457943926</v>
      </c>
      <c r="V878" s="2" t="str">
        <f>VLOOKUP($J878,'Material category'!B:D,3,0)</f>
        <v>WI</v>
      </c>
      <c r="W878" s="2" t="str">
        <f>VLOOKUP(G878,'Cust Category'!A:C,3,0)</f>
        <v>Key Account</v>
      </c>
      <c r="X878" s="2" t="str">
        <f>VLOOKUP(G878,'Cust Category'!A:C,2,0)</f>
        <v>CP All Public Company Limited</v>
      </c>
      <c r="Y878" s="31">
        <f t="shared" si="68"/>
        <v>104.15</v>
      </c>
      <c r="Z878">
        <f t="shared" si="69"/>
        <v>120</v>
      </c>
    </row>
    <row r="879" spans="1:26">
      <c r="A879" s="179">
        <v>45820</v>
      </c>
      <c r="B879" s="178" t="s">
        <v>5553</v>
      </c>
      <c r="C879" s="178" t="s">
        <v>5554</v>
      </c>
      <c r="D879" s="178" t="s">
        <v>12</v>
      </c>
      <c r="E879" s="178" t="s">
        <v>17</v>
      </c>
      <c r="F879" s="178" t="s">
        <v>5555</v>
      </c>
      <c r="G879" s="178" t="s">
        <v>1165</v>
      </c>
      <c r="H879" s="178" t="s">
        <v>22</v>
      </c>
      <c r="I879" s="178" t="s">
        <v>3339</v>
      </c>
      <c r="J879" s="178" t="s">
        <v>4898</v>
      </c>
      <c r="K879" s="178" t="s">
        <v>4830</v>
      </c>
      <c r="L879" s="180">
        <v>5000</v>
      </c>
      <c r="M879" s="181">
        <v>295957.73</v>
      </c>
      <c r="N879" s="2" t="str">
        <f>VLOOKUP($J879,'Material category'!B:D,2,0)</f>
        <v>WC RE</v>
      </c>
      <c r="O879" s="123">
        <f>VLOOKUP(E879,'Billing Type Category'!A:C,3,0)*$L879</f>
        <v>5000</v>
      </c>
      <c r="P879" s="123">
        <f>VLOOKUP($J879,'Material category'!B:F,5,FALSE)*O879</f>
        <v>313950</v>
      </c>
      <c r="Q879" s="123">
        <f t="shared" si="65"/>
        <v>17992.270000000019</v>
      </c>
      <c r="R879" s="6">
        <f>VLOOKUP(E879,'Billing Type Category'!A:C,3,0)*M879</f>
        <v>295957.73</v>
      </c>
      <c r="S879" s="6">
        <f>VLOOKUP($J879,'Material category'!B:F,4,FALSE)*O879</f>
        <v>360000</v>
      </c>
      <c r="T879" s="6">
        <f t="shared" si="66"/>
        <v>23551.401869158879</v>
      </c>
      <c r="U879" s="6">
        <f t="shared" si="67"/>
        <v>319509.13186915888</v>
      </c>
      <c r="V879" s="2" t="str">
        <f>VLOOKUP($J879,'Material category'!B:D,3,0)</f>
        <v>WI</v>
      </c>
      <c r="W879" s="2" t="str">
        <f>VLOOKUP(G879,'Cust Category'!A:C,3,0)</f>
        <v>Key Account</v>
      </c>
      <c r="X879" s="2" t="str">
        <f>VLOOKUP(G879,'Cust Category'!A:C,2,0)</f>
        <v>CP All Public Company Limited</v>
      </c>
      <c r="Y879" s="31">
        <f t="shared" si="68"/>
        <v>62.79</v>
      </c>
      <c r="Z879">
        <f t="shared" si="69"/>
        <v>72</v>
      </c>
    </row>
    <row r="880" spans="1:26">
      <c r="A880" s="179">
        <v>45820</v>
      </c>
      <c r="B880" s="178" t="s">
        <v>5553</v>
      </c>
      <c r="C880" s="178" t="s">
        <v>5554</v>
      </c>
      <c r="D880" s="178" t="s">
        <v>12</v>
      </c>
      <c r="E880" s="178" t="s">
        <v>17</v>
      </c>
      <c r="F880" s="178" t="s">
        <v>5555</v>
      </c>
      <c r="G880" s="178" t="s">
        <v>1165</v>
      </c>
      <c r="H880" s="178" t="s">
        <v>22</v>
      </c>
      <c r="I880" s="178" t="s">
        <v>3339</v>
      </c>
      <c r="J880" s="178" t="s">
        <v>4886</v>
      </c>
      <c r="K880" s="178" t="s">
        <v>4829</v>
      </c>
      <c r="L880" s="180">
        <v>6000</v>
      </c>
      <c r="M880" s="181">
        <v>355149.27</v>
      </c>
      <c r="N880" s="2" t="str">
        <f>VLOOKUP($J880,'Material category'!B:D,2,0)</f>
        <v>WC BL</v>
      </c>
      <c r="O880" s="123">
        <f>VLOOKUP(E880,'Billing Type Category'!A:C,3,0)*$L880</f>
        <v>6000</v>
      </c>
      <c r="P880" s="123">
        <f>VLOOKUP($J880,'Material category'!B:F,5,FALSE)*O880</f>
        <v>376740</v>
      </c>
      <c r="Q880" s="123">
        <f t="shared" si="65"/>
        <v>21590.729999999981</v>
      </c>
      <c r="R880" s="6">
        <f>VLOOKUP(E880,'Billing Type Category'!A:C,3,0)*M880</f>
        <v>355149.27</v>
      </c>
      <c r="S880" s="6">
        <f>VLOOKUP($J880,'Material category'!B:F,4,FALSE)*O880</f>
        <v>432000</v>
      </c>
      <c r="T880" s="6">
        <f t="shared" si="66"/>
        <v>28261.682242990653</v>
      </c>
      <c r="U880" s="6">
        <f t="shared" si="67"/>
        <v>383410.95224299066</v>
      </c>
      <c r="V880" s="2" t="str">
        <f>VLOOKUP($J880,'Material category'!B:D,3,0)</f>
        <v>WI</v>
      </c>
      <c r="W880" s="2" t="str">
        <f>VLOOKUP(G880,'Cust Category'!A:C,3,0)</f>
        <v>Key Account</v>
      </c>
      <c r="X880" s="2" t="str">
        <f>VLOOKUP(G880,'Cust Category'!A:C,2,0)</f>
        <v>CP All Public Company Limited</v>
      </c>
      <c r="Y880" s="31">
        <f t="shared" si="68"/>
        <v>62.79</v>
      </c>
      <c r="Z880">
        <f t="shared" si="69"/>
        <v>72</v>
      </c>
    </row>
    <row r="881" spans="1:26">
      <c r="A881" s="179">
        <v>45820</v>
      </c>
      <c r="B881" s="178" t="s">
        <v>5553</v>
      </c>
      <c r="C881" s="178" t="s">
        <v>5554</v>
      </c>
      <c r="D881" s="178" t="s">
        <v>12</v>
      </c>
      <c r="E881" s="178" t="s">
        <v>17</v>
      </c>
      <c r="F881" s="178" t="s">
        <v>5555</v>
      </c>
      <c r="G881" s="178" t="s">
        <v>1165</v>
      </c>
      <c r="H881" s="178" t="s">
        <v>22</v>
      </c>
      <c r="I881" s="178" t="s">
        <v>3339</v>
      </c>
      <c r="J881" s="178" t="s">
        <v>4900</v>
      </c>
      <c r="K881" s="178" t="s">
        <v>4831</v>
      </c>
      <c r="L881" s="180">
        <v>5000</v>
      </c>
      <c r="M881" s="181">
        <v>295957.73</v>
      </c>
      <c r="N881" s="2" t="str">
        <f>VLOOKUP($J881,'Material category'!B:D,2,0)</f>
        <v>WC GR</v>
      </c>
      <c r="O881" s="123">
        <f>VLOOKUP(E881,'Billing Type Category'!A:C,3,0)*$L881</f>
        <v>5000</v>
      </c>
      <c r="P881" s="123">
        <f>VLOOKUP($J881,'Material category'!B:F,5,FALSE)*O881</f>
        <v>313950</v>
      </c>
      <c r="Q881" s="123">
        <f t="shared" si="65"/>
        <v>17992.270000000019</v>
      </c>
      <c r="R881" s="6">
        <f>VLOOKUP(E881,'Billing Type Category'!A:C,3,0)*M881</f>
        <v>295957.73</v>
      </c>
      <c r="S881" s="6">
        <f>VLOOKUP($J881,'Material category'!B:F,4,FALSE)*O881</f>
        <v>360000</v>
      </c>
      <c r="T881" s="6">
        <f t="shared" si="66"/>
        <v>23551.401869158879</v>
      </c>
      <c r="U881" s="6">
        <f t="shared" si="67"/>
        <v>319509.13186915888</v>
      </c>
      <c r="V881" s="2" t="str">
        <f>VLOOKUP($J881,'Material category'!B:D,3,0)</f>
        <v>WI</v>
      </c>
      <c r="W881" s="2" t="str">
        <f>VLOOKUP(G881,'Cust Category'!A:C,3,0)</f>
        <v>Key Account</v>
      </c>
      <c r="X881" s="2" t="str">
        <f>VLOOKUP(G881,'Cust Category'!A:C,2,0)</f>
        <v>CP All Public Company Limited</v>
      </c>
      <c r="Y881" s="31">
        <f t="shared" si="68"/>
        <v>62.79</v>
      </c>
      <c r="Z881">
        <f t="shared" si="69"/>
        <v>72</v>
      </c>
    </row>
    <row r="882" spans="1:26">
      <c r="A882" s="179">
        <v>45820</v>
      </c>
      <c r="B882" s="178" t="s">
        <v>5556</v>
      </c>
      <c r="C882" s="178" t="s">
        <v>5557</v>
      </c>
      <c r="D882" s="178" t="s">
        <v>12</v>
      </c>
      <c r="E882" s="178" t="s">
        <v>17</v>
      </c>
      <c r="F882" s="178" t="s">
        <v>5558</v>
      </c>
      <c r="G882" s="178" t="s">
        <v>4816</v>
      </c>
      <c r="H882" s="178" t="s">
        <v>4810</v>
      </c>
      <c r="I882" s="178" t="s">
        <v>4816</v>
      </c>
      <c r="J882" s="178" t="s">
        <v>4898</v>
      </c>
      <c r="K882" s="178" t="s">
        <v>4830</v>
      </c>
      <c r="L882" s="180">
        <v>300</v>
      </c>
      <c r="M882" s="181">
        <v>18756.599999999999</v>
      </c>
      <c r="N882" s="2" t="str">
        <f>VLOOKUP($J882,'Material category'!B:D,2,0)</f>
        <v>WC RE</v>
      </c>
      <c r="O882" s="123">
        <f>VLOOKUP(E882,'Billing Type Category'!A:C,3,0)*$L882</f>
        <v>300</v>
      </c>
      <c r="P882" s="123">
        <f>VLOOKUP($J882,'Material category'!B:F,5,FALSE)*O882</f>
        <v>18837</v>
      </c>
      <c r="Q882" s="123">
        <f t="shared" si="65"/>
        <v>80.400000000001455</v>
      </c>
      <c r="R882" s="6">
        <f>VLOOKUP(E882,'Billing Type Category'!A:C,3,0)*M882</f>
        <v>18756.599999999999</v>
      </c>
      <c r="S882" s="6">
        <f>VLOOKUP($J882,'Material category'!B:F,4,FALSE)*O882</f>
        <v>21600</v>
      </c>
      <c r="T882" s="6">
        <f t="shared" si="66"/>
        <v>1413.0841121495328</v>
      </c>
      <c r="U882" s="6">
        <f t="shared" si="67"/>
        <v>20169.684112149531</v>
      </c>
      <c r="V882" s="2" t="str">
        <f>VLOOKUP($J882,'Material category'!B:D,3,0)</f>
        <v>WI</v>
      </c>
      <c r="W882" s="2" t="str">
        <f>VLOOKUP(G882,'Cust Category'!A:C,3,0)</f>
        <v>Key Account</v>
      </c>
      <c r="X882" s="2" t="str">
        <f>VLOOKUP(G882,'Cust Category'!A:C,2,0)</f>
        <v>Central Food Wholesales Limited</v>
      </c>
      <c r="Y882" s="31">
        <f t="shared" si="68"/>
        <v>62.79</v>
      </c>
      <c r="Z882">
        <f t="shared" si="69"/>
        <v>72</v>
      </c>
    </row>
    <row r="883" spans="1:26">
      <c r="A883" s="179">
        <v>45820</v>
      </c>
      <c r="B883" s="178" t="s">
        <v>5556</v>
      </c>
      <c r="C883" s="178" t="s">
        <v>5557</v>
      </c>
      <c r="D883" s="178" t="s">
        <v>12</v>
      </c>
      <c r="E883" s="178" t="s">
        <v>17</v>
      </c>
      <c r="F883" s="178" t="s">
        <v>5558</v>
      </c>
      <c r="G883" s="178" t="s">
        <v>4816</v>
      </c>
      <c r="H883" s="178" t="s">
        <v>4810</v>
      </c>
      <c r="I883" s="178" t="s">
        <v>4816</v>
      </c>
      <c r="J883" s="178" t="s">
        <v>4886</v>
      </c>
      <c r="K883" s="178" t="s">
        <v>4829</v>
      </c>
      <c r="L883" s="180">
        <v>300</v>
      </c>
      <c r="M883" s="181">
        <v>18756.599999999999</v>
      </c>
      <c r="N883" s="2" t="str">
        <f>VLOOKUP($J883,'Material category'!B:D,2,0)</f>
        <v>WC BL</v>
      </c>
      <c r="O883" s="123">
        <f>VLOOKUP(E883,'Billing Type Category'!A:C,3,0)*$L883</f>
        <v>300</v>
      </c>
      <c r="P883" s="123">
        <f>VLOOKUP($J883,'Material category'!B:F,5,FALSE)*O883</f>
        <v>18837</v>
      </c>
      <c r="Q883" s="123">
        <f t="shared" si="65"/>
        <v>80.400000000001455</v>
      </c>
      <c r="R883" s="6">
        <f>VLOOKUP(E883,'Billing Type Category'!A:C,3,0)*M883</f>
        <v>18756.599999999999</v>
      </c>
      <c r="S883" s="6">
        <f>VLOOKUP($J883,'Material category'!B:F,4,FALSE)*O883</f>
        <v>21600</v>
      </c>
      <c r="T883" s="6">
        <f t="shared" si="66"/>
        <v>1413.0841121495328</v>
      </c>
      <c r="U883" s="6">
        <f t="shared" si="67"/>
        <v>20169.684112149531</v>
      </c>
      <c r="V883" s="2" t="str">
        <f>VLOOKUP($J883,'Material category'!B:D,3,0)</f>
        <v>WI</v>
      </c>
      <c r="W883" s="2" t="str">
        <f>VLOOKUP(G883,'Cust Category'!A:C,3,0)</f>
        <v>Key Account</v>
      </c>
      <c r="X883" s="2" t="str">
        <f>VLOOKUP(G883,'Cust Category'!A:C,2,0)</f>
        <v>Central Food Wholesales Limited</v>
      </c>
      <c r="Y883" s="31">
        <f t="shared" si="68"/>
        <v>62.79</v>
      </c>
      <c r="Z883">
        <f t="shared" si="69"/>
        <v>72</v>
      </c>
    </row>
    <row r="884" spans="1:26">
      <c r="A884" s="179">
        <v>45820</v>
      </c>
      <c r="B884" s="178" t="s">
        <v>5556</v>
      </c>
      <c r="C884" s="178" t="s">
        <v>5557</v>
      </c>
      <c r="D884" s="178" t="s">
        <v>12</v>
      </c>
      <c r="E884" s="178" t="s">
        <v>17</v>
      </c>
      <c r="F884" s="178" t="s">
        <v>5558</v>
      </c>
      <c r="G884" s="178" t="s">
        <v>4816</v>
      </c>
      <c r="H884" s="178" t="s">
        <v>4810</v>
      </c>
      <c r="I884" s="178" t="s">
        <v>4816</v>
      </c>
      <c r="J884" s="178" t="s">
        <v>4785</v>
      </c>
      <c r="K884" s="178" t="s">
        <v>4832</v>
      </c>
      <c r="L884" s="180">
        <v>200</v>
      </c>
      <c r="M884" s="181">
        <v>12477</v>
      </c>
      <c r="N884" s="2" t="str">
        <f>VLOOKUP($J884,'Material category'!B:D,2,0)</f>
        <v>CA FL</v>
      </c>
      <c r="O884" s="123">
        <f>VLOOKUP(E884,'Billing Type Category'!A:C,3,0)*$L884</f>
        <v>200</v>
      </c>
      <c r="P884" s="123">
        <f>VLOOKUP($J884,'Material category'!B:F,5,FALSE)*O884</f>
        <v>12558</v>
      </c>
      <c r="Q884" s="123">
        <f t="shared" si="65"/>
        <v>81</v>
      </c>
      <c r="R884" s="6">
        <f>VLOOKUP(E884,'Billing Type Category'!A:C,3,0)*M884</f>
        <v>12477</v>
      </c>
      <c r="S884" s="6">
        <f>VLOOKUP($J884,'Material category'!B:F,4,FALSE)*O884</f>
        <v>14400</v>
      </c>
      <c r="T884" s="6">
        <f t="shared" si="66"/>
        <v>942.0560747663551</v>
      </c>
      <c r="U884" s="6">
        <f t="shared" si="67"/>
        <v>13419.056074766355</v>
      </c>
      <c r="V884" s="2" t="str">
        <f>VLOOKUP($J884,'Material category'!B:D,3,0)</f>
        <v>CA</v>
      </c>
      <c r="W884" s="2" t="str">
        <f>VLOOKUP(G884,'Cust Category'!A:C,3,0)</f>
        <v>Key Account</v>
      </c>
      <c r="X884" s="2" t="str">
        <f>VLOOKUP(G884,'Cust Category'!A:C,2,0)</f>
        <v>Central Food Wholesales Limited</v>
      </c>
      <c r="Y884" s="31">
        <f t="shared" si="68"/>
        <v>62.79</v>
      </c>
      <c r="Z884">
        <f t="shared" si="69"/>
        <v>72</v>
      </c>
    </row>
    <row r="885" spans="1:26">
      <c r="A885" s="179">
        <v>45820</v>
      </c>
      <c r="B885" s="178" t="s">
        <v>5556</v>
      </c>
      <c r="C885" s="178" t="s">
        <v>5557</v>
      </c>
      <c r="D885" s="178" t="s">
        <v>12</v>
      </c>
      <c r="E885" s="178" t="s">
        <v>17</v>
      </c>
      <c r="F885" s="178" t="s">
        <v>5558</v>
      </c>
      <c r="G885" s="178" t="s">
        <v>4816</v>
      </c>
      <c r="H885" s="178" t="s">
        <v>4810</v>
      </c>
      <c r="I885" s="178" t="s">
        <v>4816</v>
      </c>
      <c r="J885" s="178" t="s">
        <v>4801</v>
      </c>
      <c r="K885" s="178" t="s">
        <v>4834</v>
      </c>
      <c r="L885" s="180">
        <v>200</v>
      </c>
      <c r="M885" s="181">
        <v>12477</v>
      </c>
      <c r="N885" s="2" t="str">
        <f>VLOOKUP($J885,'Material category'!B:D,2,0)</f>
        <v>CA 100S YL</v>
      </c>
      <c r="O885" s="123">
        <f>VLOOKUP(E885,'Billing Type Category'!A:C,3,0)*$L885</f>
        <v>200</v>
      </c>
      <c r="P885" s="123">
        <f>VLOOKUP($J885,'Material category'!B:F,5,FALSE)*O885</f>
        <v>12558</v>
      </c>
      <c r="Q885" s="123">
        <f t="shared" si="65"/>
        <v>81</v>
      </c>
      <c r="R885" s="6">
        <f>VLOOKUP(E885,'Billing Type Category'!A:C,3,0)*M885</f>
        <v>12477</v>
      </c>
      <c r="S885" s="6">
        <f>VLOOKUP($J885,'Material category'!B:F,4,FALSE)*O885</f>
        <v>14400</v>
      </c>
      <c r="T885" s="6">
        <f t="shared" si="66"/>
        <v>942.0560747663551</v>
      </c>
      <c r="U885" s="6">
        <f t="shared" si="67"/>
        <v>13419.056074766355</v>
      </c>
      <c r="V885" s="2" t="str">
        <f>VLOOKUP($J885,'Material category'!B:D,3,0)</f>
        <v>CAHD</v>
      </c>
      <c r="W885" s="2" t="str">
        <f>VLOOKUP(G885,'Cust Category'!A:C,3,0)</f>
        <v>Key Account</v>
      </c>
      <c r="X885" s="2" t="str">
        <f>VLOOKUP(G885,'Cust Category'!A:C,2,0)</f>
        <v>Central Food Wholesales Limited</v>
      </c>
      <c r="Y885" s="31">
        <f t="shared" si="68"/>
        <v>62.79</v>
      </c>
      <c r="Z885">
        <f t="shared" si="69"/>
        <v>72</v>
      </c>
    </row>
    <row r="886" spans="1:26">
      <c r="A886" s="179">
        <v>45820</v>
      </c>
      <c r="B886" s="178" t="s">
        <v>5559</v>
      </c>
      <c r="C886" s="178" t="s">
        <v>5560</v>
      </c>
      <c r="D886" s="178" t="s">
        <v>12</v>
      </c>
      <c r="E886" s="178" t="s">
        <v>17</v>
      </c>
      <c r="F886" s="178" t="s">
        <v>5561</v>
      </c>
      <c r="G886" s="178" t="s">
        <v>1162</v>
      </c>
      <c r="H886" s="178" t="s">
        <v>3507</v>
      </c>
      <c r="I886" s="178" t="s">
        <v>3345</v>
      </c>
      <c r="J886" s="178" t="s">
        <v>4791</v>
      </c>
      <c r="K886" s="178" t="s">
        <v>4820</v>
      </c>
      <c r="L886" s="180">
        <v>500</v>
      </c>
      <c r="M886" s="181">
        <v>67555</v>
      </c>
      <c r="N886" s="2" t="str">
        <f>VLOOKUP($J886,'Material category'!B:D,2,0)</f>
        <v>ME SB</v>
      </c>
      <c r="O886" s="123">
        <f>VLOOKUP(E886,'Billing Type Category'!A:C,3,0)*$L886</f>
        <v>500</v>
      </c>
      <c r="P886" s="123">
        <f>VLOOKUP($J886,'Material category'!B:F,5,FALSE)*O886</f>
        <v>69265</v>
      </c>
      <c r="Q886" s="123">
        <f t="shared" si="65"/>
        <v>1710</v>
      </c>
      <c r="R886" s="6">
        <f>VLOOKUP(E886,'Billing Type Category'!A:C,3,0)*M886</f>
        <v>67555</v>
      </c>
      <c r="S886" s="6">
        <f>VLOOKUP($J886,'Material category'!B:F,4,FALSE)*O886</f>
        <v>80000</v>
      </c>
      <c r="T886" s="6">
        <f t="shared" si="66"/>
        <v>5233.6448598130837</v>
      </c>
      <c r="U886" s="6">
        <f t="shared" si="67"/>
        <v>72788.644859813081</v>
      </c>
      <c r="V886" s="2" t="str">
        <f>VLOOKUP($J886,'Material category'!B:D,3,0)</f>
        <v>EV</v>
      </c>
      <c r="W886" s="2" t="str">
        <f>VLOOKUP(G886,'Cust Category'!A:C,3,0)</f>
        <v>Key Account</v>
      </c>
      <c r="X886" s="2" t="str">
        <f>VLOOKUP(G886,'Cust Category'!A:C,2,0)</f>
        <v>SUN 108 CO., LTD.</v>
      </c>
      <c r="Y886" s="31">
        <f t="shared" si="68"/>
        <v>138.53</v>
      </c>
      <c r="Z886">
        <f t="shared" si="69"/>
        <v>160</v>
      </c>
    </row>
    <row r="887" spans="1:26">
      <c r="A887" s="179">
        <v>45820</v>
      </c>
      <c r="B887" s="178" t="s">
        <v>5559</v>
      </c>
      <c r="C887" s="178" t="s">
        <v>5560</v>
      </c>
      <c r="D887" s="178" t="s">
        <v>12</v>
      </c>
      <c r="E887" s="178" t="s">
        <v>17</v>
      </c>
      <c r="F887" s="178" t="s">
        <v>5561</v>
      </c>
      <c r="G887" s="178" t="s">
        <v>1162</v>
      </c>
      <c r="H887" s="178" t="s">
        <v>3507</v>
      </c>
      <c r="I887" s="178" t="s">
        <v>3345</v>
      </c>
      <c r="J887" s="178" t="s">
        <v>4898</v>
      </c>
      <c r="K887" s="178" t="s">
        <v>4830</v>
      </c>
      <c r="L887" s="180">
        <v>500</v>
      </c>
      <c r="M887" s="181">
        <v>30950</v>
      </c>
      <c r="N887" s="2" t="str">
        <f>VLOOKUP($J887,'Material category'!B:D,2,0)</f>
        <v>WC RE</v>
      </c>
      <c r="O887" s="123">
        <f>VLOOKUP(E887,'Billing Type Category'!A:C,3,0)*$L887</f>
        <v>500</v>
      </c>
      <c r="P887" s="123">
        <f>VLOOKUP($J887,'Material category'!B:F,5,FALSE)*O887</f>
        <v>31395</v>
      </c>
      <c r="Q887" s="123">
        <f t="shared" si="65"/>
        <v>445</v>
      </c>
      <c r="R887" s="6">
        <f>VLOOKUP(E887,'Billing Type Category'!A:C,3,0)*M887</f>
        <v>30950</v>
      </c>
      <c r="S887" s="6">
        <f>VLOOKUP($J887,'Material category'!B:F,4,FALSE)*O887</f>
        <v>36000</v>
      </c>
      <c r="T887" s="6">
        <f t="shared" si="66"/>
        <v>2355.1401869158876</v>
      </c>
      <c r="U887" s="6">
        <f t="shared" si="67"/>
        <v>33305.140186915887</v>
      </c>
      <c r="V887" s="2" t="str">
        <f>VLOOKUP($J887,'Material category'!B:D,3,0)</f>
        <v>WI</v>
      </c>
      <c r="W887" s="2" t="str">
        <f>VLOOKUP(G887,'Cust Category'!A:C,3,0)</f>
        <v>Key Account</v>
      </c>
      <c r="X887" s="2" t="str">
        <f>VLOOKUP(G887,'Cust Category'!A:C,2,0)</f>
        <v>SUN 108 CO., LTD.</v>
      </c>
      <c r="Y887" s="31">
        <f t="shared" si="68"/>
        <v>62.79</v>
      </c>
      <c r="Z887">
        <f t="shared" si="69"/>
        <v>72</v>
      </c>
    </row>
    <row r="888" spans="1:26">
      <c r="A888" s="179">
        <v>45820</v>
      </c>
      <c r="B888" s="178" t="s">
        <v>5559</v>
      </c>
      <c r="C888" s="178" t="s">
        <v>5560</v>
      </c>
      <c r="D888" s="178" t="s">
        <v>12</v>
      </c>
      <c r="E888" s="178" t="s">
        <v>17</v>
      </c>
      <c r="F888" s="178" t="s">
        <v>5561</v>
      </c>
      <c r="G888" s="178" t="s">
        <v>1162</v>
      </c>
      <c r="H888" s="178" t="s">
        <v>3507</v>
      </c>
      <c r="I888" s="178" t="s">
        <v>3345</v>
      </c>
      <c r="J888" s="178" t="s">
        <v>4886</v>
      </c>
      <c r="K888" s="178" t="s">
        <v>4829</v>
      </c>
      <c r="L888" s="180">
        <v>1000</v>
      </c>
      <c r="M888" s="181">
        <v>61900</v>
      </c>
      <c r="N888" s="2" t="str">
        <f>VLOOKUP($J888,'Material category'!B:D,2,0)</f>
        <v>WC BL</v>
      </c>
      <c r="O888" s="123">
        <f>VLOOKUP(E888,'Billing Type Category'!A:C,3,0)*$L888</f>
        <v>1000</v>
      </c>
      <c r="P888" s="123">
        <f>VLOOKUP($J888,'Material category'!B:F,5,FALSE)*O888</f>
        <v>62790</v>
      </c>
      <c r="Q888" s="123">
        <f t="shared" si="65"/>
        <v>890</v>
      </c>
      <c r="R888" s="6">
        <f>VLOOKUP(E888,'Billing Type Category'!A:C,3,0)*M888</f>
        <v>61900</v>
      </c>
      <c r="S888" s="6">
        <f>VLOOKUP($J888,'Material category'!B:F,4,FALSE)*O888</f>
        <v>72000</v>
      </c>
      <c r="T888" s="6">
        <f t="shared" si="66"/>
        <v>4710.2803738317753</v>
      </c>
      <c r="U888" s="6">
        <f t="shared" si="67"/>
        <v>66610.280373831774</v>
      </c>
      <c r="V888" s="2" t="str">
        <f>VLOOKUP($J888,'Material category'!B:D,3,0)</f>
        <v>WI</v>
      </c>
      <c r="W888" s="2" t="str">
        <f>VLOOKUP(G888,'Cust Category'!A:C,3,0)</f>
        <v>Key Account</v>
      </c>
      <c r="X888" s="2" t="str">
        <f>VLOOKUP(G888,'Cust Category'!A:C,2,0)</f>
        <v>SUN 108 CO., LTD.</v>
      </c>
      <c r="Y888" s="31">
        <f t="shared" si="68"/>
        <v>62.79</v>
      </c>
      <c r="Z888">
        <f t="shared" si="69"/>
        <v>72</v>
      </c>
    </row>
    <row r="889" spans="1:26">
      <c r="A889" s="179">
        <v>45820</v>
      </c>
      <c r="B889" s="178" t="s">
        <v>5559</v>
      </c>
      <c r="C889" s="178" t="s">
        <v>5560</v>
      </c>
      <c r="D889" s="178" t="s">
        <v>12</v>
      </c>
      <c r="E889" s="178" t="s">
        <v>17</v>
      </c>
      <c r="F889" s="178" t="s">
        <v>5561</v>
      </c>
      <c r="G889" s="178" t="s">
        <v>1162</v>
      </c>
      <c r="H889" s="178" t="s">
        <v>3507</v>
      </c>
      <c r="I889" s="178" t="s">
        <v>3345</v>
      </c>
      <c r="J889" s="178" t="s">
        <v>4900</v>
      </c>
      <c r="K889" s="178" t="s">
        <v>4831</v>
      </c>
      <c r="L889" s="180">
        <v>500</v>
      </c>
      <c r="M889" s="181">
        <v>30950</v>
      </c>
      <c r="N889" s="2" t="str">
        <f>VLOOKUP($J889,'Material category'!B:D,2,0)</f>
        <v>WC GR</v>
      </c>
      <c r="O889" s="123">
        <f>VLOOKUP(E889,'Billing Type Category'!A:C,3,0)*$L889</f>
        <v>500</v>
      </c>
      <c r="P889" s="123">
        <f>VLOOKUP($J889,'Material category'!B:F,5,FALSE)*O889</f>
        <v>31395</v>
      </c>
      <c r="Q889" s="123">
        <f t="shared" si="65"/>
        <v>445</v>
      </c>
      <c r="R889" s="6">
        <f>VLOOKUP(E889,'Billing Type Category'!A:C,3,0)*M889</f>
        <v>30950</v>
      </c>
      <c r="S889" s="6">
        <f>VLOOKUP($J889,'Material category'!B:F,4,FALSE)*O889</f>
        <v>36000</v>
      </c>
      <c r="T889" s="6">
        <f t="shared" si="66"/>
        <v>2355.1401869158876</v>
      </c>
      <c r="U889" s="6">
        <f t="shared" si="67"/>
        <v>33305.140186915887</v>
      </c>
      <c r="V889" s="2" t="str">
        <f>VLOOKUP($J889,'Material category'!B:D,3,0)</f>
        <v>WI</v>
      </c>
      <c r="W889" s="2" t="str">
        <f>VLOOKUP(G889,'Cust Category'!A:C,3,0)</f>
        <v>Key Account</v>
      </c>
      <c r="X889" s="2" t="str">
        <f>VLOOKUP(G889,'Cust Category'!A:C,2,0)</f>
        <v>SUN 108 CO., LTD.</v>
      </c>
      <c r="Y889" s="31">
        <f t="shared" si="68"/>
        <v>62.79</v>
      </c>
      <c r="Z889">
        <f t="shared" si="69"/>
        <v>72</v>
      </c>
    </row>
    <row r="890" spans="1:26">
      <c r="A890" s="179">
        <v>45820</v>
      </c>
      <c r="B890" s="178" t="s">
        <v>5559</v>
      </c>
      <c r="C890" s="178" t="s">
        <v>5560</v>
      </c>
      <c r="D890" s="178" t="s">
        <v>12</v>
      </c>
      <c r="E890" s="178" t="s">
        <v>17</v>
      </c>
      <c r="F890" s="178" t="s">
        <v>5561</v>
      </c>
      <c r="G890" s="178" t="s">
        <v>1162</v>
      </c>
      <c r="H890" s="178" t="s">
        <v>3507</v>
      </c>
      <c r="I890" s="178" t="s">
        <v>3345</v>
      </c>
      <c r="J890" s="178" t="s">
        <v>4785</v>
      </c>
      <c r="K890" s="178" t="s">
        <v>4832</v>
      </c>
      <c r="L890" s="180">
        <v>1500</v>
      </c>
      <c r="M890" s="181">
        <v>92520</v>
      </c>
      <c r="N890" s="2" t="str">
        <f>VLOOKUP($J890,'Material category'!B:D,2,0)</f>
        <v>CA FL</v>
      </c>
      <c r="O890" s="123">
        <f>VLOOKUP(E890,'Billing Type Category'!A:C,3,0)*$L890</f>
        <v>1500</v>
      </c>
      <c r="P890" s="123">
        <f>VLOOKUP($J890,'Material category'!B:F,5,FALSE)*O890</f>
        <v>94185</v>
      </c>
      <c r="Q890" s="123">
        <f t="shared" si="65"/>
        <v>1665</v>
      </c>
      <c r="R890" s="6">
        <f>VLOOKUP(E890,'Billing Type Category'!A:C,3,0)*M890</f>
        <v>92520</v>
      </c>
      <c r="S890" s="6">
        <f>VLOOKUP($J890,'Material category'!B:F,4,FALSE)*O890</f>
        <v>108000</v>
      </c>
      <c r="T890" s="6">
        <f t="shared" si="66"/>
        <v>7065.4205607476633</v>
      </c>
      <c r="U890" s="6">
        <f t="shared" si="67"/>
        <v>99585.420560747662</v>
      </c>
      <c r="V890" s="2" t="str">
        <f>VLOOKUP($J890,'Material category'!B:D,3,0)</f>
        <v>CA</v>
      </c>
      <c r="W890" s="2" t="str">
        <f>VLOOKUP(G890,'Cust Category'!A:C,3,0)</f>
        <v>Key Account</v>
      </c>
      <c r="X890" s="2" t="str">
        <f>VLOOKUP(G890,'Cust Category'!A:C,2,0)</f>
        <v>SUN 108 CO., LTD.</v>
      </c>
      <c r="Y890" s="31">
        <f t="shared" si="68"/>
        <v>62.79</v>
      </c>
      <c r="Z890">
        <f t="shared" si="69"/>
        <v>72</v>
      </c>
    </row>
    <row r="891" spans="1:26">
      <c r="A891" s="179">
        <v>45820</v>
      </c>
      <c r="B891" s="178" t="s">
        <v>5559</v>
      </c>
      <c r="C891" s="178" t="s">
        <v>5560</v>
      </c>
      <c r="D891" s="178" t="s">
        <v>12</v>
      </c>
      <c r="E891" s="178" t="s">
        <v>17</v>
      </c>
      <c r="F891" s="178" t="s">
        <v>5561</v>
      </c>
      <c r="G891" s="178" t="s">
        <v>1162</v>
      </c>
      <c r="H891" s="178" t="s">
        <v>3507</v>
      </c>
      <c r="I891" s="178" t="s">
        <v>3345</v>
      </c>
      <c r="J891" s="178" t="s">
        <v>4782</v>
      </c>
      <c r="K891" s="178" t="s">
        <v>4833</v>
      </c>
      <c r="L891" s="180">
        <v>500</v>
      </c>
      <c r="M891" s="181">
        <v>30840</v>
      </c>
      <c r="N891" s="2" t="str">
        <f>VLOOKUP($J891,'Material category'!B:D,2,0)</f>
        <v>CA BL</v>
      </c>
      <c r="O891" s="123">
        <f>VLOOKUP(E891,'Billing Type Category'!A:C,3,0)*$L891</f>
        <v>500</v>
      </c>
      <c r="P891" s="123">
        <f>VLOOKUP($J891,'Material category'!B:F,5,FALSE)*O891</f>
        <v>31395</v>
      </c>
      <c r="Q891" s="123">
        <f t="shared" si="65"/>
        <v>555</v>
      </c>
      <c r="R891" s="6">
        <f>VLOOKUP(E891,'Billing Type Category'!A:C,3,0)*M891</f>
        <v>30840</v>
      </c>
      <c r="S891" s="6">
        <f>VLOOKUP($J891,'Material category'!B:F,4,FALSE)*O891</f>
        <v>36000</v>
      </c>
      <c r="T891" s="6">
        <f t="shared" si="66"/>
        <v>2355.1401869158876</v>
      </c>
      <c r="U891" s="6">
        <f t="shared" si="67"/>
        <v>33195.140186915887</v>
      </c>
      <c r="V891" s="2" t="str">
        <f>VLOOKUP($J891,'Material category'!B:D,3,0)</f>
        <v>CA</v>
      </c>
      <c r="W891" s="2" t="str">
        <f>VLOOKUP(G891,'Cust Category'!A:C,3,0)</f>
        <v>Key Account</v>
      </c>
      <c r="X891" s="2" t="str">
        <f>VLOOKUP(G891,'Cust Category'!A:C,2,0)</f>
        <v>SUN 108 CO., LTD.</v>
      </c>
      <c r="Y891" s="31">
        <f t="shared" si="68"/>
        <v>62.79</v>
      </c>
      <c r="Z891">
        <f t="shared" si="69"/>
        <v>72</v>
      </c>
    </row>
    <row r="892" spans="1:26">
      <c r="A892" s="179">
        <v>45820</v>
      </c>
      <c r="B892" s="178" t="s">
        <v>5559</v>
      </c>
      <c r="C892" s="178" t="s">
        <v>5560</v>
      </c>
      <c r="D892" s="178" t="s">
        <v>12</v>
      </c>
      <c r="E892" s="178" t="s">
        <v>17</v>
      </c>
      <c r="F892" s="178" t="s">
        <v>5561</v>
      </c>
      <c r="G892" s="178" t="s">
        <v>1162</v>
      </c>
      <c r="H892" s="178" t="s">
        <v>3507</v>
      </c>
      <c r="I892" s="178" t="s">
        <v>3345</v>
      </c>
      <c r="J892" s="178" t="s">
        <v>4786</v>
      </c>
      <c r="K892" s="178" t="s">
        <v>4854</v>
      </c>
      <c r="L892" s="180">
        <v>500</v>
      </c>
      <c r="M892" s="181">
        <v>30840</v>
      </c>
      <c r="N892" s="2" t="str">
        <f>VLOOKUP($J892,'Material category'!B:D,2,0)</f>
        <v>CA MN</v>
      </c>
      <c r="O892" s="123">
        <f>VLOOKUP(E892,'Billing Type Category'!A:C,3,0)*$L892</f>
        <v>500</v>
      </c>
      <c r="P892" s="123">
        <f>VLOOKUP($J892,'Material category'!B:F,5,FALSE)*O892</f>
        <v>31395</v>
      </c>
      <c r="Q892" s="123">
        <f t="shared" si="65"/>
        <v>555</v>
      </c>
      <c r="R892" s="6">
        <f>VLOOKUP(E892,'Billing Type Category'!A:C,3,0)*M892</f>
        <v>30840</v>
      </c>
      <c r="S892" s="6">
        <f>VLOOKUP($J892,'Material category'!B:F,4,FALSE)*O892</f>
        <v>36000</v>
      </c>
      <c r="T892" s="6">
        <f t="shared" si="66"/>
        <v>2355.1401869158876</v>
      </c>
      <c r="U892" s="6">
        <f t="shared" si="67"/>
        <v>33195.140186915887</v>
      </c>
      <c r="V892" s="2" t="str">
        <f>VLOOKUP($J892,'Material category'!B:D,3,0)</f>
        <v>CA</v>
      </c>
      <c r="W892" s="2" t="str">
        <f>VLOOKUP(G892,'Cust Category'!A:C,3,0)</f>
        <v>Key Account</v>
      </c>
      <c r="X892" s="2" t="str">
        <f>VLOOKUP(G892,'Cust Category'!A:C,2,0)</f>
        <v>SUN 108 CO., LTD.</v>
      </c>
      <c r="Y892" s="31">
        <f t="shared" si="68"/>
        <v>62.79</v>
      </c>
      <c r="Z892">
        <f t="shared" si="69"/>
        <v>72</v>
      </c>
    </row>
    <row r="893" spans="1:26">
      <c r="A893" s="179">
        <v>45820</v>
      </c>
      <c r="B893" s="178" t="s">
        <v>5559</v>
      </c>
      <c r="C893" s="178" t="s">
        <v>5560</v>
      </c>
      <c r="D893" s="178" t="s">
        <v>12</v>
      </c>
      <c r="E893" s="178" t="s">
        <v>17</v>
      </c>
      <c r="F893" s="178" t="s">
        <v>5561</v>
      </c>
      <c r="G893" s="178" t="s">
        <v>1162</v>
      </c>
      <c r="H893" s="178" t="s">
        <v>3507</v>
      </c>
      <c r="I893" s="178" t="s">
        <v>3345</v>
      </c>
      <c r="J893" s="178" t="s">
        <v>4801</v>
      </c>
      <c r="K893" s="178" t="s">
        <v>4834</v>
      </c>
      <c r="L893" s="180">
        <v>1000</v>
      </c>
      <c r="M893" s="181">
        <v>61910</v>
      </c>
      <c r="N893" s="2" t="str">
        <f>VLOOKUP($J893,'Material category'!B:D,2,0)</f>
        <v>CA 100S YL</v>
      </c>
      <c r="O893" s="123">
        <f>VLOOKUP(E893,'Billing Type Category'!A:C,3,0)*$L893</f>
        <v>1000</v>
      </c>
      <c r="P893" s="123">
        <f>VLOOKUP($J893,'Material category'!B:F,5,FALSE)*O893</f>
        <v>62790</v>
      </c>
      <c r="Q893" s="123">
        <f t="shared" si="65"/>
        <v>880</v>
      </c>
      <c r="R893" s="6">
        <f>VLOOKUP(E893,'Billing Type Category'!A:C,3,0)*M893</f>
        <v>61910</v>
      </c>
      <c r="S893" s="6">
        <f>VLOOKUP($J893,'Material category'!B:F,4,FALSE)*O893</f>
        <v>72000</v>
      </c>
      <c r="T893" s="6">
        <f t="shared" si="66"/>
        <v>4710.2803738317753</v>
      </c>
      <c r="U893" s="6">
        <f t="shared" si="67"/>
        <v>66620.280373831774</v>
      </c>
      <c r="V893" s="2" t="str">
        <f>VLOOKUP($J893,'Material category'!B:D,3,0)</f>
        <v>CAHD</v>
      </c>
      <c r="W893" s="2" t="str">
        <f>VLOOKUP(G893,'Cust Category'!A:C,3,0)</f>
        <v>Key Account</v>
      </c>
      <c r="X893" s="2" t="str">
        <f>VLOOKUP(G893,'Cust Category'!A:C,2,0)</f>
        <v>SUN 108 CO., LTD.</v>
      </c>
      <c r="Y893" s="31">
        <f t="shared" si="68"/>
        <v>62.79</v>
      </c>
      <c r="Z893">
        <f t="shared" si="69"/>
        <v>72</v>
      </c>
    </row>
    <row r="894" spans="1:26">
      <c r="A894" s="179">
        <v>45820</v>
      </c>
      <c r="B894" s="178" t="s">
        <v>5562</v>
      </c>
      <c r="C894" s="178" t="s">
        <v>5563</v>
      </c>
      <c r="D894" s="178" t="s">
        <v>12</v>
      </c>
      <c r="E894" s="178" t="s">
        <v>17</v>
      </c>
      <c r="F894" s="178" t="s">
        <v>5564</v>
      </c>
      <c r="G894" s="178" t="s">
        <v>1167</v>
      </c>
      <c r="H894" s="178" t="s">
        <v>4811</v>
      </c>
      <c r="I894" s="178" t="s">
        <v>1391</v>
      </c>
      <c r="J894" s="178" t="s">
        <v>4898</v>
      </c>
      <c r="K894" s="178" t="s">
        <v>4830</v>
      </c>
      <c r="L894" s="180">
        <v>40</v>
      </c>
      <c r="M894" s="181">
        <v>2478.6799999999998</v>
      </c>
      <c r="N894" s="2" t="str">
        <f>VLOOKUP($J894,'Material category'!B:D,2,0)</f>
        <v>WC RE</v>
      </c>
      <c r="O894" s="123">
        <f>VLOOKUP(E894,'Billing Type Category'!A:C,3,0)*$L894</f>
        <v>40</v>
      </c>
      <c r="P894" s="123">
        <f>VLOOKUP($J894,'Material category'!B:F,5,FALSE)*O894</f>
        <v>2511.6</v>
      </c>
      <c r="Q894" s="123">
        <f t="shared" si="65"/>
        <v>32.920000000000073</v>
      </c>
      <c r="R894" s="6">
        <f>VLOOKUP(E894,'Billing Type Category'!A:C,3,0)*M894</f>
        <v>2478.6799999999998</v>
      </c>
      <c r="S894" s="6">
        <f>VLOOKUP($J894,'Material category'!B:F,4,FALSE)*O894</f>
        <v>2880</v>
      </c>
      <c r="T894" s="6">
        <f t="shared" si="66"/>
        <v>188.41121495327104</v>
      </c>
      <c r="U894" s="6">
        <f t="shared" si="67"/>
        <v>2667.091214953271</v>
      </c>
      <c r="V894" s="2" t="str">
        <f>VLOOKUP($J894,'Material category'!B:D,3,0)</f>
        <v>WI</v>
      </c>
      <c r="W894" s="2" t="str">
        <f>VLOOKUP(G894,'Cust Category'!A:C,3,0)</f>
        <v>Key Account</v>
      </c>
      <c r="X894" s="2" t="str">
        <f>VLOOKUP(G894,'Cust Category'!A:C,2,0)</f>
        <v>Siam Makro Public Company Limited</v>
      </c>
      <c r="Y894" s="31">
        <f t="shared" si="68"/>
        <v>62.79</v>
      </c>
      <c r="Z894">
        <f t="shared" si="69"/>
        <v>72</v>
      </c>
    </row>
    <row r="895" spans="1:26">
      <c r="A895" s="179">
        <v>45820</v>
      </c>
      <c r="B895" s="178" t="s">
        <v>5562</v>
      </c>
      <c r="C895" s="178" t="s">
        <v>5563</v>
      </c>
      <c r="D895" s="178" t="s">
        <v>12</v>
      </c>
      <c r="E895" s="178" t="s">
        <v>17</v>
      </c>
      <c r="F895" s="178" t="s">
        <v>5564</v>
      </c>
      <c r="G895" s="178" t="s">
        <v>1167</v>
      </c>
      <c r="H895" s="178" t="s">
        <v>4811</v>
      </c>
      <c r="I895" s="178" t="s">
        <v>1391</v>
      </c>
      <c r="J895" s="178" t="s">
        <v>4886</v>
      </c>
      <c r="K895" s="178" t="s">
        <v>4829</v>
      </c>
      <c r="L895" s="180">
        <v>240</v>
      </c>
      <c r="M895" s="181">
        <v>14872.08</v>
      </c>
      <c r="N895" s="2" t="str">
        <f>VLOOKUP($J895,'Material category'!B:D,2,0)</f>
        <v>WC BL</v>
      </c>
      <c r="O895" s="123">
        <f>VLOOKUP(E895,'Billing Type Category'!A:C,3,0)*$L895</f>
        <v>240</v>
      </c>
      <c r="P895" s="123">
        <f>VLOOKUP($J895,'Material category'!B:F,5,FALSE)*O895</f>
        <v>15069.6</v>
      </c>
      <c r="Q895" s="123">
        <f t="shared" si="65"/>
        <v>197.52000000000044</v>
      </c>
      <c r="R895" s="6">
        <f>VLOOKUP(E895,'Billing Type Category'!A:C,3,0)*M895</f>
        <v>14872.08</v>
      </c>
      <c r="S895" s="6">
        <f>VLOOKUP($J895,'Material category'!B:F,4,FALSE)*O895</f>
        <v>17280</v>
      </c>
      <c r="T895" s="6">
        <f t="shared" si="66"/>
        <v>1130.4672897196263</v>
      </c>
      <c r="U895" s="6">
        <f t="shared" si="67"/>
        <v>16002.547289719627</v>
      </c>
      <c r="V895" s="2" t="str">
        <f>VLOOKUP($J895,'Material category'!B:D,3,0)</f>
        <v>WI</v>
      </c>
      <c r="W895" s="2" t="str">
        <f>VLOOKUP(G895,'Cust Category'!A:C,3,0)</f>
        <v>Key Account</v>
      </c>
      <c r="X895" s="2" t="str">
        <f>VLOOKUP(G895,'Cust Category'!A:C,2,0)</f>
        <v>Siam Makro Public Company Limited</v>
      </c>
      <c r="Y895" s="31">
        <f t="shared" si="68"/>
        <v>62.79</v>
      </c>
      <c r="Z895">
        <f t="shared" si="69"/>
        <v>72</v>
      </c>
    </row>
    <row r="896" spans="1:26">
      <c r="A896" s="179">
        <v>45820</v>
      </c>
      <c r="B896" s="178" t="s">
        <v>5562</v>
      </c>
      <c r="C896" s="178" t="s">
        <v>5563</v>
      </c>
      <c r="D896" s="178" t="s">
        <v>12</v>
      </c>
      <c r="E896" s="178" t="s">
        <v>17</v>
      </c>
      <c r="F896" s="178" t="s">
        <v>5564</v>
      </c>
      <c r="G896" s="178" t="s">
        <v>1167</v>
      </c>
      <c r="H896" s="178" t="s">
        <v>4811</v>
      </c>
      <c r="I896" s="178" t="s">
        <v>1391</v>
      </c>
      <c r="J896" s="178" t="s">
        <v>4785</v>
      </c>
      <c r="K896" s="178" t="s">
        <v>4832</v>
      </c>
      <c r="L896" s="180">
        <v>480</v>
      </c>
      <c r="M896" s="181">
        <v>29707.200000000001</v>
      </c>
      <c r="N896" s="2" t="str">
        <f>VLOOKUP($J896,'Material category'!B:D,2,0)</f>
        <v>CA FL</v>
      </c>
      <c r="O896" s="123">
        <f>VLOOKUP(E896,'Billing Type Category'!A:C,3,0)*$L896</f>
        <v>480</v>
      </c>
      <c r="P896" s="123">
        <f>VLOOKUP($J896,'Material category'!B:F,5,FALSE)*O896</f>
        <v>30139.200000000001</v>
      </c>
      <c r="Q896" s="123">
        <f t="shared" si="65"/>
        <v>432</v>
      </c>
      <c r="R896" s="6">
        <f>VLOOKUP(E896,'Billing Type Category'!A:C,3,0)*M896</f>
        <v>29707.200000000001</v>
      </c>
      <c r="S896" s="6">
        <f>VLOOKUP($J896,'Material category'!B:F,4,FALSE)*O896</f>
        <v>34560</v>
      </c>
      <c r="T896" s="6">
        <f t="shared" si="66"/>
        <v>2260.9345794392525</v>
      </c>
      <c r="U896" s="6">
        <f t="shared" si="67"/>
        <v>31968.134579439255</v>
      </c>
      <c r="V896" s="2" t="str">
        <f>VLOOKUP($J896,'Material category'!B:D,3,0)</f>
        <v>CA</v>
      </c>
      <c r="W896" s="2" t="str">
        <f>VLOOKUP(G896,'Cust Category'!A:C,3,0)</f>
        <v>Key Account</v>
      </c>
      <c r="X896" s="2" t="str">
        <f>VLOOKUP(G896,'Cust Category'!A:C,2,0)</f>
        <v>Siam Makro Public Company Limited</v>
      </c>
      <c r="Y896" s="31">
        <f t="shared" si="68"/>
        <v>62.79</v>
      </c>
      <c r="Z896">
        <f t="shared" si="69"/>
        <v>72</v>
      </c>
    </row>
    <row r="897" spans="1:26">
      <c r="A897" s="179">
        <v>45820</v>
      </c>
      <c r="B897" s="178" t="s">
        <v>5562</v>
      </c>
      <c r="C897" s="178" t="s">
        <v>5563</v>
      </c>
      <c r="D897" s="178" t="s">
        <v>12</v>
      </c>
      <c r="E897" s="178" t="s">
        <v>17</v>
      </c>
      <c r="F897" s="178" t="s">
        <v>5564</v>
      </c>
      <c r="G897" s="178" t="s">
        <v>1167</v>
      </c>
      <c r="H897" s="178" t="s">
        <v>4811</v>
      </c>
      <c r="I897" s="178" t="s">
        <v>1391</v>
      </c>
      <c r="J897" s="178" t="s">
        <v>4782</v>
      </c>
      <c r="K897" s="178" t="s">
        <v>4833</v>
      </c>
      <c r="L897" s="180">
        <v>80</v>
      </c>
      <c r="M897" s="181">
        <v>4951.2</v>
      </c>
      <c r="N897" s="2" t="str">
        <f>VLOOKUP($J897,'Material category'!B:D,2,0)</f>
        <v>CA BL</v>
      </c>
      <c r="O897" s="123">
        <f>VLOOKUP(E897,'Billing Type Category'!A:C,3,0)*$L897</f>
        <v>80</v>
      </c>
      <c r="P897" s="123">
        <f>VLOOKUP($J897,'Material category'!B:F,5,FALSE)*O897</f>
        <v>5023.2</v>
      </c>
      <c r="Q897" s="123">
        <f t="shared" si="65"/>
        <v>72</v>
      </c>
      <c r="R897" s="6">
        <f>VLOOKUP(E897,'Billing Type Category'!A:C,3,0)*M897</f>
        <v>4951.2</v>
      </c>
      <c r="S897" s="6">
        <f>VLOOKUP($J897,'Material category'!B:F,4,FALSE)*O897</f>
        <v>5760</v>
      </c>
      <c r="T897" s="6">
        <f t="shared" si="66"/>
        <v>376.82242990654208</v>
      </c>
      <c r="U897" s="6">
        <f t="shared" si="67"/>
        <v>5328.0224299065421</v>
      </c>
      <c r="V897" s="2" t="str">
        <f>VLOOKUP($J897,'Material category'!B:D,3,0)</f>
        <v>CA</v>
      </c>
      <c r="W897" s="2" t="str">
        <f>VLOOKUP(G897,'Cust Category'!A:C,3,0)</f>
        <v>Key Account</v>
      </c>
      <c r="X897" s="2" t="str">
        <f>VLOOKUP(G897,'Cust Category'!A:C,2,0)</f>
        <v>Siam Makro Public Company Limited</v>
      </c>
      <c r="Y897" s="31">
        <f t="shared" si="68"/>
        <v>62.79</v>
      </c>
      <c r="Z897">
        <f t="shared" si="69"/>
        <v>72</v>
      </c>
    </row>
    <row r="898" spans="1:26">
      <c r="A898" s="179">
        <v>45820</v>
      </c>
      <c r="B898" s="178" t="s">
        <v>5562</v>
      </c>
      <c r="C898" s="178" t="s">
        <v>5563</v>
      </c>
      <c r="D898" s="178" t="s">
        <v>12</v>
      </c>
      <c r="E898" s="178" t="s">
        <v>17</v>
      </c>
      <c r="F898" s="178" t="s">
        <v>5564</v>
      </c>
      <c r="G898" s="178" t="s">
        <v>1167</v>
      </c>
      <c r="H898" s="178" t="s">
        <v>4811</v>
      </c>
      <c r="I898" s="178" t="s">
        <v>1391</v>
      </c>
      <c r="J898" s="178" t="s">
        <v>4786</v>
      </c>
      <c r="K898" s="178" t="s">
        <v>4854</v>
      </c>
      <c r="L898" s="180">
        <v>80</v>
      </c>
      <c r="M898" s="181">
        <v>4951.2</v>
      </c>
      <c r="N898" s="2" t="str">
        <f>VLOOKUP($J898,'Material category'!B:D,2,0)</f>
        <v>CA MN</v>
      </c>
      <c r="O898" s="123">
        <f>VLOOKUP(E898,'Billing Type Category'!A:C,3,0)*$L898</f>
        <v>80</v>
      </c>
      <c r="P898" s="123">
        <f>VLOOKUP($J898,'Material category'!B:F,5,FALSE)*O898</f>
        <v>5023.2</v>
      </c>
      <c r="Q898" s="123">
        <f t="shared" ref="Q898:Q961" si="70">P898-R898</f>
        <v>72</v>
      </c>
      <c r="R898" s="6">
        <f>VLOOKUP(E898,'Billing Type Category'!A:C,3,0)*M898</f>
        <v>4951.2</v>
      </c>
      <c r="S898" s="6">
        <f>VLOOKUP($J898,'Material category'!B:F,4,FALSE)*O898</f>
        <v>5760</v>
      </c>
      <c r="T898" s="6">
        <f t="shared" ref="T898:T961" si="71">S898*7/107</f>
        <v>376.82242990654208</v>
      </c>
      <c r="U898" s="6">
        <f t="shared" ref="U898:U961" si="72">R898+T898</f>
        <v>5328.0224299065421</v>
      </c>
      <c r="V898" s="2" t="str">
        <f>VLOOKUP($J898,'Material category'!B:D,3,0)</f>
        <v>CA</v>
      </c>
      <c r="W898" s="2" t="str">
        <f>VLOOKUP(G898,'Cust Category'!A:C,3,0)</f>
        <v>Key Account</v>
      </c>
      <c r="X898" s="2" t="str">
        <f>VLOOKUP(G898,'Cust Category'!A:C,2,0)</f>
        <v>Siam Makro Public Company Limited</v>
      </c>
      <c r="Y898" s="31">
        <f t="shared" ref="Y898:Y961" si="73">P898/O898</f>
        <v>62.79</v>
      </c>
      <c r="Z898">
        <f t="shared" ref="Z898:Z961" si="74">S898/O898</f>
        <v>72</v>
      </c>
    </row>
    <row r="899" spans="1:26">
      <c r="A899" s="179">
        <v>45820</v>
      </c>
      <c r="B899" s="178" t="s">
        <v>5565</v>
      </c>
      <c r="C899" s="178" t="s">
        <v>5566</v>
      </c>
      <c r="D899" s="178" t="s">
        <v>12</v>
      </c>
      <c r="E899" s="178" t="s">
        <v>17</v>
      </c>
      <c r="F899" s="178" t="s">
        <v>5567</v>
      </c>
      <c r="G899" s="178" t="s">
        <v>1167</v>
      </c>
      <c r="H899" s="178" t="s">
        <v>4811</v>
      </c>
      <c r="I899" s="178" t="s">
        <v>1391</v>
      </c>
      <c r="J899" s="178" t="s">
        <v>4785</v>
      </c>
      <c r="K899" s="178" t="s">
        <v>4832</v>
      </c>
      <c r="L899" s="180">
        <v>200</v>
      </c>
      <c r="M899" s="181">
        <v>12378</v>
      </c>
      <c r="N899" s="2" t="str">
        <f>VLOOKUP($J899,'Material category'!B:D,2,0)</f>
        <v>CA FL</v>
      </c>
      <c r="O899" s="123">
        <f>VLOOKUP(E899,'Billing Type Category'!A:C,3,0)*$L899</f>
        <v>200</v>
      </c>
      <c r="P899" s="123">
        <f>VLOOKUP($J899,'Material category'!B:F,5,FALSE)*O899</f>
        <v>12558</v>
      </c>
      <c r="Q899" s="123">
        <f t="shared" si="70"/>
        <v>180</v>
      </c>
      <c r="R899" s="6">
        <f>VLOOKUP(E899,'Billing Type Category'!A:C,3,0)*M899</f>
        <v>12378</v>
      </c>
      <c r="S899" s="6">
        <f>VLOOKUP($J899,'Material category'!B:F,4,FALSE)*O899</f>
        <v>14400</v>
      </c>
      <c r="T899" s="6">
        <f t="shared" si="71"/>
        <v>942.0560747663551</v>
      </c>
      <c r="U899" s="6">
        <f t="shared" si="72"/>
        <v>13320.056074766355</v>
      </c>
      <c r="V899" s="2" t="str">
        <f>VLOOKUP($J899,'Material category'!B:D,3,0)</f>
        <v>CA</v>
      </c>
      <c r="W899" s="2" t="str">
        <f>VLOOKUP(G899,'Cust Category'!A:C,3,0)</f>
        <v>Key Account</v>
      </c>
      <c r="X899" s="2" t="str">
        <f>VLOOKUP(G899,'Cust Category'!A:C,2,0)</f>
        <v>Siam Makro Public Company Limited</v>
      </c>
      <c r="Y899" s="31">
        <f t="shared" si="73"/>
        <v>62.79</v>
      </c>
      <c r="Z899">
        <f t="shared" si="74"/>
        <v>72</v>
      </c>
    </row>
    <row r="900" spans="1:26">
      <c r="A900" s="179">
        <v>45820</v>
      </c>
      <c r="B900" s="178" t="s">
        <v>5565</v>
      </c>
      <c r="C900" s="178" t="s">
        <v>5566</v>
      </c>
      <c r="D900" s="178" t="s">
        <v>12</v>
      </c>
      <c r="E900" s="178" t="s">
        <v>17</v>
      </c>
      <c r="F900" s="178" t="s">
        <v>5567</v>
      </c>
      <c r="G900" s="178" t="s">
        <v>1167</v>
      </c>
      <c r="H900" s="178" t="s">
        <v>4811</v>
      </c>
      <c r="I900" s="178" t="s">
        <v>1391</v>
      </c>
      <c r="J900" s="178" t="s">
        <v>4782</v>
      </c>
      <c r="K900" s="178" t="s">
        <v>4833</v>
      </c>
      <c r="L900" s="180">
        <v>80</v>
      </c>
      <c r="M900" s="181">
        <v>4951.2</v>
      </c>
      <c r="N900" s="2" t="str">
        <f>VLOOKUP($J900,'Material category'!B:D,2,0)</f>
        <v>CA BL</v>
      </c>
      <c r="O900" s="123">
        <f>VLOOKUP(E900,'Billing Type Category'!A:C,3,0)*$L900</f>
        <v>80</v>
      </c>
      <c r="P900" s="123">
        <f>VLOOKUP($J900,'Material category'!B:F,5,FALSE)*O900</f>
        <v>5023.2</v>
      </c>
      <c r="Q900" s="123">
        <f t="shared" si="70"/>
        <v>72</v>
      </c>
      <c r="R900" s="6">
        <f>VLOOKUP(E900,'Billing Type Category'!A:C,3,0)*M900</f>
        <v>4951.2</v>
      </c>
      <c r="S900" s="6">
        <f>VLOOKUP($J900,'Material category'!B:F,4,FALSE)*O900</f>
        <v>5760</v>
      </c>
      <c r="T900" s="6">
        <f t="shared" si="71"/>
        <v>376.82242990654208</v>
      </c>
      <c r="U900" s="6">
        <f t="shared" si="72"/>
        <v>5328.0224299065421</v>
      </c>
      <c r="V900" s="2" t="str">
        <f>VLOOKUP($J900,'Material category'!B:D,3,0)</f>
        <v>CA</v>
      </c>
      <c r="W900" s="2" t="str">
        <f>VLOOKUP(G900,'Cust Category'!A:C,3,0)</f>
        <v>Key Account</v>
      </c>
      <c r="X900" s="2" t="str">
        <f>VLOOKUP(G900,'Cust Category'!A:C,2,0)</f>
        <v>Siam Makro Public Company Limited</v>
      </c>
      <c r="Y900" s="31">
        <f t="shared" si="73"/>
        <v>62.79</v>
      </c>
      <c r="Z900">
        <f t="shared" si="74"/>
        <v>72</v>
      </c>
    </row>
    <row r="901" spans="1:26">
      <c r="A901" s="179">
        <v>45820</v>
      </c>
      <c r="B901" s="178" t="s">
        <v>5565</v>
      </c>
      <c r="C901" s="178" t="s">
        <v>5566</v>
      </c>
      <c r="D901" s="178" t="s">
        <v>12</v>
      </c>
      <c r="E901" s="178" t="s">
        <v>17</v>
      </c>
      <c r="F901" s="178" t="s">
        <v>5567</v>
      </c>
      <c r="G901" s="178" t="s">
        <v>1167</v>
      </c>
      <c r="H901" s="178" t="s">
        <v>4811</v>
      </c>
      <c r="I901" s="178" t="s">
        <v>1391</v>
      </c>
      <c r="J901" s="178" t="s">
        <v>4786</v>
      </c>
      <c r="K901" s="178" t="s">
        <v>4854</v>
      </c>
      <c r="L901" s="180">
        <v>40</v>
      </c>
      <c r="M901" s="181">
        <v>2475.6</v>
      </c>
      <c r="N901" s="2" t="str">
        <f>VLOOKUP($J901,'Material category'!B:D,2,0)</f>
        <v>CA MN</v>
      </c>
      <c r="O901" s="123">
        <f>VLOOKUP(E901,'Billing Type Category'!A:C,3,0)*$L901</f>
        <v>40</v>
      </c>
      <c r="P901" s="123">
        <f>VLOOKUP($J901,'Material category'!B:F,5,FALSE)*O901</f>
        <v>2511.6</v>
      </c>
      <c r="Q901" s="123">
        <f t="shared" si="70"/>
        <v>36</v>
      </c>
      <c r="R901" s="6">
        <f>VLOOKUP(E901,'Billing Type Category'!A:C,3,0)*M901</f>
        <v>2475.6</v>
      </c>
      <c r="S901" s="6">
        <f>VLOOKUP($J901,'Material category'!B:F,4,FALSE)*O901</f>
        <v>2880</v>
      </c>
      <c r="T901" s="6">
        <f t="shared" si="71"/>
        <v>188.41121495327104</v>
      </c>
      <c r="U901" s="6">
        <f t="shared" si="72"/>
        <v>2664.0112149532711</v>
      </c>
      <c r="V901" s="2" t="str">
        <f>VLOOKUP($J901,'Material category'!B:D,3,0)</f>
        <v>CA</v>
      </c>
      <c r="W901" s="2" t="str">
        <f>VLOOKUP(G901,'Cust Category'!A:C,3,0)</f>
        <v>Key Account</v>
      </c>
      <c r="X901" s="2" t="str">
        <f>VLOOKUP(G901,'Cust Category'!A:C,2,0)</f>
        <v>Siam Makro Public Company Limited</v>
      </c>
      <c r="Y901" s="31">
        <f t="shared" si="73"/>
        <v>62.79</v>
      </c>
      <c r="Z901">
        <f t="shared" si="74"/>
        <v>72</v>
      </c>
    </row>
    <row r="902" spans="1:26">
      <c r="A902" s="179">
        <v>45820</v>
      </c>
      <c r="B902" s="178" t="s">
        <v>5568</v>
      </c>
      <c r="C902" s="178" t="s">
        <v>5569</v>
      </c>
      <c r="D902" s="178" t="s">
        <v>12</v>
      </c>
      <c r="E902" s="178" t="s">
        <v>17</v>
      </c>
      <c r="F902" s="178" t="s">
        <v>5570</v>
      </c>
      <c r="G902" s="178" t="s">
        <v>1167</v>
      </c>
      <c r="H902" s="178" t="s">
        <v>4811</v>
      </c>
      <c r="I902" s="178" t="s">
        <v>5237</v>
      </c>
      <c r="J902" s="178" t="s">
        <v>4898</v>
      </c>
      <c r="K902" s="178" t="s">
        <v>4830</v>
      </c>
      <c r="L902" s="180">
        <v>360</v>
      </c>
      <c r="M902" s="181">
        <v>22308.12</v>
      </c>
      <c r="N902" s="2" t="str">
        <f>VLOOKUP($J902,'Material category'!B:D,2,0)</f>
        <v>WC RE</v>
      </c>
      <c r="O902" s="123">
        <f>VLOOKUP(E902,'Billing Type Category'!A:C,3,0)*$L902</f>
        <v>360</v>
      </c>
      <c r="P902" s="123">
        <f>VLOOKUP($J902,'Material category'!B:F,5,FALSE)*O902</f>
        <v>22604.400000000001</v>
      </c>
      <c r="Q902" s="123">
        <f t="shared" si="70"/>
        <v>296.28000000000247</v>
      </c>
      <c r="R902" s="6">
        <f>VLOOKUP(E902,'Billing Type Category'!A:C,3,0)*M902</f>
        <v>22308.12</v>
      </c>
      <c r="S902" s="6">
        <f>VLOOKUP($J902,'Material category'!B:F,4,FALSE)*O902</f>
        <v>25920</v>
      </c>
      <c r="T902" s="6">
        <f t="shared" si="71"/>
        <v>1695.7009345794393</v>
      </c>
      <c r="U902" s="6">
        <f t="shared" si="72"/>
        <v>24003.820934579438</v>
      </c>
      <c r="V902" s="2" t="str">
        <f>VLOOKUP($J902,'Material category'!B:D,3,0)</f>
        <v>WI</v>
      </c>
      <c r="W902" s="2" t="str">
        <f>VLOOKUP(G902,'Cust Category'!A:C,3,0)</f>
        <v>Key Account</v>
      </c>
      <c r="X902" s="2" t="str">
        <f>VLOOKUP(G902,'Cust Category'!A:C,2,0)</f>
        <v>Siam Makro Public Company Limited</v>
      </c>
      <c r="Y902" s="31">
        <f t="shared" si="73"/>
        <v>62.790000000000006</v>
      </c>
      <c r="Z902">
        <f t="shared" si="74"/>
        <v>72</v>
      </c>
    </row>
    <row r="903" spans="1:26">
      <c r="A903" s="179">
        <v>45820</v>
      </c>
      <c r="B903" s="178" t="s">
        <v>5568</v>
      </c>
      <c r="C903" s="178" t="s">
        <v>5569</v>
      </c>
      <c r="D903" s="178" t="s">
        <v>12</v>
      </c>
      <c r="E903" s="178" t="s">
        <v>17</v>
      </c>
      <c r="F903" s="178" t="s">
        <v>5570</v>
      </c>
      <c r="G903" s="178" t="s">
        <v>1167</v>
      </c>
      <c r="H903" s="178" t="s">
        <v>4811</v>
      </c>
      <c r="I903" s="178" t="s">
        <v>5237</v>
      </c>
      <c r="J903" s="178" t="s">
        <v>4886</v>
      </c>
      <c r="K903" s="178" t="s">
        <v>4829</v>
      </c>
      <c r="L903" s="180">
        <v>400</v>
      </c>
      <c r="M903" s="181">
        <v>24786.799999999999</v>
      </c>
      <c r="N903" s="2" t="str">
        <f>VLOOKUP($J903,'Material category'!B:D,2,0)</f>
        <v>WC BL</v>
      </c>
      <c r="O903" s="123">
        <f>VLOOKUP(E903,'Billing Type Category'!A:C,3,0)*$L903</f>
        <v>400</v>
      </c>
      <c r="P903" s="123">
        <f>VLOOKUP($J903,'Material category'!B:F,5,FALSE)*O903</f>
        <v>25116</v>
      </c>
      <c r="Q903" s="123">
        <f t="shared" si="70"/>
        <v>329.20000000000073</v>
      </c>
      <c r="R903" s="6">
        <f>VLOOKUP(E903,'Billing Type Category'!A:C,3,0)*M903</f>
        <v>24786.799999999999</v>
      </c>
      <c r="S903" s="6">
        <f>VLOOKUP($J903,'Material category'!B:F,4,FALSE)*O903</f>
        <v>28800</v>
      </c>
      <c r="T903" s="6">
        <f t="shared" si="71"/>
        <v>1884.1121495327102</v>
      </c>
      <c r="U903" s="6">
        <f t="shared" si="72"/>
        <v>26670.912149532709</v>
      </c>
      <c r="V903" s="2" t="str">
        <f>VLOOKUP($J903,'Material category'!B:D,3,0)</f>
        <v>WI</v>
      </c>
      <c r="W903" s="2" t="str">
        <f>VLOOKUP(G903,'Cust Category'!A:C,3,0)</f>
        <v>Key Account</v>
      </c>
      <c r="X903" s="2" t="str">
        <f>VLOOKUP(G903,'Cust Category'!A:C,2,0)</f>
        <v>Siam Makro Public Company Limited</v>
      </c>
      <c r="Y903" s="31">
        <f t="shared" si="73"/>
        <v>62.79</v>
      </c>
      <c r="Z903">
        <f t="shared" si="74"/>
        <v>72</v>
      </c>
    </row>
    <row r="904" spans="1:26">
      <c r="A904" s="179">
        <v>45820</v>
      </c>
      <c r="B904" s="178" t="s">
        <v>5568</v>
      </c>
      <c r="C904" s="178" t="s">
        <v>5569</v>
      </c>
      <c r="D904" s="178" t="s">
        <v>12</v>
      </c>
      <c r="E904" s="178" t="s">
        <v>17</v>
      </c>
      <c r="F904" s="178" t="s">
        <v>5570</v>
      </c>
      <c r="G904" s="178" t="s">
        <v>1167</v>
      </c>
      <c r="H904" s="178" t="s">
        <v>4811</v>
      </c>
      <c r="I904" s="178" t="s">
        <v>5237</v>
      </c>
      <c r="J904" s="178" t="s">
        <v>4785</v>
      </c>
      <c r="K904" s="178" t="s">
        <v>4832</v>
      </c>
      <c r="L904" s="180">
        <v>160</v>
      </c>
      <c r="M904" s="181">
        <v>9902.4</v>
      </c>
      <c r="N904" s="2" t="str">
        <f>VLOOKUP($J904,'Material category'!B:D,2,0)</f>
        <v>CA FL</v>
      </c>
      <c r="O904" s="123">
        <f>VLOOKUP(E904,'Billing Type Category'!A:C,3,0)*$L904</f>
        <v>160</v>
      </c>
      <c r="P904" s="123">
        <f>VLOOKUP($J904,'Material category'!B:F,5,FALSE)*O904</f>
        <v>10046.4</v>
      </c>
      <c r="Q904" s="123">
        <f t="shared" si="70"/>
        <v>144</v>
      </c>
      <c r="R904" s="6">
        <f>VLOOKUP(E904,'Billing Type Category'!A:C,3,0)*M904</f>
        <v>9902.4</v>
      </c>
      <c r="S904" s="6">
        <f>VLOOKUP($J904,'Material category'!B:F,4,FALSE)*O904</f>
        <v>11520</v>
      </c>
      <c r="T904" s="6">
        <f t="shared" si="71"/>
        <v>753.64485981308417</v>
      </c>
      <c r="U904" s="6">
        <f t="shared" si="72"/>
        <v>10656.044859813084</v>
      </c>
      <c r="V904" s="2" t="str">
        <f>VLOOKUP($J904,'Material category'!B:D,3,0)</f>
        <v>CA</v>
      </c>
      <c r="W904" s="2" t="str">
        <f>VLOOKUP(G904,'Cust Category'!A:C,3,0)</f>
        <v>Key Account</v>
      </c>
      <c r="X904" s="2" t="str">
        <f>VLOOKUP(G904,'Cust Category'!A:C,2,0)</f>
        <v>Siam Makro Public Company Limited</v>
      </c>
      <c r="Y904" s="31">
        <f t="shared" si="73"/>
        <v>62.79</v>
      </c>
      <c r="Z904">
        <f t="shared" si="74"/>
        <v>72</v>
      </c>
    </row>
    <row r="905" spans="1:26">
      <c r="A905" s="179">
        <v>45820</v>
      </c>
      <c r="B905" s="178" t="s">
        <v>5568</v>
      </c>
      <c r="C905" s="178" t="s">
        <v>5569</v>
      </c>
      <c r="D905" s="178" t="s">
        <v>12</v>
      </c>
      <c r="E905" s="178" t="s">
        <v>17</v>
      </c>
      <c r="F905" s="178" t="s">
        <v>5570</v>
      </c>
      <c r="G905" s="178" t="s">
        <v>1167</v>
      </c>
      <c r="H905" s="178" t="s">
        <v>4811</v>
      </c>
      <c r="I905" s="178" t="s">
        <v>5237</v>
      </c>
      <c r="J905" s="178" t="s">
        <v>4782</v>
      </c>
      <c r="K905" s="178" t="s">
        <v>4833</v>
      </c>
      <c r="L905" s="180">
        <v>200</v>
      </c>
      <c r="M905" s="181">
        <v>12378</v>
      </c>
      <c r="N905" s="2" t="str">
        <f>VLOOKUP($J905,'Material category'!B:D,2,0)</f>
        <v>CA BL</v>
      </c>
      <c r="O905" s="123">
        <f>VLOOKUP(E905,'Billing Type Category'!A:C,3,0)*$L905</f>
        <v>200</v>
      </c>
      <c r="P905" s="123">
        <f>VLOOKUP($J905,'Material category'!B:F,5,FALSE)*O905</f>
        <v>12558</v>
      </c>
      <c r="Q905" s="123">
        <f t="shared" si="70"/>
        <v>180</v>
      </c>
      <c r="R905" s="6">
        <f>VLOOKUP(E905,'Billing Type Category'!A:C,3,0)*M905</f>
        <v>12378</v>
      </c>
      <c r="S905" s="6">
        <f>VLOOKUP($J905,'Material category'!B:F,4,FALSE)*O905</f>
        <v>14400</v>
      </c>
      <c r="T905" s="6">
        <f t="shared" si="71"/>
        <v>942.0560747663551</v>
      </c>
      <c r="U905" s="6">
        <f t="shared" si="72"/>
        <v>13320.056074766355</v>
      </c>
      <c r="V905" s="2" t="str">
        <f>VLOOKUP($J905,'Material category'!B:D,3,0)</f>
        <v>CA</v>
      </c>
      <c r="W905" s="2" t="str">
        <f>VLOOKUP(G905,'Cust Category'!A:C,3,0)</f>
        <v>Key Account</v>
      </c>
      <c r="X905" s="2" t="str">
        <f>VLOOKUP(G905,'Cust Category'!A:C,2,0)</f>
        <v>Siam Makro Public Company Limited</v>
      </c>
      <c r="Y905" s="31">
        <f t="shared" si="73"/>
        <v>62.79</v>
      </c>
      <c r="Z905">
        <f t="shared" si="74"/>
        <v>72</v>
      </c>
    </row>
    <row r="906" spans="1:26">
      <c r="A906" s="179">
        <v>45820</v>
      </c>
      <c r="B906" s="178" t="s">
        <v>5571</v>
      </c>
      <c r="C906" s="178" t="s">
        <v>5572</v>
      </c>
      <c r="D906" s="178" t="s">
        <v>12</v>
      </c>
      <c r="E906" s="178" t="s">
        <v>17</v>
      </c>
      <c r="F906" s="178" t="s">
        <v>5573</v>
      </c>
      <c r="G906" s="178" t="s">
        <v>1167</v>
      </c>
      <c r="H906" s="178" t="s">
        <v>4811</v>
      </c>
      <c r="I906" s="178" t="s">
        <v>5237</v>
      </c>
      <c r="J906" s="178" t="s">
        <v>4898</v>
      </c>
      <c r="K906" s="178" t="s">
        <v>4830</v>
      </c>
      <c r="L906" s="180">
        <v>120</v>
      </c>
      <c r="M906" s="181">
        <v>7436.04</v>
      </c>
      <c r="N906" s="2" t="str">
        <f>VLOOKUP($J906,'Material category'!B:D,2,0)</f>
        <v>WC RE</v>
      </c>
      <c r="O906" s="123">
        <f>VLOOKUP(E906,'Billing Type Category'!A:C,3,0)*$L906</f>
        <v>120</v>
      </c>
      <c r="P906" s="123">
        <f>VLOOKUP($J906,'Material category'!B:F,5,FALSE)*O906</f>
        <v>7534.8</v>
      </c>
      <c r="Q906" s="123">
        <f t="shared" si="70"/>
        <v>98.760000000000218</v>
      </c>
      <c r="R906" s="6">
        <f>VLOOKUP(E906,'Billing Type Category'!A:C,3,0)*M906</f>
        <v>7436.04</v>
      </c>
      <c r="S906" s="6">
        <f>VLOOKUP($J906,'Material category'!B:F,4,FALSE)*O906</f>
        <v>8640</v>
      </c>
      <c r="T906" s="6">
        <f t="shared" si="71"/>
        <v>565.23364485981313</v>
      </c>
      <c r="U906" s="6">
        <f t="shared" si="72"/>
        <v>8001.2736448598134</v>
      </c>
      <c r="V906" s="2" t="str">
        <f>VLOOKUP($J906,'Material category'!B:D,3,0)</f>
        <v>WI</v>
      </c>
      <c r="W906" s="2" t="str">
        <f>VLOOKUP(G906,'Cust Category'!A:C,3,0)</f>
        <v>Key Account</v>
      </c>
      <c r="X906" s="2" t="str">
        <f>VLOOKUP(G906,'Cust Category'!A:C,2,0)</f>
        <v>Siam Makro Public Company Limited</v>
      </c>
      <c r="Y906" s="31">
        <f t="shared" si="73"/>
        <v>62.79</v>
      </c>
      <c r="Z906">
        <f t="shared" si="74"/>
        <v>72</v>
      </c>
    </row>
    <row r="907" spans="1:26">
      <c r="A907" s="179">
        <v>45820</v>
      </c>
      <c r="B907" s="178" t="s">
        <v>5571</v>
      </c>
      <c r="C907" s="178" t="s">
        <v>5572</v>
      </c>
      <c r="D907" s="178" t="s">
        <v>12</v>
      </c>
      <c r="E907" s="178" t="s">
        <v>17</v>
      </c>
      <c r="F907" s="178" t="s">
        <v>5573</v>
      </c>
      <c r="G907" s="178" t="s">
        <v>1167</v>
      </c>
      <c r="H907" s="178" t="s">
        <v>4811</v>
      </c>
      <c r="I907" s="178" t="s">
        <v>5237</v>
      </c>
      <c r="J907" s="178" t="s">
        <v>4785</v>
      </c>
      <c r="K907" s="178" t="s">
        <v>4832</v>
      </c>
      <c r="L907" s="180">
        <v>120</v>
      </c>
      <c r="M907" s="181">
        <v>7426.8</v>
      </c>
      <c r="N907" s="2" t="str">
        <f>VLOOKUP($J907,'Material category'!B:D,2,0)</f>
        <v>CA FL</v>
      </c>
      <c r="O907" s="123">
        <f>VLOOKUP(E907,'Billing Type Category'!A:C,3,0)*$L907</f>
        <v>120</v>
      </c>
      <c r="P907" s="123">
        <f>VLOOKUP($J907,'Material category'!B:F,5,FALSE)*O907</f>
        <v>7534.8</v>
      </c>
      <c r="Q907" s="123">
        <f t="shared" si="70"/>
        <v>108</v>
      </c>
      <c r="R907" s="6">
        <f>VLOOKUP(E907,'Billing Type Category'!A:C,3,0)*M907</f>
        <v>7426.8</v>
      </c>
      <c r="S907" s="6">
        <f>VLOOKUP($J907,'Material category'!B:F,4,FALSE)*O907</f>
        <v>8640</v>
      </c>
      <c r="T907" s="6">
        <f t="shared" si="71"/>
        <v>565.23364485981313</v>
      </c>
      <c r="U907" s="6">
        <f t="shared" si="72"/>
        <v>7992.0336448598136</v>
      </c>
      <c r="V907" s="2" t="str">
        <f>VLOOKUP($J907,'Material category'!B:D,3,0)</f>
        <v>CA</v>
      </c>
      <c r="W907" s="2" t="str">
        <f>VLOOKUP(G907,'Cust Category'!A:C,3,0)</f>
        <v>Key Account</v>
      </c>
      <c r="X907" s="2" t="str">
        <f>VLOOKUP(G907,'Cust Category'!A:C,2,0)</f>
        <v>Siam Makro Public Company Limited</v>
      </c>
      <c r="Y907" s="31">
        <f t="shared" si="73"/>
        <v>62.79</v>
      </c>
      <c r="Z907">
        <f t="shared" si="74"/>
        <v>72</v>
      </c>
    </row>
    <row r="908" spans="1:26">
      <c r="A908" s="179">
        <v>45820</v>
      </c>
      <c r="B908" s="178" t="s">
        <v>5571</v>
      </c>
      <c r="C908" s="178" t="s">
        <v>5572</v>
      </c>
      <c r="D908" s="178" t="s">
        <v>12</v>
      </c>
      <c r="E908" s="178" t="s">
        <v>17</v>
      </c>
      <c r="F908" s="178" t="s">
        <v>5573</v>
      </c>
      <c r="G908" s="178" t="s">
        <v>1167</v>
      </c>
      <c r="H908" s="178" t="s">
        <v>4811</v>
      </c>
      <c r="I908" s="178" t="s">
        <v>5237</v>
      </c>
      <c r="J908" s="178" t="s">
        <v>4782</v>
      </c>
      <c r="K908" s="178" t="s">
        <v>4833</v>
      </c>
      <c r="L908" s="180">
        <v>40</v>
      </c>
      <c r="M908" s="181">
        <v>2475.6</v>
      </c>
      <c r="N908" s="2" t="str">
        <f>VLOOKUP($J908,'Material category'!B:D,2,0)</f>
        <v>CA BL</v>
      </c>
      <c r="O908" s="123">
        <f>VLOOKUP(E908,'Billing Type Category'!A:C,3,0)*$L908</f>
        <v>40</v>
      </c>
      <c r="P908" s="123">
        <f>VLOOKUP($J908,'Material category'!B:F,5,FALSE)*O908</f>
        <v>2511.6</v>
      </c>
      <c r="Q908" s="123">
        <f t="shared" si="70"/>
        <v>36</v>
      </c>
      <c r="R908" s="6">
        <f>VLOOKUP(E908,'Billing Type Category'!A:C,3,0)*M908</f>
        <v>2475.6</v>
      </c>
      <c r="S908" s="6">
        <f>VLOOKUP($J908,'Material category'!B:F,4,FALSE)*O908</f>
        <v>2880</v>
      </c>
      <c r="T908" s="6">
        <f t="shared" si="71"/>
        <v>188.41121495327104</v>
      </c>
      <c r="U908" s="6">
        <f t="shared" si="72"/>
        <v>2664.0112149532711</v>
      </c>
      <c r="V908" s="2" t="str">
        <f>VLOOKUP($J908,'Material category'!B:D,3,0)</f>
        <v>CA</v>
      </c>
      <c r="W908" s="2" t="str">
        <f>VLOOKUP(G908,'Cust Category'!A:C,3,0)</f>
        <v>Key Account</v>
      </c>
      <c r="X908" s="2" t="str">
        <f>VLOOKUP(G908,'Cust Category'!A:C,2,0)</f>
        <v>Siam Makro Public Company Limited</v>
      </c>
      <c r="Y908" s="31">
        <f t="shared" si="73"/>
        <v>62.79</v>
      </c>
      <c r="Z908">
        <f t="shared" si="74"/>
        <v>72</v>
      </c>
    </row>
    <row r="909" spans="1:26">
      <c r="A909" s="179">
        <v>45820</v>
      </c>
      <c r="B909" s="178" t="s">
        <v>5574</v>
      </c>
      <c r="C909" s="178" t="s">
        <v>5575</v>
      </c>
      <c r="D909" s="178" t="s">
        <v>12</v>
      </c>
      <c r="E909" s="178" t="s">
        <v>17</v>
      </c>
      <c r="F909" s="178" t="s">
        <v>5576</v>
      </c>
      <c r="G909" s="178" t="s">
        <v>1213</v>
      </c>
      <c r="H909" s="178" t="s">
        <v>4811</v>
      </c>
      <c r="I909" s="178" t="s">
        <v>1396</v>
      </c>
      <c r="J909" s="178" t="s">
        <v>4785</v>
      </c>
      <c r="K909" s="178" t="s">
        <v>4832</v>
      </c>
      <c r="L909" s="180">
        <v>500</v>
      </c>
      <c r="M909" s="181">
        <v>30545</v>
      </c>
      <c r="N909" s="2" t="str">
        <f>VLOOKUP($J909,'Material category'!B:D,2,0)</f>
        <v>CA FL</v>
      </c>
      <c r="O909" s="123">
        <f>VLOOKUP(E909,'Billing Type Category'!A:C,3,0)*$L909</f>
        <v>500</v>
      </c>
      <c r="P909" s="123">
        <f>VLOOKUP($J909,'Material category'!B:F,5,FALSE)*O909</f>
        <v>31395</v>
      </c>
      <c r="Q909" s="123">
        <f t="shared" si="70"/>
        <v>850</v>
      </c>
      <c r="R909" s="6">
        <f>VLOOKUP(E909,'Billing Type Category'!A:C,3,0)*M909</f>
        <v>30545</v>
      </c>
      <c r="S909" s="6">
        <f>VLOOKUP($J909,'Material category'!B:F,4,FALSE)*O909</f>
        <v>36000</v>
      </c>
      <c r="T909" s="6">
        <f t="shared" si="71"/>
        <v>2355.1401869158876</v>
      </c>
      <c r="U909" s="6">
        <f t="shared" si="72"/>
        <v>32900.140186915887</v>
      </c>
      <c r="V909" s="2" t="str">
        <f>VLOOKUP($J909,'Material category'!B:D,3,0)</f>
        <v>CA</v>
      </c>
      <c r="W909" s="2" t="str">
        <f>VLOOKUP(G909,'Cust Category'!A:C,3,0)</f>
        <v>Key Account</v>
      </c>
      <c r="X909" s="2" t="str">
        <f>VLOOKUP(G909,'Cust Category'!A:C,2,0)</f>
        <v>Ek-Chai Distribution System Co. Ltd</v>
      </c>
      <c r="Y909" s="31">
        <f t="shared" si="73"/>
        <v>62.79</v>
      </c>
      <c r="Z909">
        <f t="shared" si="74"/>
        <v>72</v>
      </c>
    </row>
    <row r="910" spans="1:26">
      <c r="A910" s="179">
        <v>45820</v>
      </c>
      <c r="B910" s="178" t="s">
        <v>5574</v>
      </c>
      <c r="C910" s="178" t="s">
        <v>5575</v>
      </c>
      <c r="D910" s="178" t="s">
        <v>12</v>
      </c>
      <c r="E910" s="178" t="s">
        <v>17</v>
      </c>
      <c r="F910" s="178" t="s">
        <v>5576</v>
      </c>
      <c r="G910" s="178" t="s">
        <v>1213</v>
      </c>
      <c r="H910" s="178" t="s">
        <v>4811</v>
      </c>
      <c r="I910" s="178" t="s">
        <v>1396</v>
      </c>
      <c r="J910" s="178" t="s">
        <v>4782</v>
      </c>
      <c r="K910" s="178" t="s">
        <v>4833</v>
      </c>
      <c r="L910" s="180">
        <v>500</v>
      </c>
      <c r="M910" s="181">
        <v>30545</v>
      </c>
      <c r="N910" s="2" t="str">
        <f>VLOOKUP($J910,'Material category'!B:D,2,0)</f>
        <v>CA BL</v>
      </c>
      <c r="O910" s="123">
        <f>VLOOKUP(E910,'Billing Type Category'!A:C,3,0)*$L910</f>
        <v>500</v>
      </c>
      <c r="P910" s="123">
        <f>VLOOKUP($J910,'Material category'!B:F,5,FALSE)*O910</f>
        <v>31395</v>
      </c>
      <c r="Q910" s="123">
        <f t="shared" si="70"/>
        <v>850</v>
      </c>
      <c r="R910" s="6">
        <f>VLOOKUP(E910,'Billing Type Category'!A:C,3,0)*M910</f>
        <v>30545</v>
      </c>
      <c r="S910" s="6">
        <f>VLOOKUP($J910,'Material category'!B:F,4,FALSE)*O910</f>
        <v>36000</v>
      </c>
      <c r="T910" s="6">
        <f t="shared" si="71"/>
        <v>2355.1401869158876</v>
      </c>
      <c r="U910" s="6">
        <f t="shared" si="72"/>
        <v>32900.140186915887</v>
      </c>
      <c r="V910" s="2" t="str">
        <f>VLOOKUP($J910,'Material category'!B:D,3,0)</f>
        <v>CA</v>
      </c>
      <c r="W910" s="2" t="str">
        <f>VLOOKUP(G910,'Cust Category'!A:C,3,0)</f>
        <v>Key Account</v>
      </c>
      <c r="X910" s="2" t="str">
        <f>VLOOKUP(G910,'Cust Category'!A:C,2,0)</f>
        <v>Ek-Chai Distribution System Co. Ltd</v>
      </c>
      <c r="Y910" s="31">
        <f t="shared" si="73"/>
        <v>62.79</v>
      </c>
      <c r="Z910">
        <f t="shared" si="74"/>
        <v>72</v>
      </c>
    </row>
    <row r="911" spans="1:26">
      <c r="A911" s="179">
        <v>45820</v>
      </c>
      <c r="B911" s="178" t="s">
        <v>5577</v>
      </c>
      <c r="C911" s="178" t="s">
        <v>5578</v>
      </c>
      <c r="D911" s="178" t="s">
        <v>12</v>
      </c>
      <c r="E911" s="178" t="s">
        <v>17</v>
      </c>
      <c r="F911" s="178" t="s">
        <v>5579</v>
      </c>
      <c r="G911" s="178" t="s">
        <v>1213</v>
      </c>
      <c r="H911" s="178" t="s">
        <v>4811</v>
      </c>
      <c r="I911" s="178" t="s">
        <v>1395</v>
      </c>
      <c r="J911" s="178" t="s">
        <v>4898</v>
      </c>
      <c r="K911" s="178" t="s">
        <v>4830</v>
      </c>
      <c r="L911" s="180">
        <v>2000</v>
      </c>
      <c r="M911" s="181">
        <v>122240</v>
      </c>
      <c r="N911" s="2" t="str">
        <f>VLOOKUP($J911,'Material category'!B:D,2,0)</f>
        <v>WC RE</v>
      </c>
      <c r="O911" s="123">
        <f>VLOOKUP(E911,'Billing Type Category'!A:C,3,0)*$L911</f>
        <v>2000</v>
      </c>
      <c r="P911" s="123">
        <f>VLOOKUP($J911,'Material category'!B:F,5,FALSE)*O911</f>
        <v>125580</v>
      </c>
      <c r="Q911" s="123">
        <f t="shared" si="70"/>
        <v>3340</v>
      </c>
      <c r="R911" s="6">
        <f>VLOOKUP(E911,'Billing Type Category'!A:C,3,0)*M911</f>
        <v>122240</v>
      </c>
      <c r="S911" s="6">
        <f>VLOOKUP($J911,'Material category'!B:F,4,FALSE)*O911</f>
        <v>144000</v>
      </c>
      <c r="T911" s="6">
        <f t="shared" si="71"/>
        <v>9420.5607476635505</v>
      </c>
      <c r="U911" s="6">
        <f t="shared" si="72"/>
        <v>131660.56074766355</v>
      </c>
      <c r="V911" s="2" t="str">
        <f>VLOOKUP($J911,'Material category'!B:D,3,0)</f>
        <v>WI</v>
      </c>
      <c r="W911" s="2" t="str">
        <f>VLOOKUP(G911,'Cust Category'!A:C,3,0)</f>
        <v>Key Account</v>
      </c>
      <c r="X911" s="2" t="str">
        <f>VLOOKUP(G911,'Cust Category'!A:C,2,0)</f>
        <v>Ek-Chai Distribution System Co. Ltd</v>
      </c>
      <c r="Y911" s="31">
        <f t="shared" si="73"/>
        <v>62.79</v>
      </c>
      <c r="Z911">
        <f t="shared" si="74"/>
        <v>72</v>
      </c>
    </row>
    <row r="912" spans="1:26">
      <c r="A912" s="179">
        <v>45820</v>
      </c>
      <c r="B912" s="178" t="s">
        <v>5577</v>
      </c>
      <c r="C912" s="178" t="s">
        <v>5578</v>
      </c>
      <c r="D912" s="178" t="s">
        <v>12</v>
      </c>
      <c r="E912" s="178" t="s">
        <v>17</v>
      </c>
      <c r="F912" s="178" t="s">
        <v>5579</v>
      </c>
      <c r="G912" s="178" t="s">
        <v>1213</v>
      </c>
      <c r="H912" s="178" t="s">
        <v>4811</v>
      </c>
      <c r="I912" s="178" t="s">
        <v>1395</v>
      </c>
      <c r="J912" s="178" t="s">
        <v>4886</v>
      </c>
      <c r="K912" s="178" t="s">
        <v>4829</v>
      </c>
      <c r="L912" s="180">
        <v>3000</v>
      </c>
      <c r="M912" s="181">
        <v>183360</v>
      </c>
      <c r="N912" s="2" t="str">
        <f>VLOOKUP($J912,'Material category'!B:D,2,0)</f>
        <v>WC BL</v>
      </c>
      <c r="O912" s="123">
        <f>VLOOKUP(E912,'Billing Type Category'!A:C,3,0)*$L912</f>
        <v>3000</v>
      </c>
      <c r="P912" s="123">
        <f>VLOOKUP($J912,'Material category'!B:F,5,FALSE)*O912</f>
        <v>188370</v>
      </c>
      <c r="Q912" s="123">
        <f t="shared" si="70"/>
        <v>5010</v>
      </c>
      <c r="R912" s="6">
        <f>VLOOKUP(E912,'Billing Type Category'!A:C,3,0)*M912</f>
        <v>183360</v>
      </c>
      <c r="S912" s="6">
        <f>VLOOKUP($J912,'Material category'!B:F,4,FALSE)*O912</f>
        <v>216000</v>
      </c>
      <c r="T912" s="6">
        <f t="shared" si="71"/>
        <v>14130.841121495327</v>
      </c>
      <c r="U912" s="6">
        <f t="shared" si="72"/>
        <v>197490.84112149532</v>
      </c>
      <c r="V912" s="2" t="str">
        <f>VLOOKUP($J912,'Material category'!B:D,3,0)</f>
        <v>WI</v>
      </c>
      <c r="W912" s="2" t="str">
        <f>VLOOKUP(G912,'Cust Category'!A:C,3,0)</f>
        <v>Key Account</v>
      </c>
      <c r="X912" s="2" t="str">
        <f>VLOOKUP(G912,'Cust Category'!A:C,2,0)</f>
        <v>Ek-Chai Distribution System Co. Ltd</v>
      </c>
      <c r="Y912" s="31">
        <f t="shared" si="73"/>
        <v>62.79</v>
      </c>
      <c r="Z912">
        <f t="shared" si="74"/>
        <v>72</v>
      </c>
    </row>
    <row r="913" spans="1:26">
      <c r="A913" s="179">
        <v>45820</v>
      </c>
      <c r="B913" s="178" t="s">
        <v>5577</v>
      </c>
      <c r="C913" s="178" t="s">
        <v>5578</v>
      </c>
      <c r="D913" s="178" t="s">
        <v>12</v>
      </c>
      <c r="E913" s="178" t="s">
        <v>17</v>
      </c>
      <c r="F913" s="178" t="s">
        <v>5579</v>
      </c>
      <c r="G913" s="178" t="s">
        <v>1213</v>
      </c>
      <c r="H913" s="178" t="s">
        <v>4811</v>
      </c>
      <c r="I913" s="178" t="s">
        <v>1395</v>
      </c>
      <c r="J913" s="178" t="s">
        <v>4900</v>
      </c>
      <c r="K913" s="178" t="s">
        <v>4831</v>
      </c>
      <c r="L913" s="180">
        <v>1000</v>
      </c>
      <c r="M913" s="181">
        <v>61120</v>
      </c>
      <c r="N913" s="2" t="str">
        <f>VLOOKUP($J913,'Material category'!B:D,2,0)</f>
        <v>WC GR</v>
      </c>
      <c r="O913" s="123">
        <f>VLOOKUP(E913,'Billing Type Category'!A:C,3,0)*$L913</f>
        <v>1000</v>
      </c>
      <c r="P913" s="123">
        <f>VLOOKUP($J913,'Material category'!B:F,5,FALSE)*O913</f>
        <v>62790</v>
      </c>
      <c r="Q913" s="123">
        <f t="shared" si="70"/>
        <v>1670</v>
      </c>
      <c r="R913" s="6">
        <f>VLOOKUP(E913,'Billing Type Category'!A:C,3,0)*M913</f>
        <v>61120</v>
      </c>
      <c r="S913" s="6">
        <f>VLOOKUP($J913,'Material category'!B:F,4,FALSE)*O913</f>
        <v>72000</v>
      </c>
      <c r="T913" s="6">
        <f t="shared" si="71"/>
        <v>4710.2803738317753</v>
      </c>
      <c r="U913" s="6">
        <f t="shared" si="72"/>
        <v>65830.280373831774</v>
      </c>
      <c r="V913" s="2" t="str">
        <f>VLOOKUP($J913,'Material category'!B:D,3,0)</f>
        <v>WI</v>
      </c>
      <c r="W913" s="2" t="str">
        <f>VLOOKUP(G913,'Cust Category'!A:C,3,0)</f>
        <v>Key Account</v>
      </c>
      <c r="X913" s="2" t="str">
        <f>VLOOKUP(G913,'Cust Category'!A:C,2,0)</f>
        <v>Ek-Chai Distribution System Co. Ltd</v>
      </c>
      <c r="Y913" s="31">
        <f t="shared" si="73"/>
        <v>62.79</v>
      </c>
      <c r="Z913">
        <f t="shared" si="74"/>
        <v>72</v>
      </c>
    </row>
    <row r="914" spans="1:26">
      <c r="A914" s="179">
        <v>45820</v>
      </c>
      <c r="B914" s="178" t="s">
        <v>5577</v>
      </c>
      <c r="C914" s="178" t="s">
        <v>5578</v>
      </c>
      <c r="D914" s="178" t="s">
        <v>12</v>
      </c>
      <c r="E914" s="178" t="s">
        <v>17</v>
      </c>
      <c r="F914" s="178" t="s">
        <v>5579</v>
      </c>
      <c r="G914" s="178" t="s">
        <v>1213</v>
      </c>
      <c r="H914" s="178" t="s">
        <v>4811</v>
      </c>
      <c r="I914" s="178" t="s">
        <v>1395</v>
      </c>
      <c r="J914" s="178" t="s">
        <v>4785</v>
      </c>
      <c r="K914" s="178" t="s">
        <v>4832</v>
      </c>
      <c r="L914" s="180">
        <v>12500</v>
      </c>
      <c r="M914" s="181">
        <v>763625</v>
      </c>
      <c r="N914" s="2" t="str">
        <f>VLOOKUP($J914,'Material category'!B:D,2,0)</f>
        <v>CA FL</v>
      </c>
      <c r="O914" s="123">
        <f>VLOOKUP(E914,'Billing Type Category'!A:C,3,0)*$L914</f>
        <v>12500</v>
      </c>
      <c r="P914" s="123">
        <f>VLOOKUP($J914,'Material category'!B:F,5,FALSE)*O914</f>
        <v>784875</v>
      </c>
      <c r="Q914" s="123">
        <f t="shared" si="70"/>
        <v>21250</v>
      </c>
      <c r="R914" s="6">
        <f>VLOOKUP(E914,'Billing Type Category'!A:C,3,0)*M914</f>
        <v>763625</v>
      </c>
      <c r="S914" s="6">
        <f>VLOOKUP($J914,'Material category'!B:F,4,FALSE)*O914</f>
        <v>900000</v>
      </c>
      <c r="T914" s="6">
        <f t="shared" si="71"/>
        <v>58878.504672897194</v>
      </c>
      <c r="U914" s="6">
        <f t="shared" si="72"/>
        <v>822503.50467289716</v>
      </c>
      <c r="V914" s="2" t="str">
        <f>VLOOKUP($J914,'Material category'!B:D,3,0)</f>
        <v>CA</v>
      </c>
      <c r="W914" s="2" t="str">
        <f>VLOOKUP(G914,'Cust Category'!A:C,3,0)</f>
        <v>Key Account</v>
      </c>
      <c r="X914" s="2" t="str">
        <f>VLOOKUP(G914,'Cust Category'!A:C,2,0)</f>
        <v>Ek-Chai Distribution System Co. Ltd</v>
      </c>
      <c r="Y914" s="31">
        <f t="shared" si="73"/>
        <v>62.79</v>
      </c>
      <c r="Z914">
        <f t="shared" si="74"/>
        <v>72</v>
      </c>
    </row>
    <row r="915" spans="1:26">
      <c r="A915" s="179">
        <v>45820</v>
      </c>
      <c r="B915" s="178" t="s">
        <v>5577</v>
      </c>
      <c r="C915" s="178" t="s">
        <v>5578</v>
      </c>
      <c r="D915" s="178" t="s">
        <v>12</v>
      </c>
      <c r="E915" s="178" t="s">
        <v>17</v>
      </c>
      <c r="F915" s="178" t="s">
        <v>5579</v>
      </c>
      <c r="G915" s="178" t="s">
        <v>1213</v>
      </c>
      <c r="H915" s="178" t="s">
        <v>4811</v>
      </c>
      <c r="I915" s="178" t="s">
        <v>1395</v>
      </c>
      <c r="J915" s="178" t="s">
        <v>4782</v>
      </c>
      <c r="K915" s="178" t="s">
        <v>4833</v>
      </c>
      <c r="L915" s="180">
        <v>5500</v>
      </c>
      <c r="M915" s="181">
        <v>335995</v>
      </c>
      <c r="N915" s="2" t="str">
        <f>VLOOKUP($J915,'Material category'!B:D,2,0)</f>
        <v>CA BL</v>
      </c>
      <c r="O915" s="123">
        <f>VLOOKUP(E915,'Billing Type Category'!A:C,3,0)*$L915</f>
        <v>5500</v>
      </c>
      <c r="P915" s="123">
        <f>VLOOKUP($J915,'Material category'!B:F,5,FALSE)*O915</f>
        <v>345345</v>
      </c>
      <c r="Q915" s="123">
        <f t="shared" si="70"/>
        <v>9350</v>
      </c>
      <c r="R915" s="6">
        <f>VLOOKUP(E915,'Billing Type Category'!A:C,3,0)*M915</f>
        <v>335995</v>
      </c>
      <c r="S915" s="6">
        <f>VLOOKUP($J915,'Material category'!B:F,4,FALSE)*O915</f>
        <v>396000</v>
      </c>
      <c r="T915" s="6">
        <f t="shared" si="71"/>
        <v>25906.542056074766</v>
      </c>
      <c r="U915" s="6">
        <f t="shared" si="72"/>
        <v>361901.54205607477</v>
      </c>
      <c r="V915" s="2" t="str">
        <f>VLOOKUP($J915,'Material category'!B:D,3,0)</f>
        <v>CA</v>
      </c>
      <c r="W915" s="2" t="str">
        <f>VLOOKUP(G915,'Cust Category'!A:C,3,0)</f>
        <v>Key Account</v>
      </c>
      <c r="X915" s="2" t="str">
        <f>VLOOKUP(G915,'Cust Category'!A:C,2,0)</f>
        <v>Ek-Chai Distribution System Co. Ltd</v>
      </c>
      <c r="Y915" s="31">
        <f t="shared" si="73"/>
        <v>62.79</v>
      </c>
      <c r="Z915">
        <f t="shared" si="74"/>
        <v>72</v>
      </c>
    </row>
    <row r="916" spans="1:26">
      <c r="A916" s="179">
        <v>45820</v>
      </c>
      <c r="B916" s="178" t="s">
        <v>5577</v>
      </c>
      <c r="C916" s="178" t="s">
        <v>5578</v>
      </c>
      <c r="D916" s="178" t="s">
        <v>12</v>
      </c>
      <c r="E916" s="178" t="s">
        <v>17</v>
      </c>
      <c r="F916" s="178" t="s">
        <v>5579</v>
      </c>
      <c r="G916" s="178" t="s">
        <v>1213</v>
      </c>
      <c r="H916" s="178" t="s">
        <v>4811</v>
      </c>
      <c r="I916" s="178" t="s">
        <v>1395</v>
      </c>
      <c r="J916" s="178" t="s">
        <v>4801</v>
      </c>
      <c r="K916" s="178" t="s">
        <v>4834</v>
      </c>
      <c r="L916" s="180">
        <v>6000</v>
      </c>
      <c r="M916" s="181">
        <v>366540</v>
      </c>
      <c r="N916" s="2" t="str">
        <f>VLOOKUP($J916,'Material category'!B:D,2,0)</f>
        <v>CA 100S YL</v>
      </c>
      <c r="O916" s="123">
        <f>VLOOKUP(E916,'Billing Type Category'!A:C,3,0)*$L916</f>
        <v>6000</v>
      </c>
      <c r="P916" s="123">
        <f>VLOOKUP($J916,'Material category'!B:F,5,FALSE)*O916</f>
        <v>376740</v>
      </c>
      <c r="Q916" s="123">
        <f t="shared" si="70"/>
        <v>10200</v>
      </c>
      <c r="R916" s="6">
        <f>VLOOKUP(E916,'Billing Type Category'!A:C,3,0)*M916</f>
        <v>366540</v>
      </c>
      <c r="S916" s="6">
        <f>VLOOKUP($J916,'Material category'!B:F,4,FALSE)*O916</f>
        <v>432000</v>
      </c>
      <c r="T916" s="6">
        <f t="shared" si="71"/>
        <v>28261.682242990653</v>
      </c>
      <c r="U916" s="6">
        <f t="shared" si="72"/>
        <v>394801.68224299065</v>
      </c>
      <c r="V916" s="2" t="str">
        <f>VLOOKUP($J916,'Material category'!B:D,3,0)</f>
        <v>CAHD</v>
      </c>
      <c r="W916" s="2" t="str">
        <f>VLOOKUP(G916,'Cust Category'!A:C,3,0)</f>
        <v>Key Account</v>
      </c>
      <c r="X916" s="2" t="str">
        <f>VLOOKUP(G916,'Cust Category'!A:C,2,0)</f>
        <v>Ek-Chai Distribution System Co. Ltd</v>
      </c>
      <c r="Y916" s="31">
        <f t="shared" si="73"/>
        <v>62.79</v>
      </c>
      <c r="Z916">
        <f t="shared" si="74"/>
        <v>72</v>
      </c>
    </row>
    <row r="917" spans="1:26">
      <c r="A917" s="179">
        <v>45820</v>
      </c>
      <c r="B917" s="178" t="s">
        <v>5580</v>
      </c>
      <c r="C917" s="178" t="s">
        <v>5581</v>
      </c>
      <c r="D917" s="178" t="s">
        <v>12</v>
      </c>
      <c r="E917" s="178" t="s">
        <v>17</v>
      </c>
      <c r="F917" s="178" t="s">
        <v>5582</v>
      </c>
      <c r="G917" s="178" t="s">
        <v>1213</v>
      </c>
      <c r="H917" s="178" t="s">
        <v>4811</v>
      </c>
      <c r="I917" s="178" t="s">
        <v>1395</v>
      </c>
      <c r="J917" s="178" t="s">
        <v>4900</v>
      </c>
      <c r="K917" s="178" t="s">
        <v>4831</v>
      </c>
      <c r="L917" s="180">
        <v>1000</v>
      </c>
      <c r="M917" s="181">
        <v>61120</v>
      </c>
      <c r="N917" s="2" t="str">
        <f>VLOOKUP($J917,'Material category'!B:D,2,0)</f>
        <v>WC GR</v>
      </c>
      <c r="O917" s="123">
        <f>VLOOKUP(E917,'Billing Type Category'!A:C,3,0)*$L917</f>
        <v>1000</v>
      </c>
      <c r="P917" s="123">
        <f>VLOOKUP($J917,'Material category'!B:F,5,FALSE)*O917</f>
        <v>62790</v>
      </c>
      <c r="Q917" s="123">
        <f t="shared" si="70"/>
        <v>1670</v>
      </c>
      <c r="R917" s="6">
        <f>VLOOKUP(E917,'Billing Type Category'!A:C,3,0)*M917</f>
        <v>61120</v>
      </c>
      <c r="S917" s="6">
        <f>VLOOKUP($J917,'Material category'!B:F,4,FALSE)*O917</f>
        <v>72000</v>
      </c>
      <c r="T917" s="6">
        <f t="shared" si="71"/>
        <v>4710.2803738317753</v>
      </c>
      <c r="U917" s="6">
        <f t="shared" si="72"/>
        <v>65830.280373831774</v>
      </c>
      <c r="V917" s="2" t="str">
        <f>VLOOKUP($J917,'Material category'!B:D,3,0)</f>
        <v>WI</v>
      </c>
      <c r="W917" s="2" t="str">
        <f>VLOOKUP(G917,'Cust Category'!A:C,3,0)</f>
        <v>Key Account</v>
      </c>
      <c r="X917" s="2" t="str">
        <f>VLOOKUP(G917,'Cust Category'!A:C,2,0)</f>
        <v>Ek-Chai Distribution System Co. Ltd</v>
      </c>
      <c r="Y917" s="31">
        <f t="shared" si="73"/>
        <v>62.79</v>
      </c>
      <c r="Z917">
        <f t="shared" si="74"/>
        <v>72</v>
      </c>
    </row>
    <row r="918" spans="1:26">
      <c r="A918" s="179">
        <v>45820</v>
      </c>
      <c r="B918" s="178" t="s">
        <v>5580</v>
      </c>
      <c r="C918" s="178" t="s">
        <v>5581</v>
      </c>
      <c r="D918" s="178" t="s">
        <v>12</v>
      </c>
      <c r="E918" s="178" t="s">
        <v>17</v>
      </c>
      <c r="F918" s="178" t="s">
        <v>5582</v>
      </c>
      <c r="G918" s="178" t="s">
        <v>1213</v>
      </c>
      <c r="H918" s="178" t="s">
        <v>4811</v>
      </c>
      <c r="I918" s="178" t="s">
        <v>1395</v>
      </c>
      <c r="J918" s="178" t="s">
        <v>4786</v>
      </c>
      <c r="K918" s="178" t="s">
        <v>4854</v>
      </c>
      <c r="L918" s="180">
        <v>2500</v>
      </c>
      <c r="M918" s="181">
        <v>152725</v>
      </c>
      <c r="N918" s="2" t="str">
        <f>VLOOKUP($J918,'Material category'!B:D,2,0)</f>
        <v>CA MN</v>
      </c>
      <c r="O918" s="123">
        <f>VLOOKUP(E918,'Billing Type Category'!A:C,3,0)*$L918</f>
        <v>2500</v>
      </c>
      <c r="P918" s="123">
        <f>VLOOKUP($J918,'Material category'!B:F,5,FALSE)*O918</f>
        <v>156975</v>
      </c>
      <c r="Q918" s="123">
        <f t="shared" si="70"/>
        <v>4250</v>
      </c>
      <c r="R918" s="6">
        <f>VLOOKUP(E918,'Billing Type Category'!A:C,3,0)*M918</f>
        <v>152725</v>
      </c>
      <c r="S918" s="6">
        <f>VLOOKUP($J918,'Material category'!B:F,4,FALSE)*O918</f>
        <v>180000</v>
      </c>
      <c r="T918" s="6">
        <f t="shared" si="71"/>
        <v>11775.700934579439</v>
      </c>
      <c r="U918" s="6">
        <f t="shared" si="72"/>
        <v>164500.70093457945</v>
      </c>
      <c r="V918" s="2" t="str">
        <f>VLOOKUP($J918,'Material category'!B:D,3,0)</f>
        <v>CA</v>
      </c>
      <c r="W918" s="2" t="str">
        <f>VLOOKUP(G918,'Cust Category'!A:C,3,0)</f>
        <v>Key Account</v>
      </c>
      <c r="X918" s="2" t="str">
        <f>VLOOKUP(G918,'Cust Category'!A:C,2,0)</f>
        <v>Ek-Chai Distribution System Co. Ltd</v>
      </c>
      <c r="Y918" s="31">
        <f t="shared" si="73"/>
        <v>62.79</v>
      </c>
      <c r="Z918">
        <f t="shared" si="74"/>
        <v>72</v>
      </c>
    </row>
    <row r="919" spans="1:26">
      <c r="A919" s="179">
        <v>45820</v>
      </c>
      <c r="B919" s="178" t="s">
        <v>5583</v>
      </c>
      <c r="C919" s="178" t="s">
        <v>5584</v>
      </c>
      <c r="D919" s="178" t="s">
        <v>12</v>
      </c>
      <c r="E919" s="178" t="s">
        <v>17</v>
      </c>
      <c r="F919" s="178" t="s">
        <v>5585</v>
      </c>
      <c r="G919" s="178" t="s">
        <v>1159</v>
      </c>
      <c r="H919" s="178" t="s">
        <v>28</v>
      </c>
      <c r="I919" s="178" t="s">
        <v>1159</v>
      </c>
      <c r="J919" s="178" t="s">
        <v>4791</v>
      </c>
      <c r="K919" s="178" t="s">
        <v>4820</v>
      </c>
      <c r="L919" s="180">
        <v>250</v>
      </c>
      <c r="M919" s="181">
        <v>34445</v>
      </c>
      <c r="N919" s="2" t="str">
        <f>VLOOKUP($J919,'Material category'!B:D,2,0)</f>
        <v>ME SB</v>
      </c>
      <c r="O919" s="123">
        <f>VLOOKUP(E919,'Billing Type Category'!A:C,3,0)*$L919</f>
        <v>250</v>
      </c>
      <c r="P919" s="123">
        <f>VLOOKUP($J919,'Material category'!B:F,5,FALSE)*O919</f>
        <v>34632.5</v>
      </c>
      <c r="Q919" s="123">
        <f t="shared" si="70"/>
        <v>187.5</v>
      </c>
      <c r="R919" s="6">
        <f>VLOOKUP(E919,'Billing Type Category'!A:C,3,0)*M919</f>
        <v>34445</v>
      </c>
      <c r="S919" s="6">
        <f>VLOOKUP($J919,'Material category'!B:F,4,FALSE)*O919</f>
        <v>40000</v>
      </c>
      <c r="T919" s="6">
        <f t="shared" si="71"/>
        <v>2616.8224299065419</v>
      </c>
      <c r="U919" s="6">
        <f t="shared" si="72"/>
        <v>37061.82242990654</v>
      </c>
      <c r="V919" s="2" t="str">
        <f>VLOOKUP($J919,'Material category'!B:D,3,0)</f>
        <v>EV</v>
      </c>
      <c r="W919" s="2" t="str">
        <f>VLOOKUP(G919,'Cust Category'!A:C,3,0)</f>
        <v>Key Account</v>
      </c>
      <c r="X919" s="2" t="str">
        <f>VLOOKUP(G919,'Cust Category'!A:C,2,0)</f>
        <v>UFM Fuji Super Co.,Ltd.</v>
      </c>
      <c r="Y919" s="31">
        <f t="shared" si="73"/>
        <v>138.53</v>
      </c>
      <c r="Z919">
        <f t="shared" si="74"/>
        <v>160</v>
      </c>
    </row>
    <row r="920" spans="1:26">
      <c r="A920" s="179">
        <v>45820</v>
      </c>
      <c r="B920" s="178" t="s">
        <v>5583</v>
      </c>
      <c r="C920" s="178" t="s">
        <v>5584</v>
      </c>
      <c r="D920" s="178" t="s">
        <v>12</v>
      </c>
      <c r="E920" s="178" t="s">
        <v>17</v>
      </c>
      <c r="F920" s="178" t="s">
        <v>5585</v>
      </c>
      <c r="G920" s="178" t="s">
        <v>1159</v>
      </c>
      <c r="H920" s="178" t="s">
        <v>28</v>
      </c>
      <c r="I920" s="178" t="s">
        <v>1159</v>
      </c>
      <c r="J920" s="178" t="s">
        <v>4782</v>
      </c>
      <c r="K920" s="178" t="s">
        <v>4833</v>
      </c>
      <c r="L920" s="180">
        <v>500</v>
      </c>
      <c r="M920" s="181">
        <v>31395</v>
      </c>
      <c r="N920" s="2" t="str">
        <f>VLOOKUP($J920,'Material category'!B:D,2,0)</f>
        <v>CA BL</v>
      </c>
      <c r="O920" s="123">
        <f>VLOOKUP(E920,'Billing Type Category'!A:C,3,0)*$L920</f>
        <v>500</v>
      </c>
      <c r="P920" s="123">
        <f>VLOOKUP($J920,'Material category'!B:F,5,FALSE)*O920</f>
        <v>31395</v>
      </c>
      <c r="Q920" s="123">
        <f t="shared" si="70"/>
        <v>0</v>
      </c>
      <c r="R920" s="6">
        <f>VLOOKUP(E920,'Billing Type Category'!A:C,3,0)*M920</f>
        <v>31395</v>
      </c>
      <c r="S920" s="6">
        <f>VLOOKUP($J920,'Material category'!B:F,4,FALSE)*O920</f>
        <v>36000</v>
      </c>
      <c r="T920" s="6">
        <f t="shared" si="71"/>
        <v>2355.1401869158876</v>
      </c>
      <c r="U920" s="6">
        <f t="shared" si="72"/>
        <v>33750.140186915887</v>
      </c>
      <c r="V920" s="2" t="str">
        <f>VLOOKUP($J920,'Material category'!B:D,3,0)</f>
        <v>CA</v>
      </c>
      <c r="W920" s="2" t="str">
        <f>VLOOKUP(G920,'Cust Category'!A:C,3,0)</f>
        <v>Key Account</v>
      </c>
      <c r="X920" s="2" t="str">
        <f>VLOOKUP(G920,'Cust Category'!A:C,2,0)</f>
        <v>UFM Fuji Super Co.,Ltd.</v>
      </c>
      <c r="Y920" s="31">
        <f t="shared" si="73"/>
        <v>62.79</v>
      </c>
      <c r="Z920">
        <f t="shared" si="74"/>
        <v>72</v>
      </c>
    </row>
    <row r="921" spans="1:26">
      <c r="A921" s="179">
        <v>45820</v>
      </c>
      <c r="B921" s="178" t="s">
        <v>5583</v>
      </c>
      <c r="C921" s="178" t="s">
        <v>5584</v>
      </c>
      <c r="D921" s="178" t="s">
        <v>12</v>
      </c>
      <c r="E921" s="178" t="s">
        <v>17</v>
      </c>
      <c r="F921" s="178" t="s">
        <v>5585</v>
      </c>
      <c r="G921" s="178" t="s">
        <v>1159</v>
      </c>
      <c r="H921" s="178" t="s">
        <v>28</v>
      </c>
      <c r="I921" s="178" t="s">
        <v>1159</v>
      </c>
      <c r="J921" s="178" t="s">
        <v>4786</v>
      </c>
      <c r="K921" s="178" t="s">
        <v>4854</v>
      </c>
      <c r="L921" s="180">
        <v>250</v>
      </c>
      <c r="M921" s="181">
        <v>15697.5</v>
      </c>
      <c r="N921" s="2" t="str">
        <f>VLOOKUP($J921,'Material category'!B:D,2,0)</f>
        <v>CA MN</v>
      </c>
      <c r="O921" s="123">
        <f>VLOOKUP(E921,'Billing Type Category'!A:C,3,0)*$L921</f>
        <v>250</v>
      </c>
      <c r="P921" s="123">
        <f>VLOOKUP($J921,'Material category'!B:F,5,FALSE)*O921</f>
        <v>15697.5</v>
      </c>
      <c r="Q921" s="123">
        <f t="shared" si="70"/>
        <v>0</v>
      </c>
      <c r="R921" s="6">
        <f>VLOOKUP(E921,'Billing Type Category'!A:C,3,0)*M921</f>
        <v>15697.5</v>
      </c>
      <c r="S921" s="6">
        <f>VLOOKUP($J921,'Material category'!B:F,4,FALSE)*O921</f>
        <v>18000</v>
      </c>
      <c r="T921" s="6">
        <f t="shared" si="71"/>
        <v>1177.5700934579438</v>
      </c>
      <c r="U921" s="6">
        <f t="shared" si="72"/>
        <v>16875.070093457944</v>
      </c>
      <c r="V921" s="2" t="str">
        <f>VLOOKUP($J921,'Material category'!B:D,3,0)</f>
        <v>CA</v>
      </c>
      <c r="W921" s="2" t="str">
        <f>VLOOKUP(G921,'Cust Category'!A:C,3,0)</f>
        <v>Key Account</v>
      </c>
      <c r="X921" s="2" t="str">
        <f>VLOOKUP(G921,'Cust Category'!A:C,2,0)</f>
        <v>UFM Fuji Super Co.,Ltd.</v>
      </c>
      <c r="Y921" s="31">
        <f t="shared" si="73"/>
        <v>62.79</v>
      </c>
      <c r="Z921">
        <f t="shared" si="74"/>
        <v>72</v>
      </c>
    </row>
    <row r="922" spans="1:26">
      <c r="A922" s="179">
        <v>45820</v>
      </c>
      <c r="B922" s="178" t="s">
        <v>5586</v>
      </c>
      <c r="C922" s="178" t="s">
        <v>5587</v>
      </c>
      <c r="D922" s="178" t="s">
        <v>12</v>
      </c>
      <c r="E922" s="178" t="s">
        <v>17</v>
      </c>
      <c r="F922" s="178" t="s">
        <v>5588</v>
      </c>
      <c r="G922" s="178" t="s">
        <v>1158</v>
      </c>
      <c r="H922" s="178" t="s">
        <v>28</v>
      </c>
      <c r="I922" s="178" t="s">
        <v>1158</v>
      </c>
      <c r="J922" s="178" t="s">
        <v>4791</v>
      </c>
      <c r="K922" s="178" t="s">
        <v>4820</v>
      </c>
      <c r="L922" s="180">
        <v>250</v>
      </c>
      <c r="M922" s="181">
        <v>34445</v>
      </c>
      <c r="N922" s="2" t="str">
        <f>VLOOKUP($J922,'Material category'!B:D,2,0)</f>
        <v>ME SB</v>
      </c>
      <c r="O922" s="123">
        <f>VLOOKUP(E922,'Billing Type Category'!A:C,3,0)*$L922</f>
        <v>250</v>
      </c>
      <c r="P922" s="123">
        <f>VLOOKUP($J922,'Material category'!B:F,5,FALSE)*O922</f>
        <v>34632.5</v>
      </c>
      <c r="Q922" s="123">
        <f t="shared" si="70"/>
        <v>187.5</v>
      </c>
      <c r="R922" s="6">
        <f>VLOOKUP(E922,'Billing Type Category'!A:C,3,0)*M922</f>
        <v>34445</v>
      </c>
      <c r="S922" s="6">
        <f>VLOOKUP($J922,'Material category'!B:F,4,FALSE)*O922</f>
        <v>40000</v>
      </c>
      <c r="T922" s="6">
        <f t="shared" si="71"/>
        <v>2616.8224299065419</v>
      </c>
      <c r="U922" s="6">
        <f t="shared" si="72"/>
        <v>37061.82242990654</v>
      </c>
      <c r="V922" s="2" t="str">
        <f>VLOOKUP($J922,'Material category'!B:D,3,0)</f>
        <v>EV</v>
      </c>
      <c r="W922" s="2" t="str">
        <f>VLOOKUP(G922,'Cust Category'!A:C,3,0)</f>
        <v>Key Account</v>
      </c>
      <c r="X922" s="2" t="str">
        <f>VLOOKUP(G922,'Cust Category'!A:C,2,0)</f>
        <v>UFM Fuji Super Co.,Ltd.</v>
      </c>
      <c r="Y922" s="31">
        <f t="shared" si="73"/>
        <v>138.53</v>
      </c>
      <c r="Z922">
        <f t="shared" si="74"/>
        <v>160</v>
      </c>
    </row>
    <row r="923" spans="1:26">
      <c r="A923" s="179">
        <v>45820</v>
      </c>
      <c r="B923" s="178" t="s">
        <v>5586</v>
      </c>
      <c r="C923" s="178" t="s">
        <v>5587</v>
      </c>
      <c r="D923" s="178" t="s">
        <v>12</v>
      </c>
      <c r="E923" s="178" t="s">
        <v>17</v>
      </c>
      <c r="F923" s="178" t="s">
        <v>5588</v>
      </c>
      <c r="G923" s="178" t="s">
        <v>1158</v>
      </c>
      <c r="H923" s="178" t="s">
        <v>28</v>
      </c>
      <c r="I923" s="178" t="s">
        <v>1158</v>
      </c>
      <c r="J923" s="178" t="s">
        <v>4785</v>
      </c>
      <c r="K923" s="178" t="s">
        <v>4832</v>
      </c>
      <c r="L923" s="180">
        <v>200</v>
      </c>
      <c r="M923" s="181">
        <v>12558</v>
      </c>
      <c r="N923" s="2" t="str">
        <f>VLOOKUP($J923,'Material category'!B:D,2,0)</f>
        <v>CA FL</v>
      </c>
      <c r="O923" s="123">
        <f>VLOOKUP(E923,'Billing Type Category'!A:C,3,0)*$L923</f>
        <v>200</v>
      </c>
      <c r="P923" s="123">
        <f>VLOOKUP($J923,'Material category'!B:F,5,FALSE)*O923</f>
        <v>12558</v>
      </c>
      <c r="Q923" s="123">
        <f t="shared" si="70"/>
        <v>0</v>
      </c>
      <c r="R923" s="6">
        <f>VLOOKUP(E923,'Billing Type Category'!A:C,3,0)*M923</f>
        <v>12558</v>
      </c>
      <c r="S923" s="6">
        <f>VLOOKUP($J923,'Material category'!B:F,4,FALSE)*O923</f>
        <v>14400</v>
      </c>
      <c r="T923" s="6">
        <f t="shared" si="71"/>
        <v>942.0560747663551</v>
      </c>
      <c r="U923" s="6">
        <f t="shared" si="72"/>
        <v>13500.056074766355</v>
      </c>
      <c r="V923" s="2" t="str">
        <f>VLOOKUP($J923,'Material category'!B:D,3,0)</f>
        <v>CA</v>
      </c>
      <c r="W923" s="2" t="str">
        <f>VLOOKUP(G923,'Cust Category'!A:C,3,0)</f>
        <v>Key Account</v>
      </c>
      <c r="X923" s="2" t="str">
        <f>VLOOKUP(G923,'Cust Category'!A:C,2,0)</f>
        <v>UFM Fuji Super Co.,Ltd.</v>
      </c>
      <c r="Y923" s="31">
        <f t="shared" si="73"/>
        <v>62.79</v>
      </c>
      <c r="Z923">
        <f t="shared" si="74"/>
        <v>72</v>
      </c>
    </row>
    <row r="924" spans="1:26">
      <c r="A924" s="179">
        <v>45820</v>
      </c>
      <c r="B924" s="178" t="s">
        <v>5586</v>
      </c>
      <c r="C924" s="178" t="s">
        <v>5587</v>
      </c>
      <c r="D924" s="178" t="s">
        <v>12</v>
      </c>
      <c r="E924" s="178" t="s">
        <v>17</v>
      </c>
      <c r="F924" s="178" t="s">
        <v>5588</v>
      </c>
      <c r="G924" s="178" t="s">
        <v>1158</v>
      </c>
      <c r="H924" s="178" t="s">
        <v>28</v>
      </c>
      <c r="I924" s="178" t="s">
        <v>1158</v>
      </c>
      <c r="J924" s="178" t="s">
        <v>4782</v>
      </c>
      <c r="K924" s="178" t="s">
        <v>4833</v>
      </c>
      <c r="L924" s="180">
        <v>400</v>
      </c>
      <c r="M924" s="181">
        <v>25116</v>
      </c>
      <c r="N924" s="2" t="str">
        <f>VLOOKUP($J924,'Material category'!B:D,2,0)</f>
        <v>CA BL</v>
      </c>
      <c r="O924" s="123">
        <f>VLOOKUP(E924,'Billing Type Category'!A:C,3,0)*$L924</f>
        <v>400</v>
      </c>
      <c r="P924" s="123">
        <f>VLOOKUP($J924,'Material category'!B:F,5,FALSE)*O924</f>
        <v>25116</v>
      </c>
      <c r="Q924" s="123">
        <f t="shared" si="70"/>
        <v>0</v>
      </c>
      <c r="R924" s="6">
        <f>VLOOKUP(E924,'Billing Type Category'!A:C,3,0)*M924</f>
        <v>25116</v>
      </c>
      <c r="S924" s="6">
        <f>VLOOKUP($J924,'Material category'!B:F,4,FALSE)*O924</f>
        <v>28800</v>
      </c>
      <c r="T924" s="6">
        <f t="shared" si="71"/>
        <v>1884.1121495327102</v>
      </c>
      <c r="U924" s="6">
        <f t="shared" si="72"/>
        <v>27000.11214953271</v>
      </c>
      <c r="V924" s="2" t="str">
        <f>VLOOKUP($J924,'Material category'!B:D,3,0)</f>
        <v>CA</v>
      </c>
      <c r="W924" s="2" t="str">
        <f>VLOOKUP(G924,'Cust Category'!A:C,3,0)</f>
        <v>Key Account</v>
      </c>
      <c r="X924" s="2" t="str">
        <f>VLOOKUP(G924,'Cust Category'!A:C,2,0)</f>
        <v>UFM Fuji Super Co.,Ltd.</v>
      </c>
      <c r="Y924" s="31">
        <f t="shared" si="73"/>
        <v>62.79</v>
      </c>
      <c r="Z924">
        <f t="shared" si="74"/>
        <v>72</v>
      </c>
    </row>
    <row r="925" spans="1:26">
      <c r="A925" s="179">
        <v>45820</v>
      </c>
      <c r="B925" s="178" t="s">
        <v>5586</v>
      </c>
      <c r="C925" s="178" t="s">
        <v>5587</v>
      </c>
      <c r="D925" s="178" t="s">
        <v>12</v>
      </c>
      <c r="E925" s="178" t="s">
        <v>17</v>
      </c>
      <c r="F925" s="178" t="s">
        <v>5588</v>
      </c>
      <c r="G925" s="178" t="s">
        <v>1158</v>
      </c>
      <c r="H925" s="178" t="s">
        <v>28</v>
      </c>
      <c r="I925" s="178" t="s">
        <v>1158</v>
      </c>
      <c r="J925" s="178" t="s">
        <v>4786</v>
      </c>
      <c r="K925" s="178" t="s">
        <v>4854</v>
      </c>
      <c r="L925" s="180">
        <v>300</v>
      </c>
      <c r="M925" s="181">
        <v>18837</v>
      </c>
      <c r="N925" s="2" t="str">
        <f>VLOOKUP($J925,'Material category'!B:D,2,0)</f>
        <v>CA MN</v>
      </c>
      <c r="O925" s="123">
        <f>VLOOKUP(E925,'Billing Type Category'!A:C,3,0)*$L925</f>
        <v>300</v>
      </c>
      <c r="P925" s="123">
        <f>VLOOKUP($J925,'Material category'!B:F,5,FALSE)*O925</f>
        <v>18837</v>
      </c>
      <c r="Q925" s="123">
        <f t="shared" si="70"/>
        <v>0</v>
      </c>
      <c r="R925" s="6">
        <f>VLOOKUP(E925,'Billing Type Category'!A:C,3,0)*M925</f>
        <v>18837</v>
      </c>
      <c r="S925" s="6">
        <f>VLOOKUP($J925,'Material category'!B:F,4,FALSE)*O925</f>
        <v>21600</v>
      </c>
      <c r="T925" s="6">
        <f t="shared" si="71"/>
        <v>1413.0841121495328</v>
      </c>
      <c r="U925" s="6">
        <f t="shared" si="72"/>
        <v>20250.084112149532</v>
      </c>
      <c r="V925" s="2" t="str">
        <f>VLOOKUP($J925,'Material category'!B:D,3,0)</f>
        <v>CA</v>
      </c>
      <c r="W925" s="2" t="str">
        <f>VLOOKUP(G925,'Cust Category'!A:C,3,0)</f>
        <v>Key Account</v>
      </c>
      <c r="X925" s="2" t="str">
        <f>VLOOKUP(G925,'Cust Category'!A:C,2,0)</f>
        <v>UFM Fuji Super Co.,Ltd.</v>
      </c>
      <c r="Y925" s="31">
        <f t="shared" si="73"/>
        <v>62.79</v>
      </c>
      <c r="Z925">
        <f t="shared" si="74"/>
        <v>72</v>
      </c>
    </row>
    <row r="926" spans="1:26">
      <c r="A926" s="179">
        <v>45820</v>
      </c>
      <c r="B926" s="178" t="s">
        <v>5589</v>
      </c>
      <c r="C926" s="178" t="s">
        <v>5590</v>
      </c>
      <c r="D926" s="178" t="s">
        <v>12</v>
      </c>
      <c r="E926" s="178" t="s">
        <v>17</v>
      </c>
      <c r="F926" s="178" t="s">
        <v>5591</v>
      </c>
      <c r="G926" s="178" t="s">
        <v>1160</v>
      </c>
      <c r="H926" s="178" t="s">
        <v>28</v>
      </c>
      <c r="I926" s="178" t="s">
        <v>1160</v>
      </c>
      <c r="J926" s="178" t="s">
        <v>4902</v>
      </c>
      <c r="K926" s="178" t="s">
        <v>4821</v>
      </c>
      <c r="L926" s="180">
        <v>100</v>
      </c>
      <c r="M926" s="181">
        <v>13778</v>
      </c>
      <c r="N926" s="2" t="str">
        <f>VLOOKUP($J926,'Material category'!B:D,2,0)</f>
        <v>ME OB</v>
      </c>
      <c r="O926" s="123">
        <f>VLOOKUP(E926,'Billing Type Category'!A:C,3,0)*$L926</f>
        <v>100</v>
      </c>
      <c r="P926" s="123">
        <f>VLOOKUP($J926,'Material category'!B:F,5,FALSE)*O926</f>
        <v>13853</v>
      </c>
      <c r="Q926" s="123">
        <f t="shared" si="70"/>
        <v>75</v>
      </c>
      <c r="R926" s="6">
        <f>VLOOKUP(E926,'Billing Type Category'!A:C,3,0)*M926</f>
        <v>13778</v>
      </c>
      <c r="S926" s="6">
        <f>VLOOKUP($J926,'Material category'!B:F,4,FALSE)*O926</f>
        <v>16000</v>
      </c>
      <c r="T926" s="6">
        <f t="shared" si="71"/>
        <v>1046.7289719626169</v>
      </c>
      <c r="U926" s="6">
        <f t="shared" si="72"/>
        <v>14824.728971962617</v>
      </c>
      <c r="V926" s="2" t="str">
        <f>VLOOKUP($J926,'Material category'!B:D,3,0)</f>
        <v>EV</v>
      </c>
      <c r="W926" s="2" t="str">
        <f>VLOOKUP(G926,'Cust Category'!A:C,3,0)</f>
        <v>Key Account</v>
      </c>
      <c r="X926" s="2" t="str">
        <f>VLOOKUP(G926,'Cust Category'!A:C,2,0)</f>
        <v>UFM Fuji Super Co.,Ltd.</v>
      </c>
      <c r="Y926" s="31">
        <f t="shared" si="73"/>
        <v>138.53</v>
      </c>
      <c r="Z926">
        <f t="shared" si="74"/>
        <v>160</v>
      </c>
    </row>
    <row r="927" spans="1:26">
      <c r="A927" s="179">
        <v>45820</v>
      </c>
      <c r="B927" s="178" t="s">
        <v>5589</v>
      </c>
      <c r="C927" s="178" t="s">
        <v>5590</v>
      </c>
      <c r="D927" s="178" t="s">
        <v>12</v>
      </c>
      <c r="E927" s="178" t="s">
        <v>17</v>
      </c>
      <c r="F927" s="178" t="s">
        <v>5591</v>
      </c>
      <c r="G927" s="178" t="s">
        <v>1160</v>
      </c>
      <c r="H927" s="178" t="s">
        <v>28</v>
      </c>
      <c r="I927" s="178" t="s">
        <v>1160</v>
      </c>
      <c r="J927" s="178" t="s">
        <v>4791</v>
      </c>
      <c r="K927" s="178" t="s">
        <v>4820</v>
      </c>
      <c r="L927" s="180">
        <v>150</v>
      </c>
      <c r="M927" s="181">
        <v>20667</v>
      </c>
      <c r="N927" s="2" t="str">
        <f>VLOOKUP($J927,'Material category'!B:D,2,0)</f>
        <v>ME SB</v>
      </c>
      <c r="O927" s="123">
        <f>VLOOKUP(E927,'Billing Type Category'!A:C,3,0)*$L927</f>
        <v>150</v>
      </c>
      <c r="P927" s="123">
        <f>VLOOKUP($J927,'Material category'!B:F,5,FALSE)*O927</f>
        <v>20779.5</v>
      </c>
      <c r="Q927" s="123">
        <f t="shared" si="70"/>
        <v>112.5</v>
      </c>
      <c r="R927" s="6">
        <f>VLOOKUP(E927,'Billing Type Category'!A:C,3,0)*M927</f>
        <v>20667</v>
      </c>
      <c r="S927" s="6">
        <f>VLOOKUP($J927,'Material category'!B:F,4,FALSE)*O927</f>
        <v>24000</v>
      </c>
      <c r="T927" s="6">
        <f t="shared" si="71"/>
        <v>1570.0934579439252</v>
      </c>
      <c r="U927" s="6">
        <f t="shared" si="72"/>
        <v>22237.093457943924</v>
      </c>
      <c r="V927" s="2" t="str">
        <f>VLOOKUP($J927,'Material category'!B:D,3,0)</f>
        <v>EV</v>
      </c>
      <c r="W927" s="2" t="str">
        <f>VLOOKUP(G927,'Cust Category'!A:C,3,0)</f>
        <v>Key Account</v>
      </c>
      <c r="X927" s="2" t="str">
        <f>VLOOKUP(G927,'Cust Category'!A:C,2,0)</f>
        <v>UFM Fuji Super Co.,Ltd.</v>
      </c>
      <c r="Y927" s="31">
        <f t="shared" si="73"/>
        <v>138.53</v>
      </c>
      <c r="Z927">
        <f t="shared" si="74"/>
        <v>160</v>
      </c>
    </row>
    <row r="928" spans="1:26">
      <c r="A928" s="179">
        <v>45820</v>
      </c>
      <c r="B928" s="178" t="s">
        <v>5589</v>
      </c>
      <c r="C928" s="178" t="s">
        <v>5590</v>
      </c>
      <c r="D928" s="178" t="s">
        <v>12</v>
      </c>
      <c r="E928" s="178" t="s">
        <v>17</v>
      </c>
      <c r="F928" s="178" t="s">
        <v>5591</v>
      </c>
      <c r="G928" s="178" t="s">
        <v>1160</v>
      </c>
      <c r="H928" s="178" t="s">
        <v>28</v>
      </c>
      <c r="I928" s="178" t="s">
        <v>1160</v>
      </c>
      <c r="J928" s="178" t="s">
        <v>4782</v>
      </c>
      <c r="K928" s="178" t="s">
        <v>4833</v>
      </c>
      <c r="L928" s="180">
        <v>250</v>
      </c>
      <c r="M928" s="181">
        <v>15697.5</v>
      </c>
      <c r="N928" s="2" t="str">
        <f>VLOOKUP($J928,'Material category'!B:D,2,0)</f>
        <v>CA BL</v>
      </c>
      <c r="O928" s="123">
        <f>VLOOKUP(E928,'Billing Type Category'!A:C,3,0)*$L928</f>
        <v>250</v>
      </c>
      <c r="P928" s="123">
        <f>VLOOKUP($J928,'Material category'!B:F,5,FALSE)*O928</f>
        <v>15697.5</v>
      </c>
      <c r="Q928" s="123">
        <f t="shared" si="70"/>
        <v>0</v>
      </c>
      <c r="R928" s="6">
        <f>VLOOKUP(E928,'Billing Type Category'!A:C,3,0)*M928</f>
        <v>15697.5</v>
      </c>
      <c r="S928" s="6">
        <f>VLOOKUP($J928,'Material category'!B:F,4,FALSE)*O928</f>
        <v>18000</v>
      </c>
      <c r="T928" s="6">
        <f t="shared" si="71"/>
        <v>1177.5700934579438</v>
      </c>
      <c r="U928" s="6">
        <f t="shared" si="72"/>
        <v>16875.070093457944</v>
      </c>
      <c r="V928" s="2" t="str">
        <f>VLOOKUP($J928,'Material category'!B:D,3,0)</f>
        <v>CA</v>
      </c>
      <c r="W928" s="2" t="str">
        <f>VLOOKUP(G928,'Cust Category'!A:C,3,0)</f>
        <v>Key Account</v>
      </c>
      <c r="X928" s="2" t="str">
        <f>VLOOKUP(G928,'Cust Category'!A:C,2,0)</f>
        <v>UFM Fuji Super Co.,Ltd.</v>
      </c>
      <c r="Y928" s="31">
        <f t="shared" si="73"/>
        <v>62.79</v>
      </c>
      <c r="Z928">
        <f t="shared" si="74"/>
        <v>72</v>
      </c>
    </row>
    <row r="929" spans="1:26">
      <c r="A929" s="179">
        <v>45820</v>
      </c>
      <c r="B929" s="178" t="s">
        <v>5589</v>
      </c>
      <c r="C929" s="178" t="s">
        <v>5590</v>
      </c>
      <c r="D929" s="178" t="s">
        <v>12</v>
      </c>
      <c r="E929" s="178" t="s">
        <v>17</v>
      </c>
      <c r="F929" s="178" t="s">
        <v>5591</v>
      </c>
      <c r="G929" s="178" t="s">
        <v>1160</v>
      </c>
      <c r="H929" s="178" t="s">
        <v>28</v>
      </c>
      <c r="I929" s="178" t="s">
        <v>1160</v>
      </c>
      <c r="J929" s="178" t="s">
        <v>4786</v>
      </c>
      <c r="K929" s="178" t="s">
        <v>4854</v>
      </c>
      <c r="L929" s="180">
        <v>250</v>
      </c>
      <c r="M929" s="181">
        <v>15697.5</v>
      </c>
      <c r="N929" s="2" t="str">
        <f>VLOOKUP($J929,'Material category'!B:D,2,0)</f>
        <v>CA MN</v>
      </c>
      <c r="O929" s="123">
        <f>VLOOKUP(E929,'Billing Type Category'!A:C,3,0)*$L929</f>
        <v>250</v>
      </c>
      <c r="P929" s="123">
        <f>VLOOKUP($J929,'Material category'!B:F,5,FALSE)*O929</f>
        <v>15697.5</v>
      </c>
      <c r="Q929" s="123">
        <f t="shared" si="70"/>
        <v>0</v>
      </c>
      <c r="R929" s="6">
        <f>VLOOKUP(E929,'Billing Type Category'!A:C,3,0)*M929</f>
        <v>15697.5</v>
      </c>
      <c r="S929" s="6">
        <f>VLOOKUP($J929,'Material category'!B:F,4,FALSE)*O929</f>
        <v>18000</v>
      </c>
      <c r="T929" s="6">
        <f t="shared" si="71"/>
        <v>1177.5700934579438</v>
      </c>
      <c r="U929" s="6">
        <f t="shared" si="72"/>
        <v>16875.070093457944</v>
      </c>
      <c r="V929" s="2" t="str">
        <f>VLOOKUP($J929,'Material category'!B:D,3,0)</f>
        <v>CA</v>
      </c>
      <c r="W929" s="2" t="str">
        <f>VLOOKUP(G929,'Cust Category'!A:C,3,0)</f>
        <v>Key Account</v>
      </c>
      <c r="X929" s="2" t="str">
        <f>VLOOKUP(G929,'Cust Category'!A:C,2,0)</f>
        <v>UFM Fuji Super Co.,Ltd.</v>
      </c>
      <c r="Y929" s="31">
        <f t="shared" si="73"/>
        <v>62.79</v>
      </c>
      <c r="Z929">
        <f t="shared" si="74"/>
        <v>72</v>
      </c>
    </row>
    <row r="930" spans="1:26">
      <c r="A930" s="179">
        <v>45820</v>
      </c>
      <c r="B930" s="178" t="s">
        <v>5592</v>
      </c>
      <c r="C930" s="178" t="s">
        <v>5593</v>
      </c>
      <c r="D930" s="178" t="s">
        <v>12</v>
      </c>
      <c r="E930" s="178" t="s">
        <v>17</v>
      </c>
      <c r="F930" s="178" t="s">
        <v>5594</v>
      </c>
      <c r="G930" s="178" t="s">
        <v>1165</v>
      </c>
      <c r="H930" s="178" t="s">
        <v>22</v>
      </c>
      <c r="I930" s="178" t="s">
        <v>1165</v>
      </c>
      <c r="J930" s="178" t="s">
        <v>4785</v>
      </c>
      <c r="K930" s="178" t="s">
        <v>4832</v>
      </c>
      <c r="L930" s="180">
        <v>16000</v>
      </c>
      <c r="M930" s="181">
        <v>947064.41</v>
      </c>
      <c r="N930" s="2" t="str">
        <f>VLOOKUP($J930,'Material category'!B:D,2,0)</f>
        <v>CA FL</v>
      </c>
      <c r="O930" s="123">
        <f>VLOOKUP(E930,'Billing Type Category'!A:C,3,0)*$L930</f>
        <v>16000</v>
      </c>
      <c r="P930" s="123">
        <f>VLOOKUP($J930,'Material category'!B:F,5,FALSE)*O930</f>
        <v>1004640</v>
      </c>
      <c r="Q930" s="123">
        <f t="shared" si="70"/>
        <v>57575.589999999967</v>
      </c>
      <c r="R930" s="6">
        <f>VLOOKUP(E930,'Billing Type Category'!A:C,3,0)*M930</f>
        <v>947064.41</v>
      </c>
      <c r="S930" s="6">
        <f>VLOOKUP($J930,'Material category'!B:F,4,FALSE)*O930</f>
        <v>1152000</v>
      </c>
      <c r="T930" s="6">
        <f t="shared" si="71"/>
        <v>75364.485981308404</v>
      </c>
      <c r="U930" s="6">
        <f t="shared" si="72"/>
        <v>1022428.8959813084</v>
      </c>
      <c r="V930" s="2" t="str">
        <f>VLOOKUP($J930,'Material category'!B:D,3,0)</f>
        <v>CA</v>
      </c>
      <c r="W930" s="2" t="str">
        <f>VLOOKUP(G930,'Cust Category'!A:C,3,0)</f>
        <v>Key Account</v>
      </c>
      <c r="X930" s="2" t="str">
        <f>VLOOKUP(G930,'Cust Category'!A:C,2,0)</f>
        <v>CP All Public Company Limited</v>
      </c>
      <c r="Y930" s="31">
        <f t="shared" si="73"/>
        <v>62.79</v>
      </c>
      <c r="Z930">
        <f t="shared" si="74"/>
        <v>72</v>
      </c>
    </row>
    <row r="931" spans="1:26">
      <c r="A931" s="179">
        <v>45820</v>
      </c>
      <c r="B931" s="178" t="s">
        <v>5592</v>
      </c>
      <c r="C931" s="178" t="s">
        <v>5593</v>
      </c>
      <c r="D931" s="178" t="s">
        <v>12</v>
      </c>
      <c r="E931" s="178" t="s">
        <v>17</v>
      </c>
      <c r="F931" s="178" t="s">
        <v>5594</v>
      </c>
      <c r="G931" s="178" t="s">
        <v>1165</v>
      </c>
      <c r="H931" s="178" t="s">
        <v>22</v>
      </c>
      <c r="I931" s="178" t="s">
        <v>1165</v>
      </c>
      <c r="J931" s="178" t="s">
        <v>4782</v>
      </c>
      <c r="K931" s="178" t="s">
        <v>4833</v>
      </c>
      <c r="L931" s="180">
        <v>8000</v>
      </c>
      <c r="M931" s="181">
        <v>473532.21</v>
      </c>
      <c r="N931" s="2" t="str">
        <f>VLOOKUP($J931,'Material category'!B:D,2,0)</f>
        <v>CA BL</v>
      </c>
      <c r="O931" s="123">
        <f>VLOOKUP(E931,'Billing Type Category'!A:C,3,0)*$L931</f>
        <v>8000</v>
      </c>
      <c r="P931" s="123">
        <f>VLOOKUP($J931,'Material category'!B:F,5,FALSE)*O931</f>
        <v>502320</v>
      </c>
      <c r="Q931" s="123">
        <f t="shared" si="70"/>
        <v>28787.789999999979</v>
      </c>
      <c r="R931" s="6">
        <f>VLOOKUP(E931,'Billing Type Category'!A:C,3,0)*M931</f>
        <v>473532.21</v>
      </c>
      <c r="S931" s="6">
        <f>VLOOKUP($J931,'Material category'!B:F,4,FALSE)*O931</f>
        <v>576000</v>
      </c>
      <c r="T931" s="6">
        <f t="shared" si="71"/>
        <v>37682.242990654202</v>
      </c>
      <c r="U931" s="6">
        <f t="shared" si="72"/>
        <v>511214.45299065422</v>
      </c>
      <c r="V931" s="2" t="str">
        <f>VLOOKUP($J931,'Material category'!B:D,3,0)</f>
        <v>CA</v>
      </c>
      <c r="W931" s="2" t="str">
        <f>VLOOKUP(G931,'Cust Category'!A:C,3,0)</f>
        <v>Key Account</v>
      </c>
      <c r="X931" s="2" t="str">
        <f>VLOOKUP(G931,'Cust Category'!A:C,2,0)</f>
        <v>CP All Public Company Limited</v>
      </c>
      <c r="Y931" s="31">
        <f t="shared" si="73"/>
        <v>62.79</v>
      </c>
      <c r="Z931">
        <f t="shared" si="74"/>
        <v>72</v>
      </c>
    </row>
    <row r="932" spans="1:26">
      <c r="A932" s="179">
        <v>45820</v>
      </c>
      <c r="B932" s="178" t="s">
        <v>5592</v>
      </c>
      <c r="C932" s="178" t="s">
        <v>5593</v>
      </c>
      <c r="D932" s="178" t="s">
        <v>12</v>
      </c>
      <c r="E932" s="178" t="s">
        <v>17</v>
      </c>
      <c r="F932" s="178" t="s">
        <v>5594</v>
      </c>
      <c r="G932" s="178" t="s">
        <v>1165</v>
      </c>
      <c r="H932" s="178" t="s">
        <v>22</v>
      </c>
      <c r="I932" s="178" t="s">
        <v>1165</v>
      </c>
      <c r="J932" s="178" t="s">
        <v>4801</v>
      </c>
      <c r="K932" s="178" t="s">
        <v>4834</v>
      </c>
      <c r="L932" s="180">
        <v>16000</v>
      </c>
      <c r="M932" s="181">
        <v>947064.73</v>
      </c>
      <c r="N932" s="2" t="str">
        <f>VLOOKUP($J932,'Material category'!B:D,2,0)</f>
        <v>CA 100S YL</v>
      </c>
      <c r="O932" s="123">
        <f>VLOOKUP(E932,'Billing Type Category'!A:C,3,0)*$L932</f>
        <v>16000</v>
      </c>
      <c r="P932" s="123">
        <f>VLOOKUP($J932,'Material category'!B:F,5,FALSE)*O932</f>
        <v>1004640</v>
      </c>
      <c r="Q932" s="123">
        <f t="shared" si="70"/>
        <v>57575.270000000019</v>
      </c>
      <c r="R932" s="6">
        <f>VLOOKUP(E932,'Billing Type Category'!A:C,3,0)*M932</f>
        <v>947064.73</v>
      </c>
      <c r="S932" s="6">
        <f>VLOOKUP($J932,'Material category'!B:F,4,FALSE)*O932</f>
        <v>1152000</v>
      </c>
      <c r="T932" s="6">
        <f t="shared" si="71"/>
        <v>75364.485981308404</v>
      </c>
      <c r="U932" s="6">
        <f t="shared" si="72"/>
        <v>1022429.2159813084</v>
      </c>
      <c r="V932" s="2" t="str">
        <f>VLOOKUP($J932,'Material category'!B:D,3,0)</f>
        <v>CAHD</v>
      </c>
      <c r="W932" s="2" t="str">
        <f>VLOOKUP(G932,'Cust Category'!A:C,3,0)</f>
        <v>Key Account</v>
      </c>
      <c r="X932" s="2" t="str">
        <f>VLOOKUP(G932,'Cust Category'!A:C,2,0)</f>
        <v>CP All Public Company Limited</v>
      </c>
      <c r="Y932" s="31">
        <f t="shared" si="73"/>
        <v>62.79</v>
      </c>
      <c r="Z932">
        <f t="shared" si="74"/>
        <v>72</v>
      </c>
    </row>
    <row r="933" spans="1:26">
      <c r="A933" s="179">
        <v>45820</v>
      </c>
      <c r="B933" s="178" t="s">
        <v>5592</v>
      </c>
      <c r="C933" s="178" t="s">
        <v>5593</v>
      </c>
      <c r="D933" s="178" t="s">
        <v>12</v>
      </c>
      <c r="E933" s="178" t="s">
        <v>17</v>
      </c>
      <c r="F933" s="178" t="s">
        <v>5594</v>
      </c>
      <c r="G933" s="178" t="s">
        <v>1165</v>
      </c>
      <c r="H933" s="178" t="s">
        <v>22</v>
      </c>
      <c r="I933" s="178" t="s">
        <v>1165</v>
      </c>
      <c r="J933" s="178" t="s">
        <v>4806</v>
      </c>
      <c r="K933" s="178" t="s">
        <v>4852</v>
      </c>
      <c r="L933" s="180">
        <v>8000</v>
      </c>
      <c r="M933" s="181">
        <v>473532.37</v>
      </c>
      <c r="N933" s="2" t="str">
        <f>VLOOKUP($J933,'Material category'!B:D,2,0)</f>
        <v>CA 100S GR</v>
      </c>
      <c r="O933" s="123">
        <f>VLOOKUP(E933,'Billing Type Category'!A:C,3,0)*$L933</f>
        <v>8000</v>
      </c>
      <c r="P933" s="123">
        <f>VLOOKUP($J933,'Material category'!B:F,5,FALSE)*O933</f>
        <v>502320</v>
      </c>
      <c r="Q933" s="123">
        <f t="shared" si="70"/>
        <v>28787.630000000005</v>
      </c>
      <c r="R933" s="6">
        <f>VLOOKUP(E933,'Billing Type Category'!A:C,3,0)*M933</f>
        <v>473532.37</v>
      </c>
      <c r="S933" s="6">
        <f>VLOOKUP($J933,'Material category'!B:F,4,FALSE)*O933</f>
        <v>576000</v>
      </c>
      <c r="T933" s="6">
        <f t="shared" si="71"/>
        <v>37682.242990654202</v>
      </c>
      <c r="U933" s="6">
        <f t="shared" si="72"/>
        <v>511214.61299065419</v>
      </c>
      <c r="V933" s="2" t="str">
        <f>VLOOKUP($J933,'Material category'!B:D,3,0)</f>
        <v>CAHD</v>
      </c>
      <c r="W933" s="2" t="str">
        <f>VLOOKUP(G933,'Cust Category'!A:C,3,0)</f>
        <v>Key Account</v>
      </c>
      <c r="X933" s="2" t="str">
        <f>VLOOKUP(G933,'Cust Category'!A:C,2,0)</f>
        <v>CP All Public Company Limited</v>
      </c>
      <c r="Y933" s="31">
        <f t="shared" si="73"/>
        <v>62.79</v>
      </c>
      <c r="Z933">
        <f t="shared" si="74"/>
        <v>72</v>
      </c>
    </row>
    <row r="934" spans="1:26">
      <c r="A934" s="179">
        <v>45820</v>
      </c>
      <c r="B934" s="178" t="s">
        <v>5595</v>
      </c>
      <c r="C934" s="178" t="s">
        <v>5596</v>
      </c>
      <c r="D934" s="178" t="s">
        <v>12</v>
      </c>
      <c r="E934" s="178" t="s">
        <v>17</v>
      </c>
      <c r="F934" s="178" t="s">
        <v>5597</v>
      </c>
      <c r="G934" s="178" t="s">
        <v>1165</v>
      </c>
      <c r="H934" s="178" t="s">
        <v>22</v>
      </c>
      <c r="I934" s="178" t="s">
        <v>1388</v>
      </c>
      <c r="J934" s="178" t="s">
        <v>4902</v>
      </c>
      <c r="K934" s="178" t="s">
        <v>4821</v>
      </c>
      <c r="L934" s="180">
        <v>2500</v>
      </c>
      <c r="M934" s="181">
        <v>333345.7</v>
      </c>
      <c r="N934" s="2" t="str">
        <f>VLOOKUP($J934,'Material category'!B:D,2,0)</f>
        <v>ME OB</v>
      </c>
      <c r="O934" s="123">
        <f>VLOOKUP(E934,'Billing Type Category'!A:C,3,0)*$L934</f>
        <v>2500</v>
      </c>
      <c r="P934" s="123">
        <f>VLOOKUP($J934,'Material category'!B:F,5,FALSE)*O934</f>
        <v>346325</v>
      </c>
      <c r="Q934" s="123">
        <f t="shared" si="70"/>
        <v>12979.299999999988</v>
      </c>
      <c r="R934" s="6">
        <f>VLOOKUP(E934,'Billing Type Category'!A:C,3,0)*M934</f>
        <v>333345.7</v>
      </c>
      <c r="S934" s="6">
        <f>VLOOKUP($J934,'Material category'!B:F,4,FALSE)*O934</f>
        <v>400000</v>
      </c>
      <c r="T934" s="6">
        <f t="shared" si="71"/>
        <v>26168.224299065419</v>
      </c>
      <c r="U934" s="6">
        <f t="shared" si="72"/>
        <v>359513.92429906543</v>
      </c>
      <c r="V934" s="2" t="str">
        <f>VLOOKUP($J934,'Material category'!B:D,3,0)</f>
        <v>EV</v>
      </c>
      <c r="W934" s="2" t="str">
        <f>VLOOKUP(G934,'Cust Category'!A:C,3,0)</f>
        <v>Key Account</v>
      </c>
      <c r="X934" s="2" t="str">
        <f>VLOOKUP(G934,'Cust Category'!A:C,2,0)</f>
        <v>CP All Public Company Limited</v>
      </c>
      <c r="Y934" s="31">
        <f t="shared" si="73"/>
        <v>138.53</v>
      </c>
      <c r="Z934">
        <f t="shared" si="74"/>
        <v>160</v>
      </c>
    </row>
    <row r="935" spans="1:26">
      <c r="A935" s="179">
        <v>45820</v>
      </c>
      <c r="B935" s="178" t="s">
        <v>5595</v>
      </c>
      <c r="C935" s="178" t="s">
        <v>5596</v>
      </c>
      <c r="D935" s="178" t="s">
        <v>12</v>
      </c>
      <c r="E935" s="178" t="s">
        <v>17</v>
      </c>
      <c r="F935" s="178" t="s">
        <v>5597</v>
      </c>
      <c r="G935" s="178" t="s">
        <v>1165</v>
      </c>
      <c r="H935" s="178" t="s">
        <v>22</v>
      </c>
      <c r="I935" s="178" t="s">
        <v>1388</v>
      </c>
      <c r="J935" s="178" t="s">
        <v>4791</v>
      </c>
      <c r="K935" s="178" t="s">
        <v>4820</v>
      </c>
      <c r="L935" s="180">
        <v>4000</v>
      </c>
      <c r="M935" s="181">
        <v>533353.12</v>
      </c>
      <c r="N935" s="2" t="str">
        <f>VLOOKUP($J935,'Material category'!B:D,2,0)</f>
        <v>ME SB</v>
      </c>
      <c r="O935" s="123">
        <f>VLOOKUP(E935,'Billing Type Category'!A:C,3,0)*$L935</f>
        <v>4000</v>
      </c>
      <c r="P935" s="123">
        <f>VLOOKUP($J935,'Material category'!B:F,5,FALSE)*O935</f>
        <v>554120</v>
      </c>
      <c r="Q935" s="123">
        <f t="shared" si="70"/>
        <v>20766.880000000005</v>
      </c>
      <c r="R935" s="6">
        <f>VLOOKUP(E935,'Billing Type Category'!A:C,3,0)*M935</f>
        <v>533353.12</v>
      </c>
      <c r="S935" s="6">
        <f>VLOOKUP($J935,'Material category'!B:F,4,FALSE)*O935</f>
        <v>640000</v>
      </c>
      <c r="T935" s="6">
        <f t="shared" si="71"/>
        <v>41869.15887850467</v>
      </c>
      <c r="U935" s="6">
        <f t="shared" si="72"/>
        <v>575222.27887850464</v>
      </c>
      <c r="V935" s="2" t="str">
        <f>VLOOKUP($J935,'Material category'!B:D,3,0)</f>
        <v>EV</v>
      </c>
      <c r="W935" s="2" t="str">
        <f>VLOOKUP(G935,'Cust Category'!A:C,3,0)</f>
        <v>Key Account</v>
      </c>
      <c r="X935" s="2" t="str">
        <f>VLOOKUP(G935,'Cust Category'!A:C,2,0)</f>
        <v>CP All Public Company Limited</v>
      </c>
      <c r="Y935" s="31">
        <f t="shared" si="73"/>
        <v>138.53</v>
      </c>
      <c r="Z935">
        <f t="shared" si="74"/>
        <v>160</v>
      </c>
    </row>
    <row r="936" spans="1:26">
      <c r="A936" s="179">
        <v>45820</v>
      </c>
      <c r="B936" s="178" t="s">
        <v>5595</v>
      </c>
      <c r="C936" s="178" t="s">
        <v>5596</v>
      </c>
      <c r="D936" s="178" t="s">
        <v>12</v>
      </c>
      <c r="E936" s="178" t="s">
        <v>17</v>
      </c>
      <c r="F936" s="178" t="s">
        <v>5597</v>
      </c>
      <c r="G936" s="178" t="s">
        <v>1165</v>
      </c>
      <c r="H936" s="178" t="s">
        <v>22</v>
      </c>
      <c r="I936" s="178" t="s">
        <v>1388</v>
      </c>
      <c r="J936" s="178" t="s">
        <v>4792</v>
      </c>
      <c r="K936" s="178" t="s">
        <v>4851</v>
      </c>
      <c r="L936" s="180">
        <v>1500</v>
      </c>
      <c r="M936" s="181">
        <v>214391.31</v>
      </c>
      <c r="N936" s="2" t="str">
        <f>VLOOKUP($J936,'Material category'!B:D,2,0)</f>
        <v>ME OP</v>
      </c>
      <c r="O936" s="123">
        <f>VLOOKUP(E936,'Billing Type Category'!A:C,3,0)*$L936</f>
        <v>1500</v>
      </c>
      <c r="P936" s="123">
        <f>VLOOKUP($J936,'Material category'!B:F,5,FALSE)*O936</f>
        <v>227325.00000000003</v>
      </c>
      <c r="Q936" s="123">
        <f t="shared" si="70"/>
        <v>12933.690000000031</v>
      </c>
      <c r="R936" s="6">
        <f>VLOOKUP(E936,'Billing Type Category'!A:C,3,0)*M936</f>
        <v>214391.31</v>
      </c>
      <c r="S936" s="6">
        <f>VLOOKUP($J936,'Material category'!B:F,4,FALSE)*O936</f>
        <v>262500</v>
      </c>
      <c r="T936" s="6">
        <f t="shared" si="71"/>
        <v>17172.897196261682</v>
      </c>
      <c r="U936" s="6">
        <f t="shared" si="72"/>
        <v>231564.20719626168</v>
      </c>
      <c r="V936" s="2" t="str">
        <f>VLOOKUP($J936,'Material category'!B:D,3,0)</f>
        <v>EV</v>
      </c>
      <c r="W936" s="2" t="str">
        <f>VLOOKUP(G936,'Cust Category'!A:C,3,0)</f>
        <v>Key Account</v>
      </c>
      <c r="X936" s="2" t="str">
        <f>VLOOKUP(G936,'Cust Category'!A:C,2,0)</f>
        <v>CP All Public Company Limited</v>
      </c>
      <c r="Y936" s="31">
        <f t="shared" si="73"/>
        <v>151.55000000000001</v>
      </c>
      <c r="Z936">
        <f t="shared" si="74"/>
        <v>175</v>
      </c>
    </row>
    <row r="937" spans="1:26">
      <c r="A937" s="179">
        <v>45820</v>
      </c>
      <c r="B937" s="178" t="s">
        <v>5595</v>
      </c>
      <c r="C937" s="178" t="s">
        <v>5596</v>
      </c>
      <c r="D937" s="178" t="s">
        <v>12</v>
      </c>
      <c r="E937" s="178" t="s">
        <v>17</v>
      </c>
      <c r="F937" s="178" t="s">
        <v>5597</v>
      </c>
      <c r="G937" s="178" t="s">
        <v>1165</v>
      </c>
      <c r="H937" s="178" t="s">
        <v>22</v>
      </c>
      <c r="I937" s="178" t="s">
        <v>1388</v>
      </c>
      <c r="J937" s="178" t="s">
        <v>4785</v>
      </c>
      <c r="K937" s="178" t="s">
        <v>4832</v>
      </c>
      <c r="L937" s="180">
        <v>24000</v>
      </c>
      <c r="M937" s="181">
        <v>1420596.62</v>
      </c>
      <c r="N937" s="2" t="str">
        <f>VLOOKUP($J937,'Material category'!B:D,2,0)</f>
        <v>CA FL</v>
      </c>
      <c r="O937" s="123">
        <f>VLOOKUP(E937,'Billing Type Category'!A:C,3,0)*$L937</f>
        <v>24000</v>
      </c>
      <c r="P937" s="123">
        <f>VLOOKUP($J937,'Material category'!B:F,5,FALSE)*O937</f>
        <v>1506960</v>
      </c>
      <c r="Q937" s="123">
        <f t="shared" si="70"/>
        <v>86363.379999999888</v>
      </c>
      <c r="R937" s="6">
        <f>VLOOKUP(E937,'Billing Type Category'!A:C,3,0)*M937</f>
        <v>1420596.62</v>
      </c>
      <c r="S937" s="6">
        <f>VLOOKUP($J937,'Material category'!B:F,4,FALSE)*O937</f>
        <v>1728000</v>
      </c>
      <c r="T937" s="6">
        <f t="shared" si="71"/>
        <v>113046.72897196261</v>
      </c>
      <c r="U937" s="6">
        <f t="shared" si="72"/>
        <v>1533643.3489719627</v>
      </c>
      <c r="V937" s="2" t="str">
        <f>VLOOKUP($J937,'Material category'!B:D,3,0)</f>
        <v>CA</v>
      </c>
      <c r="W937" s="2" t="str">
        <f>VLOOKUP(G937,'Cust Category'!A:C,3,0)</f>
        <v>Key Account</v>
      </c>
      <c r="X937" s="2" t="str">
        <f>VLOOKUP(G937,'Cust Category'!A:C,2,0)</f>
        <v>CP All Public Company Limited</v>
      </c>
      <c r="Y937" s="31">
        <f t="shared" si="73"/>
        <v>62.79</v>
      </c>
      <c r="Z937">
        <f t="shared" si="74"/>
        <v>72</v>
      </c>
    </row>
    <row r="938" spans="1:26">
      <c r="A938" s="179">
        <v>45820</v>
      </c>
      <c r="B938" s="178" t="s">
        <v>5595</v>
      </c>
      <c r="C938" s="178" t="s">
        <v>5596</v>
      </c>
      <c r="D938" s="178" t="s">
        <v>12</v>
      </c>
      <c r="E938" s="178" t="s">
        <v>17</v>
      </c>
      <c r="F938" s="178" t="s">
        <v>5597</v>
      </c>
      <c r="G938" s="178" t="s">
        <v>1165</v>
      </c>
      <c r="H938" s="178" t="s">
        <v>22</v>
      </c>
      <c r="I938" s="178" t="s">
        <v>1388</v>
      </c>
      <c r="J938" s="178" t="s">
        <v>4782</v>
      </c>
      <c r="K938" s="178" t="s">
        <v>4833</v>
      </c>
      <c r="L938" s="180">
        <v>14000</v>
      </c>
      <c r="M938" s="181">
        <v>828681.36</v>
      </c>
      <c r="N938" s="2" t="str">
        <f>VLOOKUP($J938,'Material category'!B:D,2,0)</f>
        <v>CA BL</v>
      </c>
      <c r="O938" s="123">
        <f>VLOOKUP(E938,'Billing Type Category'!A:C,3,0)*$L938</f>
        <v>14000</v>
      </c>
      <c r="P938" s="123">
        <f>VLOOKUP($J938,'Material category'!B:F,5,FALSE)*O938</f>
        <v>879060</v>
      </c>
      <c r="Q938" s="123">
        <f t="shared" si="70"/>
        <v>50378.640000000014</v>
      </c>
      <c r="R938" s="6">
        <f>VLOOKUP(E938,'Billing Type Category'!A:C,3,0)*M938</f>
        <v>828681.36</v>
      </c>
      <c r="S938" s="6">
        <f>VLOOKUP($J938,'Material category'!B:F,4,FALSE)*O938</f>
        <v>1008000</v>
      </c>
      <c r="T938" s="6">
        <f t="shared" si="71"/>
        <v>65943.925233644855</v>
      </c>
      <c r="U938" s="6">
        <f t="shared" si="72"/>
        <v>894625.28523364489</v>
      </c>
      <c r="V938" s="2" t="str">
        <f>VLOOKUP($J938,'Material category'!B:D,3,0)</f>
        <v>CA</v>
      </c>
      <c r="W938" s="2" t="str">
        <f>VLOOKUP(G938,'Cust Category'!A:C,3,0)</f>
        <v>Key Account</v>
      </c>
      <c r="X938" s="2" t="str">
        <f>VLOOKUP(G938,'Cust Category'!A:C,2,0)</f>
        <v>CP All Public Company Limited</v>
      </c>
      <c r="Y938" s="31">
        <f t="shared" si="73"/>
        <v>62.79</v>
      </c>
      <c r="Z938">
        <f t="shared" si="74"/>
        <v>72</v>
      </c>
    </row>
    <row r="939" spans="1:26">
      <c r="A939" s="179">
        <v>45820</v>
      </c>
      <c r="B939" s="178" t="s">
        <v>5595</v>
      </c>
      <c r="C939" s="178" t="s">
        <v>5596</v>
      </c>
      <c r="D939" s="178" t="s">
        <v>12</v>
      </c>
      <c r="E939" s="178" t="s">
        <v>17</v>
      </c>
      <c r="F939" s="178" t="s">
        <v>5597</v>
      </c>
      <c r="G939" s="178" t="s">
        <v>1165</v>
      </c>
      <c r="H939" s="178" t="s">
        <v>22</v>
      </c>
      <c r="I939" s="178" t="s">
        <v>1388</v>
      </c>
      <c r="J939" s="178" t="s">
        <v>4786</v>
      </c>
      <c r="K939" s="178" t="s">
        <v>4854</v>
      </c>
      <c r="L939" s="180">
        <v>6000</v>
      </c>
      <c r="M939" s="181">
        <v>355149.15</v>
      </c>
      <c r="N939" s="2" t="str">
        <f>VLOOKUP($J939,'Material category'!B:D,2,0)</f>
        <v>CA MN</v>
      </c>
      <c r="O939" s="123">
        <f>VLOOKUP(E939,'Billing Type Category'!A:C,3,0)*$L939</f>
        <v>6000</v>
      </c>
      <c r="P939" s="123">
        <f>VLOOKUP($J939,'Material category'!B:F,5,FALSE)*O939</f>
        <v>376740</v>
      </c>
      <c r="Q939" s="123">
        <f t="shared" si="70"/>
        <v>21590.849999999977</v>
      </c>
      <c r="R939" s="6">
        <f>VLOOKUP(E939,'Billing Type Category'!A:C,3,0)*M939</f>
        <v>355149.15</v>
      </c>
      <c r="S939" s="6">
        <f>VLOOKUP($J939,'Material category'!B:F,4,FALSE)*O939</f>
        <v>432000</v>
      </c>
      <c r="T939" s="6">
        <f t="shared" si="71"/>
        <v>28261.682242990653</v>
      </c>
      <c r="U939" s="6">
        <f t="shared" si="72"/>
        <v>383410.83224299067</v>
      </c>
      <c r="V939" s="2" t="str">
        <f>VLOOKUP($J939,'Material category'!B:D,3,0)</f>
        <v>CA</v>
      </c>
      <c r="W939" s="2" t="str">
        <f>VLOOKUP(G939,'Cust Category'!A:C,3,0)</f>
        <v>Key Account</v>
      </c>
      <c r="X939" s="2" t="str">
        <f>VLOOKUP(G939,'Cust Category'!A:C,2,0)</f>
        <v>CP All Public Company Limited</v>
      </c>
      <c r="Y939" s="31">
        <f t="shared" si="73"/>
        <v>62.79</v>
      </c>
      <c r="Z939">
        <f t="shared" si="74"/>
        <v>72</v>
      </c>
    </row>
    <row r="940" spans="1:26">
      <c r="A940" s="179">
        <v>45820</v>
      </c>
      <c r="B940" s="178" t="s">
        <v>5595</v>
      </c>
      <c r="C940" s="178" t="s">
        <v>5596</v>
      </c>
      <c r="D940" s="178" t="s">
        <v>12</v>
      </c>
      <c r="E940" s="178" t="s">
        <v>17</v>
      </c>
      <c r="F940" s="178" t="s">
        <v>5597</v>
      </c>
      <c r="G940" s="178" t="s">
        <v>1165</v>
      </c>
      <c r="H940" s="178" t="s">
        <v>22</v>
      </c>
      <c r="I940" s="178" t="s">
        <v>1388</v>
      </c>
      <c r="J940" s="178" t="s">
        <v>4801</v>
      </c>
      <c r="K940" s="178" t="s">
        <v>4834</v>
      </c>
      <c r="L940" s="180">
        <v>12000</v>
      </c>
      <c r="M940" s="181">
        <v>710298.55</v>
      </c>
      <c r="N940" s="2" t="str">
        <f>VLOOKUP($J940,'Material category'!B:D,2,0)</f>
        <v>CA 100S YL</v>
      </c>
      <c r="O940" s="123">
        <f>VLOOKUP(E940,'Billing Type Category'!A:C,3,0)*$L940</f>
        <v>12000</v>
      </c>
      <c r="P940" s="123">
        <f>VLOOKUP($J940,'Material category'!B:F,5,FALSE)*O940</f>
        <v>753480</v>
      </c>
      <c r="Q940" s="123">
        <f t="shared" si="70"/>
        <v>43181.449999999953</v>
      </c>
      <c r="R940" s="6">
        <f>VLOOKUP(E940,'Billing Type Category'!A:C,3,0)*M940</f>
        <v>710298.55</v>
      </c>
      <c r="S940" s="6">
        <f>VLOOKUP($J940,'Material category'!B:F,4,FALSE)*O940</f>
        <v>864000</v>
      </c>
      <c r="T940" s="6">
        <f t="shared" si="71"/>
        <v>56523.364485981307</v>
      </c>
      <c r="U940" s="6">
        <f t="shared" si="72"/>
        <v>766821.91448598134</v>
      </c>
      <c r="V940" s="2" t="str">
        <f>VLOOKUP($J940,'Material category'!B:D,3,0)</f>
        <v>CAHD</v>
      </c>
      <c r="W940" s="2" t="str">
        <f>VLOOKUP(G940,'Cust Category'!A:C,3,0)</f>
        <v>Key Account</v>
      </c>
      <c r="X940" s="2" t="str">
        <f>VLOOKUP(G940,'Cust Category'!A:C,2,0)</f>
        <v>CP All Public Company Limited</v>
      </c>
      <c r="Y940" s="31">
        <f t="shared" si="73"/>
        <v>62.79</v>
      </c>
      <c r="Z940">
        <f t="shared" si="74"/>
        <v>72</v>
      </c>
    </row>
    <row r="941" spans="1:26">
      <c r="A941" s="179">
        <v>45820</v>
      </c>
      <c r="B941" s="178" t="s">
        <v>5595</v>
      </c>
      <c r="C941" s="178" t="s">
        <v>5596</v>
      </c>
      <c r="D941" s="178" t="s">
        <v>12</v>
      </c>
      <c r="E941" s="178" t="s">
        <v>17</v>
      </c>
      <c r="F941" s="178" t="s">
        <v>5597</v>
      </c>
      <c r="G941" s="178" t="s">
        <v>1165</v>
      </c>
      <c r="H941" s="178" t="s">
        <v>22</v>
      </c>
      <c r="I941" s="178" t="s">
        <v>1388</v>
      </c>
      <c r="J941" s="178" t="s">
        <v>4806</v>
      </c>
      <c r="K941" s="178" t="s">
        <v>4852</v>
      </c>
      <c r="L941" s="180">
        <v>4000</v>
      </c>
      <c r="M941" s="181">
        <v>236766.18</v>
      </c>
      <c r="N941" s="2" t="str">
        <f>VLOOKUP($J941,'Material category'!B:D,2,0)</f>
        <v>CA 100S GR</v>
      </c>
      <c r="O941" s="123">
        <f>VLOOKUP(E941,'Billing Type Category'!A:C,3,0)*$L941</f>
        <v>4000</v>
      </c>
      <c r="P941" s="123">
        <f>VLOOKUP($J941,'Material category'!B:F,5,FALSE)*O941</f>
        <v>251160</v>
      </c>
      <c r="Q941" s="123">
        <f t="shared" si="70"/>
        <v>14393.820000000007</v>
      </c>
      <c r="R941" s="6">
        <f>VLOOKUP(E941,'Billing Type Category'!A:C,3,0)*M941</f>
        <v>236766.18</v>
      </c>
      <c r="S941" s="6">
        <f>VLOOKUP($J941,'Material category'!B:F,4,FALSE)*O941</f>
        <v>288000</v>
      </c>
      <c r="T941" s="6">
        <f t="shared" si="71"/>
        <v>18841.121495327101</v>
      </c>
      <c r="U941" s="6">
        <f t="shared" si="72"/>
        <v>255607.30149532709</v>
      </c>
      <c r="V941" s="2" t="str">
        <f>VLOOKUP($J941,'Material category'!B:D,3,0)</f>
        <v>CAHD</v>
      </c>
      <c r="W941" s="2" t="str">
        <f>VLOOKUP(G941,'Cust Category'!A:C,3,0)</f>
        <v>Key Account</v>
      </c>
      <c r="X941" s="2" t="str">
        <f>VLOOKUP(G941,'Cust Category'!A:C,2,0)</f>
        <v>CP All Public Company Limited</v>
      </c>
      <c r="Y941" s="31">
        <f t="shared" si="73"/>
        <v>62.79</v>
      </c>
      <c r="Z941">
        <f t="shared" si="74"/>
        <v>72</v>
      </c>
    </row>
    <row r="942" spans="1:26">
      <c r="A942" s="179">
        <v>45820</v>
      </c>
      <c r="B942" s="178" t="s">
        <v>5598</v>
      </c>
      <c r="C942" s="178" t="s">
        <v>5599</v>
      </c>
      <c r="D942" s="178" t="s">
        <v>12</v>
      </c>
      <c r="E942" s="178" t="s">
        <v>17</v>
      </c>
      <c r="F942" s="178" t="s">
        <v>5600</v>
      </c>
      <c r="G942" s="178" t="s">
        <v>1165</v>
      </c>
      <c r="H942" s="178" t="s">
        <v>22</v>
      </c>
      <c r="I942" s="178" t="s">
        <v>1388</v>
      </c>
      <c r="J942" s="178" t="s">
        <v>4874</v>
      </c>
      <c r="K942" s="178" t="s">
        <v>4822</v>
      </c>
      <c r="L942" s="180">
        <v>1000</v>
      </c>
      <c r="M942" s="181">
        <v>98949.53</v>
      </c>
      <c r="N942" s="2" t="str">
        <f>VLOOKUP($J942,'Material category'!B:D,2,0)</f>
        <v>WI BL</v>
      </c>
      <c r="O942" s="123">
        <f>VLOOKUP(E942,'Billing Type Category'!A:C,3,0)*$L942</f>
        <v>1000</v>
      </c>
      <c r="P942" s="123">
        <f>VLOOKUP($J942,'Material category'!B:F,5,FALSE)*O942</f>
        <v>104150</v>
      </c>
      <c r="Q942" s="123">
        <f t="shared" si="70"/>
        <v>5200.4700000000012</v>
      </c>
      <c r="R942" s="6">
        <f>VLOOKUP(E942,'Billing Type Category'!A:C,3,0)*M942</f>
        <v>98949.53</v>
      </c>
      <c r="S942" s="6">
        <f>VLOOKUP($J942,'Material category'!B:F,4,FALSE)*O942</f>
        <v>120000</v>
      </c>
      <c r="T942" s="6">
        <f t="shared" si="71"/>
        <v>7850.467289719626</v>
      </c>
      <c r="U942" s="6">
        <f t="shared" si="72"/>
        <v>106799.99728971963</v>
      </c>
      <c r="V942" s="2" t="str">
        <f>VLOOKUP($J942,'Material category'!B:D,3,0)</f>
        <v>WI</v>
      </c>
      <c r="W942" s="2" t="str">
        <f>VLOOKUP(G942,'Cust Category'!A:C,3,0)</f>
        <v>Key Account</v>
      </c>
      <c r="X942" s="2" t="str">
        <f>VLOOKUP(G942,'Cust Category'!A:C,2,0)</f>
        <v>CP All Public Company Limited</v>
      </c>
      <c r="Y942" s="31">
        <f t="shared" si="73"/>
        <v>104.15</v>
      </c>
      <c r="Z942">
        <f t="shared" si="74"/>
        <v>120</v>
      </c>
    </row>
    <row r="943" spans="1:26">
      <c r="A943" s="179">
        <v>45820</v>
      </c>
      <c r="B943" s="178" t="s">
        <v>5598</v>
      </c>
      <c r="C943" s="178" t="s">
        <v>5599</v>
      </c>
      <c r="D943" s="178" t="s">
        <v>12</v>
      </c>
      <c r="E943" s="178" t="s">
        <v>17</v>
      </c>
      <c r="F943" s="178" t="s">
        <v>5600</v>
      </c>
      <c r="G943" s="178" t="s">
        <v>1165</v>
      </c>
      <c r="H943" s="178" t="s">
        <v>22</v>
      </c>
      <c r="I943" s="178" t="s">
        <v>1388</v>
      </c>
      <c r="J943" s="178" t="s">
        <v>4898</v>
      </c>
      <c r="K943" s="178" t="s">
        <v>4830</v>
      </c>
      <c r="L943" s="180">
        <v>6000</v>
      </c>
      <c r="M943" s="181">
        <v>355149.27</v>
      </c>
      <c r="N943" s="2" t="str">
        <f>VLOOKUP($J943,'Material category'!B:D,2,0)</f>
        <v>WC RE</v>
      </c>
      <c r="O943" s="123">
        <f>VLOOKUP(E943,'Billing Type Category'!A:C,3,0)*$L943</f>
        <v>6000</v>
      </c>
      <c r="P943" s="123">
        <f>VLOOKUP($J943,'Material category'!B:F,5,FALSE)*O943</f>
        <v>376740</v>
      </c>
      <c r="Q943" s="123">
        <f t="shared" si="70"/>
        <v>21590.729999999981</v>
      </c>
      <c r="R943" s="6">
        <f>VLOOKUP(E943,'Billing Type Category'!A:C,3,0)*M943</f>
        <v>355149.27</v>
      </c>
      <c r="S943" s="6">
        <f>VLOOKUP($J943,'Material category'!B:F,4,FALSE)*O943</f>
        <v>432000</v>
      </c>
      <c r="T943" s="6">
        <f t="shared" si="71"/>
        <v>28261.682242990653</v>
      </c>
      <c r="U943" s="6">
        <f t="shared" si="72"/>
        <v>383410.95224299066</v>
      </c>
      <c r="V943" s="2" t="str">
        <f>VLOOKUP($J943,'Material category'!B:D,3,0)</f>
        <v>WI</v>
      </c>
      <c r="W943" s="2" t="str">
        <f>VLOOKUP(G943,'Cust Category'!A:C,3,0)</f>
        <v>Key Account</v>
      </c>
      <c r="X943" s="2" t="str">
        <f>VLOOKUP(G943,'Cust Category'!A:C,2,0)</f>
        <v>CP All Public Company Limited</v>
      </c>
      <c r="Y943" s="31">
        <f t="shared" si="73"/>
        <v>62.79</v>
      </c>
      <c r="Z943">
        <f t="shared" si="74"/>
        <v>72</v>
      </c>
    </row>
    <row r="944" spans="1:26">
      <c r="A944" s="179">
        <v>45820</v>
      </c>
      <c r="B944" s="178" t="s">
        <v>5598</v>
      </c>
      <c r="C944" s="178" t="s">
        <v>5599</v>
      </c>
      <c r="D944" s="178" t="s">
        <v>12</v>
      </c>
      <c r="E944" s="178" t="s">
        <v>17</v>
      </c>
      <c r="F944" s="178" t="s">
        <v>5600</v>
      </c>
      <c r="G944" s="178" t="s">
        <v>1165</v>
      </c>
      <c r="H944" s="178" t="s">
        <v>22</v>
      </c>
      <c r="I944" s="178" t="s">
        <v>1388</v>
      </c>
      <c r="J944" s="178" t="s">
        <v>4886</v>
      </c>
      <c r="K944" s="178" t="s">
        <v>4829</v>
      </c>
      <c r="L944" s="180">
        <v>10000</v>
      </c>
      <c r="M944" s="181">
        <v>591915.46</v>
      </c>
      <c r="N944" s="2" t="str">
        <f>VLOOKUP($J944,'Material category'!B:D,2,0)</f>
        <v>WC BL</v>
      </c>
      <c r="O944" s="123">
        <f>VLOOKUP(E944,'Billing Type Category'!A:C,3,0)*$L944</f>
        <v>10000</v>
      </c>
      <c r="P944" s="123">
        <f>VLOOKUP($J944,'Material category'!B:F,5,FALSE)*O944</f>
        <v>627900</v>
      </c>
      <c r="Q944" s="123">
        <f t="shared" si="70"/>
        <v>35984.540000000037</v>
      </c>
      <c r="R944" s="6">
        <f>VLOOKUP(E944,'Billing Type Category'!A:C,3,0)*M944</f>
        <v>591915.46</v>
      </c>
      <c r="S944" s="6">
        <f>VLOOKUP($J944,'Material category'!B:F,4,FALSE)*O944</f>
        <v>720000</v>
      </c>
      <c r="T944" s="6">
        <f t="shared" si="71"/>
        <v>47102.803738317758</v>
      </c>
      <c r="U944" s="6">
        <f t="shared" si="72"/>
        <v>639018.26373831776</v>
      </c>
      <c r="V944" s="2" t="str">
        <f>VLOOKUP($J944,'Material category'!B:D,3,0)</f>
        <v>WI</v>
      </c>
      <c r="W944" s="2" t="str">
        <f>VLOOKUP(G944,'Cust Category'!A:C,3,0)</f>
        <v>Key Account</v>
      </c>
      <c r="X944" s="2" t="str">
        <f>VLOOKUP(G944,'Cust Category'!A:C,2,0)</f>
        <v>CP All Public Company Limited</v>
      </c>
      <c r="Y944" s="31">
        <f t="shared" si="73"/>
        <v>62.79</v>
      </c>
      <c r="Z944">
        <f t="shared" si="74"/>
        <v>72</v>
      </c>
    </row>
    <row r="945" spans="1:26">
      <c r="A945" s="179">
        <v>45820</v>
      </c>
      <c r="B945" s="178" t="s">
        <v>5598</v>
      </c>
      <c r="C945" s="178" t="s">
        <v>5599</v>
      </c>
      <c r="D945" s="178" t="s">
        <v>12</v>
      </c>
      <c r="E945" s="178" t="s">
        <v>17</v>
      </c>
      <c r="F945" s="178" t="s">
        <v>5600</v>
      </c>
      <c r="G945" s="178" t="s">
        <v>1165</v>
      </c>
      <c r="H945" s="178" t="s">
        <v>22</v>
      </c>
      <c r="I945" s="178" t="s">
        <v>1388</v>
      </c>
      <c r="J945" s="178" t="s">
        <v>4900</v>
      </c>
      <c r="K945" s="178" t="s">
        <v>4831</v>
      </c>
      <c r="L945" s="180">
        <v>5500</v>
      </c>
      <c r="M945" s="181">
        <v>325553.5</v>
      </c>
      <c r="N945" s="2" t="str">
        <f>VLOOKUP($J945,'Material category'!B:D,2,0)</f>
        <v>WC GR</v>
      </c>
      <c r="O945" s="123">
        <f>VLOOKUP(E945,'Billing Type Category'!A:C,3,0)*$L945</f>
        <v>5500</v>
      </c>
      <c r="P945" s="123">
        <f>VLOOKUP($J945,'Material category'!B:F,5,FALSE)*O945</f>
        <v>345345</v>
      </c>
      <c r="Q945" s="123">
        <f t="shared" si="70"/>
        <v>19791.5</v>
      </c>
      <c r="R945" s="6">
        <f>VLOOKUP(E945,'Billing Type Category'!A:C,3,0)*M945</f>
        <v>325553.5</v>
      </c>
      <c r="S945" s="6">
        <f>VLOOKUP($J945,'Material category'!B:F,4,FALSE)*O945</f>
        <v>396000</v>
      </c>
      <c r="T945" s="6">
        <f t="shared" si="71"/>
        <v>25906.542056074766</v>
      </c>
      <c r="U945" s="6">
        <f t="shared" si="72"/>
        <v>351460.04205607477</v>
      </c>
      <c r="V945" s="2" t="str">
        <f>VLOOKUP($J945,'Material category'!B:D,3,0)</f>
        <v>WI</v>
      </c>
      <c r="W945" s="2" t="str">
        <f>VLOOKUP(G945,'Cust Category'!A:C,3,0)</f>
        <v>Key Account</v>
      </c>
      <c r="X945" s="2" t="str">
        <f>VLOOKUP(G945,'Cust Category'!A:C,2,0)</f>
        <v>CP All Public Company Limited</v>
      </c>
      <c r="Y945" s="31">
        <f t="shared" si="73"/>
        <v>62.79</v>
      </c>
      <c r="Z945">
        <f t="shared" si="74"/>
        <v>72</v>
      </c>
    </row>
    <row r="946" spans="1:26">
      <c r="A946" s="179">
        <v>45820</v>
      </c>
      <c r="B946" s="178" t="s">
        <v>5601</v>
      </c>
      <c r="C946" s="178" t="s">
        <v>5602</v>
      </c>
      <c r="D946" s="178" t="s">
        <v>12</v>
      </c>
      <c r="E946" s="178" t="s">
        <v>17</v>
      </c>
      <c r="F946" s="178" t="s">
        <v>5603</v>
      </c>
      <c r="G946" s="178" t="s">
        <v>1165</v>
      </c>
      <c r="H946" s="178" t="s">
        <v>22</v>
      </c>
      <c r="I946" s="178" t="s">
        <v>1387</v>
      </c>
      <c r="J946" s="178" t="s">
        <v>4902</v>
      </c>
      <c r="K946" s="178" t="s">
        <v>4821</v>
      </c>
      <c r="L946" s="180">
        <v>1000</v>
      </c>
      <c r="M946" s="181">
        <v>133338.28</v>
      </c>
      <c r="N946" s="2" t="str">
        <f>VLOOKUP($J946,'Material category'!B:D,2,0)</f>
        <v>ME OB</v>
      </c>
      <c r="O946" s="123">
        <f>VLOOKUP(E946,'Billing Type Category'!A:C,3,0)*$L946</f>
        <v>1000</v>
      </c>
      <c r="P946" s="123">
        <f>VLOOKUP($J946,'Material category'!B:F,5,FALSE)*O946</f>
        <v>138530</v>
      </c>
      <c r="Q946" s="123">
        <f t="shared" si="70"/>
        <v>5191.7200000000012</v>
      </c>
      <c r="R946" s="6">
        <f>VLOOKUP(E946,'Billing Type Category'!A:C,3,0)*M946</f>
        <v>133338.28</v>
      </c>
      <c r="S946" s="6">
        <f>VLOOKUP($J946,'Material category'!B:F,4,FALSE)*O946</f>
        <v>160000</v>
      </c>
      <c r="T946" s="6">
        <f t="shared" si="71"/>
        <v>10467.289719626167</v>
      </c>
      <c r="U946" s="6">
        <f t="shared" si="72"/>
        <v>143805.56971962616</v>
      </c>
      <c r="V946" s="2" t="str">
        <f>VLOOKUP($J946,'Material category'!B:D,3,0)</f>
        <v>EV</v>
      </c>
      <c r="W946" s="2" t="str">
        <f>VLOOKUP(G946,'Cust Category'!A:C,3,0)</f>
        <v>Key Account</v>
      </c>
      <c r="X946" s="2" t="str">
        <f>VLOOKUP(G946,'Cust Category'!A:C,2,0)</f>
        <v>CP All Public Company Limited</v>
      </c>
      <c r="Y946" s="31">
        <f t="shared" si="73"/>
        <v>138.53</v>
      </c>
      <c r="Z946">
        <f t="shared" si="74"/>
        <v>160</v>
      </c>
    </row>
    <row r="947" spans="1:26">
      <c r="A947" s="179">
        <v>45820</v>
      </c>
      <c r="B947" s="178" t="s">
        <v>5601</v>
      </c>
      <c r="C947" s="178" t="s">
        <v>5602</v>
      </c>
      <c r="D947" s="178" t="s">
        <v>12</v>
      </c>
      <c r="E947" s="178" t="s">
        <v>17</v>
      </c>
      <c r="F947" s="178" t="s">
        <v>5603</v>
      </c>
      <c r="G947" s="178" t="s">
        <v>1165</v>
      </c>
      <c r="H947" s="178" t="s">
        <v>22</v>
      </c>
      <c r="I947" s="178" t="s">
        <v>1387</v>
      </c>
      <c r="J947" s="178" t="s">
        <v>4791</v>
      </c>
      <c r="K947" s="178" t="s">
        <v>4820</v>
      </c>
      <c r="L947" s="180">
        <v>2000</v>
      </c>
      <c r="M947" s="181">
        <v>266676.56</v>
      </c>
      <c r="N947" s="2" t="str">
        <f>VLOOKUP($J947,'Material category'!B:D,2,0)</f>
        <v>ME SB</v>
      </c>
      <c r="O947" s="123">
        <f>VLOOKUP(E947,'Billing Type Category'!A:C,3,0)*$L947</f>
        <v>2000</v>
      </c>
      <c r="P947" s="123">
        <f>VLOOKUP($J947,'Material category'!B:F,5,FALSE)*O947</f>
        <v>277060</v>
      </c>
      <c r="Q947" s="123">
        <f t="shared" si="70"/>
        <v>10383.440000000002</v>
      </c>
      <c r="R947" s="6">
        <f>VLOOKUP(E947,'Billing Type Category'!A:C,3,0)*M947</f>
        <v>266676.56</v>
      </c>
      <c r="S947" s="6">
        <f>VLOOKUP($J947,'Material category'!B:F,4,FALSE)*O947</f>
        <v>320000</v>
      </c>
      <c r="T947" s="6">
        <f t="shared" si="71"/>
        <v>20934.579439252335</v>
      </c>
      <c r="U947" s="6">
        <f t="shared" si="72"/>
        <v>287611.13943925232</v>
      </c>
      <c r="V947" s="2" t="str">
        <f>VLOOKUP($J947,'Material category'!B:D,3,0)</f>
        <v>EV</v>
      </c>
      <c r="W947" s="2" t="str">
        <f>VLOOKUP(G947,'Cust Category'!A:C,3,0)</f>
        <v>Key Account</v>
      </c>
      <c r="X947" s="2" t="str">
        <f>VLOOKUP(G947,'Cust Category'!A:C,2,0)</f>
        <v>CP All Public Company Limited</v>
      </c>
      <c r="Y947" s="31">
        <f t="shared" si="73"/>
        <v>138.53</v>
      </c>
      <c r="Z947">
        <f t="shared" si="74"/>
        <v>160</v>
      </c>
    </row>
    <row r="948" spans="1:26">
      <c r="A948" s="179">
        <v>45820</v>
      </c>
      <c r="B948" s="178" t="s">
        <v>5601</v>
      </c>
      <c r="C948" s="178" t="s">
        <v>5602</v>
      </c>
      <c r="D948" s="178" t="s">
        <v>12</v>
      </c>
      <c r="E948" s="178" t="s">
        <v>17</v>
      </c>
      <c r="F948" s="178" t="s">
        <v>5603</v>
      </c>
      <c r="G948" s="178" t="s">
        <v>1165</v>
      </c>
      <c r="H948" s="178" t="s">
        <v>22</v>
      </c>
      <c r="I948" s="178" t="s">
        <v>1387</v>
      </c>
      <c r="J948" s="178" t="s">
        <v>4792</v>
      </c>
      <c r="K948" s="178" t="s">
        <v>4851</v>
      </c>
      <c r="L948" s="180">
        <v>1500</v>
      </c>
      <c r="M948" s="181">
        <v>214391.31</v>
      </c>
      <c r="N948" s="2" t="str">
        <f>VLOOKUP($J948,'Material category'!B:D,2,0)</f>
        <v>ME OP</v>
      </c>
      <c r="O948" s="123">
        <f>VLOOKUP(E948,'Billing Type Category'!A:C,3,0)*$L948</f>
        <v>1500</v>
      </c>
      <c r="P948" s="123">
        <f>VLOOKUP($J948,'Material category'!B:F,5,FALSE)*O948</f>
        <v>227325.00000000003</v>
      </c>
      <c r="Q948" s="123">
        <f t="shared" si="70"/>
        <v>12933.690000000031</v>
      </c>
      <c r="R948" s="6">
        <f>VLOOKUP(E948,'Billing Type Category'!A:C,3,0)*M948</f>
        <v>214391.31</v>
      </c>
      <c r="S948" s="6">
        <f>VLOOKUP($J948,'Material category'!B:F,4,FALSE)*O948</f>
        <v>262500</v>
      </c>
      <c r="T948" s="6">
        <f t="shared" si="71"/>
        <v>17172.897196261682</v>
      </c>
      <c r="U948" s="6">
        <f t="shared" si="72"/>
        <v>231564.20719626168</v>
      </c>
      <c r="V948" s="2" t="str">
        <f>VLOOKUP($J948,'Material category'!B:D,3,0)</f>
        <v>EV</v>
      </c>
      <c r="W948" s="2" t="str">
        <f>VLOOKUP(G948,'Cust Category'!A:C,3,0)</f>
        <v>Key Account</v>
      </c>
      <c r="X948" s="2" t="str">
        <f>VLOOKUP(G948,'Cust Category'!A:C,2,0)</f>
        <v>CP All Public Company Limited</v>
      </c>
      <c r="Y948" s="31">
        <f t="shared" si="73"/>
        <v>151.55000000000001</v>
      </c>
      <c r="Z948">
        <f t="shared" si="74"/>
        <v>175</v>
      </c>
    </row>
    <row r="949" spans="1:26">
      <c r="A949" s="179">
        <v>45820</v>
      </c>
      <c r="B949" s="178" t="s">
        <v>5601</v>
      </c>
      <c r="C949" s="178" t="s">
        <v>5602</v>
      </c>
      <c r="D949" s="178" t="s">
        <v>12</v>
      </c>
      <c r="E949" s="178" t="s">
        <v>17</v>
      </c>
      <c r="F949" s="178" t="s">
        <v>5603</v>
      </c>
      <c r="G949" s="178" t="s">
        <v>1165</v>
      </c>
      <c r="H949" s="178" t="s">
        <v>22</v>
      </c>
      <c r="I949" s="178" t="s">
        <v>1387</v>
      </c>
      <c r="J949" s="178" t="s">
        <v>4785</v>
      </c>
      <c r="K949" s="178" t="s">
        <v>4832</v>
      </c>
      <c r="L949" s="180">
        <v>24000</v>
      </c>
      <c r="M949" s="181">
        <v>1420596.62</v>
      </c>
      <c r="N949" s="2" t="str">
        <f>VLOOKUP($J949,'Material category'!B:D,2,0)</f>
        <v>CA FL</v>
      </c>
      <c r="O949" s="123">
        <f>VLOOKUP(E949,'Billing Type Category'!A:C,3,0)*$L949</f>
        <v>24000</v>
      </c>
      <c r="P949" s="123">
        <f>VLOOKUP($J949,'Material category'!B:F,5,FALSE)*O949</f>
        <v>1506960</v>
      </c>
      <c r="Q949" s="123">
        <f t="shared" si="70"/>
        <v>86363.379999999888</v>
      </c>
      <c r="R949" s="6">
        <f>VLOOKUP(E949,'Billing Type Category'!A:C,3,0)*M949</f>
        <v>1420596.62</v>
      </c>
      <c r="S949" s="6">
        <f>VLOOKUP($J949,'Material category'!B:F,4,FALSE)*O949</f>
        <v>1728000</v>
      </c>
      <c r="T949" s="6">
        <f t="shared" si="71"/>
        <v>113046.72897196261</v>
      </c>
      <c r="U949" s="6">
        <f t="shared" si="72"/>
        <v>1533643.3489719627</v>
      </c>
      <c r="V949" s="2" t="str">
        <f>VLOOKUP($J949,'Material category'!B:D,3,0)</f>
        <v>CA</v>
      </c>
      <c r="W949" s="2" t="str">
        <f>VLOOKUP(G949,'Cust Category'!A:C,3,0)</f>
        <v>Key Account</v>
      </c>
      <c r="X949" s="2" t="str">
        <f>VLOOKUP(G949,'Cust Category'!A:C,2,0)</f>
        <v>CP All Public Company Limited</v>
      </c>
      <c r="Y949" s="31">
        <f t="shared" si="73"/>
        <v>62.79</v>
      </c>
      <c r="Z949">
        <f t="shared" si="74"/>
        <v>72</v>
      </c>
    </row>
    <row r="950" spans="1:26">
      <c r="A950" s="179">
        <v>45820</v>
      </c>
      <c r="B950" s="178" t="s">
        <v>5601</v>
      </c>
      <c r="C950" s="178" t="s">
        <v>5602</v>
      </c>
      <c r="D950" s="178" t="s">
        <v>12</v>
      </c>
      <c r="E950" s="178" t="s">
        <v>17</v>
      </c>
      <c r="F950" s="178" t="s">
        <v>5603</v>
      </c>
      <c r="G950" s="178" t="s">
        <v>1165</v>
      </c>
      <c r="H950" s="178" t="s">
        <v>22</v>
      </c>
      <c r="I950" s="178" t="s">
        <v>1387</v>
      </c>
      <c r="J950" s="178" t="s">
        <v>4782</v>
      </c>
      <c r="K950" s="178" t="s">
        <v>4833</v>
      </c>
      <c r="L950" s="180">
        <v>8000</v>
      </c>
      <c r="M950" s="181">
        <v>473532.21</v>
      </c>
      <c r="N950" s="2" t="str">
        <f>VLOOKUP($J950,'Material category'!B:D,2,0)</f>
        <v>CA BL</v>
      </c>
      <c r="O950" s="123">
        <f>VLOOKUP(E950,'Billing Type Category'!A:C,3,0)*$L950</f>
        <v>8000</v>
      </c>
      <c r="P950" s="123">
        <f>VLOOKUP($J950,'Material category'!B:F,5,FALSE)*O950</f>
        <v>502320</v>
      </c>
      <c r="Q950" s="123">
        <f t="shared" si="70"/>
        <v>28787.789999999979</v>
      </c>
      <c r="R950" s="6">
        <f>VLOOKUP(E950,'Billing Type Category'!A:C,3,0)*M950</f>
        <v>473532.21</v>
      </c>
      <c r="S950" s="6">
        <f>VLOOKUP($J950,'Material category'!B:F,4,FALSE)*O950</f>
        <v>576000</v>
      </c>
      <c r="T950" s="6">
        <f t="shared" si="71"/>
        <v>37682.242990654202</v>
      </c>
      <c r="U950" s="6">
        <f t="shared" si="72"/>
        <v>511214.45299065422</v>
      </c>
      <c r="V950" s="2" t="str">
        <f>VLOOKUP($J950,'Material category'!B:D,3,0)</f>
        <v>CA</v>
      </c>
      <c r="W950" s="2" t="str">
        <f>VLOOKUP(G950,'Cust Category'!A:C,3,0)</f>
        <v>Key Account</v>
      </c>
      <c r="X950" s="2" t="str">
        <f>VLOOKUP(G950,'Cust Category'!A:C,2,0)</f>
        <v>CP All Public Company Limited</v>
      </c>
      <c r="Y950" s="31">
        <f t="shared" si="73"/>
        <v>62.79</v>
      </c>
      <c r="Z950">
        <f t="shared" si="74"/>
        <v>72</v>
      </c>
    </row>
    <row r="951" spans="1:26">
      <c r="A951" s="179">
        <v>45820</v>
      </c>
      <c r="B951" s="178" t="s">
        <v>5601</v>
      </c>
      <c r="C951" s="178" t="s">
        <v>5602</v>
      </c>
      <c r="D951" s="178" t="s">
        <v>12</v>
      </c>
      <c r="E951" s="178" t="s">
        <v>17</v>
      </c>
      <c r="F951" s="178" t="s">
        <v>5603</v>
      </c>
      <c r="G951" s="178" t="s">
        <v>1165</v>
      </c>
      <c r="H951" s="178" t="s">
        <v>22</v>
      </c>
      <c r="I951" s="178" t="s">
        <v>1387</v>
      </c>
      <c r="J951" s="178" t="s">
        <v>4786</v>
      </c>
      <c r="K951" s="178" t="s">
        <v>4854</v>
      </c>
      <c r="L951" s="180">
        <v>5000</v>
      </c>
      <c r="M951" s="181">
        <v>295957.63</v>
      </c>
      <c r="N951" s="2" t="str">
        <f>VLOOKUP($J951,'Material category'!B:D,2,0)</f>
        <v>CA MN</v>
      </c>
      <c r="O951" s="123">
        <f>VLOOKUP(E951,'Billing Type Category'!A:C,3,0)*$L951</f>
        <v>5000</v>
      </c>
      <c r="P951" s="123">
        <f>VLOOKUP($J951,'Material category'!B:F,5,FALSE)*O951</f>
        <v>313950</v>
      </c>
      <c r="Q951" s="123">
        <f t="shared" si="70"/>
        <v>17992.369999999995</v>
      </c>
      <c r="R951" s="6">
        <f>VLOOKUP(E951,'Billing Type Category'!A:C,3,0)*M951</f>
        <v>295957.63</v>
      </c>
      <c r="S951" s="6">
        <f>VLOOKUP($J951,'Material category'!B:F,4,FALSE)*O951</f>
        <v>360000</v>
      </c>
      <c r="T951" s="6">
        <f t="shared" si="71"/>
        <v>23551.401869158879</v>
      </c>
      <c r="U951" s="6">
        <f t="shared" si="72"/>
        <v>319509.03186915891</v>
      </c>
      <c r="V951" s="2" t="str">
        <f>VLOOKUP($J951,'Material category'!B:D,3,0)</f>
        <v>CA</v>
      </c>
      <c r="W951" s="2" t="str">
        <f>VLOOKUP(G951,'Cust Category'!A:C,3,0)</f>
        <v>Key Account</v>
      </c>
      <c r="X951" s="2" t="str">
        <f>VLOOKUP(G951,'Cust Category'!A:C,2,0)</f>
        <v>CP All Public Company Limited</v>
      </c>
      <c r="Y951" s="31">
        <f t="shared" si="73"/>
        <v>62.79</v>
      </c>
      <c r="Z951">
        <f t="shared" si="74"/>
        <v>72</v>
      </c>
    </row>
    <row r="952" spans="1:26">
      <c r="A952" s="179">
        <v>45820</v>
      </c>
      <c r="B952" s="178" t="s">
        <v>5601</v>
      </c>
      <c r="C952" s="178" t="s">
        <v>5602</v>
      </c>
      <c r="D952" s="178" t="s">
        <v>12</v>
      </c>
      <c r="E952" s="178" t="s">
        <v>17</v>
      </c>
      <c r="F952" s="178" t="s">
        <v>5603</v>
      </c>
      <c r="G952" s="178" t="s">
        <v>1165</v>
      </c>
      <c r="H952" s="178" t="s">
        <v>22</v>
      </c>
      <c r="I952" s="178" t="s">
        <v>1387</v>
      </c>
      <c r="J952" s="178" t="s">
        <v>4801</v>
      </c>
      <c r="K952" s="178" t="s">
        <v>4834</v>
      </c>
      <c r="L952" s="180">
        <v>12000</v>
      </c>
      <c r="M952" s="181">
        <v>710298.55</v>
      </c>
      <c r="N952" s="2" t="str">
        <f>VLOOKUP($J952,'Material category'!B:D,2,0)</f>
        <v>CA 100S YL</v>
      </c>
      <c r="O952" s="123">
        <f>VLOOKUP(E952,'Billing Type Category'!A:C,3,0)*$L952</f>
        <v>12000</v>
      </c>
      <c r="P952" s="123">
        <f>VLOOKUP($J952,'Material category'!B:F,5,FALSE)*O952</f>
        <v>753480</v>
      </c>
      <c r="Q952" s="123">
        <f t="shared" si="70"/>
        <v>43181.449999999953</v>
      </c>
      <c r="R952" s="6">
        <f>VLOOKUP(E952,'Billing Type Category'!A:C,3,0)*M952</f>
        <v>710298.55</v>
      </c>
      <c r="S952" s="6">
        <f>VLOOKUP($J952,'Material category'!B:F,4,FALSE)*O952</f>
        <v>864000</v>
      </c>
      <c r="T952" s="6">
        <f t="shared" si="71"/>
        <v>56523.364485981307</v>
      </c>
      <c r="U952" s="6">
        <f t="shared" si="72"/>
        <v>766821.91448598134</v>
      </c>
      <c r="V952" s="2" t="str">
        <f>VLOOKUP($J952,'Material category'!B:D,3,0)</f>
        <v>CAHD</v>
      </c>
      <c r="W952" s="2" t="str">
        <f>VLOOKUP(G952,'Cust Category'!A:C,3,0)</f>
        <v>Key Account</v>
      </c>
      <c r="X952" s="2" t="str">
        <f>VLOOKUP(G952,'Cust Category'!A:C,2,0)</f>
        <v>CP All Public Company Limited</v>
      </c>
      <c r="Y952" s="31">
        <f t="shared" si="73"/>
        <v>62.79</v>
      </c>
      <c r="Z952">
        <f t="shared" si="74"/>
        <v>72</v>
      </c>
    </row>
    <row r="953" spans="1:26">
      <c r="A953" s="179">
        <v>45820</v>
      </c>
      <c r="B953" s="178" t="s">
        <v>5601</v>
      </c>
      <c r="C953" s="178" t="s">
        <v>5602</v>
      </c>
      <c r="D953" s="178" t="s">
        <v>12</v>
      </c>
      <c r="E953" s="178" t="s">
        <v>17</v>
      </c>
      <c r="F953" s="178" t="s">
        <v>5603</v>
      </c>
      <c r="G953" s="178" t="s">
        <v>1165</v>
      </c>
      <c r="H953" s="178" t="s">
        <v>22</v>
      </c>
      <c r="I953" s="178" t="s">
        <v>1387</v>
      </c>
      <c r="J953" s="178" t="s">
        <v>4806</v>
      </c>
      <c r="K953" s="178" t="s">
        <v>4852</v>
      </c>
      <c r="L953" s="180">
        <v>4000</v>
      </c>
      <c r="M953" s="181">
        <v>236766.18</v>
      </c>
      <c r="N953" s="2" t="str">
        <f>VLOOKUP($J953,'Material category'!B:D,2,0)</f>
        <v>CA 100S GR</v>
      </c>
      <c r="O953" s="123">
        <f>VLOOKUP(E953,'Billing Type Category'!A:C,3,0)*$L953</f>
        <v>4000</v>
      </c>
      <c r="P953" s="123">
        <f>VLOOKUP($J953,'Material category'!B:F,5,FALSE)*O953</f>
        <v>251160</v>
      </c>
      <c r="Q953" s="123">
        <f t="shared" si="70"/>
        <v>14393.820000000007</v>
      </c>
      <c r="R953" s="6">
        <f>VLOOKUP(E953,'Billing Type Category'!A:C,3,0)*M953</f>
        <v>236766.18</v>
      </c>
      <c r="S953" s="6">
        <f>VLOOKUP($J953,'Material category'!B:F,4,FALSE)*O953</f>
        <v>288000</v>
      </c>
      <c r="T953" s="6">
        <f t="shared" si="71"/>
        <v>18841.121495327101</v>
      </c>
      <c r="U953" s="6">
        <f t="shared" si="72"/>
        <v>255607.30149532709</v>
      </c>
      <c r="V953" s="2" t="str">
        <f>VLOOKUP($J953,'Material category'!B:D,3,0)</f>
        <v>CAHD</v>
      </c>
      <c r="W953" s="2" t="str">
        <f>VLOOKUP(G953,'Cust Category'!A:C,3,0)</f>
        <v>Key Account</v>
      </c>
      <c r="X953" s="2" t="str">
        <f>VLOOKUP(G953,'Cust Category'!A:C,2,0)</f>
        <v>CP All Public Company Limited</v>
      </c>
      <c r="Y953" s="31">
        <f t="shared" si="73"/>
        <v>62.79</v>
      </c>
      <c r="Z953">
        <f t="shared" si="74"/>
        <v>72</v>
      </c>
    </row>
    <row r="954" spans="1:26">
      <c r="A954" s="179">
        <v>45820</v>
      </c>
      <c r="B954" s="178" t="s">
        <v>5604</v>
      </c>
      <c r="C954" s="178" t="s">
        <v>5605</v>
      </c>
      <c r="D954" s="178" t="s">
        <v>12</v>
      </c>
      <c r="E954" s="178" t="s">
        <v>17</v>
      </c>
      <c r="F954" s="178" t="s">
        <v>5606</v>
      </c>
      <c r="G954" s="178" t="s">
        <v>1165</v>
      </c>
      <c r="H954" s="178" t="s">
        <v>22</v>
      </c>
      <c r="I954" s="178" t="s">
        <v>1387</v>
      </c>
      <c r="J954" s="178" t="s">
        <v>4874</v>
      </c>
      <c r="K954" s="178" t="s">
        <v>4822</v>
      </c>
      <c r="L954" s="180">
        <v>1500</v>
      </c>
      <c r="M954" s="181">
        <v>148424.29999999999</v>
      </c>
      <c r="N954" s="2" t="str">
        <f>VLOOKUP($J954,'Material category'!B:D,2,0)</f>
        <v>WI BL</v>
      </c>
      <c r="O954" s="123">
        <f>VLOOKUP(E954,'Billing Type Category'!A:C,3,0)*$L954</f>
        <v>1500</v>
      </c>
      <c r="P954" s="123">
        <f>VLOOKUP($J954,'Material category'!B:F,5,FALSE)*O954</f>
        <v>156225</v>
      </c>
      <c r="Q954" s="123">
        <f t="shared" si="70"/>
        <v>7800.7000000000116</v>
      </c>
      <c r="R954" s="6">
        <f>VLOOKUP(E954,'Billing Type Category'!A:C,3,0)*M954</f>
        <v>148424.29999999999</v>
      </c>
      <c r="S954" s="6">
        <f>VLOOKUP($J954,'Material category'!B:F,4,FALSE)*O954</f>
        <v>180000</v>
      </c>
      <c r="T954" s="6">
        <f t="shared" si="71"/>
        <v>11775.700934579439</v>
      </c>
      <c r="U954" s="6">
        <f t="shared" si="72"/>
        <v>160200.00093457944</v>
      </c>
      <c r="V954" s="2" t="str">
        <f>VLOOKUP($J954,'Material category'!B:D,3,0)</f>
        <v>WI</v>
      </c>
      <c r="W954" s="2" t="str">
        <f>VLOOKUP(G954,'Cust Category'!A:C,3,0)</f>
        <v>Key Account</v>
      </c>
      <c r="X954" s="2" t="str">
        <f>VLOOKUP(G954,'Cust Category'!A:C,2,0)</f>
        <v>CP All Public Company Limited</v>
      </c>
      <c r="Y954" s="31">
        <f t="shared" si="73"/>
        <v>104.15</v>
      </c>
      <c r="Z954">
        <f t="shared" si="74"/>
        <v>120</v>
      </c>
    </row>
    <row r="955" spans="1:26">
      <c r="A955" s="179">
        <v>45820</v>
      </c>
      <c r="B955" s="178" t="s">
        <v>5604</v>
      </c>
      <c r="C955" s="178" t="s">
        <v>5605</v>
      </c>
      <c r="D955" s="178" t="s">
        <v>12</v>
      </c>
      <c r="E955" s="178" t="s">
        <v>17</v>
      </c>
      <c r="F955" s="178" t="s">
        <v>5606</v>
      </c>
      <c r="G955" s="178" t="s">
        <v>1165</v>
      </c>
      <c r="H955" s="178" t="s">
        <v>22</v>
      </c>
      <c r="I955" s="178" t="s">
        <v>1387</v>
      </c>
      <c r="J955" s="178" t="s">
        <v>4898</v>
      </c>
      <c r="K955" s="178" t="s">
        <v>4830</v>
      </c>
      <c r="L955" s="180">
        <v>6000</v>
      </c>
      <c r="M955" s="181">
        <v>355149.27</v>
      </c>
      <c r="N955" s="2" t="str">
        <f>VLOOKUP($J955,'Material category'!B:D,2,0)</f>
        <v>WC RE</v>
      </c>
      <c r="O955" s="123">
        <f>VLOOKUP(E955,'Billing Type Category'!A:C,3,0)*$L955</f>
        <v>6000</v>
      </c>
      <c r="P955" s="123">
        <f>VLOOKUP($J955,'Material category'!B:F,5,FALSE)*O955</f>
        <v>376740</v>
      </c>
      <c r="Q955" s="123">
        <f t="shared" si="70"/>
        <v>21590.729999999981</v>
      </c>
      <c r="R955" s="6">
        <f>VLOOKUP(E955,'Billing Type Category'!A:C,3,0)*M955</f>
        <v>355149.27</v>
      </c>
      <c r="S955" s="6">
        <f>VLOOKUP($J955,'Material category'!B:F,4,FALSE)*O955</f>
        <v>432000</v>
      </c>
      <c r="T955" s="6">
        <f t="shared" si="71"/>
        <v>28261.682242990653</v>
      </c>
      <c r="U955" s="6">
        <f t="shared" si="72"/>
        <v>383410.95224299066</v>
      </c>
      <c r="V955" s="2" t="str">
        <f>VLOOKUP($J955,'Material category'!B:D,3,0)</f>
        <v>WI</v>
      </c>
      <c r="W955" s="2" t="str">
        <f>VLOOKUP(G955,'Cust Category'!A:C,3,0)</f>
        <v>Key Account</v>
      </c>
      <c r="X955" s="2" t="str">
        <f>VLOOKUP(G955,'Cust Category'!A:C,2,0)</f>
        <v>CP All Public Company Limited</v>
      </c>
      <c r="Y955" s="31">
        <f t="shared" si="73"/>
        <v>62.79</v>
      </c>
      <c r="Z955">
        <f t="shared" si="74"/>
        <v>72</v>
      </c>
    </row>
    <row r="956" spans="1:26">
      <c r="A956" s="179">
        <v>45820</v>
      </c>
      <c r="B956" s="178" t="s">
        <v>5604</v>
      </c>
      <c r="C956" s="178" t="s">
        <v>5605</v>
      </c>
      <c r="D956" s="178" t="s">
        <v>12</v>
      </c>
      <c r="E956" s="178" t="s">
        <v>17</v>
      </c>
      <c r="F956" s="178" t="s">
        <v>5606</v>
      </c>
      <c r="G956" s="178" t="s">
        <v>1165</v>
      </c>
      <c r="H956" s="178" t="s">
        <v>22</v>
      </c>
      <c r="I956" s="178" t="s">
        <v>1387</v>
      </c>
      <c r="J956" s="178" t="s">
        <v>4886</v>
      </c>
      <c r="K956" s="178" t="s">
        <v>4829</v>
      </c>
      <c r="L956" s="180">
        <v>6000</v>
      </c>
      <c r="M956" s="181">
        <v>355149.27</v>
      </c>
      <c r="N956" s="2" t="str">
        <f>VLOOKUP($J956,'Material category'!B:D,2,0)</f>
        <v>WC BL</v>
      </c>
      <c r="O956" s="123">
        <f>VLOOKUP(E956,'Billing Type Category'!A:C,3,0)*$L956</f>
        <v>6000</v>
      </c>
      <c r="P956" s="123">
        <f>VLOOKUP($J956,'Material category'!B:F,5,FALSE)*O956</f>
        <v>376740</v>
      </c>
      <c r="Q956" s="123">
        <f t="shared" si="70"/>
        <v>21590.729999999981</v>
      </c>
      <c r="R956" s="6">
        <f>VLOOKUP(E956,'Billing Type Category'!A:C,3,0)*M956</f>
        <v>355149.27</v>
      </c>
      <c r="S956" s="6">
        <f>VLOOKUP($J956,'Material category'!B:F,4,FALSE)*O956</f>
        <v>432000</v>
      </c>
      <c r="T956" s="6">
        <f t="shared" si="71"/>
        <v>28261.682242990653</v>
      </c>
      <c r="U956" s="6">
        <f t="shared" si="72"/>
        <v>383410.95224299066</v>
      </c>
      <c r="V956" s="2" t="str">
        <f>VLOOKUP($J956,'Material category'!B:D,3,0)</f>
        <v>WI</v>
      </c>
      <c r="W956" s="2" t="str">
        <f>VLOOKUP(G956,'Cust Category'!A:C,3,0)</f>
        <v>Key Account</v>
      </c>
      <c r="X956" s="2" t="str">
        <f>VLOOKUP(G956,'Cust Category'!A:C,2,0)</f>
        <v>CP All Public Company Limited</v>
      </c>
      <c r="Y956" s="31">
        <f t="shared" si="73"/>
        <v>62.79</v>
      </c>
      <c r="Z956">
        <f t="shared" si="74"/>
        <v>72</v>
      </c>
    </row>
    <row r="957" spans="1:26">
      <c r="A957" s="179">
        <v>45820</v>
      </c>
      <c r="B957" s="178" t="s">
        <v>5604</v>
      </c>
      <c r="C957" s="178" t="s">
        <v>5605</v>
      </c>
      <c r="D957" s="178" t="s">
        <v>12</v>
      </c>
      <c r="E957" s="178" t="s">
        <v>17</v>
      </c>
      <c r="F957" s="178" t="s">
        <v>5606</v>
      </c>
      <c r="G957" s="178" t="s">
        <v>1165</v>
      </c>
      <c r="H957" s="178" t="s">
        <v>22</v>
      </c>
      <c r="I957" s="178" t="s">
        <v>1387</v>
      </c>
      <c r="J957" s="178" t="s">
        <v>4900</v>
      </c>
      <c r="K957" s="178" t="s">
        <v>4831</v>
      </c>
      <c r="L957" s="180">
        <v>5000</v>
      </c>
      <c r="M957" s="181">
        <v>295957.73</v>
      </c>
      <c r="N957" s="2" t="str">
        <f>VLOOKUP($J957,'Material category'!B:D,2,0)</f>
        <v>WC GR</v>
      </c>
      <c r="O957" s="123">
        <f>VLOOKUP(E957,'Billing Type Category'!A:C,3,0)*$L957</f>
        <v>5000</v>
      </c>
      <c r="P957" s="123">
        <f>VLOOKUP($J957,'Material category'!B:F,5,FALSE)*O957</f>
        <v>313950</v>
      </c>
      <c r="Q957" s="123">
        <f t="shared" si="70"/>
        <v>17992.270000000019</v>
      </c>
      <c r="R957" s="6">
        <f>VLOOKUP(E957,'Billing Type Category'!A:C,3,0)*M957</f>
        <v>295957.73</v>
      </c>
      <c r="S957" s="6">
        <f>VLOOKUP($J957,'Material category'!B:F,4,FALSE)*O957</f>
        <v>360000</v>
      </c>
      <c r="T957" s="6">
        <f t="shared" si="71"/>
        <v>23551.401869158879</v>
      </c>
      <c r="U957" s="6">
        <f t="shared" si="72"/>
        <v>319509.13186915888</v>
      </c>
      <c r="V957" s="2" t="str">
        <f>VLOOKUP($J957,'Material category'!B:D,3,0)</f>
        <v>WI</v>
      </c>
      <c r="W957" s="2" t="str">
        <f>VLOOKUP(G957,'Cust Category'!A:C,3,0)</f>
        <v>Key Account</v>
      </c>
      <c r="X957" s="2" t="str">
        <f>VLOOKUP(G957,'Cust Category'!A:C,2,0)</f>
        <v>CP All Public Company Limited</v>
      </c>
      <c r="Y957" s="31">
        <f t="shared" si="73"/>
        <v>62.79</v>
      </c>
      <c r="Z957">
        <f t="shared" si="74"/>
        <v>72</v>
      </c>
    </row>
    <row r="958" spans="1:26">
      <c r="A958" s="179">
        <v>45820</v>
      </c>
      <c r="B958" s="178" t="s">
        <v>5607</v>
      </c>
      <c r="C958" s="178" t="s">
        <v>5608</v>
      </c>
      <c r="D958" s="178" t="s">
        <v>12</v>
      </c>
      <c r="E958" s="178" t="s">
        <v>17</v>
      </c>
      <c r="F958" s="178" t="s">
        <v>5609</v>
      </c>
      <c r="G958" s="178" t="s">
        <v>3370</v>
      </c>
      <c r="H958" s="178" t="s">
        <v>3500</v>
      </c>
      <c r="I958" s="178" t="s">
        <v>3370</v>
      </c>
      <c r="J958" s="178" t="s">
        <v>4791</v>
      </c>
      <c r="K958" s="178" t="s">
        <v>4820</v>
      </c>
      <c r="L958" s="180">
        <v>250</v>
      </c>
      <c r="M958" s="181">
        <v>34285</v>
      </c>
      <c r="N958" s="2" t="str">
        <f>VLOOKUP($J958,'Material category'!B:D,2,0)</f>
        <v>ME SB</v>
      </c>
      <c r="O958" s="123">
        <f>VLOOKUP(E958,'Billing Type Category'!A:C,3,0)*$L958</f>
        <v>250</v>
      </c>
      <c r="P958" s="123">
        <f>VLOOKUP($J958,'Material category'!B:F,5,FALSE)*O958</f>
        <v>34632.5</v>
      </c>
      <c r="Q958" s="123">
        <f t="shared" si="70"/>
        <v>347.5</v>
      </c>
      <c r="R958" s="6">
        <f>VLOOKUP(E958,'Billing Type Category'!A:C,3,0)*M958</f>
        <v>34285</v>
      </c>
      <c r="S958" s="6">
        <f>VLOOKUP($J958,'Material category'!B:F,4,FALSE)*O958</f>
        <v>40000</v>
      </c>
      <c r="T958" s="6">
        <f t="shared" si="71"/>
        <v>2616.8224299065419</v>
      </c>
      <c r="U958" s="6">
        <f t="shared" si="72"/>
        <v>36901.82242990654</v>
      </c>
      <c r="V958" s="2" t="str">
        <f>VLOOKUP($J958,'Material category'!B:D,3,0)</f>
        <v>EV</v>
      </c>
      <c r="W958" s="2" t="str">
        <f>VLOOKUP(G958,'Cust Category'!A:C,3,0)</f>
        <v>Distributor</v>
      </c>
      <c r="X958" s="2" t="str">
        <f>VLOOKUP(G958,'Cust Category'!A:C,2,0)</f>
        <v>SOR.CHAROEN SUPPLY 2018 LIMITED</v>
      </c>
      <c r="Y958" s="31">
        <f t="shared" si="73"/>
        <v>138.53</v>
      </c>
      <c r="Z958">
        <f t="shared" si="74"/>
        <v>160</v>
      </c>
    </row>
    <row r="959" spans="1:26">
      <c r="A959" s="179">
        <v>45820</v>
      </c>
      <c r="B959" s="178" t="s">
        <v>5607</v>
      </c>
      <c r="C959" s="178" t="s">
        <v>5608</v>
      </c>
      <c r="D959" s="178" t="s">
        <v>12</v>
      </c>
      <c r="E959" s="178" t="s">
        <v>17</v>
      </c>
      <c r="F959" s="178" t="s">
        <v>5609</v>
      </c>
      <c r="G959" s="178" t="s">
        <v>3370</v>
      </c>
      <c r="H959" s="178" t="s">
        <v>3500</v>
      </c>
      <c r="I959" s="178" t="s">
        <v>3370</v>
      </c>
      <c r="J959" s="178" t="s">
        <v>4898</v>
      </c>
      <c r="K959" s="178" t="s">
        <v>4830</v>
      </c>
      <c r="L959" s="180">
        <v>3250</v>
      </c>
      <c r="M959" s="181">
        <v>202020</v>
      </c>
      <c r="N959" s="2" t="str">
        <f>VLOOKUP($J959,'Material category'!B:D,2,0)</f>
        <v>WC RE</v>
      </c>
      <c r="O959" s="123">
        <f>VLOOKUP(E959,'Billing Type Category'!A:C,3,0)*$L959</f>
        <v>3250</v>
      </c>
      <c r="P959" s="123">
        <f>VLOOKUP($J959,'Material category'!B:F,5,FALSE)*O959</f>
        <v>204067.5</v>
      </c>
      <c r="Q959" s="123">
        <f t="shared" si="70"/>
        <v>2047.5</v>
      </c>
      <c r="R959" s="6">
        <f>VLOOKUP(E959,'Billing Type Category'!A:C,3,0)*M959</f>
        <v>202020</v>
      </c>
      <c r="S959" s="6">
        <f>VLOOKUP($J959,'Material category'!B:F,4,FALSE)*O959</f>
        <v>234000</v>
      </c>
      <c r="T959" s="6">
        <f t="shared" si="71"/>
        <v>15308.41121495327</v>
      </c>
      <c r="U959" s="6">
        <f t="shared" si="72"/>
        <v>217328.41121495326</v>
      </c>
      <c r="V959" s="2" t="str">
        <f>VLOOKUP($J959,'Material category'!B:D,3,0)</f>
        <v>WI</v>
      </c>
      <c r="W959" s="2" t="str">
        <f>VLOOKUP(G959,'Cust Category'!A:C,3,0)</f>
        <v>Distributor</v>
      </c>
      <c r="X959" s="2" t="str">
        <f>VLOOKUP(G959,'Cust Category'!A:C,2,0)</f>
        <v>SOR.CHAROEN SUPPLY 2018 LIMITED</v>
      </c>
      <c r="Y959" s="31">
        <f t="shared" si="73"/>
        <v>62.79</v>
      </c>
      <c r="Z959">
        <f t="shared" si="74"/>
        <v>72</v>
      </c>
    </row>
    <row r="960" spans="1:26">
      <c r="A960" s="179">
        <v>45820</v>
      </c>
      <c r="B960" s="178" t="s">
        <v>5607</v>
      </c>
      <c r="C960" s="178" t="s">
        <v>5608</v>
      </c>
      <c r="D960" s="178" t="s">
        <v>12</v>
      </c>
      <c r="E960" s="178" t="s">
        <v>17</v>
      </c>
      <c r="F960" s="178" t="s">
        <v>5609</v>
      </c>
      <c r="G960" s="178" t="s">
        <v>3370</v>
      </c>
      <c r="H960" s="178" t="s">
        <v>3500</v>
      </c>
      <c r="I960" s="178" t="s">
        <v>3370</v>
      </c>
      <c r="J960" s="178" t="s">
        <v>4886</v>
      </c>
      <c r="K960" s="178" t="s">
        <v>4829</v>
      </c>
      <c r="L960" s="180">
        <v>2000</v>
      </c>
      <c r="M960" s="181">
        <v>124320</v>
      </c>
      <c r="N960" s="2" t="str">
        <f>VLOOKUP($J960,'Material category'!B:D,2,0)</f>
        <v>WC BL</v>
      </c>
      <c r="O960" s="123">
        <f>VLOOKUP(E960,'Billing Type Category'!A:C,3,0)*$L960</f>
        <v>2000</v>
      </c>
      <c r="P960" s="123">
        <f>VLOOKUP($J960,'Material category'!B:F,5,FALSE)*O960</f>
        <v>125580</v>
      </c>
      <c r="Q960" s="123">
        <f t="shared" si="70"/>
        <v>1260</v>
      </c>
      <c r="R960" s="6">
        <f>VLOOKUP(E960,'Billing Type Category'!A:C,3,0)*M960</f>
        <v>124320</v>
      </c>
      <c r="S960" s="6">
        <f>VLOOKUP($J960,'Material category'!B:F,4,FALSE)*O960</f>
        <v>144000</v>
      </c>
      <c r="T960" s="6">
        <f t="shared" si="71"/>
        <v>9420.5607476635505</v>
      </c>
      <c r="U960" s="6">
        <f t="shared" si="72"/>
        <v>133740.56074766355</v>
      </c>
      <c r="V960" s="2" t="str">
        <f>VLOOKUP($J960,'Material category'!B:D,3,0)</f>
        <v>WI</v>
      </c>
      <c r="W960" s="2" t="str">
        <f>VLOOKUP(G960,'Cust Category'!A:C,3,0)</f>
        <v>Distributor</v>
      </c>
      <c r="X960" s="2" t="str">
        <f>VLOOKUP(G960,'Cust Category'!A:C,2,0)</f>
        <v>SOR.CHAROEN SUPPLY 2018 LIMITED</v>
      </c>
      <c r="Y960" s="31">
        <f t="shared" si="73"/>
        <v>62.79</v>
      </c>
      <c r="Z960">
        <f t="shared" si="74"/>
        <v>72</v>
      </c>
    </row>
    <row r="961" spans="1:26">
      <c r="A961" s="179">
        <v>45820</v>
      </c>
      <c r="B961" s="178" t="s">
        <v>5607</v>
      </c>
      <c r="C961" s="178" t="s">
        <v>5608</v>
      </c>
      <c r="D961" s="178" t="s">
        <v>12</v>
      </c>
      <c r="E961" s="178" t="s">
        <v>17</v>
      </c>
      <c r="F961" s="178" t="s">
        <v>5609</v>
      </c>
      <c r="G961" s="178" t="s">
        <v>3370</v>
      </c>
      <c r="H961" s="178" t="s">
        <v>3500</v>
      </c>
      <c r="I961" s="178" t="s">
        <v>3370</v>
      </c>
      <c r="J961" s="178" t="s">
        <v>4900</v>
      </c>
      <c r="K961" s="178" t="s">
        <v>4831</v>
      </c>
      <c r="L961" s="180">
        <v>3000</v>
      </c>
      <c r="M961" s="181">
        <v>186480</v>
      </c>
      <c r="N961" s="2" t="str">
        <f>VLOOKUP($J961,'Material category'!B:D,2,0)</f>
        <v>WC GR</v>
      </c>
      <c r="O961" s="123">
        <f>VLOOKUP(E961,'Billing Type Category'!A:C,3,0)*$L961</f>
        <v>3000</v>
      </c>
      <c r="P961" s="123">
        <f>VLOOKUP($J961,'Material category'!B:F,5,FALSE)*O961</f>
        <v>188370</v>
      </c>
      <c r="Q961" s="123">
        <f t="shared" si="70"/>
        <v>1890</v>
      </c>
      <c r="R961" s="6">
        <f>VLOOKUP(E961,'Billing Type Category'!A:C,3,0)*M961</f>
        <v>186480</v>
      </c>
      <c r="S961" s="6">
        <f>VLOOKUP($J961,'Material category'!B:F,4,FALSE)*O961</f>
        <v>216000</v>
      </c>
      <c r="T961" s="6">
        <f t="shared" si="71"/>
        <v>14130.841121495327</v>
      </c>
      <c r="U961" s="6">
        <f t="shared" si="72"/>
        <v>200610.84112149532</v>
      </c>
      <c r="V961" s="2" t="str">
        <f>VLOOKUP($J961,'Material category'!B:D,3,0)</f>
        <v>WI</v>
      </c>
      <c r="W961" s="2" t="str">
        <f>VLOOKUP(G961,'Cust Category'!A:C,3,0)</f>
        <v>Distributor</v>
      </c>
      <c r="X961" s="2" t="str">
        <f>VLOOKUP(G961,'Cust Category'!A:C,2,0)</f>
        <v>SOR.CHAROEN SUPPLY 2018 LIMITED</v>
      </c>
      <c r="Y961" s="31">
        <f t="shared" si="73"/>
        <v>62.79</v>
      </c>
      <c r="Z961">
        <f t="shared" si="74"/>
        <v>72</v>
      </c>
    </row>
    <row r="962" spans="1:26">
      <c r="A962" s="179">
        <v>45820</v>
      </c>
      <c r="B962" s="178" t="s">
        <v>5607</v>
      </c>
      <c r="C962" s="178" t="s">
        <v>5608</v>
      </c>
      <c r="D962" s="178" t="s">
        <v>12</v>
      </c>
      <c r="E962" s="178" t="s">
        <v>17</v>
      </c>
      <c r="F962" s="178" t="s">
        <v>5609</v>
      </c>
      <c r="G962" s="178" t="s">
        <v>3370</v>
      </c>
      <c r="H962" s="178" t="s">
        <v>3500</v>
      </c>
      <c r="I962" s="178" t="s">
        <v>3370</v>
      </c>
      <c r="J962" s="178" t="s">
        <v>4785</v>
      </c>
      <c r="K962" s="178" t="s">
        <v>4832</v>
      </c>
      <c r="L962" s="180">
        <v>10000</v>
      </c>
      <c r="M962" s="181">
        <v>621600</v>
      </c>
      <c r="N962" s="2" t="str">
        <f>VLOOKUP($J962,'Material category'!B:D,2,0)</f>
        <v>CA FL</v>
      </c>
      <c r="O962" s="123">
        <f>VLOOKUP(E962,'Billing Type Category'!A:C,3,0)*$L962</f>
        <v>10000</v>
      </c>
      <c r="P962" s="123">
        <f>VLOOKUP($J962,'Material category'!B:F,5,FALSE)*O962</f>
        <v>627900</v>
      </c>
      <c r="Q962" s="123">
        <f t="shared" ref="Q962:Q1025" si="75">P962-R962</f>
        <v>6300</v>
      </c>
      <c r="R962" s="6">
        <f>VLOOKUP(E962,'Billing Type Category'!A:C,3,0)*M962</f>
        <v>621600</v>
      </c>
      <c r="S962" s="6">
        <f>VLOOKUP($J962,'Material category'!B:F,4,FALSE)*O962</f>
        <v>720000</v>
      </c>
      <c r="T962" s="6">
        <f t="shared" ref="T962:T1025" si="76">S962*7/107</f>
        <v>47102.803738317758</v>
      </c>
      <c r="U962" s="6">
        <f t="shared" ref="U962:U1025" si="77">R962+T962</f>
        <v>668702.8037383178</v>
      </c>
      <c r="V962" s="2" t="str">
        <f>VLOOKUP($J962,'Material category'!B:D,3,0)</f>
        <v>CA</v>
      </c>
      <c r="W962" s="2" t="str">
        <f>VLOOKUP(G962,'Cust Category'!A:C,3,0)</f>
        <v>Distributor</v>
      </c>
      <c r="X962" s="2" t="str">
        <f>VLOOKUP(G962,'Cust Category'!A:C,2,0)</f>
        <v>SOR.CHAROEN SUPPLY 2018 LIMITED</v>
      </c>
      <c r="Y962" s="31">
        <f t="shared" ref="Y962:Y1025" si="78">P962/O962</f>
        <v>62.79</v>
      </c>
      <c r="Z962">
        <f t="shared" ref="Z962:Z1025" si="79">S962/O962</f>
        <v>72</v>
      </c>
    </row>
    <row r="963" spans="1:26">
      <c r="A963" s="179">
        <v>45820</v>
      </c>
      <c r="B963" s="178" t="s">
        <v>5607</v>
      </c>
      <c r="C963" s="178" t="s">
        <v>5608</v>
      </c>
      <c r="D963" s="178" t="s">
        <v>12</v>
      </c>
      <c r="E963" s="178" t="s">
        <v>17</v>
      </c>
      <c r="F963" s="178" t="s">
        <v>5609</v>
      </c>
      <c r="G963" s="178" t="s">
        <v>3370</v>
      </c>
      <c r="H963" s="178" t="s">
        <v>3500</v>
      </c>
      <c r="I963" s="178" t="s">
        <v>3370</v>
      </c>
      <c r="J963" s="178" t="s">
        <v>4782</v>
      </c>
      <c r="K963" s="178" t="s">
        <v>4833</v>
      </c>
      <c r="L963" s="180">
        <v>1000</v>
      </c>
      <c r="M963" s="181">
        <v>62160</v>
      </c>
      <c r="N963" s="2" t="str">
        <f>VLOOKUP($J963,'Material category'!B:D,2,0)</f>
        <v>CA BL</v>
      </c>
      <c r="O963" s="123">
        <f>VLOOKUP(E963,'Billing Type Category'!A:C,3,0)*$L963</f>
        <v>1000</v>
      </c>
      <c r="P963" s="123">
        <f>VLOOKUP($J963,'Material category'!B:F,5,FALSE)*O963</f>
        <v>62790</v>
      </c>
      <c r="Q963" s="123">
        <f t="shared" si="75"/>
        <v>630</v>
      </c>
      <c r="R963" s="6">
        <f>VLOOKUP(E963,'Billing Type Category'!A:C,3,0)*M963</f>
        <v>62160</v>
      </c>
      <c r="S963" s="6">
        <f>VLOOKUP($J963,'Material category'!B:F,4,FALSE)*O963</f>
        <v>72000</v>
      </c>
      <c r="T963" s="6">
        <f t="shared" si="76"/>
        <v>4710.2803738317753</v>
      </c>
      <c r="U963" s="6">
        <f t="shared" si="77"/>
        <v>66870.280373831774</v>
      </c>
      <c r="V963" s="2" t="str">
        <f>VLOOKUP($J963,'Material category'!B:D,3,0)</f>
        <v>CA</v>
      </c>
      <c r="W963" s="2" t="str">
        <f>VLOOKUP(G963,'Cust Category'!A:C,3,0)</f>
        <v>Distributor</v>
      </c>
      <c r="X963" s="2" t="str">
        <f>VLOOKUP(G963,'Cust Category'!A:C,2,0)</f>
        <v>SOR.CHAROEN SUPPLY 2018 LIMITED</v>
      </c>
      <c r="Y963" s="31">
        <f t="shared" si="78"/>
        <v>62.79</v>
      </c>
      <c r="Z963">
        <f t="shared" si="79"/>
        <v>72</v>
      </c>
    </row>
    <row r="964" spans="1:26">
      <c r="A964" s="179">
        <v>45820</v>
      </c>
      <c r="B964" s="178" t="s">
        <v>5607</v>
      </c>
      <c r="C964" s="178" t="s">
        <v>5608</v>
      </c>
      <c r="D964" s="178" t="s">
        <v>12</v>
      </c>
      <c r="E964" s="178" t="s">
        <v>17</v>
      </c>
      <c r="F964" s="178" t="s">
        <v>5609</v>
      </c>
      <c r="G964" s="178" t="s">
        <v>3370</v>
      </c>
      <c r="H964" s="178" t="s">
        <v>3500</v>
      </c>
      <c r="I964" s="178" t="s">
        <v>3370</v>
      </c>
      <c r="J964" s="178" t="s">
        <v>4786</v>
      </c>
      <c r="K964" s="178" t="s">
        <v>4854</v>
      </c>
      <c r="L964" s="180">
        <v>1000</v>
      </c>
      <c r="M964" s="181">
        <v>62160</v>
      </c>
      <c r="N964" s="2" t="str">
        <f>VLOOKUP($J964,'Material category'!B:D,2,0)</f>
        <v>CA MN</v>
      </c>
      <c r="O964" s="123">
        <f>VLOOKUP(E964,'Billing Type Category'!A:C,3,0)*$L964</f>
        <v>1000</v>
      </c>
      <c r="P964" s="123">
        <f>VLOOKUP($J964,'Material category'!B:F,5,FALSE)*O964</f>
        <v>62790</v>
      </c>
      <c r="Q964" s="123">
        <f t="shared" si="75"/>
        <v>630</v>
      </c>
      <c r="R964" s="6">
        <f>VLOOKUP(E964,'Billing Type Category'!A:C,3,0)*M964</f>
        <v>62160</v>
      </c>
      <c r="S964" s="6">
        <f>VLOOKUP($J964,'Material category'!B:F,4,FALSE)*O964</f>
        <v>72000</v>
      </c>
      <c r="T964" s="6">
        <f t="shared" si="76"/>
        <v>4710.2803738317753</v>
      </c>
      <c r="U964" s="6">
        <f t="shared" si="77"/>
        <v>66870.280373831774</v>
      </c>
      <c r="V964" s="2" t="str">
        <f>VLOOKUP($J964,'Material category'!B:D,3,0)</f>
        <v>CA</v>
      </c>
      <c r="W964" s="2" t="str">
        <f>VLOOKUP(G964,'Cust Category'!A:C,3,0)</f>
        <v>Distributor</v>
      </c>
      <c r="X964" s="2" t="str">
        <f>VLOOKUP(G964,'Cust Category'!A:C,2,0)</f>
        <v>SOR.CHAROEN SUPPLY 2018 LIMITED</v>
      </c>
      <c r="Y964" s="31">
        <f t="shared" si="78"/>
        <v>62.79</v>
      </c>
      <c r="Z964">
        <f t="shared" si="79"/>
        <v>72</v>
      </c>
    </row>
    <row r="965" spans="1:26">
      <c r="A965" s="179">
        <v>45820</v>
      </c>
      <c r="B965" s="178" t="s">
        <v>5607</v>
      </c>
      <c r="C965" s="178" t="s">
        <v>5608</v>
      </c>
      <c r="D965" s="178" t="s">
        <v>12</v>
      </c>
      <c r="E965" s="178" t="s">
        <v>17</v>
      </c>
      <c r="F965" s="178" t="s">
        <v>5609</v>
      </c>
      <c r="G965" s="178" t="s">
        <v>3370</v>
      </c>
      <c r="H965" s="178" t="s">
        <v>3500</v>
      </c>
      <c r="I965" s="178" t="s">
        <v>3370</v>
      </c>
      <c r="J965" s="178" t="s">
        <v>4801</v>
      </c>
      <c r="K965" s="178" t="s">
        <v>4834</v>
      </c>
      <c r="L965" s="180">
        <v>8000</v>
      </c>
      <c r="M965" s="181">
        <v>497280</v>
      </c>
      <c r="N965" s="2" t="str">
        <f>VLOOKUP($J965,'Material category'!B:D,2,0)</f>
        <v>CA 100S YL</v>
      </c>
      <c r="O965" s="123">
        <f>VLOOKUP(E965,'Billing Type Category'!A:C,3,0)*$L965</f>
        <v>8000</v>
      </c>
      <c r="P965" s="123">
        <f>VLOOKUP($J965,'Material category'!B:F,5,FALSE)*O965</f>
        <v>502320</v>
      </c>
      <c r="Q965" s="123">
        <f t="shared" si="75"/>
        <v>5040</v>
      </c>
      <c r="R965" s="6">
        <f>VLOOKUP(E965,'Billing Type Category'!A:C,3,0)*M965</f>
        <v>497280</v>
      </c>
      <c r="S965" s="6">
        <f>VLOOKUP($J965,'Material category'!B:F,4,FALSE)*O965</f>
        <v>576000</v>
      </c>
      <c r="T965" s="6">
        <f t="shared" si="76"/>
        <v>37682.242990654202</v>
      </c>
      <c r="U965" s="6">
        <f t="shared" si="77"/>
        <v>534962.24299065419</v>
      </c>
      <c r="V965" s="2" t="str">
        <f>VLOOKUP($J965,'Material category'!B:D,3,0)</f>
        <v>CAHD</v>
      </c>
      <c r="W965" s="2" t="str">
        <f>VLOOKUP(G965,'Cust Category'!A:C,3,0)</f>
        <v>Distributor</v>
      </c>
      <c r="X965" s="2" t="str">
        <f>VLOOKUP(G965,'Cust Category'!A:C,2,0)</f>
        <v>SOR.CHAROEN SUPPLY 2018 LIMITED</v>
      </c>
      <c r="Y965" s="31">
        <f t="shared" si="78"/>
        <v>62.79</v>
      </c>
      <c r="Z965">
        <f t="shared" si="79"/>
        <v>72</v>
      </c>
    </row>
    <row r="966" spans="1:26">
      <c r="A966" s="179">
        <v>45820</v>
      </c>
      <c r="B966" s="178" t="s">
        <v>5610</v>
      </c>
      <c r="C966" s="178" t="s">
        <v>5611</v>
      </c>
      <c r="D966" s="178" t="s">
        <v>12</v>
      </c>
      <c r="E966" s="178" t="s">
        <v>17</v>
      </c>
      <c r="F966" s="178" t="s">
        <v>5612</v>
      </c>
      <c r="G966" s="178" t="s">
        <v>3356</v>
      </c>
      <c r="H966" s="178" t="s">
        <v>3359</v>
      </c>
      <c r="I966" s="178" t="s">
        <v>3356</v>
      </c>
      <c r="J966" s="178" t="s">
        <v>4791</v>
      </c>
      <c r="K966" s="178" t="s">
        <v>4820</v>
      </c>
      <c r="L966" s="180">
        <v>100</v>
      </c>
      <c r="M966" s="181">
        <v>13714</v>
      </c>
      <c r="N966" s="2" t="str">
        <f>VLOOKUP($J966,'Material category'!B:D,2,0)</f>
        <v>ME SB</v>
      </c>
      <c r="O966" s="123">
        <f>VLOOKUP(E966,'Billing Type Category'!A:C,3,0)*$L966</f>
        <v>100</v>
      </c>
      <c r="P966" s="123">
        <f>VLOOKUP($J966,'Material category'!B:F,5,FALSE)*O966</f>
        <v>13853</v>
      </c>
      <c r="Q966" s="123">
        <f t="shared" si="75"/>
        <v>139</v>
      </c>
      <c r="R966" s="6">
        <f>VLOOKUP(E966,'Billing Type Category'!A:C,3,0)*M966</f>
        <v>13714</v>
      </c>
      <c r="S966" s="6">
        <f>VLOOKUP($J966,'Material category'!B:F,4,FALSE)*O966</f>
        <v>16000</v>
      </c>
      <c r="T966" s="6">
        <f t="shared" si="76"/>
        <v>1046.7289719626169</v>
      </c>
      <c r="U966" s="6">
        <f t="shared" si="77"/>
        <v>14760.728971962617</v>
      </c>
      <c r="V966" s="2" t="str">
        <f>VLOOKUP($J966,'Material category'!B:D,3,0)</f>
        <v>EV</v>
      </c>
      <c r="W966" s="2" t="str">
        <f>VLOOKUP(G966,'Cust Category'!A:C,3,0)</f>
        <v>Distributor</v>
      </c>
      <c r="X966" s="2" t="str">
        <f>VLOOKUP(G966,'Cust Category'!A:C,2,0)</f>
        <v>M PROSPER CO., LTD.</v>
      </c>
      <c r="Y966" s="31">
        <f t="shared" si="78"/>
        <v>138.53</v>
      </c>
      <c r="Z966">
        <f t="shared" si="79"/>
        <v>160</v>
      </c>
    </row>
    <row r="967" spans="1:26">
      <c r="A967" s="179">
        <v>45820</v>
      </c>
      <c r="B967" s="178" t="s">
        <v>5610</v>
      </c>
      <c r="C967" s="178" t="s">
        <v>5611</v>
      </c>
      <c r="D967" s="178" t="s">
        <v>12</v>
      </c>
      <c r="E967" s="178" t="s">
        <v>17</v>
      </c>
      <c r="F967" s="178" t="s">
        <v>5612</v>
      </c>
      <c r="G967" s="178" t="s">
        <v>3356</v>
      </c>
      <c r="H967" s="178" t="s">
        <v>3359</v>
      </c>
      <c r="I967" s="178" t="s">
        <v>3356</v>
      </c>
      <c r="J967" s="178" t="s">
        <v>4792</v>
      </c>
      <c r="K967" s="178" t="s">
        <v>4851</v>
      </c>
      <c r="L967" s="180">
        <v>50</v>
      </c>
      <c r="M967" s="181">
        <v>7502</v>
      </c>
      <c r="N967" s="2" t="str">
        <f>VLOOKUP($J967,'Material category'!B:D,2,0)</f>
        <v>ME OP</v>
      </c>
      <c r="O967" s="123">
        <f>VLOOKUP(E967,'Billing Type Category'!A:C,3,0)*$L967</f>
        <v>50</v>
      </c>
      <c r="P967" s="123">
        <f>VLOOKUP($J967,'Material category'!B:F,5,FALSE)*O967</f>
        <v>7577.5000000000009</v>
      </c>
      <c r="Q967" s="123">
        <f t="shared" si="75"/>
        <v>75.500000000000909</v>
      </c>
      <c r="R967" s="6">
        <f>VLOOKUP(E967,'Billing Type Category'!A:C,3,0)*M967</f>
        <v>7502</v>
      </c>
      <c r="S967" s="6">
        <f>VLOOKUP($J967,'Material category'!B:F,4,FALSE)*O967</f>
        <v>8750</v>
      </c>
      <c r="T967" s="6">
        <f t="shared" si="76"/>
        <v>572.42990654205607</v>
      </c>
      <c r="U967" s="6">
        <f t="shared" si="77"/>
        <v>8074.4299065420564</v>
      </c>
      <c r="V967" s="2" t="str">
        <f>VLOOKUP($J967,'Material category'!B:D,3,0)</f>
        <v>EV</v>
      </c>
      <c r="W967" s="2" t="str">
        <f>VLOOKUP(G967,'Cust Category'!A:C,3,0)</f>
        <v>Distributor</v>
      </c>
      <c r="X967" s="2" t="str">
        <f>VLOOKUP(G967,'Cust Category'!A:C,2,0)</f>
        <v>M PROSPER CO., LTD.</v>
      </c>
      <c r="Y967" s="31">
        <f t="shared" si="78"/>
        <v>151.55000000000001</v>
      </c>
      <c r="Z967">
        <f t="shared" si="79"/>
        <v>175</v>
      </c>
    </row>
    <row r="968" spans="1:26">
      <c r="A968" s="179">
        <v>45820</v>
      </c>
      <c r="B968" s="178" t="s">
        <v>5610</v>
      </c>
      <c r="C968" s="178" t="s">
        <v>5611</v>
      </c>
      <c r="D968" s="178" t="s">
        <v>12</v>
      </c>
      <c r="E968" s="178" t="s">
        <v>17</v>
      </c>
      <c r="F968" s="178" t="s">
        <v>5612</v>
      </c>
      <c r="G968" s="178" t="s">
        <v>3356</v>
      </c>
      <c r="H968" s="178" t="s">
        <v>3359</v>
      </c>
      <c r="I968" s="178" t="s">
        <v>3356</v>
      </c>
      <c r="J968" s="178" t="s">
        <v>4898</v>
      </c>
      <c r="K968" s="178" t="s">
        <v>4830</v>
      </c>
      <c r="L968" s="180">
        <v>1000</v>
      </c>
      <c r="M968" s="181">
        <v>62160</v>
      </c>
      <c r="N968" s="2" t="str">
        <f>VLOOKUP($J968,'Material category'!B:D,2,0)</f>
        <v>WC RE</v>
      </c>
      <c r="O968" s="123">
        <f>VLOOKUP(E968,'Billing Type Category'!A:C,3,0)*$L968</f>
        <v>1000</v>
      </c>
      <c r="P968" s="123">
        <f>VLOOKUP($J968,'Material category'!B:F,5,FALSE)*O968</f>
        <v>62790</v>
      </c>
      <c r="Q968" s="123">
        <f t="shared" si="75"/>
        <v>630</v>
      </c>
      <c r="R968" s="6">
        <f>VLOOKUP(E968,'Billing Type Category'!A:C,3,0)*M968</f>
        <v>62160</v>
      </c>
      <c r="S968" s="6">
        <f>VLOOKUP($J968,'Material category'!B:F,4,FALSE)*O968</f>
        <v>72000</v>
      </c>
      <c r="T968" s="6">
        <f t="shared" si="76"/>
        <v>4710.2803738317753</v>
      </c>
      <c r="U968" s="6">
        <f t="shared" si="77"/>
        <v>66870.280373831774</v>
      </c>
      <c r="V968" s="2" t="str">
        <f>VLOOKUP($J968,'Material category'!B:D,3,0)</f>
        <v>WI</v>
      </c>
      <c r="W968" s="2" t="str">
        <f>VLOOKUP(G968,'Cust Category'!A:C,3,0)</f>
        <v>Distributor</v>
      </c>
      <c r="X968" s="2" t="str">
        <f>VLOOKUP(G968,'Cust Category'!A:C,2,0)</f>
        <v>M PROSPER CO., LTD.</v>
      </c>
      <c r="Y968" s="31">
        <f t="shared" si="78"/>
        <v>62.79</v>
      </c>
      <c r="Z968">
        <f t="shared" si="79"/>
        <v>72</v>
      </c>
    </row>
    <row r="969" spans="1:26">
      <c r="A969" s="179">
        <v>45820</v>
      </c>
      <c r="B969" s="178" t="s">
        <v>5610</v>
      </c>
      <c r="C969" s="178" t="s">
        <v>5611</v>
      </c>
      <c r="D969" s="178" t="s">
        <v>12</v>
      </c>
      <c r="E969" s="178" t="s">
        <v>17</v>
      </c>
      <c r="F969" s="178" t="s">
        <v>5612</v>
      </c>
      <c r="G969" s="178" t="s">
        <v>3356</v>
      </c>
      <c r="H969" s="178" t="s">
        <v>3359</v>
      </c>
      <c r="I969" s="178" t="s">
        <v>3356</v>
      </c>
      <c r="J969" s="178" t="s">
        <v>4886</v>
      </c>
      <c r="K969" s="178" t="s">
        <v>4829</v>
      </c>
      <c r="L969" s="180">
        <v>500</v>
      </c>
      <c r="M969" s="181">
        <v>31080</v>
      </c>
      <c r="N969" s="2" t="str">
        <f>VLOOKUP($J969,'Material category'!B:D,2,0)</f>
        <v>WC BL</v>
      </c>
      <c r="O969" s="123">
        <f>VLOOKUP(E969,'Billing Type Category'!A:C,3,0)*$L969</f>
        <v>500</v>
      </c>
      <c r="P969" s="123">
        <f>VLOOKUP($J969,'Material category'!B:F,5,FALSE)*O969</f>
        <v>31395</v>
      </c>
      <c r="Q969" s="123">
        <f t="shared" si="75"/>
        <v>315</v>
      </c>
      <c r="R969" s="6">
        <f>VLOOKUP(E969,'Billing Type Category'!A:C,3,0)*M969</f>
        <v>31080</v>
      </c>
      <c r="S969" s="6">
        <f>VLOOKUP($J969,'Material category'!B:F,4,FALSE)*O969</f>
        <v>36000</v>
      </c>
      <c r="T969" s="6">
        <f t="shared" si="76"/>
        <v>2355.1401869158876</v>
      </c>
      <c r="U969" s="6">
        <f t="shared" si="77"/>
        <v>33435.140186915887</v>
      </c>
      <c r="V969" s="2" t="str">
        <f>VLOOKUP($J969,'Material category'!B:D,3,0)</f>
        <v>WI</v>
      </c>
      <c r="W969" s="2" t="str">
        <f>VLOOKUP(G969,'Cust Category'!A:C,3,0)</f>
        <v>Distributor</v>
      </c>
      <c r="X969" s="2" t="str">
        <f>VLOOKUP(G969,'Cust Category'!A:C,2,0)</f>
        <v>M PROSPER CO., LTD.</v>
      </c>
      <c r="Y969" s="31">
        <f t="shared" si="78"/>
        <v>62.79</v>
      </c>
      <c r="Z969">
        <f t="shared" si="79"/>
        <v>72</v>
      </c>
    </row>
    <row r="970" spans="1:26">
      <c r="A970" s="179">
        <v>45820</v>
      </c>
      <c r="B970" s="178" t="s">
        <v>5610</v>
      </c>
      <c r="C970" s="178" t="s">
        <v>5611</v>
      </c>
      <c r="D970" s="178" t="s">
        <v>12</v>
      </c>
      <c r="E970" s="178" t="s">
        <v>17</v>
      </c>
      <c r="F970" s="178" t="s">
        <v>5612</v>
      </c>
      <c r="G970" s="178" t="s">
        <v>3356</v>
      </c>
      <c r="H970" s="178" t="s">
        <v>3359</v>
      </c>
      <c r="I970" s="178" t="s">
        <v>3356</v>
      </c>
      <c r="J970" s="178" t="s">
        <v>4900</v>
      </c>
      <c r="K970" s="178" t="s">
        <v>4831</v>
      </c>
      <c r="L970" s="180">
        <v>1000</v>
      </c>
      <c r="M970" s="181">
        <v>62160</v>
      </c>
      <c r="N970" s="2" t="str">
        <f>VLOOKUP($J970,'Material category'!B:D,2,0)</f>
        <v>WC GR</v>
      </c>
      <c r="O970" s="123">
        <f>VLOOKUP(E970,'Billing Type Category'!A:C,3,0)*$L970</f>
        <v>1000</v>
      </c>
      <c r="P970" s="123">
        <f>VLOOKUP($J970,'Material category'!B:F,5,FALSE)*O970</f>
        <v>62790</v>
      </c>
      <c r="Q970" s="123">
        <f t="shared" si="75"/>
        <v>630</v>
      </c>
      <c r="R970" s="6">
        <f>VLOOKUP(E970,'Billing Type Category'!A:C,3,0)*M970</f>
        <v>62160</v>
      </c>
      <c r="S970" s="6">
        <f>VLOOKUP($J970,'Material category'!B:F,4,FALSE)*O970</f>
        <v>72000</v>
      </c>
      <c r="T970" s="6">
        <f t="shared" si="76"/>
        <v>4710.2803738317753</v>
      </c>
      <c r="U970" s="6">
        <f t="shared" si="77"/>
        <v>66870.280373831774</v>
      </c>
      <c r="V970" s="2" t="str">
        <f>VLOOKUP($J970,'Material category'!B:D,3,0)</f>
        <v>WI</v>
      </c>
      <c r="W970" s="2" t="str">
        <f>VLOOKUP(G970,'Cust Category'!A:C,3,0)</f>
        <v>Distributor</v>
      </c>
      <c r="X970" s="2" t="str">
        <f>VLOOKUP(G970,'Cust Category'!A:C,2,0)</f>
        <v>M PROSPER CO., LTD.</v>
      </c>
      <c r="Y970" s="31">
        <f t="shared" si="78"/>
        <v>62.79</v>
      </c>
      <c r="Z970">
        <f t="shared" si="79"/>
        <v>72</v>
      </c>
    </row>
    <row r="971" spans="1:26">
      <c r="A971" s="179">
        <v>45820</v>
      </c>
      <c r="B971" s="178" t="s">
        <v>5610</v>
      </c>
      <c r="C971" s="178" t="s">
        <v>5611</v>
      </c>
      <c r="D971" s="178" t="s">
        <v>12</v>
      </c>
      <c r="E971" s="178" t="s">
        <v>17</v>
      </c>
      <c r="F971" s="178" t="s">
        <v>5612</v>
      </c>
      <c r="G971" s="178" t="s">
        <v>3356</v>
      </c>
      <c r="H971" s="178" t="s">
        <v>3359</v>
      </c>
      <c r="I971" s="178" t="s">
        <v>3356</v>
      </c>
      <c r="J971" s="178" t="s">
        <v>4785</v>
      </c>
      <c r="K971" s="178" t="s">
        <v>4832</v>
      </c>
      <c r="L971" s="180">
        <v>13000</v>
      </c>
      <c r="M971" s="181">
        <v>808080</v>
      </c>
      <c r="N971" s="2" t="str">
        <f>VLOOKUP($J971,'Material category'!B:D,2,0)</f>
        <v>CA FL</v>
      </c>
      <c r="O971" s="123">
        <f>VLOOKUP(E971,'Billing Type Category'!A:C,3,0)*$L971</f>
        <v>13000</v>
      </c>
      <c r="P971" s="123">
        <f>VLOOKUP($J971,'Material category'!B:F,5,FALSE)*O971</f>
        <v>816270</v>
      </c>
      <c r="Q971" s="123">
        <f t="shared" si="75"/>
        <v>8190</v>
      </c>
      <c r="R971" s="6">
        <f>VLOOKUP(E971,'Billing Type Category'!A:C,3,0)*M971</f>
        <v>808080</v>
      </c>
      <c r="S971" s="6">
        <f>VLOOKUP($J971,'Material category'!B:F,4,FALSE)*O971</f>
        <v>936000</v>
      </c>
      <c r="T971" s="6">
        <f t="shared" si="76"/>
        <v>61233.644859813081</v>
      </c>
      <c r="U971" s="6">
        <f t="shared" si="77"/>
        <v>869313.64485981304</v>
      </c>
      <c r="V971" s="2" t="str">
        <f>VLOOKUP($J971,'Material category'!B:D,3,0)</f>
        <v>CA</v>
      </c>
      <c r="W971" s="2" t="str">
        <f>VLOOKUP(G971,'Cust Category'!A:C,3,0)</f>
        <v>Distributor</v>
      </c>
      <c r="X971" s="2" t="str">
        <f>VLOOKUP(G971,'Cust Category'!A:C,2,0)</f>
        <v>M PROSPER CO., LTD.</v>
      </c>
      <c r="Y971" s="31">
        <f t="shared" si="78"/>
        <v>62.79</v>
      </c>
      <c r="Z971">
        <f t="shared" si="79"/>
        <v>72</v>
      </c>
    </row>
    <row r="972" spans="1:26">
      <c r="A972" s="179">
        <v>45820</v>
      </c>
      <c r="B972" s="178" t="s">
        <v>5610</v>
      </c>
      <c r="C972" s="178" t="s">
        <v>5611</v>
      </c>
      <c r="D972" s="178" t="s">
        <v>12</v>
      </c>
      <c r="E972" s="178" t="s">
        <v>17</v>
      </c>
      <c r="F972" s="178" t="s">
        <v>5612</v>
      </c>
      <c r="G972" s="178" t="s">
        <v>3356</v>
      </c>
      <c r="H972" s="178" t="s">
        <v>3359</v>
      </c>
      <c r="I972" s="178" t="s">
        <v>3356</v>
      </c>
      <c r="J972" s="178" t="s">
        <v>4782</v>
      </c>
      <c r="K972" s="178" t="s">
        <v>4833</v>
      </c>
      <c r="L972" s="180">
        <v>1500</v>
      </c>
      <c r="M972" s="181">
        <v>93240</v>
      </c>
      <c r="N972" s="2" t="str">
        <f>VLOOKUP($J972,'Material category'!B:D,2,0)</f>
        <v>CA BL</v>
      </c>
      <c r="O972" s="123">
        <f>VLOOKUP(E972,'Billing Type Category'!A:C,3,0)*$L972</f>
        <v>1500</v>
      </c>
      <c r="P972" s="123">
        <f>VLOOKUP($J972,'Material category'!B:F,5,FALSE)*O972</f>
        <v>94185</v>
      </c>
      <c r="Q972" s="123">
        <f t="shared" si="75"/>
        <v>945</v>
      </c>
      <c r="R972" s="6">
        <f>VLOOKUP(E972,'Billing Type Category'!A:C,3,0)*M972</f>
        <v>93240</v>
      </c>
      <c r="S972" s="6">
        <f>VLOOKUP($J972,'Material category'!B:F,4,FALSE)*O972</f>
        <v>108000</v>
      </c>
      <c r="T972" s="6">
        <f t="shared" si="76"/>
        <v>7065.4205607476633</v>
      </c>
      <c r="U972" s="6">
        <f t="shared" si="77"/>
        <v>100305.42056074766</v>
      </c>
      <c r="V972" s="2" t="str">
        <f>VLOOKUP($J972,'Material category'!B:D,3,0)</f>
        <v>CA</v>
      </c>
      <c r="W972" s="2" t="str">
        <f>VLOOKUP(G972,'Cust Category'!A:C,3,0)</f>
        <v>Distributor</v>
      </c>
      <c r="X972" s="2" t="str">
        <f>VLOOKUP(G972,'Cust Category'!A:C,2,0)</f>
        <v>M PROSPER CO., LTD.</v>
      </c>
      <c r="Y972" s="31">
        <f t="shared" si="78"/>
        <v>62.79</v>
      </c>
      <c r="Z972">
        <f t="shared" si="79"/>
        <v>72</v>
      </c>
    </row>
    <row r="973" spans="1:26">
      <c r="A973" s="179">
        <v>45820</v>
      </c>
      <c r="B973" s="178" t="s">
        <v>5610</v>
      </c>
      <c r="C973" s="178" t="s">
        <v>5611</v>
      </c>
      <c r="D973" s="178" t="s">
        <v>12</v>
      </c>
      <c r="E973" s="178" t="s">
        <v>17</v>
      </c>
      <c r="F973" s="178" t="s">
        <v>5612</v>
      </c>
      <c r="G973" s="178" t="s">
        <v>3356</v>
      </c>
      <c r="H973" s="178" t="s">
        <v>3359</v>
      </c>
      <c r="I973" s="178" t="s">
        <v>3356</v>
      </c>
      <c r="J973" s="178" t="s">
        <v>4801</v>
      </c>
      <c r="K973" s="178" t="s">
        <v>4834</v>
      </c>
      <c r="L973" s="180">
        <v>3000</v>
      </c>
      <c r="M973" s="181">
        <v>186480</v>
      </c>
      <c r="N973" s="2" t="str">
        <f>VLOOKUP($J973,'Material category'!B:D,2,0)</f>
        <v>CA 100S YL</v>
      </c>
      <c r="O973" s="123">
        <f>VLOOKUP(E973,'Billing Type Category'!A:C,3,0)*$L973</f>
        <v>3000</v>
      </c>
      <c r="P973" s="123">
        <f>VLOOKUP($J973,'Material category'!B:F,5,FALSE)*O973</f>
        <v>188370</v>
      </c>
      <c r="Q973" s="123">
        <f t="shared" si="75"/>
        <v>1890</v>
      </c>
      <c r="R973" s="6">
        <f>VLOOKUP(E973,'Billing Type Category'!A:C,3,0)*M973</f>
        <v>186480</v>
      </c>
      <c r="S973" s="6">
        <f>VLOOKUP($J973,'Material category'!B:F,4,FALSE)*O973</f>
        <v>216000</v>
      </c>
      <c r="T973" s="6">
        <f t="shared" si="76"/>
        <v>14130.841121495327</v>
      </c>
      <c r="U973" s="6">
        <f t="shared" si="77"/>
        <v>200610.84112149532</v>
      </c>
      <c r="V973" s="2" t="str">
        <f>VLOOKUP($J973,'Material category'!B:D,3,0)</f>
        <v>CAHD</v>
      </c>
      <c r="W973" s="2" t="str">
        <f>VLOOKUP(G973,'Cust Category'!A:C,3,0)</f>
        <v>Distributor</v>
      </c>
      <c r="X973" s="2" t="str">
        <f>VLOOKUP(G973,'Cust Category'!A:C,2,0)</f>
        <v>M PROSPER CO., LTD.</v>
      </c>
      <c r="Y973" s="31">
        <f t="shared" si="78"/>
        <v>62.79</v>
      </c>
      <c r="Z973">
        <f t="shared" si="79"/>
        <v>72</v>
      </c>
    </row>
    <row r="974" spans="1:26">
      <c r="A974" s="179">
        <v>45820</v>
      </c>
      <c r="B974" s="178" t="s">
        <v>5613</v>
      </c>
      <c r="C974" s="178" t="s">
        <v>5614</v>
      </c>
      <c r="D974" s="178" t="s">
        <v>12</v>
      </c>
      <c r="E974" s="178" t="s">
        <v>17</v>
      </c>
      <c r="F974" s="178" t="s">
        <v>5615</v>
      </c>
      <c r="G974" s="178" t="s">
        <v>1194</v>
      </c>
      <c r="H974" s="178" t="s">
        <v>720</v>
      </c>
      <c r="I974" s="178" t="s">
        <v>3349</v>
      </c>
      <c r="J974" s="178" t="s">
        <v>4898</v>
      </c>
      <c r="K974" s="178" t="s">
        <v>4830</v>
      </c>
      <c r="L974" s="180">
        <v>500</v>
      </c>
      <c r="M974" s="181">
        <v>31395</v>
      </c>
      <c r="N974" s="2" t="str">
        <f>VLOOKUP($J974,'Material category'!B:D,2,0)</f>
        <v>WC RE</v>
      </c>
      <c r="O974" s="123">
        <f>VLOOKUP(E974,'Billing Type Category'!A:C,3,0)*$L974</f>
        <v>500</v>
      </c>
      <c r="P974" s="123">
        <f>VLOOKUP($J974,'Material category'!B:F,5,FALSE)*O974</f>
        <v>31395</v>
      </c>
      <c r="Q974" s="123">
        <f t="shared" si="75"/>
        <v>0</v>
      </c>
      <c r="R974" s="6">
        <f>VLOOKUP(E974,'Billing Type Category'!A:C,3,0)*M974</f>
        <v>31395</v>
      </c>
      <c r="S974" s="6">
        <f>VLOOKUP($J974,'Material category'!B:F,4,FALSE)*O974</f>
        <v>36000</v>
      </c>
      <c r="T974" s="6">
        <f t="shared" si="76"/>
        <v>2355.1401869158876</v>
      </c>
      <c r="U974" s="6">
        <f t="shared" si="77"/>
        <v>33750.140186915887</v>
      </c>
      <c r="V974" s="2" t="str">
        <f>VLOOKUP($J974,'Material category'!B:D,3,0)</f>
        <v>WI</v>
      </c>
      <c r="W974" s="2" t="str">
        <f>VLOOKUP(G974,'Cust Category'!A:C,3,0)</f>
        <v>Key Account</v>
      </c>
      <c r="X974" s="2" t="str">
        <f>VLOOKUP(G974,'Cust Category'!A:C,2,0)</f>
        <v>Petroleum Thai Corporation Co.,Ltd.</v>
      </c>
      <c r="Y974" s="31">
        <f t="shared" si="78"/>
        <v>62.79</v>
      </c>
      <c r="Z974">
        <f t="shared" si="79"/>
        <v>72</v>
      </c>
    </row>
    <row r="975" spans="1:26">
      <c r="A975" s="179">
        <v>45820</v>
      </c>
      <c r="B975" s="178" t="s">
        <v>5613</v>
      </c>
      <c r="C975" s="178" t="s">
        <v>5614</v>
      </c>
      <c r="D975" s="178" t="s">
        <v>12</v>
      </c>
      <c r="E975" s="178" t="s">
        <v>17</v>
      </c>
      <c r="F975" s="178" t="s">
        <v>5615</v>
      </c>
      <c r="G975" s="178" t="s">
        <v>1194</v>
      </c>
      <c r="H975" s="178" t="s">
        <v>720</v>
      </c>
      <c r="I975" s="178" t="s">
        <v>3349</v>
      </c>
      <c r="J975" s="178" t="s">
        <v>4886</v>
      </c>
      <c r="K975" s="178" t="s">
        <v>4829</v>
      </c>
      <c r="L975" s="180">
        <v>500</v>
      </c>
      <c r="M975" s="181">
        <v>31395</v>
      </c>
      <c r="N975" s="2" t="str">
        <f>VLOOKUP($J975,'Material category'!B:D,2,0)</f>
        <v>WC BL</v>
      </c>
      <c r="O975" s="123">
        <f>VLOOKUP(E975,'Billing Type Category'!A:C,3,0)*$L975</f>
        <v>500</v>
      </c>
      <c r="P975" s="123">
        <f>VLOOKUP($J975,'Material category'!B:F,5,FALSE)*O975</f>
        <v>31395</v>
      </c>
      <c r="Q975" s="123">
        <f t="shared" si="75"/>
        <v>0</v>
      </c>
      <c r="R975" s="6">
        <f>VLOOKUP(E975,'Billing Type Category'!A:C,3,0)*M975</f>
        <v>31395</v>
      </c>
      <c r="S975" s="6">
        <f>VLOOKUP($J975,'Material category'!B:F,4,FALSE)*O975</f>
        <v>36000</v>
      </c>
      <c r="T975" s="6">
        <f t="shared" si="76"/>
        <v>2355.1401869158876</v>
      </c>
      <c r="U975" s="6">
        <f t="shared" si="77"/>
        <v>33750.140186915887</v>
      </c>
      <c r="V975" s="2" t="str">
        <f>VLOOKUP($J975,'Material category'!B:D,3,0)</f>
        <v>WI</v>
      </c>
      <c r="W975" s="2" t="str">
        <f>VLOOKUP(G975,'Cust Category'!A:C,3,0)</f>
        <v>Key Account</v>
      </c>
      <c r="X975" s="2" t="str">
        <f>VLOOKUP(G975,'Cust Category'!A:C,2,0)</f>
        <v>Petroleum Thai Corporation Co.,Ltd.</v>
      </c>
      <c r="Y975" s="31">
        <f t="shared" si="78"/>
        <v>62.79</v>
      </c>
      <c r="Z975">
        <f t="shared" si="79"/>
        <v>72</v>
      </c>
    </row>
    <row r="976" spans="1:26">
      <c r="A976" s="179">
        <v>45820</v>
      </c>
      <c r="B976" s="178" t="s">
        <v>5613</v>
      </c>
      <c r="C976" s="178" t="s">
        <v>5614</v>
      </c>
      <c r="D976" s="178" t="s">
        <v>12</v>
      </c>
      <c r="E976" s="178" t="s">
        <v>17</v>
      </c>
      <c r="F976" s="178" t="s">
        <v>5615</v>
      </c>
      <c r="G976" s="178" t="s">
        <v>1194</v>
      </c>
      <c r="H976" s="178" t="s">
        <v>720</v>
      </c>
      <c r="I976" s="178" t="s">
        <v>3349</v>
      </c>
      <c r="J976" s="178" t="s">
        <v>4785</v>
      </c>
      <c r="K976" s="178" t="s">
        <v>4832</v>
      </c>
      <c r="L976" s="180">
        <v>1000</v>
      </c>
      <c r="M976" s="181">
        <v>62490</v>
      </c>
      <c r="N976" s="2" t="str">
        <f>VLOOKUP($J976,'Material category'!B:D,2,0)</f>
        <v>CA FL</v>
      </c>
      <c r="O976" s="123">
        <f>VLOOKUP(E976,'Billing Type Category'!A:C,3,0)*$L976</f>
        <v>1000</v>
      </c>
      <c r="P976" s="123">
        <f>VLOOKUP($J976,'Material category'!B:F,5,FALSE)*O976</f>
        <v>62790</v>
      </c>
      <c r="Q976" s="123">
        <f t="shared" si="75"/>
        <v>300</v>
      </c>
      <c r="R976" s="6">
        <f>VLOOKUP(E976,'Billing Type Category'!A:C,3,0)*M976</f>
        <v>62490</v>
      </c>
      <c r="S976" s="6">
        <f>VLOOKUP($J976,'Material category'!B:F,4,FALSE)*O976</f>
        <v>72000</v>
      </c>
      <c r="T976" s="6">
        <f t="shared" si="76"/>
        <v>4710.2803738317753</v>
      </c>
      <c r="U976" s="6">
        <f t="shared" si="77"/>
        <v>67200.280373831774</v>
      </c>
      <c r="V976" s="2" t="str">
        <f>VLOOKUP($J976,'Material category'!B:D,3,0)</f>
        <v>CA</v>
      </c>
      <c r="W976" s="2" t="str">
        <f>VLOOKUP(G976,'Cust Category'!A:C,3,0)</f>
        <v>Key Account</v>
      </c>
      <c r="X976" s="2" t="str">
        <f>VLOOKUP(G976,'Cust Category'!A:C,2,0)</f>
        <v>Petroleum Thai Corporation Co.,Ltd.</v>
      </c>
      <c r="Y976" s="31">
        <f t="shared" si="78"/>
        <v>62.79</v>
      </c>
      <c r="Z976">
        <f t="shared" si="79"/>
        <v>72</v>
      </c>
    </row>
    <row r="977" spans="1:26">
      <c r="A977" s="179">
        <v>45820</v>
      </c>
      <c r="B977" s="178" t="s">
        <v>5613</v>
      </c>
      <c r="C977" s="178" t="s">
        <v>5614</v>
      </c>
      <c r="D977" s="178" t="s">
        <v>12</v>
      </c>
      <c r="E977" s="178" t="s">
        <v>17</v>
      </c>
      <c r="F977" s="178" t="s">
        <v>5615</v>
      </c>
      <c r="G977" s="178" t="s">
        <v>1194</v>
      </c>
      <c r="H977" s="178" t="s">
        <v>720</v>
      </c>
      <c r="I977" s="178" t="s">
        <v>3349</v>
      </c>
      <c r="J977" s="178" t="s">
        <v>4786</v>
      </c>
      <c r="K977" s="178" t="s">
        <v>4854</v>
      </c>
      <c r="L977" s="180">
        <v>500</v>
      </c>
      <c r="M977" s="181">
        <v>31245</v>
      </c>
      <c r="N977" s="2" t="str">
        <f>VLOOKUP($J977,'Material category'!B:D,2,0)</f>
        <v>CA MN</v>
      </c>
      <c r="O977" s="123">
        <f>VLOOKUP(E977,'Billing Type Category'!A:C,3,0)*$L977</f>
        <v>500</v>
      </c>
      <c r="P977" s="123">
        <f>VLOOKUP($J977,'Material category'!B:F,5,FALSE)*O977</f>
        <v>31395</v>
      </c>
      <c r="Q977" s="123">
        <f t="shared" si="75"/>
        <v>150</v>
      </c>
      <c r="R977" s="6">
        <f>VLOOKUP(E977,'Billing Type Category'!A:C,3,0)*M977</f>
        <v>31245</v>
      </c>
      <c r="S977" s="6">
        <f>VLOOKUP($J977,'Material category'!B:F,4,FALSE)*O977</f>
        <v>36000</v>
      </c>
      <c r="T977" s="6">
        <f t="shared" si="76"/>
        <v>2355.1401869158876</v>
      </c>
      <c r="U977" s="6">
        <f t="shared" si="77"/>
        <v>33600.140186915887</v>
      </c>
      <c r="V977" s="2" t="str">
        <f>VLOOKUP($J977,'Material category'!B:D,3,0)</f>
        <v>CA</v>
      </c>
      <c r="W977" s="2" t="str">
        <f>VLOOKUP(G977,'Cust Category'!A:C,3,0)</f>
        <v>Key Account</v>
      </c>
      <c r="X977" s="2" t="str">
        <f>VLOOKUP(G977,'Cust Category'!A:C,2,0)</f>
        <v>Petroleum Thai Corporation Co.,Ltd.</v>
      </c>
      <c r="Y977" s="31">
        <f t="shared" si="78"/>
        <v>62.79</v>
      </c>
      <c r="Z977">
        <f t="shared" si="79"/>
        <v>72</v>
      </c>
    </row>
    <row r="978" spans="1:26">
      <c r="A978" s="179">
        <v>45820</v>
      </c>
      <c r="B978" s="178" t="s">
        <v>5613</v>
      </c>
      <c r="C978" s="178" t="s">
        <v>5614</v>
      </c>
      <c r="D978" s="178" t="s">
        <v>12</v>
      </c>
      <c r="E978" s="178" t="s">
        <v>17</v>
      </c>
      <c r="F978" s="178" t="s">
        <v>5615</v>
      </c>
      <c r="G978" s="178" t="s">
        <v>1194</v>
      </c>
      <c r="H978" s="178" t="s">
        <v>720</v>
      </c>
      <c r="I978" s="178" t="s">
        <v>3349</v>
      </c>
      <c r="J978" s="178" t="s">
        <v>4801</v>
      </c>
      <c r="K978" s="178" t="s">
        <v>4834</v>
      </c>
      <c r="L978" s="180">
        <v>1000</v>
      </c>
      <c r="M978" s="181">
        <v>62790</v>
      </c>
      <c r="N978" s="2" t="str">
        <f>VLOOKUP($J978,'Material category'!B:D,2,0)</f>
        <v>CA 100S YL</v>
      </c>
      <c r="O978" s="123">
        <f>VLOOKUP(E978,'Billing Type Category'!A:C,3,0)*$L978</f>
        <v>1000</v>
      </c>
      <c r="P978" s="123">
        <f>VLOOKUP($J978,'Material category'!B:F,5,FALSE)*O978</f>
        <v>62790</v>
      </c>
      <c r="Q978" s="123">
        <f t="shared" si="75"/>
        <v>0</v>
      </c>
      <c r="R978" s="6">
        <f>VLOOKUP(E978,'Billing Type Category'!A:C,3,0)*M978</f>
        <v>62790</v>
      </c>
      <c r="S978" s="6">
        <f>VLOOKUP($J978,'Material category'!B:F,4,FALSE)*O978</f>
        <v>72000</v>
      </c>
      <c r="T978" s="6">
        <f t="shared" si="76"/>
        <v>4710.2803738317753</v>
      </c>
      <c r="U978" s="6">
        <f t="shared" si="77"/>
        <v>67500.280373831774</v>
      </c>
      <c r="V978" s="2" t="str">
        <f>VLOOKUP($J978,'Material category'!B:D,3,0)</f>
        <v>CAHD</v>
      </c>
      <c r="W978" s="2" t="str">
        <f>VLOOKUP(G978,'Cust Category'!A:C,3,0)</f>
        <v>Key Account</v>
      </c>
      <c r="X978" s="2" t="str">
        <f>VLOOKUP(G978,'Cust Category'!A:C,2,0)</f>
        <v>Petroleum Thai Corporation Co.,Ltd.</v>
      </c>
      <c r="Y978" s="31">
        <f t="shared" si="78"/>
        <v>62.79</v>
      </c>
      <c r="Z978">
        <f t="shared" si="79"/>
        <v>72</v>
      </c>
    </row>
    <row r="979" spans="1:26">
      <c r="A979" s="179">
        <v>45820</v>
      </c>
      <c r="B979" s="178" t="s">
        <v>5616</v>
      </c>
      <c r="C979" s="178" t="s">
        <v>5617</v>
      </c>
      <c r="D979" s="178" t="s">
        <v>12</v>
      </c>
      <c r="E979" s="178" t="s">
        <v>17</v>
      </c>
      <c r="F979" s="178" t="s">
        <v>5618</v>
      </c>
      <c r="G979" s="178" t="s">
        <v>3360</v>
      </c>
      <c r="H979" s="178" t="s">
        <v>3363</v>
      </c>
      <c r="I979" s="178" t="s">
        <v>3364</v>
      </c>
      <c r="J979" s="178" t="s">
        <v>4900</v>
      </c>
      <c r="K979" s="178" t="s">
        <v>4831</v>
      </c>
      <c r="L979" s="180">
        <v>500</v>
      </c>
      <c r="M979" s="181">
        <v>31080</v>
      </c>
      <c r="N979" s="2" t="str">
        <f>VLOOKUP($J979,'Material category'!B:D,2,0)</f>
        <v>WC GR</v>
      </c>
      <c r="O979" s="123">
        <f>VLOOKUP(E979,'Billing Type Category'!A:C,3,0)*$L979</f>
        <v>500</v>
      </c>
      <c r="P979" s="123">
        <f>VLOOKUP($J979,'Material category'!B:F,5,FALSE)*O979</f>
        <v>31395</v>
      </c>
      <c r="Q979" s="123">
        <f t="shared" si="75"/>
        <v>315</v>
      </c>
      <c r="R979" s="6">
        <f>VLOOKUP(E979,'Billing Type Category'!A:C,3,0)*M979</f>
        <v>31080</v>
      </c>
      <c r="S979" s="6">
        <f>VLOOKUP($J979,'Material category'!B:F,4,FALSE)*O979</f>
        <v>36000</v>
      </c>
      <c r="T979" s="6">
        <f t="shared" si="76"/>
        <v>2355.1401869158876</v>
      </c>
      <c r="U979" s="6">
        <f t="shared" si="77"/>
        <v>33435.140186915887</v>
      </c>
      <c r="V979" s="2" t="str">
        <f>VLOOKUP($J979,'Material category'!B:D,3,0)</f>
        <v>WI</v>
      </c>
      <c r="W979" s="2" t="str">
        <f>VLOOKUP(G979,'Cust Category'!A:C,3,0)</f>
        <v>Distributor</v>
      </c>
      <c r="X979" s="2" t="str">
        <f>VLOOKUP(G979,'Cust Category'!A:C,2,0)</f>
        <v>RPB Distribution Co., Ltd.</v>
      </c>
      <c r="Y979" s="31">
        <f t="shared" si="78"/>
        <v>62.79</v>
      </c>
      <c r="Z979">
        <f t="shared" si="79"/>
        <v>72</v>
      </c>
    </row>
    <row r="980" spans="1:26">
      <c r="A980" s="179">
        <v>45820</v>
      </c>
      <c r="B980" s="178" t="s">
        <v>5616</v>
      </c>
      <c r="C980" s="178" t="s">
        <v>5617</v>
      </c>
      <c r="D980" s="178" t="s">
        <v>12</v>
      </c>
      <c r="E980" s="178" t="s">
        <v>17</v>
      </c>
      <c r="F980" s="178" t="s">
        <v>5618</v>
      </c>
      <c r="G980" s="178" t="s">
        <v>3360</v>
      </c>
      <c r="H980" s="178" t="s">
        <v>3363</v>
      </c>
      <c r="I980" s="178" t="s">
        <v>3364</v>
      </c>
      <c r="J980" s="178" t="s">
        <v>4801</v>
      </c>
      <c r="K980" s="178" t="s">
        <v>4834</v>
      </c>
      <c r="L980" s="180">
        <v>3500</v>
      </c>
      <c r="M980" s="181">
        <v>217560</v>
      </c>
      <c r="N980" s="2" t="str">
        <f>VLOOKUP($J980,'Material category'!B:D,2,0)</f>
        <v>CA 100S YL</v>
      </c>
      <c r="O980" s="123">
        <f>VLOOKUP(E980,'Billing Type Category'!A:C,3,0)*$L980</f>
        <v>3500</v>
      </c>
      <c r="P980" s="123">
        <f>VLOOKUP($J980,'Material category'!B:F,5,FALSE)*O980</f>
        <v>219765</v>
      </c>
      <c r="Q980" s="123">
        <f t="shared" si="75"/>
        <v>2205</v>
      </c>
      <c r="R980" s="6">
        <f>VLOOKUP(E980,'Billing Type Category'!A:C,3,0)*M980</f>
        <v>217560</v>
      </c>
      <c r="S980" s="6">
        <f>VLOOKUP($J980,'Material category'!B:F,4,FALSE)*O980</f>
        <v>252000</v>
      </c>
      <c r="T980" s="6">
        <f t="shared" si="76"/>
        <v>16485.981308411214</v>
      </c>
      <c r="U980" s="6">
        <f t="shared" si="77"/>
        <v>234045.98130841122</v>
      </c>
      <c r="V980" s="2" t="str">
        <f>VLOOKUP($J980,'Material category'!B:D,3,0)</f>
        <v>CAHD</v>
      </c>
      <c r="W980" s="2" t="str">
        <f>VLOOKUP(G980,'Cust Category'!A:C,3,0)</f>
        <v>Distributor</v>
      </c>
      <c r="X980" s="2" t="str">
        <f>VLOOKUP(G980,'Cust Category'!A:C,2,0)</f>
        <v>RPB Distribution Co., Ltd.</v>
      </c>
      <c r="Y980" s="31">
        <f t="shared" si="78"/>
        <v>62.79</v>
      </c>
      <c r="Z980">
        <f t="shared" si="79"/>
        <v>72</v>
      </c>
    </row>
    <row r="981" spans="1:26">
      <c r="A981" s="179">
        <v>45820</v>
      </c>
      <c r="B981" s="178" t="s">
        <v>5616</v>
      </c>
      <c r="C981" s="178" t="s">
        <v>5617</v>
      </c>
      <c r="D981" s="178" t="s">
        <v>12</v>
      </c>
      <c r="E981" s="178" t="s">
        <v>17</v>
      </c>
      <c r="F981" s="178" t="s">
        <v>5618</v>
      </c>
      <c r="G981" s="178" t="s">
        <v>3360</v>
      </c>
      <c r="H981" s="178" t="s">
        <v>3363</v>
      </c>
      <c r="I981" s="178" t="s">
        <v>3364</v>
      </c>
      <c r="J981" s="178" t="s">
        <v>4806</v>
      </c>
      <c r="K981" s="178" t="s">
        <v>4852</v>
      </c>
      <c r="L981" s="180">
        <v>1000</v>
      </c>
      <c r="M981" s="181">
        <v>62160</v>
      </c>
      <c r="N981" s="2" t="str">
        <f>VLOOKUP($J981,'Material category'!B:D,2,0)</f>
        <v>CA 100S GR</v>
      </c>
      <c r="O981" s="123">
        <f>VLOOKUP(E981,'Billing Type Category'!A:C,3,0)*$L981</f>
        <v>1000</v>
      </c>
      <c r="P981" s="123">
        <f>VLOOKUP($J981,'Material category'!B:F,5,FALSE)*O981</f>
        <v>62790</v>
      </c>
      <c r="Q981" s="123">
        <f t="shared" si="75"/>
        <v>630</v>
      </c>
      <c r="R981" s="6">
        <f>VLOOKUP(E981,'Billing Type Category'!A:C,3,0)*M981</f>
        <v>62160</v>
      </c>
      <c r="S981" s="6">
        <f>VLOOKUP($J981,'Material category'!B:F,4,FALSE)*O981</f>
        <v>72000</v>
      </c>
      <c r="T981" s="6">
        <f t="shared" si="76"/>
        <v>4710.2803738317753</v>
      </c>
      <c r="U981" s="6">
        <f t="shared" si="77"/>
        <v>66870.280373831774</v>
      </c>
      <c r="V981" s="2" t="str">
        <f>VLOOKUP($J981,'Material category'!B:D,3,0)</f>
        <v>CAHD</v>
      </c>
      <c r="W981" s="2" t="str">
        <f>VLOOKUP(G981,'Cust Category'!A:C,3,0)</f>
        <v>Distributor</v>
      </c>
      <c r="X981" s="2" t="str">
        <f>VLOOKUP(G981,'Cust Category'!A:C,2,0)</f>
        <v>RPB Distribution Co., Ltd.</v>
      </c>
      <c r="Y981" s="31">
        <f t="shared" si="78"/>
        <v>62.79</v>
      </c>
      <c r="Z981">
        <f t="shared" si="79"/>
        <v>72</v>
      </c>
    </row>
    <row r="982" spans="1:26">
      <c r="A982" s="179">
        <v>45820</v>
      </c>
      <c r="B982" s="178" t="s">
        <v>5619</v>
      </c>
      <c r="C982" s="178" t="s">
        <v>5620</v>
      </c>
      <c r="D982" s="178" t="s">
        <v>12</v>
      </c>
      <c r="E982" s="178" t="s">
        <v>17</v>
      </c>
      <c r="F982" s="178" t="s">
        <v>5621</v>
      </c>
      <c r="G982" s="178" t="s">
        <v>3360</v>
      </c>
      <c r="H982" s="178" t="s">
        <v>3363</v>
      </c>
      <c r="I982" s="178" t="s">
        <v>3366</v>
      </c>
      <c r="J982" s="178" t="s">
        <v>4902</v>
      </c>
      <c r="K982" s="178" t="s">
        <v>4821</v>
      </c>
      <c r="L982" s="180">
        <v>50</v>
      </c>
      <c r="M982" s="181">
        <v>6857</v>
      </c>
      <c r="N982" s="2" t="str">
        <f>VLOOKUP($J982,'Material category'!B:D,2,0)</f>
        <v>ME OB</v>
      </c>
      <c r="O982" s="123">
        <f>VLOOKUP(E982,'Billing Type Category'!A:C,3,0)*$L982</f>
        <v>50</v>
      </c>
      <c r="P982" s="123">
        <f>VLOOKUP($J982,'Material category'!B:F,5,FALSE)*O982</f>
        <v>6926.5</v>
      </c>
      <c r="Q982" s="123">
        <f t="shared" si="75"/>
        <v>69.5</v>
      </c>
      <c r="R982" s="6">
        <f>VLOOKUP(E982,'Billing Type Category'!A:C,3,0)*M982</f>
        <v>6857</v>
      </c>
      <c r="S982" s="6">
        <f>VLOOKUP($J982,'Material category'!B:F,4,FALSE)*O982</f>
        <v>8000</v>
      </c>
      <c r="T982" s="6">
        <f t="shared" si="76"/>
        <v>523.36448598130846</v>
      </c>
      <c r="U982" s="6">
        <f t="shared" si="77"/>
        <v>7380.3644859813085</v>
      </c>
      <c r="V982" s="2" t="str">
        <f>VLOOKUP($J982,'Material category'!B:D,3,0)</f>
        <v>EV</v>
      </c>
      <c r="W982" s="2" t="str">
        <f>VLOOKUP(G982,'Cust Category'!A:C,3,0)</f>
        <v>Distributor</v>
      </c>
      <c r="X982" s="2" t="str">
        <f>VLOOKUP(G982,'Cust Category'!A:C,2,0)</f>
        <v>RPB Distribution Co., Ltd.</v>
      </c>
      <c r="Y982" s="31">
        <f t="shared" si="78"/>
        <v>138.53</v>
      </c>
      <c r="Z982">
        <f t="shared" si="79"/>
        <v>160</v>
      </c>
    </row>
    <row r="983" spans="1:26">
      <c r="A983" s="179">
        <v>45820</v>
      </c>
      <c r="B983" s="178" t="s">
        <v>5619</v>
      </c>
      <c r="C983" s="178" t="s">
        <v>5620</v>
      </c>
      <c r="D983" s="178" t="s">
        <v>12</v>
      </c>
      <c r="E983" s="178" t="s">
        <v>17</v>
      </c>
      <c r="F983" s="178" t="s">
        <v>5621</v>
      </c>
      <c r="G983" s="178" t="s">
        <v>3360</v>
      </c>
      <c r="H983" s="178" t="s">
        <v>3363</v>
      </c>
      <c r="I983" s="178" t="s">
        <v>3366</v>
      </c>
      <c r="J983" s="178" t="s">
        <v>4898</v>
      </c>
      <c r="K983" s="178" t="s">
        <v>4830</v>
      </c>
      <c r="L983" s="180">
        <v>2500</v>
      </c>
      <c r="M983" s="181">
        <v>155400</v>
      </c>
      <c r="N983" s="2" t="str">
        <f>VLOOKUP($J983,'Material category'!B:D,2,0)</f>
        <v>WC RE</v>
      </c>
      <c r="O983" s="123">
        <f>VLOOKUP(E983,'Billing Type Category'!A:C,3,0)*$L983</f>
        <v>2500</v>
      </c>
      <c r="P983" s="123">
        <f>VLOOKUP($J983,'Material category'!B:F,5,FALSE)*O983</f>
        <v>156975</v>
      </c>
      <c r="Q983" s="123">
        <f t="shared" si="75"/>
        <v>1575</v>
      </c>
      <c r="R983" s="6">
        <f>VLOOKUP(E983,'Billing Type Category'!A:C,3,0)*M983</f>
        <v>155400</v>
      </c>
      <c r="S983" s="6">
        <f>VLOOKUP($J983,'Material category'!B:F,4,FALSE)*O983</f>
        <v>180000</v>
      </c>
      <c r="T983" s="6">
        <f t="shared" si="76"/>
        <v>11775.700934579439</v>
      </c>
      <c r="U983" s="6">
        <f t="shared" si="77"/>
        <v>167175.70093457945</v>
      </c>
      <c r="V983" s="2" t="str">
        <f>VLOOKUP($J983,'Material category'!B:D,3,0)</f>
        <v>WI</v>
      </c>
      <c r="W983" s="2" t="str">
        <f>VLOOKUP(G983,'Cust Category'!A:C,3,0)</f>
        <v>Distributor</v>
      </c>
      <c r="X983" s="2" t="str">
        <f>VLOOKUP(G983,'Cust Category'!A:C,2,0)</f>
        <v>RPB Distribution Co., Ltd.</v>
      </c>
      <c r="Y983" s="31">
        <f t="shared" si="78"/>
        <v>62.79</v>
      </c>
      <c r="Z983">
        <f t="shared" si="79"/>
        <v>72</v>
      </c>
    </row>
    <row r="984" spans="1:26">
      <c r="A984" s="179">
        <v>45820</v>
      </c>
      <c r="B984" s="178" t="s">
        <v>5619</v>
      </c>
      <c r="C984" s="178" t="s">
        <v>5620</v>
      </c>
      <c r="D984" s="178" t="s">
        <v>12</v>
      </c>
      <c r="E984" s="178" t="s">
        <v>17</v>
      </c>
      <c r="F984" s="178" t="s">
        <v>5621</v>
      </c>
      <c r="G984" s="178" t="s">
        <v>3360</v>
      </c>
      <c r="H984" s="178" t="s">
        <v>3363</v>
      </c>
      <c r="I984" s="178" t="s">
        <v>3366</v>
      </c>
      <c r="J984" s="178" t="s">
        <v>4886</v>
      </c>
      <c r="K984" s="178" t="s">
        <v>4829</v>
      </c>
      <c r="L984" s="180">
        <v>500</v>
      </c>
      <c r="M984" s="181">
        <v>31080</v>
      </c>
      <c r="N984" s="2" t="str">
        <f>VLOOKUP($J984,'Material category'!B:D,2,0)</f>
        <v>WC BL</v>
      </c>
      <c r="O984" s="123">
        <f>VLOOKUP(E984,'Billing Type Category'!A:C,3,0)*$L984</f>
        <v>500</v>
      </c>
      <c r="P984" s="123">
        <f>VLOOKUP($J984,'Material category'!B:F,5,FALSE)*O984</f>
        <v>31395</v>
      </c>
      <c r="Q984" s="123">
        <f t="shared" si="75"/>
        <v>315</v>
      </c>
      <c r="R984" s="6">
        <f>VLOOKUP(E984,'Billing Type Category'!A:C,3,0)*M984</f>
        <v>31080</v>
      </c>
      <c r="S984" s="6">
        <f>VLOOKUP($J984,'Material category'!B:F,4,FALSE)*O984</f>
        <v>36000</v>
      </c>
      <c r="T984" s="6">
        <f t="shared" si="76"/>
        <v>2355.1401869158876</v>
      </c>
      <c r="U984" s="6">
        <f t="shared" si="77"/>
        <v>33435.140186915887</v>
      </c>
      <c r="V984" s="2" t="str">
        <f>VLOOKUP($J984,'Material category'!B:D,3,0)</f>
        <v>WI</v>
      </c>
      <c r="W984" s="2" t="str">
        <f>VLOOKUP(G984,'Cust Category'!A:C,3,0)</f>
        <v>Distributor</v>
      </c>
      <c r="X984" s="2" t="str">
        <f>VLOOKUP(G984,'Cust Category'!A:C,2,0)</f>
        <v>RPB Distribution Co., Ltd.</v>
      </c>
      <c r="Y984" s="31">
        <f t="shared" si="78"/>
        <v>62.79</v>
      </c>
      <c r="Z984">
        <f t="shared" si="79"/>
        <v>72</v>
      </c>
    </row>
    <row r="985" spans="1:26">
      <c r="A985" s="179">
        <v>45820</v>
      </c>
      <c r="B985" s="178" t="s">
        <v>5619</v>
      </c>
      <c r="C985" s="178" t="s">
        <v>5620</v>
      </c>
      <c r="D985" s="178" t="s">
        <v>12</v>
      </c>
      <c r="E985" s="178" t="s">
        <v>17</v>
      </c>
      <c r="F985" s="178" t="s">
        <v>5621</v>
      </c>
      <c r="G985" s="178" t="s">
        <v>3360</v>
      </c>
      <c r="H985" s="178" t="s">
        <v>3363</v>
      </c>
      <c r="I985" s="178" t="s">
        <v>3366</v>
      </c>
      <c r="J985" s="178" t="s">
        <v>4900</v>
      </c>
      <c r="K985" s="178" t="s">
        <v>4831</v>
      </c>
      <c r="L985" s="180">
        <v>1000</v>
      </c>
      <c r="M985" s="181">
        <v>62160</v>
      </c>
      <c r="N985" s="2" t="str">
        <f>VLOOKUP($J985,'Material category'!B:D,2,0)</f>
        <v>WC GR</v>
      </c>
      <c r="O985" s="123">
        <f>VLOOKUP(E985,'Billing Type Category'!A:C,3,0)*$L985</f>
        <v>1000</v>
      </c>
      <c r="P985" s="123">
        <f>VLOOKUP($J985,'Material category'!B:F,5,FALSE)*O985</f>
        <v>62790</v>
      </c>
      <c r="Q985" s="123">
        <f t="shared" si="75"/>
        <v>630</v>
      </c>
      <c r="R985" s="6">
        <f>VLOOKUP(E985,'Billing Type Category'!A:C,3,0)*M985</f>
        <v>62160</v>
      </c>
      <c r="S985" s="6">
        <f>VLOOKUP($J985,'Material category'!B:F,4,FALSE)*O985</f>
        <v>72000</v>
      </c>
      <c r="T985" s="6">
        <f t="shared" si="76"/>
        <v>4710.2803738317753</v>
      </c>
      <c r="U985" s="6">
        <f t="shared" si="77"/>
        <v>66870.280373831774</v>
      </c>
      <c r="V985" s="2" t="str">
        <f>VLOOKUP($J985,'Material category'!B:D,3,0)</f>
        <v>WI</v>
      </c>
      <c r="W985" s="2" t="str">
        <f>VLOOKUP(G985,'Cust Category'!A:C,3,0)</f>
        <v>Distributor</v>
      </c>
      <c r="X985" s="2" t="str">
        <f>VLOOKUP(G985,'Cust Category'!A:C,2,0)</f>
        <v>RPB Distribution Co., Ltd.</v>
      </c>
      <c r="Y985" s="31">
        <f t="shared" si="78"/>
        <v>62.79</v>
      </c>
      <c r="Z985">
        <f t="shared" si="79"/>
        <v>72</v>
      </c>
    </row>
    <row r="986" spans="1:26">
      <c r="A986" s="179">
        <v>45820</v>
      </c>
      <c r="B986" s="178" t="s">
        <v>5619</v>
      </c>
      <c r="C986" s="178" t="s">
        <v>5620</v>
      </c>
      <c r="D986" s="178" t="s">
        <v>12</v>
      </c>
      <c r="E986" s="178" t="s">
        <v>17</v>
      </c>
      <c r="F986" s="178" t="s">
        <v>5621</v>
      </c>
      <c r="G986" s="178" t="s">
        <v>3360</v>
      </c>
      <c r="H986" s="178" t="s">
        <v>3363</v>
      </c>
      <c r="I986" s="178" t="s">
        <v>3366</v>
      </c>
      <c r="J986" s="178" t="s">
        <v>4785</v>
      </c>
      <c r="K986" s="178" t="s">
        <v>4832</v>
      </c>
      <c r="L986" s="180">
        <v>6700</v>
      </c>
      <c r="M986" s="181">
        <v>416472</v>
      </c>
      <c r="N986" s="2" t="str">
        <f>VLOOKUP($J986,'Material category'!B:D,2,0)</f>
        <v>CA FL</v>
      </c>
      <c r="O986" s="123">
        <f>VLOOKUP(E986,'Billing Type Category'!A:C,3,0)*$L986</f>
        <v>6700</v>
      </c>
      <c r="P986" s="123">
        <f>VLOOKUP($J986,'Material category'!B:F,5,FALSE)*O986</f>
        <v>420693</v>
      </c>
      <c r="Q986" s="123">
        <f t="shared" si="75"/>
        <v>4221</v>
      </c>
      <c r="R986" s="6">
        <f>VLOOKUP(E986,'Billing Type Category'!A:C,3,0)*M986</f>
        <v>416472</v>
      </c>
      <c r="S986" s="6">
        <f>VLOOKUP($J986,'Material category'!B:F,4,FALSE)*O986</f>
        <v>482400</v>
      </c>
      <c r="T986" s="6">
        <f t="shared" si="76"/>
        <v>31558.878504672899</v>
      </c>
      <c r="U986" s="6">
        <f t="shared" si="77"/>
        <v>448030.8785046729</v>
      </c>
      <c r="V986" s="2" t="str">
        <f>VLOOKUP($J986,'Material category'!B:D,3,0)</f>
        <v>CA</v>
      </c>
      <c r="W986" s="2" t="str">
        <f>VLOOKUP(G986,'Cust Category'!A:C,3,0)</f>
        <v>Distributor</v>
      </c>
      <c r="X986" s="2" t="str">
        <f>VLOOKUP(G986,'Cust Category'!A:C,2,0)</f>
        <v>RPB Distribution Co., Ltd.</v>
      </c>
      <c r="Y986" s="31">
        <f t="shared" si="78"/>
        <v>62.79</v>
      </c>
      <c r="Z986">
        <f t="shared" si="79"/>
        <v>72</v>
      </c>
    </row>
    <row r="987" spans="1:26">
      <c r="A987" s="179">
        <v>45820</v>
      </c>
      <c r="B987" s="178" t="s">
        <v>5619</v>
      </c>
      <c r="C987" s="178" t="s">
        <v>5620</v>
      </c>
      <c r="D987" s="178" t="s">
        <v>12</v>
      </c>
      <c r="E987" s="178" t="s">
        <v>17</v>
      </c>
      <c r="F987" s="178" t="s">
        <v>5621</v>
      </c>
      <c r="G987" s="178" t="s">
        <v>3360</v>
      </c>
      <c r="H987" s="178" t="s">
        <v>3363</v>
      </c>
      <c r="I987" s="178" t="s">
        <v>3366</v>
      </c>
      <c r="J987" s="178" t="s">
        <v>4786</v>
      </c>
      <c r="K987" s="178" t="s">
        <v>4854</v>
      </c>
      <c r="L987" s="180">
        <v>1000</v>
      </c>
      <c r="M987" s="181">
        <v>62160</v>
      </c>
      <c r="N987" s="2" t="str">
        <f>VLOOKUP($J987,'Material category'!B:D,2,0)</f>
        <v>CA MN</v>
      </c>
      <c r="O987" s="123">
        <f>VLOOKUP(E987,'Billing Type Category'!A:C,3,0)*$L987</f>
        <v>1000</v>
      </c>
      <c r="P987" s="123">
        <f>VLOOKUP($J987,'Material category'!B:F,5,FALSE)*O987</f>
        <v>62790</v>
      </c>
      <c r="Q987" s="123">
        <f t="shared" si="75"/>
        <v>630</v>
      </c>
      <c r="R987" s="6">
        <f>VLOOKUP(E987,'Billing Type Category'!A:C,3,0)*M987</f>
        <v>62160</v>
      </c>
      <c r="S987" s="6">
        <f>VLOOKUP($J987,'Material category'!B:F,4,FALSE)*O987</f>
        <v>72000</v>
      </c>
      <c r="T987" s="6">
        <f t="shared" si="76"/>
        <v>4710.2803738317753</v>
      </c>
      <c r="U987" s="6">
        <f t="shared" si="77"/>
        <v>66870.280373831774</v>
      </c>
      <c r="V987" s="2" t="str">
        <f>VLOOKUP($J987,'Material category'!B:D,3,0)</f>
        <v>CA</v>
      </c>
      <c r="W987" s="2" t="str">
        <f>VLOOKUP(G987,'Cust Category'!A:C,3,0)</f>
        <v>Distributor</v>
      </c>
      <c r="X987" s="2" t="str">
        <f>VLOOKUP(G987,'Cust Category'!A:C,2,0)</f>
        <v>RPB Distribution Co., Ltd.</v>
      </c>
      <c r="Y987" s="31">
        <f t="shared" si="78"/>
        <v>62.79</v>
      </c>
      <c r="Z987">
        <f t="shared" si="79"/>
        <v>72</v>
      </c>
    </row>
    <row r="988" spans="1:26">
      <c r="A988" s="179">
        <v>45820</v>
      </c>
      <c r="B988" s="178" t="s">
        <v>5619</v>
      </c>
      <c r="C988" s="178" t="s">
        <v>5620</v>
      </c>
      <c r="D988" s="178" t="s">
        <v>12</v>
      </c>
      <c r="E988" s="178" t="s">
        <v>17</v>
      </c>
      <c r="F988" s="178" t="s">
        <v>5621</v>
      </c>
      <c r="G988" s="178" t="s">
        <v>3360</v>
      </c>
      <c r="H988" s="178" t="s">
        <v>3363</v>
      </c>
      <c r="I988" s="178" t="s">
        <v>3366</v>
      </c>
      <c r="J988" s="178" t="s">
        <v>4801</v>
      </c>
      <c r="K988" s="178" t="s">
        <v>4834</v>
      </c>
      <c r="L988" s="180">
        <v>2000</v>
      </c>
      <c r="M988" s="181">
        <v>124320</v>
      </c>
      <c r="N988" s="2" t="str">
        <f>VLOOKUP($J988,'Material category'!B:D,2,0)</f>
        <v>CA 100S YL</v>
      </c>
      <c r="O988" s="123">
        <f>VLOOKUP(E988,'Billing Type Category'!A:C,3,0)*$L988</f>
        <v>2000</v>
      </c>
      <c r="P988" s="123">
        <f>VLOOKUP($J988,'Material category'!B:F,5,FALSE)*O988</f>
        <v>125580</v>
      </c>
      <c r="Q988" s="123">
        <f t="shared" si="75"/>
        <v>1260</v>
      </c>
      <c r="R988" s="6">
        <f>VLOOKUP(E988,'Billing Type Category'!A:C,3,0)*M988</f>
        <v>124320</v>
      </c>
      <c r="S988" s="6">
        <f>VLOOKUP($J988,'Material category'!B:F,4,FALSE)*O988</f>
        <v>144000</v>
      </c>
      <c r="T988" s="6">
        <f t="shared" si="76"/>
        <v>9420.5607476635505</v>
      </c>
      <c r="U988" s="6">
        <f t="shared" si="77"/>
        <v>133740.56074766355</v>
      </c>
      <c r="V988" s="2" t="str">
        <f>VLOOKUP($J988,'Material category'!B:D,3,0)</f>
        <v>CAHD</v>
      </c>
      <c r="W988" s="2" t="str">
        <f>VLOOKUP(G988,'Cust Category'!A:C,3,0)</f>
        <v>Distributor</v>
      </c>
      <c r="X988" s="2" t="str">
        <f>VLOOKUP(G988,'Cust Category'!A:C,2,0)</f>
        <v>RPB Distribution Co., Ltd.</v>
      </c>
      <c r="Y988" s="31">
        <f t="shared" si="78"/>
        <v>62.79</v>
      </c>
      <c r="Z988">
        <f t="shared" si="79"/>
        <v>72</v>
      </c>
    </row>
    <row r="989" spans="1:26">
      <c r="A989" s="179">
        <v>45820</v>
      </c>
      <c r="B989" s="178" t="s">
        <v>5619</v>
      </c>
      <c r="C989" s="178" t="s">
        <v>5620</v>
      </c>
      <c r="D989" s="178" t="s">
        <v>12</v>
      </c>
      <c r="E989" s="178" t="s">
        <v>17</v>
      </c>
      <c r="F989" s="178" t="s">
        <v>5621</v>
      </c>
      <c r="G989" s="178" t="s">
        <v>3360</v>
      </c>
      <c r="H989" s="178" t="s">
        <v>3363</v>
      </c>
      <c r="I989" s="178" t="s">
        <v>3366</v>
      </c>
      <c r="J989" s="178" t="s">
        <v>4806</v>
      </c>
      <c r="K989" s="178" t="s">
        <v>4852</v>
      </c>
      <c r="L989" s="180">
        <v>1250</v>
      </c>
      <c r="M989" s="181">
        <v>77700</v>
      </c>
      <c r="N989" s="2" t="str">
        <f>VLOOKUP($J989,'Material category'!B:D,2,0)</f>
        <v>CA 100S GR</v>
      </c>
      <c r="O989" s="123">
        <f>VLOOKUP(E989,'Billing Type Category'!A:C,3,0)*$L989</f>
        <v>1250</v>
      </c>
      <c r="P989" s="123">
        <f>VLOOKUP($J989,'Material category'!B:F,5,FALSE)*O989</f>
        <v>78487.5</v>
      </c>
      <c r="Q989" s="123">
        <f t="shared" si="75"/>
        <v>787.5</v>
      </c>
      <c r="R989" s="6">
        <f>VLOOKUP(E989,'Billing Type Category'!A:C,3,0)*M989</f>
        <v>77700</v>
      </c>
      <c r="S989" s="6">
        <f>VLOOKUP($J989,'Material category'!B:F,4,FALSE)*O989</f>
        <v>90000</v>
      </c>
      <c r="T989" s="6">
        <f t="shared" si="76"/>
        <v>5887.8504672897197</v>
      </c>
      <c r="U989" s="6">
        <f t="shared" si="77"/>
        <v>83587.850467289725</v>
      </c>
      <c r="V989" s="2" t="str">
        <f>VLOOKUP($J989,'Material category'!B:D,3,0)</f>
        <v>CAHD</v>
      </c>
      <c r="W989" s="2" t="str">
        <f>VLOOKUP(G989,'Cust Category'!A:C,3,0)</f>
        <v>Distributor</v>
      </c>
      <c r="X989" s="2" t="str">
        <f>VLOOKUP(G989,'Cust Category'!A:C,2,0)</f>
        <v>RPB Distribution Co., Ltd.</v>
      </c>
      <c r="Y989" s="31">
        <f t="shared" si="78"/>
        <v>62.79</v>
      </c>
      <c r="Z989">
        <f t="shared" si="79"/>
        <v>72</v>
      </c>
    </row>
    <row r="990" spans="1:26">
      <c r="A990" s="179">
        <v>45820</v>
      </c>
      <c r="B990" s="178" t="s">
        <v>5622</v>
      </c>
      <c r="C990" s="178" t="s">
        <v>5623</v>
      </c>
      <c r="D990" s="178" t="s">
        <v>12</v>
      </c>
      <c r="E990" s="178" t="s">
        <v>17</v>
      </c>
      <c r="F990" s="178" t="s">
        <v>5624</v>
      </c>
      <c r="G990" s="178" t="s">
        <v>3352</v>
      </c>
      <c r="H990" s="178" t="s">
        <v>3353</v>
      </c>
      <c r="I990" s="178" t="s">
        <v>3352</v>
      </c>
      <c r="J990" s="178" t="s">
        <v>4898</v>
      </c>
      <c r="K990" s="178" t="s">
        <v>4830</v>
      </c>
      <c r="L990" s="180">
        <v>2500</v>
      </c>
      <c r="M990" s="181">
        <v>155400</v>
      </c>
      <c r="N990" s="2" t="str">
        <f>VLOOKUP($J990,'Material category'!B:D,2,0)</f>
        <v>WC RE</v>
      </c>
      <c r="O990" s="123">
        <f>VLOOKUP(E990,'Billing Type Category'!A:C,3,0)*$L990</f>
        <v>2500</v>
      </c>
      <c r="P990" s="123">
        <f>VLOOKUP($J990,'Material category'!B:F,5,FALSE)*O990</f>
        <v>156975</v>
      </c>
      <c r="Q990" s="123">
        <f t="shared" si="75"/>
        <v>1575</v>
      </c>
      <c r="R990" s="6">
        <f>VLOOKUP(E990,'Billing Type Category'!A:C,3,0)*M990</f>
        <v>155400</v>
      </c>
      <c r="S990" s="6">
        <f>VLOOKUP($J990,'Material category'!B:F,4,FALSE)*O990</f>
        <v>180000</v>
      </c>
      <c r="T990" s="6">
        <f t="shared" si="76"/>
        <v>11775.700934579439</v>
      </c>
      <c r="U990" s="6">
        <f t="shared" si="77"/>
        <v>167175.70093457945</v>
      </c>
      <c r="V990" s="2" t="str">
        <f>VLOOKUP($J990,'Material category'!B:D,3,0)</f>
        <v>WI</v>
      </c>
      <c r="W990" s="2" t="str">
        <f>VLOOKUP(G990,'Cust Category'!A:C,3,0)</f>
        <v>Distributor</v>
      </c>
      <c r="X990" s="2" t="str">
        <f>VLOOKUP(G990,'Cust Category'!A:C,2,0)</f>
        <v>SERICHAI AS&amp;D CO., LTD.</v>
      </c>
      <c r="Y990" s="31">
        <f t="shared" si="78"/>
        <v>62.79</v>
      </c>
      <c r="Z990">
        <f t="shared" si="79"/>
        <v>72</v>
      </c>
    </row>
    <row r="991" spans="1:26">
      <c r="A991" s="179">
        <v>45820</v>
      </c>
      <c r="B991" s="178" t="s">
        <v>5622</v>
      </c>
      <c r="C991" s="178" t="s">
        <v>5623</v>
      </c>
      <c r="D991" s="178" t="s">
        <v>12</v>
      </c>
      <c r="E991" s="178" t="s">
        <v>17</v>
      </c>
      <c r="F991" s="178" t="s">
        <v>5624</v>
      </c>
      <c r="G991" s="178" t="s">
        <v>3352</v>
      </c>
      <c r="H991" s="178" t="s">
        <v>3353</v>
      </c>
      <c r="I991" s="178" t="s">
        <v>3352</v>
      </c>
      <c r="J991" s="178" t="s">
        <v>4900</v>
      </c>
      <c r="K991" s="178" t="s">
        <v>4831</v>
      </c>
      <c r="L991" s="180">
        <v>2500</v>
      </c>
      <c r="M991" s="181">
        <v>155400</v>
      </c>
      <c r="N991" s="2" t="str">
        <f>VLOOKUP($J991,'Material category'!B:D,2,0)</f>
        <v>WC GR</v>
      </c>
      <c r="O991" s="123">
        <f>VLOOKUP(E991,'Billing Type Category'!A:C,3,0)*$L991</f>
        <v>2500</v>
      </c>
      <c r="P991" s="123">
        <f>VLOOKUP($J991,'Material category'!B:F,5,FALSE)*O991</f>
        <v>156975</v>
      </c>
      <c r="Q991" s="123">
        <f t="shared" si="75"/>
        <v>1575</v>
      </c>
      <c r="R991" s="6">
        <f>VLOOKUP(E991,'Billing Type Category'!A:C,3,0)*M991</f>
        <v>155400</v>
      </c>
      <c r="S991" s="6">
        <f>VLOOKUP($J991,'Material category'!B:F,4,FALSE)*O991</f>
        <v>180000</v>
      </c>
      <c r="T991" s="6">
        <f t="shared" si="76"/>
        <v>11775.700934579439</v>
      </c>
      <c r="U991" s="6">
        <f t="shared" si="77"/>
        <v>167175.70093457945</v>
      </c>
      <c r="V991" s="2" t="str">
        <f>VLOOKUP($J991,'Material category'!B:D,3,0)</f>
        <v>WI</v>
      </c>
      <c r="W991" s="2" t="str">
        <f>VLOOKUP(G991,'Cust Category'!A:C,3,0)</f>
        <v>Distributor</v>
      </c>
      <c r="X991" s="2" t="str">
        <f>VLOOKUP(G991,'Cust Category'!A:C,2,0)</f>
        <v>SERICHAI AS&amp;D CO., LTD.</v>
      </c>
      <c r="Y991" s="31">
        <f t="shared" si="78"/>
        <v>62.79</v>
      </c>
      <c r="Z991">
        <f t="shared" si="79"/>
        <v>72</v>
      </c>
    </row>
    <row r="992" spans="1:26">
      <c r="A992" s="179">
        <v>45820</v>
      </c>
      <c r="B992" s="178" t="s">
        <v>5622</v>
      </c>
      <c r="C992" s="178" t="s">
        <v>5623</v>
      </c>
      <c r="D992" s="178" t="s">
        <v>12</v>
      </c>
      <c r="E992" s="178" t="s">
        <v>17</v>
      </c>
      <c r="F992" s="178" t="s">
        <v>5624</v>
      </c>
      <c r="G992" s="178" t="s">
        <v>3352</v>
      </c>
      <c r="H992" s="178" t="s">
        <v>3353</v>
      </c>
      <c r="I992" s="178" t="s">
        <v>3352</v>
      </c>
      <c r="J992" s="178" t="s">
        <v>4785</v>
      </c>
      <c r="K992" s="178" t="s">
        <v>4832</v>
      </c>
      <c r="L992" s="180">
        <v>3500</v>
      </c>
      <c r="M992" s="181">
        <v>217560</v>
      </c>
      <c r="N992" s="2" t="str">
        <f>VLOOKUP($J992,'Material category'!B:D,2,0)</f>
        <v>CA FL</v>
      </c>
      <c r="O992" s="123">
        <f>VLOOKUP(E992,'Billing Type Category'!A:C,3,0)*$L992</f>
        <v>3500</v>
      </c>
      <c r="P992" s="123">
        <f>VLOOKUP($J992,'Material category'!B:F,5,FALSE)*O992</f>
        <v>219765</v>
      </c>
      <c r="Q992" s="123">
        <f t="shared" si="75"/>
        <v>2205</v>
      </c>
      <c r="R992" s="6">
        <f>VLOOKUP(E992,'Billing Type Category'!A:C,3,0)*M992</f>
        <v>217560</v>
      </c>
      <c r="S992" s="6">
        <f>VLOOKUP($J992,'Material category'!B:F,4,FALSE)*O992</f>
        <v>252000</v>
      </c>
      <c r="T992" s="6">
        <f t="shared" si="76"/>
        <v>16485.981308411214</v>
      </c>
      <c r="U992" s="6">
        <f t="shared" si="77"/>
        <v>234045.98130841122</v>
      </c>
      <c r="V992" s="2" t="str">
        <f>VLOOKUP($J992,'Material category'!B:D,3,0)</f>
        <v>CA</v>
      </c>
      <c r="W992" s="2" t="str">
        <f>VLOOKUP(G992,'Cust Category'!A:C,3,0)</f>
        <v>Distributor</v>
      </c>
      <c r="X992" s="2" t="str">
        <f>VLOOKUP(G992,'Cust Category'!A:C,2,0)</f>
        <v>SERICHAI AS&amp;D CO., LTD.</v>
      </c>
      <c r="Y992" s="31">
        <f t="shared" si="78"/>
        <v>62.79</v>
      </c>
      <c r="Z992">
        <f t="shared" si="79"/>
        <v>72</v>
      </c>
    </row>
    <row r="993" spans="1:26">
      <c r="A993" s="179">
        <v>45820</v>
      </c>
      <c r="B993" s="178" t="s">
        <v>5622</v>
      </c>
      <c r="C993" s="178" t="s">
        <v>5623</v>
      </c>
      <c r="D993" s="178" t="s">
        <v>12</v>
      </c>
      <c r="E993" s="178" t="s">
        <v>17</v>
      </c>
      <c r="F993" s="178" t="s">
        <v>5624</v>
      </c>
      <c r="G993" s="178" t="s">
        <v>3352</v>
      </c>
      <c r="H993" s="178" t="s">
        <v>3353</v>
      </c>
      <c r="I993" s="178" t="s">
        <v>3352</v>
      </c>
      <c r="J993" s="178" t="s">
        <v>4782</v>
      </c>
      <c r="K993" s="178" t="s">
        <v>4833</v>
      </c>
      <c r="L993" s="180">
        <v>2000</v>
      </c>
      <c r="M993" s="181">
        <v>124320</v>
      </c>
      <c r="N993" s="2" t="str">
        <f>VLOOKUP($J993,'Material category'!B:D,2,0)</f>
        <v>CA BL</v>
      </c>
      <c r="O993" s="123">
        <f>VLOOKUP(E993,'Billing Type Category'!A:C,3,0)*$L993</f>
        <v>2000</v>
      </c>
      <c r="P993" s="123">
        <f>VLOOKUP($J993,'Material category'!B:F,5,FALSE)*O993</f>
        <v>125580</v>
      </c>
      <c r="Q993" s="123">
        <f t="shared" si="75"/>
        <v>1260</v>
      </c>
      <c r="R993" s="6">
        <f>VLOOKUP(E993,'Billing Type Category'!A:C,3,0)*M993</f>
        <v>124320</v>
      </c>
      <c r="S993" s="6">
        <f>VLOOKUP($J993,'Material category'!B:F,4,FALSE)*O993</f>
        <v>144000</v>
      </c>
      <c r="T993" s="6">
        <f t="shared" si="76"/>
        <v>9420.5607476635505</v>
      </c>
      <c r="U993" s="6">
        <f t="shared" si="77"/>
        <v>133740.56074766355</v>
      </c>
      <c r="V993" s="2" t="str">
        <f>VLOOKUP($J993,'Material category'!B:D,3,0)</f>
        <v>CA</v>
      </c>
      <c r="W993" s="2" t="str">
        <f>VLOOKUP(G993,'Cust Category'!A:C,3,0)</f>
        <v>Distributor</v>
      </c>
      <c r="X993" s="2" t="str">
        <f>VLOOKUP(G993,'Cust Category'!A:C,2,0)</f>
        <v>SERICHAI AS&amp;D CO., LTD.</v>
      </c>
      <c r="Y993" s="31">
        <f t="shared" si="78"/>
        <v>62.79</v>
      </c>
      <c r="Z993">
        <f t="shared" si="79"/>
        <v>72</v>
      </c>
    </row>
    <row r="994" spans="1:26">
      <c r="A994" s="179">
        <v>45820</v>
      </c>
      <c r="B994" s="178" t="s">
        <v>5622</v>
      </c>
      <c r="C994" s="178" t="s">
        <v>5623</v>
      </c>
      <c r="D994" s="178" t="s">
        <v>12</v>
      </c>
      <c r="E994" s="178" t="s">
        <v>17</v>
      </c>
      <c r="F994" s="178" t="s">
        <v>5624</v>
      </c>
      <c r="G994" s="178" t="s">
        <v>3352</v>
      </c>
      <c r="H994" s="178" t="s">
        <v>3353</v>
      </c>
      <c r="I994" s="178" t="s">
        <v>3352</v>
      </c>
      <c r="J994" s="178" t="s">
        <v>4786</v>
      </c>
      <c r="K994" s="178" t="s">
        <v>4854</v>
      </c>
      <c r="L994" s="180">
        <v>5000</v>
      </c>
      <c r="M994" s="181">
        <v>310800</v>
      </c>
      <c r="N994" s="2" t="str">
        <f>VLOOKUP($J994,'Material category'!B:D,2,0)</f>
        <v>CA MN</v>
      </c>
      <c r="O994" s="123">
        <f>VLOOKUP(E994,'Billing Type Category'!A:C,3,0)*$L994</f>
        <v>5000</v>
      </c>
      <c r="P994" s="123">
        <f>VLOOKUP($J994,'Material category'!B:F,5,FALSE)*O994</f>
        <v>313950</v>
      </c>
      <c r="Q994" s="123">
        <f t="shared" si="75"/>
        <v>3150</v>
      </c>
      <c r="R994" s="6">
        <f>VLOOKUP(E994,'Billing Type Category'!A:C,3,0)*M994</f>
        <v>310800</v>
      </c>
      <c r="S994" s="6">
        <f>VLOOKUP($J994,'Material category'!B:F,4,FALSE)*O994</f>
        <v>360000</v>
      </c>
      <c r="T994" s="6">
        <f t="shared" si="76"/>
        <v>23551.401869158879</v>
      </c>
      <c r="U994" s="6">
        <f t="shared" si="77"/>
        <v>334351.4018691589</v>
      </c>
      <c r="V994" s="2" t="str">
        <f>VLOOKUP($J994,'Material category'!B:D,3,0)</f>
        <v>CA</v>
      </c>
      <c r="W994" s="2" t="str">
        <f>VLOOKUP(G994,'Cust Category'!A:C,3,0)</f>
        <v>Distributor</v>
      </c>
      <c r="X994" s="2" t="str">
        <f>VLOOKUP(G994,'Cust Category'!A:C,2,0)</f>
        <v>SERICHAI AS&amp;D CO., LTD.</v>
      </c>
      <c r="Y994" s="31">
        <f t="shared" si="78"/>
        <v>62.79</v>
      </c>
      <c r="Z994">
        <f t="shared" si="79"/>
        <v>72</v>
      </c>
    </row>
    <row r="995" spans="1:26">
      <c r="A995" s="179">
        <v>45820</v>
      </c>
      <c r="B995" s="178" t="s">
        <v>5622</v>
      </c>
      <c r="C995" s="178" t="s">
        <v>5623</v>
      </c>
      <c r="D995" s="178" t="s">
        <v>12</v>
      </c>
      <c r="E995" s="178" t="s">
        <v>17</v>
      </c>
      <c r="F995" s="178" t="s">
        <v>5624</v>
      </c>
      <c r="G995" s="178" t="s">
        <v>3352</v>
      </c>
      <c r="H995" s="178" t="s">
        <v>3353</v>
      </c>
      <c r="I995" s="178" t="s">
        <v>3352</v>
      </c>
      <c r="J995" s="178" t="s">
        <v>4801</v>
      </c>
      <c r="K995" s="178" t="s">
        <v>4834</v>
      </c>
      <c r="L995" s="180">
        <v>1000</v>
      </c>
      <c r="M995" s="181">
        <v>62160</v>
      </c>
      <c r="N995" s="2" t="str">
        <f>VLOOKUP($J995,'Material category'!B:D,2,0)</f>
        <v>CA 100S YL</v>
      </c>
      <c r="O995" s="123">
        <f>VLOOKUP(E995,'Billing Type Category'!A:C,3,0)*$L995</f>
        <v>1000</v>
      </c>
      <c r="P995" s="123">
        <f>VLOOKUP($J995,'Material category'!B:F,5,FALSE)*O995</f>
        <v>62790</v>
      </c>
      <c r="Q995" s="123">
        <f t="shared" si="75"/>
        <v>630</v>
      </c>
      <c r="R995" s="6">
        <f>VLOOKUP(E995,'Billing Type Category'!A:C,3,0)*M995</f>
        <v>62160</v>
      </c>
      <c r="S995" s="6">
        <f>VLOOKUP($J995,'Material category'!B:F,4,FALSE)*O995</f>
        <v>72000</v>
      </c>
      <c r="T995" s="6">
        <f t="shared" si="76"/>
        <v>4710.2803738317753</v>
      </c>
      <c r="U995" s="6">
        <f t="shared" si="77"/>
        <v>66870.280373831774</v>
      </c>
      <c r="V995" s="2" t="str">
        <f>VLOOKUP($J995,'Material category'!B:D,3,0)</f>
        <v>CAHD</v>
      </c>
      <c r="W995" s="2" t="str">
        <f>VLOOKUP(G995,'Cust Category'!A:C,3,0)</f>
        <v>Distributor</v>
      </c>
      <c r="X995" s="2" t="str">
        <f>VLOOKUP(G995,'Cust Category'!A:C,2,0)</f>
        <v>SERICHAI AS&amp;D CO., LTD.</v>
      </c>
      <c r="Y995" s="31">
        <f t="shared" si="78"/>
        <v>62.79</v>
      </c>
      <c r="Z995">
        <f t="shared" si="79"/>
        <v>72</v>
      </c>
    </row>
    <row r="996" spans="1:26">
      <c r="A996" s="179">
        <v>45820</v>
      </c>
      <c r="B996" s="178" t="s">
        <v>5622</v>
      </c>
      <c r="C996" s="178" t="s">
        <v>5623</v>
      </c>
      <c r="D996" s="178" t="s">
        <v>12</v>
      </c>
      <c r="E996" s="178" t="s">
        <v>17</v>
      </c>
      <c r="F996" s="178" t="s">
        <v>5624</v>
      </c>
      <c r="G996" s="178" t="s">
        <v>3352</v>
      </c>
      <c r="H996" s="178" t="s">
        <v>3353</v>
      </c>
      <c r="I996" s="178" t="s">
        <v>3352</v>
      </c>
      <c r="J996" s="178" t="s">
        <v>4806</v>
      </c>
      <c r="K996" s="178" t="s">
        <v>4852</v>
      </c>
      <c r="L996" s="180">
        <v>500</v>
      </c>
      <c r="M996" s="181">
        <v>31080</v>
      </c>
      <c r="N996" s="2" t="str">
        <f>VLOOKUP($J996,'Material category'!B:D,2,0)</f>
        <v>CA 100S GR</v>
      </c>
      <c r="O996" s="123">
        <f>VLOOKUP(E996,'Billing Type Category'!A:C,3,0)*$L996</f>
        <v>500</v>
      </c>
      <c r="P996" s="123">
        <f>VLOOKUP($J996,'Material category'!B:F,5,FALSE)*O996</f>
        <v>31395</v>
      </c>
      <c r="Q996" s="123">
        <f t="shared" si="75"/>
        <v>315</v>
      </c>
      <c r="R996" s="6">
        <f>VLOOKUP(E996,'Billing Type Category'!A:C,3,0)*M996</f>
        <v>31080</v>
      </c>
      <c r="S996" s="6">
        <f>VLOOKUP($J996,'Material category'!B:F,4,FALSE)*O996</f>
        <v>36000</v>
      </c>
      <c r="T996" s="6">
        <f t="shared" si="76"/>
        <v>2355.1401869158876</v>
      </c>
      <c r="U996" s="6">
        <f t="shared" si="77"/>
        <v>33435.140186915887</v>
      </c>
      <c r="V996" s="2" t="str">
        <f>VLOOKUP($J996,'Material category'!B:D,3,0)</f>
        <v>CAHD</v>
      </c>
      <c r="W996" s="2" t="str">
        <f>VLOOKUP(G996,'Cust Category'!A:C,3,0)</f>
        <v>Distributor</v>
      </c>
      <c r="X996" s="2" t="str">
        <f>VLOOKUP(G996,'Cust Category'!A:C,2,0)</f>
        <v>SERICHAI AS&amp;D CO., LTD.</v>
      </c>
      <c r="Y996" s="31">
        <f t="shared" si="78"/>
        <v>62.79</v>
      </c>
      <c r="Z996">
        <f t="shared" si="79"/>
        <v>72</v>
      </c>
    </row>
    <row r="997" spans="1:26">
      <c r="A997" s="179">
        <v>45820</v>
      </c>
      <c r="B997" s="178" t="s">
        <v>5625</v>
      </c>
      <c r="C997" s="178" t="s">
        <v>5626</v>
      </c>
      <c r="D997" s="178" t="s">
        <v>12</v>
      </c>
      <c r="E997" s="178" t="s">
        <v>17</v>
      </c>
      <c r="F997" s="178" t="s">
        <v>5627</v>
      </c>
      <c r="G997" s="178" t="s">
        <v>3352</v>
      </c>
      <c r="H997" s="178" t="s">
        <v>3353</v>
      </c>
      <c r="I997" s="178" t="s">
        <v>4789</v>
      </c>
      <c r="J997" s="178" t="s">
        <v>4791</v>
      </c>
      <c r="K997" s="178" t="s">
        <v>4820</v>
      </c>
      <c r="L997" s="180">
        <v>50</v>
      </c>
      <c r="M997" s="181">
        <v>6857</v>
      </c>
      <c r="N997" s="2" t="str">
        <f>VLOOKUP($J997,'Material category'!B:D,2,0)</f>
        <v>ME SB</v>
      </c>
      <c r="O997" s="123">
        <f>VLOOKUP(E997,'Billing Type Category'!A:C,3,0)*$L997</f>
        <v>50</v>
      </c>
      <c r="P997" s="123">
        <f>VLOOKUP($J997,'Material category'!B:F,5,FALSE)*O997</f>
        <v>6926.5</v>
      </c>
      <c r="Q997" s="123">
        <f t="shared" si="75"/>
        <v>69.5</v>
      </c>
      <c r="R997" s="6">
        <f>VLOOKUP(E997,'Billing Type Category'!A:C,3,0)*M997</f>
        <v>6857</v>
      </c>
      <c r="S997" s="6">
        <f>VLOOKUP($J997,'Material category'!B:F,4,FALSE)*O997</f>
        <v>8000</v>
      </c>
      <c r="T997" s="6">
        <f t="shared" si="76"/>
        <v>523.36448598130846</v>
      </c>
      <c r="U997" s="6">
        <f t="shared" si="77"/>
        <v>7380.3644859813085</v>
      </c>
      <c r="V997" s="2" t="str">
        <f>VLOOKUP($J997,'Material category'!B:D,3,0)</f>
        <v>EV</v>
      </c>
      <c r="W997" s="2" t="str">
        <f>VLOOKUP(G997,'Cust Category'!A:C,3,0)</f>
        <v>Distributor</v>
      </c>
      <c r="X997" s="2" t="str">
        <f>VLOOKUP(G997,'Cust Category'!A:C,2,0)</f>
        <v>SERICHAI AS&amp;D CO., LTD.</v>
      </c>
      <c r="Y997" s="31">
        <f t="shared" si="78"/>
        <v>138.53</v>
      </c>
      <c r="Z997">
        <f t="shared" si="79"/>
        <v>160</v>
      </c>
    </row>
    <row r="998" spans="1:26">
      <c r="A998" s="179">
        <v>45820</v>
      </c>
      <c r="B998" s="178" t="s">
        <v>5625</v>
      </c>
      <c r="C998" s="178" t="s">
        <v>5626</v>
      </c>
      <c r="D998" s="178" t="s">
        <v>12</v>
      </c>
      <c r="E998" s="178" t="s">
        <v>17</v>
      </c>
      <c r="F998" s="178" t="s">
        <v>5627</v>
      </c>
      <c r="G998" s="178" t="s">
        <v>3352</v>
      </c>
      <c r="H998" s="178" t="s">
        <v>3353</v>
      </c>
      <c r="I998" s="178" t="s">
        <v>4789</v>
      </c>
      <c r="J998" s="178" t="s">
        <v>4874</v>
      </c>
      <c r="K998" s="178" t="s">
        <v>4822</v>
      </c>
      <c r="L998" s="180">
        <v>50</v>
      </c>
      <c r="M998" s="181">
        <v>5155.5</v>
      </c>
      <c r="N998" s="2" t="str">
        <f>VLOOKUP($J998,'Material category'!B:D,2,0)</f>
        <v>WI BL</v>
      </c>
      <c r="O998" s="123">
        <f>VLOOKUP(E998,'Billing Type Category'!A:C,3,0)*$L998</f>
        <v>50</v>
      </c>
      <c r="P998" s="123">
        <f>VLOOKUP($J998,'Material category'!B:F,5,FALSE)*O998</f>
        <v>5207.5</v>
      </c>
      <c r="Q998" s="123">
        <f t="shared" si="75"/>
        <v>52</v>
      </c>
      <c r="R998" s="6">
        <f>VLOOKUP(E998,'Billing Type Category'!A:C,3,0)*M998</f>
        <v>5155.5</v>
      </c>
      <c r="S998" s="6">
        <f>VLOOKUP($J998,'Material category'!B:F,4,FALSE)*O998</f>
        <v>6000</v>
      </c>
      <c r="T998" s="6">
        <f t="shared" si="76"/>
        <v>392.52336448598129</v>
      </c>
      <c r="U998" s="6">
        <f t="shared" si="77"/>
        <v>5548.0233644859809</v>
      </c>
      <c r="V998" s="2" t="str">
        <f>VLOOKUP($J998,'Material category'!B:D,3,0)</f>
        <v>WI</v>
      </c>
      <c r="W998" s="2" t="str">
        <f>VLOOKUP(G998,'Cust Category'!A:C,3,0)</f>
        <v>Distributor</v>
      </c>
      <c r="X998" s="2" t="str">
        <f>VLOOKUP(G998,'Cust Category'!A:C,2,0)</f>
        <v>SERICHAI AS&amp;D CO., LTD.</v>
      </c>
      <c r="Y998" s="31">
        <f t="shared" si="78"/>
        <v>104.15</v>
      </c>
      <c r="Z998">
        <f t="shared" si="79"/>
        <v>120</v>
      </c>
    </row>
    <row r="999" spans="1:26">
      <c r="A999" s="179">
        <v>45820</v>
      </c>
      <c r="B999" s="178" t="s">
        <v>5625</v>
      </c>
      <c r="C999" s="178" t="s">
        <v>5626</v>
      </c>
      <c r="D999" s="178" t="s">
        <v>12</v>
      </c>
      <c r="E999" s="178" t="s">
        <v>17</v>
      </c>
      <c r="F999" s="178" t="s">
        <v>5627</v>
      </c>
      <c r="G999" s="178" t="s">
        <v>3352</v>
      </c>
      <c r="H999" s="178" t="s">
        <v>3353</v>
      </c>
      <c r="I999" s="178" t="s">
        <v>4789</v>
      </c>
      <c r="J999" s="178" t="s">
        <v>4898</v>
      </c>
      <c r="K999" s="178" t="s">
        <v>4830</v>
      </c>
      <c r="L999" s="180">
        <v>3500</v>
      </c>
      <c r="M999" s="181">
        <v>217560</v>
      </c>
      <c r="N999" s="2" t="str">
        <f>VLOOKUP($J999,'Material category'!B:D,2,0)</f>
        <v>WC RE</v>
      </c>
      <c r="O999" s="123">
        <f>VLOOKUP(E999,'Billing Type Category'!A:C,3,0)*$L999</f>
        <v>3500</v>
      </c>
      <c r="P999" s="123">
        <f>VLOOKUP($J999,'Material category'!B:F,5,FALSE)*O999</f>
        <v>219765</v>
      </c>
      <c r="Q999" s="123">
        <f t="shared" si="75"/>
        <v>2205</v>
      </c>
      <c r="R999" s="6">
        <f>VLOOKUP(E999,'Billing Type Category'!A:C,3,0)*M999</f>
        <v>217560</v>
      </c>
      <c r="S999" s="6">
        <f>VLOOKUP($J999,'Material category'!B:F,4,FALSE)*O999</f>
        <v>252000</v>
      </c>
      <c r="T999" s="6">
        <f t="shared" si="76"/>
        <v>16485.981308411214</v>
      </c>
      <c r="U999" s="6">
        <f t="shared" si="77"/>
        <v>234045.98130841122</v>
      </c>
      <c r="V999" s="2" t="str">
        <f>VLOOKUP($J999,'Material category'!B:D,3,0)</f>
        <v>WI</v>
      </c>
      <c r="W999" s="2" t="str">
        <f>VLOOKUP(G999,'Cust Category'!A:C,3,0)</f>
        <v>Distributor</v>
      </c>
      <c r="X999" s="2" t="str">
        <f>VLOOKUP(G999,'Cust Category'!A:C,2,0)</f>
        <v>SERICHAI AS&amp;D CO., LTD.</v>
      </c>
      <c r="Y999" s="31">
        <f t="shared" si="78"/>
        <v>62.79</v>
      </c>
      <c r="Z999">
        <f t="shared" si="79"/>
        <v>72</v>
      </c>
    </row>
    <row r="1000" spans="1:26">
      <c r="A1000" s="179">
        <v>45820</v>
      </c>
      <c r="B1000" s="178" t="s">
        <v>5625</v>
      </c>
      <c r="C1000" s="178" t="s">
        <v>5626</v>
      </c>
      <c r="D1000" s="178" t="s">
        <v>12</v>
      </c>
      <c r="E1000" s="178" t="s">
        <v>17</v>
      </c>
      <c r="F1000" s="178" t="s">
        <v>5627</v>
      </c>
      <c r="G1000" s="178" t="s">
        <v>3352</v>
      </c>
      <c r="H1000" s="178" t="s">
        <v>3353</v>
      </c>
      <c r="I1000" s="178" t="s">
        <v>4789</v>
      </c>
      <c r="J1000" s="178" t="s">
        <v>4886</v>
      </c>
      <c r="K1000" s="178" t="s">
        <v>4829</v>
      </c>
      <c r="L1000" s="180">
        <v>4000</v>
      </c>
      <c r="M1000" s="181">
        <v>248640</v>
      </c>
      <c r="N1000" s="2" t="str">
        <f>VLOOKUP($J1000,'Material category'!B:D,2,0)</f>
        <v>WC BL</v>
      </c>
      <c r="O1000" s="123">
        <f>VLOOKUP(E1000,'Billing Type Category'!A:C,3,0)*$L1000</f>
        <v>4000</v>
      </c>
      <c r="P1000" s="123">
        <f>VLOOKUP($J1000,'Material category'!B:F,5,FALSE)*O1000</f>
        <v>251160</v>
      </c>
      <c r="Q1000" s="123">
        <f t="shared" si="75"/>
        <v>2520</v>
      </c>
      <c r="R1000" s="6">
        <f>VLOOKUP(E1000,'Billing Type Category'!A:C,3,0)*M1000</f>
        <v>248640</v>
      </c>
      <c r="S1000" s="6">
        <f>VLOOKUP($J1000,'Material category'!B:F,4,FALSE)*O1000</f>
        <v>288000</v>
      </c>
      <c r="T1000" s="6">
        <f t="shared" si="76"/>
        <v>18841.121495327101</v>
      </c>
      <c r="U1000" s="6">
        <f t="shared" si="77"/>
        <v>267481.1214953271</v>
      </c>
      <c r="V1000" s="2" t="str">
        <f>VLOOKUP($J1000,'Material category'!B:D,3,0)</f>
        <v>WI</v>
      </c>
      <c r="W1000" s="2" t="str">
        <f>VLOOKUP(G1000,'Cust Category'!A:C,3,0)</f>
        <v>Distributor</v>
      </c>
      <c r="X1000" s="2" t="str">
        <f>VLOOKUP(G1000,'Cust Category'!A:C,2,0)</f>
        <v>SERICHAI AS&amp;D CO., LTD.</v>
      </c>
      <c r="Y1000" s="31">
        <f t="shared" si="78"/>
        <v>62.79</v>
      </c>
      <c r="Z1000">
        <f t="shared" si="79"/>
        <v>72</v>
      </c>
    </row>
    <row r="1001" spans="1:26">
      <c r="A1001" s="179">
        <v>45820</v>
      </c>
      <c r="B1001" s="178" t="s">
        <v>5625</v>
      </c>
      <c r="C1001" s="178" t="s">
        <v>5626</v>
      </c>
      <c r="D1001" s="178" t="s">
        <v>12</v>
      </c>
      <c r="E1001" s="178" t="s">
        <v>17</v>
      </c>
      <c r="F1001" s="178" t="s">
        <v>5627</v>
      </c>
      <c r="G1001" s="178" t="s">
        <v>3352</v>
      </c>
      <c r="H1001" s="178" t="s">
        <v>3353</v>
      </c>
      <c r="I1001" s="178" t="s">
        <v>4789</v>
      </c>
      <c r="J1001" s="178" t="s">
        <v>4900</v>
      </c>
      <c r="K1001" s="178" t="s">
        <v>4831</v>
      </c>
      <c r="L1001" s="180">
        <v>3500</v>
      </c>
      <c r="M1001" s="181">
        <v>217560</v>
      </c>
      <c r="N1001" s="2" t="str">
        <f>VLOOKUP($J1001,'Material category'!B:D,2,0)</f>
        <v>WC GR</v>
      </c>
      <c r="O1001" s="123">
        <f>VLOOKUP(E1001,'Billing Type Category'!A:C,3,0)*$L1001</f>
        <v>3500</v>
      </c>
      <c r="P1001" s="123">
        <f>VLOOKUP($J1001,'Material category'!B:F,5,FALSE)*O1001</f>
        <v>219765</v>
      </c>
      <c r="Q1001" s="123">
        <f t="shared" si="75"/>
        <v>2205</v>
      </c>
      <c r="R1001" s="6">
        <f>VLOOKUP(E1001,'Billing Type Category'!A:C,3,0)*M1001</f>
        <v>217560</v>
      </c>
      <c r="S1001" s="6">
        <f>VLOOKUP($J1001,'Material category'!B:F,4,FALSE)*O1001</f>
        <v>252000</v>
      </c>
      <c r="T1001" s="6">
        <f t="shared" si="76"/>
        <v>16485.981308411214</v>
      </c>
      <c r="U1001" s="6">
        <f t="shared" si="77"/>
        <v>234045.98130841122</v>
      </c>
      <c r="V1001" s="2" t="str">
        <f>VLOOKUP($J1001,'Material category'!B:D,3,0)</f>
        <v>WI</v>
      </c>
      <c r="W1001" s="2" t="str">
        <f>VLOOKUP(G1001,'Cust Category'!A:C,3,0)</f>
        <v>Distributor</v>
      </c>
      <c r="X1001" s="2" t="str">
        <f>VLOOKUP(G1001,'Cust Category'!A:C,2,0)</f>
        <v>SERICHAI AS&amp;D CO., LTD.</v>
      </c>
      <c r="Y1001" s="31">
        <f t="shared" si="78"/>
        <v>62.79</v>
      </c>
      <c r="Z1001">
        <f t="shared" si="79"/>
        <v>72</v>
      </c>
    </row>
    <row r="1002" spans="1:26">
      <c r="A1002" s="179">
        <v>45820</v>
      </c>
      <c r="B1002" s="178" t="s">
        <v>5625</v>
      </c>
      <c r="C1002" s="178" t="s">
        <v>5626</v>
      </c>
      <c r="D1002" s="178" t="s">
        <v>12</v>
      </c>
      <c r="E1002" s="178" t="s">
        <v>17</v>
      </c>
      <c r="F1002" s="178" t="s">
        <v>5627</v>
      </c>
      <c r="G1002" s="178" t="s">
        <v>3352</v>
      </c>
      <c r="H1002" s="178" t="s">
        <v>3353</v>
      </c>
      <c r="I1002" s="178" t="s">
        <v>4789</v>
      </c>
      <c r="J1002" s="178" t="s">
        <v>4785</v>
      </c>
      <c r="K1002" s="178" t="s">
        <v>4832</v>
      </c>
      <c r="L1002" s="180">
        <v>2000</v>
      </c>
      <c r="M1002" s="181">
        <v>124320</v>
      </c>
      <c r="N1002" s="2" t="str">
        <f>VLOOKUP($J1002,'Material category'!B:D,2,0)</f>
        <v>CA FL</v>
      </c>
      <c r="O1002" s="123">
        <f>VLOOKUP(E1002,'Billing Type Category'!A:C,3,0)*$L1002</f>
        <v>2000</v>
      </c>
      <c r="P1002" s="123">
        <f>VLOOKUP($J1002,'Material category'!B:F,5,FALSE)*O1002</f>
        <v>125580</v>
      </c>
      <c r="Q1002" s="123">
        <f t="shared" si="75"/>
        <v>1260</v>
      </c>
      <c r="R1002" s="6">
        <f>VLOOKUP(E1002,'Billing Type Category'!A:C,3,0)*M1002</f>
        <v>124320</v>
      </c>
      <c r="S1002" s="6">
        <f>VLOOKUP($J1002,'Material category'!B:F,4,FALSE)*O1002</f>
        <v>144000</v>
      </c>
      <c r="T1002" s="6">
        <f t="shared" si="76"/>
        <v>9420.5607476635505</v>
      </c>
      <c r="U1002" s="6">
        <f t="shared" si="77"/>
        <v>133740.56074766355</v>
      </c>
      <c r="V1002" s="2" t="str">
        <f>VLOOKUP($J1002,'Material category'!B:D,3,0)</f>
        <v>CA</v>
      </c>
      <c r="W1002" s="2" t="str">
        <f>VLOOKUP(G1002,'Cust Category'!A:C,3,0)</f>
        <v>Distributor</v>
      </c>
      <c r="X1002" s="2" t="str">
        <f>VLOOKUP(G1002,'Cust Category'!A:C,2,0)</f>
        <v>SERICHAI AS&amp;D CO., LTD.</v>
      </c>
      <c r="Y1002" s="31">
        <f t="shared" si="78"/>
        <v>62.79</v>
      </c>
      <c r="Z1002">
        <f t="shared" si="79"/>
        <v>72</v>
      </c>
    </row>
    <row r="1003" spans="1:26">
      <c r="A1003" s="179">
        <v>45820</v>
      </c>
      <c r="B1003" s="178" t="s">
        <v>5625</v>
      </c>
      <c r="C1003" s="178" t="s">
        <v>5626</v>
      </c>
      <c r="D1003" s="178" t="s">
        <v>12</v>
      </c>
      <c r="E1003" s="178" t="s">
        <v>17</v>
      </c>
      <c r="F1003" s="178" t="s">
        <v>5627</v>
      </c>
      <c r="G1003" s="178" t="s">
        <v>3352</v>
      </c>
      <c r="H1003" s="178" t="s">
        <v>3353</v>
      </c>
      <c r="I1003" s="178" t="s">
        <v>4789</v>
      </c>
      <c r="J1003" s="178" t="s">
        <v>4782</v>
      </c>
      <c r="K1003" s="178" t="s">
        <v>4833</v>
      </c>
      <c r="L1003" s="180">
        <v>1000</v>
      </c>
      <c r="M1003" s="181">
        <v>62160</v>
      </c>
      <c r="N1003" s="2" t="str">
        <f>VLOOKUP($J1003,'Material category'!B:D,2,0)</f>
        <v>CA BL</v>
      </c>
      <c r="O1003" s="123">
        <f>VLOOKUP(E1003,'Billing Type Category'!A:C,3,0)*$L1003</f>
        <v>1000</v>
      </c>
      <c r="P1003" s="123">
        <f>VLOOKUP($J1003,'Material category'!B:F,5,FALSE)*O1003</f>
        <v>62790</v>
      </c>
      <c r="Q1003" s="123">
        <f t="shared" si="75"/>
        <v>630</v>
      </c>
      <c r="R1003" s="6">
        <f>VLOOKUP(E1003,'Billing Type Category'!A:C,3,0)*M1003</f>
        <v>62160</v>
      </c>
      <c r="S1003" s="6">
        <f>VLOOKUP($J1003,'Material category'!B:F,4,FALSE)*O1003</f>
        <v>72000</v>
      </c>
      <c r="T1003" s="6">
        <f t="shared" si="76"/>
        <v>4710.2803738317753</v>
      </c>
      <c r="U1003" s="6">
        <f t="shared" si="77"/>
        <v>66870.280373831774</v>
      </c>
      <c r="V1003" s="2" t="str">
        <f>VLOOKUP($J1003,'Material category'!B:D,3,0)</f>
        <v>CA</v>
      </c>
      <c r="W1003" s="2" t="str">
        <f>VLOOKUP(G1003,'Cust Category'!A:C,3,0)</f>
        <v>Distributor</v>
      </c>
      <c r="X1003" s="2" t="str">
        <f>VLOOKUP(G1003,'Cust Category'!A:C,2,0)</f>
        <v>SERICHAI AS&amp;D CO., LTD.</v>
      </c>
      <c r="Y1003" s="31">
        <f t="shared" si="78"/>
        <v>62.79</v>
      </c>
      <c r="Z1003">
        <f t="shared" si="79"/>
        <v>72</v>
      </c>
    </row>
    <row r="1004" spans="1:26">
      <c r="A1004" s="179">
        <v>45820</v>
      </c>
      <c r="B1004" s="178" t="s">
        <v>5625</v>
      </c>
      <c r="C1004" s="178" t="s">
        <v>5626</v>
      </c>
      <c r="D1004" s="178" t="s">
        <v>12</v>
      </c>
      <c r="E1004" s="178" t="s">
        <v>17</v>
      </c>
      <c r="F1004" s="178" t="s">
        <v>5627</v>
      </c>
      <c r="G1004" s="178" t="s">
        <v>3352</v>
      </c>
      <c r="H1004" s="178" t="s">
        <v>3353</v>
      </c>
      <c r="I1004" s="178" t="s">
        <v>4789</v>
      </c>
      <c r="J1004" s="178" t="s">
        <v>4786</v>
      </c>
      <c r="K1004" s="178" t="s">
        <v>4854</v>
      </c>
      <c r="L1004" s="180">
        <v>500</v>
      </c>
      <c r="M1004" s="181">
        <v>31080</v>
      </c>
      <c r="N1004" s="2" t="str">
        <f>VLOOKUP($J1004,'Material category'!B:D,2,0)</f>
        <v>CA MN</v>
      </c>
      <c r="O1004" s="123">
        <f>VLOOKUP(E1004,'Billing Type Category'!A:C,3,0)*$L1004</f>
        <v>500</v>
      </c>
      <c r="P1004" s="123">
        <f>VLOOKUP($J1004,'Material category'!B:F,5,FALSE)*O1004</f>
        <v>31395</v>
      </c>
      <c r="Q1004" s="123">
        <f t="shared" si="75"/>
        <v>315</v>
      </c>
      <c r="R1004" s="6">
        <f>VLOOKUP(E1004,'Billing Type Category'!A:C,3,0)*M1004</f>
        <v>31080</v>
      </c>
      <c r="S1004" s="6">
        <f>VLOOKUP($J1004,'Material category'!B:F,4,FALSE)*O1004</f>
        <v>36000</v>
      </c>
      <c r="T1004" s="6">
        <f t="shared" si="76"/>
        <v>2355.1401869158876</v>
      </c>
      <c r="U1004" s="6">
        <f t="shared" si="77"/>
        <v>33435.140186915887</v>
      </c>
      <c r="V1004" s="2" t="str">
        <f>VLOOKUP($J1004,'Material category'!B:D,3,0)</f>
        <v>CA</v>
      </c>
      <c r="W1004" s="2" t="str">
        <f>VLOOKUP(G1004,'Cust Category'!A:C,3,0)</f>
        <v>Distributor</v>
      </c>
      <c r="X1004" s="2" t="str">
        <f>VLOOKUP(G1004,'Cust Category'!A:C,2,0)</f>
        <v>SERICHAI AS&amp;D CO., LTD.</v>
      </c>
      <c r="Y1004" s="31">
        <f t="shared" si="78"/>
        <v>62.79</v>
      </c>
      <c r="Z1004">
        <f t="shared" si="79"/>
        <v>72</v>
      </c>
    </row>
    <row r="1005" spans="1:26">
      <c r="A1005" s="179">
        <v>45821</v>
      </c>
      <c r="B1005" s="178" t="s">
        <v>5628</v>
      </c>
      <c r="C1005" s="178" t="s">
        <v>5629</v>
      </c>
      <c r="D1005" s="178" t="s">
        <v>12</v>
      </c>
      <c r="E1005" s="178" t="s">
        <v>17</v>
      </c>
      <c r="F1005" s="178" t="s">
        <v>5630</v>
      </c>
      <c r="G1005" s="178" t="s">
        <v>4735</v>
      </c>
      <c r="H1005" s="178" t="s">
        <v>79</v>
      </c>
      <c r="I1005" s="178" t="s">
        <v>4735</v>
      </c>
      <c r="J1005" s="178" t="s">
        <v>4792</v>
      </c>
      <c r="K1005" s="178" t="s">
        <v>4851</v>
      </c>
      <c r="L1005" s="180">
        <v>1000</v>
      </c>
      <c r="M1005" s="181">
        <v>146550</v>
      </c>
      <c r="N1005" s="2" t="str">
        <f>VLOOKUP($J1005,'Material category'!B:D,2,0)</f>
        <v>ME OP</v>
      </c>
      <c r="O1005" s="123">
        <f>VLOOKUP(E1005,'Billing Type Category'!A:C,3,0)*$L1005</f>
        <v>1000</v>
      </c>
      <c r="P1005" s="123">
        <f>VLOOKUP($J1005,'Material category'!B:F,5,FALSE)*O1005</f>
        <v>151550</v>
      </c>
      <c r="Q1005" s="123">
        <f t="shared" si="75"/>
        <v>5000</v>
      </c>
      <c r="R1005" s="6">
        <f>VLOOKUP(E1005,'Billing Type Category'!A:C,3,0)*M1005</f>
        <v>146550</v>
      </c>
      <c r="S1005" s="6">
        <f>VLOOKUP($J1005,'Material category'!B:F,4,FALSE)*O1005</f>
        <v>175000</v>
      </c>
      <c r="T1005" s="6">
        <f t="shared" si="76"/>
        <v>11448.598130841121</v>
      </c>
      <c r="U1005" s="6">
        <f t="shared" si="77"/>
        <v>157998.59813084113</v>
      </c>
      <c r="V1005" s="2" t="str">
        <f>VLOOKUP($J1005,'Material category'!B:D,3,0)</f>
        <v>EV</v>
      </c>
      <c r="W1005" s="2" t="str">
        <f>VLOOKUP(G1005,'Cust Category'!A:C,3,0)</f>
        <v>Key Account</v>
      </c>
      <c r="X1005" s="2" t="str">
        <f>VLOOKUP(G1005,'Cust Category'!A:C,2,0)</f>
        <v>Central Food Retail Co., Ltd.</v>
      </c>
      <c r="Y1005" s="31">
        <f t="shared" si="78"/>
        <v>151.55000000000001</v>
      </c>
      <c r="Z1005">
        <f t="shared" si="79"/>
        <v>175</v>
      </c>
    </row>
    <row r="1006" spans="1:26">
      <c r="A1006" s="179">
        <v>45821</v>
      </c>
      <c r="B1006" s="178" t="s">
        <v>5628</v>
      </c>
      <c r="C1006" s="178" t="s">
        <v>5629</v>
      </c>
      <c r="D1006" s="178" t="s">
        <v>12</v>
      </c>
      <c r="E1006" s="178" t="s">
        <v>17</v>
      </c>
      <c r="F1006" s="178" t="s">
        <v>5630</v>
      </c>
      <c r="G1006" s="178" t="s">
        <v>4735</v>
      </c>
      <c r="H1006" s="178" t="s">
        <v>79</v>
      </c>
      <c r="I1006" s="178" t="s">
        <v>4735</v>
      </c>
      <c r="J1006" s="178" t="s">
        <v>4898</v>
      </c>
      <c r="K1006" s="178" t="s">
        <v>4830</v>
      </c>
      <c r="L1006" s="180">
        <v>1000</v>
      </c>
      <c r="M1006" s="181">
        <v>60560</v>
      </c>
      <c r="N1006" s="2" t="str">
        <f>VLOOKUP($J1006,'Material category'!B:D,2,0)</f>
        <v>WC RE</v>
      </c>
      <c r="O1006" s="123">
        <f>VLOOKUP(E1006,'Billing Type Category'!A:C,3,0)*$L1006</f>
        <v>1000</v>
      </c>
      <c r="P1006" s="123">
        <f>VLOOKUP($J1006,'Material category'!B:F,5,FALSE)*O1006</f>
        <v>62790</v>
      </c>
      <c r="Q1006" s="123">
        <f t="shared" si="75"/>
        <v>2230</v>
      </c>
      <c r="R1006" s="6">
        <f>VLOOKUP(E1006,'Billing Type Category'!A:C,3,0)*M1006</f>
        <v>60560</v>
      </c>
      <c r="S1006" s="6">
        <f>VLOOKUP($J1006,'Material category'!B:F,4,FALSE)*O1006</f>
        <v>72000</v>
      </c>
      <c r="T1006" s="6">
        <f t="shared" si="76"/>
        <v>4710.2803738317753</v>
      </c>
      <c r="U1006" s="6">
        <f t="shared" si="77"/>
        <v>65270.280373831774</v>
      </c>
      <c r="V1006" s="2" t="str">
        <f>VLOOKUP($J1006,'Material category'!B:D,3,0)</f>
        <v>WI</v>
      </c>
      <c r="W1006" s="2" t="str">
        <f>VLOOKUP(G1006,'Cust Category'!A:C,3,0)</f>
        <v>Key Account</v>
      </c>
      <c r="X1006" s="2" t="str">
        <f>VLOOKUP(G1006,'Cust Category'!A:C,2,0)</f>
        <v>Central Food Retail Co., Ltd.</v>
      </c>
      <c r="Y1006" s="31">
        <f t="shared" si="78"/>
        <v>62.79</v>
      </c>
      <c r="Z1006">
        <f t="shared" si="79"/>
        <v>72</v>
      </c>
    </row>
    <row r="1007" spans="1:26">
      <c r="A1007" s="179">
        <v>45821</v>
      </c>
      <c r="B1007" s="178" t="s">
        <v>5628</v>
      </c>
      <c r="C1007" s="178" t="s">
        <v>5629</v>
      </c>
      <c r="D1007" s="178" t="s">
        <v>12</v>
      </c>
      <c r="E1007" s="178" t="s">
        <v>17</v>
      </c>
      <c r="F1007" s="178" t="s">
        <v>5630</v>
      </c>
      <c r="G1007" s="178" t="s">
        <v>4735</v>
      </c>
      <c r="H1007" s="178" t="s">
        <v>79</v>
      </c>
      <c r="I1007" s="178" t="s">
        <v>4735</v>
      </c>
      <c r="J1007" s="178" t="s">
        <v>4785</v>
      </c>
      <c r="K1007" s="178" t="s">
        <v>4832</v>
      </c>
      <c r="L1007" s="180">
        <v>8000</v>
      </c>
      <c r="M1007" s="181">
        <v>483360</v>
      </c>
      <c r="N1007" s="2" t="str">
        <f>VLOOKUP($J1007,'Material category'!B:D,2,0)</f>
        <v>CA FL</v>
      </c>
      <c r="O1007" s="123">
        <f>VLOOKUP(E1007,'Billing Type Category'!A:C,3,0)*$L1007</f>
        <v>8000</v>
      </c>
      <c r="P1007" s="123">
        <f>VLOOKUP($J1007,'Material category'!B:F,5,FALSE)*O1007</f>
        <v>502320</v>
      </c>
      <c r="Q1007" s="123">
        <f t="shared" si="75"/>
        <v>18960</v>
      </c>
      <c r="R1007" s="6">
        <f>VLOOKUP(E1007,'Billing Type Category'!A:C,3,0)*M1007</f>
        <v>483360</v>
      </c>
      <c r="S1007" s="6">
        <f>VLOOKUP($J1007,'Material category'!B:F,4,FALSE)*O1007</f>
        <v>576000</v>
      </c>
      <c r="T1007" s="6">
        <f t="shared" si="76"/>
        <v>37682.242990654202</v>
      </c>
      <c r="U1007" s="6">
        <f t="shared" si="77"/>
        <v>521042.24299065419</v>
      </c>
      <c r="V1007" s="2" t="str">
        <f>VLOOKUP($J1007,'Material category'!B:D,3,0)</f>
        <v>CA</v>
      </c>
      <c r="W1007" s="2" t="str">
        <f>VLOOKUP(G1007,'Cust Category'!A:C,3,0)</f>
        <v>Key Account</v>
      </c>
      <c r="X1007" s="2" t="str">
        <f>VLOOKUP(G1007,'Cust Category'!A:C,2,0)</f>
        <v>Central Food Retail Co., Ltd.</v>
      </c>
      <c r="Y1007" s="31">
        <f t="shared" si="78"/>
        <v>62.79</v>
      </c>
      <c r="Z1007">
        <f t="shared" si="79"/>
        <v>72</v>
      </c>
    </row>
    <row r="1008" spans="1:26">
      <c r="A1008" s="179">
        <v>45821</v>
      </c>
      <c r="B1008" s="178" t="s">
        <v>5628</v>
      </c>
      <c r="C1008" s="178" t="s">
        <v>5629</v>
      </c>
      <c r="D1008" s="178" t="s">
        <v>12</v>
      </c>
      <c r="E1008" s="178" t="s">
        <v>17</v>
      </c>
      <c r="F1008" s="178" t="s">
        <v>5630</v>
      </c>
      <c r="G1008" s="178" t="s">
        <v>4735</v>
      </c>
      <c r="H1008" s="178" t="s">
        <v>79</v>
      </c>
      <c r="I1008" s="178" t="s">
        <v>4735</v>
      </c>
      <c r="J1008" s="178" t="s">
        <v>4801</v>
      </c>
      <c r="K1008" s="178" t="s">
        <v>4834</v>
      </c>
      <c r="L1008" s="180">
        <v>2000</v>
      </c>
      <c r="M1008" s="181">
        <v>120840</v>
      </c>
      <c r="N1008" s="2" t="str">
        <f>VLOOKUP($J1008,'Material category'!B:D,2,0)</f>
        <v>CA 100S YL</v>
      </c>
      <c r="O1008" s="123">
        <f>VLOOKUP(E1008,'Billing Type Category'!A:C,3,0)*$L1008</f>
        <v>2000</v>
      </c>
      <c r="P1008" s="123">
        <f>VLOOKUP($J1008,'Material category'!B:F,5,FALSE)*O1008</f>
        <v>125580</v>
      </c>
      <c r="Q1008" s="123">
        <f t="shared" si="75"/>
        <v>4740</v>
      </c>
      <c r="R1008" s="6">
        <f>VLOOKUP(E1008,'Billing Type Category'!A:C,3,0)*M1008</f>
        <v>120840</v>
      </c>
      <c r="S1008" s="6">
        <f>VLOOKUP($J1008,'Material category'!B:F,4,FALSE)*O1008</f>
        <v>144000</v>
      </c>
      <c r="T1008" s="6">
        <f t="shared" si="76"/>
        <v>9420.5607476635505</v>
      </c>
      <c r="U1008" s="6">
        <f t="shared" si="77"/>
        <v>130260.56074766355</v>
      </c>
      <c r="V1008" s="2" t="str">
        <f>VLOOKUP($J1008,'Material category'!B:D,3,0)</f>
        <v>CAHD</v>
      </c>
      <c r="W1008" s="2" t="str">
        <f>VLOOKUP(G1008,'Cust Category'!A:C,3,0)</f>
        <v>Key Account</v>
      </c>
      <c r="X1008" s="2" t="str">
        <f>VLOOKUP(G1008,'Cust Category'!A:C,2,0)</f>
        <v>Central Food Retail Co., Ltd.</v>
      </c>
      <c r="Y1008" s="31">
        <f t="shared" si="78"/>
        <v>62.79</v>
      </c>
      <c r="Z1008">
        <f t="shared" si="79"/>
        <v>72</v>
      </c>
    </row>
    <row r="1009" spans="1:26">
      <c r="A1009" s="179">
        <v>45821</v>
      </c>
      <c r="B1009" s="178" t="s">
        <v>5631</v>
      </c>
      <c r="C1009" s="178" t="s">
        <v>5632</v>
      </c>
      <c r="D1009" s="178" t="s">
        <v>12</v>
      </c>
      <c r="E1009" s="178" t="s">
        <v>17</v>
      </c>
      <c r="F1009" s="178" t="s">
        <v>5633</v>
      </c>
      <c r="G1009" s="178" t="s">
        <v>1167</v>
      </c>
      <c r="H1009" s="178" t="s">
        <v>4811</v>
      </c>
      <c r="I1009" s="178" t="s">
        <v>3347</v>
      </c>
      <c r="J1009" s="178" t="s">
        <v>4898</v>
      </c>
      <c r="K1009" s="178" t="s">
        <v>4830</v>
      </c>
      <c r="L1009" s="180">
        <v>600</v>
      </c>
      <c r="M1009" s="181">
        <v>37180.199999999997</v>
      </c>
      <c r="N1009" s="2" t="str">
        <f>VLOOKUP($J1009,'Material category'!B:D,2,0)</f>
        <v>WC RE</v>
      </c>
      <c r="O1009" s="123">
        <f>VLOOKUP(E1009,'Billing Type Category'!A:C,3,0)*$L1009</f>
        <v>600</v>
      </c>
      <c r="P1009" s="123">
        <f>VLOOKUP($J1009,'Material category'!B:F,5,FALSE)*O1009</f>
        <v>37674</v>
      </c>
      <c r="Q1009" s="123">
        <f t="shared" si="75"/>
        <v>493.80000000000291</v>
      </c>
      <c r="R1009" s="6">
        <f>VLOOKUP(E1009,'Billing Type Category'!A:C,3,0)*M1009</f>
        <v>37180.199999999997</v>
      </c>
      <c r="S1009" s="6">
        <f>VLOOKUP($J1009,'Material category'!B:F,4,FALSE)*O1009</f>
        <v>43200</v>
      </c>
      <c r="T1009" s="6">
        <f t="shared" si="76"/>
        <v>2826.1682242990655</v>
      </c>
      <c r="U1009" s="6">
        <f t="shared" si="77"/>
        <v>40006.368224299062</v>
      </c>
      <c r="V1009" s="2" t="str">
        <f>VLOOKUP($J1009,'Material category'!B:D,3,0)</f>
        <v>WI</v>
      </c>
      <c r="W1009" s="2" t="str">
        <f>VLOOKUP(G1009,'Cust Category'!A:C,3,0)</f>
        <v>Key Account</v>
      </c>
      <c r="X1009" s="2" t="str">
        <f>VLOOKUP(G1009,'Cust Category'!A:C,2,0)</f>
        <v>Siam Makro Public Company Limited</v>
      </c>
      <c r="Y1009" s="31">
        <f t="shared" si="78"/>
        <v>62.79</v>
      </c>
      <c r="Z1009">
        <f t="shared" si="79"/>
        <v>72</v>
      </c>
    </row>
    <row r="1010" spans="1:26">
      <c r="A1010" s="179">
        <v>45821</v>
      </c>
      <c r="B1010" s="178" t="s">
        <v>5631</v>
      </c>
      <c r="C1010" s="178" t="s">
        <v>5632</v>
      </c>
      <c r="D1010" s="178" t="s">
        <v>12</v>
      </c>
      <c r="E1010" s="178" t="s">
        <v>17</v>
      </c>
      <c r="F1010" s="178" t="s">
        <v>5633</v>
      </c>
      <c r="G1010" s="178" t="s">
        <v>1167</v>
      </c>
      <c r="H1010" s="178" t="s">
        <v>4811</v>
      </c>
      <c r="I1010" s="178" t="s">
        <v>3347</v>
      </c>
      <c r="J1010" s="178" t="s">
        <v>4886</v>
      </c>
      <c r="K1010" s="178" t="s">
        <v>4829</v>
      </c>
      <c r="L1010" s="180">
        <v>720</v>
      </c>
      <c r="M1010" s="181">
        <v>44616.24</v>
      </c>
      <c r="N1010" s="2" t="str">
        <f>VLOOKUP($J1010,'Material category'!B:D,2,0)</f>
        <v>WC BL</v>
      </c>
      <c r="O1010" s="123">
        <f>VLOOKUP(E1010,'Billing Type Category'!A:C,3,0)*$L1010</f>
        <v>720</v>
      </c>
      <c r="P1010" s="123">
        <f>VLOOKUP($J1010,'Material category'!B:F,5,FALSE)*O1010</f>
        <v>45208.800000000003</v>
      </c>
      <c r="Q1010" s="123">
        <f t="shared" si="75"/>
        <v>592.56000000000495</v>
      </c>
      <c r="R1010" s="6">
        <f>VLOOKUP(E1010,'Billing Type Category'!A:C,3,0)*M1010</f>
        <v>44616.24</v>
      </c>
      <c r="S1010" s="6">
        <f>VLOOKUP($J1010,'Material category'!B:F,4,FALSE)*O1010</f>
        <v>51840</v>
      </c>
      <c r="T1010" s="6">
        <f t="shared" si="76"/>
        <v>3391.4018691588785</v>
      </c>
      <c r="U1010" s="6">
        <f t="shared" si="77"/>
        <v>48007.641869158877</v>
      </c>
      <c r="V1010" s="2" t="str">
        <f>VLOOKUP($J1010,'Material category'!B:D,3,0)</f>
        <v>WI</v>
      </c>
      <c r="W1010" s="2" t="str">
        <f>VLOOKUP(G1010,'Cust Category'!A:C,3,0)</f>
        <v>Key Account</v>
      </c>
      <c r="X1010" s="2" t="str">
        <f>VLOOKUP(G1010,'Cust Category'!A:C,2,0)</f>
        <v>Siam Makro Public Company Limited</v>
      </c>
      <c r="Y1010" s="31">
        <f t="shared" si="78"/>
        <v>62.790000000000006</v>
      </c>
      <c r="Z1010">
        <f t="shared" si="79"/>
        <v>72</v>
      </c>
    </row>
    <row r="1011" spans="1:26">
      <c r="A1011" s="179">
        <v>45821</v>
      </c>
      <c r="B1011" s="178" t="s">
        <v>5631</v>
      </c>
      <c r="C1011" s="178" t="s">
        <v>5632</v>
      </c>
      <c r="D1011" s="178" t="s">
        <v>12</v>
      </c>
      <c r="E1011" s="178" t="s">
        <v>17</v>
      </c>
      <c r="F1011" s="178" t="s">
        <v>5633</v>
      </c>
      <c r="G1011" s="178" t="s">
        <v>1167</v>
      </c>
      <c r="H1011" s="178" t="s">
        <v>4811</v>
      </c>
      <c r="I1011" s="178" t="s">
        <v>3347</v>
      </c>
      <c r="J1011" s="178" t="s">
        <v>4785</v>
      </c>
      <c r="K1011" s="178" t="s">
        <v>4832</v>
      </c>
      <c r="L1011" s="180">
        <v>880</v>
      </c>
      <c r="M1011" s="181">
        <v>54463.199999999997</v>
      </c>
      <c r="N1011" s="2" t="str">
        <f>VLOOKUP($J1011,'Material category'!B:D,2,0)</f>
        <v>CA FL</v>
      </c>
      <c r="O1011" s="123">
        <f>VLOOKUP(E1011,'Billing Type Category'!A:C,3,0)*$L1011</f>
        <v>880</v>
      </c>
      <c r="P1011" s="123">
        <f>VLOOKUP($J1011,'Material category'!B:F,5,FALSE)*O1011</f>
        <v>55255.199999999997</v>
      </c>
      <c r="Q1011" s="123">
        <f t="shared" si="75"/>
        <v>792</v>
      </c>
      <c r="R1011" s="6">
        <f>VLOOKUP(E1011,'Billing Type Category'!A:C,3,0)*M1011</f>
        <v>54463.199999999997</v>
      </c>
      <c r="S1011" s="6">
        <f>VLOOKUP($J1011,'Material category'!B:F,4,FALSE)*O1011</f>
        <v>63360</v>
      </c>
      <c r="T1011" s="6">
        <f t="shared" si="76"/>
        <v>4145.0467289719627</v>
      </c>
      <c r="U1011" s="6">
        <f t="shared" si="77"/>
        <v>58608.246728971957</v>
      </c>
      <c r="V1011" s="2" t="str">
        <f>VLOOKUP($J1011,'Material category'!B:D,3,0)</f>
        <v>CA</v>
      </c>
      <c r="W1011" s="2" t="str">
        <f>VLOOKUP(G1011,'Cust Category'!A:C,3,0)</f>
        <v>Key Account</v>
      </c>
      <c r="X1011" s="2" t="str">
        <f>VLOOKUP(G1011,'Cust Category'!A:C,2,0)</f>
        <v>Siam Makro Public Company Limited</v>
      </c>
      <c r="Y1011" s="31">
        <f t="shared" si="78"/>
        <v>62.79</v>
      </c>
      <c r="Z1011">
        <f t="shared" si="79"/>
        <v>72</v>
      </c>
    </row>
    <row r="1012" spans="1:26">
      <c r="A1012" s="179">
        <v>45821</v>
      </c>
      <c r="B1012" s="178" t="s">
        <v>5631</v>
      </c>
      <c r="C1012" s="178" t="s">
        <v>5632</v>
      </c>
      <c r="D1012" s="178" t="s">
        <v>12</v>
      </c>
      <c r="E1012" s="178" t="s">
        <v>17</v>
      </c>
      <c r="F1012" s="178" t="s">
        <v>5633</v>
      </c>
      <c r="G1012" s="178" t="s">
        <v>1167</v>
      </c>
      <c r="H1012" s="178" t="s">
        <v>4811</v>
      </c>
      <c r="I1012" s="178" t="s">
        <v>3347</v>
      </c>
      <c r="J1012" s="178" t="s">
        <v>4782</v>
      </c>
      <c r="K1012" s="178" t="s">
        <v>4833</v>
      </c>
      <c r="L1012" s="180">
        <v>720</v>
      </c>
      <c r="M1012" s="181">
        <v>44560.800000000003</v>
      </c>
      <c r="N1012" s="2" t="str">
        <f>VLOOKUP($J1012,'Material category'!B:D,2,0)</f>
        <v>CA BL</v>
      </c>
      <c r="O1012" s="123">
        <f>VLOOKUP(E1012,'Billing Type Category'!A:C,3,0)*$L1012</f>
        <v>720</v>
      </c>
      <c r="P1012" s="123">
        <f>VLOOKUP($J1012,'Material category'!B:F,5,FALSE)*O1012</f>
        <v>45208.800000000003</v>
      </c>
      <c r="Q1012" s="123">
        <f t="shared" si="75"/>
        <v>648</v>
      </c>
      <c r="R1012" s="6">
        <f>VLOOKUP(E1012,'Billing Type Category'!A:C,3,0)*M1012</f>
        <v>44560.800000000003</v>
      </c>
      <c r="S1012" s="6">
        <f>VLOOKUP($J1012,'Material category'!B:F,4,FALSE)*O1012</f>
        <v>51840</v>
      </c>
      <c r="T1012" s="6">
        <f t="shared" si="76"/>
        <v>3391.4018691588785</v>
      </c>
      <c r="U1012" s="6">
        <f t="shared" si="77"/>
        <v>47952.201869158882</v>
      </c>
      <c r="V1012" s="2" t="str">
        <f>VLOOKUP($J1012,'Material category'!B:D,3,0)</f>
        <v>CA</v>
      </c>
      <c r="W1012" s="2" t="str">
        <f>VLOOKUP(G1012,'Cust Category'!A:C,3,0)</f>
        <v>Key Account</v>
      </c>
      <c r="X1012" s="2" t="str">
        <f>VLOOKUP(G1012,'Cust Category'!A:C,2,0)</f>
        <v>Siam Makro Public Company Limited</v>
      </c>
      <c r="Y1012" s="31">
        <f t="shared" si="78"/>
        <v>62.790000000000006</v>
      </c>
      <c r="Z1012">
        <f t="shared" si="79"/>
        <v>72</v>
      </c>
    </row>
    <row r="1013" spans="1:26">
      <c r="A1013" s="179">
        <v>45821</v>
      </c>
      <c r="B1013" s="178" t="s">
        <v>5631</v>
      </c>
      <c r="C1013" s="178" t="s">
        <v>5632</v>
      </c>
      <c r="D1013" s="178" t="s">
        <v>12</v>
      </c>
      <c r="E1013" s="178" t="s">
        <v>17</v>
      </c>
      <c r="F1013" s="178" t="s">
        <v>5633</v>
      </c>
      <c r="G1013" s="178" t="s">
        <v>1167</v>
      </c>
      <c r="H1013" s="178" t="s">
        <v>4811</v>
      </c>
      <c r="I1013" s="178" t="s">
        <v>3347</v>
      </c>
      <c r="J1013" s="178" t="s">
        <v>4786</v>
      </c>
      <c r="K1013" s="178" t="s">
        <v>4854</v>
      </c>
      <c r="L1013" s="180">
        <v>120</v>
      </c>
      <c r="M1013" s="181">
        <v>7426.8</v>
      </c>
      <c r="N1013" s="2" t="str">
        <f>VLOOKUP($J1013,'Material category'!B:D,2,0)</f>
        <v>CA MN</v>
      </c>
      <c r="O1013" s="123">
        <f>VLOOKUP(E1013,'Billing Type Category'!A:C,3,0)*$L1013</f>
        <v>120</v>
      </c>
      <c r="P1013" s="123">
        <f>VLOOKUP($J1013,'Material category'!B:F,5,FALSE)*O1013</f>
        <v>7534.8</v>
      </c>
      <c r="Q1013" s="123">
        <f t="shared" si="75"/>
        <v>108</v>
      </c>
      <c r="R1013" s="6">
        <f>VLOOKUP(E1013,'Billing Type Category'!A:C,3,0)*M1013</f>
        <v>7426.8</v>
      </c>
      <c r="S1013" s="6">
        <f>VLOOKUP($J1013,'Material category'!B:F,4,FALSE)*O1013</f>
        <v>8640</v>
      </c>
      <c r="T1013" s="6">
        <f t="shared" si="76"/>
        <v>565.23364485981313</v>
      </c>
      <c r="U1013" s="6">
        <f t="shared" si="77"/>
        <v>7992.0336448598136</v>
      </c>
      <c r="V1013" s="2" t="str">
        <f>VLOOKUP($J1013,'Material category'!B:D,3,0)</f>
        <v>CA</v>
      </c>
      <c r="W1013" s="2" t="str">
        <f>VLOOKUP(G1013,'Cust Category'!A:C,3,0)</f>
        <v>Key Account</v>
      </c>
      <c r="X1013" s="2" t="str">
        <f>VLOOKUP(G1013,'Cust Category'!A:C,2,0)</f>
        <v>Siam Makro Public Company Limited</v>
      </c>
      <c r="Y1013" s="31">
        <f t="shared" si="78"/>
        <v>62.79</v>
      </c>
      <c r="Z1013">
        <f t="shared" si="79"/>
        <v>72</v>
      </c>
    </row>
    <row r="1014" spans="1:26">
      <c r="A1014" s="179">
        <v>45821</v>
      </c>
      <c r="B1014" s="178" t="s">
        <v>5634</v>
      </c>
      <c r="C1014" s="178" t="s">
        <v>5635</v>
      </c>
      <c r="D1014" s="178" t="s">
        <v>12</v>
      </c>
      <c r="E1014" s="178" t="s">
        <v>17</v>
      </c>
      <c r="F1014" s="178" t="s">
        <v>5636</v>
      </c>
      <c r="G1014" s="178" t="s">
        <v>1167</v>
      </c>
      <c r="H1014" s="178" t="s">
        <v>4811</v>
      </c>
      <c r="I1014" s="178" t="s">
        <v>3347</v>
      </c>
      <c r="J1014" s="178" t="s">
        <v>4898</v>
      </c>
      <c r="K1014" s="178" t="s">
        <v>4830</v>
      </c>
      <c r="L1014" s="180">
        <v>120</v>
      </c>
      <c r="M1014" s="181">
        <v>7436.04</v>
      </c>
      <c r="N1014" s="2" t="str">
        <f>VLOOKUP($J1014,'Material category'!B:D,2,0)</f>
        <v>WC RE</v>
      </c>
      <c r="O1014" s="123">
        <f>VLOOKUP(E1014,'Billing Type Category'!A:C,3,0)*$L1014</f>
        <v>120</v>
      </c>
      <c r="P1014" s="123">
        <f>VLOOKUP($J1014,'Material category'!B:F,5,FALSE)*O1014</f>
        <v>7534.8</v>
      </c>
      <c r="Q1014" s="123">
        <f t="shared" si="75"/>
        <v>98.760000000000218</v>
      </c>
      <c r="R1014" s="6">
        <f>VLOOKUP(E1014,'Billing Type Category'!A:C,3,0)*M1014</f>
        <v>7436.04</v>
      </c>
      <c r="S1014" s="6">
        <f>VLOOKUP($J1014,'Material category'!B:F,4,FALSE)*O1014</f>
        <v>8640</v>
      </c>
      <c r="T1014" s="6">
        <f t="shared" si="76"/>
        <v>565.23364485981313</v>
      </c>
      <c r="U1014" s="6">
        <f t="shared" si="77"/>
        <v>8001.2736448598134</v>
      </c>
      <c r="V1014" s="2" t="str">
        <f>VLOOKUP($J1014,'Material category'!B:D,3,0)</f>
        <v>WI</v>
      </c>
      <c r="W1014" s="2" t="str">
        <f>VLOOKUP(G1014,'Cust Category'!A:C,3,0)</f>
        <v>Key Account</v>
      </c>
      <c r="X1014" s="2" t="str">
        <f>VLOOKUP(G1014,'Cust Category'!A:C,2,0)</f>
        <v>Siam Makro Public Company Limited</v>
      </c>
      <c r="Y1014" s="31">
        <f t="shared" si="78"/>
        <v>62.79</v>
      </c>
      <c r="Z1014">
        <f t="shared" si="79"/>
        <v>72</v>
      </c>
    </row>
    <row r="1015" spans="1:26">
      <c r="A1015" s="179">
        <v>45821</v>
      </c>
      <c r="B1015" s="178" t="s">
        <v>5634</v>
      </c>
      <c r="C1015" s="178" t="s">
        <v>5635</v>
      </c>
      <c r="D1015" s="178" t="s">
        <v>12</v>
      </c>
      <c r="E1015" s="178" t="s">
        <v>17</v>
      </c>
      <c r="F1015" s="178" t="s">
        <v>5636</v>
      </c>
      <c r="G1015" s="178" t="s">
        <v>1167</v>
      </c>
      <c r="H1015" s="178" t="s">
        <v>4811</v>
      </c>
      <c r="I1015" s="178" t="s">
        <v>3347</v>
      </c>
      <c r="J1015" s="178" t="s">
        <v>4886</v>
      </c>
      <c r="K1015" s="178" t="s">
        <v>4829</v>
      </c>
      <c r="L1015" s="180">
        <v>160</v>
      </c>
      <c r="M1015" s="181">
        <v>9914.7199999999993</v>
      </c>
      <c r="N1015" s="2" t="str">
        <f>VLOOKUP($J1015,'Material category'!B:D,2,0)</f>
        <v>WC BL</v>
      </c>
      <c r="O1015" s="123">
        <f>VLOOKUP(E1015,'Billing Type Category'!A:C,3,0)*$L1015</f>
        <v>160</v>
      </c>
      <c r="P1015" s="123">
        <f>VLOOKUP($J1015,'Material category'!B:F,5,FALSE)*O1015</f>
        <v>10046.4</v>
      </c>
      <c r="Q1015" s="123">
        <f t="shared" si="75"/>
        <v>131.68000000000029</v>
      </c>
      <c r="R1015" s="6">
        <f>VLOOKUP(E1015,'Billing Type Category'!A:C,3,0)*M1015</f>
        <v>9914.7199999999993</v>
      </c>
      <c r="S1015" s="6">
        <f>VLOOKUP($J1015,'Material category'!B:F,4,FALSE)*O1015</f>
        <v>11520</v>
      </c>
      <c r="T1015" s="6">
        <f t="shared" si="76"/>
        <v>753.64485981308417</v>
      </c>
      <c r="U1015" s="6">
        <f t="shared" si="77"/>
        <v>10668.364859813084</v>
      </c>
      <c r="V1015" s="2" t="str">
        <f>VLOOKUP($J1015,'Material category'!B:D,3,0)</f>
        <v>WI</v>
      </c>
      <c r="W1015" s="2" t="str">
        <f>VLOOKUP(G1015,'Cust Category'!A:C,3,0)</f>
        <v>Key Account</v>
      </c>
      <c r="X1015" s="2" t="str">
        <f>VLOOKUP(G1015,'Cust Category'!A:C,2,0)</f>
        <v>Siam Makro Public Company Limited</v>
      </c>
      <c r="Y1015" s="31">
        <f t="shared" si="78"/>
        <v>62.79</v>
      </c>
      <c r="Z1015">
        <f t="shared" si="79"/>
        <v>72</v>
      </c>
    </row>
    <row r="1016" spans="1:26">
      <c r="A1016" s="179">
        <v>45821</v>
      </c>
      <c r="B1016" s="178" t="s">
        <v>5634</v>
      </c>
      <c r="C1016" s="178" t="s">
        <v>5635</v>
      </c>
      <c r="D1016" s="178" t="s">
        <v>12</v>
      </c>
      <c r="E1016" s="178" t="s">
        <v>17</v>
      </c>
      <c r="F1016" s="178" t="s">
        <v>5636</v>
      </c>
      <c r="G1016" s="178" t="s">
        <v>1167</v>
      </c>
      <c r="H1016" s="178" t="s">
        <v>4811</v>
      </c>
      <c r="I1016" s="178" t="s">
        <v>3347</v>
      </c>
      <c r="J1016" s="178" t="s">
        <v>4785</v>
      </c>
      <c r="K1016" s="178" t="s">
        <v>4832</v>
      </c>
      <c r="L1016" s="180">
        <v>280</v>
      </c>
      <c r="M1016" s="181">
        <v>17329.2</v>
      </c>
      <c r="N1016" s="2" t="str">
        <f>VLOOKUP($J1016,'Material category'!B:D,2,0)</f>
        <v>CA FL</v>
      </c>
      <c r="O1016" s="123">
        <f>VLOOKUP(E1016,'Billing Type Category'!A:C,3,0)*$L1016</f>
        <v>280</v>
      </c>
      <c r="P1016" s="123">
        <f>VLOOKUP($J1016,'Material category'!B:F,5,FALSE)*O1016</f>
        <v>17581.2</v>
      </c>
      <c r="Q1016" s="123">
        <f t="shared" si="75"/>
        <v>252</v>
      </c>
      <c r="R1016" s="6">
        <f>VLOOKUP(E1016,'Billing Type Category'!A:C,3,0)*M1016</f>
        <v>17329.2</v>
      </c>
      <c r="S1016" s="6">
        <f>VLOOKUP($J1016,'Material category'!B:F,4,FALSE)*O1016</f>
        <v>20160</v>
      </c>
      <c r="T1016" s="6">
        <f t="shared" si="76"/>
        <v>1318.8785046728972</v>
      </c>
      <c r="U1016" s="6">
        <f t="shared" si="77"/>
        <v>18648.0785046729</v>
      </c>
      <c r="V1016" s="2" t="str">
        <f>VLOOKUP($J1016,'Material category'!B:D,3,0)</f>
        <v>CA</v>
      </c>
      <c r="W1016" s="2" t="str">
        <f>VLOOKUP(G1016,'Cust Category'!A:C,3,0)</f>
        <v>Key Account</v>
      </c>
      <c r="X1016" s="2" t="str">
        <f>VLOOKUP(G1016,'Cust Category'!A:C,2,0)</f>
        <v>Siam Makro Public Company Limited</v>
      </c>
      <c r="Y1016" s="31">
        <f t="shared" si="78"/>
        <v>62.79</v>
      </c>
      <c r="Z1016">
        <f t="shared" si="79"/>
        <v>72</v>
      </c>
    </row>
    <row r="1017" spans="1:26">
      <c r="A1017" s="179">
        <v>45821</v>
      </c>
      <c r="B1017" s="178" t="s">
        <v>5634</v>
      </c>
      <c r="C1017" s="178" t="s">
        <v>5635</v>
      </c>
      <c r="D1017" s="178" t="s">
        <v>12</v>
      </c>
      <c r="E1017" s="178" t="s">
        <v>17</v>
      </c>
      <c r="F1017" s="178" t="s">
        <v>5636</v>
      </c>
      <c r="G1017" s="178" t="s">
        <v>1167</v>
      </c>
      <c r="H1017" s="178" t="s">
        <v>4811</v>
      </c>
      <c r="I1017" s="178" t="s">
        <v>3347</v>
      </c>
      <c r="J1017" s="178" t="s">
        <v>4782</v>
      </c>
      <c r="K1017" s="178" t="s">
        <v>4833</v>
      </c>
      <c r="L1017" s="180">
        <v>80</v>
      </c>
      <c r="M1017" s="181">
        <v>4951.2</v>
      </c>
      <c r="N1017" s="2" t="str">
        <f>VLOOKUP($J1017,'Material category'!B:D,2,0)</f>
        <v>CA BL</v>
      </c>
      <c r="O1017" s="123">
        <f>VLOOKUP(E1017,'Billing Type Category'!A:C,3,0)*$L1017</f>
        <v>80</v>
      </c>
      <c r="P1017" s="123">
        <f>VLOOKUP($J1017,'Material category'!B:F,5,FALSE)*O1017</f>
        <v>5023.2</v>
      </c>
      <c r="Q1017" s="123">
        <f t="shared" si="75"/>
        <v>72</v>
      </c>
      <c r="R1017" s="6">
        <f>VLOOKUP(E1017,'Billing Type Category'!A:C,3,0)*M1017</f>
        <v>4951.2</v>
      </c>
      <c r="S1017" s="6">
        <f>VLOOKUP($J1017,'Material category'!B:F,4,FALSE)*O1017</f>
        <v>5760</v>
      </c>
      <c r="T1017" s="6">
        <f t="shared" si="76"/>
        <v>376.82242990654208</v>
      </c>
      <c r="U1017" s="6">
        <f t="shared" si="77"/>
        <v>5328.0224299065421</v>
      </c>
      <c r="V1017" s="2" t="str">
        <f>VLOOKUP($J1017,'Material category'!B:D,3,0)</f>
        <v>CA</v>
      </c>
      <c r="W1017" s="2" t="str">
        <f>VLOOKUP(G1017,'Cust Category'!A:C,3,0)</f>
        <v>Key Account</v>
      </c>
      <c r="X1017" s="2" t="str">
        <f>VLOOKUP(G1017,'Cust Category'!A:C,2,0)</f>
        <v>Siam Makro Public Company Limited</v>
      </c>
      <c r="Y1017" s="31">
        <f t="shared" si="78"/>
        <v>62.79</v>
      </c>
      <c r="Z1017">
        <f t="shared" si="79"/>
        <v>72</v>
      </c>
    </row>
    <row r="1018" spans="1:26">
      <c r="A1018" s="179">
        <v>45821</v>
      </c>
      <c r="B1018" s="178" t="s">
        <v>5634</v>
      </c>
      <c r="C1018" s="178" t="s">
        <v>5635</v>
      </c>
      <c r="D1018" s="178" t="s">
        <v>12</v>
      </c>
      <c r="E1018" s="178" t="s">
        <v>17</v>
      </c>
      <c r="F1018" s="178" t="s">
        <v>5636</v>
      </c>
      <c r="G1018" s="178" t="s">
        <v>1167</v>
      </c>
      <c r="H1018" s="178" t="s">
        <v>4811</v>
      </c>
      <c r="I1018" s="178" t="s">
        <v>3347</v>
      </c>
      <c r="J1018" s="178" t="s">
        <v>4786</v>
      </c>
      <c r="K1018" s="178" t="s">
        <v>4854</v>
      </c>
      <c r="L1018" s="180">
        <v>40</v>
      </c>
      <c r="M1018" s="181">
        <v>2475.6</v>
      </c>
      <c r="N1018" s="2" t="str">
        <f>VLOOKUP($J1018,'Material category'!B:D,2,0)</f>
        <v>CA MN</v>
      </c>
      <c r="O1018" s="123">
        <f>VLOOKUP(E1018,'Billing Type Category'!A:C,3,0)*$L1018</f>
        <v>40</v>
      </c>
      <c r="P1018" s="123">
        <f>VLOOKUP($J1018,'Material category'!B:F,5,FALSE)*O1018</f>
        <v>2511.6</v>
      </c>
      <c r="Q1018" s="123">
        <f t="shared" si="75"/>
        <v>36</v>
      </c>
      <c r="R1018" s="6">
        <f>VLOOKUP(E1018,'Billing Type Category'!A:C,3,0)*M1018</f>
        <v>2475.6</v>
      </c>
      <c r="S1018" s="6">
        <f>VLOOKUP($J1018,'Material category'!B:F,4,FALSE)*O1018</f>
        <v>2880</v>
      </c>
      <c r="T1018" s="6">
        <f t="shared" si="76"/>
        <v>188.41121495327104</v>
      </c>
      <c r="U1018" s="6">
        <f t="shared" si="77"/>
        <v>2664.0112149532711</v>
      </c>
      <c r="V1018" s="2" t="str">
        <f>VLOOKUP($J1018,'Material category'!B:D,3,0)</f>
        <v>CA</v>
      </c>
      <c r="W1018" s="2" t="str">
        <f>VLOOKUP(G1018,'Cust Category'!A:C,3,0)</f>
        <v>Key Account</v>
      </c>
      <c r="X1018" s="2" t="str">
        <f>VLOOKUP(G1018,'Cust Category'!A:C,2,0)</f>
        <v>Siam Makro Public Company Limited</v>
      </c>
      <c r="Y1018" s="31">
        <f t="shared" si="78"/>
        <v>62.79</v>
      </c>
      <c r="Z1018">
        <f t="shared" si="79"/>
        <v>72</v>
      </c>
    </row>
    <row r="1019" spans="1:26">
      <c r="A1019" s="179">
        <v>45821</v>
      </c>
      <c r="B1019" s="178" t="s">
        <v>5637</v>
      </c>
      <c r="C1019" s="178" t="s">
        <v>5638</v>
      </c>
      <c r="D1019" s="178" t="s">
        <v>12</v>
      </c>
      <c r="E1019" s="178" t="s">
        <v>17</v>
      </c>
      <c r="F1019" s="178" t="s">
        <v>5639</v>
      </c>
      <c r="G1019" s="178" t="s">
        <v>1190</v>
      </c>
      <c r="H1019" s="178" t="s">
        <v>1314</v>
      </c>
      <c r="I1019" s="178" t="s">
        <v>3348</v>
      </c>
      <c r="J1019" s="178" t="s">
        <v>4898</v>
      </c>
      <c r="K1019" s="178" t="s">
        <v>4830</v>
      </c>
      <c r="L1019" s="180">
        <v>500</v>
      </c>
      <c r="M1019" s="181">
        <v>31395</v>
      </c>
      <c r="N1019" s="2" t="str">
        <f>VLOOKUP($J1019,'Material category'!B:D,2,0)</f>
        <v>WC RE</v>
      </c>
      <c r="O1019" s="123">
        <f>VLOOKUP(E1019,'Billing Type Category'!A:C,3,0)*$L1019</f>
        <v>500</v>
      </c>
      <c r="P1019" s="123">
        <f>VLOOKUP($J1019,'Material category'!B:F,5,FALSE)*O1019</f>
        <v>31395</v>
      </c>
      <c r="Q1019" s="123">
        <f t="shared" si="75"/>
        <v>0</v>
      </c>
      <c r="R1019" s="6">
        <f>VLOOKUP(E1019,'Billing Type Category'!A:C,3,0)*M1019</f>
        <v>31395</v>
      </c>
      <c r="S1019" s="6">
        <f>VLOOKUP($J1019,'Material category'!B:F,4,FALSE)*O1019</f>
        <v>36000</v>
      </c>
      <c r="T1019" s="6">
        <f t="shared" si="76"/>
        <v>2355.1401869158876</v>
      </c>
      <c r="U1019" s="6">
        <f t="shared" si="77"/>
        <v>33750.140186915887</v>
      </c>
      <c r="V1019" s="2" t="str">
        <f>VLOOKUP($J1019,'Material category'!B:D,3,0)</f>
        <v>WI</v>
      </c>
      <c r="W1019" s="2" t="str">
        <f>VLOOKUP(G1019,'Cust Category'!A:C,3,0)</f>
        <v>Key Account</v>
      </c>
      <c r="X1019" s="2" t="str">
        <f>VLOOKUP(G1019,'Cust Category'!A:C,2,0)</f>
        <v>PTT Retail Management Co., Ltd</v>
      </c>
      <c r="Y1019" s="31">
        <f t="shared" si="78"/>
        <v>62.79</v>
      </c>
      <c r="Z1019">
        <f t="shared" si="79"/>
        <v>72</v>
      </c>
    </row>
    <row r="1020" spans="1:26">
      <c r="A1020" s="179">
        <v>45821</v>
      </c>
      <c r="B1020" s="178" t="s">
        <v>5637</v>
      </c>
      <c r="C1020" s="178" t="s">
        <v>5638</v>
      </c>
      <c r="D1020" s="178" t="s">
        <v>12</v>
      </c>
      <c r="E1020" s="178" t="s">
        <v>17</v>
      </c>
      <c r="F1020" s="178" t="s">
        <v>5639</v>
      </c>
      <c r="G1020" s="178" t="s">
        <v>1190</v>
      </c>
      <c r="H1020" s="178" t="s">
        <v>1314</v>
      </c>
      <c r="I1020" s="178" t="s">
        <v>3348</v>
      </c>
      <c r="J1020" s="178" t="s">
        <v>4886</v>
      </c>
      <c r="K1020" s="178" t="s">
        <v>4829</v>
      </c>
      <c r="L1020" s="180">
        <v>500</v>
      </c>
      <c r="M1020" s="181">
        <v>31395</v>
      </c>
      <c r="N1020" s="2" t="str">
        <f>VLOOKUP($J1020,'Material category'!B:D,2,0)</f>
        <v>WC BL</v>
      </c>
      <c r="O1020" s="123">
        <f>VLOOKUP(E1020,'Billing Type Category'!A:C,3,0)*$L1020</f>
        <v>500</v>
      </c>
      <c r="P1020" s="123">
        <f>VLOOKUP($J1020,'Material category'!B:F,5,FALSE)*O1020</f>
        <v>31395</v>
      </c>
      <c r="Q1020" s="123">
        <f t="shared" si="75"/>
        <v>0</v>
      </c>
      <c r="R1020" s="6">
        <f>VLOOKUP(E1020,'Billing Type Category'!A:C,3,0)*M1020</f>
        <v>31395</v>
      </c>
      <c r="S1020" s="6">
        <f>VLOOKUP($J1020,'Material category'!B:F,4,FALSE)*O1020</f>
        <v>36000</v>
      </c>
      <c r="T1020" s="6">
        <f t="shared" si="76"/>
        <v>2355.1401869158876</v>
      </c>
      <c r="U1020" s="6">
        <f t="shared" si="77"/>
        <v>33750.140186915887</v>
      </c>
      <c r="V1020" s="2" t="str">
        <f>VLOOKUP($J1020,'Material category'!B:D,3,0)</f>
        <v>WI</v>
      </c>
      <c r="W1020" s="2" t="str">
        <f>VLOOKUP(G1020,'Cust Category'!A:C,3,0)</f>
        <v>Key Account</v>
      </c>
      <c r="X1020" s="2" t="str">
        <f>VLOOKUP(G1020,'Cust Category'!A:C,2,0)</f>
        <v>PTT Retail Management Co., Ltd</v>
      </c>
      <c r="Y1020" s="31">
        <f t="shared" si="78"/>
        <v>62.79</v>
      </c>
      <c r="Z1020">
        <f t="shared" si="79"/>
        <v>72</v>
      </c>
    </row>
    <row r="1021" spans="1:26">
      <c r="A1021" s="179">
        <v>45821</v>
      </c>
      <c r="B1021" s="178" t="s">
        <v>5637</v>
      </c>
      <c r="C1021" s="178" t="s">
        <v>5638</v>
      </c>
      <c r="D1021" s="178" t="s">
        <v>12</v>
      </c>
      <c r="E1021" s="178" t="s">
        <v>17</v>
      </c>
      <c r="F1021" s="178" t="s">
        <v>5639</v>
      </c>
      <c r="G1021" s="178" t="s">
        <v>1190</v>
      </c>
      <c r="H1021" s="178" t="s">
        <v>1314</v>
      </c>
      <c r="I1021" s="178" t="s">
        <v>3348</v>
      </c>
      <c r="J1021" s="178" t="s">
        <v>4900</v>
      </c>
      <c r="K1021" s="178" t="s">
        <v>4831</v>
      </c>
      <c r="L1021" s="180">
        <v>1000</v>
      </c>
      <c r="M1021" s="181">
        <v>62790</v>
      </c>
      <c r="N1021" s="2" t="str">
        <f>VLOOKUP($J1021,'Material category'!B:D,2,0)</f>
        <v>WC GR</v>
      </c>
      <c r="O1021" s="123">
        <f>VLOOKUP(E1021,'Billing Type Category'!A:C,3,0)*$L1021</f>
        <v>1000</v>
      </c>
      <c r="P1021" s="123">
        <f>VLOOKUP($J1021,'Material category'!B:F,5,FALSE)*O1021</f>
        <v>62790</v>
      </c>
      <c r="Q1021" s="123">
        <f t="shared" si="75"/>
        <v>0</v>
      </c>
      <c r="R1021" s="6">
        <f>VLOOKUP(E1021,'Billing Type Category'!A:C,3,0)*M1021</f>
        <v>62790</v>
      </c>
      <c r="S1021" s="6">
        <f>VLOOKUP($J1021,'Material category'!B:F,4,FALSE)*O1021</f>
        <v>72000</v>
      </c>
      <c r="T1021" s="6">
        <f t="shared" si="76"/>
        <v>4710.2803738317753</v>
      </c>
      <c r="U1021" s="6">
        <f t="shared" si="77"/>
        <v>67500.280373831774</v>
      </c>
      <c r="V1021" s="2" t="str">
        <f>VLOOKUP($J1021,'Material category'!B:D,3,0)</f>
        <v>WI</v>
      </c>
      <c r="W1021" s="2" t="str">
        <f>VLOOKUP(G1021,'Cust Category'!A:C,3,0)</f>
        <v>Key Account</v>
      </c>
      <c r="X1021" s="2" t="str">
        <f>VLOOKUP(G1021,'Cust Category'!A:C,2,0)</f>
        <v>PTT Retail Management Co., Ltd</v>
      </c>
      <c r="Y1021" s="31">
        <f t="shared" si="78"/>
        <v>62.79</v>
      </c>
      <c r="Z1021">
        <f t="shared" si="79"/>
        <v>72</v>
      </c>
    </row>
    <row r="1022" spans="1:26">
      <c r="A1022" s="179">
        <v>45821</v>
      </c>
      <c r="B1022" s="178" t="s">
        <v>5637</v>
      </c>
      <c r="C1022" s="178" t="s">
        <v>5638</v>
      </c>
      <c r="D1022" s="178" t="s">
        <v>12</v>
      </c>
      <c r="E1022" s="178" t="s">
        <v>17</v>
      </c>
      <c r="F1022" s="178" t="s">
        <v>5639</v>
      </c>
      <c r="G1022" s="178" t="s">
        <v>1190</v>
      </c>
      <c r="H1022" s="178" t="s">
        <v>1314</v>
      </c>
      <c r="I1022" s="178" t="s">
        <v>3348</v>
      </c>
      <c r="J1022" s="178" t="s">
        <v>4785</v>
      </c>
      <c r="K1022" s="178" t="s">
        <v>4832</v>
      </c>
      <c r="L1022" s="180">
        <v>1500</v>
      </c>
      <c r="M1022" s="181">
        <v>93360</v>
      </c>
      <c r="N1022" s="2" t="str">
        <f>VLOOKUP($J1022,'Material category'!B:D,2,0)</f>
        <v>CA FL</v>
      </c>
      <c r="O1022" s="123">
        <f>VLOOKUP(E1022,'Billing Type Category'!A:C,3,0)*$L1022</f>
        <v>1500</v>
      </c>
      <c r="P1022" s="123">
        <f>VLOOKUP($J1022,'Material category'!B:F,5,FALSE)*O1022</f>
        <v>94185</v>
      </c>
      <c r="Q1022" s="123">
        <f t="shared" si="75"/>
        <v>825</v>
      </c>
      <c r="R1022" s="6">
        <f>VLOOKUP(E1022,'Billing Type Category'!A:C,3,0)*M1022</f>
        <v>93360</v>
      </c>
      <c r="S1022" s="6">
        <f>VLOOKUP($J1022,'Material category'!B:F,4,FALSE)*O1022</f>
        <v>108000</v>
      </c>
      <c r="T1022" s="6">
        <f t="shared" si="76"/>
        <v>7065.4205607476633</v>
      </c>
      <c r="U1022" s="6">
        <f t="shared" si="77"/>
        <v>100425.42056074766</v>
      </c>
      <c r="V1022" s="2" t="str">
        <f>VLOOKUP($J1022,'Material category'!B:D,3,0)</f>
        <v>CA</v>
      </c>
      <c r="W1022" s="2" t="str">
        <f>VLOOKUP(G1022,'Cust Category'!A:C,3,0)</f>
        <v>Key Account</v>
      </c>
      <c r="X1022" s="2" t="str">
        <f>VLOOKUP(G1022,'Cust Category'!A:C,2,0)</f>
        <v>PTT Retail Management Co., Ltd</v>
      </c>
      <c r="Y1022" s="31">
        <f t="shared" si="78"/>
        <v>62.79</v>
      </c>
      <c r="Z1022">
        <f t="shared" si="79"/>
        <v>72</v>
      </c>
    </row>
    <row r="1023" spans="1:26">
      <c r="A1023" s="179">
        <v>45821</v>
      </c>
      <c r="B1023" s="178" t="s">
        <v>5637</v>
      </c>
      <c r="C1023" s="178" t="s">
        <v>5638</v>
      </c>
      <c r="D1023" s="178" t="s">
        <v>12</v>
      </c>
      <c r="E1023" s="178" t="s">
        <v>17</v>
      </c>
      <c r="F1023" s="178" t="s">
        <v>5639</v>
      </c>
      <c r="G1023" s="178" t="s">
        <v>1190</v>
      </c>
      <c r="H1023" s="178" t="s">
        <v>1314</v>
      </c>
      <c r="I1023" s="178" t="s">
        <v>3348</v>
      </c>
      <c r="J1023" s="178" t="s">
        <v>4782</v>
      </c>
      <c r="K1023" s="178" t="s">
        <v>4833</v>
      </c>
      <c r="L1023" s="180">
        <v>500</v>
      </c>
      <c r="M1023" s="181">
        <v>31120</v>
      </c>
      <c r="N1023" s="2" t="str">
        <f>VLOOKUP($J1023,'Material category'!B:D,2,0)</f>
        <v>CA BL</v>
      </c>
      <c r="O1023" s="123">
        <f>VLOOKUP(E1023,'Billing Type Category'!A:C,3,0)*$L1023</f>
        <v>500</v>
      </c>
      <c r="P1023" s="123">
        <f>VLOOKUP($J1023,'Material category'!B:F,5,FALSE)*O1023</f>
        <v>31395</v>
      </c>
      <c r="Q1023" s="123">
        <f t="shared" si="75"/>
        <v>275</v>
      </c>
      <c r="R1023" s="6">
        <f>VLOOKUP(E1023,'Billing Type Category'!A:C,3,0)*M1023</f>
        <v>31120</v>
      </c>
      <c r="S1023" s="6">
        <f>VLOOKUP($J1023,'Material category'!B:F,4,FALSE)*O1023</f>
        <v>36000</v>
      </c>
      <c r="T1023" s="6">
        <f t="shared" si="76"/>
        <v>2355.1401869158876</v>
      </c>
      <c r="U1023" s="6">
        <f t="shared" si="77"/>
        <v>33475.140186915887</v>
      </c>
      <c r="V1023" s="2" t="str">
        <f>VLOOKUP($J1023,'Material category'!B:D,3,0)</f>
        <v>CA</v>
      </c>
      <c r="W1023" s="2" t="str">
        <f>VLOOKUP(G1023,'Cust Category'!A:C,3,0)</f>
        <v>Key Account</v>
      </c>
      <c r="X1023" s="2" t="str">
        <f>VLOOKUP(G1023,'Cust Category'!A:C,2,0)</f>
        <v>PTT Retail Management Co., Ltd</v>
      </c>
      <c r="Y1023" s="31">
        <f t="shared" si="78"/>
        <v>62.79</v>
      </c>
      <c r="Z1023">
        <f t="shared" si="79"/>
        <v>72</v>
      </c>
    </row>
    <row r="1024" spans="1:26">
      <c r="A1024" s="179">
        <v>45821</v>
      </c>
      <c r="B1024" s="178" t="s">
        <v>5637</v>
      </c>
      <c r="C1024" s="178" t="s">
        <v>5638</v>
      </c>
      <c r="D1024" s="178" t="s">
        <v>12</v>
      </c>
      <c r="E1024" s="178" t="s">
        <v>17</v>
      </c>
      <c r="F1024" s="178" t="s">
        <v>5639</v>
      </c>
      <c r="G1024" s="178" t="s">
        <v>1190</v>
      </c>
      <c r="H1024" s="178" t="s">
        <v>1314</v>
      </c>
      <c r="I1024" s="178" t="s">
        <v>3348</v>
      </c>
      <c r="J1024" s="178" t="s">
        <v>4786</v>
      </c>
      <c r="K1024" s="178" t="s">
        <v>4854</v>
      </c>
      <c r="L1024" s="180">
        <v>1000</v>
      </c>
      <c r="M1024" s="181">
        <v>62790</v>
      </c>
      <c r="N1024" s="2" t="str">
        <f>VLOOKUP($J1024,'Material category'!B:D,2,0)</f>
        <v>CA MN</v>
      </c>
      <c r="O1024" s="123">
        <f>VLOOKUP(E1024,'Billing Type Category'!A:C,3,0)*$L1024</f>
        <v>1000</v>
      </c>
      <c r="P1024" s="123">
        <f>VLOOKUP($J1024,'Material category'!B:F,5,FALSE)*O1024</f>
        <v>62790</v>
      </c>
      <c r="Q1024" s="123">
        <f t="shared" si="75"/>
        <v>0</v>
      </c>
      <c r="R1024" s="6">
        <f>VLOOKUP(E1024,'Billing Type Category'!A:C,3,0)*M1024</f>
        <v>62790</v>
      </c>
      <c r="S1024" s="6">
        <f>VLOOKUP($J1024,'Material category'!B:F,4,FALSE)*O1024</f>
        <v>72000</v>
      </c>
      <c r="T1024" s="6">
        <f t="shared" si="76"/>
        <v>4710.2803738317753</v>
      </c>
      <c r="U1024" s="6">
        <f t="shared" si="77"/>
        <v>67500.280373831774</v>
      </c>
      <c r="V1024" s="2" t="str">
        <f>VLOOKUP($J1024,'Material category'!B:D,3,0)</f>
        <v>CA</v>
      </c>
      <c r="W1024" s="2" t="str">
        <f>VLOOKUP(G1024,'Cust Category'!A:C,3,0)</f>
        <v>Key Account</v>
      </c>
      <c r="X1024" s="2" t="str">
        <f>VLOOKUP(G1024,'Cust Category'!A:C,2,0)</f>
        <v>PTT Retail Management Co., Ltd</v>
      </c>
      <c r="Y1024" s="31">
        <f t="shared" si="78"/>
        <v>62.79</v>
      </c>
      <c r="Z1024">
        <f t="shared" si="79"/>
        <v>72</v>
      </c>
    </row>
    <row r="1025" spans="1:26">
      <c r="A1025" s="179">
        <v>45821</v>
      </c>
      <c r="B1025" s="178" t="s">
        <v>5637</v>
      </c>
      <c r="C1025" s="178" t="s">
        <v>5638</v>
      </c>
      <c r="D1025" s="178" t="s">
        <v>12</v>
      </c>
      <c r="E1025" s="178" t="s">
        <v>17</v>
      </c>
      <c r="F1025" s="178" t="s">
        <v>5639</v>
      </c>
      <c r="G1025" s="178" t="s">
        <v>1190</v>
      </c>
      <c r="H1025" s="178" t="s">
        <v>1314</v>
      </c>
      <c r="I1025" s="178" t="s">
        <v>3348</v>
      </c>
      <c r="J1025" s="178" t="s">
        <v>4801</v>
      </c>
      <c r="K1025" s="178" t="s">
        <v>4834</v>
      </c>
      <c r="L1025" s="180">
        <v>1500</v>
      </c>
      <c r="M1025" s="181">
        <v>94185</v>
      </c>
      <c r="N1025" s="2" t="str">
        <f>VLOOKUP($J1025,'Material category'!B:D,2,0)</f>
        <v>CA 100S YL</v>
      </c>
      <c r="O1025" s="123">
        <f>VLOOKUP(E1025,'Billing Type Category'!A:C,3,0)*$L1025</f>
        <v>1500</v>
      </c>
      <c r="P1025" s="123">
        <f>VLOOKUP($J1025,'Material category'!B:F,5,FALSE)*O1025</f>
        <v>94185</v>
      </c>
      <c r="Q1025" s="123">
        <f t="shared" si="75"/>
        <v>0</v>
      </c>
      <c r="R1025" s="6">
        <f>VLOOKUP(E1025,'Billing Type Category'!A:C,3,0)*M1025</f>
        <v>94185</v>
      </c>
      <c r="S1025" s="6">
        <f>VLOOKUP($J1025,'Material category'!B:F,4,FALSE)*O1025</f>
        <v>108000</v>
      </c>
      <c r="T1025" s="6">
        <f t="shared" si="76"/>
        <v>7065.4205607476633</v>
      </c>
      <c r="U1025" s="6">
        <f t="shared" si="77"/>
        <v>101250.42056074766</v>
      </c>
      <c r="V1025" s="2" t="str">
        <f>VLOOKUP($J1025,'Material category'!B:D,3,0)</f>
        <v>CAHD</v>
      </c>
      <c r="W1025" s="2" t="str">
        <f>VLOOKUP(G1025,'Cust Category'!A:C,3,0)</f>
        <v>Key Account</v>
      </c>
      <c r="X1025" s="2" t="str">
        <f>VLOOKUP(G1025,'Cust Category'!A:C,2,0)</f>
        <v>PTT Retail Management Co., Ltd</v>
      </c>
      <c r="Y1025" s="31">
        <f t="shared" si="78"/>
        <v>62.79</v>
      </c>
      <c r="Z1025">
        <f t="shared" si="79"/>
        <v>72</v>
      </c>
    </row>
    <row r="1026" spans="1:26">
      <c r="A1026" s="179">
        <v>45821</v>
      </c>
      <c r="B1026" s="178" t="s">
        <v>5640</v>
      </c>
      <c r="C1026" s="178" t="s">
        <v>5641</v>
      </c>
      <c r="D1026" s="178" t="s">
        <v>12</v>
      </c>
      <c r="E1026" s="178" t="s">
        <v>17</v>
      </c>
      <c r="F1026" s="178" t="s">
        <v>5642</v>
      </c>
      <c r="G1026" s="178" t="s">
        <v>3368</v>
      </c>
      <c r="H1026" s="178" t="s">
        <v>3369</v>
      </c>
      <c r="I1026" s="178" t="s">
        <v>3368</v>
      </c>
      <c r="J1026" s="178" t="s">
        <v>4902</v>
      </c>
      <c r="K1026" s="178" t="s">
        <v>4821</v>
      </c>
      <c r="L1026" s="180">
        <v>100</v>
      </c>
      <c r="M1026" s="181">
        <v>13714</v>
      </c>
      <c r="N1026" s="2" t="str">
        <f>VLOOKUP($J1026,'Material category'!B:D,2,0)</f>
        <v>ME OB</v>
      </c>
      <c r="O1026" s="123">
        <f>VLOOKUP(E1026,'Billing Type Category'!A:C,3,0)*$L1026</f>
        <v>100</v>
      </c>
      <c r="P1026" s="123">
        <f>VLOOKUP($J1026,'Material category'!B:F,5,FALSE)*O1026</f>
        <v>13853</v>
      </c>
      <c r="Q1026" s="123">
        <f t="shared" ref="Q1026:Q1089" si="80">P1026-R1026</f>
        <v>139</v>
      </c>
      <c r="R1026" s="6">
        <f>VLOOKUP(E1026,'Billing Type Category'!A:C,3,0)*M1026</f>
        <v>13714</v>
      </c>
      <c r="S1026" s="6">
        <f>VLOOKUP($J1026,'Material category'!B:F,4,FALSE)*O1026</f>
        <v>16000</v>
      </c>
      <c r="T1026" s="6">
        <f t="shared" ref="T1026:T1089" si="81">S1026*7/107</f>
        <v>1046.7289719626169</v>
      </c>
      <c r="U1026" s="6">
        <f t="shared" ref="U1026:U1089" si="82">R1026+T1026</f>
        <v>14760.728971962617</v>
      </c>
      <c r="V1026" s="2" t="str">
        <f>VLOOKUP($J1026,'Material category'!B:D,3,0)</f>
        <v>EV</v>
      </c>
      <c r="W1026" s="2" t="str">
        <f>VLOOKUP(G1026,'Cust Category'!A:C,3,0)</f>
        <v>Distributor</v>
      </c>
      <c r="X1026" s="2" t="str">
        <f>VLOOKUP(G1026,'Cust Category'!A:C,2,0)</f>
        <v>M M BEVERAGE CO., LTD.</v>
      </c>
      <c r="Y1026" s="31">
        <f t="shared" ref="Y1026:Y1089" si="83">P1026/O1026</f>
        <v>138.53</v>
      </c>
      <c r="Z1026">
        <f t="shared" ref="Z1026:Z1089" si="84">S1026/O1026</f>
        <v>160</v>
      </c>
    </row>
    <row r="1027" spans="1:26">
      <c r="A1027" s="179">
        <v>45821</v>
      </c>
      <c r="B1027" s="178" t="s">
        <v>5640</v>
      </c>
      <c r="C1027" s="178" t="s">
        <v>5641</v>
      </c>
      <c r="D1027" s="178" t="s">
        <v>12</v>
      </c>
      <c r="E1027" s="178" t="s">
        <v>17</v>
      </c>
      <c r="F1027" s="178" t="s">
        <v>5642</v>
      </c>
      <c r="G1027" s="178" t="s">
        <v>3368</v>
      </c>
      <c r="H1027" s="178" t="s">
        <v>3369</v>
      </c>
      <c r="I1027" s="178" t="s">
        <v>3368</v>
      </c>
      <c r="J1027" s="178" t="s">
        <v>4791</v>
      </c>
      <c r="K1027" s="178" t="s">
        <v>4820</v>
      </c>
      <c r="L1027" s="180">
        <v>200</v>
      </c>
      <c r="M1027" s="181">
        <v>27428</v>
      </c>
      <c r="N1027" s="2" t="str">
        <f>VLOOKUP($J1027,'Material category'!B:D,2,0)</f>
        <v>ME SB</v>
      </c>
      <c r="O1027" s="123">
        <f>VLOOKUP(E1027,'Billing Type Category'!A:C,3,0)*$L1027</f>
        <v>200</v>
      </c>
      <c r="P1027" s="123">
        <f>VLOOKUP($J1027,'Material category'!B:F,5,FALSE)*O1027</f>
        <v>27706</v>
      </c>
      <c r="Q1027" s="123">
        <f t="shared" si="80"/>
        <v>278</v>
      </c>
      <c r="R1027" s="6">
        <f>VLOOKUP(E1027,'Billing Type Category'!A:C,3,0)*M1027</f>
        <v>27428</v>
      </c>
      <c r="S1027" s="6">
        <f>VLOOKUP($J1027,'Material category'!B:F,4,FALSE)*O1027</f>
        <v>32000</v>
      </c>
      <c r="T1027" s="6">
        <f t="shared" si="81"/>
        <v>2093.4579439252338</v>
      </c>
      <c r="U1027" s="6">
        <f t="shared" si="82"/>
        <v>29521.457943925234</v>
      </c>
      <c r="V1027" s="2" t="str">
        <f>VLOOKUP($J1027,'Material category'!B:D,3,0)</f>
        <v>EV</v>
      </c>
      <c r="W1027" s="2" t="str">
        <f>VLOOKUP(G1027,'Cust Category'!A:C,3,0)</f>
        <v>Distributor</v>
      </c>
      <c r="X1027" s="2" t="str">
        <f>VLOOKUP(G1027,'Cust Category'!A:C,2,0)</f>
        <v>M M BEVERAGE CO., LTD.</v>
      </c>
      <c r="Y1027" s="31">
        <f t="shared" si="83"/>
        <v>138.53</v>
      </c>
      <c r="Z1027">
        <f t="shared" si="84"/>
        <v>160</v>
      </c>
    </row>
    <row r="1028" spans="1:26">
      <c r="A1028" s="179">
        <v>45821</v>
      </c>
      <c r="B1028" s="178" t="s">
        <v>5640</v>
      </c>
      <c r="C1028" s="178" t="s">
        <v>5641</v>
      </c>
      <c r="D1028" s="178" t="s">
        <v>12</v>
      </c>
      <c r="E1028" s="178" t="s">
        <v>17</v>
      </c>
      <c r="F1028" s="178" t="s">
        <v>5642</v>
      </c>
      <c r="G1028" s="178" t="s">
        <v>3368</v>
      </c>
      <c r="H1028" s="178" t="s">
        <v>3369</v>
      </c>
      <c r="I1028" s="178" t="s">
        <v>3368</v>
      </c>
      <c r="J1028" s="178" t="s">
        <v>4874</v>
      </c>
      <c r="K1028" s="178" t="s">
        <v>4822</v>
      </c>
      <c r="L1028" s="180">
        <v>200</v>
      </c>
      <c r="M1028" s="181">
        <v>20622</v>
      </c>
      <c r="N1028" s="2" t="str">
        <f>VLOOKUP($J1028,'Material category'!B:D,2,0)</f>
        <v>WI BL</v>
      </c>
      <c r="O1028" s="123">
        <f>VLOOKUP(E1028,'Billing Type Category'!A:C,3,0)*$L1028</f>
        <v>200</v>
      </c>
      <c r="P1028" s="123">
        <f>VLOOKUP($J1028,'Material category'!B:F,5,FALSE)*O1028</f>
        <v>20830</v>
      </c>
      <c r="Q1028" s="123">
        <f t="shared" si="80"/>
        <v>208</v>
      </c>
      <c r="R1028" s="6">
        <f>VLOOKUP(E1028,'Billing Type Category'!A:C,3,0)*M1028</f>
        <v>20622</v>
      </c>
      <c r="S1028" s="6">
        <f>VLOOKUP($J1028,'Material category'!B:F,4,FALSE)*O1028</f>
        <v>24000</v>
      </c>
      <c r="T1028" s="6">
        <f t="shared" si="81"/>
        <v>1570.0934579439252</v>
      </c>
      <c r="U1028" s="6">
        <f t="shared" si="82"/>
        <v>22192.093457943924</v>
      </c>
      <c r="V1028" s="2" t="str">
        <f>VLOOKUP($J1028,'Material category'!B:D,3,0)</f>
        <v>WI</v>
      </c>
      <c r="W1028" s="2" t="str">
        <f>VLOOKUP(G1028,'Cust Category'!A:C,3,0)</f>
        <v>Distributor</v>
      </c>
      <c r="X1028" s="2" t="str">
        <f>VLOOKUP(G1028,'Cust Category'!A:C,2,0)</f>
        <v>M M BEVERAGE CO., LTD.</v>
      </c>
      <c r="Y1028" s="31">
        <f t="shared" si="83"/>
        <v>104.15</v>
      </c>
      <c r="Z1028">
        <f t="shared" si="84"/>
        <v>120</v>
      </c>
    </row>
    <row r="1029" spans="1:26">
      <c r="A1029" s="179">
        <v>45821</v>
      </c>
      <c r="B1029" s="178" t="s">
        <v>5640</v>
      </c>
      <c r="C1029" s="178" t="s">
        <v>5641</v>
      </c>
      <c r="D1029" s="178" t="s">
        <v>12</v>
      </c>
      <c r="E1029" s="178" t="s">
        <v>17</v>
      </c>
      <c r="F1029" s="178" t="s">
        <v>5642</v>
      </c>
      <c r="G1029" s="178" t="s">
        <v>3368</v>
      </c>
      <c r="H1029" s="178" t="s">
        <v>3369</v>
      </c>
      <c r="I1029" s="178" t="s">
        <v>3368</v>
      </c>
      <c r="J1029" s="178" t="s">
        <v>4898</v>
      </c>
      <c r="K1029" s="178" t="s">
        <v>4830</v>
      </c>
      <c r="L1029" s="180">
        <v>3000</v>
      </c>
      <c r="M1029" s="181">
        <v>186480</v>
      </c>
      <c r="N1029" s="2" t="str">
        <f>VLOOKUP($J1029,'Material category'!B:D,2,0)</f>
        <v>WC RE</v>
      </c>
      <c r="O1029" s="123">
        <f>VLOOKUP(E1029,'Billing Type Category'!A:C,3,0)*$L1029</f>
        <v>3000</v>
      </c>
      <c r="P1029" s="123">
        <f>VLOOKUP($J1029,'Material category'!B:F,5,FALSE)*O1029</f>
        <v>188370</v>
      </c>
      <c r="Q1029" s="123">
        <f t="shared" si="80"/>
        <v>1890</v>
      </c>
      <c r="R1029" s="6">
        <f>VLOOKUP(E1029,'Billing Type Category'!A:C,3,0)*M1029</f>
        <v>186480</v>
      </c>
      <c r="S1029" s="6">
        <f>VLOOKUP($J1029,'Material category'!B:F,4,FALSE)*O1029</f>
        <v>216000</v>
      </c>
      <c r="T1029" s="6">
        <f t="shared" si="81"/>
        <v>14130.841121495327</v>
      </c>
      <c r="U1029" s="6">
        <f t="shared" si="82"/>
        <v>200610.84112149532</v>
      </c>
      <c r="V1029" s="2" t="str">
        <f>VLOOKUP($J1029,'Material category'!B:D,3,0)</f>
        <v>WI</v>
      </c>
      <c r="W1029" s="2" t="str">
        <f>VLOOKUP(G1029,'Cust Category'!A:C,3,0)</f>
        <v>Distributor</v>
      </c>
      <c r="X1029" s="2" t="str">
        <f>VLOOKUP(G1029,'Cust Category'!A:C,2,0)</f>
        <v>M M BEVERAGE CO., LTD.</v>
      </c>
      <c r="Y1029" s="31">
        <f t="shared" si="83"/>
        <v>62.79</v>
      </c>
      <c r="Z1029">
        <f t="shared" si="84"/>
        <v>72</v>
      </c>
    </row>
    <row r="1030" spans="1:26">
      <c r="A1030" s="179">
        <v>45821</v>
      </c>
      <c r="B1030" s="178" t="s">
        <v>5640</v>
      </c>
      <c r="C1030" s="178" t="s">
        <v>5641</v>
      </c>
      <c r="D1030" s="178" t="s">
        <v>12</v>
      </c>
      <c r="E1030" s="178" t="s">
        <v>17</v>
      </c>
      <c r="F1030" s="178" t="s">
        <v>5642</v>
      </c>
      <c r="G1030" s="178" t="s">
        <v>3368</v>
      </c>
      <c r="H1030" s="178" t="s">
        <v>3369</v>
      </c>
      <c r="I1030" s="178" t="s">
        <v>3368</v>
      </c>
      <c r="J1030" s="178" t="s">
        <v>4886</v>
      </c>
      <c r="K1030" s="178" t="s">
        <v>4829</v>
      </c>
      <c r="L1030" s="180">
        <v>7000</v>
      </c>
      <c r="M1030" s="181">
        <v>435120</v>
      </c>
      <c r="N1030" s="2" t="str">
        <f>VLOOKUP($J1030,'Material category'!B:D,2,0)</f>
        <v>WC BL</v>
      </c>
      <c r="O1030" s="123">
        <f>VLOOKUP(E1030,'Billing Type Category'!A:C,3,0)*$L1030</f>
        <v>7000</v>
      </c>
      <c r="P1030" s="123">
        <f>VLOOKUP($J1030,'Material category'!B:F,5,FALSE)*O1030</f>
        <v>439530</v>
      </c>
      <c r="Q1030" s="123">
        <f t="shared" si="80"/>
        <v>4410</v>
      </c>
      <c r="R1030" s="6">
        <f>VLOOKUP(E1030,'Billing Type Category'!A:C,3,0)*M1030</f>
        <v>435120</v>
      </c>
      <c r="S1030" s="6">
        <f>VLOOKUP($J1030,'Material category'!B:F,4,FALSE)*O1030</f>
        <v>504000</v>
      </c>
      <c r="T1030" s="6">
        <f t="shared" si="81"/>
        <v>32971.962616822428</v>
      </c>
      <c r="U1030" s="6">
        <f t="shared" si="82"/>
        <v>468091.96261682245</v>
      </c>
      <c r="V1030" s="2" t="str">
        <f>VLOOKUP($J1030,'Material category'!B:D,3,0)</f>
        <v>WI</v>
      </c>
      <c r="W1030" s="2" t="str">
        <f>VLOOKUP(G1030,'Cust Category'!A:C,3,0)</f>
        <v>Distributor</v>
      </c>
      <c r="X1030" s="2" t="str">
        <f>VLOOKUP(G1030,'Cust Category'!A:C,2,0)</f>
        <v>M M BEVERAGE CO., LTD.</v>
      </c>
      <c r="Y1030" s="31">
        <f t="shared" si="83"/>
        <v>62.79</v>
      </c>
      <c r="Z1030">
        <f t="shared" si="84"/>
        <v>72</v>
      </c>
    </row>
    <row r="1031" spans="1:26">
      <c r="A1031" s="179">
        <v>45821</v>
      </c>
      <c r="B1031" s="178" t="s">
        <v>5640</v>
      </c>
      <c r="C1031" s="178" t="s">
        <v>5641</v>
      </c>
      <c r="D1031" s="178" t="s">
        <v>12</v>
      </c>
      <c r="E1031" s="178" t="s">
        <v>17</v>
      </c>
      <c r="F1031" s="178" t="s">
        <v>5642</v>
      </c>
      <c r="G1031" s="178" t="s">
        <v>3368</v>
      </c>
      <c r="H1031" s="178" t="s">
        <v>3369</v>
      </c>
      <c r="I1031" s="178" t="s">
        <v>3368</v>
      </c>
      <c r="J1031" s="178" t="s">
        <v>4900</v>
      </c>
      <c r="K1031" s="178" t="s">
        <v>4831</v>
      </c>
      <c r="L1031" s="180">
        <v>500</v>
      </c>
      <c r="M1031" s="181">
        <v>31080</v>
      </c>
      <c r="N1031" s="2" t="str">
        <f>VLOOKUP($J1031,'Material category'!B:D,2,0)</f>
        <v>WC GR</v>
      </c>
      <c r="O1031" s="123">
        <f>VLOOKUP(E1031,'Billing Type Category'!A:C,3,0)*$L1031</f>
        <v>500</v>
      </c>
      <c r="P1031" s="123">
        <f>VLOOKUP($J1031,'Material category'!B:F,5,FALSE)*O1031</f>
        <v>31395</v>
      </c>
      <c r="Q1031" s="123">
        <f t="shared" si="80"/>
        <v>315</v>
      </c>
      <c r="R1031" s="6">
        <f>VLOOKUP(E1031,'Billing Type Category'!A:C,3,0)*M1031</f>
        <v>31080</v>
      </c>
      <c r="S1031" s="6">
        <f>VLOOKUP($J1031,'Material category'!B:F,4,FALSE)*O1031</f>
        <v>36000</v>
      </c>
      <c r="T1031" s="6">
        <f t="shared" si="81"/>
        <v>2355.1401869158876</v>
      </c>
      <c r="U1031" s="6">
        <f t="shared" si="82"/>
        <v>33435.140186915887</v>
      </c>
      <c r="V1031" s="2" t="str">
        <f>VLOOKUP($J1031,'Material category'!B:D,3,0)</f>
        <v>WI</v>
      </c>
      <c r="W1031" s="2" t="str">
        <f>VLOOKUP(G1031,'Cust Category'!A:C,3,0)</f>
        <v>Distributor</v>
      </c>
      <c r="X1031" s="2" t="str">
        <f>VLOOKUP(G1031,'Cust Category'!A:C,2,0)</f>
        <v>M M BEVERAGE CO., LTD.</v>
      </c>
      <c r="Y1031" s="31">
        <f t="shared" si="83"/>
        <v>62.79</v>
      </c>
      <c r="Z1031">
        <f t="shared" si="84"/>
        <v>72</v>
      </c>
    </row>
    <row r="1032" spans="1:26">
      <c r="A1032" s="179">
        <v>45821</v>
      </c>
      <c r="B1032" s="178" t="s">
        <v>5640</v>
      </c>
      <c r="C1032" s="178" t="s">
        <v>5641</v>
      </c>
      <c r="D1032" s="178" t="s">
        <v>12</v>
      </c>
      <c r="E1032" s="178" t="s">
        <v>17</v>
      </c>
      <c r="F1032" s="178" t="s">
        <v>5642</v>
      </c>
      <c r="G1032" s="178" t="s">
        <v>3368</v>
      </c>
      <c r="H1032" s="178" t="s">
        <v>3369</v>
      </c>
      <c r="I1032" s="178" t="s">
        <v>3368</v>
      </c>
      <c r="J1032" s="178" t="s">
        <v>4785</v>
      </c>
      <c r="K1032" s="178" t="s">
        <v>4832</v>
      </c>
      <c r="L1032" s="180">
        <v>4469</v>
      </c>
      <c r="M1032" s="181">
        <v>277793.03999999998</v>
      </c>
      <c r="N1032" s="2" t="str">
        <f>VLOOKUP($J1032,'Material category'!B:D,2,0)</f>
        <v>CA FL</v>
      </c>
      <c r="O1032" s="123">
        <f>VLOOKUP(E1032,'Billing Type Category'!A:C,3,0)*$L1032</f>
        <v>4469</v>
      </c>
      <c r="P1032" s="123">
        <f>VLOOKUP($J1032,'Material category'!B:F,5,FALSE)*O1032</f>
        <v>280608.51</v>
      </c>
      <c r="Q1032" s="123">
        <f t="shared" si="80"/>
        <v>2815.4700000000303</v>
      </c>
      <c r="R1032" s="6">
        <f>VLOOKUP(E1032,'Billing Type Category'!A:C,3,0)*M1032</f>
        <v>277793.03999999998</v>
      </c>
      <c r="S1032" s="6">
        <f>VLOOKUP($J1032,'Material category'!B:F,4,FALSE)*O1032</f>
        <v>321768</v>
      </c>
      <c r="T1032" s="6">
        <f t="shared" si="81"/>
        <v>21050.242990654206</v>
      </c>
      <c r="U1032" s="6">
        <f t="shared" si="82"/>
        <v>298843.28299065417</v>
      </c>
      <c r="V1032" s="2" t="str">
        <f>VLOOKUP($J1032,'Material category'!B:D,3,0)</f>
        <v>CA</v>
      </c>
      <c r="W1032" s="2" t="str">
        <f>VLOOKUP(G1032,'Cust Category'!A:C,3,0)</f>
        <v>Distributor</v>
      </c>
      <c r="X1032" s="2" t="str">
        <f>VLOOKUP(G1032,'Cust Category'!A:C,2,0)</f>
        <v>M M BEVERAGE CO., LTD.</v>
      </c>
      <c r="Y1032" s="31">
        <f t="shared" si="83"/>
        <v>62.79</v>
      </c>
      <c r="Z1032">
        <f t="shared" si="84"/>
        <v>72</v>
      </c>
    </row>
    <row r="1033" spans="1:26">
      <c r="A1033" s="179">
        <v>45821</v>
      </c>
      <c r="B1033" s="178" t="s">
        <v>5640</v>
      </c>
      <c r="C1033" s="178" t="s">
        <v>5641</v>
      </c>
      <c r="D1033" s="178" t="s">
        <v>12</v>
      </c>
      <c r="E1033" s="178" t="s">
        <v>17</v>
      </c>
      <c r="F1033" s="178" t="s">
        <v>5642</v>
      </c>
      <c r="G1033" s="178" t="s">
        <v>3368</v>
      </c>
      <c r="H1033" s="178" t="s">
        <v>3369</v>
      </c>
      <c r="I1033" s="178" t="s">
        <v>3368</v>
      </c>
      <c r="J1033" s="178" t="s">
        <v>4785</v>
      </c>
      <c r="K1033" s="178" t="s">
        <v>4832</v>
      </c>
      <c r="L1033" s="180">
        <v>10531</v>
      </c>
      <c r="M1033" s="181">
        <v>654606.96</v>
      </c>
      <c r="N1033" s="2" t="str">
        <f>VLOOKUP($J1033,'Material category'!B:D,2,0)</f>
        <v>CA FL</v>
      </c>
      <c r="O1033" s="123">
        <f>VLOOKUP(E1033,'Billing Type Category'!A:C,3,0)*$L1033</f>
        <v>10531</v>
      </c>
      <c r="P1033" s="123">
        <f>VLOOKUP($J1033,'Material category'!B:F,5,FALSE)*O1033</f>
        <v>661241.49</v>
      </c>
      <c r="Q1033" s="123">
        <f t="shared" si="80"/>
        <v>6634.5300000000279</v>
      </c>
      <c r="R1033" s="6">
        <f>VLOOKUP(E1033,'Billing Type Category'!A:C,3,0)*M1033</f>
        <v>654606.96</v>
      </c>
      <c r="S1033" s="6">
        <f>VLOOKUP($J1033,'Material category'!B:F,4,FALSE)*O1033</f>
        <v>758232</v>
      </c>
      <c r="T1033" s="6">
        <f t="shared" si="81"/>
        <v>49603.962616822428</v>
      </c>
      <c r="U1033" s="6">
        <f t="shared" si="82"/>
        <v>704210.92261682241</v>
      </c>
      <c r="V1033" s="2" t="str">
        <f>VLOOKUP($J1033,'Material category'!B:D,3,0)</f>
        <v>CA</v>
      </c>
      <c r="W1033" s="2" t="str">
        <f>VLOOKUP(G1033,'Cust Category'!A:C,3,0)</f>
        <v>Distributor</v>
      </c>
      <c r="X1033" s="2" t="str">
        <f>VLOOKUP(G1033,'Cust Category'!A:C,2,0)</f>
        <v>M M BEVERAGE CO., LTD.</v>
      </c>
      <c r="Y1033" s="31">
        <f t="shared" si="83"/>
        <v>62.79</v>
      </c>
      <c r="Z1033">
        <f t="shared" si="84"/>
        <v>72</v>
      </c>
    </row>
    <row r="1034" spans="1:26">
      <c r="A1034" s="179">
        <v>45821</v>
      </c>
      <c r="B1034" s="178" t="s">
        <v>5640</v>
      </c>
      <c r="C1034" s="178" t="s">
        <v>5641</v>
      </c>
      <c r="D1034" s="178" t="s">
        <v>12</v>
      </c>
      <c r="E1034" s="178" t="s">
        <v>17</v>
      </c>
      <c r="F1034" s="178" t="s">
        <v>5642</v>
      </c>
      <c r="G1034" s="178" t="s">
        <v>3368</v>
      </c>
      <c r="H1034" s="178" t="s">
        <v>3369</v>
      </c>
      <c r="I1034" s="178" t="s">
        <v>3368</v>
      </c>
      <c r="J1034" s="178" t="s">
        <v>4782</v>
      </c>
      <c r="K1034" s="178" t="s">
        <v>4833</v>
      </c>
      <c r="L1034" s="180">
        <v>10500</v>
      </c>
      <c r="M1034" s="181">
        <v>652680</v>
      </c>
      <c r="N1034" s="2" t="str">
        <f>VLOOKUP($J1034,'Material category'!B:D,2,0)</f>
        <v>CA BL</v>
      </c>
      <c r="O1034" s="123">
        <f>VLOOKUP(E1034,'Billing Type Category'!A:C,3,0)*$L1034</f>
        <v>10500</v>
      </c>
      <c r="P1034" s="123">
        <f>VLOOKUP($J1034,'Material category'!B:F,5,FALSE)*O1034</f>
        <v>659295</v>
      </c>
      <c r="Q1034" s="123">
        <f t="shared" si="80"/>
        <v>6615</v>
      </c>
      <c r="R1034" s="6">
        <f>VLOOKUP(E1034,'Billing Type Category'!A:C,3,0)*M1034</f>
        <v>652680</v>
      </c>
      <c r="S1034" s="6">
        <f>VLOOKUP($J1034,'Material category'!B:F,4,FALSE)*O1034</f>
        <v>756000</v>
      </c>
      <c r="T1034" s="6">
        <f t="shared" si="81"/>
        <v>49457.943925233645</v>
      </c>
      <c r="U1034" s="6">
        <f t="shared" si="82"/>
        <v>702137.94392523367</v>
      </c>
      <c r="V1034" s="2" t="str">
        <f>VLOOKUP($J1034,'Material category'!B:D,3,0)</f>
        <v>CA</v>
      </c>
      <c r="W1034" s="2" t="str">
        <f>VLOOKUP(G1034,'Cust Category'!A:C,3,0)</f>
        <v>Distributor</v>
      </c>
      <c r="X1034" s="2" t="str">
        <f>VLOOKUP(G1034,'Cust Category'!A:C,2,0)</f>
        <v>M M BEVERAGE CO., LTD.</v>
      </c>
      <c r="Y1034" s="31">
        <f t="shared" si="83"/>
        <v>62.79</v>
      </c>
      <c r="Z1034">
        <f t="shared" si="84"/>
        <v>72</v>
      </c>
    </row>
    <row r="1035" spans="1:26">
      <c r="A1035" s="179">
        <v>45821</v>
      </c>
      <c r="B1035" s="178" t="s">
        <v>5640</v>
      </c>
      <c r="C1035" s="178" t="s">
        <v>5641</v>
      </c>
      <c r="D1035" s="178" t="s">
        <v>12</v>
      </c>
      <c r="E1035" s="178" t="s">
        <v>17</v>
      </c>
      <c r="F1035" s="178" t="s">
        <v>5642</v>
      </c>
      <c r="G1035" s="178" t="s">
        <v>3368</v>
      </c>
      <c r="H1035" s="178" t="s">
        <v>3369</v>
      </c>
      <c r="I1035" s="178" t="s">
        <v>3368</v>
      </c>
      <c r="J1035" s="178" t="s">
        <v>4786</v>
      </c>
      <c r="K1035" s="178" t="s">
        <v>4854</v>
      </c>
      <c r="L1035" s="180">
        <v>1000</v>
      </c>
      <c r="M1035" s="181">
        <v>62160</v>
      </c>
      <c r="N1035" s="2" t="str">
        <f>VLOOKUP($J1035,'Material category'!B:D,2,0)</f>
        <v>CA MN</v>
      </c>
      <c r="O1035" s="123">
        <f>VLOOKUP(E1035,'Billing Type Category'!A:C,3,0)*$L1035</f>
        <v>1000</v>
      </c>
      <c r="P1035" s="123">
        <f>VLOOKUP($J1035,'Material category'!B:F,5,FALSE)*O1035</f>
        <v>62790</v>
      </c>
      <c r="Q1035" s="123">
        <f t="shared" si="80"/>
        <v>630</v>
      </c>
      <c r="R1035" s="6">
        <f>VLOOKUP(E1035,'Billing Type Category'!A:C,3,0)*M1035</f>
        <v>62160</v>
      </c>
      <c r="S1035" s="6">
        <f>VLOOKUP($J1035,'Material category'!B:F,4,FALSE)*O1035</f>
        <v>72000</v>
      </c>
      <c r="T1035" s="6">
        <f t="shared" si="81"/>
        <v>4710.2803738317753</v>
      </c>
      <c r="U1035" s="6">
        <f t="shared" si="82"/>
        <v>66870.280373831774</v>
      </c>
      <c r="V1035" s="2" t="str">
        <f>VLOOKUP($J1035,'Material category'!B:D,3,0)</f>
        <v>CA</v>
      </c>
      <c r="W1035" s="2" t="str">
        <f>VLOOKUP(G1035,'Cust Category'!A:C,3,0)</f>
        <v>Distributor</v>
      </c>
      <c r="X1035" s="2" t="str">
        <f>VLOOKUP(G1035,'Cust Category'!A:C,2,0)</f>
        <v>M M BEVERAGE CO., LTD.</v>
      </c>
      <c r="Y1035" s="31">
        <f t="shared" si="83"/>
        <v>62.79</v>
      </c>
      <c r="Z1035">
        <f t="shared" si="84"/>
        <v>72</v>
      </c>
    </row>
    <row r="1036" spans="1:26">
      <c r="A1036" s="179">
        <v>45821</v>
      </c>
      <c r="B1036" s="178" t="s">
        <v>5640</v>
      </c>
      <c r="C1036" s="178" t="s">
        <v>5641</v>
      </c>
      <c r="D1036" s="178" t="s">
        <v>12</v>
      </c>
      <c r="E1036" s="178" t="s">
        <v>17</v>
      </c>
      <c r="F1036" s="178" t="s">
        <v>5642</v>
      </c>
      <c r="G1036" s="178" t="s">
        <v>3368</v>
      </c>
      <c r="H1036" s="178" t="s">
        <v>3369</v>
      </c>
      <c r="I1036" s="178" t="s">
        <v>3368</v>
      </c>
      <c r="J1036" s="178" t="s">
        <v>4801</v>
      </c>
      <c r="K1036" s="178" t="s">
        <v>4834</v>
      </c>
      <c r="L1036" s="180">
        <v>1500</v>
      </c>
      <c r="M1036" s="181">
        <v>93240</v>
      </c>
      <c r="N1036" s="2" t="str">
        <f>VLOOKUP($J1036,'Material category'!B:D,2,0)</f>
        <v>CA 100S YL</v>
      </c>
      <c r="O1036" s="123">
        <f>VLOOKUP(E1036,'Billing Type Category'!A:C,3,0)*$L1036</f>
        <v>1500</v>
      </c>
      <c r="P1036" s="123">
        <f>VLOOKUP($J1036,'Material category'!B:F,5,FALSE)*O1036</f>
        <v>94185</v>
      </c>
      <c r="Q1036" s="123">
        <f t="shared" si="80"/>
        <v>945</v>
      </c>
      <c r="R1036" s="6">
        <f>VLOOKUP(E1036,'Billing Type Category'!A:C,3,0)*M1036</f>
        <v>93240</v>
      </c>
      <c r="S1036" s="6">
        <f>VLOOKUP($J1036,'Material category'!B:F,4,FALSE)*O1036</f>
        <v>108000</v>
      </c>
      <c r="T1036" s="6">
        <f t="shared" si="81"/>
        <v>7065.4205607476633</v>
      </c>
      <c r="U1036" s="6">
        <f t="shared" si="82"/>
        <v>100305.42056074766</v>
      </c>
      <c r="V1036" s="2" t="str">
        <f>VLOOKUP($J1036,'Material category'!B:D,3,0)</f>
        <v>CAHD</v>
      </c>
      <c r="W1036" s="2" t="str">
        <f>VLOOKUP(G1036,'Cust Category'!A:C,3,0)</f>
        <v>Distributor</v>
      </c>
      <c r="X1036" s="2" t="str">
        <f>VLOOKUP(G1036,'Cust Category'!A:C,2,0)</f>
        <v>M M BEVERAGE CO., LTD.</v>
      </c>
      <c r="Y1036" s="31">
        <f t="shared" si="83"/>
        <v>62.79</v>
      </c>
      <c r="Z1036">
        <f t="shared" si="84"/>
        <v>72</v>
      </c>
    </row>
    <row r="1037" spans="1:26">
      <c r="A1037" s="179">
        <v>45821</v>
      </c>
      <c r="B1037" s="178" t="s">
        <v>5643</v>
      </c>
      <c r="C1037" s="178" t="s">
        <v>5644</v>
      </c>
      <c r="D1037" s="178" t="s">
        <v>12</v>
      </c>
      <c r="E1037" s="178" t="s">
        <v>17</v>
      </c>
      <c r="F1037" s="178" t="s">
        <v>5645</v>
      </c>
      <c r="G1037" s="178" t="s">
        <v>3357</v>
      </c>
      <c r="H1037" s="178" t="s">
        <v>3358</v>
      </c>
      <c r="I1037" s="178" t="s">
        <v>3362</v>
      </c>
      <c r="J1037" s="178" t="s">
        <v>4898</v>
      </c>
      <c r="K1037" s="178" t="s">
        <v>4830</v>
      </c>
      <c r="L1037" s="180">
        <v>2000</v>
      </c>
      <c r="M1037" s="181">
        <v>124320</v>
      </c>
      <c r="N1037" s="2" t="str">
        <f>VLOOKUP($J1037,'Material category'!B:D,2,0)</f>
        <v>WC RE</v>
      </c>
      <c r="O1037" s="123">
        <f>VLOOKUP(E1037,'Billing Type Category'!A:C,3,0)*$L1037</f>
        <v>2000</v>
      </c>
      <c r="P1037" s="123">
        <f>VLOOKUP($J1037,'Material category'!B:F,5,FALSE)*O1037</f>
        <v>125580</v>
      </c>
      <c r="Q1037" s="123">
        <f t="shared" si="80"/>
        <v>1260</v>
      </c>
      <c r="R1037" s="6">
        <f>VLOOKUP(E1037,'Billing Type Category'!A:C,3,0)*M1037</f>
        <v>124320</v>
      </c>
      <c r="S1037" s="6">
        <f>VLOOKUP($J1037,'Material category'!B:F,4,FALSE)*O1037</f>
        <v>144000</v>
      </c>
      <c r="T1037" s="6">
        <f t="shared" si="81"/>
        <v>9420.5607476635505</v>
      </c>
      <c r="U1037" s="6">
        <f t="shared" si="82"/>
        <v>133740.56074766355</v>
      </c>
      <c r="V1037" s="2" t="str">
        <f>VLOOKUP($J1037,'Material category'!B:D,3,0)</f>
        <v>WI</v>
      </c>
      <c r="W1037" s="2" t="str">
        <f>VLOOKUP(G1037,'Cust Category'!A:C,3,0)</f>
        <v>Distributor</v>
      </c>
      <c r="X1037" s="2" t="str">
        <f>VLOOKUP(G1037,'Cust Category'!A:C,2,0)</f>
        <v>WEALIMEX CO., LTD.</v>
      </c>
      <c r="Y1037" s="31">
        <f t="shared" si="83"/>
        <v>62.79</v>
      </c>
      <c r="Z1037">
        <f t="shared" si="84"/>
        <v>72</v>
      </c>
    </row>
    <row r="1038" spans="1:26">
      <c r="A1038" s="179">
        <v>45821</v>
      </c>
      <c r="B1038" s="178" t="s">
        <v>5643</v>
      </c>
      <c r="C1038" s="178" t="s">
        <v>5644</v>
      </c>
      <c r="D1038" s="178" t="s">
        <v>12</v>
      </c>
      <c r="E1038" s="178" t="s">
        <v>17</v>
      </c>
      <c r="F1038" s="178" t="s">
        <v>5645</v>
      </c>
      <c r="G1038" s="178" t="s">
        <v>3357</v>
      </c>
      <c r="H1038" s="178" t="s">
        <v>3358</v>
      </c>
      <c r="I1038" s="178" t="s">
        <v>3362</v>
      </c>
      <c r="J1038" s="178" t="s">
        <v>4886</v>
      </c>
      <c r="K1038" s="178" t="s">
        <v>4829</v>
      </c>
      <c r="L1038" s="180">
        <v>1000</v>
      </c>
      <c r="M1038" s="181">
        <v>62160</v>
      </c>
      <c r="N1038" s="2" t="str">
        <f>VLOOKUP($J1038,'Material category'!B:D,2,0)</f>
        <v>WC BL</v>
      </c>
      <c r="O1038" s="123">
        <f>VLOOKUP(E1038,'Billing Type Category'!A:C,3,0)*$L1038</f>
        <v>1000</v>
      </c>
      <c r="P1038" s="123">
        <f>VLOOKUP($J1038,'Material category'!B:F,5,FALSE)*O1038</f>
        <v>62790</v>
      </c>
      <c r="Q1038" s="123">
        <f t="shared" si="80"/>
        <v>630</v>
      </c>
      <c r="R1038" s="6">
        <f>VLOOKUP(E1038,'Billing Type Category'!A:C,3,0)*M1038</f>
        <v>62160</v>
      </c>
      <c r="S1038" s="6">
        <f>VLOOKUP($J1038,'Material category'!B:F,4,FALSE)*O1038</f>
        <v>72000</v>
      </c>
      <c r="T1038" s="6">
        <f t="shared" si="81"/>
        <v>4710.2803738317753</v>
      </c>
      <c r="U1038" s="6">
        <f t="shared" si="82"/>
        <v>66870.280373831774</v>
      </c>
      <c r="V1038" s="2" t="str">
        <f>VLOOKUP($J1038,'Material category'!B:D,3,0)</f>
        <v>WI</v>
      </c>
      <c r="W1038" s="2" t="str">
        <f>VLOOKUP(G1038,'Cust Category'!A:C,3,0)</f>
        <v>Distributor</v>
      </c>
      <c r="X1038" s="2" t="str">
        <f>VLOOKUP(G1038,'Cust Category'!A:C,2,0)</f>
        <v>WEALIMEX CO., LTD.</v>
      </c>
      <c r="Y1038" s="31">
        <f t="shared" si="83"/>
        <v>62.79</v>
      </c>
      <c r="Z1038">
        <f t="shared" si="84"/>
        <v>72</v>
      </c>
    </row>
    <row r="1039" spans="1:26">
      <c r="A1039" s="179">
        <v>45821</v>
      </c>
      <c r="B1039" s="178" t="s">
        <v>5643</v>
      </c>
      <c r="C1039" s="178" t="s">
        <v>5644</v>
      </c>
      <c r="D1039" s="178" t="s">
        <v>12</v>
      </c>
      <c r="E1039" s="178" t="s">
        <v>17</v>
      </c>
      <c r="F1039" s="178" t="s">
        <v>5645</v>
      </c>
      <c r="G1039" s="178" t="s">
        <v>3357</v>
      </c>
      <c r="H1039" s="178" t="s">
        <v>3358</v>
      </c>
      <c r="I1039" s="178" t="s">
        <v>3362</v>
      </c>
      <c r="J1039" s="178" t="s">
        <v>4900</v>
      </c>
      <c r="K1039" s="178" t="s">
        <v>4831</v>
      </c>
      <c r="L1039" s="180">
        <v>1000</v>
      </c>
      <c r="M1039" s="181">
        <v>62160</v>
      </c>
      <c r="N1039" s="2" t="str">
        <f>VLOOKUP($J1039,'Material category'!B:D,2,0)</f>
        <v>WC GR</v>
      </c>
      <c r="O1039" s="123">
        <f>VLOOKUP(E1039,'Billing Type Category'!A:C,3,0)*$L1039</f>
        <v>1000</v>
      </c>
      <c r="P1039" s="123">
        <f>VLOOKUP($J1039,'Material category'!B:F,5,FALSE)*O1039</f>
        <v>62790</v>
      </c>
      <c r="Q1039" s="123">
        <f t="shared" si="80"/>
        <v>630</v>
      </c>
      <c r="R1039" s="6">
        <f>VLOOKUP(E1039,'Billing Type Category'!A:C,3,0)*M1039</f>
        <v>62160</v>
      </c>
      <c r="S1039" s="6">
        <f>VLOOKUP($J1039,'Material category'!B:F,4,FALSE)*O1039</f>
        <v>72000</v>
      </c>
      <c r="T1039" s="6">
        <f t="shared" si="81"/>
        <v>4710.2803738317753</v>
      </c>
      <c r="U1039" s="6">
        <f t="shared" si="82"/>
        <v>66870.280373831774</v>
      </c>
      <c r="V1039" s="2" t="str">
        <f>VLOOKUP($J1039,'Material category'!B:D,3,0)</f>
        <v>WI</v>
      </c>
      <c r="W1039" s="2" t="str">
        <f>VLOOKUP(G1039,'Cust Category'!A:C,3,0)</f>
        <v>Distributor</v>
      </c>
      <c r="X1039" s="2" t="str">
        <f>VLOOKUP(G1039,'Cust Category'!A:C,2,0)</f>
        <v>WEALIMEX CO., LTD.</v>
      </c>
      <c r="Y1039" s="31">
        <f t="shared" si="83"/>
        <v>62.79</v>
      </c>
      <c r="Z1039">
        <f t="shared" si="84"/>
        <v>72</v>
      </c>
    </row>
    <row r="1040" spans="1:26">
      <c r="A1040" s="179">
        <v>45821</v>
      </c>
      <c r="B1040" s="178" t="s">
        <v>5643</v>
      </c>
      <c r="C1040" s="178" t="s">
        <v>5644</v>
      </c>
      <c r="D1040" s="178" t="s">
        <v>12</v>
      </c>
      <c r="E1040" s="178" t="s">
        <v>17</v>
      </c>
      <c r="F1040" s="178" t="s">
        <v>5645</v>
      </c>
      <c r="G1040" s="178" t="s">
        <v>3357</v>
      </c>
      <c r="H1040" s="178" t="s">
        <v>3358</v>
      </c>
      <c r="I1040" s="178" t="s">
        <v>3362</v>
      </c>
      <c r="J1040" s="178" t="s">
        <v>4785</v>
      </c>
      <c r="K1040" s="178" t="s">
        <v>4832</v>
      </c>
      <c r="L1040" s="180">
        <v>840</v>
      </c>
      <c r="M1040" s="181">
        <v>52214.400000000001</v>
      </c>
      <c r="N1040" s="2" t="str">
        <f>VLOOKUP($J1040,'Material category'!B:D,2,0)</f>
        <v>CA FL</v>
      </c>
      <c r="O1040" s="123">
        <f>VLOOKUP(E1040,'Billing Type Category'!A:C,3,0)*$L1040</f>
        <v>840</v>
      </c>
      <c r="P1040" s="123">
        <f>VLOOKUP($J1040,'Material category'!B:F,5,FALSE)*O1040</f>
        <v>52743.6</v>
      </c>
      <c r="Q1040" s="123">
        <f t="shared" si="80"/>
        <v>529.19999999999709</v>
      </c>
      <c r="R1040" s="6">
        <f>VLOOKUP(E1040,'Billing Type Category'!A:C,3,0)*M1040</f>
        <v>52214.400000000001</v>
      </c>
      <c r="S1040" s="6">
        <f>VLOOKUP($J1040,'Material category'!B:F,4,FALSE)*O1040</f>
        <v>60480</v>
      </c>
      <c r="T1040" s="6">
        <f t="shared" si="81"/>
        <v>3956.6355140186915</v>
      </c>
      <c r="U1040" s="6">
        <f t="shared" si="82"/>
        <v>56171.035514018695</v>
      </c>
      <c r="V1040" s="2" t="str">
        <f>VLOOKUP($J1040,'Material category'!B:D,3,0)</f>
        <v>CA</v>
      </c>
      <c r="W1040" s="2" t="str">
        <f>VLOOKUP(G1040,'Cust Category'!A:C,3,0)</f>
        <v>Distributor</v>
      </c>
      <c r="X1040" s="2" t="str">
        <f>VLOOKUP(G1040,'Cust Category'!A:C,2,0)</f>
        <v>WEALIMEX CO., LTD.</v>
      </c>
      <c r="Y1040" s="31">
        <f t="shared" si="83"/>
        <v>62.79</v>
      </c>
      <c r="Z1040">
        <f t="shared" si="84"/>
        <v>72</v>
      </c>
    </row>
    <row r="1041" spans="1:26">
      <c r="A1041" s="179">
        <v>45821</v>
      </c>
      <c r="B1041" s="178" t="s">
        <v>5643</v>
      </c>
      <c r="C1041" s="178" t="s">
        <v>5644</v>
      </c>
      <c r="D1041" s="178" t="s">
        <v>12</v>
      </c>
      <c r="E1041" s="178" t="s">
        <v>17</v>
      </c>
      <c r="F1041" s="178" t="s">
        <v>5645</v>
      </c>
      <c r="G1041" s="178" t="s">
        <v>3357</v>
      </c>
      <c r="H1041" s="178" t="s">
        <v>3358</v>
      </c>
      <c r="I1041" s="178" t="s">
        <v>3362</v>
      </c>
      <c r="J1041" s="178" t="s">
        <v>4785</v>
      </c>
      <c r="K1041" s="178" t="s">
        <v>4832</v>
      </c>
      <c r="L1041" s="180">
        <v>9160</v>
      </c>
      <c r="M1041" s="181">
        <v>569385.6</v>
      </c>
      <c r="N1041" s="2" t="str">
        <f>VLOOKUP($J1041,'Material category'!B:D,2,0)</f>
        <v>CA FL</v>
      </c>
      <c r="O1041" s="123">
        <f>VLOOKUP(E1041,'Billing Type Category'!A:C,3,0)*$L1041</f>
        <v>9160</v>
      </c>
      <c r="P1041" s="123">
        <f>VLOOKUP($J1041,'Material category'!B:F,5,FALSE)*O1041</f>
        <v>575156.4</v>
      </c>
      <c r="Q1041" s="123">
        <f t="shared" si="80"/>
        <v>5770.8000000000466</v>
      </c>
      <c r="R1041" s="6">
        <f>VLOOKUP(E1041,'Billing Type Category'!A:C,3,0)*M1041</f>
        <v>569385.6</v>
      </c>
      <c r="S1041" s="6">
        <f>VLOOKUP($J1041,'Material category'!B:F,4,FALSE)*O1041</f>
        <v>659520</v>
      </c>
      <c r="T1041" s="6">
        <f t="shared" si="81"/>
        <v>43146.168224299065</v>
      </c>
      <c r="U1041" s="6">
        <f t="shared" si="82"/>
        <v>612531.76822429907</v>
      </c>
      <c r="V1041" s="2" t="str">
        <f>VLOOKUP($J1041,'Material category'!B:D,3,0)</f>
        <v>CA</v>
      </c>
      <c r="W1041" s="2" t="str">
        <f>VLOOKUP(G1041,'Cust Category'!A:C,3,0)</f>
        <v>Distributor</v>
      </c>
      <c r="X1041" s="2" t="str">
        <f>VLOOKUP(G1041,'Cust Category'!A:C,2,0)</f>
        <v>WEALIMEX CO., LTD.</v>
      </c>
      <c r="Y1041" s="31">
        <f t="shared" si="83"/>
        <v>62.79</v>
      </c>
      <c r="Z1041">
        <f t="shared" si="84"/>
        <v>72</v>
      </c>
    </row>
    <row r="1042" spans="1:26">
      <c r="A1042" s="179">
        <v>45821</v>
      </c>
      <c r="B1042" s="178" t="s">
        <v>5643</v>
      </c>
      <c r="C1042" s="178" t="s">
        <v>5644</v>
      </c>
      <c r="D1042" s="178" t="s">
        <v>12</v>
      </c>
      <c r="E1042" s="178" t="s">
        <v>17</v>
      </c>
      <c r="F1042" s="178" t="s">
        <v>5645</v>
      </c>
      <c r="G1042" s="178" t="s">
        <v>3357</v>
      </c>
      <c r="H1042" s="178" t="s">
        <v>3358</v>
      </c>
      <c r="I1042" s="178" t="s">
        <v>3362</v>
      </c>
      <c r="J1042" s="178" t="s">
        <v>4782</v>
      </c>
      <c r="K1042" s="178" t="s">
        <v>4833</v>
      </c>
      <c r="L1042" s="180">
        <v>1500</v>
      </c>
      <c r="M1042" s="181">
        <v>93240</v>
      </c>
      <c r="N1042" s="2" t="str">
        <f>VLOOKUP($J1042,'Material category'!B:D,2,0)</f>
        <v>CA BL</v>
      </c>
      <c r="O1042" s="123">
        <f>VLOOKUP(E1042,'Billing Type Category'!A:C,3,0)*$L1042</f>
        <v>1500</v>
      </c>
      <c r="P1042" s="123">
        <f>VLOOKUP($J1042,'Material category'!B:F,5,FALSE)*O1042</f>
        <v>94185</v>
      </c>
      <c r="Q1042" s="123">
        <f t="shared" si="80"/>
        <v>945</v>
      </c>
      <c r="R1042" s="6">
        <f>VLOOKUP(E1042,'Billing Type Category'!A:C,3,0)*M1042</f>
        <v>93240</v>
      </c>
      <c r="S1042" s="6">
        <f>VLOOKUP($J1042,'Material category'!B:F,4,FALSE)*O1042</f>
        <v>108000</v>
      </c>
      <c r="T1042" s="6">
        <f t="shared" si="81"/>
        <v>7065.4205607476633</v>
      </c>
      <c r="U1042" s="6">
        <f t="shared" si="82"/>
        <v>100305.42056074766</v>
      </c>
      <c r="V1042" s="2" t="str">
        <f>VLOOKUP($J1042,'Material category'!B:D,3,0)</f>
        <v>CA</v>
      </c>
      <c r="W1042" s="2" t="str">
        <f>VLOOKUP(G1042,'Cust Category'!A:C,3,0)</f>
        <v>Distributor</v>
      </c>
      <c r="X1042" s="2" t="str">
        <f>VLOOKUP(G1042,'Cust Category'!A:C,2,0)</f>
        <v>WEALIMEX CO., LTD.</v>
      </c>
      <c r="Y1042" s="31">
        <f t="shared" si="83"/>
        <v>62.79</v>
      </c>
      <c r="Z1042">
        <f t="shared" si="84"/>
        <v>72</v>
      </c>
    </row>
    <row r="1043" spans="1:26">
      <c r="A1043" s="179">
        <v>45821</v>
      </c>
      <c r="B1043" s="178" t="s">
        <v>5643</v>
      </c>
      <c r="C1043" s="178" t="s">
        <v>5644</v>
      </c>
      <c r="D1043" s="178" t="s">
        <v>12</v>
      </c>
      <c r="E1043" s="178" t="s">
        <v>17</v>
      </c>
      <c r="F1043" s="178" t="s">
        <v>5645</v>
      </c>
      <c r="G1043" s="178" t="s">
        <v>3357</v>
      </c>
      <c r="H1043" s="178" t="s">
        <v>3358</v>
      </c>
      <c r="I1043" s="178" t="s">
        <v>3362</v>
      </c>
      <c r="J1043" s="178" t="s">
        <v>4786</v>
      </c>
      <c r="K1043" s="178" t="s">
        <v>4854</v>
      </c>
      <c r="L1043" s="180">
        <v>1000</v>
      </c>
      <c r="M1043" s="181">
        <v>62160</v>
      </c>
      <c r="N1043" s="2" t="str">
        <f>VLOOKUP($J1043,'Material category'!B:D,2,0)</f>
        <v>CA MN</v>
      </c>
      <c r="O1043" s="123">
        <f>VLOOKUP(E1043,'Billing Type Category'!A:C,3,0)*$L1043</f>
        <v>1000</v>
      </c>
      <c r="P1043" s="123">
        <f>VLOOKUP($J1043,'Material category'!B:F,5,FALSE)*O1043</f>
        <v>62790</v>
      </c>
      <c r="Q1043" s="123">
        <f t="shared" si="80"/>
        <v>630</v>
      </c>
      <c r="R1043" s="6">
        <f>VLOOKUP(E1043,'Billing Type Category'!A:C,3,0)*M1043</f>
        <v>62160</v>
      </c>
      <c r="S1043" s="6">
        <f>VLOOKUP($J1043,'Material category'!B:F,4,FALSE)*O1043</f>
        <v>72000</v>
      </c>
      <c r="T1043" s="6">
        <f t="shared" si="81"/>
        <v>4710.2803738317753</v>
      </c>
      <c r="U1043" s="6">
        <f t="shared" si="82"/>
        <v>66870.280373831774</v>
      </c>
      <c r="V1043" s="2" t="str">
        <f>VLOOKUP($J1043,'Material category'!B:D,3,0)</f>
        <v>CA</v>
      </c>
      <c r="W1043" s="2" t="str">
        <f>VLOOKUP(G1043,'Cust Category'!A:C,3,0)</f>
        <v>Distributor</v>
      </c>
      <c r="X1043" s="2" t="str">
        <f>VLOOKUP(G1043,'Cust Category'!A:C,2,0)</f>
        <v>WEALIMEX CO., LTD.</v>
      </c>
      <c r="Y1043" s="31">
        <f t="shared" si="83"/>
        <v>62.79</v>
      </c>
      <c r="Z1043">
        <f t="shared" si="84"/>
        <v>72</v>
      </c>
    </row>
    <row r="1044" spans="1:26">
      <c r="A1044" s="179">
        <v>45821</v>
      </c>
      <c r="B1044" s="178" t="s">
        <v>5643</v>
      </c>
      <c r="C1044" s="178" t="s">
        <v>5644</v>
      </c>
      <c r="D1044" s="178" t="s">
        <v>12</v>
      </c>
      <c r="E1044" s="178" t="s">
        <v>17</v>
      </c>
      <c r="F1044" s="178" t="s">
        <v>5645</v>
      </c>
      <c r="G1044" s="178" t="s">
        <v>3357</v>
      </c>
      <c r="H1044" s="178" t="s">
        <v>3358</v>
      </c>
      <c r="I1044" s="178" t="s">
        <v>3362</v>
      </c>
      <c r="J1044" s="178" t="s">
        <v>4801</v>
      </c>
      <c r="K1044" s="178" t="s">
        <v>4834</v>
      </c>
      <c r="L1044" s="180">
        <v>2000</v>
      </c>
      <c r="M1044" s="181">
        <v>124320</v>
      </c>
      <c r="N1044" s="2" t="str">
        <f>VLOOKUP($J1044,'Material category'!B:D,2,0)</f>
        <v>CA 100S YL</v>
      </c>
      <c r="O1044" s="123">
        <f>VLOOKUP(E1044,'Billing Type Category'!A:C,3,0)*$L1044</f>
        <v>2000</v>
      </c>
      <c r="P1044" s="123">
        <f>VLOOKUP($J1044,'Material category'!B:F,5,FALSE)*O1044</f>
        <v>125580</v>
      </c>
      <c r="Q1044" s="123">
        <f t="shared" si="80"/>
        <v>1260</v>
      </c>
      <c r="R1044" s="6">
        <f>VLOOKUP(E1044,'Billing Type Category'!A:C,3,0)*M1044</f>
        <v>124320</v>
      </c>
      <c r="S1044" s="6">
        <f>VLOOKUP($J1044,'Material category'!B:F,4,FALSE)*O1044</f>
        <v>144000</v>
      </c>
      <c r="T1044" s="6">
        <f t="shared" si="81"/>
        <v>9420.5607476635505</v>
      </c>
      <c r="U1044" s="6">
        <f t="shared" si="82"/>
        <v>133740.56074766355</v>
      </c>
      <c r="V1044" s="2" t="str">
        <f>VLOOKUP($J1044,'Material category'!B:D,3,0)</f>
        <v>CAHD</v>
      </c>
      <c r="W1044" s="2" t="str">
        <f>VLOOKUP(G1044,'Cust Category'!A:C,3,0)</f>
        <v>Distributor</v>
      </c>
      <c r="X1044" s="2" t="str">
        <f>VLOOKUP(G1044,'Cust Category'!A:C,2,0)</f>
        <v>WEALIMEX CO., LTD.</v>
      </c>
      <c r="Y1044" s="31">
        <f t="shared" si="83"/>
        <v>62.79</v>
      </c>
      <c r="Z1044">
        <f t="shared" si="84"/>
        <v>72</v>
      </c>
    </row>
    <row r="1045" spans="1:26">
      <c r="A1045" s="179">
        <v>45821</v>
      </c>
      <c r="B1045" s="178" t="s">
        <v>5643</v>
      </c>
      <c r="C1045" s="178" t="s">
        <v>5644</v>
      </c>
      <c r="D1045" s="178" t="s">
        <v>12</v>
      </c>
      <c r="E1045" s="178" t="s">
        <v>17</v>
      </c>
      <c r="F1045" s="178" t="s">
        <v>5645</v>
      </c>
      <c r="G1045" s="178" t="s">
        <v>3357</v>
      </c>
      <c r="H1045" s="178" t="s">
        <v>3358</v>
      </c>
      <c r="I1045" s="178" t="s">
        <v>3362</v>
      </c>
      <c r="J1045" s="178" t="s">
        <v>4806</v>
      </c>
      <c r="K1045" s="178" t="s">
        <v>4852</v>
      </c>
      <c r="L1045" s="180">
        <v>500</v>
      </c>
      <c r="M1045" s="181">
        <v>31080</v>
      </c>
      <c r="N1045" s="2" t="str">
        <f>VLOOKUP($J1045,'Material category'!B:D,2,0)</f>
        <v>CA 100S GR</v>
      </c>
      <c r="O1045" s="123">
        <f>VLOOKUP(E1045,'Billing Type Category'!A:C,3,0)*$L1045</f>
        <v>500</v>
      </c>
      <c r="P1045" s="123">
        <f>VLOOKUP($J1045,'Material category'!B:F,5,FALSE)*O1045</f>
        <v>31395</v>
      </c>
      <c r="Q1045" s="123">
        <f t="shared" si="80"/>
        <v>315</v>
      </c>
      <c r="R1045" s="6">
        <f>VLOOKUP(E1045,'Billing Type Category'!A:C,3,0)*M1045</f>
        <v>31080</v>
      </c>
      <c r="S1045" s="6">
        <f>VLOOKUP($J1045,'Material category'!B:F,4,FALSE)*O1045</f>
        <v>36000</v>
      </c>
      <c r="T1045" s="6">
        <f t="shared" si="81"/>
        <v>2355.1401869158876</v>
      </c>
      <c r="U1045" s="6">
        <f t="shared" si="82"/>
        <v>33435.140186915887</v>
      </c>
      <c r="V1045" s="2" t="str">
        <f>VLOOKUP($J1045,'Material category'!B:D,3,0)</f>
        <v>CAHD</v>
      </c>
      <c r="W1045" s="2" t="str">
        <f>VLOOKUP(G1045,'Cust Category'!A:C,3,0)</f>
        <v>Distributor</v>
      </c>
      <c r="X1045" s="2" t="str">
        <f>VLOOKUP(G1045,'Cust Category'!A:C,2,0)</f>
        <v>WEALIMEX CO., LTD.</v>
      </c>
      <c r="Y1045" s="31">
        <f t="shared" si="83"/>
        <v>62.79</v>
      </c>
      <c r="Z1045">
        <f t="shared" si="84"/>
        <v>72</v>
      </c>
    </row>
    <row r="1046" spans="1:26">
      <c r="A1046" s="179">
        <v>45821</v>
      </c>
      <c r="B1046" s="178" t="s">
        <v>5646</v>
      </c>
      <c r="C1046" s="178" t="s">
        <v>5647</v>
      </c>
      <c r="D1046" s="178" t="s">
        <v>12</v>
      </c>
      <c r="E1046" s="178" t="s">
        <v>17</v>
      </c>
      <c r="F1046" s="178" t="s">
        <v>5648</v>
      </c>
      <c r="G1046" s="178" t="s">
        <v>3360</v>
      </c>
      <c r="H1046" s="178" t="s">
        <v>3363</v>
      </c>
      <c r="I1046" s="178" t="s">
        <v>3360</v>
      </c>
      <c r="J1046" s="178" t="s">
        <v>4902</v>
      </c>
      <c r="K1046" s="178" t="s">
        <v>4821</v>
      </c>
      <c r="L1046" s="180">
        <v>150</v>
      </c>
      <c r="M1046" s="181">
        <v>20571</v>
      </c>
      <c r="N1046" s="2" t="str">
        <f>VLOOKUP($J1046,'Material category'!B:D,2,0)</f>
        <v>ME OB</v>
      </c>
      <c r="O1046" s="123">
        <f>VLOOKUP(E1046,'Billing Type Category'!A:C,3,0)*$L1046</f>
        <v>150</v>
      </c>
      <c r="P1046" s="123">
        <f>VLOOKUP($J1046,'Material category'!B:F,5,FALSE)*O1046</f>
        <v>20779.5</v>
      </c>
      <c r="Q1046" s="123">
        <f t="shared" si="80"/>
        <v>208.5</v>
      </c>
      <c r="R1046" s="6">
        <f>VLOOKUP(E1046,'Billing Type Category'!A:C,3,0)*M1046</f>
        <v>20571</v>
      </c>
      <c r="S1046" s="6">
        <f>VLOOKUP($J1046,'Material category'!B:F,4,FALSE)*O1046</f>
        <v>24000</v>
      </c>
      <c r="T1046" s="6">
        <f t="shared" si="81"/>
        <v>1570.0934579439252</v>
      </c>
      <c r="U1046" s="6">
        <f t="shared" si="82"/>
        <v>22141.093457943924</v>
      </c>
      <c r="V1046" s="2" t="str">
        <f>VLOOKUP($J1046,'Material category'!B:D,3,0)</f>
        <v>EV</v>
      </c>
      <c r="W1046" s="2" t="str">
        <f>VLOOKUP(G1046,'Cust Category'!A:C,3,0)</f>
        <v>Distributor</v>
      </c>
      <c r="X1046" s="2" t="str">
        <f>VLOOKUP(G1046,'Cust Category'!A:C,2,0)</f>
        <v>RPB Distribution Co., Ltd.</v>
      </c>
      <c r="Y1046" s="31">
        <f t="shared" si="83"/>
        <v>138.53</v>
      </c>
      <c r="Z1046">
        <f t="shared" si="84"/>
        <v>160</v>
      </c>
    </row>
    <row r="1047" spans="1:26">
      <c r="A1047" s="179">
        <v>45821</v>
      </c>
      <c r="B1047" s="178" t="s">
        <v>5646</v>
      </c>
      <c r="C1047" s="178" t="s">
        <v>5647</v>
      </c>
      <c r="D1047" s="178" t="s">
        <v>12</v>
      </c>
      <c r="E1047" s="178" t="s">
        <v>17</v>
      </c>
      <c r="F1047" s="178" t="s">
        <v>5648</v>
      </c>
      <c r="G1047" s="178" t="s">
        <v>3360</v>
      </c>
      <c r="H1047" s="178" t="s">
        <v>3363</v>
      </c>
      <c r="I1047" s="178" t="s">
        <v>3360</v>
      </c>
      <c r="J1047" s="178" t="s">
        <v>4898</v>
      </c>
      <c r="K1047" s="178" t="s">
        <v>4830</v>
      </c>
      <c r="L1047" s="180">
        <v>1500</v>
      </c>
      <c r="M1047" s="181">
        <v>93240</v>
      </c>
      <c r="N1047" s="2" t="str">
        <f>VLOOKUP($J1047,'Material category'!B:D,2,0)</f>
        <v>WC RE</v>
      </c>
      <c r="O1047" s="123">
        <f>VLOOKUP(E1047,'Billing Type Category'!A:C,3,0)*$L1047</f>
        <v>1500</v>
      </c>
      <c r="P1047" s="123">
        <f>VLOOKUP($J1047,'Material category'!B:F,5,FALSE)*O1047</f>
        <v>94185</v>
      </c>
      <c r="Q1047" s="123">
        <f t="shared" si="80"/>
        <v>945</v>
      </c>
      <c r="R1047" s="6">
        <f>VLOOKUP(E1047,'Billing Type Category'!A:C,3,0)*M1047</f>
        <v>93240</v>
      </c>
      <c r="S1047" s="6">
        <f>VLOOKUP($J1047,'Material category'!B:F,4,FALSE)*O1047</f>
        <v>108000</v>
      </c>
      <c r="T1047" s="6">
        <f t="shared" si="81"/>
        <v>7065.4205607476633</v>
      </c>
      <c r="U1047" s="6">
        <f t="shared" si="82"/>
        <v>100305.42056074766</v>
      </c>
      <c r="V1047" s="2" t="str">
        <f>VLOOKUP($J1047,'Material category'!B:D,3,0)</f>
        <v>WI</v>
      </c>
      <c r="W1047" s="2" t="str">
        <f>VLOOKUP(G1047,'Cust Category'!A:C,3,0)</f>
        <v>Distributor</v>
      </c>
      <c r="X1047" s="2" t="str">
        <f>VLOOKUP(G1047,'Cust Category'!A:C,2,0)</f>
        <v>RPB Distribution Co., Ltd.</v>
      </c>
      <c r="Y1047" s="31">
        <f t="shared" si="83"/>
        <v>62.79</v>
      </c>
      <c r="Z1047">
        <f t="shared" si="84"/>
        <v>72</v>
      </c>
    </row>
    <row r="1048" spans="1:26">
      <c r="A1048" s="179">
        <v>45821</v>
      </c>
      <c r="B1048" s="178" t="s">
        <v>5646</v>
      </c>
      <c r="C1048" s="178" t="s">
        <v>5647</v>
      </c>
      <c r="D1048" s="178" t="s">
        <v>12</v>
      </c>
      <c r="E1048" s="178" t="s">
        <v>17</v>
      </c>
      <c r="F1048" s="178" t="s">
        <v>5648</v>
      </c>
      <c r="G1048" s="178" t="s">
        <v>3360</v>
      </c>
      <c r="H1048" s="178" t="s">
        <v>3363</v>
      </c>
      <c r="I1048" s="178" t="s">
        <v>3360</v>
      </c>
      <c r="J1048" s="178" t="s">
        <v>4886</v>
      </c>
      <c r="K1048" s="178" t="s">
        <v>4829</v>
      </c>
      <c r="L1048" s="180">
        <v>500</v>
      </c>
      <c r="M1048" s="181">
        <v>31080</v>
      </c>
      <c r="N1048" s="2" t="str">
        <f>VLOOKUP($J1048,'Material category'!B:D,2,0)</f>
        <v>WC BL</v>
      </c>
      <c r="O1048" s="123">
        <f>VLOOKUP(E1048,'Billing Type Category'!A:C,3,0)*$L1048</f>
        <v>500</v>
      </c>
      <c r="P1048" s="123">
        <f>VLOOKUP($J1048,'Material category'!B:F,5,FALSE)*O1048</f>
        <v>31395</v>
      </c>
      <c r="Q1048" s="123">
        <f t="shared" si="80"/>
        <v>315</v>
      </c>
      <c r="R1048" s="6">
        <f>VLOOKUP(E1048,'Billing Type Category'!A:C,3,0)*M1048</f>
        <v>31080</v>
      </c>
      <c r="S1048" s="6">
        <f>VLOOKUP($J1048,'Material category'!B:F,4,FALSE)*O1048</f>
        <v>36000</v>
      </c>
      <c r="T1048" s="6">
        <f t="shared" si="81"/>
        <v>2355.1401869158876</v>
      </c>
      <c r="U1048" s="6">
        <f t="shared" si="82"/>
        <v>33435.140186915887</v>
      </c>
      <c r="V1048" s="2" t="str">
        <f>VLOOKUP($J1048,'Material category'!B:D,3,0)</f>
        <v>WI</v>
      </c>
      <c r="W1048" s="2" t="str">
        <f>VLOOKUP(G1048,'Cust Category'!A:C,3,0)</f>
        <v>Distributor</v>
      </c>
      <c r="X1048" s="2" t="str">
        <f>VLOOKUP(G1048,'Cust Category'!A:C,2,0)</f>
        <v>RPB Distribution Co., Ltd.</v>
      </c>
      <c r="Y1048" s="31">
        <f t="shared" si="83"/>
        <v>62.79</v>
      </c>
      <c r="Z1048">
        <f t="shared" si="84"/>
        <v>72</v>
      </c>
    </row>
    <row r="1049" spans="1:26">
      <c r="A1049" s="179">
        <v>45821</v>
      </c>
      <c r="B1049" s="178" t="s">
        <v>5646</v>
      </c>
      <c r="C1049" s="178" t="s">
        <v>5647</v>
      </c>
      <c r="D1049" s="178" t="s">
        <v>12</v>
      </c>
      <c r="E1049" s="178" t="s">
        <v>17</v>
      </c>
      <c r="F1049" s="178" t="s">
        <v>5648</v>
      </c>
      <c r="G1049" s="178" t="s">
        <v>3360</v>
      </c>
      <c r="H1049" s="178" t="s">
        <v>3363</v>
      </c>
      <c r="I1049" s="178" t="s">
        <v>3360</v>
      </c>
      <c r="J1049" s="178" t="s">
        <v>4900</v>
      </c>
      <c r="K1049" s="178" t="s">
        <v>4831</v>
      </c>
      <c r="L1049" s="180">
        <v>500</v>
      </c>
      <c r="M1049" s="181">
        <v>31080</v>
      </c>
      <c r="N1049" s="2" t="str">
        <f>VLOOKUP($J1049,'Material category'!B:D,2,0)</f>
        <v>WC GR</v>
      </c>
      <c r="O1049" s="123">
        <f>VLOOKUP(E1049,'Billing Type Category'!A:C,3,0)*$L1049</f>
        <v>500</v>
      </c>
      <c r="P1049" s="123">
        <f>VLOOKUP($J1049,'Material category'!B:F,5,FALSE)*O1049</f>
        <v>31395</v>
      </c>
      <c r="Q1049" s="123">
        <f t="shared" si="80"/>
        <v>315</v>
      </c>
      <c r="R1049" s="6">
        <f>VLOOKUP(E1049,'Billing Type Category'!A:C,3,0)*M1049</f>
        <v>31080</v>
      </c>
      <c r="S1049" s="6">
        <f>VLOOKUP($J1049,'Material category'!B:F,4,FALSE)*O1049</f>
        <v>36000</v>
      </c>
      <c r="T1049" s="6">
        <f t="shared" si="81"/>
        <v>2355.1401869158876</v>
      </c>
      <c r="U1049" s="6">
        <f t="shared" si="82"/>
        <v>33435.140186915887</v>
      </c>
      <c r="V1049" s="2" t="str">
        <f>VLOOKUP($J1049,'Material category'!B:D,3,0)</f>
        <v>WI</v>
      </c>
      <c r="W1049" s="2" t="str">
        <f>VLOOKUP(G1049,'Cust Category'!A:C,3,0)</f>
        <v>Distributor</v>
      </c>
      <c r="X1049" s="2" t="str">
        <f>VLOOKUP(G1049,'Cust Category'!A:C,2,0)</f>
        <v>RPB Distribution Co., Ltd.</v>
      </c>
      <c r="Y1049" s="31">
        <f t="shared" si="83"/>
        <v>62.79</v>
      </c>
      <c r="Z1049">
        <f t="shared" si="84"/>
        <v>72</v>
      </c>
    </row>
    <row r="1050" spans="1:26">
      <c r="A1050" s="179">
        <v>45821</v>
      </c>
      <c r="B1050" s="178" t="s">
        <v>5646</v>
      </c>
      <c r="C1050" s="178" t="s">
        <v>5647</v>
      </c>
      <c r="D1050" s="178" t="s">
        <v>12</v>
      </c>
      <c r="E1050" s="178" t="s">
        <v>17</v>
      </c>
      <c r="F1050" s="178" t="s">
        <v>5648</v>
      </c>
      <c r="G1050" s="178" t="s">
        <v>3360</v>
      </c>
      <c r="H1050" s="178" t="s">
        <v>3363</v>
      </c>
      <c r="I1050" s="178" t="s">
        <v>3360</v>
      </c>
      <c r="J1050" s="178" t="s">
        <v>4801</v>
      </c>
      <c r="K1050" s="178" t="s">
        <v>4834</v>
      </c>
      <c r="L1050" s="180">
        <v>1850</v>
      </c>
      <c r="M1050" s="181">
        <v>114996</v>
      </c>
      <c r="N1050" s="2" t="str">
        <f>VLOOKUP($J1050,'Material category'!B:D,2,0)</f>
        <v>CA 100S YL</v>
      </c>
      <c r="O1050" s="123">
        <f>VLOOKUP(E1050,'Billing Type Category'!A:C,3,0)*$L1050</f>
        <v>1850</v>
      </c>
      <c r="P1050" s="123">
        <f>VLOOKUP($J1050,'Material category'!B:F,5,FALSE)*O1050</f>
        <v>116161.5</v>
      </c>
      <c r="Q1050" s="123">
        <f t="shared" si="80"/>
        <v>1165.5</v>
      </c>
      <c r="R1050" s="6">
        <f>VLOOKUP(E1050,'Billing Type Category'!A:C,3,0)*M1050</f>
        <v>114996</v>
      </c>
      <c r="S1050" s="6">
        <f>VLOOKUP($J1050,'Material category'!B:F,4,FALSE)*O1050</f>
        <v>133200</v>
      </c>
      <c r="T1050" s="6">
        <f t="shared" si="81"/>
        <v>8714.0186915887843</v>
      </c>
      <c r="U1050" s="6">
        <f t="shared" si="82"/>
        <v>123710.01869158879</v>
      </c>
      <c r="V1050" s="2" t="str">
        <f>VLOOKUP($J1050,'Material category'!B:D,3,0)</f>
        <v>CAHD</v>
      </c>
      <c r="W1050" s="2" t="str">
        <f>VLOOKUP(G1050,'Cust Category'!A:C,3,0)</f>
        <v>Distributor</v>
      </c>
      <c r="X1050" s="2" t="str">
        <f>VLOOKUP(G1050,'Cust Category'!A:C,2,0)</f>
        <v>RPB Distribution Co., Ltd.</v>
      </c>
      <c r="Y1050" s="31">
        <f t="shared" si="83"/>
        <v>62.79</v>
      </c>
      <c r="Z1050">
        <f t="shared" si="84"/>
        <v>72</v>
      </c>
    </row>
    <row r="1051" spans="1:26">
      <c r="A1051" s="179">
        <v>45821</v>
      </c>
      <c r="B1051" s="178" t="s">
        <v>5646</v>
      </c>
      <c r="C1051" s="178" t="s">
        <v>5647</v>
      </c>
      <c r="D1051" s="178" t="s">
        <v>12</v>
      </c>
      <c r="E1051" s="178" t="s">
        <v>17</v>
      </c>
      <c r="F1051" s="178" t="s">
        <v>5648</v>
      </c>
      <c r="G1051" s="178" t="s">
        <v>3360</v>
      </c>
      <c r="H1051" s="178" t="s">
        <v>3363</v>
      </c>
      <c r="I1051" s="178" t="s">
        <v>3360</v>
      </c>
      <c r="J1051" s="178" t="s">
        <v>4806</v>
      </c>
      <c r="K1051" s="178" t="s">
        <v>4852</v>
      </c>
      <c r="L1051" s="180">
        <v>500</v>
      </c>
      <c r="M1051" s="181">
        <v>31080</v>
      </c>
      <c r="N1051" s="2" t="str">
        <f>VLOOKUP($J1051,'Material category'!B:D,2,0)</f>
        <v>CA 100S GR</v>
      </c>
      <c r="O1051" s="123">
        <f>VLOOKUP(E1051,'Billing Type Category'!A:C,3,0)*$L1051</f>
        <v>500</v>
      </c>
      <c r="P1051" s="123">
        <f>VLOOKUP($J1051,'Material category'!B:F,5,FALSE)*O1051</f>
        <v>31395</v>
      </c>
      <c r="Q1051" s="123">
        <f t="shared" si="80"/>
        <v>315</v>
      </c>
      <c r="R1051" s="6">
        <f>VLOOKUP(E1051,'Billing Type Category'!A:C,3,0)*M1051</f>
        <v>31080</v>
      </c>
      <c r="S1051" s="6">
        <f>VLOOKUP($J1051,'Material category'!B:F,4,FALSE)*O1051</f>
        <v>36000</v>
      </c>
      <c r="T1051" s="6">
        <f t="shared" si="81"/>
        <v>2355.1401869158876</v>
      </c>
      <c r="U1051" s="6">
        <f t="shared" si="82"/>
        <v>33435.140186915887</v>
      </c>
      <c r="V1051" s="2" t="str">
        <f>VLOOKUP($J1051,'Material category'!B:D,3,0)</f>
        <v>CAHD</v>
      </c>
      <c r="W1051" s="2" t="str">
        <f>VLOOKUP(G1051,'Cust Category'!A:C,3,0)</f>
        <v>Distributor</v>
      </c>
      <c r="X1051" s="2" t="str">
        <f>VLOOKUP(G1051,'Cust Category'!A:C,2,0)</f>
        <v>RPB Distribution Co., Ltd.</v>
      </c>
      <c r="Y1051" s="31">
        <f t="shared" si="83"/>
        <v>62.79</v>
      </c>
      <c r="Z1051">
        <f t="shared" si="84"/>
        <v>72</v>
      </c>
    </row>
    <row r="1052" spans="1:26">
      <c r="A1052" s="179">
        <v>45821</v>
      </c>
      <c r="B1052" s="178" t="s">
        <v>5649</v>
      </c>
      <c r="C1052" s="178" t="s">
        <v>5650</v>
      </c>
      <c r="D1052" s="178" t="s">
        <v>12</v>
      </c>
      <c r="E1052" s="178" t="s">
        <v>17</v>
      </c>
      <c r="F1052" s="178" t="s">
        <v>5651</v>
      </c>
      <c r="G1052" s="178" t="s">
        <v>1165</v>
      </c>
      <c r="H1052" s="178" t="s">
        <v>22</v>
      </c>
      <c r="I1052" s="178" t="s">
        <v>1383</v>
      </c>
      <c r="J1052" s="178" t="s">
        <v>4902</v>
      </c>
      <c r="K1052" s="178" t="s">
        <v>4821</v>
      </c>
      <c r="L1052" s="180">
        <v>500</v>
      </c>
      <c r="M1052" s="181">
        <v>66669.14</v>
      </c>
      <c r="N1052" s="2" t="str">
        <f>VLOOKUP($J1052,'Material category'!B:D,2,0)</f>
        <v>ME OB</v>
      </c>
      <c r="O1052" s="123">
        <f>VLOOKUP(E1052,'Billing Type Category'!A:C,3,0)*$L1052</f>
        <v>500</v>
      </c>
      <c r="P1052" s="123">
        <f>VLOOKUP($J1052,'Material category'!B:F,5,FALSE)*O1052</f>
        <v>69265</v>
      </c>
      <c r="Q1052" s="123">
        <f t="shared" si="80"/>
        <v>2595.8600000000006</v>
      </c>
      <c r="R1052" s="6">
        <f>VLOOKUP(E1052,'Billing Type Category'!A:C,3,0)*M1052</f>
        <v>66669.14</v>
      </c>
      <c r="S1052" s="6">
        <f>VLOOKUP($J1052,'Material category'!B:F,4,FALSE)*O1052</f>
        <v>80000</v>
      </c>
      <c r="T1052" s="6">
        <f t="shared" si="81"/>
        <v>5233.6448598130837</v>
      </c>
      <c r="U1052" s="6">
        <f t="shared" si="82"/>
        <v>71902.78485981308</v>
      </c>
      <c r="V1052" s="2" t="str">
        <f>VLOOKUP($J1052,'Material category'!B:D,3,0)</f>
        <v>EV</v>
      </c>
      <c r="W1052" s="2" t="str">
        <f>VLOOKUP(G1052,'Cust Category'!A:C,3,0)</f>
        <v>Key Account</v>
      </c>
      <c r="X1052" s="2" t="str">
        <f>VLOOKUP(G1052,'Cust Category'!A:C,2,0)</f>
        <v>CP All Public Company Limited</v>
      </c>
      <c r="Y1052" s="31">
        <f t="shared" si="83"/>
        <v>138.53</v>
      </c>
      <c r="Z1052">
        <f t="shared" si="84"/>
        <v>160</v>
      </c>
    </row>
    <row r="1053" spans="1:26">
      <c r="A1053" s="179">
        <v>45821</v>
      </c>
      <c r="B1053" s="178" t="s">
        <v>5649</v>
      </c>
      <c r="C1053" s="178" t="s">
        <v>5650</v>
      </c>
      <c r="D1053" s="178" t="s">
        <v>12</v>
      </c>
      <c r="E1053" s="178" t="s">
        <v>17</v>
      </c>
      <c r="F1053" s="178" t="s">
        <v>5651</v>
      </c>
      <c r="G1053" s="178" t="s">
        <v>1165</v>
      </c>
      <c r="H1053" s="178" t="s">
        <v>22</v>
      </c>
      <c r="I1053" s="178" t="s">
        <v>1383</v>
      </c>
      <c r="J1053" s="178" t="s">
        <v>4791</v>
      </c>
      <c r="K1053" s="178" t="s">
        <v>4820</v>
      </c>
      <c r="L1053" s="180">
        <v>500</v>
      </c>
      <c r="M1053" s="181">
        <v>66669.14</v>
      </c>
      <c r="N1053" s="2" t="str">
        <f>VLOOKUP($J1053,'Material category'!B:D,2,0)</f>
        <v>ME SB</v>
      </c>
      <c r="O1053" s="123">
        <f>VLOOKUP(E1053,'Billing Type Category'!A:C,3,0)*$L1053</f>
        <v>500</v>
      </c>
      <c r="P1053" s="123">
        <f>VLOOKUP($J1053,'Material category'!B:F,5,FALSE)*O1053</f>
        <v>69265</v>
      </c>
      <c r="Q1053" s="123">
        <f t="shared" si="80"/>
        <v>2595.8600000000006</v>
      </c>
      <c r="R1053" s="6">
        <f>VLOOKUP(E1053,'Billing Type Category'!A:C,3,0)*M1053</f>
        <v>66669.14</v>
      </c>
      <c r="S1053" s="6">
        <f>VLOOKUP($J1053,'Material category'!B:F,4,FALSE)*O1053</f>
        <v>80000</v>
      </c>
      <c r="T1053" s="6">
        <f t="shared" si="81"/>
        <v>5233.6448598130837</v>
      </c>
      <c r="U1053" s="6">
        <f t="shared" si="82"/>
        <v>71902.78485981308</v>
      </c>
      <c r="V1053" s="2" t="str">
        <f>VLOOKUP($J1053,'Material category'!B:D,3,0)</f>
        <v>EV</v>
      </c>
      <c r="W1053" s="2" t="str">
        <f>VLOOKUP(G1053,'Cust Category'!A:C,3,0)</f>
        <v>Key Account</v>
      </c>
      <c r="X1053" s="2" t="str">
        <f>VLOOKUP(G1053,'Cust Category'!A:C,2,0)</f>
        <v>CP All Public Company Limited</v>
      </c>
      <c r="Y1053" s="31">
        <f t="shared" si="83"/>
        <v>138.53</v>
      </c>
      <c r="Z1053">
        <f t="shared" si="84"/>
        <v>160</v>
      </c>
    </row>
    <row r="1054" spans="1:26">
      <c r="A1054" s="179">
        <v>45821</v>
      </c>
      <c r="B1054" s="178" t="s">
        <v>5649</v>
      </c>
      <c r="C1054" s="178" t="s">
        <v>5650</v>
      </c>
      <c r="D1054" s="178" t="s">
        <v>12</v>
      </c>
      <c r="E1054" s="178" t="s">
        <v>17</v>
      </c>
      <c r="F1054" s="178" t="s">
        <v>5651</v>
      </c>
      <c r="G1054" s="178" t="s">
        <v>1165</v>
      </c>
      <c r="H1054" s="178" t="s">
        <v>22</v>
      </c>
      <c r="I1054" s="178" t="s">
        <v>1383</v>
      </c>
      <c r="J1054" s="178" t="s">
        <v>4785</v>
      </c>
      <c r="K1054" s="178" t="s">
        <v>4832</v>
      </c>
      <c r="L1054" s="180">
        <v>12000</v>
      </c>
      <c r="M1054" s="181">
        <v>710298.31</v>
      </c>
      <c r="N1054" s="2" t="str">
        <f>VLOOKUP($J1054,'Material category'!B:D,2,0)</f>
        <v>CA FL</v>
      </c>
      <c r="O1054" s="123">
        <f>VLOOKUP(E1054,'Billing Type Category'!A:C,3,0)*$L1054</f>
        <v>12000</v>
      </c>
      <c r="P1054" s="123">
        <f>VLOOKUP($J1054,'Material category'!B:F,5,FALSE)*O1054</f>
        <v>753480</v>
      </c>
      <c r="Q1054" s="123">
        <f t="shared" si="80"/>
        <v>43181.689999999944</v>
      </c>
      <c r="R1054" s="6">
        <f>VLOOKUP(E1054,'Billing Type Category'!A:C,3,0)*M1054</f>
        <v>710298.31</v>
      </c>
      <c r="S1054" s="6">
        <f>VLOOKUP($J1054,'Material category'!B:F,4,FALSE)*O1054</f>
        <v>864000</v>
      </c>
      <c r="T1054" s="6">
        <f t="shared" si="81"/>
        <v>56523.364485981307</v>
      </c>
      <c r="U1054" s="6">
        <f t="shared" si="82"/>
        <v>766821.67448598135</v>
      </c>
      <c r="V1054" s="2" t="str">
        <f>VLOOKUP($J1054,'Material category'!B:D,3,0)</f>
        <v>CA</v>
      </c>
      <c r="W1054" s="2" t="str">
        <f>VLOOKUP(G1054,'Cust Category'!A:C,3,0)</f>
        <v>Key Account</v>
      </c>
      <c r="X1054" s="2" t="str">
        <f>VLOOKUP(G1054,'Cust Category'!A:C,2,0)</f>
        <v>CP All Public Company Limited</v>
      </c>
      <c r="Y1054" s="31">
        <f t="shared" si="83"/>
        <v>62.79</v>
      </c>
      <c r="Z1054">
        <f t="shared" si="84"/>
        <v>72</v>
      </c>
    </row>
    <row r="1055" spans="1:26">
      <c r="A1055" s="179">
        <v>45821</v>
      </c>
      <c r="B1055" s="178" t="s">
        <v>5649</v>
      </c>
      <c r="C1055" s="178" t="s">
        <v>5650</v>
      </c>
      <c r="D1055" s="178" t="s">
        <v>12</v>
      </c>
      <c r="E1055" s="178" t="s">
        <v>17</v>
      </c>
      <c r="F1055" s="178" t="s">
        <v>5651</v>
      </c>
      <c r="G1055" s="178" t="s">
        <v>1165</v>
      </c>
      <c r="H1055" s="178" t="s">
        <v>22</v>
      </c>
      <c r="I1055" s="178" t="s">
        <v>1383</v>
      </c>
      <c r="J1055" s="178" t="s">
        <v>4782</v>
      </c>
      <c r="K1055" s="178" t="s">
        <v>4833</v>
      </c>
      <c r="L1055" s="180">
        <v>8000</v>
      </c>
      <c r="M1055" s="181">
        <v>473532.21</v>
      </c>
      <c r="N1055" s="2" t="str">
        <f>VLOOKUP($J1055,'Material category'!B:D,2,0)</f>
        <v>CA BL</v>
      </c>
      <c r="O1055" s="123">
        <f>VLOOKUP(E1055,'Billing Type Category'!A:C,3,0)*$L1055</f>
        <v>8000</v>
      </c>
      <c r="P1055" s="123">
        <f>VLOOKUP($J1055,'Material category'!B:F,5,FALSE)*O1055</f>
        <v>502320</v>
      </c>
      <c r="Q1055" s="123">
        <f t="shared" si="80"/>
        <v>28787.789999999979</v>
      </c>
      <c r="R1055" s="6">
        <f>VLOOKUP(E1055,'Billing Type Category'!A:C,3,0)*M1055</f>
        <v>473532.21</v>
      </c>
      <c r="S1055" s="6">
        <f>VLOOKUP($J1055,'Material category'!B:F,4,FALSE)*O1055</f>
        <v>576000</v>
      </c>
      <c r="T1055" s="6">
        <f t="shared" si="81"/>
        <v>37682.242990654202</v>
      </c>
      <c r="U1055" s="6">
        <f t="shared" si="82"/>
        <v>511214.45299065422</v>
      </c>
      <c r="V1055" s="2" t="str">
        <f>VLOOKUP($J1055,'Material category'!B:D,3,0)</f>
        <v>CA</v>
      </c>
      <c r="W1055" s="2" t="str">
        <f>VLOOKUP(G1055,'Cust Category'!A:C,3,0)</f>
        <v>Key Account</v>
      </c>
      <c r="X1055" s="2" t="str">
        <f>VLOOKUP(G1055,'Cust Category'!A:C,2,0)</f>
        <v>CP All Public Company Limited</v>
      </c>
      <c r="Y1055" s="31">
        <f t="shared" si="83"/>
        <v>62.79</v>
      </c>
      <c r="Z1055">
        <f t="shared" si="84"/>
        <v>72</v>
      </c>
    </row>
    <row r="1056" spans="1:26">
      <c r="A1056" s="179">
        <v>45821</v>
      </c>
      <c r="B1056" s="178" t="s">
        <v>5649</v>
      </c>
      <c r="C1056" s="178" t="s">
        <v>5650</v>
      </c>
      <c r="D1056" s="178" t="s">
        <v>12</v>
      </c>
      <c r="E1056" s="178" t="s">
        <v>17</v>
      </c>
      <c r="F1056" s="178" t="s">
        <v>5651</v>
      </c>
      <c r="G1056" s="178" t="s">
        <v>1165</v>
      </c>
      <c r="H1056" s="178" t="s">
        <v>22</v>
      </c>
      <c r="I1056" s="178" t="s">
        <v>1383</v>
      </c>
      <c r="J1056" s="178" t="s">
        <v>4786</v>
      </c>
      <c r="K1056" s="178" t="s">
        <v>4854</v>
      </c>
      <c r="L1056" s="180">
        <v>500</v>
      </c>
      <c r="M1056" s="181">
        <v>29595.759999999998</v>
      </c>
      <c r="N1056" s="2" t="str">
        <f>VLOOKUP($J1056,'Material category'!B:D,2,0)</f>
        <v>CA MN</v>
      </c>
      <c r="O1056" s="123">
        <f>VLOOKUP(E1056,'Billing Type Category'!A:C,3,0)*$L1056</f>
        <v>500</v>
      </c>
      <c r="P1056" s="123">
        <f>VLOOKUP($J1056,'Material category'!B:F,5,FALSE)*O1056</f>
        <v>31395</v>
      </c>
      <c r="Q1056" s="123">
        <f t="shared" si="80"/>
        <v>1799.2400000000016</v>
      </c>
      <c r="R1056" s="6">
        <f>VLOOKUP(E1056,'Billing Type Category'!A:C,3,0)*M1056</f>
        <v>29595.759999999998</v>
      </c>
      <c r="S1056" s="6">
        <f>VLOOKUP($J1056,'Material category'!B:F,4,FALSE)*O1056</f>
        <v>36000</v>
      </c>
      <c r="T1056" s="6">
        <f t="shared" si="81"/>
        <v>2355.1401869158876</v>
      </c>
      <c r="U1056" s="6">
        <f t="shared" si="82"/>
        <v>31950.900186915886</v>
      </c>
      <c r="V1056" s="2" t="str">
        <f>VLOOKUP($J1056,'Material category'!B:D,3,0)</f>
        <v>CA</v>
      </c>
      <c r="W1056" s="2" t="str">
        <f>VLOOKUP(G1056,'Cust Category'!A:C,3,0)</f>
        <v>Key Account</v>
      </c>
      <c r="X1056" s="2" t="str">
        <f>VLOOKUP(G1056,'Cust Category'!A:C,2,0)</f>
        <v>CP All Public Company Limited</v>
      </c>
      <c r="Y1056" s="31">
        <f t="shared" si="83"/>
        <v>62.79</v>
      </c>
      <c r="Z1056">
        <f t="shared" si="84"/>
        <v>72</v>
      </c>
    </row>
    <row r="1057" spans="1:26">
      <c r="A1057" s="179">
        <v>45821</v>
      </c>
      <c r="B1057" s="178" t="s">
        <v>5649</v>
      </c>
      <c r="C1057" s="178" t="s">
        <v>5650</v>
      </c>
      <c r="D1057" s="178" t="s">
        <v>12</v>
      </c>
      <c r="E1057" s="178" t="s">
        <v>17</v>
      </c>
      <c r="F1057" s="178" t="s">
        <v>5651</v>
      </c>
      <c r="G1057" s="178" t="s">
        <v>1165</v>
      </c>
      <c r="H1057" s="178" t="s">
        <v>22</v>
      </c>
      <c r="I1057" s="178" t="s">
        <v>1383</v>
      </c>
      <c r="J1057" s="178" t="s">
        <v>4801</v>
      </c>
      <c r="K1057" s="178" t="s">
        <v>4834</v>
      </c>
      <c r="L1057" s="180">
        <v>2000</v>
      </c>
      <c r="M1057" s="181">
        <v>118383.09</v>
      </c>
      <c r="N1057" s="2" t="str">
        <f>VLOOKUP($J1057,'Material category'!B:D,2,0)</f>
        <v>CA 100S YL</v>
      </c>
      <c r="O1057" s="123">
        <f>VLOOKUP(E1057,'Billing Type Category'!A:C,3,0)*$L1057</f>
        <v>2000</v>
      </c>
      <c r="P1057" s="123">
        <f>VLOOKUP($J1057,'Material category'!B:F,5,FALSE)*O1057</f>
        <v>125580</v>
      </c>
      <c r="Q1057" s="123">
        <f t="shared" si="80"/>
        <v>7196.9100000000035</v>
      </c>
      <c r="R1057" s="6">
        <f>VLOOKUP(E1057,'Billing Type Category'!A:C,3,0)*M1057</f>
        <v>118383.09</v>
      </c>
      <c r="S1057" s="6">
        <f>VLOOKUP($J1057,'Material category'!B:F,4,FALSE)*O1057</f>
        <v>144000</v>
      </c>
      <c r="T1057" s="6">
        <f t="shared" si="81"/>
        <v>9420.5607476635505</v>
      </c>
      <c r="U1057" s="6">
        <f t="shared" si="82"/>
        <v>127803.65074766355</v>
      </c>
      <c r="V1057" s="2" t="str">
        <f>VLOOKUP($J1057,'Material category'!B:D,3,0)</f>
        <v>CAHD</v>
      </c>
      <c r="W1057" s="2" t="str">
        <f>VLOOKUP(G1057,'Cust Category'!A:C,3,0)</f>
        <v>Key Account</v>
      </c>
      <c r="X1057" s="2" t="str">
        <f>VLOOKUP(G1057,'Cust Category'!A:C,2,0)</f>
        <v>CP All Public Company Limited</v>
      </c>
      <c r="Y1057" s="31">
        <f t="shared" si="83"/>
        <v>62.79</v>
      </c>
      <c r="Z1057">
        <f t="shared" si="84"/>
        <v>72</v>
      </c>
    </row>
    <row r="1058" spans="1:26">
      <c r="A1058" s="179">
        <v>45821</v>
      </c>
      <c r="B1058" s="178" t="s">
        <v>5649</v>
      </c>
      <c r="C1058" s="178" t="s">
        <v>5650</v>
      </c>
      <c r="D1058" s="178" t="s">
        <v>12</v>
      </c>
      <c r="E1058" s="178" t="s">
        <v>17</v>
      </c>
      <c r="F1058" s="178" t="s">
        <v>5651</v>
      </c>
      <c r="G1058" s="178" t="s">
        <v>1165</v>
      </c>
      <c r="H1058" s="178" t="s">
        <v>22</v>
      </c>
      <c r="I1058" s="178" t="s">
        <v>1383</v>
      </c>
      <c r="J1058" s="178" t="s">
        <v>4806</v>
      </c>
      <c r="K1058" s="178" t="s">
        <v>4852</v>
      </c>
      <c r="L1058" s="180">
        <v>500</v>
      </c>
      <c r="M1058" s="181">
        <v>29595.77</v>
      </c>
      <c r="N1058" s="2" t="str">
        <f>VLOOKUP($J1058,'Material category'!B:D,2,0)</f>
        <v>CA 100S GR</v>
      </c>
      <c r="O1058" s="123">
        <f>VLOOKUP(E1058,'Billing Type Category'!A:C,3,0)*$L1058</f>
        <v>500</v>
      </c>
      <c r="P1058" s="123">
        <f>VLOOKUP($J1058,'Material category'!B:F,5,FALSE)*O1058</f>
        <v>31395</v>
      </c>
      <c r="Q1058" s="123">
        <f t="shared" si="80"/>
        <v>1799.2299999999996</v>
      </c>
      <c r="R1058" s="6">
        <f>VLOOKUP(E1058,'Billing Type Category'!A:C,3,0)*M1058</f>
        <v>29595.77</v>
      </c>
      <c r="S1058" s="6">
        <f>VLOOKUP($J1058,'Material category'!B:F,4,FALSE)*O1058</f>
        <v>36000</v>
      </c>
      <c r="T1058" s="6">
        <f t="shared" si="81"/>
        <v>2355.1401869158876</v>
      </c>
      <c r="U1058" s="6">
        <f t="shared" si="82"/>
        <v>31950.910186915888</v>
      </c>
      <c r="V1058" s="2" t="str">
        <f>VLOOKUP($J1058,'Material category'!B:D,3,0)</f>
        <v>CAHD</v>
      </c>
      <c r="W1058" s="2" t="str">
        <f>VLOOKUP(G1058,'Cust Category'!A:C,3,0)</f>
        <v>Key Account</v>
      </c>
      <c r="X1058" s="2" t="str">
        <f>VLOOKUP(G1058,'Cust Category'!A:C,2,0)</f>
        <v>CP All Public Company Limited</v>
      </c>
      <c r="Y1058" s="31">
        <f t="shared" si="83"/>
        <v>62.79</v>
      </c>
      <c r="Z1058">
        <f t="shared" si="84"/>
        <v>72</v>
      </c>
    </row>
    <row r="1059" spans="1:26">
      <c r="A1059" s="179">
        <v>45821</v>
      </c>
      <c r="B1059" s="178" t="s">
        <v>5652</v>
      </c>
      <c r="C1059" s="178" t="s">
        <v>5653</v>
      </c>
      <c r="D1059" s="178" t="s">
        <v>12</v>
      </c>
      <c r="E1059" s="178" t="s">
        <v>17</v>
      </c>
      <c r="F1059" s="178" t="s">
        <v>5654</v>
      </c>
      <c r="G1059" s="178" t="s">
        <v>1165</v>
      </c>
      <c r="H1059" s="178" t="s">
        <v>22</v>
      </c>
      <c r="I1059" s="178" t="s">
        <v>1383</v>
      </c>
      <c r="J1059" s="178" t="s">
        <v>4874</v>
      </c>
      <c r="K1059" s="178" t="s">
        <v>4822</v>
      </c>
      <c r="L1059" s="180">
        <v>500</v>
      </c>
      <c r="M1059" s="181">
        <v>49474.77</v>
      </c>
      <c r="N1059" s="2" t="str">
        <f>VLOOKUP($J1059,'Material category'!B:D,2,0)</f>
        <v>WI BL</v>
      </c>
      <c r="O1059" s="123">
        <f>VLOOKUP(E1059,'Billing Type Category'!A:C,3,0)*$L1059</f>
        <v>500</v>
      </c>
      <c r="P1059" s="123">
        <f>VLOOKUP($J1059,'Material category'!B:F,5,FALSE)*O1059</f>
        <v>52075</v>
      </c>
      <c r="Q1059" s="123">
        <f t="shared" si="80"/>
        <v>2600.2300000000032</v>
      </c>
      <c r="R1059" s="6">
        <f>VLOOKUP(E1059,'Billing Type Category'!A:C,3,0)*M1059</f>
        <v>49474.77</v>
      </c>
      <c r="S1059" s="6">
        <f>VLOOKUP($J1059,'Material category'!B:F,4,FALSE)*O1059</f>
        <v>60000</v>
      </c>
      <c r="T1059" s="6">
        <f t="shared" si="81"/>
        <v>3925.233644859813</v>
      </c>
      <c r="U1059" s="6">
        <f t="shared" si="82"/>
        <v>53400.003644859811</v>
      </c>
      <c r="V1059" s="2" t="str">
        <f>VLOOKUP($J1059,'Material category'!B:D,3,0)</f>
        <v>WI</v>
      </c>
      <c r="W1059" s="2" t="str">
        <f>VLOOKUP(G1059,'Cust Category'!A:C,3,0)</f>
        <v>Key Account</v>
      </c>
      <c r="X1059" s="2" t="str">
        <f>VLOOKUP(G1059,'Cust Category'!A:C,2,0)</f>
        <v>CP All Public Company Limited</v>
      </c>
      <c r="Y1059" s="31">
        <f t="shared" si="83"/>
        <v>104.15</v>
      </c>
      <c r="Z1059">
        <f t="shared" si="84"/>
        <v>120</v>
      </c>
    </row>
    <row r="1060" spans="1:26">
      <c r="A1060" s="179">
        <v>45821</v>
      </c>
      <c r="B1060" s="178" t="s">
        <v>5652</v>
      </c>
      <c r="C1060" s="178" t="s">
        <v>5653</v>
      </c>
      <c r="D1060" s="178" t="s">
        <v>12</v>
      </c>
      <c r="E1060" s="178" t="s">
        <v>17</v>
      </c>
      <c r="F1060" s="178" t="s">
        <v>5654</v>
      </c>
      <c r="G1060" s="178" t="s">
        <v>1165</v>
      </c>
      <c r="H1060" s="178" t="s">
        <v>22</v>
      </c>
      <c r="I1060" s="178" t="s">
        <v>1383</v>
      </c>
      <c r="J1060" s="178" t="s">
        <v>4898</v>
      </c>
      <c r="K1060" s="178" t="s">
        <v>4830</v>
      </c>
      <c r="L1060" s="180">
        <v>1500</v>
      </c>
      <c r="M1060" s="181">
        <v>88787.32</v>
      </c>
      <c r="N1060" s="2" t="str">
        <f>VLOOKUP($J1060,'Material category'!B:D,2,0)</f>
        <v>WC RE</v>
      </c>
      <c r="O1060" s="123">
        <f>VLOOKUP(E1060,'Billing Type Category'!A:C,3,0)*$L1060</f>
        <v>1500</v>
      </c>
      <c r="P1060" s="123">
        <f>VLOOKUP($J1060,'Material category'!B:F,5,FALSE)*O1060</f>
        <v>94185</v>
      </c>
      <c r="Q1060" s="123">
        <f t="shared" si="80"/>
        <v>5397.679999999993</v>
      </c>
      <c r="R1060" s="6">
        <f>VLOOKUP(E1060,'Billing Type Category'!A:C,3,0)*M1060</f>
        <v>88787.32</v>
      </c>
      <c r="S1060" s="6">
        <f>VLOOKUP($J1060,'Material category'!B:F,4,FALSE)*O1060</f>
        <v>108000</v>
      </c>
      <c r="T1060" s="6">
        <f t="shared" si="81"/>
        <v>7065.4205607476633</v>
      </c>
      <c r="U1060" s="6">
        <f t="shared" si="82"/>
        <v>95852.740560747668</v>
      </c>
      <c r="V1060" s="2" t="str">
        <f>VLOOKUP($J1060,'Material category'!B:D,3,0)</f>
        <v>WI</v>
      </c>
      <c r="W1060" s="2" t="str">
        <f>VLOOKUP(G1060,'Cust Category'!A:C,3,0)</f>
        <v>Key Account</v>
      </c>
      <c r="X1060" s="2" t="str">
        <f>VLOOKUP(G1060,'Cust Category'!A:C,2,0)</f>
        <v>CP All Public Company Limited</v>
      </c>
      <c r="Y1060" s="31">
        <f t="shared" si="83"/>
        <v>62.79</v>
      </c>
      <c r="Z1060">
        <f t="shared" si="84"/>
        <v>72</v>
      </c>
    </row>
    <row r="1061" spans="1:26">
      <c r="A1061" s="179">
        <v>45821</v>
      </c>
      <c r="B1061" s="178" t="s">
        <v>5652</v>
      </c>
      <c r="C1061" s="178" t="s">
        <v>5653</v>
      </c>
      <c r="D1061" s="178" t="s">
        <v>12</v>
      </c>
      <c r="E1061" s="178" t="s">
        <v>17</v>
      </c>
      <c r="F1061" s="178" t="s">
        <v>5654</v>
      </c>
      <c r="G1061" s="178" t="s">
        <v>1165</v>
      </c>
      <c r="H1061" s="178" t="s">
        <v>22</v>
      </c>
      <c r="I1061" s="178" t="s">
        <v>1383</v>
      </c>
      <c r="J1061" s="178" t="s">
        <v>4886</v>
      </c>
      <c r="K1061" s="178" t="s">
        <v>4829</v>
      </c>
      <c r="L1061" s="180">
        <v>7500</v>
      </c>
      <c r="M1061" s="181">
        <v>443936.59</v>
      </c>
      <c r="N1061" s="2" t="str">
        <f>VLOOKUP($J1061,'Material category'!B:D,2,0)</f>
        <v>WC BL</v>
      </c>
      <c r="O1061" s="123">
        <f>VLOOKUP(E1061,'Billing Type Category'!A:C,3,0)*$L1061</f>
        <v>7500</v>
      </c>
      <c r="P1061" s="123">
        <f>VLOOKUP($J1061,'Material category'!B:F,5,FALSE)*O1061</f>
        <v>470925</v>
      </c>
      <c r="Q1061" s="123">
        <f t="shared" si="80"/>
        <v>26988.409999999974</v>
      </c>
      <c r="R1061" s="6">
        <f>VLOOKUP(E1061,'Billing Type Category'!A:C,3,0)*M1061</f>
        <v>443936.59</v>
      </c>
      <c r="S1061" s="6">
        <f>VLOOKUP($J1061,'Material category'!B:F,4,FALSE)*O1061</f>
        <v>540000</v>
      </c>
      <c r="T1061" s="6">
        <f t="shared" si="81"/>
        <v>35327.102803738315</v>
      </c>
      <c r="U1061" s="6">
        <f t="shared" si="82"/>
        <v>479263.69280373835</v>
      </c>
      <c r="V1061" s="2" t="str">
        <f>VLOOKUP($J1061,'Material category'!B:D,3,0)</f>
        <v>WI</v>
      </c>
      <c r="W1061" s="2" t="str">
        <f>VLOOKUP(G1061,'Cust Category'!A:C,3,0)</f>
        <v>Key Account</v>
      </c>
      <c r="X1061" s="2" t="str">
        <f>VLOOKUP(G1061,'Cust Category'!A:C,2,0)</f>
        <v>CP All Public Company Limited</v>
      </c>
      <c r="Y1061" s="31">
        <f t="shared" si="83"/>
        <v>62.79</v>
      </c>
      <c r="Z1061">
        <f t="shared" si="84"/>
        <v>72</v>
      </c>
    </row>
    <row r="1062" spans="1:26">
      <c r="A1062" s="179">
        <v>45821</v>
      </c>
      <c r="B1062" s="178" t="s">
        <v>5652</v>
      </c>
      <c r="C1062" s="178" t="s">
        <v>5653</v>
      </c>
      <c r="D1062" s="178" t="s">
        <v>12</v>
      </c>
      <c r="E1062" s="178" t="s">
        <v>17</v>
      </c>
      <c r="F1062" s="178" t="s">
        <v>5654</v>
      </c>
      <c r="G1062" s="178" t="s">
        <v>1165</v>
      </c>
      <c r="H1062" s="178" t="s">
        <v>22</v>
      </c>
      <c r="I1062" s="178" t="s">
        <v>1383</v>
      </c>
      <c r="J1062" s="178" t="s">
        <v>4900</v>
      </c>
      <c r="K1062" s="178" t="s">
        <v>4831</v>
      </c>
      <c r="L1062" s="180">
        <v>1000</v>
      </c>
      <c r="M1062" s="181">
        <v>59191.55</v>
      </c>
      <c r="N1062" s="2" t="str">
        <f>VLOOKUP($J1062,'Material category'!B:D,2,0)</f>
        <v>WC GR</v>
      </c>
      <c r="O1062" s="123">
        <f>VLOOKUP(E1062,'Billing Type Category'!A:C,3,0)*$L1062</f>
        <v>1000</v>
      </c>
      <c r="P1062" s="123">
        <f>VLOOKUP($J1062,'Material category'!B:F,5,FALSE)*O1062</f>
        <v>62790</v>
      </c>
      <c r="Q1062" s="123">
        <f t="shared" si="80"/>
        <v>3598.4499999999971</v>
      </c>
      <c r="R1062" s="6">
        <f>VLOOKUP(E1062,'Billing Type Category'!A:C,3,0)*M1062</f>
        <v>59191.55</v>
      </c>
      <c r="S1062" s="6">
        <f>VLOOKUP($J1062,'Material category'!B:F,4,FALSE)*O1062</f>
        <v>72000</v>
      </c>
      <c r="T1062" s="6">
        <f t="shared" si="81"/>
        <v>4710.2803738317753</v>
      </c>
      <c r="U1062" s="6">
        <f t="shared" si="82"/>
        <v>63901.830373831777</v>
      </c>
      <c r="V1062" s="2" t="str">
        <f>VLOOKUP($J1062,'Material category'!B:D,3,0)</f>
        <v>WI</v>
      </c>
      <c r="W1062" s="2" t="str">
        <f>VLOOKUP(G1062,'Cust Category'!A:C,3,0)</f>
        <v>Key Account</v>
      </c>
      <c r="X1062" s="2" t="str">
        <f>VLOOKUP(G1062,'Cust Category'!A:C,2,0)</f>
        <v>CP All Public Company Limited</v>
      </c>
      <c r="Y1062" s="31">
        <f t="shared" si="83"/>
        <v>62.79</v>
      </c>
      <c r="Z1062">
        <f t="shared" si="84"/>
        <v>72</v>
      </c>
    </row>
    <row r="1063" spans="1:26">
      <c r="A1063" s="179">
        <v>45821</v>
      </c>
      <c r="B1063" s="178" t="s">
        <v>5655</v>
      </c>
      <c r="C1063" s="178" t="s">
        <v>5656</v>
      </c>
      <c r="D1063" s="178" t="s">
        <v>12</v>
      </c>
      <c r="E1063" s="178" t="s">
        <v>17</v>
      </c>
      <c r="F1063" s="178" t="s">
        <v>5657</v>
      </c>
      <c r="G1063" s="178" t="s">
        <v>1165</v>
      </c>
      <c r="H1063" s="178" t="s">
        <v>22</v>
      </c>
      <c r="I1063" s="178" t="s">
        <v>1382</v>
      </c>
      <c r="J1063" s="178" t="s">
        <v>4902</v>
      </c>
      <c r="K1063" s="178" t="s">
        <v>4821</v>
      </c>
      <c r="L1063" s="180">
        <v>500</v>
      </c>
      <c r="M1063" s="181">
        <v>66669.14</v>
      </c>
      <c r="N1063" s="2" t="str">
        <f>VLOOKUP($J1063,'Material category'!B:D,2,0)</f>
        <v>ME OB</v>
      </c>
      <c r="O1063" s="123">
        <f>VLOOKUP(E1063,'Billing Type Category'!A:C,3,0)*$L1063</f>
        <v>500</v>
      </c>
      <c r="P1063" s="123">
        <f>VLOOKUP($J1063,'Material category'!B:F,5,FALSE)*O1063</f>
        <v>69265</v>
      </c>
      <c r="Q1063" s="123">
        <f t="shared" si="80"/>
        <v>2595.8600000000006</v>
      </c>
      <c r="R1063" s="6">
        <f>VLOOKUP(E1063,'Billing Type Category'!A:C,3,0)*M1063</f>
        <v>66669.14</v>
      </c>
      <c r="S1063" s="6">
        <f>VLOOKUP($J1063,'Material category'!B:F,4,FALSE)*O1063</f>
        <v>80000</v>
      </c>
      <c r="T1063" s="6">
        <f t="shared" si="81"/>
        <v>5233.6448598130837</v>
      </c>
      <c r="U1063" s="6">
        <f t="shared" si="82"/>
        <v>71902.78485981308</v>
      </c>
      <c r="V1063" s="2" t="str">
        <f>VLOOKUP($J1063,'Material category'!B:D,3,0)</f>
        <v>EV</v>
      </c>
      <c r="W1063" s="2" t="str">
        <f>VLOOKUP(G1063,'Cust Category'!A:C,3,0)</f>
        <v>Key Account</v>
      </c>
      <c r="X1063" s="2" t="str">
        <f>VLOOKUP(G1063,'Cust Category'!A:C,2,0)</f>
        <v>CP All Public Company Limited</v>
      </c>
      <c r="Y1063" s="31">
        <f t="shared" si="83"/>
        <v>138.53</v>
      </c>
      <c r="Z1063">
        <f t="shared" si="84"/>
        <v>160</v>
      </c>
    </row>
    <row r="1064" spans="1:26">
      <c r="A1064" s="179">
        <v>45821</v>
      </c>
      <c r="B1064" s="178" t="s">
        <v>5655</v>
      </c>
      <c r="C1064" s="178" t="s">
        <v>5656</v>
      </c>
      <c r="D1064" s="178" t="s">
        <v>12</v>
      </c>
      <c r="E1064" s="178" t="s">
        <v>17</v>
      </c>
      <c r="F1064" s="178" t="s">
        <v>5657</v>
      </c>
      <c r="G1064" s="178" t="s">
        <v>1165</v>
      </c>
      <c r="H1064" s="178" t="s">
        <v>22</v>
      </c>
      <c r="I1064" s="178" t="s">
        <v>1382</v>
      </c>
      <c r="J1064" s="178" t="s">
        <v>4791</v>
      </c>
      <c r="K1064" s="178" t="s">
        <v>4820</v>
      </c>
      <c r="L1064" s="180">
        <v>500</v>
      </c>
      <c r="M1064" s="181">
        <v>66669.14</v>
      </c>
      <c r="N1064" s="2" t="str">
        <f>VLOOKUP($J1064,'Material category'!B:D,2,0)</f>
        <v>ME SB</v>
      </c>
      <c r="O1064" s="123">
        <f>VLOOKUP(E1064,'Billing Type Category'!A:C,3,0)*$L1064</f>
        <v>500</v>
      </c>
      <c r="P1064" s="123">
        <f>VLOOKUP($J1064,'Material category'!B:F,5,FALSE)*O1064</f>
        <v>69265</v>
      </c>
      <c r="Q1064" s="123">
        <f t="shared" si="80"/>
        <v>2595.8600000000006</v>
      </c>
      <c r="R1064" s="6">
        <f>VLOOKUP(E1064,'Billing Type Category'!A:C,3,0)*M1064</f>
        <v>66669.14</v>
      </c>
      <c r="S1064" s="6">
        <f>VLOOKUP($J1064,'Material category'!B:F,4,FALSE)*O1064</f>
        <v>80000</v>
      </c>
      <c r="T1064" s="6">
        <f t="shared" si="81"/>
        <v>5233.6448598130837</v>
      </c>
      <c r="U1064" s="6">
        <f t="shared" si="82"/>
        <v>71902.78485981308</v>
      </c>
      <c r="V1064" s="2" t="str">
        <f>VLOOKUP($J1064,'Material category'!B:D,3,0)</f>
        <v>EV</v>
      </c>
      <c r="W1064" s="2" t="str">
        <f>VLOOKUP(G1064,'Cust Category'!A:C,3,0)</f>
        <v>Key Account</v>
      </c>
      <c r="X1064" s="2" t="str">
        <f>VLOOKUP(G1064,'Cust Category'!A:C,2,0)</f>
        <v>CP All Public Company Limited</v>
      </c>
      <c r="Y1064" s="31">
        <f t="shared" si="83"/>
        <v>138.53</v>
      </c>
      <c r="Z1064">
        <f t="shared" si="84"/>
        <v>160</v>
      </c>
    </row>
    <row r="1065" spans="1:26">
      <c r="A1065" s="179">
        <v>45821</v>
      </c>
      <c r="B1065" s="178" t="s">
        <v>5655</v>
      </c>
      <c r="C1065" s="178" t="s">
        <v>5656</v>
      </c>
      <c r="D1065" s="178" t="s">
        <v>12</v>
      </c>
      <c r="E1065" s="178" t="s">
        <v>17</v>
      </c>
      <c r="F1065" s="178" t="s">
        <v>5657</v>
      </c>
      <c r="G1065" s="178" t="s">
        <v>1165</v>
      </c>
      <c r="H1065" s="178" t="s">
        <v>22</v>
      </c>
      <c r="I1065" s="178" t="s">
        <v>1382</v>
      </c>
      <c r="J1065" s="178" t="s">
        <v>4785</v>
      </c>
      <c r="K1065" s="178" t="s">
        <v>4832</v>
      </c>
      <c r="L1065" s="180">
        <v>10000</v>
      </c>
      <c r="M1065" s="181">
        <v>591915.26</v>
      </c>
      <c r="N1065" s="2" t="str">
        <f>VLOOKUP($J1065,'Material category'!B:D,2,0)</f>
        <v>CA FL</v>
      </c>
      <c r="O1065" s="123">
        <f>VLOOKUP(E1065,'Billing Type Category'!A:C,3,0)*$L1065</f>
        <v>10000</v>
      </c>
      <c r="P1065" s="123">
        <f>VLOOKUP($J1065,'Material category'!B:F,5,FALSE)*O1065</f>
        <v>627900</v>
      </c>
      <c r="Q1065" s="123">
        <f t="shared" si="80"/>
        <v>35984.739999999991</v>
      </c>
      <c r="R1065" s="6">
        <f>VLOOKUP(E1065,'Billing Type Category'!A:C,3,0)*M1065</f>
        <v>591915.26</v>
      </c>
      <c r="S1065" s="6">
        <f>VLOOKUP($J1065,'Material category'!B:F,4,FALSE)*O1065</f>
        <v>720000</v>
      </c>
      <c r="T1065" s="6">
        <f t="shared" si="81"/>
        <v>47102.803738317758</v>
      </c>
      <c r="U1065" s="6">
        <f t="shared" si="82"/>
        <v>639018.06373831781</v>
      </c>
      <c r="V1065" s="2" t="str">
        <f>VLOOKUP($J1065,'Material category'!B:D,3,0)</f>
        <v>CA</v>
      </c>
      <c r="W1065" s="2" t="str">
        <f>VLOOKUP(G1065,'Cust Category'!A:C,3,0)</f>
        <v>Key Account</v>
      </c>
      <c r="X1065" s="2" t="str">
        <f>VLOOKUP(G1065,'Cust Category'!A:C,2,0)</f>
        <v>CP All Public Company Limited</v>
      </c>
      <c r="Y1065" s="31">
        <f t="shared" si="83"/>
        <v>62.79</v>
      </c>
      <c r="Z1065">
        <f t="shared" si="84"/>
        <v>72</v>
      </c>
    </row>
    <row r="1066" spans="1:26">
      <c r="A1066" s="179">
        <v>45821</v>
      </c>
      <c r="B1066" s="178" t="s">
        <v>5655</v>
      </c>
      <c r="C1066" s="178" t="s">
        <v>5656</v>
      </c>
      <c r="D1066" s="178" t="s">
        <v>12</v>
      </c>
      <c r="E1066" s="178" t="s">
        <v>17</v>
      </c>
      <c r="F1066" s="178" t="s">
        <v>5657</v>
      </c>
      <c r="G1066" s="178" t="s">
        <v>1165</v>
      </c>
      <c r="H1066" s="178" t="s">
        <v>22</v>
      </c>
      <c r="I1066" s="178" t="s">
        <v>1382</v>
      </c>
      <c r="J1066" s="178" t="s">
        <v>4782</v>
      </c>
      <c r="K1066" s="178" t="s">
        <v>4833</v>
      </c>
      <c r="L1066" s="180">
        <v>1500</v>
      </c>
      <c r="M1066" s="181">
        <v>88787.29</v>
      </c>
      <c r="N1066" s="2" t="str">
        <f>VLOOKUP($J1066,'Material category'!B:D,2,0)</f>
        <v>CA BL</v>
      </c>
      <c r="O1066" s="123">
        <f>VLOOKUP(E1066,'Billing Type Category'!A:C,3,0)*$L1066</f>
        <v>1500</v>
      </c>
      <c r="P1066" s="123">
        <f>VLOOKUP($J1066,'Material category'!B:F,5,FALSE)*O1066</f>
        <v>94185</v>
      </c>
      <c r="Q1066" s="123">
        <f t="shared" si="80"/>
        <v>5397.7100000000064</v>
      </c>
      <c r="R1066" s="6">
        <f>VLOOKUP(E1066,'Billing Type Category'!A:C,3,0)*M1066</f>
        <v>88787.29</v>
      </c>
      <c r="S1066" s="6">
        <f>VLOOKUP($J1066,'Material category'!B:F,4,FALSE)*O1066</f>
        <v>108000</v>
      </c>
      <c r="T1066" s="6">
        <f t="shared" si="81"/>
        <v>7065.4205607476633</v>
      </c>
      <c r="U1066" s="6">
        <f t="shared" si="82"/>
        <v>95852.710560747655</v>
      </c>
      <c r="V1066" s="2" t="str">
        <f>VLOOKUP($J1066,'Material category'!B:D,3,0)</f>
        <v>CA</v>
      </c>
      <c r="W1066" s="2" t="str">
        <f>VLOOKUP(G1066,'Cust Category'!A:C,3,0)</f>
        <v>Key Account</v>
      </c>
      <c r="X1066" s="2" t="str">
        <f>VLOOKUP(G1066,'Cust Category'!A:C,2,0)</f>
        <v>CP All Public Company Limited</v>
      </c>
      <c r="Y1066" s="31">
        <f t="shared" si="83"/>
        <v>62.79</v>
      </c>
      <c r="Z1066">
        <f t="shared" si="84"/>
        <v>72</v>
      </c>
    </row>
    <row r="1067" spans="1:26">
      <c r="A1067" s="179">
        <v>45821</v>
      </c>
      <c r="B1067" s="178" t="s">
        <v>5655</v>
      </c>
      <c r="C1067" s="178" t="s">
        <v>5656</v>
      </c>
      <c r="D1067" s="178" t="s">
        <v>12</v>
      </c>
      <c r="E1067" s="178" t="s">
        <v>17</v>
      </c>
      <c r="F1067" s="178" t="s">
        <v>5657</v>
      </c>
      <c r="G1067" s="178" t="s">
        <v>1165</v>
      </c>
      <c r="H1067" s="178" t="s">
        <v>22</v>
      </c>
      <c r="I1067" s="178" t="s">
        <v>1382</v>
      </c>
      <c r="J1067" s="178" t="s">
        <v>4786</v>
      </c>
      <c r="K1067" s="178" t="s">
        <v>4854</v>
      </c>
      <c r="L1067" s="180">
        <v>1000</v>
      </c>
      <c r="M1067" s="181">
        <v>59191.53</v>
      </c>
      <c r="N1067" s="2" t="str">
        <f>VLOOKUP($J1067,'Material category'!B:D,2,0)</f>
        <v>CA MN</v>
      </c>
      <c r="O1067" s="123">
        <f>VLOOKUP(E1067,'Billing Type Category'!A:C,3,0)*$L1067</f>
        <v>1000</v>
      </c>
      <c r="P1067" s="123">
        <f>VLOOKUP($J1067,'Material category'!B:F,5,FALSE)*O1067</f>
        <v>62790</v>
      </c>
      <c r="Q1067" s="123">
        <f t="shared" si="80"/>
        <v>3598.4700000000012</v>
      </c>
      <c r="R1067" s="6">
        <f>VLOOKUP(E1067,'Billing Type Category'!A:C,3,0)*M1067</f>
        <v>59191.53</v>
      </c>
      <c r="S1067" s="6">
        <f>VLOOKUP($J1067,'Material category'!B:F,4,FALSE)*O1067</f>
        <v>72000</v>
      </c>
      <c r="T1067" s="6">
        <f t="shared" si="81"/>
        <v>4710.2803738317753</v>
      </c>
      <c r="U1067" s="6">
        <f t="shared" si="82"/>
        <v>63901.810373831773</v>
      </c>
      <c r="V1067" s="2" t="str">
        <f>VLOOKUP($J1067,'Material category'!B:D,3,0)</f>
        <v>CA</v>
      </c>
      <c r="W1067" s="2" t="str">
        <f>VLOOKUP(G1067,'Cust Category'!A:C,3,0)</f>
        <v>Key Account</v>
      </c>
      <c r="X1067" s="2" t="str">
        <f>VLOOKUP(G1067,'Cust Category'!A:C,2,0)</f>
        <v>CP All Public Company Limited</v>
      </c>
      <c r="Y1067" s="31">
        <f t="shared" si="83"/>
        <v>62.79</v>
      </c>
      <c r="Z1067">
        <f t="shared" si="84"/>
        <v>72</v>
      </c>
    </row>
    <row r="1068" spans="1:26">
      <c r="A1068" s="179">
        <v>45821</v>
      </c>
      <c r="B1068" s="178" t="s">
        <v>5655</v>
      </c>
      <c r="C1068" s="178" t="s">
        <v>5656</v>
      </c>
      <c r="D1068" s="178" t="s">
        <v>12</v>
      </c>
      <c r="E1068" s="178" t="s">
        <v>17</v>
      </c>
      <c r="F1068" s="178" t="s">
        <v>5657</v>
      </c>
      <c r="G1068" s="178" t="s">
        <v>1165</v>
      </c>
      <c r="H1068" s="178" t="s">
        <v>22</v>
      </c>
      <c r="I1068" s="178" t="s">
        <v>1382</v>
      </c>
      <c r="J1068" s="178" t="s">
        <v>4801</v>
      </c>
      <c r="K1068" s="178" t="s">
        <v>4834</v>
      </c>
      <c r="L1068" s="180">
        <v>5000</v>
      </c>
      <c r="M1068" s="181">
        <v>295957.73</v>
      </c>
      <c r="N1068" s="2" t="str">
        <f>VLOOKUP($J1068,'Material category'!B:D,2,0)</f>
        <v>CA 100S YL</v>
      </c>
      <c r="O1068" s="123">
        <f>VLOOKUP(E1068,'Billing Type Category'!A:C,3,0)*$L1068</f>
        <v>5000</v>
      </c>
      <c r="P1068" s="123">
        <f>VLOOKUP($J1068,'Material category'!B:F,5,FALSE)*O1068</f>
        <v>313950</v>
      </c>
      <c r="Q1068" s="123">
        <f t="shared" si="80"/>
        <v>17992.270000000019</v>
      </c>
      <c r="R1068" s="6">
        <f>VLOOKUP(E1068,'Billing Type Category'!A:C,3,0)*M1068</f>
        <v>295957.73</v>
      </c>
      <c r="S1068" s="6">
        <f>VLOOKUP($J1068,'Material category'!B:F,4,FALSE)*O1068</f>
        <v>360000</v>
      </c>
      <c r="T1068" s="6">
        <f t="shared" si="81"/>
        <v>23551.401869158879</v>
      </c>
      <c r="U1068" s="6">
        <f t="shared" si="82"/>
        <v>319509.13186915888</v>
      </c>
      <c r="V1068" s="2" t="str">
        <f>VLOOKUP($J1068,'Material category'!B:D,3,0)</f>
        <v>CAHD</v>
      </c>
      <c r="W1068" s="2" t="str">
        <f>VLOOKUP(G1068,'Cust Category'!A:C,3,0)</f>
        <v>Key Account</v>
      </c>
      <c r="X1068" s="2" t="str">
        <f>VLOOKUP(G1068,'Cust Category'!A:C,2,0)</f>
        <v>CP All Public Company Limited</v>
      </c>
      <c r="Y1068" s="31">
        <f t="shared" si="83"/>
        <v>62.79</v>
      </c>
      <c r="Z1068">
        <f t="shared" si="84"/>
        <v>72</v>
      </c>
    </row>
    <row r="1069" spans="1:26">
      <c r="A1069" s="179">
        <v>45821</v>
      </c>
      <c r="B1069" s="178" t="s">
        <v>5655</v>
      </c>
      <c r="C1069" s="178" t="s">
        <v>5656</v>
      </c>
      <c r="D1069" s="178" t="s">
        <v>12</v>
      </c>
      <c r="E1069" s="178" t="s">
        <v>17</v>
      </c>
      <c r="F1069" s="178" t="s">
        <v>5657</v>
      </c>
      <c r="G1069" s="178" t="s">
        <v>1165</v>
      </c>
      <c r="H1069" s="178" t="s">
        <v>22</v>
      </c>
      <c r="I1069" s="178" t="s">
        <v>1382</v>
      </c>
      <c r="J1069" s="178" t="s">
        <v>4806</v>
      </c>
      <c r="K1069" s="178" t="s">
        <v>4852</v>
      </c>
      <c r="L1069" s="180">
        <v>1000</v>
      </c>
      <c r="M1069" s="181">
        <v>59191.55</v>
      </c>
      <c r="N1069" s="2" t="str">
        <f>VLOOKUP($J1069,'Material category'!B:D,2,0)</f>
        <v>CA 100S GR</v>
      </c>
      <c r="O1069" s="123">
        <f>VLOOKUP(E1069,'Billing Type Category'!A:C,3,0)*$L1069</f>
        <v>1000</v>
      </c>
      <c r="P1069" s="123">
        <f>VLOOKUP($J1069,'Material category'!B:F,5,FALSE)*O1069</f>
        <v>62790</v>
      </c>
      <c r="Q1069" s="123">
        <f t="shared" si="80"/>
        <v>3598.4499999999971</v>
      </c>
      <c r="R1069" s="6">
        <f>VLOOKUP(E1069,'Billing Type Category'!A:C,3,0)*M1069</f>
        <v>59191.55</v>
      </c>
      <c r="S1069" s="6">
        <f>VLOOKUP($J1069,'Material category'!B:F,4,FALSE)*O1069</f>
        <v>72000</v>
      </c>
      <c r="T1069" s="6">
        <f t="shared" si="81"/>
        <v>4710.2803738317753</v>
      </c>
      <c r="U1069" s="6">
        <f t="shared" si="82"/>
        <v>63901.830373831777</v>
      </c>
      <c r="V1069" s="2" t="str">
        <f>VLOOKUP($J1069,'Material category'!B:D,3,0)</f>
        <v>CAHD</v>
      </c>
      <c r="W1069" s="2" t="str">
        <f>VLOOKUP(G1069,'Cust Category'!A:C,3,0)</f>
        <v>Key Account</v>
      </c>
      <c r="X1069" s="2" t="str">
        <f>VLOOKUP(G1069,'Cust Category'!A:C,2,0)</f>
        <v>CP All Public Company Limited</v>
      </c>
      <c r="Y1069" s="31">
        <f t="shared" si="83"/>
        <v>62.79</v>
      </c>
      <c r="Z1069">
        <f t="shared" si="84"/>
        <v>72</v>
      </c>
    </row>
    <row r="1070" spans="1:26">
      <c r="A1070" s="179">
        <v>45821</v>
      </c>
      <c r="B1070" s="178" t="s">
        <v>5658</v>
      </c>
      <c r="C1070" s="178" t="s">
        <v>5659</v>
      </c>
      <c r="D1070" s="178" t="s">
        <v>12</v>
      </c>
      <c r="E1070" s="178" t="s">
        <v>17</v>
      </c>
      <c r="F1070" s="178" t="s">
        <v>5660</v>
      </c>
      <c r="G1070" s="178" t="s">
        <v>1165</v>
      </c>
      <c r="H1070" s="178" t="s">
        <v>22</v>
      </c>
      <c r="I1070" s="178" t="s">
        <v>1382</v>
      </c>
      <c r="J1070" s="178" t="s">
        <v>4874</v>
      </c>
      <c r="K1070" s="178" t="s">
        <v>4822</v>
      </c>
      <c r="L1070" s="180">
        <v>500</v>
      </c>
      <c r="M1070" s="181">
        <v>49474.77</v>
      </c>
      <c r="N1070" s="2" t="str">
        <f>VLOOKUP($J1070,'Material category'!B:D,2,0)</f>
        <v>WI BL</v>
      </c>
      <c r="O1070" s="123">
        <f>VLOOKUP(E1070,'Billing Type Category'!A:C,3,0)*$L1070</f>
        <v>500</v>
      </c>
      <c r="P1070" s="123">
        <f>VLOOKUP($J1070,'Material category'!B:F,5,FALSE)*O1070</f>
        <v>52075</v>
      </c>
      <c r="Q1070" s="123">
        <f t="shared" si="80"/>
        <v>2600.2300000000032</v>
      </c>
      <c r="R1070" s="6">
        <f>VLOOKUP(E1070,'Billing Type Category'!A:C,3,0)*M1070</f>
        <v>49474.77</v>
      </c>
      <c r="S1070" s="6">
        <f>VLOOKUP($J1070,'Material category'!B:F,4,FALSE)*O1070</f>
        <v>60000</v>
      </c>
      <c r="T1070" s="6">
        <f t="shared" si="81"/>
        <v>3925.233644859813</v>
      </c>
      <c r="U1070" s="6">
        <f t="shared" si="82"/>
        <v>53400.003644859811</v>
      </c>
      <c r="V1070" s="2" t="str">
        <f>VLOOKUP($J1070,'Material category'!B:D,3,0)</f>
        <v>WI</v>
      </c>
      <c r="W1070" s="2" t="str">
        <f>VLOOKUP(G1070,'Cust Category'!A:C,3,0)</f>
        <v>Key Account</v>
      </c>
      <c r="X1070" s="2" t="str">
        <f>VLOOKUP(G1070,'Cust Category'!A:C,2,0)</f>
        <v>CP All Public Company Limited</v>
      </c>
      <c r="Y1070" s="31">
        <f t="shared" si="83"/>
        <v>104.15</v>
      </c>
      <c r="Z1070">
        <f t="shared" si="84"/>
        <v>120</v>
      </c>
    </row>
    <row r="1071" spans="1:26">
      <c r="A1071" s="179">
        <v>45821</v>
      </c>
      <c r="B1071" s="178" t="s">
        <v>5658</v>
      </c>
      <c r="C1071" s="178" t="s">
        <v>5659</v>
      </c>
      <c r="D1071" s="178" t="s">
        <v>12</v>
      </c>
      <c r="E1071" s="178" t="s">
        <v>17</v>
      </c>
      <c r="F1071" s="178" t="s">
        <v>5660</v>
      </c>
      <c r="G1071" s="178" t="s">
        <v>1165</v>
      </c>
      <c r="H1071" s="178" t="s">
        <v>22</v>
      </c>
      <c r="I1071" s="178" t="s">
        <v>1382</v>
      </c>
      <c r="J1071" s="178" t="s">
        <v>4898</v>
      </c>
      <c r="K1071" s="178" t="s">
        <v>4830</v>
      </c>
      <c r="L1071" s="180">
        <v>2000</v>
      </c>
      <c r="M1071" s="181">
        <v>118383.09</v>
      </c>
      <c r="N1071" s="2" t="str">
        <f>VLOOKUP($J1071,'Material category'!B:D,2,0)</f>
        <v>WC RE</v>
      </c>
      <c r="O1071" s="123">
        <f>VLOOKUP(E1071,'Billing Type Category'!A:C,3,0)*$L1071</f>
        <v>2000</v>
      </c>
      <c r="P1071" s="123">
        <f>VLOOKUP($J1071,'Material category'!B:F,5,FALSE)*O1071</f>
        <v>125580</v>
      </c>
      <c r="Q1071" s="123">
        <f t="shared" si="80"/>
        <v>7196.9100000000035</v>
      </c>
      <c r="R1071" s="6">
        <f>VLOOKUP(E1071,'Billing Type Category'!A:C,3,0)*M1071</f>
        <v>118383.09</v>
      </c>
      <c r="S1071" s="6">
        <f>VLOOKUP($J1071,'Material category'!B:F,4,FALSE)*O1071</f>
        <v>144000</v>
      </c>
      <c r="T1071" s="6">
        <f t="shared" si="81"/>
        <v>9420.5607476635505</v>
      </c>
      <c r="U1071" s="6">
        <f t="shared" si="82"/>
        <v>127803.65074766355</v>
      </c>
      <c r="V1071" s="2" t="str">
        <f>VLOOKUP($J1071,'Material category'!B:D,3,0)</f>
        <v>WI</v>
      </c>
      <c r="W1071" s="2" t="str">
        <f>VLOOKUP(G1071,'Cust Category'!A:C,3,0)</f>
        <v>Key Account</v>
      </c>
      <c r="X1071" s="2" t="str">
        <f>VLOOKUP(G1071,'Cust Category'!A:C,2,0)</f>
        <v>CP All Public Company Limited</v>
      </c>
      <c r="Y1071" s="31">
        <f t="shared" si="83"/>
        <v>62.79</v>
      </c>
      <c r="Z1071">
        <f t="shared" si="84"/>
        <v>72</v>
      </c>
    </row>
    <row r="1072" spans="1:26">
      <c r="A1072" s="179">
        <v>45821</v>
      </c>
      <c r="B1072" s="178" t="s">
        <v>5658</v>
      </c>
      <c r="C1072" s="178" t="s">
        <v>5659</v>
      </c>
      <c r="D1072" s="178" t="s">
        <v>12</v>
      </c>
      <c r="E1072" s="178" t="s">
        <v>17</v>
      </c>
      <c r="F1072" s="178" t="s">
        <v>5660</v>
      </c>
      <c r="G1072" s="178" t="s">
        <v>1165</v>
      </c>
      <c r="H1072" s="178" t="s">
        <v>22</v>
      </c>
      <c r="I1072" s="178" t="s">
        <v>1382</v>
      </c>
      <c r="J1072" s="178" t="s">
        <v>4886</v>
      </c>
      <c r="K1072" s="178" t="s">
        <v>4829</v>
      </c>
      <c r="L1072" s="180">
        <v>2000</v>
      </c>
      <c r="M1072" s="181">
        <v>118383.09</v>
      </c>
      <c r="N1072" s="2" t="str">
        <f>VLOOKUP($J1072,'Material category'!B:D,2,0)</f>
        <v>WC BL</v>
      </c>
      <c r="O1072" s="123">
        <f>VLOOKUP(E1072,'Billing Type Category'!A:C,3,0)*$L1072</f>
        <v>2000</v>
      </c>
      <c r="P1072" s="123">
        <f>VLOOKUP($J1072,'Material category'!B:F,5,FALSE)*O1072</f>
        <v>125580</v>
      </c>
      <c r="Q1072" s="123">
        <f t="shared" si="80"/>
        <v>7196.9100000000035</v>
      </c>
      <c r="R1072" s="6">
        <f>VLOOKUP(E1072,'Billing Type Category'!A:C,3,0)*M1072</f>
        <v>118383.09</v>
      </c>
      <c r="S1072" s="6">
        <f>VLOOKUP($J1072,'Material category'!B:F,4,FALSE)*O1072</f>
        <v>144000</v>
      </c>
      <c r="T1072" s="6">
        <f t="shared" si="81"/>
        <v>9420.5607476635505</v>
      </c>
      <c r="U1072" s="6">
        <f t="shared" si="82"/>
        <v>127803.65074766355</v>
      </c>
      <c r="V1072" s="2" t="str">
        <f>VLOOKUP($J1072,'Material category'!B:D,3,0)</f>
        <v>WI</v>
      </c>
      <c r="W1072" s="2" t="str">
        <f>VLOOKUP(G1072,'Cust Category'!A:C,3,0)</f>
        <v>Key Account</v>
      </c>
      <c r="X1072" s="2" t="str">
        <f>VLOOKUP(G1072,'Cust Category'!A:C,2,0)</f>
        <v>CP All Public Company Limited</v>
      </c>
      <c r="Y1072" s="31">
        <f t="shared" si="83"/>
        <v>62.79</v>
      </c>
      <c r="Z1072">
        <f t="shared" si="84"/>
        <v>72</v>
      </c>
    </row>
    <row r="1073" spans="1:26">
      <c r="A1073" s="179">
        <v>45821</v>
      </c>
      <c r="B1073" s="178" t="s">
        <v>5658</v>
      </c>
      <c r="C1073" s="178" t="s">
        <v>5659</v>
      </c>
      <c r="D1073" s="178" t="s">
        <v>12</v>
      </c>
      <c r="E1073" s="178" t="s">
        <v>17</v>
      </c>
      <c r="F1073" s="178" t="s">
        <v>5660</v>
      </c>
      <c r="G1073" s="178" t="s">
        <v>1165</v>
      </c>
      <c r="H1073" s="178" t="s">
        <v>22</v>
      </c>
      <c r="I1073" s="178" t="s">
        <v>1382</v>
      </c>
      <c r="J1073" s="178" t="s">
        <v>4900</v>
      </c>
      <c r="K1073" s="178" t="s">
        <v>4831</v>
      </c>
      <c r="L1073" s="180">
        <v>1500</v>
      </c>
      <c r="M1073" s="181">
        <v>88787.32</v>
      </c>
      <c r="N1073" s="2" t="str">
        <f>VLOOKUP($J1073,'Material category'!B:D,2,0)</f>
        <v>WC GR</v>
      </c>
      <c r="O1073" s="123">
        <f>VLOOKUP(E1073,'Billing Type Category'!A:C,3,0)*$L1073</f>
        <v>1500</v>
      </c>
      <c r="P1073" s="123">
        <f>VLOOKUP($J1073,'Material category'!B:F,5,FALSE)*O1073</f>
        <v>94185</v>
      </c>
      <c r="Q1073" s="123">
        <f t="shared" si="80"/>
        <v>5397.679999999993</v>
      </c>
      <c r="R1073" s="6">
        <f>VLOOKUP(E1073,'Billing Type Category'!A:C,3,0)*M1073</f>
        <v>88787.32</v>
      </c>
      <c r="S1073" s="6">
        <f>VLOOKUP($J1073,'Material category'!B:F,4,FALSE)*O1073</f>
        <v>108000</v>
      </c>
      <c r="T1073" s="6">
        <f t="shared" si="81"/>
        <v>7065.4205607476633</v>
      </c>
      <c r="U1073" s="6">
        <f t="shared" si="82"/>
        <v>95852.740560747668</v>
      </c>
      <c r="V1073" s="2" t="str">
        <f>VLOOKUP($J1073,'Material category'!B:D,3,0)</f>
        <v>WI</v>
      </c>
      <c r="W1073" s="2" t="str">
        <f>VLOOKUP(G1073,'Cust Category'!A:C,3,0)</f>
        <v>Key Account</v>
      </c>
      <c r="X1073" s="2" t="str">
        <f>VLOOKUP(G1073,'Cust Category'!A:C,2,0)</f>
        <v>CP All Public Company Limited</v>
      </c>
      <c r="Y1073" s="31">
        <f t="shared" si="83"/>
        <v>62.79</v>
      </c>
      <c r="Z1073">
        <f t="shared" si="84"/>
        <v>72</v>
      </c>
    </row>
    <row r="1074" spans="1:26">
      <c r="A1074" s="179">
        <v>45821</v>
      </c>
      <c r="B1074" s="178" t="s">
        <v>5661</v>
      </c>
      <c r="C1074" s="178" t="s">
        <v>5662</v>
      </c>
      <c r="D1074" s="178" t="s">
        <v>12</v>
      </c>
      <c r="E1074" s="178" t="s">
        <v>17</v>
      </c>
      <c r="F1074" s="178" t="s">
        <v>5663</v>
      </c>
      <c r="G1074" s="178" t="s">
        <v>1165</v>
      </c>
      <c r="H1074" s="178" t="s">
        <v>22</v>
      </c>
      <c r="I1074" s="178" t="s">
        <v>1384</v>
      </c>
      <c r="J1074" s="178" t="s">
        <v>4902</v>
      </c>
      <c r="K1074" s="178" t="s">
        <v>4821</v>
      </c>
      <c r="L1074" s="180">
        <v>500</v>
      </c>
      <c r="M1074" s="181">
        <v>66669.14</v>
      </c>
      <c r="N1074" s="2" t="str">
        <f>VLOOKUP($J1074,'Material category'!B:D,2,0)</f>
        <v>ME OB</v>
      </c>
      <c r="O1074" s="123">
        <f>VLOOKUP(E1074,'Billing Type Category'!A:C,3,0)*$L1074</f>
        <v>500</v>
      </c>
      <c r="P1074" s="123">
        <f>VLOOKUP($J1074,'Material category'!B:F,5,FALSE)*O1074</f>
        <v>69265</v>
      </c>
      <c r="Q1074" s="123">
        <f t="shared" si="80"/>
        <v>2595.8600000000006</v>
      </c>
      <c r="R1074" s="6">
        <f>VLOOKUP(E1074,'Billing Type Category'!A:C,3,0)*M1074</f>
        <v>66669.14</v>
      </c>
      <c r="S1074" s="6">
        <f>VLOOKUP($J1074,'Material category'!B:F,4,FALSE)*O1074</f>
        <v>80000</v>
      </c>
      <c r="T1074" s="6">
        <f t="shared" si="81"/>
        <v>5233.6448598130837</v>
      </c>
      <c r="U1074" s="6">
        <f t="shared" si="82"/>
        <v>71902.78485981308</v>
      </c>
      <c r="V1074" s="2" t="str">
        <f>VLOOKUP($J1074,'Material category'!B:D,3,0)</f>
        <v>EV</v>
      </c>
      <c r="W1074" s="2" t="str">
        <f>VLOOKUP(G1074,'Cust Category'!A:C,3,0)</f>
        <v>Key Account</v>
      </c>
      <c r="X1074" s="2" t="str">
        <f>VLOOKUP(G1074,'Cust Category'!A:C,2,0)</f>
        <v>CP All Public Company Limited</v>
      </c>
      <c r="Y1074" s="31">
        <f t="shared" si="83"/>
        <v>138.53</v>
      </c>
      <c r="Z1074">
        <f t="shared" si="84"/>
        <v>160</v>
      </c>
    </row>
    <row r="1075" spans="1:26">
      <c r="A1075" s="179">
        <v>45821</v>
      </c>
      <c r="B1075" s="178" t="s">
        <v>5661</v>
      </c>
      <c r="C1075" s="178" t="s">
        <v>5662</v>
      </c>
      <c r="D1075" s="178" t="s">
        <v>12</v>
      </c>
      <c r="E1075" s="178" t="s">
        <v>17</v>
      </c>
      <c r="F1075" s="178" t="s">
        <v>5663</v>
      </c>
      <c r="G1075" s="178" t="s">
        <v>1165</v>
      </c>
      <c r="H1075" s="178" t="s">
        <v>22</v>
      </c>
      <c r="I1075" s="178" t="s">
        <v>1384</v>
      </c>
      <c r="J1075" s="178" t="s">
        <v>4791</v>
      </c>
      <c r="K1075" s="178" t="s">
        <v>4820</v>
      </c>
      <c r="L1075" s="180">
        <v>500</v>
      </c>
      <c r="M1075" s="181">
        <v>66669.14</v>
      </c>
      <c r="N1075" s="2" t="str">
        <f>VLOOKUP($J1075,'Material category'!B:D,2,0)</f>
        <v>ME SB</v>
      </c>
      <c r="O1075" s="123">
        <f>VLOOKUP(E1075,'Billing Type Category'!A:C,3,0)*$L1075</f>
        <v>500</v>
      </c>
      <c r="P1075" s="123">
        <f>VLOOKUP($J1075,'Material category'!B:F,5,FALSE)*O1075</f>
        <v>69265</v>
      </c>
      <c r="Q1075" s="123">
        <f t="shared" si="80"/>
        <v>2595.8600000000006</v>
      </c>
      <c r="R1075" s="6">
        <f>VLOOKUP(E1075,'Billing Type Category'!A:C,3,0)*M1075</f>
        <v>66669.14</v>
      </c>
      <c r="S1075" s="6">
        <f>VLOOKUP($J1075,'Material category'!B:F,4,FALSE)*O1075</f>
        <v>80000</v>
      </c>
      <c r="T1075" s="6">
        <f t="shared" si="81"/>
        <v>5233.6448598130837</v>
      </c>
      <c r="U1075" s="6">
        <f t="shared" si="82"/>
        <v>71902.78485981308</v>
      </c>
      <c r="V1075" s="2" t="str">
        <f>VLOOKUP($J1075,'Material category'!B:D,3,0)</f>
        <v>EV</v>
      </c>
      <c r="W1075" s="2" t="str">
        <f>VLOOKUP(G1075,'Cust Category'!A:C,3,0)</f>
        <v>Key Account</v>
      </c>
      <c r="X1075" s="2" t="str">
        <f>VLOOKUP(G1075,'Cust Category'!A:C,2,0)</f>
        <v>CP All Public Company Limited</v>
      </c>
      <c r="Y1075" s="31">
        <f t="shared" si="83"/>
        <v>138.53</v>
      </c>
      <c r="Z1075">
        <f t="shared" si="84"/>
        <v>160</v>
      </c>
    </row>
    <row r="1076" spans="1:26">
      <c r="A1076" s="179">
        <v>45821</v>
      </c>
      <c r="B1076" s="178" t="s">
        <v>5661</v>
      </c>
      <c r="C1076" s="178" t="s">
        <v>5662</v>
      </c>
      <c r="D1076" s="178" t="s">
        <v>12</v>
      </c>
      <c r="E1076" s="178" t="s">
        <v>17</v>
      </c>
      <c r="F1076" s="178" t="s">
        <v>5663</v>
      </c>
      <c r="G1076" s="178" t="s">
        <v>1165</v>
      </c>
      <c r="H1076" s="178" t="s">
        <v>22</v>
      </c>
      <c r="I1076" s="178" t="s">
        <v>1384</v>
      </c>
      <c r="J1076" s="178" t="s">
        <v>4792</v>
      </c>
      <c r="K1076" s="178" t="s">
        <v>4851</v>
      </c>
      <c r="L1076" s="180">
        <v>500</v>
      </c>
      <c r="M1076" s="181">
        <v>71463.77</v>
      </c>
      <c r="N1076" s="2" t="str">
        <f>VLOOKUP($J1076,'Material category'!B:D,2,0)</f>
        <v>ME OP</v>
      </c>
      <c r="O1076" s="123">
        <f>VLOOKUP(E1076,'Billing Type Category'!A:C,3,0)*$L1076</f>
        <v>500</v>
      </c>
      <c r="P1076" s="123">
        <f>VLOOKUP($J1076,'Material category'!B:F,5,FALSE)*O1076</f>
        <v>75775</v>
      </c>
      <c r="Q1076" s="123">
        <f t="shared" si="80"/>
        <v>4311.2299999999959</v>
      </c>
      <c r="R1076" s="6">
        <f>VLOOKUP(E1076,'Billing Type Category'!A:C,3,0)*M1076</f>
        <v>71463.77</v>
      </c>
      <c r="S1076" s="6">
        <f>VLOOKUP($J1076,'Material category'!B:F,4,FALSE)*O1076</f>
        <v>87500</v>
      </c>
      <c r="T1076" s="6">
        <f t="shared" si="81"/>
        <v>5724.2990654205605</v>
      </c>
      <c r="U1076" s="6">
        <f t="shared" si="82"/>
        <v>77188.069065420568</v>
      </c>
      <c r="V1076" s="2" t="str">
        <f>VLOOKUP($J1076,'Material category'!B:D,3,0)</f>
        <v>EV</v>
      </c>
      <c r="W1076" s="2" t="str">
        <f>VLOOKUP(G1076,'Cust Category'!A:C,3,0)</f>
        <v>Key Account</v>
      </c>
      <c r="X1076" s="2" t="str">
        <f>VLOOKUP(G1076,'Cust Category'!A:C,2,0)</f>
        <v>CP All Public Company Limited</v>
      </c>
      <c r="Y1076" s="31">
        <f t="shared" si="83"/>
        <v>151.55000000000001</v>
      </c>
      <c r="Z1076">
        <f t="shared" si="84"/>
        <v>175</v>
      </c>
    </row>
    <row r="1077" spans="1:26">
      <c r="A1077" s="179">
        <v>45821</v>
      </c>
      <c r="B1077" s="178" t="s">
        <v>5661</v>
      </c>
      <c r="C1077" s="178" t="s">
        <v>5662</v>
      </c>
      <c r="D1077" s="178" t="s">
        <v>12</v>
      </c>
      <c r="E1077" s="178" t="s">
        <v>17</v>
      </c>
      <c r="F1077" s="178" t="s">
        <v>5663</v>
      </c>
      <c r="G1077" s="178" t="s">
        <v>1165</v>
      </c>
      <c r="H1077" s="178" t="s">
        <v>22</v>
      </c>
      <c r="I1077" s="178" t="s">
        <v>1384</v>
      </c>
      <c r="J1077" s="178" t="s">
        <v>4785</v>
      </c>
      <c r="K1077" s="178" t="s">
        <v>4832</v>
      </c>
      <c r="L1077" s="180">
        <v>2500</v>
      </c>
      <c r="M1077" s="181">
        <v>147978.81</v>
      </c>
      <c r="N1077" s="2" t="str">
        <f>VLOOKUP($J1077,'Material category'!B:D,2,0)</f>
        <v>CA FL</v>
      </c>
      <c r="O1077" s="123">
        <f>VLOOKUP(E1077,'Billing Type Category'!A:C,3,0)*$L1077</f>
        <v>2500</v>
      </c>
      <c r="P1077" s="123">
        <f>VLOOKUP($J1077,'Material category'!B:F,5,FALSE)*O1077</f>
        <v>156975</v>
      </c>
      <c r="Q1077" s="123">
        <f t="shared" si="80"/>
        <v>8996.1900000000023</v>
      </c>
      <c r="R1077" s="6">
        <f>VLOOKUP(E1077,'Billing Type Category'!A:C,3,0)*M1077</f>
        <v>147978.81</v>
      </c>
      <c r="S1077" s="6">
        <f>VLOOKUP($J1077,'Material category'!B:F,4,FALSE)*O1077</f>
        <v>180000</v>
      </c>
      <c r="T1077" s="6">
        <f t="shared" si="81"/>
        <v>11775.700934579439</v>
      </c>
      <c r="U1077" s="6">
        <f t="shared" si="82"/>
        <v>159754.51093457945</v>
      </c>
      <c r="V1077" s="2" t="str">
        <f>VLOOKUP($J1077,'Material category'!B:D,3,0)</f>
        <v>CA</v>
      </c>
      <c r="W1077" s="2" t="str">
        <f>VLOOKUP(G1077,'Cust Category'!A:C,3,0)</f>
        <v>Key Account</v>
      </c>
      <c r="X1077" s="2" t="str">
        <f>VLOOKUP(G1077,'Cust Category'!A:C,2,0)</f>
        <v>CP All Public Company Limited</v>
      </c>
      <c r="Y1077" s="31">
        <f t="shared" si="83"/>
        <v>62.79</v>
      </c>
      <c r="Z1077">
        <f t="shared" si="84"/>
        <v>72</v>
      </c>
    </row>
    <row r="1078" spans="1:26">
      <c r="A1078" s="179">
        <v>45821</v>
      </c>
      <c r="B1078" s="178" t="s">
        <v>5661</v>
      </c>
      <c r="C1078" s="178" t="s">
        <v>5662</v>
      </c>
      <c r="D1078" s="178" t="s">
        <v>12</v>
      </c>
      <c r="E1078" s="178" t="s">
        <v>17</v>
      </c>
      <c r="F1078" s="178" t="s">
        <v>5663</v>
      </c>
      <c r="G1078" s="178" t="s">
        <v>1165</v>
      </c>
      <c r="H1078" s="178" t="s">
        <v>22</v>
      </c>
      <c r="I1078" s="178" t="s">
        <v>1384</v>
      </c>
      <c r="J1078" s="178" t="s">
        <v>4782</v>
      </c>
      <c r="K1078" s="178" t="s">
        <v>4833</v>
      </c>
      <c r="L1078" s="180">
        <v>1500</v>
      </c>
      <c r="M1078" s="181">
        <v>88787.29</v>
      </c>
      <c r="N1078" s="2" t="str">
        <f>VLOOKUP($J1078,'Material category'!B:D,2,0)</f>
        <v>CA BL</v>
      </c>
      <c r="O1078" s="123">
        <f>VLOOKUP(E1078,'Billing Type Category'!A:C,3,0)*$L1078</f>
        <v>1500</v>
      </c>
      <c r="P1078" s="123">
        <f>VLOOKUP($J1078,'Material category'!B:F,5,FALSE)*O1078</f>
        <v>94185</v>
      </c>
      <c r="Q1078" s="123">
        <f t="shared" si="80"/>
        <v>5397.7100000000064</v>
      </c>
      <c r="R1078" s="6">
        <f>VLOOKUP(E1078,'Billing Type Category'!A:C,3,0)*M1078</f>
        <v>88787.29</v>
      </c>
      <c r="S1078" s="6">
        <f>VLOOKUP($J1078,'Material category'!B:F,4,FALSE)*O1078</f>
        <v>108000</v>
      </c>
      <c r="T1078" s="6">
        <f t="shared" si="81"/>
        <v>7065.4205607476633</v>
      </c>
      <c r="U1078" s="6">
        <f t="shared" si="82"/>
        <v>95852.710560747655</v>
      </c>
      <c r="V1078" s="2" t="str">
        <f>VLOOKUP($J1078,'Material category'!B:D,3,0)</f>
        <v>CA</v>
      </c>
      <c r="W1078" s="2" t="str">
        <f>VLOOKUP(G1078,'Cust Category'!A:C,3,0)</f>
        <v>Key Account</v>
      </c>
      <c r="X1078" s="2" t="str">
        <f>VLOOKUP(G1078,'Cust Category'!A:C,2,0)</f>
        <v>CP All Public Company Limited</v>
      </c>
      <c r="Y1078" s="31">
        <f t="shared" si="83"/>
        <v>62.79</v>
      </c>
      <c r="Z1078">
        <f t="shared" si="84"/>
        <v>72</v>
      </c>
    </row>
    <row r="1079" spans="1:26">
      <c r="A1079" s="179">
        <v>45821</v>
      </c>
      <c r="B1079" s="178" t="s">
        <v>5661</v>
      </c>
      <c r="C1079" s="178" t="s">
        <v>5662</v>
      </c>
      <c r="D1079" s="178" t="s">
        <v>12</v>
      </c>
      <c r="E1079" s="178" t="s">
        <v>17</v>
      </c>
      <c r="F1079" s="178" t="s">
        <v>5663</v>
      </c>
      <c r="G1079" s="178" t="s">
        <v>1165</v>
      </c>
      <c r="H1079" s="178" t="s">
        <v>22</v>
      </c>
      <c r="I1079" s="178" t="s">
        <v>1384</v>
      </c>
      <c r="J1079" s="178" t="s">
        <v>4786</v>
      </c>
      <c r="K1079" s="178" t="s">
        <v>4854</v>
      </c>
      <c r="L1079" s="180">
        <v>500</v>
      </c>
      <c r="M1079" s="181">
        <v>29595.759999999998</v>
      </c>
      <c r="N1079" s="2" t="str">
        <f>VLOOKUP($J1079,'Material category'!B:D,2,0)</f>
        <v>CA MN</v>
      </c>
      <c r="O1079" s="123">
        <f>VLOOKUP(E1079,'Billing Type Category'!A:C,3,0)*$L1079</f>
        <v>500</v>
      </c>
      <c r="P1079" s="123">
        <f>VLOOKUP($J1079,'Material category'!B:F,5,FALSE)*O1079</f>
        <v>31395</v>
      </c>
      <c r="Q1079" s="123">
        <f t="shared" si="80"/>
        <v>1799.2400000000016</v>
      </c>
      <c r="R1079" s="6">
        <f>VLOOKUP(E1079,'Billing Type Category'!A:C,3,0)*M1079</f>
        <v>29595.759999999998</v>
      </c>
      <c r="S1079" s="6">
        <f>VLOOKUP($J1079,'Material category'!B:F,4,FALSE)*O1079</f>
        <v>36000</v>
      </c>
      <c r="T1079" s="6">
        <f t="shared" si="81"/>
        <v>2355.1401869158876</v>
      </c>
      <c r="U1079" s="6">
        <f t="shared" si="82"/>
        <v>31950.900186915886</v>
      </c>
      <c r="V1079" s="2" t="str">
        <f>VLOOKUP($J1079,'Material category'!B:D,3,0)</f>
        <v>CA</v>
      </c>
      <c r="W1079" s="2" t="str">
        <f>VLOOKUP(G1079,'Cust Category'!A:C,3,0)</f>
        <v>Key Account</v>
      </c>
      <c r="X1079" s="2" t="str">
        <f>VLOOKUP(G1079,'Cust Category'!A:C,2,0)</f>
        <v>CP All Public Company Limited</v>
      </c>
      <c r="Y1079" s="31">
        <f t="shared" si="83"/>
        <v>62.79</v>
      </c>
      <c r="Z1079">
        <f t="shared" si="84"/>
        <v>72</v>
      </c>
    </row>
    <row r="1080" spans="1:26">
      <c r="A1080" s="179">
        <v>45821</v>
      </c>
      <c r="B1080" s="178" t="s">
        <v>5661</v>
      </c>
      <c r="C1080" s="178" t="s">
        <v>5662</v>
      </c>
      <c r="D1080" s="178" t="s">
        <v>12</v>
      </c>
      <c r="E1080" s="178" t="s">
        <v>17</v>
      </c>
      <c r="F1080" s="178" t="s">
        <v>5663</v>
      </c>
      <c r="G1080" s="178" t="s">
        <v>1165</v>
      </c>
      <c r="H1080" s="178" t="s">
        <v>22</v>
      </c>
      <c r="I1080" s="178" t="s">
        <v>1384</v>
      </c>
      <c r="J1080" s="178" t="s">
        <v>4801</v>
      </c>
      <c r="K1080" s="178" t="s">
        <v>4834</v>
      </c>
      <c r="L1080" s="180">
        <v>2500</v>
      </c>
      <c r="M1080" s="181">
        <v>147978.85999999999</v>
      </c>
      <c r="N1080" s="2" t="str">
        <f>VLOOKUP($J1080,'Material category'!B:D,2,0)</f>
        <v>CA 100S YL</v>
      </c>
      <c r="O1080" s="123">
        <f>VLOOKUP(E1080,'Billing Type Category'!A:C,3,0)*$L1080</f>
        <v>2500</v>
      </c>
      <c r="P1080" s="123">
        <f>VLOOKUP($J1080,'Material category'!B:F,5,FALSE)*O1080</f>
        <v>156975</v>
      </c>
      <c r="Q1080" s="123">
        <f t="shared" si="80"/>
        <v>8996.140000000014</v>
      </c>
      <c r="R1080" s="6">
        <f>VLOOKUP(E1080,'Billing Type Category'!A:C,3,0)*M1080</f>
        <v>147978.85999999999</v>
      </c>
      <c r="S1080" s="6">
        <f>VLOOKUP($J1080,'Material category'!B:F,4,FALSE)*O1080</f>
        <v>180000</v>
      </c>
      <c r="T1080" s="6">
        <f t="shared" si="81"/>
        <v>11775.700934579439</v>
      </c>
      <c r="U1080" s="6">
        <f t="shared" si="82"/>
        <v>159754.56093457944</v>
      </c>
      <c r="V1080" s="2" t="str">
        <f>VLOOKUP($J1080,'Material category'!B:D,3,0)</f>
        <v>CAHD</v>
      </c>
      <c r="W1080" s="2" t="str">
        <f>VLOOKUP(G1080,'Cust Category'!A:C,3,0)</f>
        <v>Key Account</v>
      </c>
      <c r="X1080" s="2" t="str">
        <f>VLOOKUP(G1080,'Cust Category'!A:C,2,0)</f>
        <v>CP All Public Company Limited</v>
      </c>
      <c r="Y1080" s="31">
        <f t="shared" si="83"/>
        <v>62.79</v>
      </c>
      <c r="Z1080">
        <f t="shared" si="84"/>
        <v>72</v>
      </c>
    </row>
    <row r="1081" spans="1:26">
      <c r="A1081" s="179">
        <v>45821</v>
      </c>
      <c r="B1081" s="178" t="s">
        <v>5661</v>
      </c>
      <c r="C1081" s="178" t="s">
        <v>5662</v>
      </c>
      <c r="D1081" s="178" t="s">
        <v>12</v>
      </c>
      <c r="E1081" s="178" t="s">
        <v>17</v>
      </c>
      <c r="F1081" s="178" t="s">
        <v>5663</v>
      </c>
      <c r="G1081" s="178" t="s">
        <v>1165</v>
      </c>
      <c r="H1081" s="178" t="s">
        <v>22</v>
      </c>
      <c r="I1081" s="178" t="s">
        <v>1384</v>
      </c>
      <c r="J1081" s="178" t="s">
        <v>4806</v>
      </c>
      <c r="K1081" s="178" t="s">
        <v>4852</v>
      </c>
      <c r="L1081" s="180">
        <v>1000</v>
      </c>
      <c r="M1081" s="181">
        <v>59191.55</v>
      </c>
      <c r="N1081" s="2" t="str">
        <f>VLOOKUP($J1081,'Material category'!B:D,2,0)</f>
        <v>CA 100S GR</v>
      </c>
      <c r="O1081" s="123">
        <f>VLOOKUP(E1081,'Billing Type Category'!A:C,3,0)*$L1081</f>
        <v>1000</v>
      </c>
      <c r="P1081" s="123">
        <f>VLOOKUP($J1081,'Material category'!B:F,5,FALSE)*O1081</f>
        <v>62790</v>
      </c>
      <c r="Q1081" s="123">
        <f t="shared" si="80"/>
        <v>3598.4499999999971</v>
      </c>
      <c r="R1081" s="6">
        <f>VLOOKUP(E1081,'Billing Type Category'!A:C,3,0)*M1081</f>
        <v>59191.55</v>
      </c>
      <c r="S1081" s="6">
        <f>VLOOKUP($J1081,'Material category'!B:F,4,FALSE)*O1081</f>
        <v>72000</v>
      </c>
      <c r="T1081" s="6">
        <f t="shared" si="81"/>
        <v>4710.2803738317753</v>
      </c>
      <c r="U1081" s="6">
        <f t="shared" si="82"/>
        <v>63901.830373831777</v>
      </c>
      <c r="V1081" s="2" t="str">
        <f>VLOOKUP($J1081,'Material category'!B:D,3,0)</f>
        <v>CAHD</v>
      </c>
      <c r="W1081" s="2" t="str">
        <f>VLOOKUP(G1081,'Cust Category'!A:C,3,0)</f>
        <v>Key Account</v>
      </c>
      <c r="X1081" s="2" t="str">
        <f>VLOOKUP(G1081,'Cust Category'!A:C,2,0)</f>
        <v>CP All Public Company Limited</v>
      </c>
      <c r="Y1081" s="31">
        <f t="shared" si="83"/>
        <v>62.79</v>
      </c>
      <c r="Z1081">
        <f t="shared" si="84"/>
        <v>72</v>
      </c>
    </row>
    <row r="1082" spans="1:26">
      <c r="A1082" s="179">
        <v>45821</v>
      </c>
      <c r="B1082" s="178" t="s">
        <v>5664</v>
      </c>
      <c r="C1082" s="178" t="s">
        <v>5665</v>
      </c>
      <c r="D1082" s="178" t="s">
        <v>12</v>
      </c>
      <c r="E1082" s="178" t="s">
        <v>17</v>
      </c>
      <c r="F1082" s="178" t="s">
        <v>5666</v>
      </c>
      <c r="G1082" s="178" t="s">
        <v>1165</v>
      </c>
      <c r="H1082" s="178" t="s">
        <v>22</v>
      </c>
      <c r="I1082" s="178" t="s">
        <v>1384</v>
      </c>
      <c r="J1082" s="178" t="s">
        <v>4874</v>
      </c>
      <c r="K1082" s="178" t="s">
        <v>4822</v>
      </c>
      <c r="L1082" s="180">
        <v>500</v>
      </c>
      <c r="M1082" s="181">
        <v>49474.77</v>
      </c>
      <c r="N1082" s="2" t="str">
        <f>VLOOKUP($J1082,'Material category'!B:D,2,0)</f>
        <v>WI BL</v>
      </c>
      <c r="O1082" s="123">
        <f>VLOOKUP(E1082,'Billing Type Category'!A:C,3,0)*$L1082</f>
        <v>500</v>
      </c>
      <c r="P1082" s="123">
        <f>VLOOKUP($J1082,'Material category'!B:F,5,FALSE)*O1082</f>
        <v>52075</v>
      </c>
      <c r="Q1082" s="123">
        <f t="shared" si="80"/>
        <v>2600.2300000000032</v>
      </c>
      <c r="R1082" s="6">
        <f>VLOOKUP(E1082,'Billing Type Category'!A:C,3,0)*M1082</f>
        <v>49474.77</v>
      </c>
      <c r="S1082" s="6">
        <f>VLOOKUP($J1082,'Material category'!B:F,4,FALSE)*O1082</f>
        <v>60000</v>
      </c>
      <c r="T1082" s="6">
        <f t="shared" si="81"/>
        <v>3925.233644859813</v>
      </c>
      <c r="U1082" s="6">
        <f t="shared" si="82"/>
        <v>53400.003644859811</v>
      </c>
      <c r="V1082" s="2" t="str">
        <f>VLOOKUP($J1082,'Material category'!B:D,3,0)</f>
        <v>WI</v>
      </c>
      <c r="W1082" s="2" t="str">
        <f>VLOOKUP(G1082,'Cust Category'!A:C,3,0)</f>
        <v>Key Account</v>
      </c>
      <c r="X1082" s="2" t="str">
        <f>VLOOKUP(G1082,'Cust Category'!A:C,2,0)</f>
        <v>CP All Public Company Limited</v>
      </c>
      <c r="Y1082" s="31">
        <f t="shared" si="83"/>
        <v>104.15</v>
      </c>
      <c r="Z1082">
        <f t="shared" si="84"/>
        <v>120</v>
      </c>
    </row>
    <row r="1083" spans="1:26">
      <c r="A1083" s="179">
        <v>45821</v>
      </c>
      <c r="B1083" s="178" t="s">
        <v>5664</v>
      </c>
      <c r="C1083" s="178" t="s">
        <v>5665</v>
      </c>
      <c r="D1083" s="178" t="s">
        <v>12</v>
      </c>
      <c r="E1083" s="178" t="s">
        <v>17</v>
      </c>
      <c r="F1083" s="178" t="s">
        <v>5666</v>
      </c>
      <c r="G1083" s="178" t="s">
        <v>1165</v>
      </c>
      <c r="H1083" s="178" t="s">
        <v>22</v>
      </c>
      <c r="I1083" s="178" t="s">
        <v>1384</v>
      </c>
      <c r="J1083" s="178" t="s">
        <v>4898</v>
      </c>
      <c r="K1083" s="178" t="s">
        <v>4830</v>
      </c>
      <c r="L1083" s="180">
        <v>1000</v>
      </c>
      <c r="M1083" s="181">
        <v>59191.55</v>
      </c>
      <c r="N1083" s="2" t="str">
        <f>VLOOKUP($J1083,'Material category'!B:D,2,0)</f>
        <v>WC RE</v>
      </c>
      <c r="O1083" s="123">
        <f>VLOOKUP(E1083,'Billing Type Category'!A:C,3,0)*$L1083</f>
        <v>1000</v>
      </c>
      <c r="P1083" s="123">
        <f>VLOOKUP($J1083,'Material category'!B:F,5,FALSE)*O1083</f>
        <v>62790</v>
      </c>
      <c r="Q1083" s="123">
        <f t="shared" si="80"/>
        <v>3598.4499999999971</v>
      </c>
      <c r="R1083" s="6">
        <f>VLOOKUP(E1083,'Billing Type Category'!A:C,3,0)*M1083</f>
        <v>59191.55</v>
      </c>
      <c r="S1083" s="6">
        <f>VLOOKUP($J1083,'Material category'!B:F,4,FALSE)*O1083</f>
        <v>72000</v>
      </c>
      <c r="T1083" s="6">
        <f t="shared" si="81"/>
        <v>4710.2803738317753</v>
      </c>
      <c r="U1083" s="6">
        <f t="shared" si="82"/>
        <v>63901.830373831777</v>
      </c>
      <c r="V1083" s="2" t="str">
        <f>VLOOKUP($J1083,'Material category'!B:D,3,0)</f>
        <v>WI</v>
      </c>
      <c r="W1083" s="2" t="str">
        <f>VLOOKUP(G1083,'Cust Category'!A:C,3,0)</f>
        <v>Key Account</v>
      </c>
      <c r="X1083" s="2" t="str">
        <f>VLOOKUP(G1083,'Cust Category'!A:C,2,0)</f>
        <v>CP All Public Company Limited</v>
      </c>
      <c r="Y1083" s="31">
        <f t="shared" si="83"/>
        <v>62.79</v>
      </c>
      <c r="Z1083">
        <f t="shared" si="84"/>
        <v>72</v>
      </c>
    </row>
    <row r="1084" spans="1:26">
      <c r="A1084" s="179">
        <v>45821</v>
      </c>
      <c r="B1084" s="178" t="s">
        <v>5664</v>
      </c>
      <c r="C1084" s="178" t="s">
        <v>5665</v>
      </c>
      <c r="D1084" s="178" t="s">
        <v>12</v>
      </c>
      <c r="E1084" s="178" t="s">
        <v>17</v>
      </c>
      <c r="F1084" s="178" t="s">
        <v>5666</v>
      </c>
      <c r="G1084" s="178" t="s">
        <v>1165</v>
      </c>
      <c r="H1084" s="178" t="s">
        <v>22</v>
      </c>
      <c r="I1084" s="178" t="s">
        <v>1384</v>
      </c>
      <c r="J1084" s="178" t="s">
        <v>4886</v>
      </c>
      <c r="K1084" s="178" t="s">
        <v>4829</v>
      </c>
      <c r="L1084" s="180">
        <v>1000</v>
      </c>
      <c r="M1084" s="181">
        <v>59191.55</v>
      </c>
      <c r="N1084" s="2" t="str">
        <f>VLOOKUP($J1084,'Material category'!B:D,2,0)</f>
        <v>WC BL</v>
      </c>
      <c r="O1084" s="123">
        <f>VLOOKUP(E1084,'Billing Type Category'!A:C,3,0)*$L1084</f>
        <v>1000</v>
      </c>
      <c r="P1084" s="123">
        <f>VLOOKUP($J1084,'Material category'!B:F,5,FALSE)*O1084</f>
        <v>62790</v>
      </c>
      <c r="Q1084" s="123">
        <f t="shared" si="80"/>
        <v>3598.4499999999971</v>
      </c>
      <c r="R1084" s="6">
        <f>VLOOKUP(E1084,'Billing Type Category'!A:C,3,0)*M1084</f>
        <v>59191.55</v>
      </c>
      <c r="S1084" s="6">
        <f>VLOOKUP($J1084,'Material category'!B:F,4,FALSE)*O1084</f>
        <v>72000</v>
      </c>
      <c r="T1084" s="6">
        <f t="shared" si="81"/>
        <v>4710.2803738317753</v>
      </c>
      <c r="U1084" s="6">
        <f t="shared" si="82"/>
        <v>63901.830373831777</v>
      </c>
      <c r="V1084" s="2" t="str">
        <f>VLOOKUP($J1084,'Material category'!B:D,3,0)</f>
        <v>WI</v>
      </c>
      <c r="W1084" s="2" t="str">
        <f>VLOOKUP(G1084,'Cust Category'!A:C,3,0)</f>
        <v>Key Account</v>
      </c>
      <c r="X1084" s="2" t="str">
        <f>VLOOKUP(G1084,'Cust Category'!A:C,2,0)</f>
        <v>CP All Public Company Limited</v>
      </c>
      <c r="Y1084" s="31">
        <f t="shared" si="83"/>
        <v>62.79</v>
      </c>
      <c r="Z1084">
        <f t="shared" si="84"/>
        <v>72</v>
      </c>
    </row>
    <row r="1085" spans="1:26">
      <c r="A1085" s="179">
        <v>45821</v>
      </c>
      <c r="B1085" s="178" t="s">
        <v>5664</v>
      </c>
      <c r="C1085" s="178" t="s">
        <v>5665</v>
      </c>
      <c r="D1085" s="178" t="s">
        <v>12</v>
      </c>
      <c r="E1085" s="178" t="s">
        <v>17</v>
      </c>
      <c r="F1085" s="178" t="s">
        <v>5666</v>
      </c>
      <c r="G1085" s="178" t="s">
        <v>1165</v>
      </c>
      <c r="H1085" s="178" t="s">
        <v>22</v>
      </c>
      <c r="I1085" s="178" t="s">
        <v>1384</v>
      </c>
      <c r="J1085" s="178" t="s">
        <v>4900</v>
      </c>
      <c r="K1085" s="178" t="s">
        <v>4831</v>
      </c>
      <c r="L1085" s="180">
        <v>1500</v>
      </c>
      <c r="M1085" s="181">
        <v>88787.32</v>
      </c>
      <c r="N1085" s="2" t="str">
        <f>VLOOKUP($J1085,'Material category'!B:D,2,0)</f>
        <v>WC GR</v>
      </c>
      <c r="O1085" s="123">
        <f>VLOOKUP(E1085,'Billing Type Category'!A:C,3,0)*$L1085</f>
        <v>1500</v>
      </c>
      <c r="P1085" s="123">
        <f>VLOOKUP($J1085,'Material category'!B:F,5,FALSE)*O1085</f>
        <v>94185</v>
      </c>
      <c r="Q1085" s="123">
        <f t="shared" si="80"/>
        <v>5397.679999999993</v>
      </c>
      <c r="R1085" s="6">
        <f>VLOOKUP(E1085,'Billing Type Category'!A:C,3,0)*M1085</f>
        <v>88787.32</v>
      </c>
      <c r="S1085" s="6">
        <f>VLOOKUP($J1085,'Material category'!B:F,4,FALSE)*O1085</f>
        <v>108000</v>
      </c>
      <c r="T1085" s="6">
        <f t="shared" si="81"/>
        <v>7065.4205607476633</v>
      </c>
      <c r="U1085" s="6">
        <f t="shared" si="82"/>
        <v>95852.740560747668</v>
      </c>
      <c r="V1085" s="2" t="str">
        <f>VLOOKUP($J1085,'Material category'!B:D,3,0)</f>
        <v>WI</v>
      </c>
      <c r="W1085" s="2" t="str">
        <f>VLOOKUP(G1085,'Cust Category'!A:C,3,0)</f>
        <v>Key Account</v>
      </c>
      <c r="X1085" s="2" t="str">
        <f>VLOOKUP(G1085,'Cust Category'!A:C,2,0)</f>
        <v>CP All Public Company Limited</v>
      </c>
      <c r="Y1085" s="31">
        <f t="shared" si="83"/>
        <v>62.79</v>
      </c>
      <c r="Z1085">
        <f t="shared" si="84"/>
        <v>72</v>
      </c>
    </row>
    <row r="1086" spans="1:26">
      <c r="A1086" s="179">
        <v>45821</v>
      </c>
      <c r="B1086" s="178" t="s">
        <v>5667</v>
      </c>
      <c r="C1086" s="178" t="s">
        <v>5668</v>
      </c>
      <c r="D1086" s="178" t="s">
        <v>12</v>
      </c>
      <c r="E1086" s="178" t="s">
        <v>17</v>
      </c>
      <c r="F1086" s="178" t="s">
        <v>5669</v>
      </c>
      <c r="G1086" s="178" t="s">
        <v>1165</v>
      </c>
      <c r="H1086" s="178" t="s">
        <v>22</v>
      </c>
      <c r="I1086" s="178" t="s">
        <v>1386</v>
      </c>
      <c r="J1086" s="178" t="s">
        <v>4902</v>
      </c>
      <c r="K1086" s="178" t="s">
        <v>4821</v>
      </c>
      <c r="L1086" s="180">
        <v>500</v>
      </c>
      <c r="M1086" s="181">
        <v>66669.14</v>
      </c>
      <c r="N1086" s="2" t="str">
        <f>VLOOKUP($J1086,'Material category'!B:D,2,0)</f>
        <v>ME OB</v>
      </c>
      <c r="O1086" s="123">
        <f>VLOOKUP(E1086,'Billing Type Category'!A:C,3,0)*$L1086</f>
        <v>500</v>
      </c>
      <c r="P1086" s="123">
        <f>VLOOKUP($J1086,'Material category'!B:F,5,FALSE)*O1086</f>
        <v>69265</v>
      </c>
      <c r="Q1086" s="123">
        <f t="shared" si="80"/>
        <v>2595.8600000000006</v>
      </c>
      <c r="R1086" s="6">
        <f>VLOOKUP(E1086,'Billing Type Category'!A:C,3,0)*M1086</f>
        <v>66669.14</v>
      </c>
      <c r="S1086" s="6">
        <f>VLOOKUP($J1086,'Material category'!B:F,4,FALSE)*O1086</f>
        <v>80000</v>
      </c>
      <c r="T1086" s="6">
        <f t="shared" si="81"/>
        <v>5233.6448598130837</v>
      </c>
      <c r="U1086" s="6">
        <f t="shared" si="82"/>
        <v>71902.78485981308</v>
      </c>
      <c r="V1086" s="2" t="str">
        <f>VLOOKUP($J1086,'Material category'!B:D,3,0)</f>
        <v>EV</v>
      </c>
      <c r="W1086" s="2" t="str">
        <f>VLOOKUP(G1086,'Cust Category'!A:C,3,0)</f>
        <v>Key Account</v>
      </c>
      <c r="X1086" s="2" t="str">
        <f>VLOOKUP(G1086,'Cust Category'!A:C,2,0)</f>
        <v>CP All Public Company Limited</v>
      </c>
      <c r="Y1086" s="31">
        <f t="shared" si="83"/>
        <v>138.53</v>
      </c>
      <c r="Z1086">
        <f t="shared" si="84"/>
        <v>160</v>
      </c>
    </row>
    <row r="1087" spans="1:26">
      <c r="A1087" s="179">
        <v>45821</v>
      </c>
      <c r="B1087" s="178" t="s">
        <v>5667</v>
      </c>
      <c r="C1087" s="178" t="s">
        <v>5668</v>
      </c>
      <c r="D1087" s="178" t="s">
        <v>12</v>
      </c>
      <c r="E1087" s="178" t="s">
        <v>17</v>
      </c>
      <c r="F1087" s="178" t="s">
        <v>5669</v>
      </c>
      <c r="G1087" s="178" t="s">
        <v>1165</v>
      </c>
      <c r="H1087" s="178" t="s">
        <v>22</v>
      </c>
      <c r="I1087" s="178" t="s">
        <v>1386</v>
      </c>
      <c r="J1087" s="178" t="s">
        <v>4792</v>
      </c>
      <c r="K1087" s="178" t="s">
        <v>4851</v>
      </c>
      <c r="L1087" s="180">
        <v>500</v>
      </c>
      <c r="M1087" s="181">
        <v>71463.77</v>
      </c>
      <c r="N1087" s="2" t="str">
        <f>VLOOKUP($J1087,'Material category'!B:D,2,0)</f>
        <v>ME OP</v>
      </c>
      <c r="O1087" s="123">
        <f>VLOOKUP(E1087,'Billing Type Category'!A:C,3,0)*$L1087</f>
        <v>500</v>
      </c>
      <c r="P1087" s="123">
        <f>VLOOKUP($J1087,'Material category'!B:F,5,FALSE)*O1087</f>
        <v>75775</v>
      </c>
      <c r="Q1087" s="123">
        <f t="shared" si="80"/>
        <v>4311.2299999999959</v>
      </c>
      <c r="R1087" s="6">
        <f>VLOOKUP(E1087,'Billing Type Category'!A:C,3,0)*M1087</f>
        <v>71463.77</v>
      </c>
      <c r="S1087" s="6">
        <f>VLOOKUP($J1087,'Material category'!B:F,4,FALSE)*O1087</f>
        <v>87500</v>
      </c>
      <c r="T1087" s="6">
        <f t="shared" si="81"/>
        <v>5724.2990654205605</v>
      </c>
      <c r="U1087" s="6">
        <f t="shared" si="82"/>
        <v>77188.069065420568</v>
      </c>
      <c r="V1087" s="2" t="str">
        <f>VLOOKUP($J1087,'Material category'!B:D,3,0)</f>
        <v>EV</v>
      </c>
      <c r="W1087" s="2" t="str">
        <f>VLOOKUP(G1087,'Cust Category'!A:C,3,0)</f>
        <v>Key Account</v>
      </c>
      <c r="X1087" s="2" t="str">
        <f>VLOOKUP(G1087,'Cust Category'!A:C,2,0)</f>
        <v>CP All Public Company Limited</v>
      </c>
      <c r="Y1087" s="31">
        <f t="shared" si="83"/>
        <v>151.55000000000001</v>
      </c>
      <c r="Z1087">
        <f t="shared" si="84"/>
        <v>175</v>
      </c>
    </row>
    <row r="1088" spans="1:26">
      <c r="A1088" s="179">
        <v>45821</v>
      </c>
      <c r="B1088" s="178" t="s">
        <v>5667</v>
      </c>
      <c r="C1088" s="178" t="s">
        <v>5668</v>
      </c>
      <c r="D1088" s="178" t="s">
        <v>12</v>
      </c>
      <c r="E1088" s="178" t="s">
        <v>17</v>
      </c>
      <c r="F1088" s="178" t="s">
        <v>5669</v>
      </c>
      <c r="G1088" s="178" t="s">
        <v>1165</v>
      </c>
      <c r="H1088" s="178" t="s">
        <v>22</v>
      </c>
      <c r="I1088" s="178" t="s">
        <v>1386</v>
      </c>
      <c r="J1088" s="178" t="s">
        <v>4785</v>
      </c>
      <c r="K1088" s="178" t="s">
        <v>4832</v>
      </c>
      <c r="L1088" s="180">
        <v>5000</v>
      </c>
      <c r="M1088" s="181">
        <v>295957.63</v>
      </c>
      <c r="N1088" s="2" t="str">
        <f>VLOOKUP($J1088,'Material category'!B:D,2,0)</f>
        <v>CA FL</v>
      </c>
      <c r="O1088" s="123">
        <f>VLOOKUP(E1088,'Billing Type Category'!A:C,3,0)*$L1088</f>
        <v>5000</v>
      </c>
      <c r="P1088" s="123">
        <f>VLOOKUP($J1088,'Material category'!B:F,5,FALSE)*O1088</f>
        <v>313950</v>
      </c>
      <c r="Q1088" s="123">
        <f t="shared" si="80"/>
        <v>17992.369999999995</v>
      </c>
      <c r="R1088" s="6">
        <f>VLOOKUP(E1088,'Billing Type Category'!A:C,3,0)*M1088</f>
        <v>295957.63</v>
      </c>
      <c r="S1088" s="6">
        <f>VLOOKUP($J1088,'Material category'!B:F,4,FALSE)*O1088</f>
        <v>360000</v>
      </c>
      <c r="T1088" s="6">
        <f t="shared" si="81"/>
        <v>23551.401869158879</v>
      </c>
      <c r="U1088" s="6">
        <f t="shared" si="82"/>
        <v>319509.03186915891</v>
      </c>
      <c r="V1088" s="2" t="str">
        <f>VLOOKUP($J1088,'Material category'!B:D,3,0)</f>
        <v>CA</v>
      </c>
      <c r="W1088" s="2" t="str">
        <f>VLOOKUP(G1088,'Cust Category'!A:C,3,0)</f>
        <v>Key Account</v>
      </c>
      <c r="X1088" s="2" t="str">
        <f>VLOOKUP(G1088,'Cust Category'!A:C,2,0)</f>
        <v>CP All Public Company Limited</v>
      </c>
      <c r="Y1088" s="31">
        <f t="shared" si="83"/>
        <v>62.79</v>
      </c>
      <c r="Z1088">
        <f t="shared" si="84"/>
        <v>72</v>
      </c>
    </row>
    <row r="1089" spans="1:26">
      <c r="A1089" s="179">
        <v>45821</v>
      </c>
      <c r="B1089" s="178" t="s">
        <v>5667</v>
      </c>
      <c r="C1089" s="178" t="s">
        <v>5668</v>
      </c>
      <c r="D1089" s="178" t="s">
        <v>12</v>
      </c>
      <c r="E1089" s="178" t="s">
        <v>17</v>
      </c>
      <c r="F1089" s="178" t="s">
        <v>5669</v>
      </c>
      <c r="G1089" s="178" t="s">
        <v>1165</v>
      </c>
      <c r="H1089" s="178" t="s">
        <v>22</v>
      </c>
      <c r="I1089" s="178" t="s">
        <v>1386</v>
      </c>
      <c r="J1089" s="178" t="s">
        <v>4782</v>
      </c>
      <c r="K1089" s="178" t="s">
        <v>4833</v>
      </c>
      <c r="L1089" s="180">
        <v>1000</v>
      </c>
      <c r="M1089" s="181">
        <v>59191.53</v>
      </c>
      <c r="N1089" s="2" t="str">
        <f>VLOOKUP($J1089,'Material category'!B:D,2,0)</f>
        <v>CA BL</v>
      </c>
      <c r="O1089" s="123">
        <f>VLOOKUP(E1089,'Billing Type Category'!A:C,3,0)*$L1089</f>
        <v>1000</v>
      </c>
      <c r="P1089" s="123">
        <f>VLOOKUP($J1089,'Material category'!B:F,5,FALSE)*O1089</f>
        <v>62790</v>
      </c>
      <c r="Q1089" s="123">
        <f t="shared" si="80"/>
        <v>3598.4700000000012</v>
      </c>
      <c r="R1089" s="6">
        <f>VLOOKUP(E1089,'Billing Type Category'!A:C,3,0)*M1089</f>
        <v>59191.53</v>
      </c>
      <c r="S1089" s="6">
        <f>VLOOKUP($J1089,'Material category'!B:F,4,FALSE)*O1089</f>
        <v>72000</v>
      </c>
      <c r="T1089" s="6">
        <f t="shared" si="81"/>
        <v>4710.2803738317753</v>
      </c>
      <c r="U1089" s="6">
        <f t="shared" si="82"/>
        <v>63901.810373831773</v>
      </c>
      <c r="V1089" s="2" t="str">
        <f>VLOOKUP($J1089,'Material category'!B:D,3,0)</f>
        <v>CA</v>
      </c>
      <c r="W1089" s="2" t="str">
        <f>VLOOKUP(G1089,'Cust Category'!A:C,3,0)</f>
        <v>Key Account</v>
      </c>
      <c r="X1089" s="2" t="str">
        <f>VLOOKUP(G1089,'Cust Category'!A:C,2,0)</f>
        <v>CP All Public Company Limited</v>
      </c>
      <c r="Y1089" s="31">
        <f t="shared" si="83"/>
        <v>62.79</v>
      </c>
      <c r="Z1089">
        <f t="shared" si="84"/>
        <v>72</v>
      </c>
    </row>
    <row r="1090" spans="1:26">
      <c r="A1090" s="179">
        <v>45821</v>
      </c>
      <c r="B1090" s="178" t="s">
        <v>5667</v>
      </c>
      <c r="C1090" s="178" t="s">
        <v>5668</v>
      </c>
      <c r="D1090" s="178" t="s">
        <v>12</v>
      </c>
      <c r="E1090" s="178" t="s">
        <v>17</v>
      </c>
      <c r="F1090" s="178" t="s">
        <v>5669</v>
      </c>
      <c r="G1090" s="178" t="s">
        <v>1165</v>
      </c>
      <c r="H1090" s="178" t="s">
        <v>22</v>
      </c>
      <c r="I1090" s="178" t="s">
        <v>1386</v>
      </c>
      <c r="J1090" s="178" t="s">
        <v>4801</v>
      </c>
      <c r="K1090" s="178" t="s">
        <v>4834</v>
      </c>
      <c r="L1090" s="180">
        <v>500</v>
      </c>
      <c r="M1090" s="181">
        <v>29595.77</v>
      </c>
      <c r="N1090" s="2" t="str">
        <f>VLOOKUP($J1090,'Material category'!B:D,2,0)</f>
        <v>CA 100S YL</v>
      </c>
      <c r="O1090" s="123">
        <f>VLOOKUP(E1090,'Billing Type Category'!A:C,3,0)*$L1090</f>
        <v>500</v>
      </c>
      <c r="P1090" s="123">
        <f>VLOOKUP($J1090,'Material category'!B:F,5,FALSE)*O1090</f>
        <v>31395</v>
      </c>
      <c r="Q1090" s="123">
        <f t="shared" ref="Q1090:Q1153" si="85">P1090-R1090</f>
        <v>1799.2299999999996</v>
      </c>
      <c r="R1090" s="6">
        <f>VLOOKUP(E1090,'Billing Type Category'!A:C,3,0)*M1090</f>
        <v>29595.77</v>
      </c>
      <c r="S1090" s="6">
        <f>VLOOKUP($J1090,'Material category'!B:F,4,FALSE)*O1090</f>
        <v>36000</v>
      </c>
      <c r="T1090" s="6">
        <f t="shared" ref="T1090:T1153" si="86">S1090*7/107</f>
        <v>2355.1401869158876</v>
      </c>
      <c r="U1090" s="6">
        <f t="shared" ref="U1090:U1153" si="87">R1090+T1090</f>
        <v>31950.910186915888</v>
      </c>
      <c r="V1090" s="2" t="str">
        <f>VLOOKUP($J1090,'Material category'!B:D,3,0)</f>
        <v>CAHD</v>
      </c>
      <c r="W1090" s="2" t="str">
        <f>VLOOKUP(G1090,'Cust Category'!A:C,3,0)</f>
        <v>Key Account</v>
      </c>
      <c r="X1090" s="2" t="str">
        <f>VLOOKUP(G1090,'Cust Category'!A:C,2,0)</f>
        <v>CP All Public Company Limited</v>
      </c>
      <c r="Y1090" s="31">
        <f t="shared" ref="Y1090:Y1153" si="88">P1090/O1090</f>
        <v>62.79</v>
      </c>
      <c r="Z1090">
        <f t="shared" ref="Z1090:Z1153" si="89">S1090/O1090</f>
        <v>72</v>
      </c>
    </row>
    <row r="1091" spans="1:26">
      <c r="A1091" s="179">
        <v>45821</v>
      </c>
      <c r="B1091" s="178" t="s">
        <v>5670</v>
      </c>
      <c r="C1091" s="178" t="s">
        <v>5671</v>
      </c>
      <c r="D1091" s="178" t="s">
        <v>12</v>
      </c>
      <c r="E1091" s="178" t="s">
        <v>17</v>
      </c>
      <c r="F1091" s="178" t="s">
        <v>5672</v>
      </c>
      <c r="G1091" s="178" t="s">
        <v>1165</v>
      </c>
      <c r="H1091" s="178" t="s">
        <v>22</v>
      </c>
      <c r="I1091" s="178" t="s">
        <v>1386</v>
      </c>
      <c r="J1091" s="178" t="s">
        <v>4898</v>
      </c>
      <c r="K1091" s="178" t="s">
        <v>4830</v>
      </c>
      <c r="L1091" s="180">
        <v>1000</v>
      </c>
      <c r="M1091" s="181">
        <v>59191.55</v>
      </c>
      <c r="N1091" s="2" t="str">
        <f>VLOOKUP($J1091,'Material category'!B:D,2,0)</f>
        <v>WC RE</v>
      </c>
      <c r="O1091" s="123">
        <f>VLOOKUP(E1091,'Billing Type Category'!A:C,3,0)*$L1091</f>
        <v>1000</v>
      </c>
      <c r="P1091" s="123">
        <f>VLOOKUP($J1091,'Material category'!B:F,5,FALSE)*O1091</f>
        <v>62790</v>
      </c>
      <c r="Q1091" s="123">
        <f t="shared" si="85"/>
        <v>3598.4499999999971</v>
      </c>
      <c r="R1091" s="6">
        <f>VLOOKUP(E1091,'Billing Type Category'!A:C,3,0)*M1091</f>
        <v>59191.55</v>
      </c>
      <c r="S1091" s="6">
        <f>VLOOKUP($J1091,'Material category'!B:F,4,FALSE)*O1091</f>
        <v>72000</v>
      </c>
      <c r="T1091" s="6">
        <f t="shared" si="86"/>
        <v>4710.2803738317753</v>
      </c>
      <c r="U1091" s="6">
        <f t="shared" si="87"/>
        <v>63901.830373831777</v>
      </c>
      <c r="V1091" s="2" t="str">
        <f>VLOOKUP($J1091,'Material category'!B:D,3,0)</f>
        <v>WI</v>
      </c>
      <c r="W1091" s="2" t="str">
        <f>VLOOKUP(G1091,'Cust Category'!A:C,3,0)</f>
        <v>Key Account</v>
      </c>
      <c r="X1091" s="2" t="str">
        <f>VLOOKUP(G1091,'Cust Category'!A:C,2,0)</f>
        <v>CP All Public Company Limited</v>
      </c>
      <c r="Y1091" s="31">
        <f t="shared" si="88"/>
        <v>62.79</v>
      </c>
      <c r="Z1091">
        <f t="shared" si="89"/>
        <v>72</v>
      </c>
    </row>
    <row r="1092" spans="1:26">
      <c r="A1092" s="179">
        <v>45821</v>
      </c>
      <c r="B1092" s="178" t="s">
        <v>5670</v>
      </c>
      <c r="C1092" s="178" t="s">
        <v>5671</v>
      </c>
      <c r="D1092" s="178" t="s">
        <v>12</v>
      </c>
      <c r="E1092" s="178" t="s">
        <v>17</v>
      </c>
      <c r="F1092" s="178" t="s">
        <v>5672</v>
      </c>
      <c r="G1092" s="178" t="s">
        <v>1165</v>
      </c>
      <c r="H1092" s="178" t="s">
        <v>22</v>
      </c>
      <c r="I1092" s="178" t="s">
        <v>1386</v>
      </c>
      <c r="J1092" s="178" t="s">
        <v>4886</v>
      </c>
      <c r="K1092" s="178" t="s">
        <v>4829</v>
      </c>
      <c r="L1092" s="180">
        <v>2000</v>
      </c>
      <c r="M1092" s="181">
        <v>118383.09</v>
      </c>
      <c r="N1092" s="2" t="str">
        <f>VLOOKUP($J1092,'Material category'!B:D,2,0)</f>
        <v>WC BL</v>
      </c>
      <c r="O1092" s="123">
        <f>VLOOKUP(E1092,'Billing Type Category'!A:C,3,0)*$L1092</f>
        <v>2000</v>
      </c>
      <c r="P1092" s="123">
        <f>VLOOKUP($J1092,'Material category'!B:F,5,FALSE)*O1092</f>
        <v>125580</v>
      </c>
      <c r="Q1092" s="123">
        <f t="shared" si="85"/>
        <v>7196.9100000000035</v>
      </c>
      <c r="R1092" s="6">
        <f>VLOOKUP(E1092,'Billing Type Category'!A:C,3,0)*M1092</f>
        <v>118383.09</v>
      </c>
      <c r="S1092" s="6">
        <f>VLOOKUP($J1092,'Material category'!B:F,4,FALSE)*O1092</f>
        <v>144000</v>
      </c>
      <c r="T1092" s="6">
        <f t="shared" si="86"/>
        <v>9420.5607476635505</v>
      </c>
      <c r="U1092" s="6">
        <f t="shared" si="87"/>
        <v>127803.65074766355</v>
      </c>
      <c r="V1092" s="2" t="str">
        <f>VLOOKUP($J1092,'Material category'!B:D,3,0)</f>
        <v>WI</v>
      </c>
      <c r="W1092" s="2" t="str">
        <f>VLOOKUP(G1092,'Cust Category'!A:C,3,0)</f>
        <v>Key Account</v>
      </c>
      <c r="X1092" s="2" t="str">
        <f>VLOOKUP(G1092,'Cust Category'!A:C,2,0)</f>
        <v>CP All Public Company Limited</v>
      </c>
      <c r="Y1092" s="31">
        <f t="shared" si="88"/>
        <v>62.79</v>
      </c>
      <c r="Z1092">
        <f t="shared" si="89"/>
        <v>72</v>
      </c>
    </row>
    <row r="1093" spans="1:26">
      <c r="A1093" s="179">
        <v>45821</v>
      </c>
      <c r="B1093" s="178" t="s">
        <v>5670</v>
      </c>
      <c r="C1093" s="178" t="s">
        <v>5671</v>
      </c>
      <c r="D1093" s="178" t="s">
        <v>12</v>
      </c>
      <c r="E1093" s="178" t="s">
        <v>17</v>
      </c>
      <c r="F1093" s="178" t="s">
        <v>5672</v>
      </c>
      <c r="G1093" s="178" t="s">
        <v>1165</v>
      </c>
      <c r="H1093" s="178" t="s">
        <v>22</v>
      </c>
      <c r="I1093" s="178" t="s">
        <v>1386</v>
      </c>
      <c r="J1093" s="178" t="s">
        <v>4900</v>
      </c>
      <c r="K1093" s="178" t="s">
        <v>4831</v>
      </c>
      <c r="L1093" s="180">
        <v>500</v>
      </c>
      <c r="M1093" s="181">
        <v>29595.77</v>
      </c>
      <c r="N1093" s="2" t="str">
        <f>VLOOKUP($J1093,'Material category'!B:D,2,0)</f>
        <v>WC GR</v>
      </c>
      <c r="O1093" s="123">
        <f>VLOOKUP(E1093,'Billing Type Category'!A:C,3,0)*$L1093</f>
        <v>500</v>
      </c>
      <c r="P1093" s="123">
        <f>VLOOKUP($J1093,'Material category'!B:F,5,FALSE)*O1093</f>
        <v>31395</v>
      </c>
      <c r="Q1093" s="123">
        <f t="shared" si="85"/>
        <v>1799.2299999999996</v>
      </c>
      <c r="R1093" s="6">
        <f>VLOOKUP(E1093,'Billing Type Category'!A:C,3,0)*M1093</f>
        <v>29595.77</v>
      </c>
      <c r="S1093" s="6">
        <f>VLOOKUP($J1093,'Material category'!B:F,4,FALSE)*O1093</f>
        <v>36000</v>
      </c>
      <c r="T1093" s="6">
        <f t="shared" si="86"/>
        <v>2355.1401869158876</v>
      </c>
      <c r="U1093" s="6">
        <f t="shared" si="87"/>
        <v>31950.910186915888</v>
      </c>
      <c r="V1093" s="2" t="str">
        <f>VLOOKUP($J1093,'Material category'!B:D,3,0)</f>
        <v>WI</v>
      </c>
      <c r="W1093" s="2" t="str">
        <f>VLOOKUP(G1093,'Cust Category'!A:C,3,0)</f>
        <v>Key Account</v>
      </c>
      <c r="X1093" s="2" t="str">
        <f>VLOOKUP(G1093,'Cust Category'!A:C,2,0)</f>
        <v>CP All Public Company Limited</v>
      </c>
      <c r="Y1093" s="31">
        <f t="shared" si="88"/>
        <v>62.79</v>
      </c>
      <c r="Z1093">
        <f t="shared" si="89"/>
        <v>72</v>
      </c>
    </row>
    <row r="1094" spans="1:26">
      <c r="A1094" s="179">
        <v>45821</v>
      </c>
      <c r="B1094" s="178" t="s">
        <v>5673</v>
      </c>
      <c r="C1094" s="178" t="s">
        <v>5674</v>
      </c>
      <c r="D1094" s="178" t="s">
        <v>12</v>
      </c>
      <c r="E1094" s="178" t="s">
        <v>17</v>
      </c>
      <c r="F1094" s="178" t="s">
        <v>5675</v>
      </c>
      <c r="G1094" s="178" t="s">
        <v>1165</v>
      </c>
      <c r="H1094" s="178" t="s">
        <v>22</v>
      </c>
      <c r="I1094" s="178" t="s">
        <v>3343</v>
      </c>
      <c r="J1094" s="178" t="s">
        <v>4785</v>
      </c>
      <c r="K1094" s="178" t="s">
        <v>4832</v>
      </c>
      <c r="L1094" s="180">
        <v>9000</v>
      </c>
      <c r="M1094" s="181">
        <v>532723.73</v>
      </c>
      <c r="N1094" s="2" t="str">
        <f>VLOOKUP($J1094,'Material category'!B:D,2,0)</f>
        <v>CA FL</v>
      </c>
      <c r="O1094" s="123">
        <f>VLOOKUP(E1094,'Billing Type Category'!A:C,3,0)*$L1094</f>
        <v>9000</v>
      </c>
      <c r="P1094" s="123">
        <f>VLOOKUP($J1094,'Material category'!B:F,5,FALSE)*O1094</f>
        <v>565110</v>
      </c>
      <c r="Q1094" s="123">
        <f t="shared" si="85"/>
        <v>32386.270000000019</v>
      </c>
      <c r="R1094" s="6">
        <f>VLOOKUP(E1094,'Billing Type Category'!A:C,3,0)*M1094</f>
        <v>532723.73</v>
      </c>
      <c r="S1094" s="6">
        <f>VLOOKUP($J1094,'Material category'!B:F,4,FALSE)*O1094</f>
        <v>648000</v>
      </c>
      <c r="T1094" s="6">
        <f t="shared" si="86"/>
        <v>42392.523364485984</v>
      </c>
      <c r="U1094" s="6">
        <f t="shared" si="87"/>
        <v>575116.25336448592</v>
      </c>
      <c r="V1094" s="2" t="str">
        <f>VLOOKUP($J1094,'Material category'!B:D,3,0)</f>
        <v>CA</v>
      </c>
      <c r="W1094" s="2" t="str">
        <f>VLOOKUP(G1094,'Cust Category'!A:C,3,0)</f>
        <v>Key Account</v>
      </c>
      <c r="X1094" s="2" t="str">
        <f>VLOOKUP(G1094,'Cust Category'!A:C,2,0)</f>
        <v>CP All Public Company Limited</v>
      </c>
      <c r="Y1094" s="31">
        <f t="shared" si="88"/>
        <v>62.79</v>
      </c>
      <c r="Z1094">
        <f t="shared" si="89"/>
        <v>72</v>
      </c>
    </row>
    <row r="1095" spans="1:26">
      <c r="A1095" s="179">
        <v>45821</v>
      </c>
      <c r="B1095" s="178" t="s">
        <v>5673</v>
      </c>
      <c r="C1095" s="178" t="s">
        <v>5674</v>
      </c>
      <c r="D1095" s="178" t="s">
        <v>12</v>
      </c>
      <c r="E1095" s="178" t="s">
        <v>17</v>
      </c>
      <c r="F1095" s="178" t="s">
        <v>5675</v>
      </c>
      <c r="G1095" s="178" t="s">
        <v>1165</v>
      </c>
      <c r="H1095" s="178" t="s">
        <v>22</v>
      </c>
      <c r="I1095" s="178" t="s">
        <v>3343</v>
      </c>
      <c r="J1095" s="178" t="s">
        <v>4782</v>
      </c>
      <c r="K1095" s="178" t="s">
        <v>4833</v>
      </c>
      <c r="L1095" s="180">
        <v>2000</v>
      </c>
      <c r="M1095" s="181">
        <v>118383.05</v>
      </c>
      <c r="N1095" s="2" t="str">
        <f>VLOOKUP($J1095,'Material category'!B:D,2,0)</f>
        <v>CA BL</v>
      </c>
      <c r="O1095" s="123">
        <f>VLOOKUP(E1095,'Billing Type Category'!A:C,3,0)*$L1095</f>
        <v>2000</v>
      </c>
      <c r="P1095" s="123">
        <f>VLOOKUP($J1095,'Material category'!B:F,5,FALSE)*O1095</f>
        <v>125580</v>
      </c>
      <c r="Q1095" s="123">
        <f t="shared" si="85"/>
        <v>7196.9499999999971</v>
      </c>
      <c r="R1095" s="6">
        <f>VLOOKUP(E1095,'Billing Type Category'!A:C,3,0)*M1095</f>
        <v>118383.05</v>
      </c>
      <c r="S1095" s="6">
        <f>VLOOKUP($J1095,'Material category'!B:F,4,FALSE)*O1095</f>
        <v>144000</v>
      </c>
      <c r="T1095" s="6">
        <f t="shared" si="86"/>
        <v>9420.5607476635505</v>
      </c>
      <c r="U1095" s="6">
        <f t="shared" si="87"/>
        <v>127803.61074766355</v>
      </c>
      <c r="V1095" s="2" t="str">
        <f>VLOOKUP($J1095,'Material category'!B:D,3,0)</f>
        <v>CA</v>
      </c>
      <c r="W1095" s="2" t="str">
        <f>VLOOKUP(G1095,'Cust Category'!A:C,3,0)</f>
        <v>Key Account</v>
      </c>
      <c r="X1095" s="2" t="str">
        <f>VLOOKUP(G1095,'Cust Category'!A:C,2,0)</f>
        <v>CP All Public Company Limited</v>
      </c>
      <c r="Y1095" s="31">
        <f t="shared" si="88"/>
        <v>62.79</v>
      </c>
      <c r="Z1095">
        <f t="shared" si="89"/>
        <v>72</v>
      </c>
    </row>
    <row r="1096" spans="1:26">
      <c r="A1096" s="179">
        <v>45821</v>
      </c>
      <c r="B1096" s="178" t="s">
        <v>5673</v>
      </c>
      <c r="C1096" s="178" t="s">
        <v>5674</v>
      </c>
      <c r="D1096" s="178" t="s">
        <v>12</v>
      </c>
      <c r="E1096" s="178" t="s">
        <v>17</v>
      </c>
      <c r="F1096" s="178" t="s">
        <v>5675</v>
      </c>
      <c r="G1096" s="178" t="s">
        <v>1165</v>
      </c>
      <c r="H1096" s="178" t="s">
        <v>22</v>
      </c>
      <c r="I1096" s="178" t="s">
        <v>3343</v>
      </c>
      <c r="J1096" s="178" t="s">
        <v>4786</v>
      </c>
      <c r="K1096" s="178" t="s">
        <v>4854</v>
      </c>
      <c r="L1096" s="180">
        <v>1500</v>
      </c>
      <c r="M1096" s="181">
        <v>88787.29</v>
      </c>
      <c r="N1096" s="2" t="str">
        <f>VLOOKUP($J1096,'Material category'!B:D,2,0)</f>
        <v>CA MN</v>
      </c>
      <c r="O1096" s="123">
        <f>VLOOKUP(E1096,'Billing Type Category'!A:C,3,0)*$L1096</f>
        <v>1500</v>
      </c>
      <c r="P1096" s="123">
        <f>VLOOKUP($J1096,'Material category'!B:F,5,FALSE)*O1096</f>
        <v>94185</v>
      </c>
      <c r="Q1096" s="123">
        <f t="shared" si="85"/>
        <v>5397.7100000000064</v>
      </c>
      <c r="R1096" s="6">
        <f>VLOOKUP(E1096,'Billing Type Category'!A:C,3,0)*M1096</f>
        <v>88787.29</v>
      </c>
      <c r="S1096" s="6">
        <f>VLOOKUP($J1096,'Material category'!B:F,4,FALSE)*O1096</f>
        <v>108000</v>
      </c>
      <c r="T1096" s="6">
        <f t="shared" si="86"/>
        <v>7065.4205607476633</v>
      </c>
      <c r="U1096" s="6">
        <f t="shared" si="87"/>
        <v>95852.710560747655</v>
      </c>
      <c r="V1096" s="2" t="str">
        <f>VLOOKUP($J1096,'Material category'!B:D,3,0)</f>
        <v>CA</v>
      </c>
      <c r="W1096" s="2" t="str">
        <f>VLOOKUP(G1096,'Cust Category'!A:C,3,0)</f>
        <v>Key Account</v>
      </c>
      <c r="X1096" s="2" t="str">
        <f>VLOOKUP(G1096,'Cust Category'!A:C,2,0)</f>
        <v>CP All Public Company Limited</v>
      </c>
      <c r="Y1096" s="31">
        <f t="shared" si="88"/>
        <v>62.79</v>
      </c>
      <c r="Z1096">
        <f t="shared" si="89"/>
        <v>72</v>
      </c>
    </row>
    <row r="1097" spans="1:26">
      <c r="A1097" s="179">
        <v>45821</v>
      </c>
      <c r="B1097" s="178" t="s">
        <v>5673</v>
      </c>
      <c r="C1097" s="178" t="s">
        <v>5674</v>
      </c>
      <c r="D1097" s="178" t="s">
        <v>12</v>
      </c>
      <c r="E1097" s="178" t="s">
        <v>17</v>
      </c>
      <c r="F1097" s="178" t="s">
        <v>5675</v>
      </c>
      <c r="G1097" s="178" t="s">
        <v>1165</v>
      </c>
      <c r="H1097" s="178" t="s">
        <v>22</v>
      </c>
      <c r="I1097" s="178" t="s">
        <v>3343</v>
      </c>
      <c r="J1097" s="178" t="s">
        <v>4801</v>
      </c>
      <c r="K1097" s="178" t="s">
        <v>4834</v>
      </c>
      <c r="L1097" s="180">
        <v>4000</v>
      </c>
      <c r="M1097" s="181">
        <v>236766.18</v>
      </c>
      <c r="N1097" s="2" t="str">
        <f>VLOOKUP($J1097,'Material category'!B:D,2,0)</f>
        <v>CA 100S YL</v>
      </c>
      <c r="O1097" s="123">
        <f>VLOOKUP(E1097,'Billing Type Category'!A:C,3,0)*$L1097</f>
        <v>4000</v>
      </c>
      <c r="P1097" s="123">
        <f>VLOOKUP($J1097,'Material category'!B:F,5,FALSE)*O1097</f>
        <v>251160</v>
      </c>
      <c r="Q1097" s="123">
        <f t="shared" si="85"/>
        <v>14393.820000000007</v>
      </c>
      <c r="R1097" s="6">
        <f>VLOOKUP(E1097,'Billing Type Category'!A:C,3,0)*M1097</f>
        <v>236766.18</v>
      </c>
      <c r="S1097" s="6">
        <f>VLOOKUP($J1097,'Material category'!B:F,4,FALSE)*O1097</f>
        <v>288000</v>
      </c>
      <c r="T1097" s="6">
        <f t="shared" si="86"/>
        <v>18841.121495327101</v>
      </c>
      <c r="U1097" s="6">
        <f t="shared" si="87"/>
        <v>255607.30149532709</v>
      </c>
      <c r="V1097" s="2" t="str">
        <f>VLOOKUP($J1097,'Material category'!B:D,3,0)</f>
        <v>CAHD</v>
      </c>
      <c r="W1097" s="2" t="str">
        <f>VLOOKUP(G1097,'Cust Category'!A:C,3,0)</f>
        <v>Key Account</v>
      </c>
      <c r="X1097" s="2" t="str">
        <f>VLOOKUP(G1097,'Cust Category'!A:C,2,0)</f>
        <v>CP All Public Company Limited</v>
      </c>
      <c r="Y1097" s="31">
        <f t="shared" si="88"/>
        <v>62.79</v>
      </c>
      <c r="Z1097">
        <f t="shared" si="89"/>
        <v>72</v>
      </c>
    </row>
    <row r="1098" spans="1:26">
      <c r="A1098" s="179">
        <v>45821</v>
      </c>
      <c r="B1098" s="178" t="s">
        <v>5673</v>
      </c>
      <c r="C1098" s="178" t="s">
        <v>5674</v>
      </c>
      <c r="D1098" s="178" t="s">
        <v>12</v>
      </c>
      <c r="E1098" s="178" t="s">
        <v>17</v>
      </c>
      <c r="F1098" s="178" t="s">
        <v>5675</v>
      </c>
      <c r="G1098" s="178" t="s">
        <v>1165</v>
      </c>
      <c r="H1098" s="178" t="s">
        <v>22</v>
      </c>
      <c r="I1098" s="178" t="s">
        <v>3343</v>
      </c>
      <c r="J1098" s="178" t="s">
        <v>4806</v>
      </c>
      <c r="K1098" s="178" t="s">
        <v>4852</v>
      </c>
      <c r="L1098" s="180">
        <v>1000</v>
      </c>
      <c r="M1098" s="181">
        <v>59191.55</v>
      </c>
      <c r="N1098" s="2" t="str">
        <f>VLOOKUP($J1098,'Material category'!B:D,2,0)</f>
        <v>CA 100S GR</v>
      </c>
      <c r="O1098" s="123">
        <f>VLOOKUP(E1098,'Billing Type Category'!A:C,3,0)*$L1098</f>
        <v>1000</v>
      </c>
      <c r="P1098" s="123">
        <f>VLOOKUP($J1098,'Material category'!B:F,5,FALSE)*O1098</f>
        <v>62790</v>
      </c>
      <c r="Q1098" s="123">
        <f t="shared" si="85"/>
        <v>3598.4499999999971</v>
      </c>
      <c r="R1098" s="6">
        <f>VLOOKUP(E1098,'Billing Type Category'!A:C,3,0)*M1098</f>
        <v>59191.55</v>
      </c>
      <c r="S1098" s="6">
        <f>VLOOKUP($J1098,'Material category'!B:F,4,FALSE)*O1098</f>
        <v>72000</v>
      </c>
      <c r="T1098" s="6">
        <f t="shared" si="86"/>
        <v>4710.2803738317753</v>
      </c>
      <c r="U1098" s="6">
        <f t="shared" si="87"/>
        <v>63901.830373831777</v>
      </c>
      <c r="V1098" s="2" t="str">
        <f>VLOOKUP($J1098,'Material category'!B:D,3,0)</f>
        <v>CAHD</v>
      </c>
      <c r="W1098" s="2" t="str">
        <f>VLOOKUP(G1098,'Cust Category'!A:C,3,0)</f>
        <v>Key Account</v>
      </c>
      <c r="X1098" s="2" t="str">
        <f>VLOOKUP(G1098,'Cust Category'!A:C,2,0)</f>
        <v>CP All Public Company Limited</v>
      </c>
      <c r="Y1098" s="31">
        <f t="shared" si="88"/>
        <v>62.79</v>
      </c>
      <c r="Z1098">
        <f t="shared" si="89"/>
        <v>72</v>
      </c>
    </row>
    <row r="1099" spans="1:26">
      <c r="A1099" s="179">
        <v>45821</v>
      </c>
      <c r="B1099" s="178" t="s">
        <v>5676</v>
      </c>
      <c r="C1099" s="178" t="s">
        <v>5677</v>
      </c>
      <c r="D1099" s="178" t="s">
        <v>12</v>
      </c>
      <c r="E1099" s="178" t="s">
        <v>17</v>
      </c>
      <c r="F1099" s="178" t="s">
        <v>5678</v>
      </c>
      <c r="G1099" s="178" t="s">
        <v>1165</v>
      </c>
      <c r="H1099" s="178" t="s">
        <v>22</v>
      </c>
      <c r="I1099" s="178" t="s">
        <v>3343</v>
      </c>
      <c r="J1099" s="178" t="s">
        <v>4898</v>
      </c>
      <c r="K1099" s="178" t="s">
        <v>4830</v>
      </c>
      <c r="L1099" s="180">
        <v>1500</v>
      </c>
      <c r="M1099" s="181">
        <v>88787.32</v>
      </c>
      <c r="N1099" s="2" t="str">
        <f>VLOOKUP($J1099,'Material category'!B:D,2,0)</f>
        <v>WC RE</v>
      </c>
      <c r="O1099" s="123">
        <f>VLOOKUP(E1099,'Billing Type Category'!A:C,3,0)*$L1099</f>
        <v>1500</v>
      </c>
      <c r="P1099" s="123">
        <f>VLOOKUP($J1099,'Material category'!B:F,5,FALSE)*O1099</f>
        <v>94185</v>
      </c>
      <c r="Q1099" s="123">
        <f t="shared" si="85"/>
        <v>5397.679999999993</v>
      </c>
      <c r="R1099" s="6">
        <f>VLOOKUP(E1099,'Billing Type Category'!A:C,3,0)*M1099</f>
        <v>88787.32</v>
      </c>
      <c r="S1099" s="6">
        <f>VLOOKUP($J1099,'Material category'!B:F,4,FALSE)*O1099</f>
        <v>108000</v>
      </c>
      <c r="T1099" s="6">
        <f t="shared" si="86"/>
        <v>7065.4205607476633</v>
      </c>
      <c r="U1099" s="6">
        <f t="shared" si="87"/>
        <v>95852.740560747668</v>
      </c>
      <c r="V1099" s="2" t="str">
        <f>VLOOKUP($J1099,'Material category'!B:D,3,0)</f>
        <v>WI</v>
      </c>
      <c r="W1099" s="2" t="str">
        <f>VLOOKUP(G1099,'Cust Category'!A:C,3,0)</f>
        <v>Key Account</v>
      </c>
      <c r="X1099" s="2" t="str">
        <f>VLOOKUP(G1099,'Cust Category'!A:C,2,0)</f>
        <v>CP All Public Company Limited</v>
      </c>
      <c r="Y1099" s="31">
        <f t="shared" si="88"/>
        <v>62.79</v>
      </c>
      <c r="Z1099">
        <f t="shared" si="89"/>
        <v>72</v>
      </c>
    </row>
    <row r="1100" spans="1:26">
      <c r="A1100" s="179">
        <v>45821</v>
      </c>
      <c r="B1100" s="178" t="s">
        <v>5676</v>
      </c>
      <c r="C1100" s="178" t="s">
        <v>5677</v>
      </c>
      <c r="D1100" s="178" t="s">
        <v>12</v>
      </c>
      <c r="E1100" s="178" t="s">
        <v>17</v>
      </c>
      <c r="F1100" s="178" t="s">
        <v>5678</v>
      </c>
      <c r="G1100" s="178" t="s">
        <v>1165</v>
      </c>
      <c r="H1100" s="178" t="s">
        <v>22</v>
      </c>
      <c r="I1100" s="178" t="s">
        <v>3343</v>
      </c>
      <c r="J1100" s="178" t="s">
        <v>4886</v>
      </c>
      <c r="K1100" s="178" t="s">
        <v>4829</v>
      </c>
      <c r="L1100" s="180">
        <v>500</v>
      </c>
      <c r="M1100" s="181">
        <v>29595.77</v>
      </c>
      <c r="N1100" s="2" t="str">
        <f>VLOOKUP($J1100,'Material category'!B:D,2,0)</f>
        <v>WC BL</v>
      </c>
      <c r="O1100" s="123">
        <f>VLOOKUP(E1100,'Billing Type Category'!A:C,3,0)*$L1100</f>
        <v>500</v>
      </c>
      <c r="P1100" s="123">
        <f>VLOOKUP($J1100,'Material category'!B:F,5,FALSE)*O1100</f>
        <v>31395</v>
      </c>
      <c r="Q1100" s="123">
        <f t="shared" si="85"/>
        <v>1799.2299999999996</v>
      </c>
      <c r="R1100" s="6">
        <f>VLOOKUP(E1100,'Billing Type Category'!A:C,3,0)*M1100</f>
        <v>29595.77</v>
      </c>
      <c r="S1100" s="6">
        <f>VLOOKUP($J1100,'Material category'!B:F,4,FALSE)*O1100</f>
        <v>36000</v>
      </c>
      <c r="T1100" s="6">
        <f t="shared" si="86"/>
        <v>2355.1401869158876</v>
      </c>
      <c r="U1100" s="6">
        <f t="shared" si="87"/>
        <v>31950.910186915888</v>
      </c>
      <c r="V1100" s="2" t="str">
        <f>VLOOKUP($J1100,'Material category'!B:D,3,0)</f>
        <v>WI</v>
      </c>
      <c r="W1100" s="2" t="str">
        <f>VLOOKUP(G1100,'Cust Category'!A:C,3,0)</f>
        <v>Key Account</v>
      </c>
      <c r="X1100" s="2" t="str">
        <f>VLOOKUP(G1100,'Cust Category'!A:C,2,0)</f>
        <v>CP All Public Company Limited</v>
      </c>
      <c r="Y1100" s="31">
        <f t="shared" si="88"/>
        <v>62.79</v>
      </c>
      <c r="Z1100">
        <f t="shared" si="89"/>
        <v>72</v>
      </c>
    </row>
    <row r="1101" spans="1:26">
      <c r="A1101" s="179">
        <v>45821</v>
      </c>
      <c r="B1101" s="178" t="s">
        <v>5676</v>
      </c>
      <c r="C1101" s="178" t="s">
        <v>5677</v>
      </c>
      <c r="D1101" s="178" t="s">
        <v>12</v>
      </c>
      <c r="E1101" s="178" t="s">
        <v>17</v>
      </c>
      <c r="F1101" s="178" t="s">
        <v>5678</v>
      </c>
      <c r="G1101" s="178" t="s">
        <v>1165</v>
      </c>
      <c r="H1101" s="178" t="s">
        <v>22</v>
      </c>
      <c r="I1101" s="178" t="s">
        <v>3343</v>
      </c>
      <c r="J1101" s="178" t="s">
        <v>4900</v>
      </c>
      <c r="K1101" s="178" t="s">
        <v>4831</v>
      </c>
      <c r="L1101" s="180">
        <v>2000</v>
      </c>
      <c r="M1101" s="181">
        <v>118383.09</v>
      </c>
      <c r="N1101" s="2" t="str">
        <f>VLOOKUP($J1101,'Material category'!B:D,2,0)</f>
        <v>WC GR</v>
      </c>
      <c r="O1101" s="123">
        <f>VLOOKUP(E1101,'Billing Type Category'!A:C,3,0)*$L1101</f>
        <v>2000</v>
      </c>
      <c r="P1101" s="123">
        <f>VLOOKUP($J1101,'Material category'!B:F,5,FALSE)*O1101</f>
        <v>125580</v>
      </c>
      <c r="Q1101" s="123">
        <f t="shared" si="85"/>
        <v>7196.9100000000035</v>
      </c>
      <c r="R1101" s="6">
        <f>VLOOKUP(E1101,'Billing Type Category'!A:C,3,0)*M1101</f>
        <v>118383.09</v>
      </c>
      <c r="S1101" s="6">
        <f>VLOOKUP($J1101,'Material category'!B:F,4,FALSE)*O1101</f>
        <v>144000</v>
      </c>
      <c r="T1101" s="6">
        <f t="shared" si="86"/>
        <v>9420.5607476635505</v>
      </c>
      <c r="U1101" s="6">
        <f t="shared" si="87"/>
        <v>127803.65074766355</v>
      </c>
      <c r="V1101" s="2" t="str">
        <f>VLOOKUP($J1101,'Material category'!B:D,3,0)</f>
        <v>WI</v>
      </c>
      <c r="W1101" s="2" t="str">
        <f>VLOOKUP(G1101,'Cust Category'!A:C,3,0)</f>
        <v>Key Account</v>
      </c>
      <c r="X1101" s="2" t="str">
        <f>VLOOKUP(G1101,'Cust Category'!A:C,2,0)</f>
        <v>CP All Public Company Limited</v>
      </c>
      <c r="Y1101" s="31">
        <f t="shared" si="88"/>
        <v>62.79</v>
      </c>
      <c r="Z1101">
        <f t="shared" si="89"/>
        <v>72</v>
      </c>
    </row>
    <row r="1102" spans="1:26">
      <c r="A1102" s="179">
        <v>45821</v>
      </c>
      <c r="B1102" s="178" t="s">
        <v>5679</v>
      </c>
      <c r="C1102" s="178" t="s">
        <v>5680</v>
      </c>
      <c r="D1102" s="178" t="s">
        <v>12</v>
      </c>
      <c r="E1102" s="178" t="s">
        <v>17</v>
      </c>
      <c r="F1102" s="178" t="s">
        <v>5681</v>
      </c>
      <c r="G1102" s="178" t="s">
        <v>1165</v>
      </c>
      <c r="H1102" s="178" t="s">
        <v>22</v>
      </c>
      <c r="I1102" s="178" t="s">
        <v>1385</v>
      </c>
      <c r="J1102" s="178" t="s">
        <v>4902</v>
      </c>
      <c r="K1102" s="178" t="s">
        <v>4821</v>
      </c>
      <c r="L1102" s="180">
        <v>1000</v>
      </c>
      <c r="M1102" s="181">
        <v>133338.28</v>
      </c>
      <c r="N1102" s="2" t="str">
        <f>VLOOKUP($J1102,'Material category'!B:D,2,0)</f>
        <v>ME OB</v>
      </c>
      <c r="O1102" s="123">
        <f>VLOOKUP(E1102,'Billing Type Category'!A:C,3,0)*$L1102</f>
        <v>1000</v>
      </c>
      <c r="P1102" s="123">
        <f>VLOOKUP($J1102,'Material category'!B:F,5,FALSE)*O1102</f>
        <v>138530</v>
      </c>
      <c r="Q1102" s="123">
        <f t="shared" si="85"/>
        <v>5191.7200000000012</v>
      </c>
      <c r="R1102" s="6">
        <f>VLOOKUP(E1102,'Billing Type Category'!A:C,3,0)*M1102</f>
        <v>133338.28</v>
      </c>
      <c r="S1102" s="6">
        <f>VLOOKUP($J1102,'Material category'!B:F,4,FALSE)*O1102</f>
        <v>160000</v>
      </c>
      <c r="T1102" s="6">
        <f t="shared" si="86"/>
        <v>10467.289719626167</v>
      </c>
      <c r="U1102" s="6">
        <f t="shared" si="87"/>
        <v>143805.56971962616</v>
      </c>
      <c r="V1102" s="2" t="str">
        <f>VLOOKUP($J1102,'Material category'!B:D,3,0)</f>
        <v>EV</v>
      </c>
      <c r="W1102" s="2" t="str">
        <f>VLOOKUP(G1102,'Cust Category'!A:C,3,0)</f>
        <v>Key Account</v>
      </c>
      <c r="X1102" s="2" t="str">
        <f>VLOOKUP(G1102,'Cust Category'!A:C,2,0)</f>
        <v>CP All Public Company Limited</v>
      </c>
      <c r="Y1102" s="31">
        <f t="shared" si="88"/>
        <v>138.53</v>
      </c>
      <c r="Z1102">
        <f t="shared" si="89"/>
        <v>160</v>
      </c>
    </row>
    <row r="1103" spans="1:26">
      <c r="A1103" s="179">
        <v>45821</v>
      </c>
      <c r="B1103" s="178" t="s">
        <v>5679</v>
      </c>
      <c r="C1103" s="178" t="s">
        <v>5680</v>
      </c>
      <c r="D1103" s="178" t="s">
        <v>12</v>
      </c>
      <c r="E1103" s="178" t="s">
        <v>17</v>
      </c>
      <c r="F1103" s="178" t="s">
        <v>5681</v>
      </c>
      <c r="G1103" s="178" t="s">
        <v>1165</v>
      </c>
      <c r="H1103" s="178" t="s">
        <v>22</v>
      </c>
      <c r="I1103" s="178" t="s">
        <v>1385</v>
      </c>
      <c r="J1103" s="178" t="s">
        <v>4791</v>
      </c>
      <c r="K1103" s="178" t="s">
        <v>4820</v>
      </c>
      <c r="L1103" s="180">
        <v>1500</v>
      </c>
      <c r="M1103" s="181">
        <v>200007.42</v>
      </c>
      <c r="N1103" s="2" t="str">
        <f>VLOOKUP($J1103,'Material category'!B:D,2,0)</f>
        <v>ME SB</v>
      </c>
      <c r="O1103" s="123">
        <f>VLOOKUP(E1103,'Billing Type Category'!A:C,3,0)*$L1103</f>
        <v>1500</v>
      </c>
      <c r="P1103" s="123">
        <f>VLOOKUP($J1103,'Material category'!B:F,5,FALSE)*O1103</f>
        <v>207795</v>
      </c>
      <c r="Q1103" s="123">
        <f t="shared" si="85"/>
        <v>7787.5799999999872</v>
      </c>
      <c r="R1103" s="6">
        <f>VLOOKUP(E1103,'Billing Type Category'!A:C,3,0)*M1103</f>
        <v>200007.42</v>
      </c>
      <c r="S1103" s="6">
        <f>VLOOKUP($J1103,'Material category'!B:F,4,FALSE)*O1103</f>
        <v>240000</v>
      </c>
      <c r="T1103" s="6">
        <f t="shared" si="86"/>
        <v>15700.934579439252</v>
      </c>
      <c r="U1103" s="6">
        <f t="shared" si="87"/>
        <v>215708.35457943927</v>
      </c>
      <c r="V1103" s="2" t="str">
        <f>VLOOKUP($J1103,'Material category'!B:D,3,0)</f>
        <v>EV</v>
      </c>
      <c r="W1103" s="2" t="str">
        <f>VLOOKUP(G1103,'Cust Category'!A:C,3,0)</f>
        <v>Key Account</v>
      </c>
      <c r="X1103" s="2" t="str">
        <f>VLOOKUP(G1103,'Cust Category'!A:C,2,0)</f>
        <v>CP All Public Company Limited</v>
      </c>
      <c r="Y1103" s="31">
        <f t="shared" si="88"/>
        <v>138.53</v>
      </c>
      <c r="Z1103">
        <f t="shared" si="89"/>
        <v>160</v>
      </c>
    </row>
    <row r="1104" spans="1:26">
      <c r="A1104" s="179">
        <v>45821</v>
      </c>
      <c r="B1104" s="178" t="s">
        <v>5679</v>
      </c>
      <c r="C1104" s="178" t="s">
        <v>5680</v>
      </c>
      <c r="D1104" s="178" t="s">
        <v>12</v>
      </c>
      <c r="E1104" s="178" t="s">
        <v>17</v>
      </c>
      <c r="F1104" s="178" t="s">
        <v>5681</v>
      </c>
      <c r="G1104" s="178" t="s">
        <v>1165</v>
      </c>
      <c r="H1104" s="178" t="s">
        <v>22</v>
      </c>
      <c r="I1104" s="178" t="s">
        <v>1385</v>
      </c>
      <c r="J1104" s="178" t="s">
        <v>4785</v>
      </c>
      <c r="K1104" s="178" t="s">
        <v>4832</v>
      </c>
      <c r="L1104" s="180">
        <v>8000</v>
      </c>
      <c r="M1104" s="181">
        <v>473532.21</v>
      </c>
      <c r="N1104" s="2" t="str">
        <f>VLOOKUP($J1104,'Material category'!B:D,2,0)</f>
        <v>CA FL</v>
      </c>
      <c r="O1104" s="123">
        <f>VLOOKUP(E1104,'Billing Type Category'!A:C,3,0)*$L1104</f>
        <v>8000</v>
      </c>
      <c r="P1104" s="123">
        <f>VLOOKUP($J1104,'Material category'!B:F,5,FALSE)*O1104</f>
        <v>502320</v>
      </c>
      <c r="Q1104" s="123">
        <f t="shared" si="85"/>
        <v>28787.789999999979</v>
      </c>
      <c r="R1104" s="6">
        <f>VLOOKUP(E1104,'Billing Type Category'!A:C,3,0)*M1104</f>
        <v>473532.21</v>
      </c>
      <c r="S1104" s="6">
        <f>VLOOKUP($J1104,'Material category'!B:F,4,FALSE)*O1104</f>
        <v>576000</v>
      </c>
      <c r="T1104" s="6">
        <f t="shared" si="86"/>
        <v>37682.242990654202</v>
      </c>
      <c r="U1104" s="6">
        <f t="shared" si="87"/>
        <v>511214.45299065422</v>
      </c>
      <c r="V1104" s="2" t="str">
        <f>VLOOKUP($J1104,'Material category'!B:D,3,0)</f>
        <v>CA</v>
      </c>
      <c r="W1104" s="2" t="str">
        <f>VLOOKUP(G1104,'Cust Category'!A:C,3,0)</f>
        <v>Key Account</v>
      </c>
      <c r="X1104" s="2" t="str">
        <f>VLOOKUP(G1104,'Cust Category'!A:C,2,0)</f>
        <v>CP All Public Company Limited</v>
      </c>
      <c r="Y1104" s="31">
        <f t="shared" si="88"/>
        <v>62.79</v>
      </c>
      <c r="Z1104">
        <f t="shared" si="89"/>
        <v>72</v>
      </c>
    </row>
    <row r="1105" spans="1:26">
      <c r="A1105" s="179">
        <v>45821</v>
      </c>
      <c r="B1105" s="178" t="s">
        <v>5679</v>
      </c>
      <c r="C1105" s="178" t="s">
        <v>5680</v>
      </c>
      <c r="D1105" s="178" t="s">
        <v>12</v>
      </c>
      <c r="E1105" s="178" t="s">
        <v>17</v>
      </c>
      <c r="F1105" s="178" t="s">
        <v>5681</v>
      </c>
      <c r="G1105" s="178" t="s">
        <v>1165</v>
      </c>
      <c r="H1105" s="178" t="s">
        <v>22</v>
      </c>
      <c r="I1105" s="178" t="s">
        <v>1385</v>
      </c>
      <c r="J1105" s="178" t="s">
        <v>4782</v>
      </c>
      <c r="K1105" s="178" t="s">
        <v>4833</v>
      </c>
      <c r="L1105" s="180">
        <v>2500</v>
      </c>
      <c r="M1105" s="181">
        <v>147978.81</v>
      </c>
      <c r="N1105" s="2" t="str">
        <f>VLOOKUP($J1105,'Material category'!B:D,2,0)</f>
        <v>CA BL</v>
      </c>
      <c r="O1105" s="123">
        <f>VLOOKUP(E1105,'Billing Type Category'!A:C,3,0)*$L1105</f>
        <v>2500</v>
      </c>
      <c r="P1105" s="123">
        <f>VLOOKUP($J1105,'Material category'!B:F,5,FALSE)*O1105</f>
        <v>156975</v>
      </c>
      <c r="Q1105" s="123">
        <f t="shared" si="85"/>
        <v>8996.1900000000023</v>
      </c>
      <c r="R1105" s="6">
        <f>VLOOKUP(E1105,'Billing Type Category'!A:C,3,0)*M1105</f>
        <v>147978.81</v>
      </c>
      <c r="S1105" s="6">
        <f>VLOOKUP($J1105,'Material category'!B:F,4,FALSE)*O1105</f>
        <v>180000</v>
      </c>
      <c r="T1105" s="6">
        <f t="shared" si="86"/>
        <v>11775.700934579439</v>
      </c>
      <c r="U1105" s="6">
        <f t="shared" si="87"/>
        <v>159754.51093457945</v>
      </c>
      <c r="V1105" s="2" t="str">
        <f>VLOOKUP($J1105,'Material category'!B:D,3,0)</f>
        <v>CA</v>
      </c>
      <c r="W1105" s="2" t="str">
        <f>VLOOKUP(G1105,'Cust Category'!A:C,3,0)</f>
        <v>Key Account</v>
      </c>
      <c r="X1105" s="2" t="str">
        <f>VLOOKUP(G1105,'Cust Category'!A:C,2,0)</f>
        <v>CP All Public Company Limited</v>
      </c>
      <c r="Y1105" s="31">
        <f t="shared" si="88"/>
        <v>62.79</v>
      </c>
      <c r="Z1105">
        <f t="shared" si="89"/>
        <v>72</v>
      </c>
    </row>
    <row r="1106" spans="1:26">
      <c r="A1106" s="179">
        <v>45821</v>
      </c>
      <c r="B1106" s="178" t="s">
        <v>5679</v>
      </c>
      <c r="C1106" s="178" t="s">
        <v>5680</v>
      </c>
      <c r="D1106" s="178" t="s">
        <v>12</v>
      </c>
      <c r="E1106" s="178" t="s">
        <v>17</v>
      </c>
      <c r="F1106" s="178" t="s">
        <v>5681</v>
      </c>
      <c r="G1106" s="178" t="s">
        <v>1165</v>
      </c>
      <c r="H1106" s="178" t="s">
        <v>22</v>
      </c>
      <c r="I1106" s="178" t="s">
        <v>1385</v>
      </c>
      <c r="J1106" s="178" t="s">
        <v>4786</v>
      </c>
      <c r="K1106" s="178" t="s">
        <v>4854</v>
      </c>
      <c r="L1106" s="180">
        <v>2000</v>
      </c>
      <c r="M1106" s="181">
        <v>118383.05</v>
      </c>
      <c r="N1106" s="2" t="str">
        <f>VLOOKUP($J1106,'Material category'!B:D,2,0)</f>
        <v>CA MN</v>
      </c>
      <c r="O1106" s="123">
        <f>VLOOKUP(E1106,'Billing Type Category'!A:C,3,0)*$L1106</f>
        <v>2000</v>
      </c>
      <c r="P1106" s="123">
        <f>VLOOKUP($J1106,'Material category'!B:F,5,FALSE)*O1106</f>
        <v>125580</v>
      </c>
      <c r="Q1106" s="123">
        <f t="shared" si="85"/>
        <v>7196.9499999999971</v>
      </c>
      <c r="R1106" s="6">
        <f>VLOOKUP(E1106,'Billing Type Category'!A:C,3,0)*M1106</f>
        <v>118383.05</v>
      </c>
      <c r="S1106" s="6">
        <f>VLOOKUP($J1106,'Material category'!B:F,4,FALSE)*O1106</f>
        <v>144000</v>
      </c>
      <c r="T1106" s="6">
        <f t="shared" si="86"/>
        <v>9420.5607476635505</v>
      </c>
      <c r="U1106" s="6">
        <f t="shared" si="87"/>
        <v>127803.61074766355</v>
      </c>
      <c r="V1106" s="2" t="str">
        <f>VLOOKUP($J1106,'Material category'!B:D,3,0)</f>
        <v>CA</v>
      </c>
      <c r="W1106" s="2" t="str">
        <f>VLOOKUP(G1106,'Cust Category'!A:C,3,0)</f>
        <v>Key Account</v>
      </c>
      <c r="X1106" s="2" t="str">
        <f>VLOOKUP(G1106,'Cust Category'!A:C,2,0)</f>
        <v>CP All Public Company Limited</v>
      </c>
      <c r="Y1106" s="31">
        <f t="shared" si="88"/>
        <v>62.79</v>
      </c>
      <c r="Z1106">
        <f t="shared" si="89"/>
        <v>72</v>
      </c>
    </row>
    <row r="1107" spans="1:26">
      <c r="A1107" s="179">
        <v>45821</v>
      </c>
      <c r="B1107" s="178" t="s">
        <v>5679</v>
      </c>
      <c r="C1107" s="178" t="s">
        <v>5680</v>
      </c>
      <c r="D1107" s="178" t="s">
        <v>12</v>
      </c>
      <c r="E1107" s="178" t="s">
        <v>17</v>
      </c>
      <c r="F1107" s="178" t="s">
        <v>5681</v>
      </c>
      <c r="G1107" s="178" t="s">
        <v>1165</v>
      </c>
      <c r="H1107" s="178" t="s">
        <v>22</v>
      </c>
      <c r="I1107" s="178" t="s">
        <v>1385</v>
      </c>
      <c r="J1107" s="178" t="s">
        <v>4801</v>
      </c>
      <c r="K1107" s="178" t="s">
        <v>4834</v>
      </c>
      <c r="L1107" s="180">
        <v>4000</v>
      </c>
      <c r="M1107" s="181">
        <v>236766.18</v>
      </c>
      <c r="N1107" s="2" t="str">
        <f>VLOOKUP($J1107,'Material category'!B:D,2,0)</f>
        <v>CA 100S YL</v>
      </c>
      <c r="O1107" s="123">
        <f>VLOOKUP(E1107,'Billing Type Category'!A:C,3,0)*$L1107</f>
        <v>4000</v>
      </c>
      <c r="P1107" s="123">
        <f>VLOOKUP($J1107,'Material category'!B:F,5,FALSE)*O1107</f>
        <v>251160</v>
      </c>
      <c r="Q1107" s="123">
        <f t="shared" si="85"/>
        <v>14393.820000000007</v>
      </c>
      <c r="R1107" s="6">
        <f>VLOOKUP(E1107,'Billing Type Category'!A:C,3,0)*M1107</f>
        <v>236766.18</v>
      </c>
      <c r="S1107" s="6">
        <f>VLOOKUP($J1107,'Material category'!B:F,4,FALSE)*O1107</f>
        <v>288000</v>
      </c>
      <c r="T1107" s="6">
        <f t="shared" si="86"/>
        <v>18841.121495327101</v>
      </c>
      <c r="U1107" s="6">
        <f t="shared" si="87"/>
        <v>255607.30149532709</v>
      </c>
      <c r="V1107" s="2" t="str">
        <f>VLOOKUP($J1107,'Material category'!B:D,3,0)</f>
        <v>CAHD</v>
      </c>
      <c r="W1107" s="2" t="str">
        <f>VLOOKUP(G1107,'Cust Category'!A:C,3,0)</f>
        <v>Key Account</v>
      </c>
      <c r="X1107" s="2" t="str">
        <f>VLOOKUP(G1107,'Cust Category'!A:C,2,0)</f>
        <v>CP All Public Company Limited</v>
      </c>
      <c r="Y1107" s="31">
        <f t="shared" si="88"/>
        <v>62.79</v>
      </c>
      <c r="Z1107">
        <f t="shared" si="89"/>
        <v>72</v>
      </c>
    </row>
    <row r="1108" spans="1:26">
      <c r="A1108" s="179">
        <v>45821</v>
      </c>
      <c r="B1108" s="178" t="s">
        <v>5679</v>
      </c>
      <c r="C1108" s="178" t="s">
        <v>5680</v>
      </c>
      <c r="D1108" s="178" t="s">
        <v>12</v>
      </c>
      <c r="E1108" s="178" t="s">
        <v>17</v>
      </c>
      <c r="F1108" s="178" t="s">
        <v>5681</v>
      </c>
      <c r="G1108" s="178" t="s">
        <v>1165</v>
      </c>
      <c r="H1108" s="178" t="s">
        <v>22</v>
      </c>
      <c r="I1108" s="178" t="s">
        <v>1385</v>
      </c>
      <c r="J1108" s="178" t="s">
        <v>4806</v>
      </c>
      <c r="K1108" s="178" t="s">
        <v>4852</v>
      </c>
      <c r="L1108" s="180">
        <v>500</v>
      </c>
      <c r="M1108" s="181">
        <v>29595.77</v>
      </c>
      <c r="N1108" s="2" t="str">
        <f>VLOOKUP($J1108,'Material category'!B:D,2,0)</f>
        <v>CA 100S GR</v>
      </c>
      <c r="O1108" s="123">
        <f>VLOOKUP(E1108,'Billing Type Category'!A:C,3,0)*$L1108</f>
        <v>500</v>
      </c>
      <c r="P1108" s="123">
        <f>VLOOKUP($J1108,'Material category'!B:F,5,FALSE)*O1108</f>
        <v>31395</v>
      </c>
      <c r="Q1108" s="123">
        <f t="shared" si="85"/>
        <v>1799.2299999999996</v>
      </c>
      <c r="R1108" s="6">
        <f>VLOOKUP(E1108,'Billing Type Category'!A:C,3,0)*M1108</f>
        <v>29595.77</v>
      </c>
      <c r="S1108" s="6">
        <f>VLOOKUP($J1108,'Material category'!B:F,4,FALSE)*O1108</f>
        <v>36000</v>
      </c>
      <c r="T1108" s="6">
        <f t="shared" si="86"/>
        <v>2355.1401869158876</v>
      </c>
      <c r="U1108" s="6">
        <f t="shared" si="87"/>
        <v>31950.910186915888</v>
      </c>
      <c r="V1108" s="2" t="str">
        <f>VLOOKUP($J1108,'Material category'!B:D,3,0)</f>
        <v>CAHD</v>
      </c>
      <c r="W1108" s="2" t="str">
        <f>VLOOKUP(G1108,'Cust Category'!A:C,3,0)</f>
        <v>Key Account</v>
      </c>
      <c r="X1108" s="2" t="str">
        <f>VLOOKUP(G1108,'Cust Category'!A:C,2,0)</f>
        <v>CP All Public Company Limited</v>
      </c>
      <c r="Y1108" s="31">
        <f t="shared" si="88"/>
        <v>62.79</v>
      </c>
      <c r="Z1108">
        <f t="shared" si="89"/>
        <v>72</v>
      </c>
    </row>
    <row r="1109" spans="1:26">
      <c r="A1109" s="179">
        <v>45821</v>
      </c>
      <c r="B1109" s="178" t="s">
        <v>5682</v>
      </c>
      <c r="C1109" s="178" t="s">
        <v>5683</v>
      </c>
      <c r="D1109" s="178" t="s">
        <v>12</v>
      </c>
      <c r="E1109" s="178" t="s">
        <v>17</v>
      </c>
      <c r="F1109" s="178" t="s">
        <v>5684</v>
      </c>
      <c r="G1109" s="178" t="s">
        <v>1165</v>
      </c>
      <c r="H1109" s="178" t="s">
        <v>22</v>
      </c>
      <c r="I1109" s="178" t="s">
        <v>1385</v>
      </c>
      <c r="J1109" s="178" t="s">
        <v>4874</v>
      </c>
      <c r="K1109" s="178" t="s">
        <v>4822</v>
      </c>
      <c r="L1109" s="180">
        <v>500</v>
      </c>
      <c r="M1109" s="181">
        <v>49474.77</v>
      </c>
      <c r="N1109" s="2" t="str">
        <f>VLOOKUP($J1109,'Material category'!B:D,2,0)</f>
        <v>WI BL</v>
      </c>
      <c r="O1109" s="123">
        <f>VLOOKUP(E1109,'Billing Type Category'!A:C,3,0)*$L1109</f>
        <v>500</v>
      </c>
      <c r="P1109" s="123">
        <f>VLOOKUP($J1109,'Material category'!B:F,5,FALSE)*O1109</f>
        <v>52075</v>
      </c>
      <c r="Q1109" s="123">
        <f t="shared" si="85"/>
        <v>2600.2300000000032</v>
      </c>
      <c r="R1109" s="6">
        <f>VLOOKUP(E1109,'Billing Type Category'!A:C,3,0)*M1109</f>
        <v>49474.77</v>
      </c>
      <c r="S1109" s="6">
        <f>VLOOKUP($J1109,'Material category'!B:F,4,FALSE)*O1109</f>
        <v>60000</v>
      </c>
      <c r="T1109" s="6">
        <f t="shared" si="86"/>
        <v>3925.233644859813</v>
      </c>
      <c r="U1109" s="6">
        <f t="shared" si="87"/>
        <v>53400.003644859811</v>
      </c>
      <c r="V1109" s="2" t="str">
        <f>VLOOKUP($J1109,'Material category'!B:D,3,0)</f>
        <v>WI</v>
      </c>
      <c r="W1109" s="2" t="str">
        <f>VLOOKUP(G1109,'Cust Category'!A:C,3,0)</f>
        <v>Key Account</v>
      </c>
      <c r="X1109" s="2" t="str">
        <f>VLOOKUP(G1109,'Cust Category'!A:C,2,0)</f>
        <v>CP All Public Company Limited</v>
      </c>
      <c r="Y1109" s="31">
        <f t="shared" si="88"/>
        <v>104.15</v>
      </c>
      <c r="Z1109">
        <f t="shared" si="89"/>
        <v>120</v>
      </c>
    </row>
    <row r="1110" spans="1:26">
      <c r="A1110" s="179">
        <v>45821</v>
      </c>
      <c r="B1110" s="178" t="s">
        <v>5682</v>
      </c>
      <c r="C1110" s="178" t="s">
        <v>5683</v>
      </c>
      <c r="D1110" s="178" t="s">
        <v>12</v>
      </c>
      <c r="E1110" s="178" t="s">
        <v>17</v>
      </c>
      <c r="F1110" s="178" t="s">
        <v>5684</v>
      </c>
      <c r="G1110" s="178" t="s">
        <v>1165</v>
      </c>
      <c r="H1110" s="178" t="s">
        <v>22</v>
      </c>
      <c r="I1110" s="178" t="s">
        <v>1385</v>
      </c>
      <c r="J1110" s="178" t="s">
        <v>4898</v>
      </c>
      <c r="K1110" s="178" t="s">
        <v>4830</v>
      </c>
      <c r="L1110" s="180">
        <v>2000</v>
      </c>
      <c r="M1110" s="181">
        <v>118383.09</v>
      </c>
      <c r="N1110" s="2" t="str">
        <f>VLOOKUP($J1110,'Material category'!B:D,2,0)</f>
        <v>WC RE</v>
      </c>
      <c r="O1110" s="123">
        <f>VLOOKUP(E1110,'Billing Type Category'!A:C,3,0)*$L1110</f>
        <v>2000</v>
      </c>
      <c r="P1110" s="123">
        <f>VLOOKUP($J1110,'Material category'!B:F,5,FALSE)*O1110</f>
        <v>125580</v>
      </c>
      <c r="Q1110" s="123">
        <f t="shared" si="85"/>
        <v>7196.9100000000035</v>
      </c>
      <c r="R1110" s="6">
        <f>VLOOKUP(E1110,'Billing Type Category'!A:C,3,0)*M1110</f>
        <v>118383.09</v>
      </c>
      <c r="S1110" s="6">
        <f>VLOOKUP($J1110,'Material category'!B:F,4,FALSE)*O1110</f>
        <v>144000</v>
      </c>
      <c r="T1110" s="6">
        <f t="shared" si="86"/>
        <v>9420.5607476635505</v>
      </c>
      <c r="U1110" s="6">
        <f t="shared" si="87"/>
        <v>127803.65074766355</v>
      </c>
      <c r="V1110" s="2" t="str">
        <f>VLOOKUP($J1110,'Material category'!B:D,3,0)</f>
        <v>WI</v>
      </c>
      <c r="W1110" s="2" t="str">
        <f>VLOOKUP(G1110,'Cust Category'!A:C,3,0)</f>
        <v>Key Account</v>
      </c>
      <c r="X1110" s="2" t="str">
        <f>VLOOKUP(G1110,'Cust Category'!A:C,2,0)</f>
        <v>CP All Public Company Limited</v>
      </c>
      <c r="Y1110" s="31">
        <f t="shared" si="88"/>
        <v>62.79</v>
      </c>
      <c r="Z1110">
        <f t="shared" si="89"/>
        <v>72</v>
      </c>
    </row>
    <row r="1111" spans="1:26">
      <c r="A1111" s="179">
        <v>45821</v>
      </c>
      <c r="B1111" s="178" t="s">
        <v>5682</v>
      </c>
      <c r="C1111" s="178" t="s">
        <v>5683</v>
      </c>
      <c r="D1111" s="178" t="s">
        <v>12</v>
      </c>
      <c r="E1111" s="178" t="s">
        <v>17</v>
      </c>
      <c r="F1111" s="178" t="s">
        <v>5684</v>
      </c>
      <c r="G1111" s="178" t="s">
        <v>1165</v>
      </c>
      <c r="H1111" s="178" t="s">
        <v>22</v>
      </c>
      <c r="I1111" s="178" t="s">
        <v>1385</v>
      </c>
      <c r="J1111" s="178" t="s">
        <v>4886</v>
      </c>
      <c r="K1111" s="178" t="s">
        <v>4829</v>
      </c>
      <c r="L1111" s="180">
        <v>1000</v>
      </c>
      <c r="M1111" s="181">
        <v>59191.55</v>
      </c>
      <c r="N1111" s="2" t="str">
        <f>VLOOKUP($J1111,'Material category'!B:D,2,0)</f>
        <v>WC BL</v>
      </c>
      <c r="O1111" s="123">
        <f>VLOOKUP(E1111,'Billing Type Category'!A:C,3,0)*$L1111</f>
        <v>1000</v>
      </c>
      <c r="P1111" s="123">
        <f>VLOOKUP($J1111,'Material category'!B:F,5,FALSE)*O1111</f>
        <v>62790</v>
      </c>
      <c r="Q1111" s="123">
        <f t="shared" si="85"/>
        <v>3598.4499999999971</v>
      </c>
      <c r="R1111" s="6">
        <f>VLOOKUP(E1111,'Billing Type Category'!A:C,3,0)*M1111</f>
        <v>59191.55</v>
      </c>
      <c r="S1111" s="6">
        <f>VLOOKUP($J1111,'Material category'!B:F,4,FALSE)*O1111</f>
        <v>72000</v>
      </c>
      <c r="T1111" s="6">
        <f t="shared" si="86"/>
        <v>4710.2803738317753</v>
      </c>
      <c r="U1111" s="6">
        <f t="shared" si="87"/>
        <v>63901.830373831777</v>
      </c>
      <c r="V1111" s="2" t="str">
        <f>VLOOKUP($J1111,'Material category'!B:D,3,0)</f>
        <v>WI</v>
      </c>
      <c r="W1111" s="2" t="str">
        <f>VLOOKUP(G1111,'Cust Category'!A:C,3,0)</f>
        <v>Key Account</v>
      </c>
      <c r="X1111" s="2" t="str">
        <f>VLOOKUP(G1111,'Cust Category'!A:C,2,0)</f>
        <v>CP All Public Company Limited</v>
      </c>
      <c r="Y1111" s="31">
        <f t="shared" si="88"/>
        <v>62.79</v>
      </c>
      <c r="Z1111">
        <f t="shared" si="89"/>
        <v>72</v>
      </c>
    </row>
    <row r="1112" spans="1:26">
      <c r="A1112" s="179">
        <v>45821</v>
      </c>
      <c r="B1112" s="178" t="s">
        <v>5682</v>
      </c>
      <c r="C1112" s="178" t="s">
        <v>5683</v>
      </c>
      <c r="D1112" s="178" t="s">
        <v>12</v>
      </c>
      <c r="E1112" s="178" t="s">
        <v>17</v>
      </c>
      <c r="F1112" s="178" t="s">
        <v>5684</v>
      </c>
      <c r="G1112" s="178" t="s">
        <v>1165</v>
      </c>
      <c r="H1112" s="178" t="s">
        <v>22</v>
      </c>
      <c r="I1112" s="178" t="s">
        <v>1385</v>
      </c>
      <c r="J1112" s="178" t="s">
        <v>4900</v>
      </c>
      <c r="K1112" s="178" t="s">
        <v>4831</v>
      </c>
      <c r="L1112" s="180">
        <v>1500</v>
      </c>
      <c r="M1112" s="181">
        <v>88787.32</v>
      </c>
      <c r="N1112" s="2" t="str">
        <f>VLOOKUP($J1112,'Material category'!B:D,2,0)</f>
        <v>WC GR</v>
      </c>
      <c r="O1112" s="123">
        <f>VLOOKUP(E1112,'Billing Type Category'!A:C,3,0)*$L1112</f>
        <v>1500</v>
      </c>
      <c r="P1112" s="123">
        <f>VLOOKUP($J1112,'Material category'!B:F,5,FALSE)*O1112</f>
        <v>94185</v>
      </c>
      <c r="Q1112" s="123">
        <f t="shared" si="85"/>
        <v>5397.679999999993</v>
      </c>
      <c r="R1112" s="6">
        <f>VLOOKUP(E1112,'Billing Type Category'!A:C,3,0)*M1112</f>
        <v>88787.32</v>
      </c>
      <c r="S1112" s="6">
        <f>VLOOKUP($J1112,'Material category'!B:F,4,FALSE)*O1112</f>
        <v>108000</v>
      </c>
      <c r="T1112" s="6">
        <f t="shared" si="86"/>
        <v>7065.4205607476633</v>
      </c>
      <c r="U1112" s="6">
        <f t="shared" si="87"/>
        <v>95852.740560747668</v>
      </c>
      <c r="V1112" s="2" t="str">
        <f>VLOOKUP($J1112,'Material category'!B:D,3,0)</f>
        <v>WI</v>
      </c>
      <c r="W1112" s="2" t="str">
        <f>VLOOKUP(G1112,'Cust Category'!A:C,3,0)</f>
        <v>Key Account</v>
      </c>
      <c r="X1112" s="2" t="str">
        <f>VLOOKUP(G1112,'Cust Category'!A:C,2,0)</f>
        <v>CP All Public Company Limited</v>
      </c>
      <c r="Y1112" s="31">
        <f t="shared" si="88"/>
        <v>62.79</v>
      </c>
      <c r="Z1112">
        <f t="shared" si="89"/>
        <v>72</v>
      </c>
    </row>
    <row r="1113" spans="1:26">
      <c r="A1113" s="179">
        <v>45821</v>
      </c>
      <c r="B1113" s="178" t="s">
        <v>5685</v>
      </c>
      <c r="C1113" s="178" t="s">
        <v>5686</v>
      </c>
      <c r="D1113" s="178" t="s">
        <v>12</v>
      </c>
      <c r="E1113" s="178" t="s">
        <v>17</v>
      </c>
      <c r="F1113" s="178" t="s">
        <v>5687</v>
      </c>
      <c r="G1113" s="178" t="s">
        <v>1165</v>
      </c>
      <c r="H1113" s="178" t="s">
        <v>22</v>
      </c>
      <c r="I1113" s="178" t="s">
        <v>1165</v>
      </c>
      <c r="J1113" s="178" t="s">
        <v>4785</v>
      </c>
      <c r="K1113" s="178" t="s">
        <v>4832</v>
      </c>
      <c r="L1113" s="180">
        <v>24000</v>
      </c>
      <c r="M1113" s="181">
        <v>1420596.62</v>
      </c>
      <c r="N1113" s="2" t="str">
        <f>VLOOKUP($J1113,'Material category'!B:D,2,0)</f>
        <v>CA FL</v>
      </c>
      <c r="O1113" s="123">
        <f>VLOOKUP(E1113,'Billing Type Category'!A:C,3,0)*$L1113</f>
        <v>24000</v>
      </c>
      <c r="P1113" s="123">
        <f>VLOOKUP($J1113,'Material category'!B:F,5,FALSE)*O1113</f>
        <v>1506960</v>
      </c>
      <c r="Q1113" s="123">
        <f t="shared" si="85"/>
        <v>86363.379999999888</v>
      </c>
      <c r="R1113" s="6">
        <f>VLOOKUP(E1113,'Billing Type Category'!A:C,3,0)*M1113</f>
        <v>1420596.62</v>
      </c>
      <c r="S1113" s="6">
        <f>VLOOKUP($J1113,'Material category'!B:F,4,FALSE)*O1113</f>
        <v>1728000</v>
      </c>
      <c r="T1113" s="6">
        <f t="shared" si="86"/>
        <v>113046.72897196261</v>
      </c>
      <c r="U1113" s="6">
        <f t="shared" si="87"/>
        <v>1533643.3489719627</v>
      </c>
      <c r="V1113" s="2" t="str">
        <f>VLOOKUP($J1113,'Material category'!B:D,3,0)</f>
        <v>CA</v>
      </c>
      <c r="W1113" s="2" t="str">
        <f>VLOOKUP(G1113,'Cust Category'!A:C,3,0)</f>
        <v>Key Account</v>
      </c>
      <c r="X1113" s="2" t="str">
        <f>VLOOKUP(G1113,'Cust Category'!A:C,2,0)</f>
        <v>CP All Public Company Limited</v>
      </c>
      <c r="Y1113" s="31">
        <f t="shared" si="88"/>
        <v>62.79</v>
      </c>
      <c r="Z1113">
        <f t="shared" si="89"/>
        <v>72</v>
      </c>
    </row>
    <row r="1114" spans="1:26">
      <c r="A1114" s="179">
        <v>45821</v>
      </c>
      <c r="B1114" s="178" t="s">
        <v>5685</v>
      </c>
      <c r="C1114" s="178" t="s">
        <v>5686</v>
      </c>
      <c r="D1114" s="178" t="s">
        <v>12</v>
      </c>
      <c r="E1114" s="178" t="s">
        <v>17</v>
      </c>
      <c r="F1114" s="178" t="s">
        <v>5687</v>
      </c>
      <c r="G1114" s="178" t="s">
        <v>1165</v>
      </c>
      <c r="H1114" s="178" t="s">
        <v>22</v>
      </c>
      <c r="I1114" s="178" t="s">
        <v>1165</v>
      </c>
      <c r="J1114" s="178" t="s">
        <v>4786</v>
      </c>
      <c r="K1114" s="178" t="s">
        <v>4854</v>
      </c>
      <c r="L1114" s="180">
        <v>8000</v>
      </c>
      <c r="M1114" s="181">
        <v>473532.21</v>
      </c>
      <c r="N1114" s="2" t="str">
        <f>VLOOKUP($J1114,'Material category'!B:D,2,0)</f>
        <v>CA MN</v>
      </c>
      <c r="O1114" s="123">
        <f>VLOOKUP(E1114,'Billing Type Category'!A:C,3,0)*$L1114</f>
        <v>8000</v>
      </c>
      <c r="P1114" s="123">
        <f>VLOOKUP($J1114,'Material category'!B:F,5,FALSE)*O1114</f>
        <v>502320</v>
      </c>
      <c r="Q1114" s="123">
        <f t="shared" si="85"/>
        <v>28787.789999999979</v>
      </c>
      <c r="R1114" s="6">
        <f>VLOOKUP(E1114,'Billing Type Category'!A:C,3,0)*M1114</f>
        <v>473532.21</v>
      </c>
      <c r="S1114" s="6">
        <f>VLOOKUP($J1114,'Material category'!B:F,4,FALSE)*O1114</f>
        <v>576000</v>
      </c>
      <c r="T1114" s="6">
        <f t="shared" si="86"/>
        <v>37682.242990654202</v>
      </c>
      <c r="U1114" s="6">
        <f t="shared" si="87"/>
        <v>511214.45299065422</v>
      </c>
      <c r="V1114" s="2" t="str">
        <f>VLOOKUP($J1114,'Material category'!B:D,3,0)</f>
        <v>CA</v>
      </c>
      <c r="W1114" s="2" t="str">
        <f>VLOOKUP(G1114,'Cust Category'!A:C,3,0)</f>
        <v>Key Account</v>
      </c>
      <c r="X1114" s="2" t="str">
        <f>VLOOKUP(G1114,'Cust Category'!A:C,2,0)</f>
        <v>CP All Public Company Limited</v>
      </c>
      <c r="Y1114" s="31">
        <f t="shared" si="88"/>
        <v>62.79</v>
      </c>
      <c r="Z1114">
        <f t="shared" si="89"/>
        <v>72</v>
      </c>
    </row>
    <row r="1115" spans="1:26">
      <c r="A1115" s="179">
        <v>45821</v>
      </c>
      <c r="B1115" s="178" t="s">
        <v>5685</v>
      </c>
      <c r="C1115" s="178" t="s">
        <v>5686</v>
      </c>
      <c r="D1115" s="178" t="s">
        <v>12</v>
      </c>
      <c r="E1115" s="178" t="s">
        <v>17</v>
      </c>
      <c r="F1115" s="178" t="s">
        <v>5687</v>
      </c>
      <c r="G1115" s="178" t="s">
        <v>1165</v>
      </c>
      <c r="H1115" s="178" t="s">
        <v>22</v>
      </c>
      <c r="I1115" s="178" t="s">
        <v>1165</v>
      </c>
      <c r="J1115" s="178" t="s">
        <v>4801</v>
      </c>
      <c r="K1115" s="178" t="s">
        <v>4834</v>
      </c>
      <c r="L1115" s="180">
        <v>8000</v>
      </c>
      <c r="M1115" s="181">
        <v>473532.37</v>
      </c>
      <c r="N1115" s="2" t="str">
        <f>VLOOKUP($J1115,'Material category'!B:D,2,0)</f>
        <v>CA 100S YL</v>
      </c>
      <c r="O1115" s="123">
        <f>VLOOKUP(E1115,'Billing Type Category'!A:C,3,0)*$L1115</f>
        <v>8000</v>
      </c>
      <c r="P1115" s="123">
        <f>VLOOKUP($J1115,'Material category'!B:F,5,FALSE)*O1115</f>
        <v>502320</v>
      </c>
      <c r="Q1115" s="123">
        <f t="shared" si="85"/>
        <v>28787.630000000005</v>
      </c>
      <c r="R1115" s="6">
        <f>VLOOKUP(E1115,'Billing Type Category'!A:C,3,0)*M1115</f>
        <v>473532.37</v>
      </c>
      <c r="S1115" s="6">
        <f>VLOOKUP($J1115,'Material category'!B:F,4,FALSE)*O1115</f>
        <v>576000</v>
      </c>
      <c r="T1115" s="6">
        <f t="shared" si="86"/>
        <v>37682.242990654202</v>
      </c>
      <c r="U1115" s="6">
        <f t="shared" si="87"/>
        <v>511214.61299065419</v>
      </c>
      <c r="V1115" s="2" t="str">
        <f>VLOOKUP($J1115,'Material category'!B:D,3,0)</f>
        <v>CAHD</v>
      </c>
      <c r="W1115" s="2" t="str">
        <f>VLOOKUP(G1115,'Cust Category'!A:C,3,0)</f>
        <v>Key Account</v>
      </c>
      <c r="X1115" s="2" t="str">
        <f>VLOOKUP(G1115,'Cust Category'!A:C,2,0)</f>
        <v>CP All Public Company Limited</v>
      </c>
      <c r="Y1115" s="31">
        <f t="shared" si="88"/>
        <v>62.79</v>
      </c>
      <c r="Z1115">
        <f t="shared" si="89"/>
        <v>72</v>
      </c>
    </row>
    <row r="1116" spans="1:26">
      <c r="A1116" s="179">
        <v>45821</v>
      </c>
      <c r="B1116" s="178" t="s">
        <v>5688</v>
      </c>
      <c r="C1116" s="178" t="s">
        <v>5689</v>
      </c>
      <c r="D1116" s="178" t="s">
        <v>12</v>
      </c>
      <c r="E1116" s="178" t="s">
        <v>17</v>
      </c>
      <c r="F1116" s="178" t="s">
        <v>5690</v>
      </c>
      <c r="G1116" s="178" t="s">
        <v>1165</v>
      </c>
      <c r="H1116" s="178" t="s">
        <v>22</v>
      </c>
      <c r="I1116" s="178" t="s">
        <v>1165</v>
      </c>
      <c r="J1116" s="178" t="s">
        <v>4898</v>
      </c>
      <c r="K1116" s="178" t="s">
        <v>4830</v>
      </c>
      <c r="L1116" s="180">
        <v>10000</v>
      </c>
      <c r="M1116" s="181">
        <v>591915.46</v>
      </c>
      <c r="N1116" s="2" t="str">
        <f>VLOOKUP($J1116,'Material category'!B:D,2,0)</f>
        <v>WC RE</v>
      </c>
      <c r="O1116" s="123">
        <f>VLOOKUP(E1116,'Billing Type Category'!A:C,3,0)*$L1116</f>
        <v>10000</v>
      </c>
      <c r="P1116" s="123">
        <f>VLOOKUP($J1116,'Material category'!B:F,5,FALSE)*O1116</f>
        <v>627900</v>
      </c>
      <c r="Q1116" s="123">
        <f t="shared" si="85"/>
        <v>35984.540000000037</v>
      </c>
      <c r="R1116" s="6">
        <f>VLOOKUP(E1116,'Billing Type Category'!A:C,3,0)*M1116</f>
        <v>591915.46</v>
      </c>
      <c r="S1116" s="6">
        <f>VLOOKUP($J1116,'Material category'!B:F,4,FALSE)*O1116</f>
        <v>720000</v>
      </c>
      <c r="T1116" s="6">
        <f t="shared" si="86"/>
        <v>47102.803738317758</v>
      </c>
      <c r="U1116" s="6">
        <f t="shared" si="87"/>
        <v>639018.26373831776</v>
      </c>
      <c r="V1116" s="2" t="str">
        <f>VLOOKUP($J1116,'Material category'!B:D,3,0)</f>
        <v>WI</v>
      </c>
      <c r="W1116" s="2" t="str">
        <f>VLOOKUP(G1116,'Cust Category'!A:C,3,0)</f>
        <v>Key Account</v>
      </c>
      <c r="X1116" s="2" t="str">
        <f>VLOOKUP(G1116,'Cust Category'!A:C,2,0)</f>
        <v>CP All Public Company Limited</v>
      </c>
      <c r="Y1116" s="31">
        <f t="shared" si="88"/>
        <v>62.79</v>
      </c>
      <c r="Z1116">
        <f t="shared" si="89"/>
        <v>72</v>
      </c>
    </row>
    <row r="1117" spans="1:26">
      <c r="A1117" s="179">
        <v>45821</v>
      </c>
      <c r="B1117" s="178" t="s">
        <v>5688</v>
      </c>
      <c r="C1117" s="178" t="s">
        <v>5689</v>
      </c>
      <c r="D1117" s="178" t="s">
        <v>12</v>
      </c>
      <c r="E1117" s="178" t="s">
        <v>17</v>
      </c>
      <c r="F1117" s="178" t="s">
        <v>5690</v>
      </c>
      <c r="G1117" s="178" t="s">
        <v>1165</v>
      </c>
      <c r="H1117" s="178" t="s">
        <v>22</v>
      </c>
      <c r="I1117" s="178" t="s">
        <v>1165</v>
      </c>
      <c r="J1117" s="178" t="s">
        <v>4886</v>
      </c>
      <c r="K1117" s="178" t="s">
        <v>4829</v>
      </c>
      <c r="L1117" s="180">
        <v>10000</v>
      </c>
      <c r="M1117" s="181">
        <v>591915.46</v>
      </c>
      <c r="N1117" s="2" t="str">
        <f>VLOOKUP($J1117,'Material category'!B:D,2,0)</f>
        <v>WC BL</v>
      </c>
      <c r="O1117" s="123">
        <f>VLOOKUP(E1117,'Billing Type Category'!A:C,3,0)*$L1117</f>
        <v>10000</v>
      </c>
      <c r="P1117" s="123">
        <f>VLOOKUP($J1117,'Material category'!B:F,5,FALSE)*O1117</f>
        <v>627900</v>
      </c>
      <c r="Q1117" s="123">
        <f t="shared" si="85"/>
        <v>35984.540000000037</v>
      </c>
      <c r="R1117" s="6">
        <f>VLOOKUP(E1117,'Billing Type Category'!A:C,3,0)*M1117</f>
        <v>591915.46</v>
      </c>
      <c r="S1117" s="6">
        <f>VLOOKUP($J1117,'Material category'!B:F,4,FALSE)*O1117</f>
        <v>720000</v>
      </c>
      <c r="T1117" s="6">
        <f t="shared" si="86"/>
        <v>47102.803738317758</v>
      </c>
      <c r="U1117" s="6">
        <f t="shared" si="87"/>
        <v>639018.26373831776</v>
      </c>
      <c r="V1117" s="2" t="str">
        <f>VLOOKUP($J1117,'Material category'!B:D,3,0)</f>
        <v>WI</v>
      </c>
      <c r="W1117" s="2" t="str">
        <f>VLOOKUP(G1117,'Cust Category'!A:C,3,0)</f>
        <v>Key Account</v>
      </c>
      <c r="X1117" s="2" t="str">
        <f>VLOOKUP(G1117,'Cust Category'!A:C,2,0)</f>
        <v>CP All Public Company Limited</v>
      </c>
      <c r="Y1117" s="31">
        <f t="shared" si="88"/>
        <v>62.79</v>
      </c>
      <c r="Z1117">
        <f t="shared" si="89"/>
        <v>72</v>
      </c>
    </row>
    <row r="1118" spans="1:26">
      <c r="A1118" s="179">
        <v>45821</v>
      </c>
      <c r="B1118" s="178" t="s">
        <v>5688</v>
      </c>
      <c r="C1118" s="178" t="s">
        <v>5689</v>
      </c>
      <c r="D1118" s="178" t="s">
        <v>12</v>
      </c>
      <c r="E1118" s="178" t="s">
        <v>17</v>
      </c>
      <c r="F1118" s="178" t="s">
        <v>5690</v>
      </c>
      <c r="G1118" s="178" t="s">
        <v>1165</v>
      </c>
      <c r="H1118" s="178" t="s">
        <v>22</v>
      </c>
      <c r="I1118" s="178" t="s">
        <v>1165</v>
      </c>
      <c r="J1118" s="178" t="s">
        <v>4900</v>
      </c>
      <c r="K1118" s="178" t="s">
        <v>4831</v>
      </c>
      <c r="L1118" s="180">
        <v>10000</v>
      </c>
      <c r="M1118" s="181">
        <v>591915.46</v>
      </c>
      <c r="N1118" s="2" t="str">
        <f>VLOOKUP($J1118,'Material category'!B:D,2,0)</f>
        <v>WC GR</v>
      </c>
      <c r="O1118" s="123">
        <f>VLOOKUP(E1118,'Billing Type Category'!A:C,3,0)*$L1118</f>
        <v>10000</v>
      </c>
      <c r="P1118" s="123">
        <f>VLOOKUP($J1118,'Material category'!B:F,5,FALSE)*O1118</f>
        <v>627900</v>
      </c>
      <c r="Q1118" s="123">
        <f t="shared" si="85"/>
        <v>35984.540000000037</v>
      </c>
      <c r="R1118" s="6">
        <f>VLOOKUP(E1118,'Billing Type Category'!A:C,3,0)*M1118</f>
        <v>591915.46</v>
      </c>
      <c r="S1118" s="6">
        <f>VLOOKUP($J1118,'Material category'!B:F,4,FALSE)*O1118</f>
        <v>720000</v>
      </c>
      <c r="T1118" s="6">
        <f t="shared" si="86"/>
        <v>47102.803738317758</v>
      </c>
      <c r="U1118" s="6">
        <f t="shared" si="87"/>
        <v>639018.26373831776</v>
      </c>
      <c r="V1118" s="2" t="str">
        <f>VLOOKUP($J1118,'Material category'!B:D,3,0)</f>
        <v>WI</v>
      </c>
      <c r="W1118" s="2" t="str">
        <f>VLOOKUP(G1118,'Cust Category'!A:C,3,0)</f>
        <v>Key Account</v>
      </c>
      <c r="X1118" s="2" t="str">
        <f>VLOOKUP(G1118,'Cust Category'!A:C,2,0)</f>
        <v>CP All Public Company Limited</v>
      </c>
      <c r="Y1118" s="31">
        <f t="shared" si="88"/>
        <v>62.79</v>
      </c>
      <c r="Z1118">
        <f t="shared" si="89"/>
        <v>72</v>
      </c>
    </row>
    <row r="1119" spans="1:26">
      <c r="A1119" s="179">
        <v>45821</v>
      </c>
      <c r="B1119" s="178" t="s">
        <v>5691</v>
      </c>
      <c r="C1119" s="178" t="s">
        <v>5692</v>
      </c>
      <c r="D1119" s="178" t="s">
        <v>12</v>
      </c>
      <c r="E1119" s="178" t="s">
        <v>17</v>
      </c>
      <c r="F1119" s="178" t="s">
        <v>5693</v>
      </c>
      <c r="G1119" s="178" t="s">
        <v>1165</v>
      </c>
      <c r="H1119" s="178" t="s">
        <v>22</v>
      </c>
      <c r="I1119" s="178" t="s">
        <v>1388</v>
      </c>
      <c r="J1119" s="178" t="s">
        <v>4902</v>
      </c>
      <c r="K1119" s="178" t="s">
        <v>4821</v>
      </c>
      <c r="L1119" s="180">
        <v>1500</v>
      </c>
      <c r="M1119" s="181">
        <v>200007.42</v>
      </c>
      <c r="N1119" s="2" t="str">
        <f>VLOOKUP($J1119,'Material category'!B:D,2,0)</f>
        <v>ME OB</v>
      </c>
      <c r="O1119" s="123">
        <f>VLOOKUP(E1119,'Billing Type Category'!A:C,3,0)*$L1119</f>
        <v>1500</v>
      </c>
      <c r="P1119" s="123">
        <f>VLOOKUP($J1119,'Material category'!B:F,5,FALSE)*O1119</f>
        <v>207795</v>
      </c>
      <c r="Q1119" s="123">
        <f t="shared" si="85"/>
        <v>7787.5799999999872</v>
      </c>
      <c r="R1119" s="6">
        <f>VLOOKUP(E1119,'Billing Type Category'!A:C,3,0)*M1119</f>
        <v>200007.42</v>
      </c>
      <c r="S1119" s="6">
        <f>VLOOKUP($J1119,'Material category'!B:F,4,FALSE)*O1119</f>
        <v>240000</v>
      </c>
      <c r="T1119" s="6">
        <f t="shared" si="86"/>
        <v>15700.934579439252</v>
      </c>
      <c r="U1119" s="6">
        <f t="shared" si="87"/>
        <v>215708.35457943927</v>
      </c>
      <c r="V1119" s="2" t="str">
        <f>VLOOKUP($J1119,'Material category'!B:D,3,0)</f>
        <v>EV</v>
      </c>
      <c r="W1119" s="2" t="str">
        <f>VLOOKUP(G1119,'Cust Category'!A:C,3,0)</f>
        <v>Key Account</v>
      </c>
      <c r="X1119" s="2" t="str">
        <f>VLOOKUP(G1119,'Cust Category'!A:C,2,0)</f>
        <v>CP All Public Company Limited</v>
      </c>
      <c r="Y1119" s="31">
        <f t="shared" si="88"/>
        <v>138.53</v>
      </c>
      <c r="Z1119">
        <f t="shared" si="89"/>
        <v>160</v>
      </c>
    </row>
    <row r="1120" spans="1:26">
      <c r="A1120" s="179">
        <v>45821</v>
      </c>
      <c r="B1120" s="178" t="s">
        <v>5691</v>
      </c>
      <c r="C1120" s="178" t="s">
        <v>5692</v>
      </c>
      <c r="D1120" s="178" t="s">
        <v>12</v>
      </c>
      <c r="E1120" s="178" t="s">
        <v>17</v>
      </c>
      <c r="F1120" s="178" t="s">
        <v>5693</v>
      </c>
      <c r="G1120" s="178" t="s">
        <v>1165</v>
      </c>
      <c r="H1120" s="178" t="s">
        <v>22</v>
      </c>
      <c r="I1120" s="178" t="s">
        <v>1388</v>
      </c>
      <c r="J1120" s="178" t="s">
        <v>4791</v>
      </c>
      <c r="K1120" s="178" t="s">
        <v>4820</v>
      </c>
      <c r="L1120" s="180">
        <v>3000</v>
      </c>
      <c r="M1120" s="181">
        <v>400014.84</v>
      </c>
      <c r="N1120" s="2" t="str">
        <f>VLOOKUP($J1120,'Material category'!B:D,2,0)</f>
        <v>ME SB</v>
      </c>
      <c r="O1120" s="123">
        <f>VLOOKUP(E1120,'Billing Type Category'!A:C,3,0)*$L1120</f>
        <v>3000</v>
      </c>
      <c r="P1120" s="123">
        <f>VLOOKUP($J1120,'Material category'!B:F,5,FALSE)*O1120</f>
        <v>415590</v>
      </c>
      <c r="Q1120" s="123">
        <f t="shared" si="85"/>
        <v>15575.159999999974</v>
      </c>
      <c r="R1120" s="6">
        <f>VLOOKUP(E1120,'Billing Type Category'!A:C,3,0)*M1120</f>
        <v>400014.84</v>
      </c>
      <c r="S1120" s="6">
        <f>VLOOKUP($J1120,'Material category'!B:F,4,FALSE)*O1120</f>
        <v>480000</v>
      </c>
      <c r="T1120" s="6">
        <f t="shared" si="86"/>
        <v>31401.869158878504</v>
      </c>
      <c r="U1120" s="6">
        <f t="shared" si="87"/>
        <v>431416.70915887854</v>
      </c>
      <c r="V1120" s="2" t="str">
        <f>VLOOKUP($J1120,'Material category'!B:D,3,0)</f>
        <v>EV</v>
      </c>
      <c r="W1120" s="2" t="str">
        <f>VLOOKUP(G1120,'Cust Category'!A:C,3,0)</f>
        <v>Key Account</v>
      </c>
      <c r="X1120" s="2" t="str">
        <f>VLOOKUP(G1120,'Cust Category'!A:C,2,0)</f>
        <v>CP All Public Company Limited</v>
      </c>
      <c r="Y1120" s="31">
        <f t="shared" si="88"/>
        <v>138.53</v>
      </c>
      <c r="Z1120">
        <f t="shared" si="89"/>
        <v>160</v>
      </c>
    </row>
    <row r="1121" spans="1:26">
      <c r="A1121" s="179">
        <v>45821</v>
      </c>
      <c r="B1121" s="178" t="s">
        <v>5691</v>
      </c>
      <c r="C1121" s="178" t="s">
        <v>5692</v>
      </c>
      <c r="D1121" s="178" t="s">
        <v>12</v>
      </c>
      <c r="E1121" s="178" t="s">
        <v>17</v>
      </c>
      <c r="F1121" s="178" t="s">
        <v>5693</v>
      </c>
      <c r="G1121" s="178" t="s">
        <v>1165</v>
      </c>
      <c r="H1121" s="178" t="s">
        <v>22</v>
      </c>
      <c r="I1121" s="178" t="s">
        <v>1388</v>
      </c>
      <c r="J1121" s="178" t="s">
        <v>4792</v>
      </c>
      <c r="K1121" s="178" t="s">
        <v>4851</v>
      </c>
      <c r="L1121" s="180">
        <v>2000</v>
      </c>
      <c r="M1121" s="181">
        <v>285855.08</v>
      </c>
      <c r="N1121" s="2" t="str">
        <f>VLOOKUP($J1121,'Material category'!B:D,2,0)</f>
        <v>ME OP</v>
      </c>
      <c r="O1121" s="123">
        <f>VLOOKUP(E1121,'Billing Type Category'!A:C,3,0)*$L1121</f>
        <v>2000</v>
      </c>
      <c r="P1121" s="123">
        <f>VLOOKUP($J1121,'Material category'!B:F,5,FALSE)*O1121</f>
        <v>303100</v>
      </c>
      <c r="Q1121" s="123">
        <f t="shared" si="85"/>
        <v>17244.919999999984</v>
      </c>
      <c r="R1121" s="6">
        <f>VLOOKUP(E1121,'Billing Type Category'!A:C,3,0)*M1121</f>
        <v>285855.08</v>
      </c>
      <c r="S1121" s="6">
        <f>VLOOKUP($J1121,'Material category'!B:F,4,FALSE)*O1121</f>
        <v>350000</v>
      </c>
      <c r="T1121" s="6">
        <f t="shared" si="86"/>
        <v>22897.196261682242</v>
      </c>
      <c r="U1121" s="6">
        <f t="shared" si="87"/>
        <v>308752.27626168227</v>
      </c>
      <c r="V1121" s="2" t="str">
        <f>VLOOKUP($J1121,'Material category'!B:D,3,0)</f>
        <v>EV</v>
      </c>
      <c r="W1121" s="2" t="str">
        <f>VLOOKUP(G1121,'Cust Category'!A:C,3,0)</f>
        <v>Key Account</v>
      </c>
      <c r="X1121" s="2" t="str">
        <f>VLOOKUP(G1121,'Cust Category'!A:C,2,0)</f>
        <v>CP All Public Company Limited</v>
      </c>
      <c r="Y1121" s="31">
        <f t="shared" si="88"/>
        <v>151.55000000000001</v>
      </c>
      <c r="Z1121">
        <f t="shared" si="89"/>
        <v>175</v>
      </c>
    </row>
    <row r="1122" spans="1:26">
      <c r="A1122" s="179">
        <v>45821</v>
      </c>
      <c r="B1122" s="178" t="s">
        <v>5691</v>
      </c>
      <c r="C1122" s="178" t="s">
        <v>5692</v>
      </c>
      <c r="D1122" s="178" t="s">
        <v>12</v>
      </c>
      <c r="E1122" s="178" t="s">
        <v>17</v>
      </c>
      <c r="F1122" s="178" t="s">
        <v>5693</v>
      </c>
      <c r="G1122" s="178" t="s">
        <v>1165</v>
      </c>
      <c r="H1122" s="178" t="s">
        <v>22</v>
      </c>
      <c r="I1122" s="178" t="s">
        <v>1388</v>
      </c>
      <c r="J1122" s="178" t="s">
        <v>4785</v>
      </c>
      <c r="K1122" s="178" t="s">
        <v>4832</v>
      </c>
      <c r="L1122" s="180">
        <v>16000</v>
      </c>
      <c r="M1122" s="181">
        <v>947064.41</v>
      </c>
      <c r="N1122" s="2" t="str">
        <f>VLOOKUP($J1122,'Material category'!B:D,2,0)</f>
        <v>CA FL</v>
      </c>
      <c r="O1122" s="123">
        <f>VLOOKUP(E1122,'Billing Type Category'!A:C,3,0)*$L1122</f>
        <v>16000</v>
      </c>
      <c r="P1122" s="123">
        <f>VLOOKUP($J1122,'Material category'!B:F,5,FALSE)*O1122</f>
        <v>1004640</v>
      </c>
      <c r="Q1122" s="123">
        <f t="shared" si="85"/>
        <v>57575.589999999967</v>
      </c>
      <c r="R1122" s="6">
        <f>VLOOKUP(E1122,'Billing Type Category'!A:C,3,0)*M1122</f>
        <v>947064.41</v>
      </c>
      <c r="S1122" s="6">
        <f>VLOOKUP($J1122,'Material category'!B:F,4,FALSE)*O1122</f>
        <v>1152000</v>
      </c>
      <c r="T1122" s="6">
        <f t="shared" si="86"/>
        <v>75364.485981308404</v>
      </c>
      <c r="U1122" s="6">
        <f t="shared" si="87"/>
        <v>1022428.8959813084</v>
      </c>
      <c r="V1122" s="2" t="str">
        <f>VLOOKUP($J1122,'Material category'!B:D,3,0)</f>
        <v>CA</v>
      </c>
      <c r="W1122" s="2" t="str">
        <f>VLOOKUP(G1122,'Cust Category'!A:C,3,0)</f>
        <v>Key Account</v>
      </c>
      <c r="X1122" s="2" t="str">
        <f>VLOOKUP(G1122,'Cust Category'!A:C,2,0)</f>
        <v>CP All Public Company Limited</v>
      </c>
      <c r="Y1122" s="31">
        <f t="shared" si="88"/>
        <v>62.79</v>
      </c>
      <c r="Z1122">
        <f t="shared" si="89"/>
        <v>72</v>
      </c>
    </row>
    <row r="1123" spans="1:26">
      <c r="A1123" s="179">
        <v>45821</v>
      </c>
      <c r="B1123" s="178" t="s">
        <v>5691</v>
      </c>
      <c r="C1123" s="178" t="s">
        <v>5692</v>
      </c>
      <c r="D1123" s="178" t="s">
        <v>12</v>
      </c>
      <c r="E1123" s="178" t="s">
        <v>17</v>
      </c>
      <c r="F1123" s="178" t="s">
        <v>5693</v>
      </c>
      <c r="G1123" s="178" t="s">
        <v>1165</v>
      </c>
      <c r="H1123" s="178" t="s">
        <v>22</v>
      </c>
      <c r="I1123" s="178" t="s">
        <v>1388</v>
      </c>
      <c r="J1123" s="178" t="s">
        <v>4782</v>
      </c>
      <c r="K1123" s="178" t="s">
        <v>4833</v>
      </c>
      <c r="L1123" s="180">
        <v>8000</v>
      </c>
      <c r="M1123" s="181">
        <v>473532.21</v>
      </c>
      <c r="N1123" s="2" t="str">
        <f>VLOOKUP($J1123,'Material category'!B:D,2,0)</f>
        <v>CA BL</v>
      </c>
      <c r="O1123" s="123">
        <f>VLOOKUP(E1123,'Billing Type Category'!A:C,3,0)*$L1123</f>
        <v>8000</v>
      </c>
      <c r="P1123" s="123">
        <f>VLOOKUP($J1123,'Material category'!B:F,5,FALSE)*O1123</f>
        <v>502320</v>
      </c>
      <c r="Q1123" s="123">
        <f t="shared" si="85"/>
        <v>28787.789999999979</v>
      </c>
      <c r="R1123" s="6">
        <f>VLOOKUP(E1123,'Billing Type Category'!A:C,3,0)*M1123</f>
        <v>473532.21</v>
      </c>
      <c r="S1123" s="6">
        <f>VLOOKUP($J1123,'Material category'!B:F,4,FALSE)*O1123</f>
        <v>576000</v>
      </c>
      <c r="T1123" s="6">
        <f t="shared" si="86"/>
        <v>37682.242990654202</v>
      </c>
      <c r="U1123" s="6">
        <f t="shared" si="87"/>
        <v>511214.45299065422</v>
      </c>
      <c r="V1123" s="2" t="str">
        <f>VLOOKUP($J1123,'Material category'!B:D,3,0)</f>
        <v>CA</v>
      </c>
      <c r="W1123" s="2" t="str">
        <f>VLOOKUP(G1123,'Cust Category'!A:C,3,0)</f>
        <v>Key Account</v>
      </c>
      <c r="X1123" s="2" t="str">
        <f>VLOOKUP(G1123,'Cust Category'!A:C,2,0)</f>
        <v>CP All Public Company Limited</v>
      </c>
      <c r="Y1123" s="31">
        <f t="shared" si="88"/>
        <v>62.79</v>
      </c>
      <c r="Z1123">
        <f t="shared" si="89"/>
        <v>72</v>
      </c>
    </row>
    <row r="1124" spans="1:26">
      <c r="A1124" s="179">
        <v>45821</v>
      </c>
      <c r="B1124" s="178" t="s">
        <v>5691</v>
      </c>
      <c r="C1124" s="178" t="s">
        <v>5692</v>
      </c>
      <c r="D1124" s="178" t="s">
        <v>12</v>
      </c>
      <c r="E1124" s="178" t="s">
        <v>17</v>
      </c>
      <c r="F1124" s="178" t="s">
        <v>5693</v>
      </c>
      <c r="G1124" s="178" t="s">
        <v>1165</v>
      </c>
      <c r="H1124" s="178" t="s">
        <v>22</v>
      </c>
      <c r="I1124" s="178" t="s">
        <v>1388</v>
      </c>
      <c r="J1124" s="178" t="s">
        <v>4786</v>
      </c>
      <c r="K1124" s="178" t="s">
        <v>4854</v>
      </c>
      <c r="L1124" s="180">
        <v>3500</v>
      </c>
      <c r="M1124" s="181">
        <v>207170.34</v>
      </c>
      <c r="N1124" s="2" t="str">
        <f>VLOOKUP($J1124,'Material category'!B:D,2,0)</f>
        <v>CA MN</v>
      </c>
      <c r="O1124" s="123">
        <f>VLOOKUP(E1124,'Billing Type Category'!A:C,3,0)*$L1124</f>
        <v>3500</v>
      </c>
      <c r="P1124" s="123">
        <f>VLOOKUP($J1124,'Material category'!B:F,5,FALSE)*O1124</f>
        <v>219765</v>
      </c>
      <c r="Q1124" s="123">
        <f t="shared" si="85"/>
        <v>12594.660000000003</v>
      </c>
      <c r="R1124" s="6">
        <f>VLOOKUP(E1124,'Billing Type Category'!A:C,3,0)*M1124</f>
        <v>207170.34</v>
      </c>
      <c r="S1124" s="6">
        <f>VLOOKUP($J1124,'Material category'!B:F,4,FALSE)*O1124</f>
        <v>252000</v>
      </c>
      <c r="T1124" s="6">
        <f t="shared" si="86"/>
        <v>16485.981308411214</v>
      </c>
      <c r="U1124" s="6">
        <f t="shared" si="87"/>
        <v>223656.32130841122</v>
      </c>
      <c r="V1124" s="2" t="str">
        <f>VLOOKUP($J1124,'Material category'!B:D,3,0)</f>
        <v>CA</v>
      </c>
      <c r="W1124" s="2" t="str">
        <f>VLOOKUP(G1124,'Cust Category'!A:C,3,0)</f>
        <v>Key Account</v>
      </c>
      <c r="X1124" s="2" t="str">
        <f>VLOOKUP(G1124,'Cust Category'!A:C,2,0)</f>
        <v>CP All Public Company Limited</v>
      </c>
      <c r="Y1124" s="31">
        <f t="shared" si="88"/>
        <v>62.79</v>
      </c>
      <c r="Z1124">
        <f t="shared" si="89"/>
        <v>72</v>
      </c>
    </row>
    <row r="1125" spans="1:26">
      <c r="A1125" s="179">
        <v>45821</v>
      </c>
      <c r="B1125" s="178" t="s">
        <v>5691</v>
      </c>
      <c r="C1125" s="178" t="s">
        <v>5692</v>
      </c>
      <c r="D1125" s="178" t="s">
        <v>12</v>
      </c>
      <c r="E1125" s="178" t="s">
        <v>17</v>
      </c>
      <c r="F1125" s="178" t="s">
        <v>5693</v>
      </c>
      <c r="G1125" s="178" t="s">
        <v>1165</v>
      </c>
      <c r="H1125" s="178" t="s">
        <v>22</v>
      </c>
      <c r="I1125" s="178" t="s">
        <v>1388</v>
      </c>
      <c r="J1125" s="178" t="s">
        <v>4801</v>
      </c>
      <c r="K1125" s="178" t="s">
        <v>4834</v>
      </c>
      <c r="L1125" s="180">
        <v>8000</v>
      </c>
      <c r="M1125" s="181">
        <v>473532.37</v>
      </c>
      <c r="N1125" s="2" t="str">
        <f>VLOOKUP($J1125,'Material category'!B:D,2,0)</f>
        <v>CA 100S YL</v>
      </c>
      <c r="O1125" s="123">
        <f>VLOOKUP(E1125,'Billing Type Category'!A:C,3,0)*$L1125</f>
        <v>8000</v>
      </c>
      <c r="P1125" s="123">
        <f>VLOOKUP($J1125,'Material category'!B:F,5,FALSE)*O1125</f>
        <v>502320</v>
      </c>
      <c r="Q1125" s="123">
        <f t="shared" si="85"/>
        <v>28787.630000000005</v>
      </c>
      <c r="R1125" s="6">
        <f>VLOOKUP(E1125,'Billing Type Category'!A:C,3,0)*M1125</f>
        <v>473532.37</v>
      </c>
      <c r="S1125" s="6">
        <f>VLOOKUP($J1125,'Material category'!B:F,4,FALSE)*O1125</f>
        <v>576000</v>
      </c>
      <c r="T1125" s="6">
        <f t="shared" si="86"/>
        <v>37682.242990654202</v>
      </c>
      <c r="U1125" s="6">
        <f t="shared" si="87"/>
        <v>511214.61299065419</v>
      </c>
      <c r="V1125" s="2" t="str">
        <f>VLOOKUP($J1125,'Material category'!B:D,3,0)</f>
        <v>CAHD</v>
      </c>
      <c r="W1125" s="2" t="str">
        <f>VLOOKUP(G1125,'Cust Category'!A:C,3,0)</f>
        <v>Key Account</v>
      </c>
      <c r="X1125" s="2" t="str">
        <f>VLOOKUP(G1125,'Cust Category'!A:C,2,0)</f>
        <v>CP All Public Company Limited</v>
      </c>
      <c r="Y1125" s="31">
        <f t="shared" si="88"/>
        <v>62.79</v>
      </c>
      <c r="Z1125">
        <f t="shared" si="89"/>
        <v>72</v>
      </c>
    </row>
    <row r="1126" spans="1:26">
      <c r="A1126" s="179">
        <v>45821</v>
      </c>
      <c r="B1126" s="178" t="s">
        <v>5691</v>
      </c>
      <c r="C1126" s="178" t="s">
        <v>5692</v>
      </c>
      <c r="D1126" s="178" t="s">
        <v>12</v>
      </c>
      <c r="E1126" s="178" t="s">
        <v>17</v>
      </c>
      <c r="F1126" s="178" t="s">
        <v>5693</v>
      </c>
      <c r="G1126" s="178" t="s">
        <v>1165</v>
      </c>
      <c r="H1126" s="178" t="s">
        <v>22</v>
      </c>
      <c r="I1126" s="178" t="s">
        <v>1388</v>
      </c>
      <c r="J1126" s="178" t="s">
        <v>4806</v>
      </c>
      <c r="K1126" s="178" t="s">
        <v>4852</v>
      </c>
      <c r="L1126" s="180">
        <v>2000</v>
      </c>
      <c r="M1126" s="181">
        <v>118383.09</v>
      </c>
      <c r="N1126" s="2" t="str">
        <f>VLOOKUP($J1126,'Material category'!B:D,2,0)</f>
        <v>CA 100S GR</v>
      </c>
      <c r="O1126" s="123">
        <f>VLOOKUP(E1126,'Billing Type Category'!A:C,3,0)*$L1126</f>
        <v>2000</v>
      </c>
      <c r="P1126" s="123">
        <f>VLOOKUP($J1126,'Material category'!B:F,5,FALSE)*O1126</f>
        <v>125580</v>
      </c>
      <c r="Q1126" s="123">
        <f t="shared" si="85"/>
        <v>7196.9100000000035</v>
      </c>
      <c r="R1126" s="6">
        <f>VLOOKUP(E1126,'Billing Type Category'!A:C,3,0)*M1126</f>
        <v>118383.09</v>
      </c>
      <c r="S1126" s="6">
        <f>VLOOKUP($J1126,'Material category'!B:F,4,FALSE)*O1126</f>
        <v>144000</v>
      </c>
      <c r="T1126" s="6">
        <f t="shared" si="86"/>
        <v>9420.5607476635505</v>
      </c>
      <c r="U1126" s="6">
        <f t="shared" si="87"/>
        <v>127803.65074766355</v>
      </c>
      <c r="V1126" s="2" t="str">
        <f>VLOOKUP($J1126,'Material category'!B:D,3,0)</f>
        <v>CAHD</v>
      </c>
      <c r="W1126" s="2" t="str">
        <f>VLOOKUP(G1126,'Cust Category'!A:C,3,0)</f>
        <v>Key Account</v>
      </c>
      <c r="X1126" s="2" t="str">
        <f>VLOOKUP(G1126,'Cust Category'!A:C,2,0)</f>
        <v>CP All Public Company Limited</v>
      </c>
      <c r="Y1126" s="31">
        <f t="shared" si="88"/>
        <v>62.79</v>
      </c>
      <c r="Z1126">
        <f t="shared" si="89"/>
        <v>72</v>
      </c>
    </row>
    <row r="1127" spans="1:26">
      <c r="A1127" s="179">
        <v>45821</v>
      </c>
      <c r="B1127" s="178" t="s">
        <v>5694</v>
      </c>
      <c r="C1127" s="178" t="s">
        <v>5695</v>
      </c>
      <c r="D1127" s="178" t="s">
        <v>12</v>
      </c>
      <c r="E1127" s="178" t="s">
        <v>17</v>
      </c>
      <c r="F1127" s="178" t="s">
        <v>5696</v>
      </c>
      <c r="G1127" s="178" t="s">
        <v>1165</v>
      </c>
      <c r="H1127" s="178" t="s">
        <v>22</v>
      </c>
      <c r="I1127" s="178" t="s">
        <v>1388</v>
      </c>
      <c r="J1127" s="178" t="s">
        <v>4874</v>
      </c>
      <c r="K1127" s="178" t="s">
        <v>4822</v>
      </c>
      <c r="L1127" s="180">
        <v>1000</v>
      </c>
      <c r="M1127" s="181">
        <v>98949.53</v>
      </c>
      <c r="N1127" s="2" t="str">
        <f>VLOOKUP($J1127,'Material category'!B:D,2,0)</f>
        <v>WI BL</v>
      </c>
      <c r="O1127" s="123">
        <f>VLOOKUP(E1127,'Billing Type Category'!A:C,3,0)*$L1127</f>
        <v>1000</v>
      </c>
      <c r="P1127" s="123">
        <f>VLOOKUP($J1127,'Material category'!B:F,5,FALSE)*O1127</f>
        <v>104150</v>
      </c>
      <c r="Q1127" s="123">
        <f t="shared" si="85"/>
        <v>5200.4700000000012</v>
      </c>
      <c r="R1127" s="6">
        <f>VLOOKUP(E1127,'Billing Type Category'!A:C,3,0)*M1127</f>
        <v>98949.53</v>
      </c>
      <c r="S1127" s="6">
        <f>VLOOKUP($J1127,'Material category'!B:F,4,FALSE)*O1127</f>
        <v>120000</v>
      </c>
      <c r="T1127" s="6">
        <f t="shared" si="86"/>
        <v>7850.467289719626</v>
      </c>
      <c r="U1127" s="6">
        <f t="shared" si="87"/>
        <v>106799.99728971963</v>
      </c>
      <c r="V1127" s="2" t="str">
        <f>VLOOKUP($J1127,'Material category'!B:D,3,0)</f>
        <v>WI</v>
      </c>
      <c r="W1127" s="2" t="str">
        <f>VLOOKUP(G1127,'Cust Category'!A:C,3,0)</f>
        <v>Key Account</v>
      </c>
      <c r="X1127" s="2" t="str">
        <f>VLOOKUP(G1127,'Cust Category'!A:C,2,0)</f>
        <v>CP All Public Company Limited</v>
      </c>
      <c r="Y1127" s="31">
        <f t="shared" si="88"/>
        <v>104.15</v>
      </c>
      <c r="Z1127">
        <f t="shared" si="89"/>
        <v>120</v>
      </c>
    </row>
    <row r="1128" spans="1:26">
      <c r="A1128" s="179">
        <v>45821</v>
      </c>
      <c r="B1128" s="178" t="s">
        <v>5694</v>
      </c>
      <c r="C1128" s="178" t="s">
        <v>5695</v>
      </c>
      <c r="D1128" s="178" t="s">
        <v>12</v>
      </c>
      <c r="E1128" s="178" t="s">
        <v>17</v>
      </c>
      <c r="F1128" s="178" t="s">
        <v>5696</v>
      </c>
      <c r="G1128" s="178" t="s">
        <v>1165</v>
      </c>
      <c r="H1128" s="178" t="s">
        <v>22</v>
      </c>
      <c r="I1128" s="178" t="s">
        <v>1388</v>
      </c>
      <c r="J1128" s="178" t="s">
        <v>4898</v>
      </c>
      <c r="K1128" s="178" t="s">
        <v>4830</v>
      </c>
      <c r="L1128" s="180">
        <v>3000</v>
      </c>
      <c r="M1128" s="181">
        <v>177574.64</v>
      </c>
      <c r="N1128" s="2" t="str">
        <f>VLOOKUP($J1128,'Material category'!B:D,2,0)</f>
        <v>WC RE</v>
      </c>
      <c r="O1128" s="123">
        <f>VLOOKUP(E1128,'Billing Type Category'!A:C,3,0)*$L1128</f>
        <v>3000</v>
      </c>
      <c r="P1128" s="123">
        <f>VLOOKUP($J1128,'Material category'!B:F,5,FALSE)*O1128</f>
        <v>188370</v>
      </c>
      <c r="Q1128" s="123">
        <f t="shared" si="85"/>
        <v>10795.359999999986</v>
      </c>
      <c r="R1128" s="6">
        <f>VLOOKUP(E1128,'Billing Type Category'!A:C,3,0)*M1128</f>
        <v>177574.64</v>
      </c>
      <c r="S1128" s="6">
        <f>VLOOKUP($J1128,'Material category'!B:F,4,FALSE)*O1128</f>
        <v>216000</v>
      </c>
      <c r="T1128" s="6">
        <f t="shared" si="86"/>
        <v>14130.841121495327</v>
      </c>
      <c r="U1128" s="6">
        <f t="shared" si="87"/>
        <v>191705.48112149534</v>
      </c>
      <c r="V1128" s="2" t="str">
        <f>VLOOKUP($J1128,'Material category'!B:D,3,0)</f>
        <v>WI</v>
      </c>
      <c r="W1128" s="2" t="str">
        <f>VLOOKUP(G1128,'Cust Category'!A:C,3,0)</f>
        <v>Key Account</v>
      </c>
      <c r="X1128" s="2" t="str">
        <f>VLOOKUP(G1128,'Cust Category'!A:C,2,0)</f>
        <v>CP All Public Company Limited</v>
      </c>
      <c r="Y1128" s="31">
        <f t="shared" si="88"/>
        <v>62.79</v>
      </c>
      <c r="Z1128">
        <f t="shared" si="89"/>
        <v>72</v>
      </c>
    </row>
    <row r="1129" spans="1:26">
      <c r="A1129" s="179">
        <v>45821</v>
      </c>
      <c r="B1129" s="178" t="s">
        <v>5694</v>
      </c>
      <c r="C1129" s="178" t="s">
        <v>5695</v>
      </c>
      <c r="D1129" s="178" t="s">
        <v>12</v>
      </c>
      <c r="E1129" s="178" t="s">
        <v>17</v>
      </c>
      <c r="F1129" s="178" t="s">
        <v>5696</v>
      </c>
      <c r="G1129" s="178" t="s">
        <v>1165</v>
      </c>
      <c r="H1129" s="178" t="s">
        <v>22</v>
      </c>
      <c r="I1129" s="178" t="s">
        <v>1388</v>
      </c>
      <c r="J1129" s="178" t="s">
        <v>4886</v>
      </c>
      <c r="K1129" s="178" t="s">
        <v>4829</v>
      </c>
      <c r="L1129" s="180">
        <v>6000</v>
      </c>
      <c r="M1129" s="181">
        <v>355149.27</v>
      </c>
      <c r="N1129" s="2" t="str">
        <f>VLOOKUP($J1129,'Material category'!B:D,2,0)</f>
        <v>WC BL</v>
      </c>
      <c r="O1129" s="123">
        <f>VLOOKUP(E1129,'Billing Type Category'!A:C,3,0)*$L1129</f>
        <v>6000</v>
      </c>
      <c r="P1129" s="123">
        <f>VLOOKUP($J1129,'Material category'!B:F,5,FALSE)*O1129</f>
        <v>376740</v>
      </c>
      <c r="Q1129" s="123">
        <f t="shared" si="85"/>
        <v>21590.729999999981</v>
      </c>
      <c r="R1129" s="6">
        <f>VLOOKUP(E1129,'Billing Type Category'!A:C,3,0)*M1129</f>
        <v>355149.27</v>
      </c>
      <c r="S1129" s="6">
        <f>VLOOKUP($J1129,'Material category'!B:F,4,FALSE)*O1129</f>
        <v>432000</v>
      </c>
      <c r="T1129" s="6">
        <f t="shared" si="86"/>
        <v>28261.682242990653</v>
      </c>
      <c r="U1129" s="6">
        <f t="shared" si="87"/>
        <v>383410.95224299066</v>
      </c>
      <c r="V1129" s="2" t="str">
        <f>VLOOKUP($J1129,'Material category'!B:D,3,0)</f>
        <v>WI</v>
      </c>
      <c r="W1129" s="2" t="str">
        <f>VLOOKUP(G1129,'Cust Category'!A:C,3,0)</f>
        <v>Key Account</v>
      </c>
      <c r="X1129" s="2" t="str">
        <f>VLOOKUP(G1129,'Cust Category'!A:C,2,0)</f>
        <v>CP All Public Company Limited</v>
      </c>
      <c r="Y1129" s="31">
        <f t="shared" si="88"/>
        <v>62.79</v>
      </c>
      <c r="Z1129">
        <f t="shared" si="89"/>
        <v>72</v>
      </c>
    </row>
    <row r="1130" spans="1:26">
      <c r="A1130" s="179">
        <v>45821</v>
      </c>
      <c r="B1130" s="178" t="s">
        <v>5694</v>
      </c>
      <c r="C1130" s="178" t="s">
        <v>5695</v>
      </c>
      <c r="D1130" s="178" t="s">
        <v>12</v>
      </c>
      <c r="E1130" s="178" t="s">
        <v>17</v>
      </c>
      <c r="F1130" s="178" t="s">
        <v>5696</v>
      </c>
      <c r="G1130" s="178" t="s">
        <v>1165</v>
      </c>
      <c r="H1130" s="178" t="s">
        <v>22</v>
      </c>
      <c r="I1130" s="178" t="s">
        <v>1388</v>
      </c>
      <c r="J1130" s="178" t="s">
        <v>4900</v>
      </c>
      <c r="K1130" s="178" t="s">
        <v>4831</v>
      </c>
      <c r="L1130" s="180">
        <v>3500</v>
      </c>
      <c r="M1130" s="181">
        <v>207170.41</v>
      </c>
      <c r="N1130" s="2" t="str">
        <f>VLOOKUP($J1130,'Material category'!B:D,2,0)</f>
        <v>WC GR</v>
      </c>
      <c r="O1130" s="123">
        <f>VLOOKUP(E1130,'Billing Type Category'!A:C,3,0)*$L1130</f>
        <v>3500</v>
      </c>
      <c r="P1130" s="123">
        <f>VLOOKUP($J1130,'Material category'!B:F,5,FALSE)*O1130</f>
        <v>219765</v>
      </c>
      <c r="Q1130" s="123">
        <f t="shared" si="85"/>
        <v>12594.589999999997</v>
      </c>
      <c r="R1130" s="6">
        <f>VLOOKUP(E1130,'Billing Type Category'!A:C,3,0)*M1130</f>
        <v>207170.41</v>
      </c>
      <c r="S1130" s="6">
        <f>VLOOKUP($J1130,'Material category'!B:F,4,FALSE)*O1130</f>
        <v>252000</v>
      </c>
      <c r="T1130" s="6">
        <f t="shared" si="86"/>
        <v>16485.981308411214</v>
      </c>
      <c r="U1130" s="6">
        <f t="shared" si="87"/>
        <v>223656.39130841123</v>
      </c>
      <c r="V1130" s="2" t="str">
        <f>VLOOKUP($J1130,'Material category'!B:D,3,0)</f>
        <v>WI</v>
      </c>
      <c r="W1130" s="2" t="str">
        <f>VLOOKUP(G1130,'Cust Category'!A:C,3,0)</f>
        <v>Key Account</v>
      </c>
      <c r="X1130" s="2" t="str">
        <f>VLOOKUP(G1130,'Cust Category'!A:C,2,0)</f>
        <v>CP All Public Company Limited</v>
      </c>
      <c r="Y1130" s="31">
        <f t="shared" si="88"/>
        <v>62.79</v>
      </c>
      <c r="Z1130">
        <f t="shared" si="89"/>
        <v>72</v>
      </c>
    </row>
    <row r="1131" spans="1:26">
      <c r="A1131" s="179">
        <v>45821</v>
      </c>
      <c r="B1131" s="178" t="s">
        <v>5697</v>
      </c>
      <c r="C1131" s="178" t="s">
        <v>5698</v>
      </c>
      <c r="D1131" s="178" t="s">
        <v>12</v>
      </c>
      <c r="E1131" s="178" t="s">
        <v>17</v>
      </c>
      <c r="F1131" s="178" t="s">
        <v>5699</v>
      </c>
      <c r="G1131" s="178" t="s">
        <v>1165</v>
      </c>
      <c r="H1131" s="178" t="s">
        <v>22</v>
      </c>
      <c r="I1131" s="178" t="s">
        <v>1387</v>
      </c>
      <c r="J1131" s="178" t="s">
        <v>4902</v>
      </c>
      <c r="K1131" s="178" t="s">
        <v>4821</v>
      </c>
      <c r="L1131" s="180">
        <v>500</v>
      </c>
      <c r="M1131" s="181">
        <v>66669.14</v>
      </c>
      <c r="N1131" s="2" t="str">
        <f>VLOOKUP($J1131,'Material category'!B:D,2,0)</f>
        <v>ME OB</v>
      </c>
      <c r="O1131" s="123">
        <f>VLOOKUP(E1131,'Billing Type Category'!A:C,3,0)*$L1131</f>
        <v>500</v>
      </c>
      <c r="P1131" s="123">
        <f>VLOOKUP($J1131,'Material category'!B:F,5,FALSE)*O1131</f>
        <v>69265</v>
      </c>
      <c r="Q1131" s="123">
        <f t="shared" si="85"/>
        <v>2595.8600000000006</v>
      </c>
      <c r="R1131" s="6">
        <f>VLOOKUP(E1131,'Billing Type Category'!A:C,3,0)*M1131</f>
        <v>66669.14</v>
      </c>
      <c r="S1131" s="6">
        <f>VLOOKUP($J1131,'Material category'!B:F,4,FALSE)*O1131</f>
        <v>80000</v>
      </c>
      <c r="T1131" s="6">
        <f t="shared" si="86"/>
        <v>5233.6448598130837</v>
      </c>
      <c r="U1131" s="6">
        <f t="shared" si="87"/>
        <v>71902.78485981308</v>
      </c>
      <c r="V1131" s="2" t="str">
        <f>VLOOKUP($J1131,'Material category'!B:D,3,0)</f>
        <v>EV</v>
      </c>
      <c r="W1131" s="2" t="str">
        <f>VLOOKUP(G1131,'Cust Category'!A:C,3,0)</f>
        <v>Key Account</v>
      </c>
      <c r="X1131" s="2" t="str">
        <f>VLOOKUP(G1131,'Cust Category'!A:C,2,0)</f>
        <v>CP All Public Company Limited</v>
      </c>
      <c r="Y1131" s="31">
        <f t="shared" si="88"/>
        <v>138.53</v>
      </c>
      <c r="Z1131">
        <f t="shared" si="89"/>
        <v>160</v>
      </c>
    </row>
    <row r="1132" spans="1:26">
      <c r="A1132" s="179">
        <v>45821</v>
      </c>
      <c r="B1132" s="178" t="s">
        <v>5697</v>
      </c>
      <c r="C1132" s="178" t="s">
        <v>5698</v>
      </c>
      <c r="D1132" s="178" t="s">
        <v>12</v>
      </c>
      <c r="E1132" s="178" t="s">
        <v>17</v>
      </c>
      <c r="F1132" s="178" t="s">
        <v>5699</v>
      </c>
      <c r="G1132" s="178" t="s">
        <v>1165</v>
      </c>
      <c r="H1132" s="178" t="s">
        <v>22</v>
      </c>
      <c r="I1132" s="178" t="s">
        <v>1387</v>
      </c>
      <c r="J1132" s="178" t="s">
        <v>4791</v>
      </c>
      <c r="K1132" s="178" t="s">
        <v>4820</v>
      </c>
      <c r="L1132" s="180">
        <v>1000</v>
      </c>
      <c r="M1132" s="181">
        <v>133338.28</v>
      </c>
      <c r="N1132" s="2" t="str">
        <f>VLOOKUP($J1132,'Material category'!B:D,2,0)</f>
        <v>ME SB</v>
      </c>
      <c r="O1132" s="123">
        <f>VLOOKUP(E1132,'Billing Type Category'!A:C,3,0)*$L1132</f>
        <v>1000</v>
      </c>
      <c r="P1132" s="123">
        <f>VLOOKUP($J1132,'Material category'!B:F,5,FALSE)*O1132</f>
        <v>138530</v>
      </c>
      <c r="Q1132" s="123">
        <f t="shared" si="85"/>
        <v>5191.7200000000012</v>
      </c>
      <c r="R1132" s="6">
        <f>VLOOKUP(E1132,'Billing Type Category'!A:C,3,0)*M1132</f>
        <v>133338.28</v>
      </c>
      <c r="S1132" s="6">
        <f>VLOOKUP($J1132,'Material category'!B:F,4,FALSE)*O1132</f>
        <v>160000</v>
      </c>
      <c r="T1132" s="6">
        <f t="shared" si="86"/>
        <v>10467.289719626167</v>
      </c>
      <c r="U1132" s="6">
        <f t="shared" si="87"/>
        <v>143805.56971962616</v>
      </c>
      <c r="V1132" s="2" t="str">
        <f>VLOOKUP($J1132,'Material category'!B:D,3,0)</f>
        <v>EV</v>
      </c>
      <c r="W1132" s="2" t="str">
        <f>VLOOKUP(G1132,'Cust Category'!A:C,3,0)</f>
        <v>Key Account</v>
      </c>
      <c r="X1132" s="2" t="str">
        <f>VLOOKUP(G1132,'Cust Category'!A:C,2,0)</f>
        <v>CP All Public Company Limited</v>
      </c>
      <c r="Y1132" s="31">
        <f t="shared" si="88"/>
        <v>138.53</v>
      </c>
      <c r="Z1132">
        <f t="shared" si="89"/>
        <v>160</v>
      </c>
    </row>
    <row r="1133" spans="1:26">
      <c r="A1133" s="179">
        <v>45821</v>
      </c>
      <c r="B1133" s="178" t="s">
        <v>5697</v>
      </c>
      <c r="C1133" s="178" t="s">
        <v>5698</v>
      </c>
      <c r="D1133" s="178" t="s">
        <v>12</v>
      </c>
      <c r="E1133" s="178" t="s">
        <v>17</v>
      </c>
      <c r="F1133" s="178" t="s">
        <v>5699</v>
      </c>
      <c r="G1133" s="178" t="s">
        <v>1165</v>
      </c>
      <c r="H1133" s="178" t="s">
        <v>22</v>
      </c>
      <c r="I1133" s="178" t="s">
        <v>1387</v>
      </c>
      <c r="J1133" s="178" t="s">
        <v>4785</v>
      </c>
      <c r="K1133" s="178" t="s">
        <v>4832</v>
      </c>
      <c r="L1133" s="180">
        <v>12000</v>
      </c>
      <c r="M1133" s="181">
        <v>710298.31</v>
      </c>
      <c r="N1133" s="2" t="str">
        <f>VLOOKUP($J1133,'Material category'!B:D,2,0)</f>
        <v>CA FL</v>
      </c>
      <c r="O1133" s="123">
        <f>VLOOKUP(E1133,'Billing Type Category'!A:C,3,0)*$L1133</f>
        <v>12000</v>
      </c>
      <c r="P1133" s="123">
        <f>VLOOKUP($J1133,'Material category'!B:F,5,FALSE)*O1133</f>
        <v>753480</v>
      </c>
      <c r="Q1133" s="123">
        <f t="shared" si="85"/>
        <v>43181.689999999944</v>
      </c>
      <c r="R1133" s="6">
        <f>VLOOKUP(E1133,'Billing Type Category'!A:C,3,0)*M1133</f>
        <v>710298.31</v>
      </c>
      <c r="S1133" s="6">
        <f>VLOOKUP($J1133,'Material category'!B:F,4,FALSE)*O1133</f>
        <v>864000</v>
      </c>
      <c r="T1133" s="6">
        <f t="shared" si="86"/>
        <v>56523.364485981307</v>
      </c>
      <c r="U1133" s="6">
        <f t="shared" si="87"/>
        <v>766821.67448598135</v>
      </c>
      <c r="V1133" s="2" t="str">
        <f>VLOOKUP($J1133,'Material category'!B:D,3,0)</f>
        <v>CA</v>
      </c>
      <c r="W1133" s="2" t="str">
        <f>VLOOKUP(G1133,'Cust Category'!A:C,3,0)</f>
        <v>Key Account</v>
      </c>
      <c r="X1133" s="2" t="str">
        <f>VLOOKUP(G1133,'Cust Category'!A:C,2,0)</f>
        <v>CP All Public Company Limited</v>
      </c>
      <c r="Y1133" s="31">
        <f t="shared" si="88"/>
        <v>62.79</v>
      </c>
      <c r="Z1133">
        <f t="shared" si="89"/>
        <v>72</v>
      </c>
    </row>
    <row r="1134" spans="1:26">
      <c r="A1134" s="179">
        <v>45821</v>
      </c>
      <c r="B1134" s="178" t="s">
        <v>5697</v>
      </c>
      <c r="C1134" s="178" t="s">
        <v>5698</v>
      </c>
      <c r="D1134" s="178" t="s">
        <v>12</v>
      </c>
      <c r="E1134" s="178" t="s">
        <v>17</v>
      </c>
      <c r="F1134" s="178" t="s">
        <v>5699</v>
      </c>
      <c r="G1134" s="178" t="s">
        <v>1165</v>
      </c>
      <c r="H1134" s="178" t="s">
        <v>22</v>
      </c>
      <c r="I1134" s="178" t="s">
        <v>1387</v>
      </c>
      <c r="J1134" s="178" t="s">
        <v>4782</v>
      </c>
      <c r="K1134" s="178" t="s">
        <v>4833</v>
      </c>
      <c r="L1134" s="180">
        <v>4000</v>
      </c>
      <c r="M1134" s="181">
        <v>236766.1</v>
      </c>
      <c r="N1134" s="2" t="str">
        <f>VLOOKUP($J1134,'Material category'!B:D,2,0)</f>
        <v>CA BL</v>
      </c>
      <c r="O1134" s="123">
        <f>VLOOKUP(E1134,'Billing Type Category'!A:C,3,0)*$L1134</f>
        <v>4000</v>
      </c>
      <c r="P1134" s="123">
        <f>VLOOKUP($J1134,'Material category'!B:F,5,FALSE)*O1134</f>
        <v>251160</v>
      </c>
      <c r="Q1134" s="123">
        <f t="shared" si="85"/>
        <v>14393.899999999994</v>
      </c>
      <c r="R1134" s="6">
        <f>VLOOKUP(E1134,'Billing Type Category'!A:C,3,0)*M1134</f>
        <v>236766.1</v>
      </c>
      <c r="S1134" s="6">
        <f>VLOOKUP($J1134,'Material category'!B:F,4,FALSE)*O1134</f>
        <v>288000</v>
      </c>
      <c r="T1134" s="6">
        <f t="shared" si="86"/>
        <v>18841.121495327101</v>
      </c>
      <c r="U1134" s="6">
        <f t="shared" si="87"/>
        <v>255607.2214953271</v>
      </c>
      <c r="V1134" s="2" t="str">
        <f>VLOOKUP($J1134,'Material category'!B:D,3,0)</f>
        <v>CA</v>
      </c>
      <c r="W1134" s="2" t="str">
        <f>VLOOKUP(G1134,'Cust Category'!A:C,3,0)</f>
        <v>Key Account</v>
      </c>
      <c r="X1134" s="2" t="str">
        <f>VLOOKUP(G1134,'Cust Category'!A:C,2,0)</f>
        <v>CP All Public Company Limited</v>
      </c>
      <c r="Y1134" s="31">
        <f t="shared" si="88"/>
        <v>62.79</v>
      </c>
      <c r="Z1134">
        <f t="shared" si="89"/>
        <v>72</v>
      </c>
    </row>
    <row r="1135" spans="1:26">
      <c r="A1135" s="179">
        <v>45821</v>
      </c>
      <c r="B1135" s="178" t="s">
        <v>5697</v>
      </c>
      <c r="C1135" s="178" t="s">
        <v>5698</v>
      </c>
      <c r="D1135" s="178" t="s">
        <v>12</v>
      </c>
      <c r="E1135" s="178" t="s">
        <v>17</v>
      </c>
      <c r="F1135" s="178" t="s">
        <v>5699</v>
      </c>
      <c r="G1135" s="178" t="s">
        <v>1165</v>
      </c>
      <c r="H1135" s="178" t="s">
        <v>22</v>
      </c>
      <c r="I1135" s="178" t="s">
        <v>1387</v>
      </c>
      <c r="J1135" s="178" t="s">
        <v>4786</v>
      </c>
      <c r="K1135" s="178" t="s">
        <v>4854</v>
      </c>
      <c r="L1135" s="180">
        <v>1000</v>
      </c>
      <c r="M1135" s="181">
        <v>59191.53</v>
      </c>
      <c r="N1135" s="2" t="str">
        <f>VLOOKUP($J1135,'Material category'!B:D,2,0)</f>
        <v>CA MN</v>
      </c>
      <c r="O1135" s="123">
        <f>VLOOKUP(E1135,'Billing Type Category'!A:C,3,0)*$L1135</f>
        <v>1000</v>
      </c>
      <c r="P1135" s="123">
        <f>VLOOKUP($J1135,'Material category'!B:F,5,FALSE)*O1135</f>
        <v>62790</v>
      </c>
      <c r="Q1135" s="123">
        <f t="shared" si="85"/>
        <v>3598.4700000000012</v>
      </c>
      <c r="R1135" s="6">
        <f>VLOOKUP(E1135,'Billing Type Category'!A:C,3,0)*M1135</f>
        <v>59191.53</v>
      </c>
      <c r="S1135" s="6">
        <f>VLOOKUP($J1135,'Material category'!B:F,4,FALSE)*O1135</f>
        <v>72000</v>
      </c>
      <c r="T1135" s="6">
        <f t="shared" si="86"/>
        <v>4710.2803738317753</v>
      </c>
      <c r="U1135" s="6">
        <f t="shared" si="87"/>
        <v>63901.810373831773</v>
      </c>
      <c r="V1135" s="2" t="str">
        <f>VLOOKUP($J1135,'Material category'!B:D,3,0)</f>
        <v>CA</v>
      </c>
      <c r="W1135" s="2" t="str">
        <f>VLOOKUP(G1135,'Cust Category'!A:C,3,0)</f>
        <v>Key Account</v>
      </c>
      <c r="X1135" s="2" t="str">
        <f>VLOOKUP(G1135,'Cust Category'!A:C,2,0)</f>
        <v>CP All Public Company Limited</v>
      </c>
      <c r="Y1135" s="31">
        <f t="shared" si="88"/>
        <v>62.79</v>
      </c>
      <c r="Z1135">
        <f t="shared" si="89"/>
        <v>72</v>
      </c>
    </row>
    <row r="1136" spans="1:26">
      <c r="A1136" s="179">
        <v>45821</v>
      </c>
      <c r="B1136" s="178" t="s">
        <v>5697</v>
      </c>
      <c r="C1136" s="178" t="s">
        <v>5698</v>
      </c>
      <c r="D1136" s="178" t="s">
        <v>12</v>
      </c>
      <c r="E1136" s="178" t="s">
        <v>17</v>
      </c>
      <c r="F1136" s="178" t="s">
        <v>5699</v>
      </c>
      <c r="G1136" s="178" t="s">
        <v>1165</v>
      </c>
      <c r="H1136" s="178" t="s">
        <v>22</v>
      </c>
      <c r="I1136" s="178" t="s">
        <v>1387</v>
      </c>
      <c r="J1136" s="178" t="s">
        <v>4801</v>
      </c>
      <c r="K1136" s="178" t="s">
        <v>4834</v>
      </c>
      <c r="L1136" s="180">
        <v>8000</v>
      </c>
      <c r="M1136" s="181">
        <v>473532.37</v>
      </c>
      <c r="N1136" s="2" t="str">
        <f>VLOOKUP($J1136,'Material category'!B:D,2,0)</f>
        <v>CA 100S YL</v>
      </c>
      <c r="O1136" s="123">
        <f>VLOOKUP(E1136,'Billing Type Category'!A:C,3,0)*$L1136</f>
        <v>8000</v>
      </c>
      <c r="P1136" s="123">
        <f>VLOOKUP($J1136,'Material category'!B:F,5,FALSE)*O1136</f>
        <v>502320</v>
      </c>
      <c r="Q1136" s="123">
        <f t="shared" si="85"/>
        <v>28787.630000000005</v>
      </c>
      <c r="R1136" s="6">
        <f>VLOOKUP(E1136,'Billing Type Category'!A:C,3,0)*M1136</f>
        <v>473532.37</v>
      </c>
      <c r="S1136" s="6">
        <f>VLOOKUP($J1136,'Material category'!B:F,4,FALSE)*O1136</f>
        <v>576000</v>
      </c>
      <c r="T1136" s="6">
        <f t="shared" si="86"/>
        <v>37682.242990654202</v>
      </c>
      <c r="U1136" s="6">
        <f t="shared" si="87"/>
        <v>511214.61299065419</v>
      </c>
      <c r="V1136" s="2" t="str">
        <f>VLOOKUP($J1136,'Material category'!B:D,3,0)</f>
        <v>CAHD</v>
      </c>
      <c r="W1136" s="2" t="str">
        <f>VLOOKUP(G1136,'Cust Category'!A:C,3,0)</f>
        <v>Key Account</v>
      </c>
      <c r="X1136" s="2" t="str">
        <f>VLOOKUP(G1136,'Cust Category'!A:C,2,0)</f>
        <v>CP All Public Company Limited</v>
      </c>
      <c r="Y1136" s="31">
        <f t="shared" si="88"/>
        <v>62.79</v>
      </c>
      <c r="Z1136">
        <f t="shared" si="89"/>
        <v>72</v>
      </c>
    </row>
    <row r="1137" spans="1:26">
      <c r="A1137" s="179">
        <v>45821</v>
      </c>
      <c r="B1137" s="178" t="s">
        <v>5697</v>
      </c>
      <c r="C1137" s="178" t="s">
        <v>5698</v>
      </c>
      <c r="D1137" s="178" t="s">
        <v>12</v>
      </c>
      <c r="E1137" s="178" t="s">
        <v>17</v>
      </c>
      <c r="F1137" s="178" t="s">
        <v>5699</v>
      </c>
      <c r="G1137" s="178" t="s">
        <v>1165</v>
      </c>
      <c r="H1137" s="178" t="s">
        <v>22</v>
      </c>
      <c r="I1137" s="178" t="s">
        <v>1387</v>
      </c>
      <c r="J1137" s="178" t="s">
        <v>4806</v>
      </c>
      <c r="K1137" s="178" t="s">
        <v>4852</v>
      </c>
      <c r="L1137" s="180">
        <v>1500</v>
      </c>
      <c r="M1137" s="181">
        <v>88787.32</v>
      </c>
      <c r="N1137" s="2" t="str">
        <f>VLOOKUP($J1137,'Material category'!B:D,2,0)</f>
        <v>CA 100S GR</v>
      </c>
      <c r="O1137" s="123">
        <f>VLOOKUP(E1137,'Billing Type Category'!A:C,3,0)*$L1137</f>
        <v>1500</v>
      </c>
      <c r="P1137" s="123">
        <f>VLOOKUP($J1137,'Material category'!B:F,5,FALSE)*O1137</f>
        <v>94185</v>
      </c>
      <c r="Q1137" s="123">
        <f t="shared" si="85"/>
        <v>5397.679999999993</v>
      </c>
      <c r="R1137" s="6">
        <f>VLOOKUP(E1137,'Billing Type Category'!A:C,3,0)*M1137</f>
        <v>88787.32</v>
      </c>
      <c r="S1137" s="6">
        <f>VLOOKUP($J1137,'Material category'!B:F,4,FALSE)*O1137</f>
        <v>108000</v>
      </c>
      <c r="T1137" s="6">
        <f t="shared" si="86"/>
        <v>7065.4205607476633</v>
      </c>
      <c r="U1137" s="6">
        <f t="shared" si="87"/>
        <v>95852.740560747668</v>
      </c>
      <c r="V1137" s="2" t="str">
        <f>VLOOKUP($J1137,'Material category'!B:D,3,0)</f>
        <v>CAHD</v>
      </c>
      <c r="W1137" s="2" t="str">
        <f>VLOOKUP(G1137,'Cust Category'!A:C,3,0)</f>
        <v>Key Account</v>
      </c>
      <c r="X1137" s="2" t="str">
        <f>VLOOKUP(G1137,'Cust Category'!A:C,2,0)</f>
        <v>CP All Public Company Limited</v>
      </c>
      <c r="Y1137" s="31">
        <f t="shared" si="88"/>
        <v>62.79</v>
      </c>
      <c r="Z1137">
        <f t="shared" si="89"/>
        <v>72</v>
      </c>
    </row>
    <row r="1138" spans="1:26">
      <c r="A1138" s="179">
        <v>45821</v>
      </c>
      <c r="B1138" s="178" t="s">
        <v>5700</v>
      </c>
      <c r="C1138" s="178" t="s">
        <v>5701</v>
      </c>
      <c r="D1138" s="178" t="s">
        <v>12</v>
      </c>
      <c r="E1138" s="178" t="s">
        <v>17</v>
      </c>
      <c r="F1138" s="178" t="s">
        <v>5702</v>
      </c>
      <c r="G1138" s="178" t="s">
        <v>1165</v>
      </c>
      <c r="H1138" s="178" t="s">
        <v>22</v>
      </c>
      <c r="I1138" s="178" t="s">
        <v>1387</v>
      </c>
      <c r="J1138" s="178" t="s">
        <v>4898</v>
      </c>
      <c r="K1138" s="178" t="s">
        <v>4830</v>
      </c>
      <c r="L1138" s="180">
        <v>3000</v>
      </c>
      <c r="M1138" s="181">
        <v>177574.64</v>
      </c>
      <c r="N1138" s="2" t="str">
        <f>VLOOKUP($J1138,'Material category'!B:D,2,0)</f>
        <v>WC RE</v>
      </c>
      <c r="O1138" s="123">
        <f>VLOOKUP(E1138,'Billing Type Category'!A:C,3,0)*$L1138</f>
        <v>3000</v>
      </c>
      <c r="P1138" s="123">
        <f>VLOOKUP($J1138,'Material category'!B:F,5,FALSE)*O1138</f>
        <v>188370</v>
      </c>
      <c r="Q1138" s="123">
        <f t="shared" si="85"/>
        <v>10795.359999999986</v>
      </c>
      <c r="R1138" s="6">
        <f>VLOOKUP(E1138,'Billing Type Category'!A:C,3,0)*M1138</f>
        <v>177574.64</v>
      </c>
      <c r="S1138" s="6">
        <f>VLOOKUP($J1138,'Material category'!B:F,4,FALSE)*O1138</f>
        <v>216000</v>
      </c>
      <c r="T1138" s="6">
        <f t="shared" si="86"/>
        <v>14130.841121495327</v>
      </c>
      <c r="U1138" s="6">
        <f t="shared" si="87"/>
        <v>191705.48112149534</v>
      </c>
      <c r="V1138" s="2" t="str">
        <f>VLOOKUP($J1138,'Material category'!B:D,3,0)</f>
        <v>WI</v>
      </c>
      <c r="W1138" s="2" t="str">
        <f>VLOOKUP(G1138,'Cust Category'!A:C,3,0)</f>
        <v>Key Account</v>
      </c>
      <c r="X1138" s="2" t="str">
        <f>VLOOKUP(G1138,'Cust Category'!A:C,2,0)</f>
        <v>CP All Public Company Limited</v>
      </c>
      <c r="Y1138" s="31">
        <f t="shared" si="88"/>
        <v>62.79</v>
      </c>
      <c r="Z1138">
        <f t="shared" si="89"/>
        <v>72</v>
      </c>
    </row>
    <row r="1139" spans="1:26">
      <c r="A1139" s="179">
        <v>45821</v>
      </c>
      <c r="B1139" s="178" t="s">
        <v>5700</v>
      </c>
      <c r="C1139" s="178" t="s">
        <v>5701</v>
      </c>
      <c r="D1139" s="178" t="s">
        <v>12</v>
      </c>
      <c r="E1139" s="178" t="s">
        <v>17</v>
      </c>
      <c r="F1139" s="178" t="s">
        <v>5702</v>
      </c>
      <c r="G1139" s="178" t="s">
        <v>1165</v>
      </c>
      <c r="H1139" s="178" t="s">
        <v>22</v>
      </c>
      <c r="I1139" s="178" t="s">
        <v>1387</v>
      </c>
      <c r="J1139" s="178" t="s">
        <v>4886</v>
      </c>
      <c r="K1139" s="178" t="s">
        <v>4829</v>
      </c>
      <c r="L1139" s="180">
        <v>6000</v>
      </c>
      <c r="M1139" s="181">
        <v>355149.27</v>
      </c>
      <c r="N1139" s="2" t="str">
        <f>VLOOKUP($J1139,'Material category'!B:D,2,0)</f>
        <v>WC BL</v>
      </c>
      <c r="O1139" s="123">
        <f>VLOOKUP(E1139,'Billing Type Category'!A:C,3,0)*$L1139</f>
        <v>6000</v>
      </c>
      <c r="P1139" s="123">
        <f>VLOOKUP($J1139,'Material category'!B:F,5,FALSE)*O1139</f>
        <v>376740</v>
      </c>
      <c r="Q1139" s="123">
        <f t="shared" si="85"/>
        <v>21590.729999999981</v>
      </c>
      <c r="R1139" s="6">
        <f>VLOOKUP(E1139,'Billing Type Category'!A:C,3,0)*M1139</f>
        <v>355149.27</v>
      </c>
      <c r="S1139" s="6">
        <f>VLOOKUP($J1139,'Material category'!B:F,4,FALSE)*O1139</f>
        <v>432000</v>
      </c>
      <c r="T1139" s="6">
        <f t="shared" si="86"/>
        <v>28261.682242990653</v>
      </c>
      <c r="U1139" s="6">
        <f t="shared" si="87"/>
        <v>383410.95224299066</v>
      </c>
      <c r="V1139" s="2" t="str">
        <f>VLOOKUP($J1139,'Material category'!B:D,3,0)</f>
        <v>WI</v>
      </c>
      <c r="W1139" s="2" t="str">
        <f>VLOOKUP(G1139,'Cust Category'!A:C,3,0)</f>
        <v>Key Account</v>
      </c>
      <c r="X1139" s="2" t="str">
        <f>VLOOKUP(G1139,'Cust Category'!A:C,2,0)</f>
        <v>CP All Public Company Limited</v>
      </c>
      <c r="Y1139" s="31">
        <f t="shared" si="88"/>
        <v>62.79</v>
      </c>
      <c r="Z1139">
        <f t="shared" si="89"/>
        <v>72</v>
      </c>
    </row>
    <row r="1140" spans="1:26">
      <c r="A1140" s="179">
        <v>45821</v>
      </c>
      <c r="B1140" s="178" t="s">
        <v>5700</v>
      </c>
      <c r="C1140" s="178" t="s">
        <v>5701</v>
      </c>
      <c r="D1140" s="178" t="s">
        <v>12</v>
      </c>
      <c r="E1140" s="178" t="s">
        <v>17</v>
      </c>
      <c r="F1140" s="178" t="s">
        <v>5702</v>
      </c>
      <c r="G1140" s="178" t="s">
        <v>1165</v>
      </c>
      <c r="H1140" s="178" t="s">
        <v>22</v>
      </c>
      <c r="I1140" s="178" t="s">
        <v>1387</v>
      </c>
      <c r="J1140" s="178" t="s">
        <v>4900</v>
      </c>
      <c r="K1140" s="178" t="s">
        <v>4831</v>
      </c>
      <c r="L1140" s="180">
        <v>3000</v>
      </c>
      <c r="M1140" s="181">
        <v>177574.64</v>
      </c>
      <c r="N1140" s="2" t="str">
        <f>VLOOKUP($J1140,'Material category'!B:D,2,0)</f>
        <v>WC GR</v>
      </c>
      <c r="O1140" s="123">
        <f>VLOOKUP(E1140,'Billing Type Category'!A:C,3,0)*$L1140</f>
        <v>3000</v>
      </c>
      <c r="P1140" s="123">
        <f>VLOOKUP($J1140,'Material category'!B:F,5,FALSE)*O1140</f>
        <v>188370</v>
      </c>
      <c r="Q1140" s="123">
        <f t="shared" si="85"/>
        <v>10795.359999999986</v>
      </c>
      <c r="R1140" s="6">
        <f>VLOOKUP(E1140,'Billing Type Category'!A:C,3,0)*M1140</f>
        <v>177574.64</v>
      </c>
      <c r="S1140" s="6">
        <f>VLOOKUP($J1140,'Material category'!B:F,4,FALSE)*O1140</f>
        <v>216000</v>
      </c>
      <c r="T1140" s="6">
        <f t="shared" si="86"/>
        <v>14130.841121495327</v>
      </c>
      <c r="U1140" s="6">
        <f t="shared" si="87"/>
        <v>191705.48112149534</v>
      </c>
      <c r="V1140" s="2" t="str">
        <f>VLOOKUP($J1140,'Material category'!B:D,3,0)</f>
        <v>WI</v>
      </c>
      <c r="W1140" s="2" t="str">
        <f>VLOOKUP(G1140,'Cust Category'!A:C,3,0)</f>
        <v>Key Account</v>
      </c>
      <c r="X1140" s="2" t="str">
        <f>VLOOKUP(G1140,'Cust Category'!A:C,2,0)</f>
        <v>CP All Public Company Limited</v>
      </c>
      <c r="Y1140" s="31">
        <f t="shared" si="88"/>
        <v>62.79</v>
      </c>
      <c r="Z1140">
        <f t="shared" si="89"/>
        <v>72</v>
      </c>
    </row>
    <row r="1141" spans="1:26">
      <c r="A1141" s="179">
        <v>45824</v>
      </c>
      <c r="B1141" s="178" t="s">
        <v>5733</v>
      </c>
      <c r="C1141" s="178" t="s">
        <v>5734</v>
      </c>
      <c r="D1141" s="178" t="s">
        <v>12</v>
      </c>
      <c r="E1141" s="178" t="s">
        <v>17</v>
      </c>
      <c r="F1141" s="178" t="s">
        <v>5735</v>
      </c>
      <c r="G1141" s="178" t="s">
        <v>1184</v>
      </c>
      <c r="H1141" s="178" t="s">
        <v>37</v>
      </c>
      <c r="I1141" s="178" t="s">
        <v>3344</v>
      </c>
      <c r="J1141" s="178" t="s">
        <v>4898</v>
      </c>
      <c r="K1141" s="178" t="s">
        <v>4830</v>
      </c>
      <c r="L1141" s="180">
        <v>7500</v>
      </c>
      <c r="M1141" s="181">
        <v>468150</v>
      </c>
      <c r="N1141" s="2" t="str">
        <f>VLOOKUP($J1141,'Material category'!B:D,2,0)</f>
        <v>WC RE</v>
      </c>
      <c r="O1141" s="123">
        <f>VLOOKUP(E1141,'Billing Type Category'!A:C,3,0)*$L1141</f>
        <v>7500</v>
      </c>
      <c r="P1141" s="123">
        <f>VLOOKUP($J1141,'Material category'!B:F,5,FALSE)*O1141</f>
        <v>470925</v>
      </c>
      <c r="Q1141" s="123">
        <f t="shared" si="85"/>
        <v>2775</v>
      </c>
      <c r="R1141" s="6">
        <f>VLOOKUP(E1141,'Billing Type Category'!A:C,3,0)*M1141</f>
        <v>468150</v>
      </c>
      <c r="S1141" s="6">
        <f>VLOOKUP($J1141,'Material category'!B:F,4,FALSE)*O1141</f>
        <v>540000</v>
      </c>
      <c r="T1141" s="6">
        <f t="shared" si="86"/>
        <v>35327.102803738315</v>
      </c>
      <c r="U1141" s="6">
        <f t="shared" si="87"/>
        <v>503477.10280373832</v>
      </c>
      <c r="V1141" s="2" t="str">
        <f>VLOOKUP($J1141,'Material category'!B:D,3,0)</f>
        <v>WI</v>
      </c>
      <c r="W1141" s="2" t="str">
        <f>VLOOKUP(G1141,'Cust Category'!A:C,3,0)</f>
        <v>Key Account</v>
      </c>
      <c r="X1141" s="2" t="str">
        <f>VLOOKUP(G1141,'Cust Category'!A:C,2,0)</f>
        <v>Big C Supercenter Public Co.,Ltd.</v>
      </c>
      <c r="Y1141" s="31">
        <f t="shared" si="88"/>
        <v>62.79</v>
      </c>
      <c r="Z1141">
        <f t="shared" si="89"/>
        <v>72</v>
      </c>
    </row>
    <row r="1142" spans="1:26">
      <c r="A1142" s="179">
        <v>45824</v>
      </c>
      <c r="B1142" s="178" t="s">
        <v>5733</v>
      </c>
      <c r="C1142" s="178" t="s">
        <v>5734</v>
      </c>
      <c r="D1142" s="178" t="s">
        <v>12</v>
      </c>
      <c r="E1142" s="178" t="s">
        <v>17</v>
      </c>
      <c r="F1142" s="178" t="s">
        <v>5735</v>
      </c>
      <c r="G1142" s="178" t="s">
        <v>1184</v>
      </c>
      <c r="H1142" s="178" t="s">
        <v>37</v>
      </c>
      <c r="I1142" s="178" t="s">
        <v>3344</v>
      </c>
      <c r="J1142" s="178" t="s">
        <v>4886</v>
      </c>
      <c r="K1142" s="178" t="s">
        <v>4829</v>
      </c>
      <c r="L1142" s="180">
        <v>8000</v>
      </c>
      <c r="M1142" s="181">
        <v>499360</v>
      </c>
      <c r="N1142" s="2" t="str">
        <f>VLOOKUP($J1142,'Material category'!B:D,2,0)</f>
        <v>WC BL</v>
      </c>
      <c r="O1142" s="123">
        <f>VLOOKUP(E1142,'Billing Type Category'!A:C,3,0)*$L1142</f>
        <v>8000</v>
      </c>
      <c r="P1142" s="123">
        <f>VLOOKUP($J1142,'Material category'!B:F,5,FALSE)*O1142</f>
        <v>502320</v>
      </c>
      <c r="Q1142" s="123">
        <f t="shared" si="85"/>
        <v>2960</v>
      </c>
      <c r="R1142" s="6">
        <f>VLOOKUP(E1142,'Billing Type Category'!A:C,3,0)*M1142</f>
        <v>499360</v>
      </c>
      <c r="S1142" s="6">
        <f>VLOOKUP($J1142,'Material category'!B:F,4,FALSE)*O1142</f>
        <v>576000</v>
      </c>
      <c r="T1142" s="6">
        <f t="shared" si="86"/>
        <v>37682.242990654202</v>
      </c>
      <c r="U1142" s="6">
        <f t="shared" si="87"/>
        <v>537042.24299065419</v>
      </c>
      <c r="V1142" s="2" t="str">
        <f>VLOOKUP($J1142,'Material category'!B:D,3,0)</f>
        <v>WI</v>
      </c>
      <c r="W1142" s="2" t="str">
        <f>VLOOKUP(G1142,'Cust Category'!A:C,3,0)</f>
        <v>Key Account</v>
      </c>
      <c r="X1142" s="2" t="str">
        <f>VLOOKUP(G1142,'Cust Category'!A:C,2,0)</f>
        <v>Big C Supercenter Public Co.,Ltd.</v>
      </c>
      <c r="Y1142" s="31">
        <f t="shared" si="88"/>
        <v>62.79</v>
      </c>
      <c r="Z1142">
        <f t="shared" si="89"/>
        <v>72</v>
      </c>
    </row>
    <row r="1143" spans="1:26">
      <c r="A1143" s="179">
        <v>45824</v>
      </c>
      <c r="B1143" s="178" t="s">
        <v>5733</v>
      </c>
      <c r="C1143" s="178" t="s">
        <v>5734</v>
      </c>
      <c r="D1143" s="178" t="s">
        <v>12</v>
      </c>
      <c r="E1143" s="178" t="s">
        <v>17</v>
      </c>
      <c r="F1143" s="178" t="s">
        <v>5735</v>
      </c>
      <c r="G1143" s="178" t="s">
        <v>1184</v>
      </c>
      <c r="H1143" s="178" t="s">
        <v>37</v>
      </c>
      <c r="I1143" s="178" t="s">
        <v>3344</v>
      </c>
      <c r="J1143" s="178" t="s">
        <v>4900</v>
      </c>
      <c r="K1143" s="178" t="s">
        <v>4831</v>
      </c>
      <c r="L1143" s="180">
        <v>7500</v>
      </c>
      <c r="M1143" s="181">
        <v>468150</v>
      </c>
      <c r="N1143" s="2" t="str">
        <f>VLOOKUP($J1143,'Material category'!B:D,2,0)</f>
        <v>WC GR</v>
      </c>
      <c r="O1143" s="123">
        <f>VLOOKUP(E1143,'Billing Type Category'!A:C,3,0)*$L1143</f>
        <v>7500</v>
      </c>
      <c r="P1143" s="123">
        <f>VLOOKUP($J1143,'Material category'!B:F,5,FALSE)*O1143</f>
        <v>470925</v>
      </c>
      <c r="Q1143" s="123">
        <f t="shared" si="85"/>
        <v>2775</v>
      </c>
      <c r="R1143" s="6">
        <f>VLOOKUP(E1143,'Billing Type Category'!A:C,3,0)*M1143</f>
        <v>468150</v>
      </c>
      <c r="S1143" s="6">
        <f>VLOOKUP($J1143,'Material category'!B:F,4,FALSE)*O1143</f>
        <v>540000</v>
      </c>
      <c r="T1143" s="6">
        <f t="shared" si="86"/>
        <v>35327.102803738315</v>
      </c>
      <c r="U1143" s="6">
        <f t="shared" si="87"/>
        <v>503477.10280373832</v>
      </c>
      <c r="V1143" s="2" t="str">
        <f>VLOOKUP($J1143,'Material category'!B:D,3,0)</f>
        <v>WI</v>
      </c>
      <c r="W1143" s="2" t="str">
        <f>VLOOKUP(G1143,'Cust Category'!A:C,3,0)</f>
        <v>Key Account</v>
      </c>
      <c r="X1143" s="2" t="str">
        <f>VLOOKUP(G1143,'Cust Category'!A:C,2,0)</f>
        <v>Big C Supercenter Public Co.,Ltd.</v>
      </c>
      <c r="Y1143" s="31">
        <f t="shared" si="88"/>
        <v>62.79</v>
      </c>
      <c r="Z1143">
        <f t="shared" si="89"/>
        <v>72</v>
      </c>
    </row>
    <row r="1144" spans="1:26">
      <c r="A1144" s="179">
        <v>45824</v>
      </c>
      <c r="B1144" s="178" t="s">
        <v>5733</v>
      </c>
      <c r="C1144" s="178" t="s">
        <v>5734</v>
      </c>
      <c r="D1144" s="178" t="s">
        <v>12</v>
      </c>
      <c r="E1144" s="178" t="s">
        <v>17</v>
      </c>
      <c r="F1144" s="178" t="s">
        <v>5735</v>
      </c>
      <c r="G1144" s="178" t="s">
        <v>1184</v>
      </c>
      <c r="H1144" s="178" t="s">
        <v>37</v>
      </c>
      <c r="I1144" s="178" t="s">
        <v>3344</v>
      </c>
      <c r="J1144" s="178" t="s">
        <v>4785</v>
      </c>
      <c r="K1144" s="178" t="s">
        <v>4832</v>
      </c>
      <c r="L1144" s="180">
        <v>23000</v>
      </c>
      <c r="M1144" s="181">
        <v>1435200</v>
      </c>
      <c r="N1144" s="2" t="str">
        <f>VLOOKUP($J1144,'Material category'!B:D,2,0)</f>
        <v>CA FL</v>
      </c>
      <c r="O1144" s="123">
        <f>VLOOKUP(E1144,'Billing Type Category'!A:C,3,0)*$L1144</f>
        <v>23000</v>
      </c>
      <c r="P1144" s="123">
        <f>VLOOKUP($J1144,'Material category'!B:F,5,FALSE)*O1144</f>
        <v>1444170</v>
      </c>
      <c r="Q1144" s="123">
        <f t="shared" si="85"/>
        <v>8970</v>
      </c>
      <c r="R1144" s="6">
        <f>VLOOKUP(E1144,'Billing Type Category'!A:C,3,0)*M1144</f>
        <v>1435200</v>
      </c>
      <c r="S1144" s="6">
        <f>VLOOKUP($J1144,'Material category'!B:F,4,FALSE)*O1144</f>
        <v>1656000</v>
      </c>
      <c r="T1144" s="6">
        <f t="shared" si="86"/>
        <v>108336.44859813084</v>
      </c>
      <c r="U1144" s="6">
        <f t="shared" si="87"/>
        <v>1543536.4485981308</v>
      </c>
      <c r="V1144" s="2" t="str">
        <f>VLOOKUP($J1144,'Material category'!B:D,3,0)</f>
        <v>CA</v>
      </c>
      <c r="W1144" s="2" t="str">
        <f>VLOOKUP(G1144,'Cust Category'!A:C,3,0)</f>
        <v>Key Account</v>
      </c>
      <c r="X1144" s="2" t="str">
        <f>VLOOKUP(G1144,'Cust Category'!A:C,2,0)</f>
        <v>Big C Supercenter Public Co.,Ltd.</v>
      </c>
      <c r="Y1144" s="31">
        <f t="shared" si="88"/>
        <v>62.79</v>
      </c>
      <c r="Z1144">
        <f t="shared" si="89"/>
        <v>72</v>
      </c>
    </row>
    <row r="1145" spans="1:26">
      <c r="A1145" s="179">
        <v>45824</v>
      </c>
      <c r="B1145" s="178" t="s">
        <v>5733</v>
      </c>
      <c r="C1145" s="178" t="s">
        <v>5734</v>
      </c>
      <c r="D1145" s="178" t="s">
        <v>12</v>
      </c>
      <c r="E1145" s="178" t="s">
        <v>17</v>
      </c>
      <c r="F1145" s="178" t="s">
        <v>5735</v>
      </c>
      <c r="G1145" s="178" t="s">
        <v>1184</v>
      </c>
      <c r="H1145" s="178" t="s">
        <v>37</v>
      </c>
      <c r="I1145" s="178" t="s">
        <v>3344</v>
      </c>
      <c r="J1145" s="178" t="s">
        <v>4782</v>
      </c>
      <c r="K1145" s="178" t="s">
        <v>4833</v>
      </c>
      <c r="L1145" s="180">
        <v>10500</v>
      </c>
      <c r="M1145" s="181">
        <v>655200</v>
      </c>
      <c r="N1145" s="2" t="str">
        <f>VLOOKUP($J1145,'Material category'!B:D,2,0)</f>
        <v>CA BL</v>
      </c>
      <c r="O1145" s="123">
        <f>VLOOKUP(E1145,'Billing Type Category'!A:C,3,0)*$L1145</f>
        <v>10500</v>
      </c>
      <c r="P1145" s="123">
        <f>VLOOKUP($J1145,'Material category'!B:F,5,FALSE)*O1145</f>
        <v>659295</v>
      </c>
      <c r="Q1145" s="123">
        <f t="shared" si="85"/>
        <v>4095</v>
      </c>
      <c r="R1145" s="6">
        <f>VLOOKUP(E1145,'Billing Type Category'!A:C,3,0)*M1145</f>
        <v>655200</v>
      </c>
      <c r="S1145" s="6">
        <f>VLOOKUP($J1145,'Material category'!B:F,4,FALSE)*O1145</f>
        <v>756000</v>
      </c>
      <c r="T1145" s="6">
        <f t="shared" si="86"/>
        <v>49457.943925233645</v>
      </c>
      <c r="U1145" s="6">
        <f t="shared" si="87"/>
        <v>704657.94392523367</v>
      </c>
      <c r="V1145" s="2" t="str">
        <f>VLOOKUP($J1145,'Material category'!B:D,3,0)</f>
        <v>CA</v>
      </c>
      <c r="W1145" s="2" t="str">
        <f>VLOOKUP(G1145,'Cust Category'!A:C,3,0)</f>
        <v>Key Account</v>
      </c>
      <c r="X1145" s="2" t="str">
        <f>VLOOKUP(G1145,'Cust Category'!A:C,2,0)</f>
        <v>Big C Supercenter Public Co.,Ltd.</v>
      </c>
      <c r="Y1145" s="31">
        <f t="shared" si="88"/>
        <v>62.79</v>
      </c>
      <c r="Z1145">
        <f t="shared" si="89"/>
        <v>72</v>
      </c>
    </row>
    <row r="1146" spans="1:26">
      <c r="A1146" s="179">
        <v>45824</v>
      </c>
      <c r="B1146" s="178" t="s">
        <v>5733</v>
      </c>
      <c r="C1146" s="178" t="s">
        <v>5734</v>
      </c>
      <c r="D1146" s="178" t="s">
        <v>12</v>
      </c>
      <c r="E1146" s="178" t="s">
        <v>17</v>
      </c>
      <c r="F1146" s="178" t="s">
        <v>5735</v>
      </c>
      <c r="G1146" s="178" t="s">
        <v>1184</v>
      </c>
      <c r="H1146" s="178" t="s">
        <v>37</v>
      </c>
      <c r="I1146" s="178" t="s">
        <v>3344</v>
      </c>
      <c r="J1146" s="178" t="s">
        <v>4786</v>
      </c>
      <c r="K1146" s="178" t="s">
        <v>4854</v>
      </c>
      <c r="L1146" s="180">
        <v>8000</v>
      </c>
      <c r="M1146" s="181">
        <v>499200</v>
      </c>
      <c r="N1146" s="2" t="str">
        <f>VLOOKUP($J1146,'Material category'!B:D,2,0)</f>
        <v>CA MN</v>
      </c>
      <c r="O1146" s="123">
        <f>VLOOKUP(E1146,'Billing Type Category'!A:C,3,0)*$L1146</f>
        <v>8000</v>
      </c>
      <c r="P1146" s="123">
        <f>VLOOKUP($J1146,'Material category'!B:F,5,FALSE)*O1146</f>
        <v>502320</v>
      </c>
      <c r="Q1146" s="123">
        <f t="shared" si="85"/>
        <v>3120</v>
      </c>
      <c r="R1146" s="6">
        <f>VLOOKUP(E1146,'Billing Type Category'!A:C,3,0)*M1146</f>
        <v>499200</v>
      </c>
      <c r="S1146" s="6">
        <f>VLOOKUP($J1146,'Material category'!B:F,4,FALSE)*O1146</f>
        <v>576000</v>
      </c>
      <c r="T1146" s="6">
        <f t="shared" si="86"/>
        <v>37682.242990654202</v>
      </c>
      <c r="U1146" s="6">
        <f t="shared" si="87"/>
        <v>536882.24299065419</v>
      </c>
      <c r="V1146" s="2" t="str">
        <f>VLOOKUP($J1146,'Material category'!B:D,3,0)</f>
        <v>CA</v>
      </c>
      <c r="W1146" s="2" t="str">
        <f>VLOOKUP(G1146,'Cust Category'!A:C,3,0)</f>
        <v>Key Account</v>
      </c>
      <c r="X1146" s="2" t="str">
        <f>VLOOKUP(G1146,'Cust Category'!A:C,2,0)</f>
        <v>Big C Supercenter Public Co.,Ltd.</v>
      </c>
      <c r="Y1146" s="31">
        <f t="shared" si="88"/>
        <v>62.79</v>
      </c>
      <c r="Z1146">
        <f t="shared" si="89"/>
        <v>72</v>
      </c>
    </row>
    <row r="1147" spans="1:26">
      <c r="A1147" s="179">
        <v>45824</v>
      </c>
      <c r="B1147" s="178" t="s">
        <v>5733</v>
      </c>
      <c r="C1147" s="178" t="s">
        <v>5734</v>
      </c>
      <c r="D1147" s="178" t="s">
        <v>12</v>
      </c>
      <c r="E1147" s="178" t="s">
        <v>17</v>
      </c>
      <c r="F1147" s="178" t="s">
        <v>5735</v>
      </c>
      <c r="G1147" s="178" t="s">
        <v>1184</v>
      </c>
      <c r="H1147" s="178" t="s">
        <v>37</v>
      </c>
      <c r="I1147" s="178" t="s">
        <v>3344</v>
      </c>
      <c r="J1147" s="178" t="s">
        <v>4801</v>
      </c>
      <c r="K1147" s="178" t="s">
        <v>4834</v>
      </c>
      <c r="L1147" s="180">
        <v>11000</v>
      </c>
      <c r="M1147" s="181">
        <v>686400</v>
      </c>
      <c r="N1147" s="2" t="str">
        <f>VLOOKUP($J1147,'Material category'!B:D,2,0)</f>
        <v>CA 100S YL</v>
      </c>
      <c r="O1147" s="123">
        <f>VLOOKUP(E1147,'Billing Type Category'!A:C,3,0)*$L1147</f>
        <v>11000</v>
      </c>
      <c r="P1147" s="123">
        <f>VLOOKUP($J1147,'Material category'!B:F,5,FALSE)*O1147</f>
        <v>690690</v>
      </c>
      <c r="Q1147" s="123">
        <f t="shared" si="85"/>
        <v>4290</v>
      </c>
      <c r="R1147" s="6">
        <f>VLOOKUP(E1147,'Billing Type Category'!A:C,3,0)*M1147</f>
        <v>686400</v>
      </c>
      <c r="S1147" s="6">
        <f>VLOOKUP($J1147,'Material category'!B:F,4,FALSE)*O1147</f>
        <v>792000</v>
      </c>
      <c r="T1147" s="6">
        <f t="shared" si="86"/>
        <v>51813.084112149532</v>
      </c>
      <c r="U1147" s="6">
        <f t="shared" si="87"/>
        <v>738213.08411214955</v>
      </c>
      <c r="V1147" s="2" t="str">
        <f>VLOOKUP($J1147,'Material category'!B:D,3,0)</f>
        <v>CAHD</v>
      </c>
      <c r="W1147" s="2" t="str">
        <f>VLOOKUP(G1147,'Cust Category'!A:C,3,0)</f>
        <v>Key Account</v>
      </c>
      <c r="X1147" s="2" t="str">
        <f>VLOOKUP(G1147,'Cust Category'!A:C,2,0)</f>
        <v>Big C Supercenter Public Co.,Ltd.</v>
      </c>
      <c r="Y1147" s="31">
        <f t="shared" si="88"/>
        <v>62.79</v>
      </c>
      <c r="Z1147">
        <f t="shared" si="89"/>
        <v>72</v>
      </c>
    </row>
    <row r="1148" spans="1:26">
      <c r="A1148" s="179">
        <v>45824</v>
      </c>
      <c r="B1148" s="178" t="s">
        <v>5736</v>
      </c>
      <c r="C1148" s="178" t="s">
        <v>5737</v>
      </c>
      <c r="D1148" s="178" t="s">
        <v>12</v>
      </c>
      <c r="E1148" s="178" t="s">
        <v>17</v>
      </c>
      <c r="F1148" s="178" t="s">
        <v>5738</v>
      </c>
      <c r="G1148" s="178" t="s">
        <v>3337</v>
      </c>
      <c r="H1148" s="178" t="s">
        <v>4881</v>
      </c>
      <c r="I1148" s="178" t="s">
        <v>3337</v>
      </c>
      <c r="J1148" s="178" t="s">
        <v>4874</v>
      </c>
      <c r="K1148" s="178" t="s">
        <v>4822</v>
      </c>
      <c r="L1148" s="180">
        <v>20</v>
      </c>
      <c r="M1148" s="181">
        <v>2063.6</v>
      </c>
      <c r="N1148" s="2" t="str">
        <f>VLOOKUP($J1148,'Material category'!B:D,2,0)</f>
        <v>WI BL</v>
      </c>
      <c r="O1148" s="123">
        <f>VLOOKUP(E1148,'Billing Type Category'!A:C,3,0)*$L1148</f>
        <v>20</v>
      </c>
      <c r="P1148" s="123">
        <f>VLOOKUP($J1148,'Material category'!B:F,5,FALSE)*O1148</f>
        <v>2083</v>
      </c>
      <c r="Q1148" s="123">
        <f t="shared" si="85"/>
        <v>19.400000000000091</v>
      </c>
      <c r="R1148" s="6">
        <f>VLOOKUP(E1148,'Billing Type Category'!A:C,3,0)*M1148</f>
        <v>2063.6</v>
      </c>
      <c r="S1148" s="6">
        <f>VLOOKUP($J1148,'Material category'!B:F,4,FALSE)*O1148</f>
        <v>2400</v>
      </c>
      <c r="T1148" s="6">
        <f t="shared" si="86"/>
        <v>157.00934579439252</v>
      </c>
      <c r="U1148" s="6">
        <f t="shared" si="87"/>
        <v>2220.6093457943925</v>
      </c>
      <c r="V1148" s="2" t="str">
        <f>VLOOKUP($J1148,'Material category'!B:D,3,0)</f>
        <v>WI</v>
      </c>
      <c r="W1148" s="2" t="str">
        <f>VLOOKUP(G1148,'Cust Category'!A:C,3,0)</f>
        <v>Key Account</v>
      </c>
      <c r="X1148" s="2" t="str">
        <f>VLOOKUP(G1148,'Cust Category'!A:C,2,0)</f>
        <v>CJ Express Group Co., Ltd.</v>
      </c>
      <c r="Y1148" s="31">
        <f t="shared" si="88"/>
        <v>104.15</v>
      </c>
      <c r="Z1148">
        <f t="shared" si="89"/>
        <v>120</v>
      </c>
    </row>
    <row r="1149" spans="1:26">
      <c r="A1149" s="179">
        <v>45824</v>
      </c>
      <c r="B1149" s="178" t="s">
        <v>5736</v>
      </c>
      <c r="C1149" s="178" t="s">
        <v>5737</v>
      </c>
      <c r="D1149" s="178" t="s">
        <v>12</v>
      </c>
      <c r="E1149" s="178" t="s">
        <v>17</v>
      </c>
      <c r="F1149" s="178" t="s">
        <v>5738</v>
      </c>
      <c r="G1149" s="178" t="s">
        <v>3337</v>
      </c>
      <c r="H1149" s="178" t="s">
        <v>4881</v>
      </c>
      <c r="I1149" s="178" t="s">
        <v>3337</v>
      </c>
      <c r="J1149" s="178" t="s">
        <v>4785</v>
      </c>
      <c r="K1149" s="178" t="s">
        <v>4832</v>
      </c>
      <c r="L1149" s="180">
        <v>90</v>
      </c>
      <c r="M1149" s="181">
        <v>5626.8</v>
      </c>
      <c r="N1149" s="2" t="str">
        <f>VLOOKUP($J1149,'Material category'!B:D,2,0)</f>
        <v>CA FL</v>
      </c>
      <c r="O1149" s="123">
        <f>VLOOKUP(E1149,'Billing Type Category'!A:C,3,0)*$L1149</f>
        <v>90</v>
      </c>
      <c r="P1149" s="123">
        <f>VLOOKUP($J1149,'Material category'!B:F,5,FALSE)*O1149</f>
        <v>5651.1</v>
      </c>
      <c r="Q1149" s="123">
        <f t="shared" si="85"/>
        <v>24.300000000000182</v>
      </c>
      <c r="R1149" s="6">
        <f>VLOOKUP(E1149,'Billing Type Category'!A:C,3,0)*M1149</f>
        <v>5626.8</v>
      </c>
      <c r="S1149" s="6">
        <f>VLOOKUP($J1149,'Material category'!B:F,4,FALSE)*O1149</f>
        <v>6480</v>
      </c>
      <c r="T1149" s="6">
        <f t="shared" si="86"/>
        <v>423.92523364485982</v>
      </c>
      <c r="U1149" s="6">
        <f t="shared" si="87"/>
        <v>6050.7252336448601</v>
      </c>
      <c r="V1149" s="2" t="str">
        <f>VLOOKUP($J1149,'Material category'!B:D,3,0)</f>
        <v>CA</v>
      </c>
      <c r="W1149" s="2" t="str">
        <f>VLOOKUP(G1149,'Cust Category'!A:C,3,0)</f>
        <v>Key Account</v>
      </c>
      <c r="X1149" s="2" t="str">
        <f>VLOOKUP(G1149,'Cust Category'!A:C,2,0)</f>
        <v>CJ Express Group Co., Ltd.</v>
      </c>
      <c r="Y1149" s="31">
        <f t="shared" si="88"/>
        <v>62.790000000000006</v>
      </c>
      <c r="Z1149">
        <f t="shared" si="89"/>
        <v>72</v>
      </c>
    </row>
    <row r="1150" spans="1:26">
      <c r="A1150" s="179">
        <v>45824</v>
      </c>
      <c r="B1150" s="178" t="s">
        <v>5739</v>
      </c>
      <c r="C1150" s="178" t="s">
        <v>5740</v>
      </c>
      <c r="D1150" s="178" t="s">
        <v>12</v>
      </c>
      <c r="E1150" s="178" t="s">
        <v>17</v>
      </c>
      <c r="F1150" s="178" t="s">
        <v>5741</v>
      </c>
      <c r="G1150" s="178" t="s">
        <v>1165</v>
      </c>
      <c r="H1150" s="178" t="s">
        <v>22</v>
      </c>
      <c r="I1150" s="178" t="s">
        <v>3339</v>
      </c>
      <c r="J1150" s="178" t="s">
        <v>4902</v>
      </c>
      <c r="K1150" s="178" t="s">
        <v>4821</v>
      </c>
      <c r="L1150" s="180">
        <v>1000</v>
      </c>
      <c r="M1150" s="181">
        <v>133338.28</v>
      </c>
      <c r="N1150" s="2" t="str">
        <f>VLOOKUP($J1150,'Material category'!B:D,2,0)</f>
        <v>ME OB</v>
      </c>
      <c r="O1150" s="123">
        <f>VLOOKUP(E1150,'Billing Type Category'!A:C,3,0)*$L1150</f>
        <v>1000</v>
      </c>
      <c r="P1150" s="123">
        <f>VLOOKUP($J1150,'Material category'!B:F,5,FALSE)*O1150</f>
        <v>138530</v>
      </c>
      <c r="Q1150" s="123">
        <f t="shared" si="85"/>
        <v>5191.7200000000012</v>
      </c>
      <c r="R1150" s="6">
        <f>VLOOKUP(E1150,'Billing Type Category'!A:C,3,0)*M1150</f>
        <v>133338.28</v>
      </c>
      <c r="S1150" s="6">
        <f>VLOOKUP($J1150,'Material category'!B:F,4,FALSE)*O1150</f>
        <v>160000</v>
      </c>
      <c r="T1150" s="6">
        <f t="shared" si="86"/>
        <v>10467.289719626167</v>
      </c>
      <c r="U1150" s="6">
        <f t="shared" si="87"/>
        <v>143805.56971962616</v>
      </c>
      <c r="V1150" s="2" t="str">
        <f>VLOOKUP($J1150,'Material category'!B:D,3,0)</f>
        <v>EV</v>
      </c>
      <c r="W1150" s="2" t="str">
        <f>VLOOKUP(G1150,'Cust Category'!A:C,3,0)</f>
        <v>Key Account</v>
      </c>
      <c r="X1150" s="2" t="str">
        <f>VLOOKUP(G1150,'Cust Category'!A:C,2,0)</f>
        <v>CP All Public Company Limited</v>
      </c>
      <c r="Y1150" s="31">
        <f t="shared" si="88"/>
        <v>138.53</v>
      </c>
      <c r="Z1150">
        <f t="shared" si="89"/>
        <v>160</v>
      </c>
    </row>
    <row r="1151" spans="1:26">
      <c r="A1151" s="179">
        <v>45824</v>
      </c>
      <c r="B1151" s="178" t="s">
        <v>5739</v>
      </c>
      <c r="C1151" s="178" t="s">
        <v>5740</v>
      </c>
      <c r="D1151" s="178" t="s">
        <v>12</v>
      </c>
      <c r="E1151" s="178" t="s">
        <v>17</v>
      </c>
      <c r="F1151" s="178" t="s">
        <v>5741</v>
      </c>
      <c r="G1151" s="178" t="s">
        <v>1165</v>
      </c>
      <c r="H1151" s="178" t="s">
        <v>22</v>
      </c>
      <c r="I1151" s="178" t="s">
        <v>3339</v>
      </c>
      <c r="J1151" s="178" t="s">
        <v>4791</v>
      </c>
      <c r="K1151" s="178" t="s">
        <v>4820</v>
      </c>
      <c r="L1151" s="180">
        <v>2000</v>
      </c>
      <c r="M1151" s="181">
        <v>266676.56</v>
      </c>
      <c r="N1151" s="2" t="str">
        <f>VLOOKUP($J1151,'Material category'!B:D,2,0)</f>
        <v>ME SB</v>
      </c>
      <c r="O1151" s="123">
        <f>VLOOKUP(E1151,'Billing Type Category'!A:C,3,0)*$L1151</f>
        <v>2000</v>
      </c>
      <c r="P1151" s="123">
        <f>VLOOKUP($J1151,'Material category'!B:F,5,FALSE)*O1151</f>
        <v>277060</v>
      </c>
      <c r="Q1151" s="123">
        <f t="shared" si="85"/>
        <v>10383.440000000002</v>
      </c>
      <c r="R1151" s="6">
        <f>VLOOKUP(E1151,'Billing Type Category'!A:C,3,0)*M1151</f>
        <v>266676.56</v>
      </c>
      <c r="S1151" s="6">
        <f>VLOOKUP($J1151,'Material category'!B:F,4,FALSE)*O1151</f>
        <v>320000</v>
      </c>
      <c r="T1151" s="6">
        <f t="shared" si="86"/>
        <v>20934.579439252335</v>
      </c>
      <c r="U1151" s="6">
        <f t="shared" si="87"/>
        <v>287611.13943925232</v>
      </c>
      <c r="V1151" s="2" t="str">
        <f>VLOOKUP($J1151,'Material category'!B:D,3,0)</f>
        <v>EV</v>
      </c>
      <c r="W1151" s="2" t="str">
        <f>VLOOKUP(G1151,'Cust Category'!A:C,3,0)</f>
        <v>Key Account</v>
      </c>
      <c r="X1151" s="2" t="str">
        <f>VLOOKUP(G1151,'Cust Category'!A:C,2,0)</f>
        <v>CP All Public Company Limited</v>
      </c>
      <c r="Y1151" s="31">
        <f t="shared" si="88"/>
        <v>138.53</v>
      </c>
      <c r="Z1151">
        <f t="shared" si="89"/>
        <v>160</v>
      </c>
    </row>
    <row r="1152" spans="1:26">
      <c r="A1152" s="179">
        <v>45824</v>
      </c>
      <c r="B1152" s="178" t="s">
        <v>5739</v>
      </c>
      <c r="C1152" s="178" t="s">
        <v>5740</v>
      </c>
      <c r="D1152" s="178" t="s">
        <v>12</v>
      </c>
      <c r="E1152" s="178" t="s">
        <v>17</v>
      </c>
      <c r="F1152" s="178" t="s">
        <v>5741</v>
      </c>
      <c r="G1152" s="178" t="s">
        <v>1165</v>
      </c>
      <c r="H1152" s="178" t="s">
        <v>22</v>
      </c>
      <c r="I1152" s="178" t="s">
        <v>3339</v>
      </c>
      <c r="J1152" s="178" t="s">
        <v>4792</v>
      </c>
      <c r="K1152" s="178" t="s">
        <v>4851</v>
      </c>
      <c r="L1152" s="180">
        <v>1000</v>
      </c>
      <c r="M1152" s="181">
        <v>142927.54</v>
      </c>
      <c r="N1152" s="2" t="str">
        <f>VLOOKUP($J1152,'Material category'!B:D,2,0)</f>
        <v>ME OP</v>
      </c>
      <c r="O1152" s="123">
        <f>VLOOKUP(E1152,'Billing Type Category'!A:C,3,0)*$L1152</f>
        <v>1000</v>
      </c>
      <c r="P1152" s="123">
        <f>VLOOKUP($J1152,'Material category'!B:F,5,FALSE)*O1152</f>
        <v>151550</v>
      </c>
      <c r="Q1152" s="123">
        <f t="shared" si="85"/>
        <v>8622.4599999999919</v>
      </c>
      <c r="R1152" s="6">
        <f>VLOOKUP(E1152,'Billing Type Category'!A:C,3,0)*M1152</f>
        <v>142927.54</v>
      </c>
      <c r="S1152" s="6">
        <f>VLOOKUP($J1152,'Material category'!B:F,4,FALSE)*O1152</f>
        <v>175000</v>
      </c>
      <c r="T1152" s="6">
        <f t="shared" si="86"/>
        <v>11448.598130841121</v>
      </c>
      <c r="U1152" s="6">
        <f t="shared" si="87"/>
        <v>154376.13813084114</v>
      </c>
      <c r="V1152" s="2" t="str">
        <f>VLOOKUP($J1152,'Material category'!B:D,3,0)</f>
        <v>EV</v>
      </c>
      <c r="W1152" s="2" t="str">
        <f>VLOOKUP(G1152,'Cust Category'!A:C,3,0)</f>
        <v>Key Account</v>
      </c>
      <c r="X1152" s="2" t="str">
        <f>VLOOKUP(G1152,'Cust Category'!A:C,2,0)</f>
        <v>CP All Public Company Limited</v>
      </c>
      <c r="Y1152" s="31">
        <f t="shared" si="88"/>
        <v>151.55000000000001</v>
      </c>
      <c r="Z1152">
        <f t="shared" si="89"/>
        <v>175</v>
      </c>
    </row>
    <row r="1153" spans="1:26">
      <c r="A1153" s="179">
        <v>45824</v>
      </c>
      <c r="B1153" s="178" t="s">
        <v>5739</v>
      </c>
      <c r="C1153" s="178" t="s">
        <v>5740</v>
      </c>
      <c r="D1153" s="178" t="s">
        <v>12</v>
      </c>
      <c r="E1153" s="178" t="s">
        <v>17</v>
      </c>
      <c r="F1153" s="178" t="s">
        <v>5741</v>
      </c>
      <c r="G1153" s="178" t="s">
        <v>1165</v>
      </c>
      <c r="H1153" s="178" t="s">
        <v>22</v>
      </c>
      <c r="I1153" s="178" t="s">
        <v>3339</v>
      </c>
      <c r="J1153" s="178" t="s">
        <v>4785</v>
      </c>
      <c r="K1153" s="178" t="s">
        <v>4832</v>
      </c>
      <c r="L1153" s="180">
        <v>20000</v>
      </c>
      <c r="M1153" s="181">
        <v>1183830.52</v>
      </c>
      <c r="N1153" s="2" t="str">
        <f>VLOOKUP($J1153,'Material category'!B:D,2,0)</f>
        <v>CA FL</v>
      </c>
      <c r="O1153" s="123">
        <f>VLOOKUP(E1153,'Billing Type Category'!A:C,3,0)*$L1153</f>
        <v>20000</v>
      </c>
      <c r="P1153" s="123">
        <f>VLOOKUP($J1153,'Material category'!B:F,5,FALSE)*O1153</f>
        <v>1255800</v>
      </c>
      <c r="Q1153" s="123">
        <f t="shared" si="85"/>
        <v>71969.479999999981</v>
      </c>
      <c r="R1153" s="6">
        <f>VLOOKUP(E1153,'Billing Type Category'!A:C,3,0)*M1153</f>
        <v>1183830.52</v>
      </c>
      <c r="S1153" s="6">
        <f>VLOOKUP($J1153,'Material category'!B:F,4,FALSE)*O1153</f>
        <v>1440000</v>
      </c>
      <c r="T1153" s="6">
        <f t="shared" si="86"/>
        <v>94205.607476635516</v>
      </c>
      <c r="U1153" s="6">
        <f t="shared" si="87"/>
        <v>1278036.1274766356</v>
      </c>
      <c r="V1153" s="2" t="str">
        <f>VLOOKUP($J1153,'Material category'!B:D,3,0)</f>
        <v>CA</v>
      </c>
      <c r="W1153" s="2" t="str">
        <f>VLOOKUP(G1153,'Cust Category'!A:C,3,0)</f>
        <v>Key Account</v>
      </c>
      <c r="X1153" s="2" t="str">
        <f>VLOOKUP(G1153,'Cust Category'!A:C,2,0)</f>
        <v>CP All Public Company Limited</v>
      </c>
      <c r="Y1153" s="31">
        <f t="shared" si="88"/>
        <v>62.79</v>
      </c>
      <c r="Z1153">
        <f t="shared" si="89"/>
        <v>72</v>
      </c>
    </row>
    <row r="1154" spans="1:26">
      <c r="A1154" s="179">
        <v>45824</v>
      </c>
      <c r="B1154" s="178" t="s">
        <v>5739</v>
      </c>
      <c r="C1154" s="178" t="s">
        <v>5740</v>
      </c>
      <c r="D1154" s="178" t="s">
        <v>12</v>
      </c>
      <c r="E1154" s="178" t="s">
        <v>17</v>
      </c>
      <c r="F1154" s="178" t="s">
        <v>5741</v>
      </c>
      <c r="G1154" s="178" t="s">
        <v>1165</v>
      </c>
      <c r="H1154" s="178" t="s">
        <v>22</v>
      </c>
      <c r="I1154" s="178" t="s">
        <v>3339</v>
      </c>
      <c r="J1154" s="178" t="s">
        <v>4782</v>
      </c>
      <c r="K1154" s="178" t="s">
        <v>4833</v>
      </c>
      <c r="L1154" s="180">
        <v>12000</v>
      </c>
      <c r="M1154" s="181">
        <v>710298.31</v>
      </c>
      <c r="N1154" s="2" t="str">
        <f>VLOOKUP($J1154,'Material category'!B:D,2,0)</f>
        <v>CA BL</v>
      </c>
      <c r="O1154" s="123">
        <f>VLOOKUP(E1154,'Billing Type Category'!A:C,3,0)*$L1154</f>
        <v>12000</v>
      </c>
      <c r="P1154" s="123">
        <f>VLOOKUP($J1154,'Material category'!B:F,5,FALSE)*O1154</f>
        <v>753480</v>
      </c>
      <c r="Q1154" s="123">
        <f t="shared" ref="Q1154:Q1217" si="90">P1154-R1154</f>
        <v>43181.689999999944</v>
      </c>
      <c r="R1154" s="6">
        <f>VLOOKUP(E1154,'Billing Type Category'!A:C,3,0)*M1154</f>
        <v>710298.31</v>
      </c>
      <c r="S1154" s="6">
        <f>VLOOKUP($J1154,'Material category'!B:F,4,FALSE)*O1154</f>
        <v>864000</v>
      </c>
      <c r="T1154" s="6">
        <f t="shared" ref="T1154:T1217" si="91">S1154*7/107</f>
        <v>56523.364485981307</v>
      </c>
      <c r="U1154" s="6">
        <f t="shared" ref="U1154:U1217" si="92">R1154+T1154</f>
        <v>766821.67448598135</v>
      </c>
      <c r="V1154" s="2" t="str">
        <f>VLOOKUP($J1154,'Material category'!B:D,3,0)</f>
        <v>CA</v>
      </c>
      <c r="W1154" s="2" t="str">
        <f>VLOOKUP(G1154,'Cust Category'!A:C,3,0)</f>
        <v>Key Account</v>
      </c>
      <c r="X1154" s="2" t="str">
        <f>VLOOKUP(G1154,'Cust Category'!A:C,2,0)</f>
        <v>CP All Public Company Limited</v>
      </c>
      <c r="Y1154" s="31">
        <f t="shared" ref="Y1154:Y1217" si="93">P1154/O1154</f>
        <v>62.79</v>
      </c>
      <c r="Z1154">
        <f t="shared" ref="Z1154:Z1217" si="94">S1154/O1154</f>
        <v>72</v>
      </c>
    </row>
    <row r="1155" spans="1:26">
      <c r="A1155" s="179">
        <v>45824</v>
      </c>
      <c r="B1155" s="178" t="s">
        <v>5739</v>
      </c>
      <c r="C1155" s="178" t="s">
        <v>5740</v>
      </c>
      <c r="D1155" s="178" t="s">
        <v>12</v>
      </c>
      <c r="E1155" s="178" t="s">
        <v>17</v>
      </c>
      <c r="F1155" s="178" t="s">
        <v>5741</v>
      </c>
      <c r="G1155" s="178" t="s">
        <v>1165</v>
      </c>
      <c r="H1155" s="178" t="s">
        <v>22</v>
      </c>
      <c r="I1155" s="178" t="s">
        <v>3339</v>
      </c>
      <c r="J1155" s="178" t="s">
        <v>4786</v>
      </c>
      <c r="K1155" s="178" t="s">
        <v>4854</v>
      </c>
      <c r="L1155" s="180">
        <v>1000</v>
      </c>
      <c r="M1155" s="181">
        <v>59191.53</v>
      </c>
      <c r="N1155" s="2" t="str">
        <f>VLOOKUP($J1155,'Material category'!B:D,2,0)</f>
        <v>CA MN</v>
      </c>
      <c r="O1155" s="123">
        <f>VLOOKUP(E1155,'Billing Type Category'!A:C,3,0)*$L1155</f>
        <v>1000</v>
      </c>
      <c r="P1155" s="123">
        <f>VLOOKUP($J1155,'Material category'!B:F,5,FALSE)*O1155</f>
        <v>62790</v>
      </c>
      <c r="Q1155" s="123">
        <f t="shared" si="90"/>
        <v>3598.4700000000012</v>
      </c>
      <c r="R1155" s="6">
        <f>VLOOKUP(E1155,'Billing Type Category'!A:C,3,0)*M1155</f>
        <v>59191.53</v>
      </c>
      <c r="S1155" s="6">
        <f>VLOOKUP($J1155,'Material category'!B:F,4,FALSE)*O1155</f>
        <v>72000</v>
      </c>
      <c r="T1155" s="6">
        <f t="shared" si="91"/>
        <v>4710.2803738317753</v>
      </c>
      <c r="U1155" s="6">
        <f t="shared" si="92"/>
        <v>63901.810373831773</v>
      </c>
      <c r="V1155" s="2" t="str">
        <f>VLOOKUP($J1155,'Material category'!B:D,3,0)</f>
        <v>CA</v>
      </c>
      <c r="W1155" s="2" t="str">
        <f>VLOOKUP(G1155,'Cust Category'!A:C,3,0)</f>
        <v>Key Account</v>
      </c>
      <c r="X1155" s="2" t="str">
        <f>VLOOKUP(G1155,'Cust Category'!A:C,2,0)</f>
        <v>CP All Public Company Limited</v>
      </c>
      <c r="Y1155" s="31">
        <f t="shared" si="93"/>
        <v>62.79</v>
      </c>
      <c r="Z1155">
        <f t="shared" si="94"/>
        <v>72</v>
      </c>
    </row>
    <row r="1156" spans="1:26">
      <c r="A1156" s="179">
        <v>45824</v>
      </c>
      <c r="B1156" s="178" t="s">
        <v>5739</v>
      </c>
      <c r="C1156" s="178" t="s">
        <v>5740</v>
      </c>
      <c r="D1156" s="178" t="s">
        <v>12</v>
      </c>
      <c r="E1156" s="178" t="s">
        <v>17</v>
      </c>
      <c r="F1156" s="178" t="s">
        <v>5741</v>
      </c>
      <c r="G1156" s="178" t="s">
        <v>1165</v>
      </c>
      <c r="H1156" s="178" t="s">
        <v>22</v>
      </c>
      <c r="I1156" s="178" t="s">
        <v>3339</v>
      </c>
      <c r="J1156" s="178" t="s">
        <v>4801</v>
      </c>
      <c r="K1156" s="178" t="s">
        <v>4834</v>
      </c>
      <c r="L1156" s="180">
        <v>8000</v>
      </c>
      <c r="M1156" s="181">
        <v>473532.37</v>
      </c>
      <c r="N1156" s="2" t="str">
        <f>VLOOKUP($J1156,'Material category'!B:D,2,0)</f>
        <v>CA 100S YL</v>
      </c>
      <c r="O1156" s="123">
        <f>VLOOKUP(E1156,'Billing Type Category'!A:C,3,0)*$L1156</f>
        <v>8000</v>
      </c>
      <c r="P1156" s="123">
        <f>VLOOKUP($J1156,'Material category'!B:F,5,FALSE)*O1156</f>
        <v>502320</v>
      </c>
      <c r="Q1156" s="123">
        <f t="shared" si="90"/>
        <v>28787.630000000005</v>
      </c>
      <c r="R1156" s="6">
        <f>VLOOKUP(E1156,'Billing Type Category'!A:C,3,0)*M1156</f>
        <v>473532.37</v>
      </c>
      <c r="S1156" s="6">
        <f>VLOOKUP($J1156,'Material category'!B:F,4,FALSE)*O1156</f>
        <v>576000</v>
      </c>
      <c r="T1156" s="6">
        <f t="shared" si="91"/>
        <v>37682.242990654202</v>
      </c>
      <c r="U1156" s="6">
        <f t="shared" si="92"/>
        <v>511214.61299065419</v>
      </c>
      <c r="V1156" s="2" t="str">
        <f>VLOOKUP($J1156,'Material category'!B:D,3,0)</f>
        <v>CAHD</v>
      </c>
      <c r="W1156" s="2" t="str">
        <f>VLOOKUP(G1156,'Cust Category'!A:C,3,0)</f>
        <v>Key Account</v>
      </c>
      <c r="X1156" s="2" t="str">
        <f>VLOOKUP(G1156,'Cust Category'!A:C,2,0)</f>
        <v>CP All Public Company Limited</v>
      </c>
      <c r="Y1156" s="31">
        <f t="shared" si="93"/>
        <v>62.79</v>
      </c>
      <c r="Z1156">
        <f t="shared" si="94"/>
        <v>72</v>
      </c>
    </row>
    <row r="1157" spans="1:26">
      <c r="A1157" s="179">
        <v>45824</v>
      </c>
      <c r="B1157" s="178" t="s">
        <v>5739</v>
      </c>
      <c r="C1157" s="178" t="s">
        <v>5740</v>
      </c>
      <c r="D1157" s="178" t="s">
        <v>12</v>
      </c>
      <c r="E1157" s="178" t="s">
        <v>17</v>
      </c>
      <c r="F1157" s="178" t="s">
        <v>5741</v>
      </c>
      <c r="G1157" s="178" t="s">
        <v>1165</v>
      </c>
      <c r="H1157" s="178" t="s">
        <v>22</v>
      </c>
      <c r="I1157" s="178" t="s">
        <v>3339</v>
      </c>
      <c r="J1157" s="178" t="s">
        <v>4806</v>
      </c>
      <c r="K1157" s="178" t="s">
        <v>4852</v>
      </c>
      <c r="L1157" s="180">
        <v>2000</v>
      </c>
      <c r="M1157" s="181">
        <v>118383.09</v>
      </c>
      <c r="N1157" s="2" t="str">
        <f>VLOOKUP($J1157,'Material category'!B:D,2,0)</f>
        <v>CA 100S GR</v>
      </c>
      <c r="O1157" s="123">
        <f>VLOOKUP(E1157,'Billing Type Category'!A:C,3,0)*$L1157</f>
        <v>2000</v>
      </c>
      <c r="P1157" s="123">
        <f>VLOOKUP($J1157,'Material category'!B:F,5,FALSE)*O1157</f>
        <v>125580</v>
      </c>
      <c r="Q1157" s="123">
        <f t="shared" si="90"/>
        <v>7196.9100000000035</v>
      </c>
      <c r="R1157" s="6">
        <f>VLOOKUP(E1157,'Billing Type Category'!A:C,3,0)*M1157</f>
        <v>118383.09</v>
      </c>
      <c r="S1157" s="6">
        <f>VLOOKUP($J1157,'Material category'!B:F,4,FALSE)*O1157</f>
        <v>144000</v>
      </c>
      <c r="T1157" s="6">
        <f t="shared" si="91"/>
        <v>9420.5607476635505</v>
      </c>
      <c r="U1157" s="6">
        <f t="shared" si="92"/>
        <v>127803.65074766355</v>
      </c>
      <c r="V1157" s="2" t="str">
        <f>VLOOKUP($J1157,'Material category'!B:D,3,0)</f>
        <v>CAHD</v>
      </c>
      <c r="W1157" s="2" t="str">
        <f>VLOOKUP(G1157,'Cust Category'!A:C,3,0)</f>
        <v>Key Account</v>
      </c>
      <c r="X1157" s="2" t="str">
        <f>VLOOKUP(G1157,'Cust Category'!A:C,2,0)</f>
        <v>CP All Public Company Limited</v>
      </c>
      <c r="Y1157" s="31">
        <f t="shared" si="93"/>
        <v>62.79</v>
      </c>
      <c r="Z1157">
        <f t="shared" si="94"/>
        <v>72</v>
      </c>
    </row>
    <row r="1158" spans="1:26">
      <c r="A1158" s="179">
        <v>45824</v>
      </c>
      <c r="B1158" s="178" t="s">
        <v>5742</v>
      </c>
      <c r="C1158" s="178" t="s">
        <v>5743</v>
      </c>
      <c r="D1158" s="178" t="s">
        <v>12</v>
      </c>
      <c r="E1158" s="178" t="s">
        <v>17</v>
      </c>
      <c r="F1158" s="178" t="s">
        <v>5744</v>
      </c>
      <c r="G1158" s="178" t="s">
        <v>1165</v>
      </c>
      <c r="H1158" s="178" t="s">
        <v>22</v>
      </c>
      <c r="I1158" s="178" t="s">
        <v>3339</v>
      </c>
      <c r="J1158" s="178" t="s">
        <v>4874</v>
      </c>
      <c r="K1158" s="178" t="s">
        <v>4822</v>
      </c>
      <c r="L1158" s="180">
        <v>1000</v>
      </c>
      <c r="M1158" s="181">
        <v>98949.53</v>
      </c>
      <c r="N1158" s="2" t="str">
        <f>VLOOKUP($J1158,'Material category'!B:D,2,0)</f>
        <v>WI BL</v>
      </c>
      <c r="O1158" s="123">
        <f>VLOOKUP(E1158,'Billing Type Category'!A:C,3,0)*$L1158</f>
        <v>1000</v>
      </c>
      <c r="P1158" s="123">
        <f>VLOOKUP($J1158,'Material category'!B:F,5,FALSE)*O1158</f>
        <v>104150</v>
      </c>
      <c r="Q1158" s="123">
        <f t="shared" si="90"/>
        <v>5200.4700000000012</v>
      </c>
      <c r="R1158" s="6">
        <f>VLOOKUP(E1158,'Billing Type Category'!A:C,3,0)*M1158</f>
        <v>98949.53</v>
      </c>
      <c r="S1158" s="6">
        <f>VLOOKUP($J1158,'Material category'!B:F,4,FALSE)*O1158</f>
        <v>120000</v>
      </c>
      <c r="T1158" s="6">
        <f t="shared" si="91"/>
        <v>7850.467289719626</v>
      </c>
      <c r="U1158" s="6">
        <f t="shared" si="92"/>
        <v>106799.99728971963</v>
      </c>
      <c r="V1158" s="2" t="str">
        <f>VLOOKUP($J1158,'Material category'!B:D,3,0)</f>
        <v>WI</v>
      </c>
      <c r="W1158" s="2" t="str">
        <f>VLOOKUP(G1158,'Cust Category'!A:C,3,0)</f>
        <v>Key Account</v>
      </c>
      <c r="X1158" s="2" t="str">
        <f>VLOOKUP(G1158,'Cust Category'!A:C,2,0)</f>
        <v>CP All Public Company Limited</v>
      </c>
      <c r="Y1158" s="31">
        <f t="shared" si="93"/>
        <v>104.15</v>
      </c>
      <c r="Z1158">
        <f t="shared" si="94"/>
        <v>120</v>
      </c>
    </row>
    <row r="1159" spans="1:26">
      <c r="A1159" s="179">
        <v>45824</v>
      </c>
      <c r="B1159" s="178" t="s">
        <v>5742</v>
      </c>
      <c r="C1159" s="178" t="s">
        <v>5743</v>
      </c>
      <c r="D1159" s="178" t="s">
        <v>12</v>
      </c>
      <c r="E1159" s="178" t="s">
        <v>17</v>
      </c>
      <c r="F1159" s="178" t="s">
        <v>5744</v>
      </c>
      <c r="G1159" s="178" t="s">
        <v>1165</v>
      </c>
      <c r="H1159" s="178" t="s">
        <v>22</v>
      </c>
      <c r="I1159" s="178" t="s">
        <v>3339</v>
      </c>
      <c r="J1159" s="178" t="s">
        <v>4898</v>
      </c>
      <c r="K1159" s="178" t="s">
        <v>4830</v>
      </c>
      <c r="L1159" s="180">
        <v>4000</v>
      </c>
      <c r="M1159" s="181">
        <v>236766.18</v>
      </c>
      <c r="N1159" s="2" t="str">
        <f>VLOOKUP($J1159,'Material category'!B:D,2,0)</f>
        <v>WC RE</v>
      </c>
      <c r="O1159" s="123">
        <f>VLOOKUP(E1159,'Billing Type Category'!A:C,3,0)*$L1159</f>
        <v>4000</v>
      </c>
      <c r="P1159" s="123">
        <f>VLOOKUP($J1159,'Material category'!B:F,5,FALSE)*O1159</f>
        <v>251160</v>
      </c>
      <c r="Q1159" s="123">
        <f t="shared" si="90"/>
        <v>14393.820000000007</v>
      </c>
      <c r="R1159" s="6">
        <f>VLOOKUP(E1159,'Billing Type Category'!A:C,3,0)*M1159</f>
        <v>236766.18</v>
      </c>
      <c r="S1159" s="6">
        <f>VLOOKUP($J1159,'Material category'!B:F,4,FALSE)*O1159</f>
        <v>288000</v>
      </c>
      <c r="T1159" s="6">
        <f t="shared" si="91"/>
        <v>18841.121495327101</v>
      </c>
      <c r="U1159" s="6">
        <f t="shared" si="92"/>
        <v>255607.30149532709</v>
      </c>
      <c r="V1159" s="2" t="str">
        <f>VLOOKUP($J1159,'Material category'!B:D,3,0)</f>
        <v>WI</v>
      </c>
      <c r="W1159" s="2" t="str">
        <f>VLOOKUP(G1159,'Cust Category'!A:C,3,0)</f>
        <v>Key Account</v>
      </c>
      <c r="X1159" s="2" t="str">
        <f>VLOOKUP(G1159,'Cust Category'!A:C,2,0)</f>
        <v>CP All Public Company Limited</v>
      </c>
      <c r="Y1159" s="31">
        <f t="shared" si="93"/>
        <v>62.79</v>
      </c>
      <c r="Z1159">
        <f t="shared" si="94"/>
        <v>72</v>
      </c>
    </row>
    <row r="1160" spans="1:26">
      <c r="A1160" s="179">
        <v>45824</v>
      </c>
      <c r="B1160" s="178" t="s">
        <v>5742</v>
      </c>
      <c r="C1160" s="178" t="s">
        <v>5743</v>
      </c>
      <c r="D1160" s="178" t="s">
        <v>12</v>
      </c>
      <c r="E1160" s="178" t="s">
        <v>17</v>
      </c>
      <c r="F1160" s="178" t="s">
        <v>5744</v>
      </c>
      <c r="G1160" s="178" t="s">
        <v>1165</v>
      </c>
      <c r="H1160" s="178" t="s">
        <v>22</v>
      </c>
      <c r="I1160" s="178" t="s">
        <v>3339</v>
      </c>
      <c r="J1160" s="178" t="s">
        <v>4886</v>
      </c>
      <c r="K1160" s="178" t="s">
        <v>4829</v>
      </c>
      <c r="L1160" s="180">
        <v>10000</v>
      </c>
      <c r="M1160" s="181">
        <v>591915.46</v>
      </c>
      <c r="N1160" s="2" t="str">
        <f>VLOOKUP($J1160,'Material category'!B:D,2,0)</f>
        <v>WC BL</v>
      </c>
      <c r="O1160" s="123">
        <f>VLOOKUP(E1160,'Billing Type Category'!A:C,3,0)*$L1160</f>
        <v>10000</v>
      </c>
      <c r="P1160" s="123">
        <f>VLOOKUP($J1160,'Material category'!B:F,5,FALSE)*O1160</f>
        <v>627900</v>
      </c>
      <c r="Q1160" s="123">
        <f t="shared" si="90"/>
        <v>35984.540000000037</v>
      </c>
      <c r="R1160" s="6">
        <f>VLOOKUP(E1160,'Billing Type Category'!A:C,3,0)*M1160</f>
        <v>591915.46</v>
      </c>
      <c r="S1160" s="6">
        <f>VLOOKUP($J1160,'Material category'!B:F,4,FALSE)*O1160</f>
        <v>720000</v>
      </c>
      <c r="T1160" s="6">
        <f t="shared" si="91"/>
        <v>47102.803738317758</v>
      </c>
      <c r="U1160" s="6">
        <f t="shared" si="92"/>
        <v>639018.26373831776</v>
      </c>
      <c r="V1160" s="2" t="str">
        <f>VLOOKUP($J1160,'Material category'!B:D,3,0)</f>
        <v>WI</v>
      </c>
      <c r="W1160" s="2" t="str">
        <f>VLOOKUP(G1160,'Cust Category'!A:C,3,0)</f>
        <v>Key Account</v>
      </c>
      <c r="X1160" s="2" t="str">
        <f>VLOOKUP(G1160,'Cust Category'!A:C,2,0)</f>
        <v>CP All Public Company Limited</v>
      </c>
      <c r="Y1160" s="31">
        <f t="shared" si="93"/>
        <v>62.79</v>
      </c>
      <c r="Z1160">
        <f t="shared" si="94"/>
        <v>72</v>
      </c>
    </row>
    <row r="1161" spans="1:26">
      <c r="A1161" s="179">
        <v>45824</v>
      </c>
      <c r="B1161" s="178" t="s">
        <v>5742</v>
      </c>
      <c r="C1161" s="178" t="s">
        <v>5743</v>
      </c>
      <c r="D1161" s="178" t="s">
        <v>12</v>
      </c>
      <c r="E1161" s="178" t="s">
        <v>17</v>
      </c>
      <c r="F1161" s="178" t="s">
        <v>5744</v>
      </c>
      <c r="G1161" s="178" t="s">
        <v>1165</v>
      </c>
      <c r="H1161" s="178" t="s">
        <v>22</v>
      </c>
      <c r="I1161" s="178" t="s">
        <v>3339</v>
      </c>
      <c r="J1161" s="178" t="s">
        <v>4900</v>
      </c>
      <c r="K1161" s="178" t="s">
        <v>4831</v>
      </c>
      <c r="L1161" s="180">
        <v>3000</v>
      </c>
      <c r="M1161" s="181">
        <v>177574.64</v>
      </c>
      <c r="N1161" s="2" t="str">
        <f>VLOOKUP($J1161,'Material category'!B:D,2,0)</f>
        <v>WC GR</v>
      </c>
      <c r="O1161" s="123">
        <f>VLOOKUP(E1161,'Billing Type Category'!A:C,3,0)*$L1161</f>
        <v>3000</v>
      </c>
      <c r="P1161" s="123">
        <f>VLOOKUP($J1161,'Material category'!B:F,5,FALSE)*O1161</f>
        <v>188370</v>
      </c>
      <c r="Q1161" s="123">
        <f t="shared" si="90"/>
        <v>10795.359999999986</v>
      </c>
      <c r="R1161" s="6">
        <f>VLOOKUP(E1161,'Billing Type Category'!A:C,3,0)*M1161</f>
        <v>177574.64</v>
      </c>
      <c r="S1161" s="6">
        <f>VLOOKUP($J1161,'Material category'!B:F,4,FALSE)*O1161</f>
        <v>216000</v>
      </c>
      <c r="T1161" s="6">
        <f t="shared" si="91"/>
        <v>14130.841121495327</v>
      </c>
      <c r="U1161" s="6">
        <f t="shared" si="92"/>
        <v>191705.48112149534</v>
      </c>
      <c r="V1161" s="2" t="str">
        <f>VLOOKUP($J1161,'Material category'!B:D,3,0)</f>
        <v>WI</v>
      </c>
      <c r="W1161" s="2" t="str">
        <f>VLOOKUP(G1161,'Cust Category'!A:C,3,0)</f>
        <v>Key Account</v>
      </c>
      <c r="X1161" s="2" t="str">
        <f>VLOOKUP(G1161,'Cust Category'!A:C,2,0)</f>
        <v>CP All Public Company Limited</v>
      </c>
      <c r="Y1161" s="31">
        <f t="shared" si="93"/>
        <v>62.79</v>
      </c>
      <c r="Z1161">
        <f t="shared" si="94"/>
        <v>72</v>
      </c>
    </row>
    <row r="1162" spans="1:26">
      <c r="A1162" s="179">
        <v>45824</v>
      </c>
      <c r="B1162" s="178" t="s">
        <v>5745</v>
      </c>
      <c r="C1162" s="178" t="s">
        <v>5746</v>
      </c>
      <c r="D1162" s="178" t="s">
        <v>12</v>
      </c>
      <c r="E1162" s="178" t="s">
        <v>17</v>
      </c>
      <c r="F1162" s="178" t="s">
        <v>5747</v>
      </c>
      <c r="G1162" s="178" t="s">
        <v>1182</v>
      </c>
      <c r="H1162" s="178" t="s">
        <v>25</v>
      </c>
      <c r="I1162" s="178" t="s">
        <v>1182</v>
      </c>
      <c r="J1162" s="178" t="s">
        <v>4902</v>
      </c>
      <c r="K1162" s="178" t="s">
        <v>4821</v>
      </c>
      <c r="L1162" s="180">
        <v>60</v>
      </c>
      <c r="M1162" s="181">
        <v>8056.8</v>
      </c>
      <c r="N1162" s="2" t="str">
        <f>VLOOKUP($J1162,'Material category'!B:D,2,0)</f>
        <v>ME OB</v>
      </c>
      <c r="O1162" s="123">
        <f>VLOOKUP(E1162,'Billing Type Category'!A:C,3,0)*$L1162</f>
        <v>60</v>
      </c>
      <c r="P1162" s="123">
        <f>VLOOKUP($J1162,'Material category'!B:F,5,FALSE)*O1162</f>
        <v>8311.7999999999993</v>
      </c>
      <c r="Q1162" s="123">
        <f t="shared" si="90"/>
        <v>254.99999999999909</v>
      </c>
      <c r="R1162" s="6">
        <f>VLOOKUP(E1162,'Billing Type Category'!A:C,3,0)*M1162</f>
        <v>8056.8</v>
      </c>
      <c r="S1162" s="6">
        <f>VLOOKUP($J1162,'Material category'!B:F,4,FALSE)*O1162</f>
        <v>9600</v>
      </c>
      <c r="T1162" s="6">
        <f t="shared" si="91"/>
        <v>628.03738317757006</v>
      </c>
      <c r="U1162" s="6">
        <f t="shared" si="92"/>
        <v>8684.8373831775698</v>
      </c>
      <c r="V1162" s="2" t="str">
        <f>VLOOKUP($J1162,'Material category'!B:D,3,0)</f>
        <v>EV</v>
      </c>
      <c r="W1162" s="2" t="str">
        <f>VLOOKUP(G1162,'Cust Category'!A:C,3,0)</f>
        <v>Key Account</v>
      </c>
      <c r="X1162" s="2" t="str">
        <f>VLOOKUP(G1162,'Cust Category'!A:C,2,0)</f>
        <v>FOODLAND SUPERMARKET CO., LTD.</v>
      </c>
      <c r="Y1162" s="31">
        <f t="shared" si="93"/>
        <v>138.53</v>
      </c>
      <c r="Z1162">
        <f t="shared" si="94"/>
        <v>160</v>
      </c>
    </row>
    <row r="1163" spans="1:26">
      <c r="A1163" s="179">
        <v>45824</v>
      </c>
      <c r="B1163" s="178" t="s">
        <v>5745</v>
      </c>
      <c r="C1163" s="178" t="s">
        <v>5746</v>
      </c>
      <c r="D1163" s="178" t="s">
        <v>12</v>
      </c>
      <c r="E1163" s="178" t="s">
        <v>17</v>
      </c>
      <c r="F1163" s="178" t="s">
        <v>5747</v>
      </c>
      <c r="G1163" s="178" t="s">
        <v>1182</v>
      </c>
      <c r="H1163" s="178" t="s">
        <v>25</v>
      </c>
      <c r="I1163" s="178" t="s">
        <v>1182</v>
      </c>
      <c r="J1163" s="178" t="s">
        <v>4791</v>
      </c>
      <c r="K1163" s="178" t="s">
        <v>4820</v>
      </c>
      <c r="L1163" s="180">
        <v>200</v>
      </c>
      <c r="M1163" s="181">
        <v>26856</v>
      </c>
      <c r="N1163" s="2" t="str">
        <f>VLOOKUP($J1163,'Material category'!B:D,2,0)</f>
        <v>ME SB</v>
      </c>
      <c r="O1163" s="123">
        <f>VLOOKUP(E1163,'Billing Type Category'!A:C,3,0)*$L1163</f>
        <v>200</v>
      </c>
      <c r="P1163" s="123">
        <f>VLOOKUP($J1163,'Material category'!B:F,5,FALSE)*O1163</f>
        <v>27706</v>
      </c>
      <c r="Q1163" s="123">
        <f t="shared" si="90"/>
        <v>850</v>
      </c>
      <c r="R1163" s="6">
        <f>VLOOKUP(E1163,'Billing Type Category'!A:C,3,0)*M1163</f>
        <v>26856</v>
      </c>
      <c r="S1163" s="6">
        <f>VLOOKUP($J1163,'Material category'!B:F,4,FALSE)*O1163</f>
        <v>32000</v>
      </c>
      <c r="T1163" s="6">
        <f t="shared" si="91"/>
        <v>2093.4579439252338</v>
      </c>
      <c r="U1163" s="6">
        <f t="shared" si="92"/>
        <v>28949.457943925234</v>
      </c>
      <c r="V1163" s="2" t="str">
        <f>VLOOKUP($J1163,'Material category'!B:D,3,0)</f>
        <v>EV</v>
      </c>
      <c r="W1163" s="2" t="str">
        <f>VLOOKUP(G1163,'Cust Category'!A:C,3,0)</f>
        <v>Key Account</v>
      </c>
      <c r="X1163" s="2" t="str">
        <f>VLOOKUP(G1163,'Cust Category'!A:C,2,0)</f>
        <v>FOODLAND SUPERMARKET CO., LTD.</v>
      </c>
      <c r="Y1163" s="31">
        <f t="shared" si="93"/>
        <v>138.53</v>
      </c>
      <c r="Z1163">
        <f t="shared" si="94"/>
        <v>160</v>
      </c>
    </row>
    <row r="1164" spans="1:26">
      <c r="A1164" s="179">
        <v>45824</v>
      </c>
      <c r="B1164" s="178" t="s">
        <v>5745</v>
      </c>
      <c r="C1164" s="178" t="s">
        <v>5746</v>
      </c>
      <c r="D1164" s="178" t="s">
        <v>12</v>
      </c>
      <c r="E1164" s="178" t="s">
        <v>17</v>
      </c>
      <c r="F1164" s="178" t="s">
        <v>5747</v>
      </c>
      <c r="G1164" s="178" t="s">
        <v>1182</v>
      </c>
      <c r="H1164" s="178" t="s">
        <v>25</v>
      </c>
      <c r="I1164" s="178" t="s">
        <v>1182</v>
      </c>
      <c r="J1164" s="178" t="s">
        <v>4792</v>
      </c>
      <c r="K1164" s="178" t="s">
        <v>4851</v>
      </c>
      <c r="L1164" s="180">
        <v>10</v>
      </c>
      <c r="M1164" s="181">
        <v>1465.5</v>
      </c>
      <c r="N1164" s="2" t="str">
        <f>VLOOKUP($J1164,'Material category'!B:D,2,0)</f>
        <v>ME OP</v>
      </c>
      <c r="O1164" s="123">
        <f>VLOOKUP(E1164,'Billing Type Category'!A:C,3,0)*$L1164</f>
        <v>10</v>
      </c>
      <c r="P1164" s="123">
        <f>VLOOKUP($J1164,'Material category'!B:F,5,FALSE)*O1164</f>
        <v>1515.5</v>
      </c>
      <c r="Q1164" s="123">
        <f t="shared" si="90"/>
        <v>50</v>
      </c>
      <c r="R1164" s="6">
        <f>VLOOKUP(E1164,'Billing Type Category'!A:C,3,0)*M1164</f>
        <v>1465.5</v>
      </c>
      <c r="S1164" s="6">
        <f>VLOOKUP($J1164,'Material category'!B:F,4,FALSE)*O1164</f>
        <v>1750</v>
      </c>
      <c r="T1164" s="6">
        <f t="shared" si="91"/>
        <v>114.48598130841121</v>
      </c>
      <c r="U1164" s="6">
        <f t="shared" si="92"/>
        <v>1579.9859813084113</v>
      </c>
      <c r="V1164" s="2" t="str">
        <f>VLOOKUP($J1164,'Material category'!B:D,3,0)</f>
        <v>EV</v>
      </c>
      <c r="W1164" s="2" t="str">
        <f>VLOOKUP(G1164,'Cust Category'!A:C,3,0)</f>
        <v>Key Account</v>
      </c>
      <c r="X1164" s="2" t="str">
        <f>VLOOKUP(G1164,'Cust Category'!A:C,2,0)</f>
        <v>FOODLAND SUPERMARKET CO., LTD.</v>
      </c>
      <c r="Y1164" s="31">
        <f t="shared" si="93"/>
        <v>151.55000000000001</v>
      </c>
      <c r="Z1164">
        <f t="shared" si="94"/>
        <v>175</v>
      </c>
    </row>
    <row r="1165" spans="1:26">
      <c r="A1165" s="179">
        <v>45824</v>
      </c>
      <c r="B1165" s="178" t="s">
        <v>5745</v>
      </c>
      <c r="C1165" s="178" t="s">
        <v>5746</v>
      </c>
      <c r="D1165" s="178" t="s">
        <v>12</v>
      </c>
      <c r="E1165" s="178" t="s">
        <v>17</v>
      </c>
      <c r="F1165" s="178" t="s">
        <v>5747</v>
      </c>
      <c r="G1165" s="178" t="s">
        <v>1182</v>
      </c>
      <c r="H1165" s="178" t="s">
        <v>25</v>
      </c>
      <c r="I1165" s="178" t="s">
        <v>1182</v>
      </c>
      <c r="J1165" s="178" t="s">
        <v>4874</v>
      </c>
      <c r="K1165" s="178" t="s">
        <v>4822</v>
      </c>
      <c r="L1165" s="180">
        <v>120</v>
      </c>
      <c r="M1165" s="181">
        <v>12304.8</v>
      </c>
      <c r="N1165" s="2" t="str">
        <f>VLOOKUP($J1165,'Material category'!B:D,2,0)</f>
        <v>WI BL</v>
      </c>
      <c r="O1165" s="123">
        <f>VLOOKUP(E1165,'Billing Type Category'!A:C,3,0)*$L1165</f>
        <v>120</v>
      </c>
      <c r="P1165" s="123">
        <f>VLOOKUP($J1165,'Material category'!B:F,5,FALSE)*O1165</f>
        <v>12498</v>
      </c>
      <c r="Q1165" s="123">
        <f t="shared" si="90"/>
        <v>193.20000000000073</v>
      </c>
      <c r="R1165" s="6">
        <f>VLOOKUP(E1165,'Billing Type Category'!A:C,3,0)*M1165</f>
        <v>12304.8</v>
      </c>
      <c r="S1165" s="6">
        <f>VLOOKUP($J1165,'Material category'!B:F,4,FALSE)*O1165</f>
        <v>14400</v>
      </c>
      <c r="T1165" s="6">
        <f t="shared" si="91"/>
        <v>942.0560747663551</v>
      </c>
      <c r="U1165" s="6">
        <f t="shared" si="92"/>
        <v>13246.856074766354</v>
      </c>
      <c r="V1165" s="2" t="str">
        <f>VLOOKUP($J1165,'Material category'!B:D,3,0)</f>
        <v>WI</v>
      </c>
      <c r="W1165" s="2" t="str">
        <f>VLOOKUP(G1165,'Cust Category'!A:C,3,0)</f>
        <v>Key Account</v>
      </c>
      <c r="X1165" s="2" t="str">
        <f>VLOOKUP(G1165,'Cust Category'!A:C,2,0)</f>
        <v>FOODLAND SUPERMARKET CO., LTD.</v>
      </c>
      <c r="Y1165" s="31">
        <f t="shared" si="93"/>
        <v>104.15</v>
      </c>
      <c r="Z1165">
        <f t="shared" si="94"/>
        <v>120</v>
      </c>
    </row>
    <row r="1166" spans="1:26">
      <c r="A1166" s="179">
        <v>45824</v>
      </c>
      <c r="B1166" s="178" t="s">
        <v>5745</v>
      </c>
      <c r="C1166" s="178" t="s">
        <v>5746</v>
      </c>
      <c r="D1166" s="178" t="s">
        <v>12</v>
      </c>
      <c r="E1166" s="178" t="s">
        <v>17</v>
      </c>
      <c r="F1166" s="178" t="s">
        <v>5747</v>
      </c>
      <c r="G1166" s="178" t="s">
        <v>1182</v>
      </c>
      <c r="H1166" s="178" t="s">
        <v>25</v>
      </c>
      <c r="I1166" s="178" t="s">
        <v>1182</v>
      </c>
      <c r="J1166" s="178" t="s">
        <v>4886</v>
      </c>
      <c r="K1166" s="178" t="s">
        <v>4829</v>
      </c>
      <c r="L1166" s="180">
        <v>250</v>
      </c>
      <c r="M1166" s="181">
        <v>15622.5</v>
      </c>
      <c r="N1166" s="2" t="str">
        <f>VLOOKUP($J1166,'Material category'!B:D,2,0)</f>
        <v>WC BL</v>
      </c>
      <c r="O1166" s="123">
        <f>VLOOKUP(E1166,'Billing Type Category'!A:C,3,0)*$L1166</f>
        <v>250</v>
      </c>
      <c r="P1166" s="123">
        <f>VLOOKUP($J1166,'Material category'!B:F,5,FALSE)*O1166</f>
        <v>15697.5</v>
      </c>
      <c r="Q1166" s="123">
        <f t="shared" si="90"/>
        <v>75</v>
      </c>
      <c r="R1166" s="6">
        <f>VLOOKUP(E1166,'Billing Type Category'!A:C,3,0)*M1166</f>
        <v>15622.5</v>
      </c>
      <c r="S1166" s="6">
        <f>VLOOKUP($J1166,'Material category'!B:F,4,FALSE)*O1166</f>
        <v>18000</v>
      </c>
      <c r="T1166" s="6">
        <f t="shared" si="91"/>
        <v>1177.5700934579438</v>
      </c>
      <c r="U1166" s="6">
        <f t="shared" si="92"/>
        <v>16800.070093457944</v>
      </c>
      <c r="V1166" s="2" t="str">
        <f>VLOOKUP($J1166,'Material category'!B:D,3,0)</f>
        <v>WI</v>
      </c>
      <c r="W1166" s="2" t="str">
        <f>VLOOKUP(G1166,'Cust Category'!A:C,3,0)</f>
        <v>Key Account</v>
      </c>
      <c r="X1166" s="2" t="str">
        <f>VLOOKUP(G1166,'Cust Category'!A:C,2,0)</f>
        <v>FOODLAND SUPERMARKET CO., LTD.</v>
      </c>
      <c r="Y1166" s="31">
        <f t="shared" si="93"/>
        <v>62.79</v>
      </c>
      <c r="Z1166">
        <f t="shared" si="94"/>
        <v>72</v>
      </c>
    </row>
    <row r="1167" spans="1:26">
      <c r="A1167" s="179">
        <v>45824</v>
      </c>
      <c r="B1167" s="178" t="s">
        <v>5745</v>
      </c>
      <c r="C1167" s="178" t="s">
        <v>5746</v>
      </c>
      <c r="D1167" s="178" t="s">
        <v>12</v>
      </c>
      <c r="E1167" s="178" t="s">
        <v>17</v>
      </c>
      <c r="F1167" s="178" t="s">
        <v>5747</v>
      </c>
      <c r="G1167" s="178" t="s">
        <v>1182</v>
      </c>
      <c r="H1167" s="178" t="s">
        <v>25</v>
      </c>
      <c r="I1167" s="178" t="s">
        <v>1182</v>
      </c>
      <c r="J1167" s="178" t="s">
        <v>4900</v>
      </c>
      <c r="K1167" s="178" t="s">
        <v>4831</v>
      </c>
      <c r="L1167" s="180">
        <v>70</v>
      </c>
      <c r="M1167" s="181">
        <v>4374.3</v>
      </c>
      <c r="N1167" s="2" t="str">
        <f>VLOOKUP($J1167,'Material category'!B:D,2,0)</f>
        <v>WC GR</v>
      </c>
      <c r="O1167" s="123">
        <f>VLOOKUP(E1167,'Billing Type Category'!A:C,3,0)*$L1167</f>
        <v>70</v>
      </c>
      <c r="P1167" s="123">
        <f>VLOOKUP($J1167,'Material category'!B:F,5,FALSE)*O1167</f>
        <v>4395.3</v>
      </c>
      <c r="Q1167" s="123">
        <f t="shared" si="90"/>
        <v>21</v>
      </c>
      <c r="R1167" s="6">
        <f>VLOOKUP(E1167,'Billing Type Category'!A:C,3,0)*M1167</f>
        <v>4374.3</v>
      </c>
      <c r="S1167" s="6">
        <f>VLOOKUP($J1167,'Material category'!B:F,4,FALSE)*O1167</f>
        <v>5040</v>
      </c>
      <c r="T1167" s="6">
        <f t="shared" si="91"/>
        <v>329.71962616822429</v>
      </c>
      <c r="U1167" s="6">
        <f t="shared" si="92"/>
        <v>4704.0196261682249</v>
      </c>
      <c r="V1167" s="2" t="str">
        <f>VLOOKUP($J1167,'Material category'!B:D,3,0)</f>
        <v>WI</v>
      </c>
      <c r="W1167" s="2" t="str">
        <f>VLOOKUP(G1167,'Cust Category'!A:C,3,0)</f>
        <v>Key Account</v>
      </c>
      <c r="X1167" s="2" t="str">
        <f>VLOOKUP(G1167,'Cust Category'!A:C,2,0)</f>
        <v>FOODLAND SUPERMARKET CO., LTD.</v>
      </c>
      <c r="Y1167" s="31">
        <f t="shared" si="93"/>
        <v>62.79</v>
      </c>
      <c r="Z1167">
        <f t="shared" si="94"/>
        <v>72</v>
      </c>
    </row>
    <row r="1168" spans="1:26">
      <c r="A1168" s="179">
        <v>45824</v>
      </c>
      <c r="B1168" s="178" t="s">
        <v>5745</v>
      </c>
      <c r="C1168" s="178" t="s">
        <v>5746</v>
      </c>
      <c r="D1168" s="178" t="s">
        <v>12</v>
      </c>
      <c r="E1168" s="178" t="s">
        <v>17</v>
      </c>
      <c r="F1168" s="178" t="s">
        <v>5747</v>
      </c>
      <c r="G1168" s="178" t="s">
        <v>1182</v>
      </c>
      <c r="H1168" s="178" t="s">
        <v>25</v>
      </c>
      <c r="I1168" s="178" t="s">
        <v>1182</v>
      </c>
      <c r="J1168" s="178" t="s">
        <v>4785</v>
      </c>
      <c r="K1168" s="178" t="s">
        <v>4832</v>
      </c>
      <c r="L1168" s="180">
        <v>490</v>
      </c>
      <c r="M1168" s="181">
        <v>30497.599999999999</v>
      </c>
      <c r="N1168" s="2" t="str">
        <f>VLOOKUP($J1168,'Material category'!B:D,2,0)</f>
        <v>CA FL</v>
      </c>
      <c r="O1168" s="123">
        <f>VLOOKUP(E1168,'Billing Type Category'!A:C,3,0)*$L1168</f>
        <v>490</v>
      </c>
      <c r="P1168" s="123">
        <f>VLOOKUP($J1168,'Material category'!B:F,5,FALSE)*O1168</f>
        <v>30767.1</v>
      </c>
      <c r="Q1168" s="123">
        <f t="shared" si="90"/>
        <v>269.5</v>
      </c>
      <c r="R1168" s="6">
        <f>VLOOKUP(E1168,'Billing Type Category'!A:C,3,0)*M1168</f>
        <v>30497.599999999999</v>
      </c>
      <c r="S1168" s="6">
        <f>VLOOKUP($J1168,'Material category'!B:F,4,FALSE)*O1168</f>
        <v>35280</v>
      </c>
      <c r="T1168" s="6">
        <f t="shared" si="91"/>
        <v>2308.0373831775701</v>
      </c>
      <c r="U1168" s="6">
        <f t="shared" si="92"/>
        <v>32805.637383177571</v>
      </c>
      <c r="V1168" s="2" t="str">
        <f>VLOOKUP($J1168,'Material category'!B:D,3,0)</f>
        <v>CA</v>
      </c>
      <c r="W1168" s="2" t="str">
        <f>VLOOKUP(G1168,'Cust Category'!A:C,3,0)</f>
        <v>Key Account</v>
      </c>
      <c r="X1168" s="2" t="str">
        <f>VLOOKUP(G1168,'Cust Category'!A:C,2,0)</f>
        <v>FOODLAND SUPERMARKET CO., LTD.</v>
      </c>
      <c r="Y1168" s="31">
        <f t="shared" si="93"/>
        <v>62.79</v>
      </c>
      <c r="Z1168">
        <f t="shared" si="94"/>
        <v>72</v>
      </c>
    </row>
    <row r="1169" spans="1:26">
      <c r="A1169" s="179">
        <v>45824</v>
      </c>
      <c r="B1169" s="178" t="s">
        <v>5745</v>
      </c>
      <c r="C1169" s="178" t="s">
        <v>5746</v>
      </c>
      <c r="D1169" s="178" t="s">
        <v>12</v>
      </c>
      <c r="E1169" s="178" t="s">
        <v>17</v>
      </c>
      <c r="F1169" s="178" t="s">
        <v>5747</v>
      </c>
      <c r="G1169" s="178" t="s">
        <v>1182</v>
      </c>
      <c r="H1169" s="178" t="s">
        <v>25</v>
      </c>
      <c r="I1169" s="178" t="s">
        <v>1182</v>
      </c>
      <c r="J1169" s="178" t="s">
        <v>4782</v>
      </c>
      <c r="K1169" s="178" t="s">
        <v>4833</v>
      </c>
      <c r="L1169" s="180">
        <v>330</v>
      </c>
      <c r="M1169" s="181">
        <v>20539.2</v>
      </c>
      <c r="N1169" s="2" t="str">
        <f>VLOOKUP($J1169,'Material category'!B:D,2,0)</f>
        <v>CA BL</v>
      </c>
      <c r="O1169" s="123">
        <f>VLOOKUP(E1169,'Billing Type Category'!A:C,3,0)*$L1169</f>
        <v>330</v>
      </c>
      <c r="P1169" s="123">
        <f>VLOOKUP($J1169,'Material category'!B:F,5,FALSE)*O1169</f>
        <v>20720.7</v>
      </c>
      <c r="Q1169" s="123">
        <f t="shared" si="90"/>
        <v>181.5</v>
      </c>
      <c r="R1169" s="6">
        <f>VLOOKUP(E1169,'Billing Type Category'!A:C,3,0)*M1169</f>
        <v>20539.2</v>
      </c>
      <c r="S1169" s="6">
        <f>VLOOKUP($J1169,'Material category'!B:F,4,FALSE)*O1169</f>
        <v>23760</v>
      </c>
      <c r="T1169" s="6">
        <f t="shared" si="91"/>
        <v>1554.3925233644859</v>
      </c>
      <c r="U1169" s="6">
        <f t="shared" si="92"/>
        <v>22093.592523364488</v>
      </c>
      <c r="V1169" s="2" t="str">
        <f>VLOOKUP($J1169,'Material category'!B:D,3,0)</f>
        <v>CA</v>
      </c>
      <c r="W1169" s="2" t="str">
        <f>VLOOKUP(G1169,'Cust Category'!A:C,3,0)</f>
        <v>Key Account</v>
      </c>
      <c r="X1169" s="2" t="str">
        <f>VLOOKUP(G1169,'Cust Category'!A:C,2,0)</f>
        <v>FOODLAND SUPERMARKET CO., LTD.</v>
      </c>
      <c r="Y1169" s="31">
        <f t="shared" si="93"/>
        <v>62.79</v>
      </c>
      <c r="Z1169">
        <f t="shared" si="94"/>
        <v>72</v>
      </c>
    </row>
    <row r="1170" spans="1:26">
      <c r="A1170" s="179">
        <v>45824</v>
      </c>
      <c r="B1170" s="178" t="s">
        <v>5745</v>
      </c>
      <c r="C1170" s="178" t="s">
        <v>5746</v>
      </c>
      <c r="D1170" s="178" t="s">
        <v>12</v>
      </c>
      <c r="E1170" s="178" t="s">
        <v>17</v>
      </c>
      <c r="F1170" s="178" t="s">
        <v>5747</v>
      </c>
      <c r="G1170" s="178" t="s">
        <v>1182</v>
      </c>
      <c r="H1170" s="178" t="s">
        <v>25</v>
      </c>
      <c r="I1170" s="178" t="s">
        <v>1182</v>
      </c>
      <c r="J1170" s="178" t="s">
        <v>4801</v>
      </c>
      <c r="K1170" s="178" t="s">
        <v>4834</v>
      </c>
      <c r="L1170" s="180">
        <v>130</v>
      </c>
      <c r="M1170" s="181">
        <v>8135.4</v>
      </c>
      <c r="N1170" s="2" t="str">
        <f>VLOOKUP($J1170,'Material category'!B:D,2,0)</f>
        <v>CA 100S YL</v>
      </c>
      <c r="O1170" s="123">
        <f>VLOOKUP(E1170,'Billing Type Category'!A:C,3,0)*$L1170</f>
        <v>130</v>
      </c>
      <c r="P1170" s="123">
        <f>VLOOKUP($J1170,'Material category'!B:F,5,FALSE)*O1170</f>
        <v>8162.7</v>
      </c>
      <c r="Q1170" s="123">
        <f t="shared" si="90"/>
        <v>27.300000000000182</v>
      </c>
      <c r="R1170" s="6">
        <f>VLOOKUP(E1170,'Billing Type Category'!A:C,3,0)*M1170</f>
        <v>8135.4</v>
      </c>
      <c r="S1170" s="6">
        <f>VLOOKUP($J1170,'Material category'!B:F,4,FALSE)*O1170</f>
        <v>9360</v>
      </c>
      <c r="T1170" s="6">
        <f t="shared" si="91"/>
        <v>612.3364485981308</v>
      </c>
      <c r="U1170" s="6">
        <f t="shared" si="92"/>
        <v>8747.7364485981307</v>
      </c>
      <c r="V1170" s="2" t="str">
        <f>VLOOKUP($J1170,'Material category'!B:D,3,0)</f>
        <v>CAHD</v>
      </c>
      <c r="W1170" s="2" t="str">
        <f>VLOOKUP(G1170,'Cust Category'!A:C,3,0)</f>
        <v>Key Account</v>
      </c>
      <c r="X1170" s="2" t="str">
        <f>VLOOKUP(G1170,'Cust Category'!A:C,2,0)</f>
        <v>FOODLAND SUPERMARKET CO., LTD.</v>
      </c>
      <c r="Y1170" s="31">
        <f t="shared" si="93"/>
        <v>62.79</v>
      </c>
      <c r="Z1170">
        <f t="shared" si="94"/>
        <v>72</v>
      </c>
    </row>
    <row r="1171" spans="1:26">
      <c r="A1171" s="179">
        <v>45824</v>
      </c>
      <c r="B1171" s="178" t="s">
        <v>5748</v>
      </c>
      <c r="C1171" s="178" t="s">
        <v>5749</v>
      </c>
      <c r="D1171" s="178" t="s">
        <v>12</v>
      </c>
      <c r="E1171" s="178" t="s">
        <v>17</v>
      </c>
      <c r="F1171" s="178" t="s">
        <v>5750</v>
      </c>
      <c r="G1171" s="178" t="s">
        <v>1164</v>
      </c>
      <c r="H1171" s="178" t="s">
        <v>82</v>
      </c>
      <c r="I1171" s="178" t="s">
        <v>1164</v>
      </c>
      <c r="J1171" s="178" t="s">
        <v>4902</v>
      </c>
      <c r="K1171" s="178" t="s">
        <v>4821</v>
      </c>
      <c r="L1171" s="180">
        <v>100</v>
      </c>
      <c r="M1171" s="181">
        <v>13613</v>
      </c>
      <c r="N1171" s="2" t="str">
        <f>VLOOKUP($J1171,'Material category'!B:D,2,0)</f>
        <v>ME OB</v>
      </c>
      <c r="O1171" s="123">
        <f>VLOOKUP(E1171,'Billing Type Category'!A:C,3,0)*$L1171</f>
        <v>100</v>
      </c>
      <c r="P1171" s="123">
        <f>VLOOKUP($J1171,'Material category'!B:F,5,FALSE)*O1171</f>
        <v>13853</v>
      </c>
      <c r="Q1171" s="123">
        <f t="shared" si="90"/>
        <v>240</v>
      </c>
      <c r="R1171" s="6">
        <f>VLOOKUP(E1171,'Billing Type Category'!A:C,3,0)*M1171</f>
        <v>13613</v>
      </c>
      <c r="S1171" s="6">
        <f>VLOOKUP($J1171,'Material category'!B:F,4,FALSE)*O1171</f>
        <v>16000</v>
      </c>
      <c r="T1171" s="6">
        <f t="shared" si="91"/>
        <v>1046.7289719626169</v>
      </c>
      <c r="U1171" s="6">
        <f t="shared" si="92"/>
        <v>14659.728971962617</v>
      </c>
      <c r="V1171" s="2" t="str">
        <f>VLOOKUP($J1171,'Material category'!B:D,3,0)</f>
        <v>EV</v>
      </c>
      <c r="W1171" s="2" t="str">
        <f>VLOOKUP(G1171,'Cust Category'!A:C,3,0)</f>
        <v>Key Account</v>
      </c>
      <c r="X1171" s="2" t="str">
        <f>VLOOKUP(G1171,'Cust Category'!A:C,2,0)</f>
        <v>Supercheap</v>
      </c>
      <c r="Y1171" s="31">
        <f t="shared" si="93"/>
        <v>138.53</v>
      </c>
      <c r="Z1171">
        <f t="shared" si="94"/>
        <v>160</v>
      </c>
    </row>
    <row r="1172" spans="1:26">
      <c r="A1172" s="179">
        <v>45824</v>
      </c>
      <c r="B1172" s="178" t="s">
        <v>5748</v>
      </c>
      <c r="C1172" s="178" t="s">
        <v>5749</v>
      </c>
      <c r="D1172" s="178" t="s">
        <v>12</v>
      </c>
      <c r="E1172" s="178" t="s">
        <v>17</v>
      </c>
      <c r="F1172" s="178" t="s">
        <v>5750</v>
      </c>
      <c r="G1172" s="178" t="s">
        <v>1164</v>
      </c>
      <c r="H1172" s="178" t="s">
        <v>82</v>
      </c>
      <c r="I1172" s="178" t="s">
        <v>1164</v>
      </c>
      <c r="J1172" s="178" t="s">
        <v>4791</v>
      </c>
      <c r="K1172" s="178" t="s">
        <v>4820</v>
      </c>
      <c r="L1172" s="180">
        <v>100</v>
      </c>
      <c r="M1172" s="181">
        <v>13613</v>
      </c>
      <c r="N1172" s="2" t="str">
        <f>VLOOKUP($J1172,'Material category'!B:D,2,0)</f>
        <v>ME SB</v>
      </c>
      <c r="O1172" s="123">
        <f>VLOOKUP(E1172,'Billing Type Category'!A:C,3,0)*$L1172</f>
        <v>100</v>
      </c>
      <c r="P1172" s="123">
        <f>VLOOKUP($J1172,'Material category'!B:F,5,FALSE)*O1172</f>
        <v>13853</v>
      </c>
      <c r="Q1172" s="123">
        <f t="shared" si="90"/>
        <v>240</v>
      </c>
      <c r="R1172" s="6">
        <f>VLOOKUP(E1172,'Billing Type Category'!A:C,3,0)*M1172</f>
        <v>13613</v>
      </c>
      <c r="S1172" s="6">
        <f>VLOOKUP($J1172,'Material category'!B:F,4,FALSE)*O1172</f>
        <v>16000</v>
      </c>
      <c r="T1172" s="6">
        <f t="shared" si="91"/>
        <v>1046.7289719626169</v>
      </c>
      <c r="U1172" s="6">
        <f t="shared" si="92"/>
        <v>14659.728971962617</v>
      </c>
      <c r="V1172" s="2" t="str">
        <f>VLOOKUP($J1172,'Material category'!B:D,3,0)</f>
        <v>EV</v>
      </c>
      <c r="W1172" s="2" t="str">
        <f>VLOOKUP(G1172,'Cust Category'!A:C,3,0)</f>
        <v>Key Account</v>
      </c>
      <c r="X1172" s="2" t="str">
        <f>VLOOKUP(G1172,'Cust Category'!A:C,2,0)</f>
        <v>Supercheap</v>
      </c>
      <c r="Y1172" s="31">
        <f t="shared" si="93"/>
        <v>138.53</v>
      </c>
      <c r="Z1172">
        <f t="shared" si="94"/>
        <v>160</v>
      </c>
    </row>
    <row r="1173" spans="1:26">
      <c r="A1173" s="179">
        <v>45824</v>
      </c>
      <c r="B1173" s="178" t="s">
        <v>5748</v>
      </c>
      <c r="C1173" s="178" t="s">
        <v>5749</v>
      </c>
      <c r="D1173" s="178" t="s">
        <v>12</v>
      </c>
      <c r="E1173" s="178" t="s">
        <v>17</v>
      </c>
      <c r="F1173" s="178" t="s">
        <v>5750</v>
      </c>
      <c r="G1173" s="178" t="s">
        <v>1164</v>
      </c>
      <c r="H1173" s="178" t="s">
        <v>82</v>
      </c>
      <c r="I1173" s="178" t="s">
        <v>1164</v>
      </c>
      <c r="J1173" s="178" t="s">
        <v>4898</v>
      </c>
      <c r="K1173" s="178" t="s">
        <v>4830</v>
      </c>
      <c r="L1173" s="180">
        <v>1000</v>
      </c>
      <c r="M1173" s="181">
        <v>61890</v>
      </c>
      <c r="N1173" s="2" t="str">
        <f>VLOOKUP($J1173,'Material category'!B:D,2,0)</f>
        <v>WC RE</v>
      </c>
      <c r="O1173" s="123">
        <f>VLOOKUP(E1173,'Billing Type Category'!A:C,3,0)*$L1173</f>
        <v>1000</v>
      </c>
      <c r="P1173" s="123">
        <f>VLOOKUP($J1173,'Material category'!B:F,5,FALSE)*O1173</f>
        <v>62790</v>
      </c>
      <c r="Q1173" s="123">
        <f t="shared" si="90"/>
        <v>900</v>
      </c>
      <c r="R1173" s="6">
        <f>VLOOKUP(E1173,'Billing Type Category'!A:C,3,0)*M1173</f>
        <v>61890</v>
      </c>
      <c r="S1173" s="6">
        <f>VLOOKUP($J1173,'Material category'!B:F,4,FALSE)*O1173</f>
        <v>72000</v>
      </c>
      <c r="T1173" s="6">
        <f t="shared" si="91"/>
        <v>4710.2803738317753</v>
      </c>
      <c r="U1173" s="6">
        <f t="shared" si="92"/>
        <v>66600.280373831774</v>
      </c>
      <c r="V1173" s="2" t="str">
        <f>VLOOKUP($J1173,'Material category'!B:D,3,0)</f>
        <v>WI</v>
      </c>
      <c r="W1173" s="2" t="str">
        <f>VLOOKUP(G1173,'Cust Category'!A:C,3,0)</f>
        <v>Key Account</v>
      </c>
      <c r="X1173" s="2" t="str">
        <f>VLOOKUP(G1173,'Cust Category'!A:C,2,0)</f>
        <v>Supercheap</v>
      </c>
      <c r="Y1173" s="31">
        <f t="shared" si="93"/>
        <v>62.79</v>
      </c>
      <c r="Z1173">
        <f t="shared" si="94"/>
        <v>72</v>
      </c>
    </row>
    <row r="1174" spans="1:26">
      <c r="A1174" s="179">
        <v>45824</v>
      </c>
      <c r="B1174" s="178" t="s">
        <v>5748</v>
      </c>
      <c r="C1174" s="178" t="s">
        <v>5749</v>
      </c>
      <c r="D1174" s="178" t="s">
        <v>12</v>
      </c>
      <c r="E1174" s="178" t="s">
        <v>17</v>
      </c>
      <c r="F1174" s="178" t="s">
        <v>5750</v>
      </c>
      <c r="G1174" s="178" t="s">
        <v>1164</v>
      </c>
      <c r="H1174" s="178" t="s">
        <v>82</v>
      </c>
      <c r="I1174" s="178" t="s">
        <v>1164</v>
      </c>
      <c r="J1174" s="178" t="s">
        <v>4886</v>
      </c>
      <c r="K1174" s="178" t="s">
        <v>4829</v>
      </c>
      <c r="L1174" s="180">
        <v>3000</v>
      </c>
      <c r="M1174" s="181">
        <v>185670</v>
      </c>
      <c r="N1174" s="2" t="str">
        <f>VLOOKUP($J1174,'Material category'!B:D,2,0)</f>
        <v>WC BL</v>
      </c>
      <c r="O1174" s="123">
        <f>VLOOKUP(E1174,'Billing Type Category'!A:C,3,0)*$L1174</f>
        <v>3000</v>
      </c>
      <c r="P1174" s="123">
        <f>VLOOKUP($J1174,'Material category'!B:F,5,FALSE)*O1174</f>
        <v>188370</v>
      </c>
      <c r="Q1174" s="123">
        <f t="shared" si="90"/>
        <v>2700</v>
      </c>
      <c r="R1174" s="6">
        <f>VLOOKUP(E1174,'Billing Type Category'!A:C,3,0)*M1174</f>
        <v>185670</v>
      </c>
      <c r="S1174" s="6">
        <f>VLOOKUP($J1174,'Material category'!B:F,4,FALSE)*O1174</f>
        <v>216000</v>
      </c>
      <c r="T1174" s="6">
        <f t="shared" si="91"/>
        <v>14130.841121495327</v>
      </c>
      <c r="U1174" s="6">
        <f t="shared" si="92"/>
        <v>199800.84112149532</v>
      </c>
      <c r="V1174" s="2" t="str">
        <f>VLOOKUP($J1174,'Material category'!B:D,3,0)</f>
        <v>WI</v>
      </c>
      <c r="W1174" s="2" t="str">
        <f>VLOOKUP(G1174,'Cust Category'!A:C,3,0)</f>
        <v>Key Account</v>
      </c>
      <c r="X1174" s="2" t="str">
        <f>VLOOKUP(G1174,'Cust Category'!A:C,2,0)</f>
        <v>Supercheap</v>
      </c>
      <c r="Y1174" s="31">
        <f t="shared" si="93"/>
        <v>62.79</v>
      </c>
      <c r="Z1174">
        <f t="shared" si="94"/>
        <v>72</v>
      </c>
    </row>
    <row r="1175" spans="1:26">
      <c r="A1175" s="179">
        <v>45824</v>
      </c>
      <c r="B1175" s="178" t="s">
        <v>5748</v>
      </c>
      <c r="C1175" s="178" t="s">
        <v>5749</v>
      </c>
      <c r="D1175" s="178" t="s">
        <v>12</v>
      </c>
      <c r="E1175" s="178" t="s">
        <v>17</v>
      </c>
      <c r="F1175" s="178" t="s">
        <v>5750</v>
      </c>
      <c r="G1175" s="178" t="s">
        <v>1164</v>
      </c>
      <c r="H1175" s="178" t="s">
        <v>82</v>
      </c>
      <c r="I1175" s="178" t="s">
        <v>1164</v>
      </c>
      <c r="J1175" s="178" t="s">
        <v>4785</v>
      </c>
      <c r="K1175" s="178" t="s">
        <v>4832</v>
      </c>
      <c r="L1175" s="180">
        <v>5000</v>
      </c>
      <c r="M1175" s="181">
        <v>309450</v>
      </c>
      <c r="N1175" s="2" t="str">
        <f>VLOOKUP($J1175,'Material category'!B:D,2,0)</f>
        <v>CA FL</v>
      </c>
      <c r="O1175" s="123">
        <f>VLOOKUP(E1175,'Billing Type Category'!A:C,3,0)*$L1175</f>
        <v>5000</v>
      </c>
      <c r="P1175" s="123">
        <f>VLOOKUP($J1175,'Material category'!B:F,5,FALSE)*O1175</f>
        <v>313950</v>
      </c>
      <c r="Q1175" s="123">
        <f t="shared" si="90"/>
        <v>4500</v>
      </c>
      <c r="R1175" s="6">
        <f>VLOOKUP(E1175,'Billing Type Category'!A:C,3,0)*M1175</f>
        <v>309450</v>
      </c>
      <c r="S1175" s="6">
        <f>VLOOKUP($J1175,'Material category'!B:F,4,FALSE)*O1175</f>
        <v>360000</v>
      </c>
      <c r="T1175" s="6">
        <f t="shared" si="91"/>
        <v>23551.401869158879</v>
      </c>
      <c r="U1175" s="6">
        <f t="shared" si="92"/>
        <v>333001.4018691589</v>
      </c>
      <c r="V1175" s="2" t="str">
        <f>VLOOKUP($J1175,'Material category'!B:D,3,0)</f>
        <v>CA</v>
      </c>
      <c r="W1175" s="2" t="str">
        <f>VLOOKUP(G1175,'Cust Category'!A:C,3,0)</f>
        <v>Key Account</v>
      </c>
      <c r="X1175" s="2" t="str">
        <f>VLOOKUP(G1175,'Cust Category'!A:C,2,0)</f>
        <v>Supercheap</v>
      </c>
      <c r="Y1175" s="31">
        <f t="shared" si="93"/>
        <v>62.79</v>
      </c>
      <c r="Z1175">
        <f t="shared" si="94"/>
        <v>72</v>
      </c>
    </row>
    <row r="1176" spans="1:26">
      <c r="A1176" s="179">
        <v>45824</v>
      </c>
      <c r="B1176" s="178" t="s">
        <v>5751</v>
      </c>
      <c r="C1176" s="178" t="s">
        <v>5752</v>
      </c>
      <c r="D1176" s="178" t="s">
        <v>12</v>
      </c>
      <c r="E1176" s="178" t="s">
        <v>17</v>
      </c>
      <c r="F1176" s="178" t="s">
        <v>5753</v>
      </c>
      <c r="G1176" s="178" t="s">
        <v>3356</v>
      </c>
      <c r="H1176" s="178" t="s">
        <v>3359</v>
      </c>
      <c r="I1176" s="178" t="s">
        <v>3356</v>
      </c>
      <c r="J1176" s="178" t="s">
        <v>4791</v>
      </c>
      <c r="K1176" s="178" t="s">
        <v>4820</v>
      </c>
      <c r="L1176" s="180">
        <v>100</v>
      </c>
      <c r="M1176" s="181">
        <v>13714</v>
      </c>
      <c r="N1176" s="2" t="str">
        <f>VLOOKUP($J1176,'Material category'!B:D,2,0)</f>
        <v>ME SB</v>
      </c>
      <c r="O1176" s="123">
        <f>VLOOKUP(E1176,'Billing Type Category'!A:C,3,0)*$L1176</f>
        <v>100</v>
      </c>
      <c r="P1176" s="123">
        <f>VLOOKUP($J1176,'Material category'!B:F,5,FALSE)*O1176</f>
        <v>13853</v>
      </c>
      <c r="Q1176" s="123">
        <f t="shared" si="90"/>
        <v>139</v>
      </c>
      <c r="R1176" s="6">
        <f>VLOOKUP(E1176,'Billing Type Category'!A:C,3,0)*M1176</f>
        <v>13714</v>
      </c>
      <c r="S1176" s="6">
        <f>VLOOKUP($J1176,'Material category'!B:F,4,FALSE)*O1176</f>
        <v>16000</v>
      </c>
      <c r="T1176" s="6">
        <f t="shared" si="91"/>
        <v>1046.7289719626169</v>
      </c>
      <c r="U1176" s="6">
        <f t="shared" si="92"/>
        <v>14760.728971962617</v>
      </c>
      <c r="V1176" s="2" t="str">
        <f>VLOOKUP($J1176,'Material category'!B:D,3,0)</f>
        <v>EV</v>
      </c>
      <c r="W1176" s="2" t="str">
        <f>VLOOKUP(G1176,'Cust Category'!A:C,3,0)</f>
        <v>Distributor</v>
      </c>
      <c r="X1176" s="2" t="str">
        <f>VLOOKUP(G1176,'Cust Category'!A:C,2,0)</f>
        <v>M PROSPER CO., LTD.</v>
      </c>
      <c r="Y1176" s="31">
        <f t="shared" si="93"/>
        <v>138.53</v>
      </c>
      <c r="Z1176">
        <f t="shared" si="94"/>
        <v>160</v>
      </c>
    </row>
    <row r="1177" spans="1:26">
      <c r="A1177" s="179">
        <v>45824</v>
      </c>
      <c r="B1177" s="178" t="s">
        <v>5751</v>
      </c>
      <c r="C1177" s="178" t="s">
        <v>5752</v>
      </c>
      <c r="D1177" s="178" t="s">
        <v>12</v>
      </c>
      <c r="E1177" s="178" t="s">
        <v>17</v>
      </c>
      <c r="F1177" s="178" t="s">
        <v>5753</v>
      </c>
      <c r="G1177" s="178" t="s">
        <v>3356</v>
      </c>
      <c r="H1177" s="178" t="s">
        <v>3359</v>
      </c>
      <c r="I1177" s="178" t="s">
        <v>3356</v>
      </c>
      <c r="J1177" s="178" t="s">
        <v>4898</v>
      </c>
      <c r="K1177" s="178" t="s">
        <v>4830</v>
      </c>
      <c r="L1177" s="180">
        <v>1500</v>
      </c>
      <c r="M1177" s="181">
        <v>93240</v>
      </c>
      <c r="N1177" s="2" t="str">
        <f>VLOOKUP($J1177,'Material category'!B:D,2,0)</f>
        <v>WC RE</v>
      </c>
      <c r="O1177" s="123">
        <f>VLOOKUP(E1177,'Billing Type Category'!A:C,3,0)*$L1177</f>
        <v>1500</v>
      </c>
      <c r="P1177" s="123">
        <f>VLOOKUP($J1177,'Material category'!B:F,5,FALSE)*O1177</f>
        <v>94185</v>
      </c>
      <c r="Q1177" s="123">
        <f t="shared" si="90"/>
        <v>945</v>
      </c>
      <c r="R1177" s="6">
        <f>VLOOKUP(E1177,'Billing Type Category'!A:C,3,0)*M1177</f>
        <v>93240</v>
      </c>
      <c r="S1177" s="6">
        <f>VLOOKUP($J1177,'Material category'!B:F,4,FALSE)*O1177</f>
        <v>108000</v>
      </c>
      <c r="T1177" s="6">
        <f t="shared" si="91"/>
        <v>7065.4205607476633</v>
      </c>
      <c r="U1177" s="6">
        <f t="shared" si="92"/>
        <v>100305.42056074766</v>
      </c>
      <c r="V1177" s="2" t="str">
        <f>VLOOKUP($J1177,'Material category'!B:D,3,0)</f>
        <v>WI</v>
      </c>
      <c r="W1177" s="2" t="str">
        <f>VLOOKUP(G1177,'Cust Category'!A:C,3,0)</f>
        <v>Distributor</v>
      </c>
      <c r="X1177" s="2" t="str">
        <f>VLOOKUP(G1177,'Cust Category'!A:C,2,0)</f>
        <v>M PROSPER CO., LTD.</v>
      </c>
      <c r="Y1177" s="31">
        <f t="shared" si="93"/>
        <v>62.79</v>
      </c>
      <c r="Z1177">
        <f t="shared" si="94"/>
        <v>72</v>
      </c>
    </row>
    <row r="1178" spans="1:26">
      <c r="A1178" s="179">
        <v>45824</v>
      </c>
      <c r="B1178" s="178" t="s">
        <v>5751</v>
      </c>
      <c r="C1178" s="178" t="s">
        <v>5752</v>
      </c>
      <c r="D1178" s="178" t="s">
        <v>12</v>
      </c>
      <c r="E1178" s="178" t="s">
        <v>17</v>
      </c>
      <c r="F1178" s="178" t="s">
        <v>5753</v>
      </c>
      <c r="G1178" s="178" t="s">
        <v>3356</v>
      </c>
      <c r="H1178" s="178" t="s">
        <v>3359</v>
      </c>
      <c r="I1178" s="178" t="s">
        <v>3356</v>
      </c>
      <c r="J1178" s="178" t="s">
        <v>4886</v>
      </c>
      <c r="K1178" s="178" t="s">
        <v>4829</v>
      </c>
      <c r="L1178" s="180">
        <v>1000</v>
      </c>
      <c r="M1178" s="181">
        <v>62160</v>
      </c>
      <c r="N1178" s="2" t="str">
        <f>VLOOKUP($J1178,'Material category'!B:D,2,0)</f>
        <v>WC BL</v>
      </c>
      <c r="O1178" s="123">
        <f>VLOOKUP(E1178,'Billing Type Category'!A:C,3,0)*$L1178</f>
        <v>1000</v>
      </c>
      <c r="P1178" s="123">
        <f>VLOOKUP($J1178,'Material category'!B:F,5,FALSE)*O1178</f>
        <v>62790</v>
      </c>
      <c r="Q1178" s="123">
        <f t="shared" si="90"/>
        <v>630</v>
      </c>
      <c r="R1178" s="6">
        <f>VLOOKUP(E1178,'Billing Type Category'!A:C,3,0)*M1178</f>
        <v>62160</v>
      </c>
      <c r="S1178" s="6">
        <f>VLOOKUP($J1178,'Material category'!B:F,4,FALSE)*O1178</f>
        <v>72000</v>
      </c>
      <c r="T1178" s="6">
        <f t="shared" si="91"/>
        <v>4710.2803738317753</v>
      </c>
      <c r="U1178" s="6">
        <f t="shared" si="92"/>
        <v>66870.280373831774</v>
      </c>
      <c r="V1178" s="2" t="str">
        <f>VLOOKUP($J1178,'Material category'!B:D,3,0)</f>
        <v>WI</v>
      </c>
      <c r="W1178" s="2" t="str">
        <f>VLOOKUP(G1178,'Cust Category'!A:C,3,0)</f>
        <v>Distributor</v>
      </c>
      <c r="X1178" s="2" t="str">
        <f>VLOOKUP(G1178,'Cust Category'!A:C,2,0)</f>
        <v>M PROSPER CO., LTD.</v>
      </c>
      <c r="Y1178" s="31">
        <f t="shared" si="93"/>
        <v>62.79</v>
      </c>
      <c r="Z1178">
        <f t="shared" si="94"/>
        <v>72</v>
      </c>
    </row>
    <row r="1179" spans="1:26">
      <c r="A1179" s="179">
        <v>45824</v>
      </c>
      <c r="B1179" s="178" t="s">
        <v>5751</v>
      </c>
      <c r="C1179" s="178" t="s">
        <v>5752</v>
      </c>
      <c r="D1179" s="178" t="s">
        <v>12</v>
      </c>
      <c r="E1179" s="178" t="s">
        <v>17</v>
      </c>
      <c r="F1179" s="178" t="s">
        <v>5753</v>
      </c>
      <c r="G1179" s="178" t="s">
        <v>3356</v>
      </c>
      <c r="H1179" s="178" t="s">
        <v>3359</v>
      </c>
      <c r="I1179" s="178" t="s">
        <v>3356</v>
      </c>
      <c r="J1179" s="178" t="s">
        <v>4900</v>
      </c>
      <c r="K1179" s="178" t="s">
        <v>4831</v>
      </c>
      <c r="L1179" s="180">
        <v>1500</v>
      </c>
      <c r="M1179" s="181">
        <v>93240</v>
      </c>
      <c r="N1179" s="2" t="str">
        <f>VLOOKUP($J1179,'Material category'!B:D,2,0)</f>
        <v>WC GR</v>
      </c>
      <c r="O1179" s="123">
        <f>VLOOKUP(E1179,'Billing Type Category'!A:C,3,0)*$L1179</f>
        <v>1500</v>
      </c>
      <c r="P1179" s="123">
        <f>VLOOKUP($J1179,'Material category'!B:F,5,FALSE)*O1179</f>
        <v>94185</v>
      </c>
      <c r="Q1179" s="123">
        <f t="shared" si="90"/>
        <v>945</v>
      </c>
      <c r="R1179" s="6">
        <f>VLOOKUP(E1179,'Billing Type Category'!A:C,3,0)*M1179</f>
        <v>93240</v>
      </c>
      <c r="S1179" s="6">
        <f>VLOOKUP($J1179,'Material category'!B:F,4,FALSE)*O1179</f>
        <v>108000</v>
      </c>
      <c r="T1179" s="6">
        <f t="shared" si="91"/>
        <v>7065.4205607476633</v>
      </c>
      <c r="U1179" s="6">
        <f t="shared" si="92"/>
        <v>100305.42056074766</v>
      </c>
      <c r="V1179" s="2" t="str">
        <f>VLOOKUP($J1179,'Material category'!B:D,3,0)</f>
        <v>WI</v>
      </c>
      <c r="W1179" s="2" t="str">
        <f>VLOOKUP(G1179,'Cust Category'!A:C,3,0)</f>
        <v>Distributor</v>
      </c>
      <c r="X1179" s="2" t="str">
        <f>VLOOKUP(G1179,'Cust Category'!A:C,2,0)</f>
        <v>M PROSPER CO., LTD.</v>
      </c>
      <c r="Y1179" s="31">
        <f t="shared" si="93"/>
        <v>62.79</v>
      </c>
      <c r="Z1179">
        <f t="shared" si="94"/>
        <v>72</v>
      </c>
    </row>
    <row r="1180" spans="1:26">
      <c r="A1180" s="179">
        <v>45824</v>
      </c>
      <c r="B1180" s="178" t="s">
        <v>5751</v>
      </c>
      <c r="C1180" s="178" t="s">
        <v>5752</v>
      </c>
      <c r="D1180" s="178" t="s">
        <v>12</v>
      </c>
      <c r="E1180" s="178" t="s">
        <v>17</v>
      </c>
      <c r="F1180" s="178" t="s">
        <v>5753</v>
      </c>
      <c r="G1180" s="178" t="s">
        <v>3356</v>
      </c>
      <c r="H1180" s="178" t="s">
        <v>3359</v>
      </c>
      <c r="I1180" s="178" t="s">
        <v>3356</v>
      </c>
      <c r="J1180" s="178" t="s">
        <v>4785</v>
      </c>
      <c r="K1180" s="178" t="s">
        <v>4832</v>
      </c>
      <c r="L1180" s="180">
        <v>93</v>
      </c>
      <c r="M1180" s="181">
        <v>5780.88</v>
      </c>
      <c r="N1180" s="2" t="str">
        <f>VLOOKUP($J1180,'Material category'!B:D,2,0)</f>
        <v>CA FL</v>
      </c>
      <c r="O1180" s="123">
        <f>VLOOKUP(E1180,'Billing Type Category'!A:C,3,0)*$L1180</f>
        <v>93</v>
      </c>
      <c r="P1180" s="123">
        <f>VLOOKUP($J1180,'Material category'!B:F,5,FALSE)*O1180</f>
        <v>5839.47</v>
      </c>
      <c r="Q1180" s="123">
        <f t="shared" si="90"/>
        <v>58.590000000000146</v>
      </c>
      <c r="R1180" s="6">
        <f>VLOOKUP(E1180,'Billing Type Category'!A:C,3,0)*M1180</f>
        <v>5780.88</v>
      </c>
      <c r="S1180" s="6">
        <f>VLOOKUP($J1180,'Material category'!B:F,4,FALSE)*O1180</f>
        <v>6696</v>
      </c>
      <c r="T1180" s="6">
        <f t="shared" si="91"/>
        <v>438.05607476635515</v>
      </c>
      <c r="U1180" s="6">
        <f t="shared" si="92"/>
        <v>6218.936074766355</v>
      </c>
      <c r="V1180" s="2" t="str">
        <f>VLOOKUP($J1180,'Material category'!B:D,3,0)</f>
        <v>CA</v>
      </c>
      <c r="W1180" s="2" t="str">
        <f>VLOOKUP(G1180,'Cust Category'!A:C,3,0)</f>
        <v>Distributor</v>
      </c>
      <c r="X1180" s="2" t="str">
        <f>VLOOKUP(G1180,'Cust Category'!A:C,2,0)</f>
        <v>M PROSPER CO., LTD.</v>
      </c>
      <c r="Y1180" s="31">
        <f t="shared" si="93"/>
        <v>62.790000000000006</v>
      </c>
      <c r="Z1180">
        <f t="shared" si="94"/>
        <v>72</v>
      </c>
    </row>
    <row r="1181" spans="1:26">
      <c r="A1181" s="179">
        <v>45824</v>
      </c>
      <c r="B1181" s="178" t="s">
        <v>5751</v>
      </c>
      <c r="C1181" s="178" t="s">
        <v>5752</v>
      </c>
      <c r="D1181" s="178" t="s">
        <v>12</v>
      </c>
      <c r="E1181" s="178" t="s">
        <v>17</v>
      </c>
      <c r="F1181" s="178" t="s">
        <v>5753</v>
      </c>
      <c r="G1181" s="178" t="s">
        <v>3356</v>
      </c>
      <c r="H1181" s="178" t="s">
        <v>3359</v>
      </c>
      <c r="I1181" s="178" t="s">
        <v>3356</v>
      </c>
      <c r="J1181" s="178" t="s">
        <v>4785</v>
      </c>
      <c r="K1181" s="178" t="s">
        <v>4832</v>
      </c>
      <c r="L1181" s="180">
        <v>10407</v>
      </c>
      <c r="M1181" s="181">
        <v>646899.12</v>
      </c>
      <c r="N1181" s="2" t="str">
        <f>VLOOKUP($J1181,'Material category'!B:D,2,0)</f>
        <v>CA FL</v>
      </c>
      <c r="O1181" s="123">
        <f>VLOOKUP(E1181,'Billing Type Category'!A:C,3,0)*$L1181</f>
        <v>10407</v>
      </c>
      <c r="P1181" s="123">
        <f>VLOOKUP($J1181,'Material category'!B:F,5,FALSE)*O1181</f>
        <v>653455.53</v>
      </c>
      <c r="Q1181" s="123">
        <f t="shared" si="90"/>
        <v>6556.4100000000326</v>
      </c>
      <c r="R1181" s="6">
        <f>VLOOKUP(E1181,'Billing Type Category'!A:C,3,0)*M1181</f>
        <v>646899.12</v>
      </c>
      <c r="S1181" s="6">
        <f>VLOOKUP($J1181,'Material category'!B:F,4,FALSE)*O1181</f>
        <v>749304</v>
      </c>
      <c r="T1181" s="6">
        <f t="shared" si="91"/>
        <v>49019.88785046729</v>
      </c>
      <c r="U1181" s="6">
        <f t="shared" si="92"/>
        <v>695919.00785046723</v>
      </c>
      <c r="V1181" s="2" t="str">
        <f>VLOOKUP($J1181,'Material category'!B:D,3,0)</f>
        <v>CA</v>
      </c>
      <c r="W1181" s="2" t="str">
        <f>VLOOKUP(G1181,'Cust Category'!A:C,3,0)</f>
        <v>Distributor</v>
      </c>
      <c r="X1181" s="2" t="str">
        <f>VLOOKUP(G1181,'Cust Category'!A:C,2,0)</f>
        <v>M PROSPER CO., LTD.</v>
      </c>
      <c r="Y1181" s="31">
        <f t="shared" si="93"/>
        <v>62.79</v>
      </c>
      <c r="Z1181">
        <f t="shared" si="94"/>
        <v>72</v>
      </c>
    </row>
    <row r="1182" spans="1:26">
      <c r="A1182" s="179">
        <v>45824</v>
      </c>
      <c r="B1182" s="178" t="s">
        <v>5751</v>
      </c>
      <c r="C1182" s="178" t="s">
        <v>5752</v>
      </c>
      <c r="D1182" s="178" t="s">
        <v>12</v>
      </c>
      <c r="E1182" s="178" t="s">
        <v>17</v>
      </c>
      <c r="F1182" s="178" t="s">
        <v>5753</v>
      </c>
      <c r="G1182" s="178" t="s">
        <v>3356</v>
      </c>
      <c r="H1182" s="178" t="s">
        <v>3359</v>
      </c>
      <c r="I1182" s="178" t="s">
        <v>3356</v>
      </c>
      <c r="J1182" s="178" t="s">
        <v>4782</v>
      </c>
      <c r="K1182" s="178" t="s">
        <v>4833</v>
      </c>
      <c r="L1182" s="180">
        <v>2500</v>
      </c>
      <c r="M1182" s="181">
        <v>155400</v>
      </c>
      <c r="N1182" s="2" t="str">
        <f>VLOOKUP($J1182,'Material category'!B:D,2,0)</f>
        <v>CA BL</v>
      </c>
      <c r="O1182" s="123">
        <f>VLOOKUP(E1182,'Billing Type Category'!A:C,3,0)*$L1182</f>
        <v>2500</v>
      </c>
      <c r="P1182" s="123">
        <f>VLOOKUP($J1182,'Material category'!B:F,5,FALSE)*O1182</f>
        <v>156975</v>
      </c>
      <c r="Q1182" s="123">
        <f t="shared" si="90"/>
        <v>1575</v>
      </c>
      <c r="R1182" s="6">
        <f>VLOOKUP(E1182,'Billing Type Category'!A:C,3,0)*M1182</f>
        <v>155400</v>
      </c>
      <c r="S1182" s="6">
        <f>VLOOKUP($J1182,'Material category'!B:F,4,FALSE)*O1182</f>
        <v>180000</v>
      </c>
      <c r="T1182" s="6">
        <f t="shared" si="91"/>
        <v>11775.700934579439</v>
      </c>
      <c r="U1182" s="6">
        <f t="shared" si="92"/>
        <v>167175.70093457945</v>
      </c>
      <c r="V1182" s="2" t="str">
        <f>VLOOKUP($J1182,'Material category'!B:D,3,0)</f>
        <v>CA</v>
      </c>
      <c r="W1182" s="2" t="str">
        <f>VLOOKUP(G1182,'Cust Category'!A:C,3,0)</f>
        <v>Distributor</v>
      </c>
      <c r="X1182" s="2" t="str">
        <f>VLOOKUP(G1182,'Cust Category'!A:C,2,0)</f>
        <v>M PROSPER CO., LTD.</v>
      </c>
      <c r="Y1182" s="31">
        <f t="shared" si="93"/>
        <v>62.79</v>
      </c>
      <c r="Z1182">
        <f t="shared" si="94"/>
        <v>72</v>
      </c>
    </row>
    <row r="1183" spans="1:26">
      <c r="A1183" s="179">
        <v>45824</v>
      </c>
      <c r="B1183" s="178" t="s">
        <v>5751</v>
      </c>
      <c r="C1183" s="178" t="s">
        <v>5752</v>
      </c>
      <c r="D1183" s="178" t="s">
        <v>12</v>
      </c>
      <c r="E1183" s="178" t="s">
        <v>17</v>
      </c>
      <c r="F1183" s="178" t="s">
        <v>5753</v>
      </c>
      <c r="G1183" s="178" t="s">
        <v>3356</v>
      </c>
      <c r="H1183" s="178" t="s">
        <v>3359</v>
      </c>
      <c r="I1183" s="178" t="s">
        <v>3356</v>
      </c>
      <c r="J1183" s="178" t="s">
        <v>4786</v>
      </c>
      <c r="K1183" s="178" t="s">
        <v>4854</v>
      </c>
      <c r="L1183" s="180">
        <v>1000</v>
      </c>
      <c r="M1183" s="181">
        <v>62160</v>
      </c>
      <c r="N1183" s="2" t="str">
        <f>VLOOKUP($J1183,'Material category'!B:D,2,0)</f>
        <v>CA MN</v>
      </c>
      <c r="O1183" s="123">
        <f>VLOOKUP(E1183,'Billing Type Category'!A:C,3,0)*$L1183</f>
        <v>1000</v>
      </c>
      <c r="P1183" s="123">
        <f>VLOOKUP($J1183,'Material category'!B:F,5,FALSE)*O1183</f>
        <v>62790</v>
      </c>
      <c r="Q1183" s="123">
        <f t="shared" si="90"/>
        <v>630</v>
      </c>
      <c r="R1183" s="6">
        <f>VLOOKUP(E1183,'Billing Type Category'!A:C,3,0)*M1183</f>
        <v>62160</v>
      </c>
      <c r="S1183" s="6">
        <f>VLOOKUP($J1183,'Material category'!B:F,4,FALSE)*O1183</f>
        <v>72000</v>
      </c>
      <c r="T1183" s="6">
        <f t="shared" si="91"/>
        <v>4710.2803738317753</v>
      </c>
      <c r="U1183" s="6">
        <f t="shared" si="92"/>
        <v>66870.280373831774</v>
      </c>
      <c r="V1183" s="2" t="str">
        <f>VLOOKUP($J1183,'Material category'!B:D,3,0)</f>
        <v>CA</v>
      </c>
      <c r="W1183" s="2" t="str">
        <f>VLOOKUP(G1183,'Cust Category'!A:C,3,0)</f>
        <v>Distributor</v>
      </c>
      <c r="X1183" s="2" t="str">
        <f>VLOOKUP(G1183,'Cust Category'!A:C,2,0)</f>
        <v>M PROSPER CO., LTD.</v>
      </c>
      <c r="Y1183" s="31">
        <f t="shared" si="93"/>
        <v>62.79</v>
      </c>
      <c r="Z1183">
        <f t="shared" si="94"/>
        <v>72</v>
      </c>
    </row>
    <row r="1184" spans="1:26">
      <c r="A1184" s="179">
        <v>45824</v>
      </c>
      <c r="B1184" s="178" t="s">
        <v>5751</v>
      </c>
      <c r="C1184" s="178" t="s">
        <v>5752</v>
      </c>
      <c r="D1184" s="178" t="s">
        <v>12</v>
      </c>
      <c r="E1184" s="178" t="s">
        <v>17</v>
      </c>
      <c r="F1184" s="178" t="s">
        <v>5753</v>
      </c>
      <c r="G1184" s="178" t="s">
        <v>3356</v>
      </c>
      <c r="H1184" s="178" t="s">
        <v>3359</v>
      </c>
      <c r="I1184" s="178" t="s">
        <v>3356</v>
      </c>
      <c r="J1184" s="178" t="s">
        <v>4801</v>
      </c>
      <c r="K1184" s="178" t="s">
        <v>4834</v>
      </c>
      <c r="L1184" s="180">
        <v>8</v>
      </c>
      <c r="M1184" s="181">
        <v>497.28</v>
      </c>
      <c r="N1184" s="2" t="str">
        <f>VLOOKUP($J1184,'Material category'!B:D,2,0)</f>
        <v>CA 100S YL</v>
      </c>
      <c r="O1184" s="123">
        <f>VLOOKUP(E1184,'Billing Type Category'!A:C,3,0)*$L1184</f>
        <v>8</v>
      </c>
      <c r="P1184" s="123">
        <f>VLOOKUP($J1184,'Material category'!B:F,5,FALSE)*O1184</f>
        <v>502.32</v>
      </c>
      <c r="Q1184" s="123">
        <f t="shared" si="90"/>
        <v>5.0400000000000205</v>
      </c>
      <c r="R1184" s="6">
        <f>VLOOKUP(E1184,'Billing Type Category'!A:C,3,0)*M1184</f>
        <v>497.28</v>
      </c>
      <c r="S1184" s="6">
        <f>VLOOKUP($J1184,'Material category'!B:F,4,FALSE)*O1184</f>
        <v>576</v>
      </c>
      <c r="T1184" s="6">
        <f t="shared" si="91"/>
        <v>37.682242990654203</v>
      </c>
      <c r="U1184" s="6">
        <f t="shared" si="92"/>
        <v>534.9622429906542</v>
      </c>
      <c r="V1184" s="2" t="str">
        <f>VLOOKUP($J1184,'Material category'!B:D,3,0)</f>
        <v>CAHD</v>
      </c>
      <c r="W1184" s="2" t="str">
        <f>VLOOKUP(G1184,'Cust Category'!A:C,3,0)</f>
        <v>Distributor</v>
      </c>
      <c r="X1184" s="2" t="str">
        <f>VLOOKUP(G1184,'Cust Category'!A:C,2,0)</f>
        <v>M PROSPER CO., LTD.</v>
      </c>
      <c r="Y1184" s="31">
        <f t="shared" si="93"/>
        <v>62.79</v>
      </c>
      <c r="Z1184">
        <f t="shared" si="94"/>
        <v>72</v>
      </c>
    </row>
    <row r="1185" spans="1:26">
      <c r="A1185" s="179">
        <v>45824</v>
      </c>
      <c r="B1185" s="178" t="s">
        <v>5751</v>
      </c>
      <c r="C1185" s="178" t="s">
        <v>5752</v>
      </c>
      <c r="D1185" s="178" t="s">
        <v>12</v>
      </c>
      <c r="E1185" s="178" t="s">
        <v>17</v>
      </c>
      <c r="F1185" s="178" t="s">
        <v>5753</v>
      </c>
      <c r="G1185" s="178" t="s">
        <v>3356</v>
      </c>
      <c r="H1185" s="178" t="s">
        <v>3359</v>
      </c>
      <c r="I1185" s="178" t="s">
        <v>3356</v>
      </c>
      <c r="J1185" s="178" t="s">
        <v>4801</v>
      </c>
      <c r="K1185" s="178" t="s">
        <v>4834</v>
      </c>
      <c r="L1185" s="180">
        <v>3992</v>
      </c>
      <c r="M1185" s="181">
        <v>248142.72</v>
      </c>
      <c r="N1185" s="2" t="str">
        <f>VLOOKUP($J1185,'Material category'!B:D,2,0)</f>
        <v>CA 100S YL</v>
      </c>
      <c r="O1185" s="123">
        <f>VLOOKUP(E1185,'Billing Type Category'!A:C,3,0)*$L1185</f>
        <v>3992</v>
      </c>
      <c r="P1185" s="123">
        <f>VLOOKUP($J1185,'Material category'!B:F,5,FALSE)*O1185</f>
        <v>250657.68</v>
      </c>
      <c r="Q1185" s="123">
        <f t="shared" si="90"/>
        <v>2514.9599999999919</v>
      </c>
      <c r="R1185" s="6">
        <f>VLOOKUP(E1185,'Billing Type Category'!A:C,3,0)*M1185</f>
        <v>248142.72</v>
      </c>
      <c r="S1185" s="6">
        <f>VLOOKUP($J1185,'Material category'!B:F,4,FALSE)*O1185</f>
        <v>287424</v>
      </c>
      <c r="T1185" s="6">
        <f t="shared" si="91"/>
        <v>18803.439252336448</v>
      </c>
      <c r="U1185" s="6">
        <f t="shared" si="92"/>
        <v>266946.15925233642</v>
      </c>
      <c r="V1185" s="2" t="str">
        <f>VLOOKUP($J1185,'Material category'!B:D,3,0)</f>
        <v>CAHD</v>
      </c>
      <c r="W1185" s="2" t="str">
        <f>VLOOKUP(G1185,'Cust Category'!A:C,3,0)</f>
        <v>Distributor</v>
      </c>
      <c r="X1185" s="2" t="str">
        <f>VLOOKUP(G1185,'Cust Category'!A:C,2,0)</f>
        <v>M PROSPER CO., LTD.</v>
      </c>
      <c r="Y1185" s="31">
        <f t="shared" si="93"/>
        <v>62.79</v>
      </c>
      <c r="Z1185">
        <f t="shared" si="94"/>
        <v>72</v>
      </c>
    </row>
    <row r="1186" spans="1:26">
      <c r="A1186" s="179">
        <v>45824</v>
      </c>
      <c r="B1186" s="178" t="s">
        <v>5751</v>
      </c>
      <c r="C1186" s="178" t="s">
        <v>5752</v>
      </c>
      <c r="D1186" s="178" t="s">
        <v>12</v>
      </c>
      <c r="E1186" s="178" t="s">
        <v>17</v>
      </c>
      <c r="F1186" s="178" t="s">
        <v>5753</v>
      </c>
      <c r="G1186" s="178" t="s">
        <v>3356</v>
      </c>
      <c r="H1186" s="178" t="s">
        <v>3359</v>
      </c>
      <c r="I1186" s="178" t="s">
        <v>3356</v>
      </c>
      <c r="J1186" s="178" t="s">
        <v>4806</v>
      </c>
      <c r="K1186" s="178" t="s">
        <v>4852</v>
      </c>
      <c r="L1186" s="180">
        <v>500</v>
      </c>
      <c r="M1186" s="181">
        <v>31080</v>
      </c>
      <c r="N1186" s="2" t="str">
        <f>VLOOKUP($J1186,'Material category'!B:D,2,0)</f>
        <v>CA 100S GR</v>
      </c>
      <c r="O1186" s="123">
        <f>VLOOKUP(E1186,'Billing Type Category'!A:C,3,0)*$L1186</f>
        <v>500</v>
      </c>
      <c r="P1186" s="123">
        <f>VLOOKUP($J1186,'Material category'!B:F,5,FALSE)*O1186</f>
        <v>31395</v>
      </c>
      <c r="Q1186" s="123">
        <f t="shared" si="90"/>
        <v>315</v>
      </c>
      <c r="R1186" s="6">
        <f>VLOOKUP(E1186,'Billing Type Category'!A:C,3,0)*M1186</f>
        <v>31080</v>
      </c>
      <c r="S1186" s="6">
        <f>VLOOKUP($J1186,'Material category'!B:F,4,FALSE)*O1186</f>
        <v>36000</v>
      </c>
      <c r="T1186" s="6">
        <f t="shared" si="91"/>
        <v>2355.1401869158876</v>
      </c>
      <c r="U1186" s="6">
        <f t="shared" si="92"/>
        <v>33435.140186915887</v>
      </c>
      <c r="V1186" s="2" t="str">
        <f>VLOOKUP($J1186,'Material category'!B:D,3,0)</f>
        <v>CAHD</v>
      </c>
      <c r="W1186" s="2" t="str">
        <f>VLOOKUP(G1186,'Cust Category'!A:C,3,0)</f>
        <v>Distributor</v>
      </c>
      <c r="X1186" s="2" t="str">
        <f>VLOOKUP(G1186,'Cust Category'!A:C,2,0)</f>
        <v>M PROSPER CO., LTD.</v>
      </c>
      <c r="Y1186" s="31">
        <f t="shared" si="93"/>
        <v>62.79</v>
      </c>
      <c r="Z1186">
        <f t="shared" si="94"/>
        <v>72</v>
      </c>
    </row>
    <row r="1187" spans="1:26">
      <c r="A1187" s="179">
        <v>45824</v>
      </c>
      <c r="B1187" s="178" t="s">
        <v>5754</v>
      </c>
      <c r="C1187" s="178" t="s">
        <v>5755</v>
      </c>
      <c r="D1187" s="178" t="s">
        <v>12</v>
      </c>
      <c r="E1187" s="178" t="s">
        <v>17</v>
      </c>
      <c r="F1187" s="178" t="s">
        <v>5756</v>
      </c>
      <c r="G1187" s="178" t="s">
        <v>1179</v>
      </c>
      <c r="H1187" s="178" t="s">
        <v>31</v>
      </c>
      <c r="I1187" s="178" t="s">
        <v>1179</v>
      </c>
      <c r="J1187" s="178" t="s">
        <v>4785</v>
      </c>
      <c r="K1187" s="178" t="s">
        <v>4832</v>
      </c>
      <c r="L1187" s="180">
        <v>40</v>
      </c>
      <c r="M1187" s="181">
        <v>2477.6</v>
      </c>
      <c r="N1187" s="2" t="str">
        <f>VLOOKUP($J1187,'Material category'!B:D,2,0)</f>
        <v>CA FL</v>
      </c>
      <c r="O1187" s="123">
        <f>VLOOKUP(E1187,'Billing Type Category'!A:C,3,0)*$L1187</f>
        <v>40</v>
      </c>
      <c r="P1187" s="123">
        <f>VLOOKUP($J1187,'Material category'!B:F,5,FALSE)*O1187</f>
        <v>2511.6</v>
      </c>
      <c r="Q1187" s="123">
        <f t="shared" si="90"/>
        <v>34</v>
      </c>
      <c r="R1187" s="6">
        <f>VLOOKUP(E1187,'Billing Type Category'!A:C,3,0)*M1187</f>
        <v>2477.6</v>
      </c>
      <c r="S1187" s="6">
        <f>VLOOKUP($J1187,'Material category'!B:F,4,FALSE)*O1187</f>
        <v>2880</v>
      </c>
      <c r="T1187" s="6">
        <f t="shared" si="91"/>
        <v>188.41121495327104</v>
      </c>
      <c r="U1187" s="6">
        <f t="shared" si="92"/>
        <v>2666.0112149532711</v>
      </c>
      <c r="V1187" s="2" t="str">
        <f>VLOOKUP($J1187,'Material category'!B:D,3,0)</f>
        <v>CA</v>
      </c>
      <c r="W1187" s="2" t="str">
        <f>VLOOKUP(G1187,'Cust Category'!A:C,3,0)</f>
        <v>Key Account</v>
      </c>
      <c r="X1187" s="2" t="str">
        <f>VLOOKUP(G1187,'Cust Category'!A:C,2,0)</f>
        <v>VILLA MARKET J.P. CO., LTD.</v>
      </c>
      <c r="Y1187" s="31">
        <f t="shared" si="93"/>
        <v>62.79</v>
      </c>
      <c r="Z1187">
        <f t="shared" si="94"/>
        <v>72</v>
      </c>
    </row>
    <row r="1188" spans="1:26">
      <c r="A1188" s="179">
        <v>45824</v>
      </c>
      <c r="B1188" s="178" t="s">
        <v>5754</v>
      </c>
      <c r="C1188" s="178" t="s">
        <v>5755</v>
      </c>
      <c r="D1188" s="178" t="s">
        <v>12</v>
      </c>
      <c r="E1188" s="178" t="s">
        <v>17</v>
      </c>
      <c r="F1188" s="178" t="s">
        <v>5756</v>
      </c>
      <c r="G1188" s="178" t="s">
        <v>1179</v>
      </c>
      <c r="H1188" s="178" t="s">
        <v>31</v>
      </c>
      <c r="I1188" s="178" t="s">
        <v>1179</v>
      </c>
      <c r="J1188" s="178" t="s">
        <v>4782</v>
      </c>
      <c r="K1188" s="178" t="s">
        <v>4833</v>
      </c>
      <c r="L1188" s="180">
        <v>40</v>
      </c>
      <c r="M1188" s="181">
        <v>2477.6</v>
      </c>
      <c r="N1188" s="2" t="str">
        <f>VLOOKUP($J1188,'Material category'!B:D,2,0)</f>
        <v>CA BL</v>
      </c>
      <c r="O1188" s="123">
        <f>VLOOKUP(E1188,'Billing Type Category'!A:C,3,0)*$L1188</f>
        <v>40</v>
      </c>
      <c r="P1188" s="123">
        <f>VLOOKUP($J1188,'Material category'!B:F,5,FALSE)*O1188</f>
        <v>2511.6</v>
      </c>
      <c r="Q1188" s="123">
        <f t="shared" si="90"/>
        <v>34</v>
      </c>
      <c r="R1188" s="6">
        <f>VLOOKUP(E1188,'Billing Type Category'!A:C,3,0)*M1188</f>
        <v>2477.6</v>
      </c>
      <c r="S1188" s="6">
        <f>VLOOKUP($J1188,'Material category'!B:F,4,FALSE)*O1188</f>
        <v>2880</v>
      </c>
      <c r="T1188" s="6">
        <f t="shared" si="91"/>
        <v>188.41121495327104</v>
      </c>
      <c r="U1188" s="6">
        <f t="shared" si="92"/>
        <v>2666.0112149532711</v>
      </c>
      <c r="V1188" s="2" t="str">
        <f>VLOOKUP($J1188,'Material category'!B:D,3,0)</f>
        <v>CA</v>
      </c>
      <c r="W1188" s="2" t="str">
        <f>VLOOKUP(G1188,'Cust Category'!A:C,3,0)</f>
        <v>Key Account</v>
      </c>
      <c r="X1188" s="2" t="str">
        <f>VLOOKUP(G1188,'Cust Category'!A:C,2,0)</f>
        <v>VILLA MARKET J.P. CO., LTD.</v>
      </c>
      <c r="Y1188" s="31">
        <f t="shared" si="93"/>
        <v>62.79</v>
      </c>
      <c r="Z1188">
        <f t="shared" si="94"/>
        <v>72</v>
      </c>
    </row>
    <row r="1189" spans="1:26">
      <c r="A1189" s="179">
        <v>45824</v>
      </c>
      <c r="B1189" s="178" t="s">
        <v>5754</v>
      </c>
      <c r="C1189" s="178" t="s">
        <v>5755</v>
      </c>
      <c r="D1189" s="178" t="s">
        <v>12</v>
      </c>
      <c r="E1189" s="178" t="s">
        <v>17</v>
      </c>
      <c r="F1189" s="178" t="s">
        <v>5756</v>
      </c>
      <c r="G1189" s="178" t="s">
        <v>1179</v>
      </c>
      <c r="H1189" s="178" t="s">
        <v>31</v>
      </c>
      <c r="I1189" s="178" t="s">
        <v>1179</v>
      </c>
      <c r="J1189" s="178" t="s">
        <v>4801</v>
      </c>
      <c r="K1189" s="178" t="s">
        <v>4834</v>
      </c>
      <c r="L1189" s="180">
        <v>10</v>
      </c>
      <c r="M1189" s="181">
        <v>627.9</v>
      </c>
      <c r="N1189" s="2" t="str">
        <f>VLOOKUP($J1189,'Material category'!B:D,2,0)</f>
        <v>CA 100S YL</v>
      </c>
      <c r="O1189" s="123">
        <f>VLOOKUP(E1189,'Billing Type Category'!A:C,3,0)*$L1189</f>
        <v>10</v>
      </c>
      <c r="P1189" s="123">
        <f>VLOOKUP($J1189,'Material category'!B:F,5,FALSE)*O1189</f>
        <v>627.9</v>
      </c>
      <c r="Q1189" s="123">
        <f t="shared" si="90"/>
        <v>0</v>
      </c>
      <c r="R1189" s="6">
        <f>VLOOKUP(E1189,'Billing Type Category'!A:C,3,0)*M1189</f>
        <v>627.9</v>
      </c>
      <c r="S1189" s="6">
        <f>VLOOKUP($J1189,'Material category'!B:F,4,FALSE)*O1189</f>
        <v>720</v>
      </c>
      <c r="T1189" s="6">
        <f t="shared" si="91"/>
        <v>47.10280373831776</v>
      </c>
      <c r="U1189" s="6">
        <f t="shared" si="92"/>
        <v>675.00280373831777</v>
      </c>
      <c r="V1189" s="2" t="str">
        <f>VLOOKUP($J1189,'Material category'!B:D,3,0)</f>
        <v>CAHD</v>
      </c>
      <c r="W1189" s="2" t="str">
        <f>VLOOKUP(G1189,'Cust Category'!A:C,3,0)</f>
        <v>Key Account</v>
      </c>
      <c r="X1189" s="2" t="str">
        <f>VLOOKUP(G1189,'Cust Category'!A:C,2,0)</f>
        <v>VILLA MARKET J.P. CO., LTD.</v>
      </c>
      <c r="Y1189" s="31">
        <f t="shared" si="93"/>
        <v>62.79</v>
      </c>
      <c r="Z1189">
        <f t="shared" si="94"/>
        <v>72</v>
      </c>
    </row>
    <row r="1190" spans="1:26">
      <c r="A1190" s="179">
        <v>45824</v>
      </c>
      <c r="B1190" s="178" t="s">
        <v>5757</v>
      </c>
      <c r="C1190" s="178" t="s">
        <v>5758</v>
      </c>
      <c r="D1190" s="178" t="s">
        <v>12</v>
      </c>
      <c r="E1190" s="178" t="s">
        <v>17</v>
      </c>
      <c r="F1190" s="178" t="s">
        <v>5759</v>
      </c>
      <c r="G1190" s="178" t="s">
        <v>1169</v>
      </c>
      <c r="H1190" s="178" t="s">
        <v>31</v>
      </c>
      <c r="I1190" s="178" t="s">
        <v>1169</v>
      </c>
      <c r="J1190" s="178" t="s">
        <v>4801</v>
      </c>
      <c r="K1190" s="178" t="s">
        <v>4834</v>
      </c>
      <c r="L1190" s="180">
        <v>20</v>
      </c>
      <c r="M1190" s="181">
        <v>1255.8</v>
      </c>
      <c r="N1190" s="2" t="str">
        <f>VLOOKUP($J1190,'Material category'!B:D,2,0)</f>
        <v>CA 100S YL</v>
      </c>
      <c r="O1190" s="123">
        <f>VLOOKUP(E1190,'Billing Type Category'!A:C,3,0)*$L1190</f>
        <v>20</v>
      </c>
      <c r="P1190" s="123">
        <f>VLOOKUP($J1190,'Material category'!B:F,5,FALSE)*O1190</f>
        <v>1255.8</v>
      </c>
      <c r="Q1190" s="123">
        <f t="shared" si="90"/>
        <v>0</v>
      </c>
      <c r="R1190" s="6">
        <f>VLOOKUP(E1190,'Billing Type Category'!A:C,3,0)*M1190</f>
        <v>1255.8</v>
      </c>
      <c r="S1190" s="6">
        <f>VLOOKUP($J1190,'Material category'!B:F,4,FALSE)*O1190</f>
        <v>1440</v>
      </c>
      <c r="T1190" s="6">
        <f t="shared" si="91"/>
        <v>94.205607476635521</v>
      </c>
      <c r="U1190" s="6">
        <f t="shared" si="92"/>
        <v>1350.0056074766355</v>
      </c>
      <c r="V1190" s="2" t="str">
        <f>VLOOKUP($J1190,'Material category'!B:D,3,0)</f>
        <v>CAHD</v>
      </c>
      <c r="W1190" s="2" t="str">
        <f>VLOOKUP(G1190,'Cust Category'!A:C,3,0)</f>
        <v>Key Account</v>
      </c>
      <c r="X1190" s="2" t="str">
        <f>VLOOKUP(G1190,'Cust Category'!A:C,2,0)</f>
        <v>VILLA MARKET J.P. CO., LTD.</v>
      </c>
      <c r="Y1190" s="31">
        <f t="shared" si="93"/>
        <v>62.79</v>
      </c>
      <c r="Z1190">
        <f t="shared" si="94"/>
        <v>72</v>
      </c>
    </row>
    <row r="1191" spans="1:26">
      <c r="A1191" s="179">
        <v>45824</v>
      </c>
      <c r="B1191" s="178" t="s">
        <v>5760</v>
      </c>
      <c r="C1191" s="178" t="s">
        <v>5761</v>
      </c>
      <c r="D1191" s="178" t="s">
        <v>12</v>
      </c>
      <c r="E1191" s="178" t="s">
        <v>17</v>
      </c>
      <c r="F1191" s="178" t="s">
        <v>5762</v>
      </c>
      <c r="G1191" s="178" t="s">
        <v>1196</v>
      </c>
      <c r="H1191" s="178" t="s">
        <v>31</v>
      </c>
      <c r="I1191" s="178" t="s">
        <v>1196</v>
      </c>
      <c r="J1191" s="178" t="s">
        <v>4785</v>
      </c>
      <c r="K1191" s="178" t="s">
        <v>4832</v>
      </c>
      <c r="L1191" s="180">
        <v>60</v>
      </c>
      <c r="M1191" s="181">
        <v>3716.4</v>
      </c>
      <c r="N1191" s="2" t="str">
        <f>VLOOKUP($J1191,'Material category'!B:D,2,0)</f>
        <v>CA FL</v>
      </c>
      <c r="O1191" s="123">
        <f>VLOOKUP(E1191,'Billing Type Category'!A:C,3,0)*$L1191</f>
        <v>60</v>
      </c>
      <c r="P1191" s="123">
        <f>VLOOKUP($J1191,'Material category'!B:F,5,FALSE)*O1191</f>
        <v>3767.4</v>
      </c>
      <c r="Q1191" s="123">
        <f t="shared" si="90"/>
        <v>51</v>
      </c>
      <c r="R1191" s="6">
        <f>VLOOKUP(E1191,'Billing Type Category'!A:C,3,0)*M1191</f>
        <v>3716.4</v>
      </c>
      <c r="S1191" s="6">
        <f>VLOOKUP($J1191,'Material category'!B:F,4,FALSE)*O1191</f>
        <v>4320</v>
      </c>
      <c r="T1191" s="6">
        <f t="shared" si="91"/>
        <v>282.61682242990656</v>
      </c>
      <c r="U1191" s="6">
        <f t="shared" si="92"/>
        <v>3999.0168224299068</v>
      </c>
      <c r="V1191" s="2" t="str">
        <f>VLOOKUP($J1191,'Material category'!B:D,3,0)</f>
        <v>CA</v>
      </c>
      <c r="W1191" s="2" t="str">
        <f>VLOOKUP(G1191,'Cust Category'!A:C,3,0)</f>
        <v>Key Account</v>
      </c>
      <c r="X1191" s="2" t="str">
        <f>VLOOKUP(G1191,'Cust Category'!A:C,2,0)</f>
        <v>VILLA MARKET J.P. CO., LTD.</v>
      </c>
      <c r="Y1191" s="31">
        <f t="shared" si="93"/>
        <v>62.79</v>
      </c>
      <c r="Z1191">
        <f t="shared" si="94"/>
        <v>72</v>
      </c>
    </row>
    <row r="1192" spans="1:26">
      <c r="A1192" s="179">
        <v>45824</v>
      </c>
      <c r="B1192" s="178" t="s">
        <v>5763</v>
      </c>
      <c r="C1192" s="178" t="s">
        <v>5764</v>
      </c>
      <c r="D1192" s="178" t="s">
        <v>12</v>
      </c>
      <c r="E1192" s="178" t="s">
        <v>17</v>
      </c>
      <c r="F1192" s="178" t="s">
        <v>5765</v>
      </c>
      <c r="G1192" s="178" t="s">
        <v>1186</v>
      </c>
      <c r="H1192" s="178" t="s">
        <v>31</v>
      </c>
      <c r="I1192" s="178" t="s">
        <v>1186</v>
      </c>
      <c r="J1192" s="178" t="s">
        <v>4791</v>
      </c>
      <c r="K1192" s="178" t="s">
        <v>4820</v>
      </c>
      <c r="L1192" s="180">
        <v>40</v>
      </c>
      <c r="M1192" s="181">
        <v>5378.8</v>
      </c>
      <c r="N1192" s="2" t="str">
        <f>VLOOKUP($J1192,'Material category'!B:D,2,0)</f>
        <v>ME SB</v>
      </c>
      <c r="O1192" s="123">
        <f>VLOOKUP(E1192,'Billing Type Category'!A:C,3,0)*$L1192</f>
        <v>40</v>
      </c>
      <c r="P1192" s="123">
        <f>VLOOKUP($J1192,'Material category'!B:F,5,FALSE)*O1192</f>
        <v>5541.2</v>
      </c>
      <c r="Q1192" s="123">
        <f t="shared" si="90"/>
        <v>162.39999999999964</v>
      </c>
      <c r="R1192" s="6">
        <f>VLOOKUP(E1192,'Billing Type Category'!A:C,3,0)*M1192</f>
        <v>5378.8</v>
      </c>
      <c r="S1192" s="6">
        <f>VLOOKUP($J1192,'Material category'!B:F,4,FALSE)*O1192</f>
        <v>6400</v>
      </c>
      <c r="T1192" s="6">
        <f t="shared" si="91"/>
        <v>418.69158878504675</v>
      </c>
      <c r="U1192" s="6">
        <f t="shared" si="92"/>
        <v>5797.4915887850466</v>
      </c>
      <c r="V1192" s="2" t="str">
        <f>VLOOKUP($J1192,'Material category'!B:D,3,0)</f>
        <v>EV</v>
      </c>
      <c r="W1192" s="2" t="str">
        <f>VLOOKUP(G1192,'Cust Category'!A:C,3,0)</f>
        <v>Key Account</v>
      </c>
      <c r="X1192" s="2" t="str">
        <f>VLOOKUP(G1192,'Cust Category'!A:C,2,0)</f>
        <v>VILLA MARKET J.P. CO., LTD.</v>
      </c>
      <c r="Y1192" s="31">
        <f t="shared" si="93"/>
        <v>138.53</v>
      </c>
      <c r="Z1192">
        <f t="shared" si="94"/>
        <v>160</v>
      </c>
    </row>
    <row r="1193" spans="1:26">
      <c r="A1193" s="179">
        <v>45824</v>
      </c>
      <c r="B1193" s="178" t="s">
        <v>5763</v>
      </c>
      <c r="C1193" s="178" t="s">
        <v>5764</v>
      </c>
      <c r="D1193" s="178" t="s">
        <v>12</v>
      </c>
      <c r="E1193" s="178" t="s">
        <v>17</v>
      </c>
      <c r="F1193" s="178" t="s">
        <v>5765</v>
      </c>
      <c r="G1193" s="178" t="s">
        <v>1186</v>
      </c>
      <c r="H1193" s="178" t="s">
        <v>31</v>
      </c>
      <c r="I1193" s="178" t="s">
        <v>1186</v>
      </c>
      <c r="J1193" s="178" t="s">
        <v>4792</v>
      </c>
      <c r="K1193" s="178" t="s">
        <v>4851</v>
      </c>
      <c r="L1193" s="180">
        <v>20</v>
      </c>
      <c r="M1193" s="181">
        <v>2951</v>
      </c>
      <c r="N1193" s="2" t="str">
        <f>VLOOKUP($J1193,'Material category'!B:D,2,0)</f>
        <v>ME OP</v>
      </c>
      <c r="O1193" s="123">
        <f>VLOOKUP(E1193,'Billing Type Category'!A:C,3,0)*$L1193</f>
        <v>20</v>
      </c>
      <c r="P1193" s="123">
        <f>VLOOKUP($J1193,'Material category'!B:F,5,FALSE)*O1193</f>
        <v>3031</v>
      </c>
      <c r="Q1193" s="123">
        <f t="shared" si="90"/>
        <v>80</v>
      </c>
      <c r="R1193" s="6">
        <f>VLOOKUP(E1193,'Billing Type Category'!A:C,3,0)*M1193</f>
        <v>2951</v>
      </c>
      <c r="S1193" s="6">
        <f>VLOOKUP($J1193,'Material category'!B:F,4,FALSE)*O1193</f>
        <v>3500</v>
      </c>
      <c r="T1193" s="6">
        <f t="shared" si="91"/>
        <v>228.97196261682242</v>
      </c>
      <c r="U1193" s="6">
        <f t="shared" si="92"/>
        <v>3179.9719626168226</v>
      </c>
      <c r="V1193" s="2" t="str">
        <f>VLOOKUP($J1193,'Material category'!B:D,3,0)</f>
        <v>EV</v>
      </c>
      <c r="W1193" s="2" t="str">
        <f>VLOOKUP(G1193,'Cust Category'!A:C,3,0)</f>
        <v>Key Account</v>
      </c>
      <c r="X1193" s="2" t="str">
        <f>VLOOKUP(G1193,'Cust Category'!A:C,2,0)</f>
        <v>VILLA MARKET J.P. CO., LTD.</v>
      </c>
      <c r="Y1193" s="31">
        <f t="shared" si="93"/>
        <v>151.55000000000001</v>
      </c>
      <c r="Z1193">
        <f t="shared" si="94"/>
        <v>175</v>
      </c>
    </row>
    <row r="1194" spans="1:26">
      <c r="A1194" s="179">
        <v>45824</v>
      </c>
      <c r="B1194" s="178" t="s">
        <v>5763</v>
      </c>
      <c r="C1194" s="178" t="s">
        <v>5764</v>
      </c>
      <c r="D1194" s="178" t="s">
        <v>12</v>
      </c>
      <c r="E1194" s="178" t="s">
        <v>17</v>
      </c>
      <c r="F1194" s="178" t="s">
        <v>5765</v>
      </c>
      <c r="G1194" s="178" t="s">
        <v>1186</v>
      </c>
      <c r="H1194" s="178" t="s">
        <v>31</v>
      </c>
      <c r="I1194" s="178" t="s">
        <v>1186</v>
      </c>
      <c r="J1194" s="178" t="s">
        <v>4886</v>
      </c>
      <c r="K1194" s="178" t="s">
        <v>4829</v>
      </c>
      <c r="L1194" s="180">
        <v>20</v>
      </c>
      <c r="M1194" s="181">
        <v>1246</v>
      </c>
      <c r="N1194" s="2" t="str">
        <f>VLOOKUP($J1194,'Material category'!B:D,2,0)</f>
        <v>WC BL</v>
      </c>
      <c r="O1194" s="123">
        <f>VLOOKUP(E1194,'Billing Type Category'!A:C,3,0)*$L1194</f>
        <v>20</v>
      </c>
      <c r="P1194" s="123">
        <f>VLOOKUP($J1194,'Material category'!B:F,5,FALSE)*O1194</f>
        <v>1255.8</v>
      </c>
      <c r="Q1194" s="123">
        <f t="shared" si="90"/>
        <v>9.7999999999999545</v>
      </c>
      <c r="R1194" s="6">
        <f>VLOOKUP(E1194,'Billing Type Category'!A:C,3,0)*M1194</f>
        <v>1246</v>
      </c>
      <c r="S1194" s="6">
        <f>VLOOKUP($J1194,'Material category'!B:F,4,FALSE)*O1194</f>
        <v>1440</v>
      </c>
      <c r="T1194" s="6">
        <f t="shared" si="91"/>
        <v>94.205607476635521</v>
      </c>
      <c r="U1194" s="6">
        <f t="shared" si="92"/>
        <v>1340.2056074766356</v>
      </c>
      <c r="V1194" s="2" t="str">
        <f>VLOOKUP($J1194,'Material category'!B:D,3,0)</f>
        <v>WI</v>
      </c>
      <c r="W1194" s="2" t="str">
        <f>VLOOKUP(G1194,'Cust Category'!A:C,3,0)</f>
        <v>Key Account</v>
      </c>
      <c r="X1194" s="2" t="str">
        <f>VLOOKUP(G1194,'Cust Category'!A:C,2,0)</f>
        <v>VILLA MARKET J.P. CO., LTD.</v>
      </c>
      <c r="Y1194" s="31">
        <f t="shared" si="93"/>
        <v>62.79</v>
      </c>
      <c r="Z1194">
        <f t="shared" si="94"/>
        <v>72</v>
      </c>
    </row>
    <row r="1195" spans="1:26">
      <c r="A1195" s="179">
        <v>45824</v>
      </c>
      <c r="B1195" s="178" t="s">
        <v>5763</v>
      </c>
      <c r="C1195" s="178" t="s">
        <v>5764</v>
      </c>
      <c r="D1195" s="178" t="s">
        <v>12</v>
      </c>
      <c r="E1195" s="178" t="s">
        <v>17</v>
      </c>
      <c r="F1195" s="178" t="s">
        <v>5765</v>
      </c>
      <c r="G1195" s="178" t="s">
        <v>1186</v>
      </c>
      <c r="H1195" s="178" t="s">
        <v>31</v>
      </c>
      <c r="I1195" s="178" t="s">
        <v>1186</v>
      </c>
      <c r="J1195" s="178" t="s">
        <v>4785</v>
      </c>
      <c r="K1195" s="178" t="s">
        <v>4832</v>
      </c>
      <c r="L1195" s="180">
        <v>80</v>
      </c>
      <c r="M1195" s="181">
        <v>4955.2</v>
      </c>
      <c r="N1195" s="2" t="str">
        <f>VLOOKUP($J1195,'Material category'!B:D,2,0)</f>
        <v>CA FL</v>
      </c>
      <c r="O1195" s="123">
        <f>VLOOKUP(E1195,'Billing Type Category'!A:C,3,0)*$L1195</f>
        <v>80</v>
      </c>
      <c r="P1195" s="123">
        <f>VLOOKUP($J1195,'Material category'!B:F,5,FALSE)*O1195</f>
        <v>5023.2</v>
      </c>
      <c r="Q1195" s="123">
        <f t="shared" si="90"/>
        <v>68</v>
      </c>
      <c r="R1195" s="6">
        <f>VLOOKUP(E1195,'Billing Type Category'!A:C,3,0)*M1195</f>
        <v>4955.2</v>
      </c>
      <c r="S1195" s="6">
        <f>VLOOKUP($J1195,'Material category'!B:F,4,FALSE)*O1195</f>
        <v>5760</v>
      </c>
      <c r="T1195" s="6">
        <f t="shared" si="91"/>
        <v>376.82242990654208</v>
      </c>
      <c r="U1195" s="6">
        <f t="shared" si="92"/>
        <v>5332.0224299065421</v>
      </c>
      <c r="V1195" s="2" t="str">
        <f>VLOOKUP($J1195,'Material category'!B:D,3,0)</f>
        <v>CA</v>
      </c>
      <c r="W1195" s="2" t="str">
        <f>VLOOKUP(G1195,'Cust Category'!A:C,3,0)</f>
        <v>Key Account</v>
      </c>
      <c r="X1195" s="2" t="str">
        <f>VLOOKUP(G1195,'Cust Category'!A:C,2,0)</f>
        <v>VILLA MARKET J.P. CO., LTD.</v>
      </c>
      <c r="Y1195" s="31">
        <f t="shared" si="93"/>
        <v>62.79</v>
      </c>
      <c r="Z1195">
        <f t="shared" si="94"/>
        <v>72</v>
      </c>
    </row>
    <row r="1196" spans="1:26">
      <c r="A1196" s="179">
        <v>45824</v>
      </c>
      <c r="B1196" s="178" t="s">
        <v>5766</v>
      </c>
      <c r="C1196" s="178" t="s">
        <v>5767</v>
      </c>
      <c r="D1196" s="178" t="s">
        <v>12</v>
      </c>
      <c r="E1196" s="178" t="s">
        <v>17</v>
      </c>
      <c r="F1196" s="178" t="s">
        <v>5768</v>
      </c>
      <c r="G1196" s="178" t="s">
        <v>1177</v>
      </c>
      <c r="H1196" s="178" t="s">
        <v>31</v>
      </c>
      <c r="I1196" s="178" t="s">
        <v>1177</v>
      </c>
      <c r="J1196" s="178" t="s">
        <v>4886</v>
      </c>
      <c r="K1196" s="178" t="s">
        <v>4829</v>
      </c>
      <c r="L1196" s="180">
        <v>50</v>
      </c>
      <c r="M1196" s="181">
        <v>3115</v>
      </c>
      <c r="N1196" s="2" t="str">
        <f>VLOOKUP($J1196,'Material category'!B:D,2,0)</f>
        <v>WC BL</v>
      </c>
      <c r="O1196" s="123">
        <f>VLOOKUP(E1196,'Billing Type Category'!A:C,3,0)*$L1196</f>
        <v>50</v>
      </c>
      <c r="P1196" s="123">
        <f>VLOOKUP($J1196,'Material category'!B:F,5,FALSE)*O1196</f>
        <v>3139.5</v>
      </c>
      <c r="Q1196" s="123">
        <f t="shared" si="90"/>
        <v>24.5</v>
      </c>
      <c r="R1196" s="6">
        <f>VLOOKUP(E1196,'Billing Type Category'!A:C,3,0)*M1196</f>
        <v>3115</v>
      </c>
      <c r="S1196" s="6">
        <f>VLOOKUP($J1196,'Material category'!B:F,4,FALSE)*O1196</f>
        <v>3600</v>
      </c>
      <c r="T1196" s="6">
        <f t="shared" si="91"/>
        <v>235.51401869158877</v>
      </c>
      <c r="U1196" s="6">
        <f t="shared" si="92"/>
        <v>3350.5140186915887</v>
      </c>
      <c r="V1196" s="2" t="str">
        <f>VLOOKUP($J1196,'Material category'!B:D,3,0)</f>
        <v>WI</v>
      </c>
      <c r="W1196" s="2" t="str">
        <f>VLOOKUP(G1196,'Cust Category'!A:C,3,0)</f>
        <v>Key Account</v>
      </c>
      <c r="X1196" s="2" t="str">
        <f>VLOOKUP(G1196,'Cust Category'!A:C,2,0)</f>
        <v>VILLA MARKET J.P. CO., LTD.</v>
      </c>
      <c r="Y1196" s="31">
        <f t="shared" si="93"/>
        <v>62.79</v>
      </c>
      <c r="Z1196">
        <f t="shared" si="94"/>
        <v>72</v>
      </c>
    </row>
    <row r="1197" spans="1:26">
      <c r="A1197" s="179">
        <v>45824</v>
      </c>
      <c r="B1197" s="178" t="s">
        <v>5766</v>
      </c>
      <c r="C1197" s="178" t="s">
        <v>5767</v>
      </c>
      <c r="D1197" s="178" t="s">
        <v>12</v>
      </c>
      <c r="E1197" s="178" t="s">
        <v>17</v>
      </c>
      <c r="F1197" s="178" t="s">
        <v>5768</v>
      </c>
      <c r="G1197" s="178" t="s">
        <v>1177</v>
      </c>
      <c r="H1197" s="178" t="s">
        <v>31</v>
      </c>
      <c r="I1197" s="178" t="s">
        <v>1177</v>
      </c>
      <c r="J1197" s="178" t="s">
        <v>4785</v>
      </c>
      <c r="K1197" s="178" t="s">
        <v>4832</v>
      </c>
      <c r="L1197" s="180">
        <v>10</v>
      </c>
      <c r="M1197" s="181">
        <v>619.4</v>
      </c>
      <c r="N1197" s="2" t="str">
        <f>VLOOKUP($J1197,'Material category'!B:D,2,0)</f>
        <v>CA FL</v>
      </c>
      <c r="O1197" s="123">
        <f>VLOOKUP(E1197,'Billing Type Category'!A:C,3,0)*$L1197</f>
        <v>10</v>
      </c>
      <c r="P1197" s="123">
        <f>VLOOKUP($J1197,'Material category'!B:F,5,FALSE)*O1197</f>
        <v>627.9</v>
      </c>
      <c r="Q1197" s="123">
        <f t="shared" si="90"/>
        <v>8.5</v>
      </c>
      <c r="R1197" s="6">
        <f>VLOOKUP(E1197,'Billing Type Category'!A:C,3,0)*M1197</f>
        <v>619.4</v>
      </c>
      <c r="S1197" s="6">
        <f>VLOOKUP($J1197,'Material category'!B:F,4,FALSE)*O1197</f>
        <v>720</v>
      </c>
      <c r="T1197" s="6">
        <f t="shared" si="91"/>
        <v>47.10280373831776</v>
      </c>
      <c r="U1197" s="6">
        <f t="shared" si="92"/>
        <v>666.50280373831777</v>
      </c>
      <c r="V1197" s="2" t="str">
        <f>VLOOKUP($J1197,'Material category'!B:D,3,0)</f>
        <v>CA</v>
      </c>
      <c r="W1197" s="2" t="str">
        <f>VLOOKUP(G1197,'Cust Category'!A:C,3,0)</f>
        <v>Key Account</v>
      </c>
      <c r="X1197" s="2" t="str">
        <f>VLOOKUP(G1197,'Cust Category'!A:C,2,0)</f>
        <v>VILLA MARKET J.P. CO., LTD.</v>
      </c>
      <c r="Y1197" s="31">
        <f t="shared" si="93"/>
        <v>62.79</v>
      </c>
      <c r="Z1197">
        <f t="shared" si="94"/>
        <v>72</v>
      </c>
    </row>
    <row r="1198" spans="1:26">
      <c r="A1198" s="179">
        <v>45824</v>
      </c>
      <c r="B1198" s="178" t="s">
        <v>5769</v>
      </c>
      <c r="C1198" s="178" t="s">
        <v>5770</v>
      </c>
      <c r="D1198" s="178" t="s">
        <v>12</v>
      </c>
      <c r="E1198" s="178" t="s">
        <v>17</v>
      </c>
      <c r="F1198" s="178" t="s">
        <v>5771</v>
      </c>
      <c r="G1198" s="178" t="s">
        <v>1178</v>
      </c>
      <c r="H1198" s="178" t="s">
        <v>31</v>
      </c>
      <c r="I1198" s="178" t="s">
        <v>1178</v>
      </c>
      <c r="J1198" s="178" t="s">
        <v>4785</v>
      </c>
      <c r="K1198" s="178" t="s">
        <v>4832</v>
      </c>
      <c r="L1198" s="180">
        <v>20</v>
      </c>
      <c r="M1198" s="181">
        <v>1238.8</v>
      </c>
      <c r="N1198" s="2" t="str">
        <f>VLOOKUP($J1198,'Material category'!B:D,2,0)</f>
        <v>CA FL</v>
      </c>
      <c r="O1198" s="123">
        <f>VLOOKUP(E1198,'Billing Type Category'!A:C,3,0)*$L1198</f>
        <v>20</v>
      </c>
      <c r="P1198" s="123">
        <f>VLOOKUP($J1198,'Material category'!B:F,5,FALSE)*O1198</f>
        <v>1255.8</v>
      </c>
      <c r="Q1198" s="123">
        <f t="shared" si="90"/>
        <v>17</v>
      </c>
      <c r="R1198" s="6">
        <f>VLOOKUP(E1198,'Billing Type Category'!A:C,3,0)*M1198</f>
        <v>1238.8</v>
      </c>
      <c r="S1198" s="6">
        <f>VLOOKUP($J1198,'Material category'!B:F,4,FALSE)*O1198</f>
        <v>1440</v>
      </c>
      <c r="T1198" s="6">
        <f t="shared" si="91"/>
        <v>94.205607476635521</v>
      </c>
      <c r="U1198" s="6">
        <f t="shared" si="92"/>
        <v>1333.0056074766355</v>
      </c>
      <c r="V1198" s="2" t="str">
        <f>VLOOKUP($J1198,'Material category'!B:D,3,0)</f>
        <v>CA</v>
      </c>
      <c r="W1198" s="2" t="str">
        <f>VLOOKUP(G1198,'Cust Category'!A:C,3,0)</f>
        <v>Key Account</v>
      </c>
      <c r="X1198" s="2" t="str">
        <f>VLOOKUP(G1198,'Cust Category'!A:C,2,0)</f>
        <v>VILLA MARKET J.P. CO., LTD.</v>
      </c>
      <c r="Y1198" s="31">
        <f t="shared" si="93"/>
        <v>62.79</v>
      </c>
      <c r="Z1198">
        <f t="shared" si="94"/>
        <v>72</v>
      </c>
    </row>
    <row r="1199" spans="1:26">
      <c r="A1199" s="179">
        <v>45824</v>
      </c>
      <c r="B1199" s="178" t="s">
        <v>5772</v>
      </c>
      <c r="C1199" s="178" t="s">
        <v>5773</v>
      </c>
      <c r="D1199" s="178" t="s">
        <v>12</v>
      </c>
      <c r="E1199" s="178" t="s">
        <v>17</v>
      </c>
      <c r="F1199" s="178" t="s">
        <v>5774</v>
      </c>
      <c r="G1199" s="178" t="s">
        <v>1222</v>
      </c>
      <c r="H1199" s="178" t="s">
        <v>31</v>
      </c>
      <c r="I1199" s="178" t="s">
        <v>1222</v>
      </c>
      <c r="J1199" s="178" t="s">
        <v>4874</v>
      </c>
      <c r="K1199" s="178" t="s">
        <v>4822</v>
      </c>
      <c r="L1199" s="180">
        <v>100</v>
      </c>
      <c r="M1199" s="181">
        <v>10266</v>
      </c>
      <c r="N1199" s="2" t="str">
        <f>VLOOKUP($J1199,'Material category'!B:D,2,0)</f>
        <v>WI BL</v>
      </c>
      <c r="O1199" s="123">
        <f>VLOOKUP(E1199,'Billing Type Category'!A:C,3,0)*$L1199</f>
        <v>100</v>
      </c>
      <c r="P1199" s="123">
        <f>VLOOKUP($J1199,'Material category'!B:F,5,FALSE)*O1199</f>
        <v>10415</v>
      </c>
      <c r="Q1199" s="123">
        <f t="shared" si="90"/>
        <v>149</v>
      </c>
      <c r="R1199" s="6">
        <f>VLOOKUP(E1199,'Billing Type Category'!A:C,3,0)*M1199</f>
        <v>10266</v>
      </c>
      <c r="S1199" s="6">
        <f>VLOOKUP($J1199,'Material category'!B:F,4,FALSE)*O1199</f>
        <v>12000</v>
      </c>
      <c r="T1199" s="6">
        <f t="shared" si="91"/>
        <v>785.04672897196258</v>
      </c>
      <c r="U1199" s="6">
        <f t="shared" si="92"/>
        <v>11051.046728971962</v>
      </c>
      <c r="V1199" s="2" t="str">
        <f>VLOOKUP($J1199,'Material category'!B:D,3,0)</f>
        <v>WI</v>
      </c>
      <c r="W1199" s="2" t="str">
        <f>VLOOKUP(G1199,'Cust Category'!A:C,3,0)</f>
        <v>Key Account</v>
      </c>
      <c r="X1199" s="2" t="str">
        <f>VLOOKUP(G1199,'Cust Category'!A:C,2,0)</f>
        <v>VILLA MARKET J.P. CO., LTD.</v>
      </c>
      <c r="Y1199" s="31">
        <f t="shared" si="93"/>
        <v>104.15</v>
      </c>
      <c r="Z1199">
        <f t="shared" si="94"/>
        <v>120</v>
      </c>
    </row>
    <row r="1200" spans="1:26">
      <c r="A1200" s="179">
        <v>45824</v>
      </c>
      <c r="B1200" s="178" t="s">
        <v>5775</v>
      </c>
      <c r="C1200" s="178" t="s">
        <v>5776</v>
      </c>
      <c r="D1200" s="178" t="s">
        <v>12</v>
      </c>
      <c r="E1200" s="178" t="s">
        <v>17</v>
      </c>
      <c r="F1200" s="178" t="s">
        <v>5777</v>
      </c>
      <c r="G1200" s="178" t="s">
        <v>1220</v>
      </c>
      <c r="H1200" s="178" t="s">
        <v>31</v>
      </c>
      <c r="I1200" s="178" t="s">
        <v>1220</v>
      </c>
      <c r="J1200" s="178" t="s">
        <v>4791</v>
      </c>
      <c r="K1200" s="178" t="s">
        <v>4820</v>
      </c>
      <c r="L1200" s="180">
        <v>20</v>
      </c>
      <c r="M1200" s="181">
        <v>2689.4</v>
      </c>
      <c r="N1200" s="2" t="str">
        <f>VLOOKUP($J1200,'Material category'!B:D,2,0)</f>
        <v>ME SB</v>
      </c>
      <c r="O1200" s="123">
        <f>VLOOKUP(E1200,'Billing Type Category'!A:C,3,0)*$L1200</f>
        <v>20</v>
      </c>
      <c r="P1200" s="123">
        <f>VLOOKUP($J1200,'Material category'!B:F,5,FALSE)*O1200</f>
        <v>2770.6</v>
      </c>
      <c r="Q1200" s="123">
        <f t="shared" si="90"/>
        <v>81.199999999999818</v>
      </c>
      <c r="R1200" s="6">
        <f>VLOOKUP(E1200,'Billing Type Category'!A:C,3,0)*M1200</f>
        <v>2689.4</v>
      </c>
      <c r="S1200" s="6">
        <f>VLOOKUP($J1200,'Material category'!B:F,4,FALSE)*O1200</f>
        <v>3200</v>
      </c>
      <c r="T1200" s="6">
        <f t="shared" si="91"/>
        <v>209.34579439252337</v>
      </c>
      <c r="U1200" s="6">
        <f t="shared" si="92"/>
        <v>2898.7457943925233</v>
      </c>
      <c r="V1200" s="2" t="str">
        <f>VLOOKUP($J1200,'Material category'!B:D,3,0)</f>
        <v>EV</v>
      </c>
      <c r="W1200" s="2" t="str">
        <f>VLOOKUP(G1200,'Cust Category'!A:C,3,0)</f>
        <v>Key Account</v>
      </c>
      <c r="X1200" s="2" t="str">
        <f>VLOOKUP(G1200,'Cust Category'!A:C,2,0)</f>
        <v>VILLA MARKET J.P. CO., LTD.</v>
      </c>
      <c r="Y1200" s="31">
        <f t="shared" si="93"/>
        <v>138.53</v>
      </c>
      <c r="Z1200">
        <f t="shared" si="94"/>
        <v>160</v>
      </c>
    </row>
    <row r="1201" spans="1:26">
      <c r="A1201" s="179">
        <v>45824</v>
      </c>
      <c r="B1201" s="178" t="s">
        <v>5775</v>
      </c>
      <c r="C1201" s="178" t="s">
        <v>5776</v>
      </c>
      <c r="D1201" s="178" t="s">
        <v>12</v>
      </c>
      <c r="E1201" s="178" t="s">
        <v>17</v>
      </c>
      <c r="F1201" s="178" t="s">
        <v>5777</v>
      </c>
      <c r="G1201" s="178" t="s">
        <v>1220</v>
      </c>
      <c r="H1201" s="178" t="s">
        <v>31</v>
      </c>
      <c r="I1201" s="178" t="s">
        <v>1220</v>
      </c>
      <c r="J1201" s="178" t="s">
        <v>4874</v>
      </c>
      <c r="K1201" s="178" t="s">
        <v>4822</v>
      </c>
      <c r="L1201" s="180">
        <v>10</v>
      </c>
      <c r="M1201" s="181">
        <v>1026.5999999999999</v>
      </c>
      <c r="N1201" s="2" t="str">
        <f>VLOOKUP($J1201,'Material category'!B:D,2,0)</f>
        <v>WI BL</v>
      </c>
      <c r="O1201" s="123">
        <f>VLOOKUP(E1201,'Billing Type Category'!A:C,3,0)*$L1201</f>
        <v>10</v>
      </c>
      <c r="P1201" s="123">
        <f>VLOOKUP($J1201,'Material category'!B:F,5,FALSE)*O1201</f>
        <v>1041.5</v>
      </c>
      <c r="Q1201" s="123">
        <f t="shared" si="90"/>
        <v>14.900000000000091</v>
      </c>
      <c r="R1201" s="6">
        <f>VLOOKUP(E1201,'Billing Type Category'!A:C,3,0)*M1201</f>
        <v>1026.5999999999999</v>
      </c>
      <c r="S1201" s="6">
        <f>VLOOKUP($J1201,'Material category'!B:F,4,FALSE)*O1201</f>
        <v>1200</v>
      </c>
      <c r="T1201" s="6">
        <f t="shared" si="91"/>
        <v>78.504672897196258</v>
      </c>
      <c r="U1201" s="6">
        <f t="shared" si="92"/>
        <v>1105.1046728971962</v>
      </c>
      <c r="V1201" s="2" t="str">
        <f>VLOOKUP($J1201,'Material category'!B:D,3,0)</f>
        <v>WI</v>
      </c>
      <c r="W1201" s="2" t="str">
        <f>VLOOKUP(G1201,'Cust Category'!A:C,3,0)</f>
        <v>Key Account</v>
      </c>
      <c r="X1201" s="2" t="str">
        <f>VLOOKUP(G1201,'Cust Category'!A:C,2,0)</f>
        <v>VILLA MARKET J.P. CO., LTD.</v>
      </c>
      <c r="Y1201" s="31">
        <f t="shared" si="93"/>
        <v>104.15</v>
      </c>
      <c r="Z1201">
        <f t="shared" si="94"/>
        <v>120</v>
      </c>
    </row>
    <row r="1202" spans="1:26">
      <c r="A1202" s="179">
        <v>45824</v>
      </c>
      <c r="B1202" s="178" t="s">
        <v>5775</v>
      </c>
      <c r="C1202" s="178" t="s">
        <v>5776</v>
      </c>
      <c r="D1202" s="178" t="s">
        <v>12</v>
      </c>
      <c r="E1202" s="178" t="s">
        <v>17</v>
      </c>
      <c r="F1202" s="178" t="s">
        <v>5777</v>
      </c>
      <c r="G1202" s="178" t="s">
        <v>1220</v>
      </c>
      <c r="H1202" s="178" t="s">
        <v>31</v>
      </c>
      <c r="I1202" s="178" t="s">
        <v>1220</v>
      </c>
      <c r="J1202" s="178" t="s">
        <v>4782</v>
      </c>
      <c r="K1202" s="178" t="s">
        <v>4833</v>
      </c>
      <c r="L1202" s="180">
        <v>20</v>
      </c>
      <c r="M1202" s="181">
        <v>1238.8</v>
      </c>
      <c r="N1202" s="2" t="str">
        <f>VLOOKUP($J1202,'Material category'!B:D,2,0)</f>
        <v>CA BL</v>
      </c>
      <c r="O1202" s="123">
        <f>VLOOKUP(E1202,'Billing Type Category'!A:C,3,0)*$L1202</f>
        <v>20</v>
      </c>
      <c r="P1202" s="123">
        <f>VLOOKUP($J1202,'Material category'!B:F,5,FALSE)*O1202</f>
        <v>1255.8</v>
      </c>
      <c r="Q1202" s="123">
        <f t="shared" si="90"/>
        <v>17</v>
      </c>
      <c r="R1202" s="6">
        <f>VLOOKUP(E1202,'Billing Type Category'!A:C,3,0)*M1202</f>
        <v>1238.8</v>
      </c>
      <c r="S1202" s="6">
        <f>VLOOKUP($J1202,'Material category'!B:F,4,FALSE)*O1202</f>
        <v>1440</v>
      </c>
      <c r="T1202" s="6">
        <f t="shared" si="91"/>
        <v>94.205607476635521</v>
      </c>
      <c r="U1202" s="6">
        <f t="shared" si="92"/>
        <v>1333.0056074766355</v>
      </c>
      <c r="V1202" s="2" t="str">
        <f>VLOOKUP($J1202,'Material category'!B:D,3,0)</f>
        <v>CA</v>
      </c>
      <c r="W1202" s="2" t="str">
        <f>VLOOKUP(G1202,'Cust Category'!A:C,3,0)</f>
        <v>Key Account</v>
      </c>
      <c r="X1202" s="2" t="str">
        <f>VLOOKUP(G1202,'Cust Category'!A:C,2,0)</f>
        <v>VILLA MARKET J.P. CO., LTD.</v>
      </c>
      <c r="Y1202" s="31">
        <f t="shared" si="93"/>
        <v>62.79</v>
      </c>
      <c r="Z1202">
        <f t="shared" si="94"/>
        <v>72</v>
      </c>
    </row>
    <row r="1203" spans="1:26">
      <c r="A1203" s="179">
        <v>45824</v>
      </c>
      <c r="B1203" s="178" t="s">
        <v>5775</v>
      </c>
      <c r="C1203" s="178" t="s">
        <v>5776</v>
      </c>
      <c r="D1203" s="178" t="s">
        <v>12</v>
      </c>
      <c r="E1203" s="178" t="s">
        <v>17</v>
      </c>
      <c r="F1203" s="178" t="s">
        <v>5777</v>
      </c>
      <c r="G1203" s="178" t="s">
        <v>1220</v>
      </c>
      <c r="H1203" s="178" t="s">
        <v>31</v>
      </c>
      <c r="I1203" s="178" t="s">
        <v>1220</v>
      </c>
      <c r="J1203" s="178" t="s">
        <v>4801</v>
      </c>
      <c r="K1203" s="178" t="s">
        <v>4834</v>
      </c>
      <c r="L1203" s="180">
        <v>10</v>
      </c>
      <c r="M1203" s="181">
        <v>627.9</v>
      </c>
      <c r="N1203" s="2" t="str">
        <f>VLOOKUP($J1203,'Material category'!B:D,2,0)</f>
        <v>CA 100S YL</v>
      </c>
      <c r="O1203" s="123">
        <f>VLOOKUP(E1203,'Billing Type Category'!A:C,3,0)*$L1203</f>
        <v>10</v>
      </c>
      <c r="P1203" s="123">
        <f>VLOOKUP($J1203,'Material category'!B:F,5,FALSE)*O1203</f>
        <v>627.9</v>
      </c>
      <c r="Q1203" s="123">
        <f t="shared" si="90"/>
        <v>0</v>
      </c>
      <c r="R1203" s="6">
        <f>VLOOKUP(E1203,'Billing Type Category'!A:C,3,0)*M1203</f>
        <v>627.9</v>
      </c>
      <c r="S1203" s="6">
        <f>VLOOKUP($J1203,'Material category'!B:F,4,FALSE)*O1203</f>
        <v>720</v>
      </c>
      <c r="T1203" s="6">
        <f t="shared" si="91"/>
        <v>47.10280373831776</v>
      </c>
      <c r="U1203" s="6">
        <f t="shared" si="92"/>
        <v>675.00280373831777</v>
      </c>
      <c r="V1203" s="2" t="str">
        <f>VLOOKUP($J1203,'Material category'!B:D,3,0)</f>
        <v>CAHD</v>
      </c>
      <c r="W1203" s="2" t="str">
        <f>VLOOKUP(G1203,'Cust Category'!A:C,3,0)</f>
        <v>Key Account</v>
      </c>
      <c r="X1203" s="2" t="str">
        <f>VLOOKUP(G1203,'Cust Category'!A:C,2,0)</f>
        <v>VILLA MARKET J.P. CO., LTD.</v>
      </c>
      <c r="Y1203" s="31">
        <f t="shared" si="93"/>
        <v>62.79</v>
      </c>
      <c r="Z1203">
        <f t="shared" si="94"/>
        <v>72</v>
      </c>
    </row>
    <row r="1204" spans="1:26">
      <c r="A1204" s="179">
        <v>45824</v>
      </c>
      <c r="B1204" s="178" t="s">
        <v>5778</v>
      </c>
      <c r="C1204" s="178" t="s">
        <v>5779</v>
      </c>
      <c r="D1204" s="178" t="s">
        <v>12</v>
      </c>
      <c r="E1204" s="178" t="s">
        <v>17</v>
      </c>
      <c r="F1204" s="178" t="s">
        <v>5780</v>
      </c>
      <c r="G1204" s="178" t="s">
        <v>1219</v>
      </c>
      <c r="H1204" s="178" t="s">
        <v>31</v>
      </c>
      <c r="I1204" s="178" t="s">
        <v>1219</v>
      </c>
      <c r="J1204" s="178" t="s">
        <v>4785</v>
      </c>
      <c r="K1204" s="178" t="s">
        <v>4832</v>
      </c>
      <c r="L1204" s="180">
        <v>20</v>
      </c>
      <c r="M1204" s="181">
        <v>1238.8</v>
      </c>
      <c r="N1204" s="2" t="str">
        <f>VLOOKUP($J1204,'Material category'!B:D,2,0)</f>
        <v>CA FL</v>
      </c>
      <c r="O1204" s="123">
        <f>VLOOKUP(E1204,'Billing Type Category'!A:C,3,0)*$L1204</f>
        <v>20</v>
      </c>
      <c r="P1204" s="123">
        <f>VLOOKUP($J1204,'Material category'!B:F,5,FALSE)*O1204</f>
        <v>1255.8</v>
      </c>
      <c r="Q1204" s="123">
        <f t="shared" si="90"/>
        <v>17</v>
      </c>
      <c r="R1204" s="6">
        <f>VLOOKUP(E1204,'Billing Type Category'!A:C,3,0)*M1204</f>
        <v>1238.8</v>
      </c>
      <c r="S1204" s="6">
        <f>VLOOKUP($J1204,'Material category'!B:F,4,FALSE)*O1204</f>
        <v>1440</v>
      </c>
      <c r="T1204" s="6">
        <f t="shared" si="91"/>
        <v>94.205607476635521</v>
      </c>
      <c r="U1204" s="6">
        <f t="shared" si="92"/>
        <v>1333.0056074766355</v>
      </c>
      <c r="V1204" s="2" t="str">
        <f>VLOOKUP($J1204,'Material category'!B:D,3,0)</f>
        <v>CA</v>
      </c>
      <c r="W1204" s="2" t="str">
        <f>VLOOKUP(G1204,'Cust Category'!A:C,3,0)</f>
        <v>Key Account</v>
      </c>
      <c r="X1204" s="2" t="str">
        <f>VLOOKUP(G1204,'Cust Category'!A:C,2,0)</f>
        <v>VILLA MARKET J.P. CO., LTD.</v>
      </c>
      <c r="Y1204" s="31">
        <f t="shared" si="93"/>
        <v>62.79</v>
      </c>
      <c r="Z1204">
        <f t="shared" si="94"/>
        <v>72</v>
      </c>
    </row>
    <row r="1205" spans="1:26">
      <c r="A1205" s="179">
        <v>45824</v>
      </c>
      <c r="B1205" s="178" t="s">
        <v>5781</v>
      </c>
      <c r="C1205" s="178" t="s">
        <v>5782</v>
      </c>
      <c r="D1205" s="178" t="s">
        <v>12</v>
      </c>
      <c r="E1205" s="178" t="s">
        <v>17</v>
      </c>
      <c r="F1205" s="178" t="s">
        <v>5783</v>
      </c>
      <c r="G1205" s="178" t="s">
        <v>1210</v>
      </c>
      <c r="H1205" s="178" t="s">
        <v>31</v>
      </c>
      <c r="I1205" s="178" t="s">
        <v>1210</v>
      </c>
      <c r="J1205" s="178" t="s">
        <v>4791</v>
      </c>
      <c r="K1205" s="178" t="s">
        <v>4820</v>
      </c>
      <c r="L1205" s="180">
        <v>10</v>
      </c>
      <c r="M1205" s="181">
        <v>1344.7</v>
      </c>
      <c r="N1205" s="2" t="str">
        <f>VLOOKUP($J1205,'Material category'!B:D,2,0)</f>
        <v>ME SB</v>
      </c>
      <c r="O1205" s="123">
        <f>VLOOKUP(E1205,'Billing Type Category'!A:C,3,0)*$L1205</f>
        <v>10</v>
      </c>
      <c r="P1205" s="123">
        <f>VLOOKUP($J1205,'Material category'!B:F,5,FALSE)*O1205</f>
        <v>1385.3</v>
      </c>
      <c r="Q1205" s="123">
        <f t="shared" si="90"/>
        <v>40.599999999999909</v>
      </c>
      <c r="R1205" s="6">
        <f>VLOOKUP(E1205,'Billing Type Category'!A:C,3,0)*M1205</f>
        <v>1344.7</v>
      </c>
      <c r="S1205" s="6">
        <f>VLOOKUP($J1205,'Material category'!B:F,4,FALSE)*O1205</f>
        <v>1600</v>
      </c>
      <c r="T1205" s="6">
        <f t="shared" si="91"/>
        <v>104.67289719626169</v>
      </c>
      <c r="U1205" s="6">
        <f t="shared" si="92"/>
        <v>1449.3728971962616</v>
      </c>
      <c r="V1205" s="2" t="str">
        <f>VLOOKUP($J1205,'Material category'!B:D,3,0)</f>
        <v>EV</v>
      </c>
      <c r="W1205" s="2" t="str">
        <f>VLOOKUP(G1205,'Cust Category'!A:C,3,0)</f>
        <v>Key Account</v>
      </c>
      <c r="X1205" s="2" t="str">
        <f>VLOOKUP(G1205,'Cust Category'!A:C,2,0)</f>
        <v>VILLA MARKET J.P. CO., LTD.</v>
      </c>
      <c r="Y1205" s="31">
        <f t="shared" si="93"/>
        <v>138.53</v>
      </c>
      <c r="Z1205">
        <f t="shared" si="94"/>
        <v>160</v>
      </c>
    </row>
    <row r="1206" spans="1:26">
      <c r="A1206" s="179">
        <v>45824</v>
      </c>
      <c r="B1206" s="178" t="s">
        <v>5781</v>
      </c>
      <c r="C1206" s="178" t="s">
        <v>5782</v>
      </c>
      <c r="D1206" s="178" t="s">
        <v>12</v>
      </c>
      <c r="E1206" s="178" t="s">
        <v>17</v>
      </c>
      <c r="F1206" s="178" t="s">
        <v>5783</v>
      </c>
      <c r="G1206" s="178" t="s">
        <v>1210</v>
      </c>
      <c r="H1206" s="178" t="s">
        <v>31</v>
      </c>
      <c r="I1206" s="178" t="s">
        <v>1210</v>
      </c>
      <c r="J1206" s="178" t="s">
        <v>4782</v>
      </c>
      <c r="K1206" s="178" t="s">
        <v>4833</v>
      </c>
      <c r="L1206" s="180">
        <v>70</v>
      </c>
      <c r="M1206" s="181">
        <v>4335.8</v>
      </c>
      <c r="N1206" s="2" t="str">
        <f>VLOOKUP($J1206,'Material category'!B:D,2,0)</f>
        <v>CA BL</v>
      </c>
      <c r="O1206" s="123">
        <f>VLOOKUP(E1206,'Billing Type Category'!A:C,3,0)*$L1206</f>
        <v>70</v>
      </c>
      <c r="P1206" s="123">
        <f>VLOOKUP($J1206,'Material category'!B:F,5,FALSE)*O1206</f>
        <v>4395.3</v>
      </c>
      <c r="Q1206" s="123">
        <f t="shared" si="90"/>
        <v>59.5</v>
      </c>
      <c r="R1206" s="6">
        <f>VLOOKUP(E1206,'Billing Type Category'!A:C,3,0)*M1206</f>
        <v>4335.8</v>
      </c>
      <c r="S1206" s="6">
        <f>VLOOKUP($J1206,'Material category'!B:F,4,FALSE)*O1206</f>
        <v>5040</v>
      </c>
      <c r="T1206" s="6">
        <f t="shared" si="91"/>
        <v>329.71962616822429</v>
      </c>
      <c r="U1206" s="6">
        <f t="shared" si="92"/>
        <v>4665.5196261682249</v>
      </c>
      <c r="V1206" s="2" t="str">
        <f>VLOOKUP($J1206,'Material category'!B:D,3,0)</f>
        <v>CA</v>
      </c>
      <c r="W1206" s="2" t="str">
        <f>VLOOKUP(G1206,'Cust Category'!A:C,3,0)</f>
        <v>Key Account</v>
      </c>
      <c r="X1206" s="2" t="str">
        <f>VLOOKUP(G1206,'Cust Category'!A:C,2,0)</f>
        <v>VILLA MARKET J.P. CO., LTD.</v>
      </c>
      <c r="Y1206" s="31">
        <f t="shared" si="93"/>
        <v>62.79</v>
      </c>
      <c r="Z1206">
        <f t="shared" si="94"/>
        <v>72</v>
      </c>
    </row>
    <row r="1207" spans="1:26">
      <c r="A1207" s="179">
        <v>45824</v>
      </c>
      <c r="B1207" s="178" t="s">
        <v>5784</v>
      </c>
      <c r="C1207" s="178" t="s">
        <v>5785</v>
      </c>
      <c r="D1207" s="178" t="s">
        <v>12</v>
      </c>
      <c r="E1207" s="178" t="s">
        <v>17</v>
      </c>
      <c r="F1207" s="178" t="s">
        <v>5786</v>
      </c>
      <c r="G1207" s="178" t="s">
        <v>1181</v>
      </c>
      <c r="H1207" s="178" t="s">
        <v>31</v>
      </c>
      <c r="I1207" s="178" t="s">
        <v>1181</v>
      </c>
      <c r="J1207" s="178" t="s">
        <v>4786</v>
      </c>
      <c r="K1207" s="178" t="s">
        <v>4854</v>
      </c>
      <c r="L1207" s="180">
        <v>30</v>
      </c>
      <c r="M1207" s="181">
        <v>1858.2</v>
      </c>
      <c r="N1207" s="2" t="str">
        <f>VLOOKUP($J1207,'Material category'!B:D,2,0)</f>
        <v>CA MN</v>
      </c>
      <c r="O1207" s="123">
        <f>VLOOKUP(E1207,'Billing Type Category'!A:C,3,0)*$L1207</f>
        <v>30</v>
      </c>
      <c r="P1207" s="123">
        <f>VLOOKUP($J1207,'Material category'!B:F,5,FALSE)*O1207</f>
        <v>1883.7</v>
      </c>
      <c r="Q1207" s="123">
        <f t="shared" si="90"/>
        <v>25.5</v>
      </c>
      <c r="R1207" s="6">
        <f>VLOOKUP(E1207,'Billing Type Category'!A:C,3,0)*M1207</f>
        <v>1858.2</v>
      </c>
      <c r="S1207" s="6">
        <f>VLOOKUP($J1207,'Material category'!B:F,4,FALSE)*O1207</f>
        <v>2160</v>
      </c>
      <c r="T1207" s="6">
        <f t="shared" si="91"/>
        <v>141.30841121495328</v>
      </c>
      <c r="U1207" s="6">
        <f t="shared" si="92"/>
        <v>1999.5084112149534</v>
      </c>
      <c r="V1207" s="2" t="str">
        <f>VLOOKUP($J1207,'Material category'!B:D,3,0)</f>
        <v>CA</v>
      </c>
      <c r="W1207" s="2" t="str">
        <f>VLOOKUP(G1207,'Cust Category'!A:C,3,0)</f>
        <v>Key Account</v>
      </c>
      <c r="X1207" s="2" t="str">
        <f>VLOOKUP(G1207,'Cust Category'!A:C,2,0)</f>
        <v>VILLA MARKET J.P. CO., LTD.</v>
      </c>
      <c r="Y1207" s="31">
        <f t="shared" si="93"/>
        <v>62.79</v>
      </c>
      <c r="Z1207">
        <f t="shared" si="94"/>
        <v>72</v>
      </c>
    </row>
    <row r="1208" spans="1:26">
      <c r="A1208" s="179">
        <v>45824</v>
      </c>
      <c r="B1208" s="178" t="s">
        <v>5787</v>
      </c>
      <c r="C1208" s="178" t="s">
        <v>5788</v>
      </c>
      <c r="D1208" s="178" t="s">
        <v>12</v>
      </c>
      <c r="E1208" s="178" t="s">
        <v>17</v>
      </c>
      <c r="F1208" s="178" t="s">
        <v>5789</v>
      </c>
      <c r="G1208" s="178" t="s">
        <v>1255</v>
      </c>
      <c r="H1208" s="178" t="s">
        <v>31</v>
      </c>
      <c r="I1208" s="178" t="s">
        <v>1255</v>
      </c>
      <c r="J1208" s="178" t="s">
        <v>4782</v>
      </c>
      <c r="K1208" s="178" t="s">
        <v>4833</v>
      </c>
      <c r="L1208" s="180">
        <v>60</v>
      </c>
      <c r="M1208" s="181">
        <v>3716.4</v>
      </c>
      <c r="N1208" s="2" t="str">
        <f>VLOOKUP($J1208,'Material category'!B:D,2,0)</f>
        <v>CA BL</v>
      </c>
      <c r="O1208" s="123">
        <f>VLOOKUP(E1208,'Billing Type Category'!A:C,3,0)*$L1208</f>
        <v>60</v>
      </c>
      <c r="P1208" s="123">
        <f>VLOOKUP($J1208,'Material category'!B:F,5,FALSE)*O1208</f>
        <v>3767.4</v>
      </c>
      <c r="Q1208" s="123">
        <f t="shared" si="90"/>
        <v>51</v>
      </c>
      <c r="R1208" s="6">
        <f>VLOOKUP(E1208,'Billing Type Category'!A:C,3,0)*M1208</f>
        <v>3716.4</v>
      </c>
      <c r="S1208" s="6">
        <f>VLOOKUP($J1208,'Material category'!B:F,4,FALSE)*O1208</f>
        <v>4320</v>
      </c>
      <c r="T1208" s="6">
        <f t="shared" si="91"/>
        <v>282.61682242990656</v>
      </c>
      <c r="U1208" s="6">
        <f t="shared" si="92"/>
        <v>3999.0168224299068</v>
      </c>
      <c r="V1208" s="2" t="str">
        <f>VLOOKUP($J1208,'Material category'!B:D,3,0)</f>
        <v>CA</v>
      </c>
      <c r="W1208" s="2" t="str">
        <f>VLOOKUP(G1208,'Cust Category'!A:C,3,0)</f>
        <v>Key Account</v>
      </c>
      <c r="X1208" s="2" t="str">
        <f>VLOOKUP(G1208,'Cust Category'!A:C,2,0)</f>
        <v>VILLA MARKET J.P. CO., LTD.</v>
      </c>
      <c r="Y1208" s="31">
        <f t="shared" si="93"/>
        <v>62.79</v>
      </c>
      <c r="Z1208">
        <f t="shared" si="94"/>
        <v>72</v>
      </c>
    </row>
    <row r="1209" spans="1:26">
      <c r="A1209" s="179">
        <v>45824</v>
      </c>
      <c r="B1209" s="178" t="s">
        <v>5787</v>
      </c>
      <c r="C1209" s="178" t="s">
        <v>5788</v>
      </c>
      <c r="D1209" s="178" t="s">
        <v>12</v>
      </c>
      <c r="E1209" s="178" t="s">
        <v>17</v>
      </c>
      <c r="F1209" s="178" t="s">
        <v>5789</v>
      </c>
      <c r="G1209" s="178" t="s">
        <v>1255</v>
      </c>
      <c r="H1209" s="178" t="s">
        <v>31</v>
      </c>
      <c r="I1209" s="178" t="s">
        <v>1255</v>
      </c>
      <c r="J1209" s="178" t="s">
        <v>4786</v>
      </c>
      <c r="K1209" s="178" t="s">
        <v>4854</v>
      </c>
      <c r="L1209" s="180">
        <v>30</v>
      </c>
      <c r="M1209" s="181">
        <v>1858.2</v>
      </c>
      <c r="N1209" s="2" t="str">
        <f>VLOOKUP($J1209,'Material category'!B:D,2,0)</f>
        <v>CA MN</v>
      </c>
      <c r="O1209" s="123">
        <f>VLOOKUP(E1209,'Billing Type Category'!A:C,3,0)*$L1209</f>
        <v>30</v>
      </c>
      <c r="P1209" s="123">
        <f>VLOOKUP($J1209,'Material category'!B:F,5,FALSE)*O1209</f>
        <v>1883.7</v>
      </c>
      <c r="Q1209" s="123">
        <f t="shared" si="90"/>
        <v>25.5</v>
      </c>
      <c r="R1209" s="6">
        <f>VLOOKUP(E1209,'Billing Type Category'!A:C,3,0)*M1209</f>
        <v>1858.2</v>
      </c>
      <c r="S1209" s="6">
        <f>VLOOKUP($J1209,'Material category'!B:F,4,FALSE)*O1209</f>
        <v>2160</v>
      </c>
      <c r="T1209" s="6">
        <f t="shared" si="91"/>
        <v>141.30841121495328</v>
      </c>
      <c r="U1209" s="6">
        <f t="shared" si="92"/>
        <v>1999.5084112149534</v>
      </c>
      <c r="V1209" s="2" t="str">
        <f>VLOOKUP($J1209,'Material category'!B:D,3,0)</f>
        <v>CA</v>
      </c>
      <c r="W1209" s="2" t="str">
        <f>VLOOKUP(G1209,'Cust Category'!A:C,3,0)</f>
        <v>Key Account</v>
      </c>
      <c r="X1209" s="2" t="str">
        <f>VLOOKUP(G1209,'Cust Category'!A:C,2,0)</f>
        <v>VILLA MARKET J.P. CO., LTD.</v>
      </c>
      <c r="Y1209" s="31">
        <f t="shared" si="93"/>
        <v>62.79</v>
      </c>
      <c r="Z1209">
        <f t="shared" si="94"/>
        <v>72</v>
      </c>
    </row>
    <row r="1210" spans="1:26">
      <c r="A1210" s="179">
        <v>45824</v>
      </c>
      <c r="B1210" s="178" t="s">
        <v>5790</v>
      </c>
      <c r="C1210" s="178" t="s">
        <v>5791</v>
      </c>
      <c r="D1210" s="178" t="s">
        <v>12</v>
      </c>
      <c r="E1210" s="178" t="s">
        <v>17</v>
      </c>
      <c r="F1210" s="178" t="s">
        <v>5792</v>
      </c>
      <c r="G1210" s="178" t="s">
        <v>1263</v>
      </c>
      <c r="H1210" s="178" t="s">
        <v>31</v>
      </c>
      <c r="I1210" s="178" t="s">
        <v>1263</v>
      </c>
      <c r="J1210" s="178" t="s">
        <v>4900</v>
      </c>
      <c r="K1210" s="178" t="s">
        <v>4831</v>
      </c>
      <c r="L1210" s="180">
        <v>10</v>
      </c>
      <c r="M1210" s="181">
        <v>623</v>
      </c>
      <c r="N1210" s="2" t="str">
        <f>VLOOKUP($J1210,'Material category'!B:D,2,0)</f>
        <v>WC GR</v>
      </c>
      <c r="O1210" s="123">
        <f>VLOOKUP(E1210,'Billing Type Category'!A:C,3,0)*$L1210</f>
        <v>10</v>
      </c>
      <c r="P1210" s="123">
        <f>VLOOKUP($J1210,'Material category'!B:F,5,FALSE)*O1210</f>
        <v>627.9</v>
      </c>
      <c r="Q1210" s="123">
        <f t="shared" si="90"/>
        <v>4.8999999999999773</v>
      </c>
      <c r="R1210" s="6">
        <f>VLOOKUP(E1210,'Billing Type Category'!A:C,3,0)*M1210</f>
        <v>623</v>
      </c>
      <c r="S1210" s="6">
        <f>VLOOKUP($J1210,'Material category'!B:F,4,FALSE)*O1210</f>
        <v>720</v>
      </c>
      <c r="T1210" s="6">
        <f t="shared" si="91"/>
        <v>47.10280373831776</v>
      </c>
      <c r="U1210" s="6">
        <f t="shared" si="92"/>
        <v>670.10280373831779</v>
      </c>
      <c r="V1210" s="2" t="str">
        <f>VLOOKUP($J1210,'Material category'!B:D,3,0)</f>
        <v>WI</v>
      </c>
      <c r="W1210" s="2" t="str">
        <f>VLOOKUP(G1210,'Cust Category'!A:C,3,0)</f>
        <v>Key Account</v>
      </c>
      <c r="X1210" s="2" t="str">
        <f>VLOOKUP(G1210,'Cust Category'!A:C,2,0)</f>
        <v>VILLA MARKET J.P. CO., LTD.</v>
      </c>
      <c r="Y1210" s="31">
        <f t="shared" si="93"/>
        <v>62.79</v>
      </c>
      <c r="Z1210">
        <f t="shared" si="94"/>
        <v>72</v>
      </c>
    </row>
    <row r="1211" spans="1:26">
      <c r="A1211" s="179">
        <v>45824</v>
      </c>
      <c r="B1211" s="178" t="s">
        <v>5790</v>
      </c>
      <c r="C1211" s="178" t="s">
        <v>5791</v>
      </c>
      <c r="D1211" s="178" t="s">
        <v>12</v>
      </c>
      <c r="E1211" s="178" t="s">
        <v>17</v>
      </c>
      <c r="F1211" s="178" t="s">
        <v>5792</v>
      </c>
      <c r="G1211" s="178" t="s">
        <v>1263</v>
      </c>
      <c r="H1211" s="178" t="s">
        <v>31</v>
      </c>
      <c r="I1211" s="178" t="s">
        <v>1263</v>
      </c>
      <c r="J1211" s="178" t="s">
        <v>4785</v>
      </c>
      <c r="K1211" s="178" t="s">
        <v>4832</v>
      </c>
      <c r="L1211" s="180">
        <v>10</v>
      </c>
      <c r="M1211" s="181">
        <v>619.4</v>
      </c>
      <c r="N1211" s="2" t="str">
        <f>VLOOKUP($J1211,'Material category'!B:D,2,0)</f>
        <v>CA FL</v>
      </c>
      <c r="O1211" s="123">
        <f>VLOOKUP(E1211,'Billing Type Category'!A:C,3,0)*$L1211</f>
        <v>10</v>
      </c>
      <c r="P1211" s="123">
        <f>VLOOKUP($J1211,'Material category'!B:F,5,FALSE)*O1211</f>
        <v>627.9</v>
      </c>
      <c r="Q1211" s="123">
        <f t="shared" si="90"/>
        <v>8.5</v>
      </c>
      <c r="R1211" s="6">
        <f>VLOOKUP(E1211,'Billing Type Category'!A:C,3,0)*M1211</f>
        <v>619.4</v>
      </c>
      <c r="S1211" s="6">
        <f>VLOOKUP($J1211,'Material category'!B:F,4,FALSE)*O1211</f>
        <v>720</v>
      </c>
      <c r="T1211" s="6">
        <f t="shared" si="91"/>
        <v>47.10280373831776</v>
      </c>
      <c r="U1211" s="6">
        <f t="shared" si="92"/>
        <v>666.50280373831777</v>
      </c>
      <c r="V1211" s="2" t="str">
        <f>VLOOKUP($J1211,'Material category'!B:D,3,0)</f>
        <v>CA</v>
      </c>
      <c r="W1211" s="2" t="str">
        <f>VLOOKUP(G1211,'Cust Category'!A:C,3,0)</f>
        <v>Key Account</v>
      </c>
      <c r="X1211" s="2" t="str">
        <f>VLOOKUP(G1211,'Cust Category'!A:C,2,0)</f>
        <v>VILLA MARKET J.P. CO., LTD.</v>
      </c>
      <c r="Y1211" s="31">
        <f t="shared" si="93"/>
        <v>62.79</v>
      </c>
      <c r="Z1211">
        <f t="shared" si="94"/>
        <v>72</v>
      </c>
    </row>
    <row r="1212" spans="1:26">
      <c r="A1212" s="179">
        <v>45824</v>
      </c>
      <c r="B1212" s="178" t="s">
        <v>5790</v>
      </c>
      <c r="C1212" s="178" t="s">
        <v>5791</v>
      </c>
      <c r="D1212" s="178" t="s">
        <v>12</v>
      </c>
      <c r="E1212" s="178" t="s">
        <v>17</v>
      </c>
      <c r="F1212" s="178" t="s">
        <v>5792</v>
      </c>
      <c r="G1212" s="178" t="s">
        <v>1263</v>
      </c>
      <c r="H1212" s="178" t="s">
        <v>31</v>
      </c>
      <c r="I1212" s="178" t="s">
        <v>1263</v>
      </c>
      <c r="J1212" s="178" t="s">
        <v>4782</v>
      </c>
      <c r="K1212" s="178" t="s">
        <v>4833</v>
      </c>
      <c r="L1212" s="180">
        <v>20</v>
      </c>
      <c r="M1212" s="181">
        <v>1238.8</v>
      </c>
      <c r="N1212" s="2" t="str">
        <f>VLOOKUP($J1212,'Material category'!B:D,2,0)</f>
        <v>CA BL</v>
      </c>
      <c r="O1212" s="123">
        <f>VLOOKUP(E1212,'Billing Type Category'!A:C,3,0)*$L1212</f>
        <v>20</v>
      </c>
      <c r="P1212" s="123">
        <f>VLOOKUP($J1212,'Material category'!B:F,5,FALSE)*O1212</f>
        <v>1255.8</v>
      </c>
      <c r="Q1212" s="123">
        <f t="shared" si="90"/>
        <v>17</v>
      </c>
      <c r="R1212" s="6">
        <f>VLOOKUP(E1212,'Billing Type Category'!A:C,3,0)*M1212</f>
        <v>1238.8</v>
      </c>
      <c r="S1212" s="6">
        <f>VLOOKUP($J1212,'Material category'!B:F,4,FALSE)*O1212</f>
        <v>1440</v>
      </c>
      <c r="T1212" s="6">
        <f t="shared" si="91"/>
        <v>94.205607476635521</v>
      </c>
      <c r="U1212" s="6">
        <f t="shared" si="92"/>
        <v>1333.0056074766355</v>
      </c>
      <c r="V1212" s="2" t="str">
        <f>VLOOKUP($J1212,'Material category'!B:D,3,0)</f>
        <v>CA</v>
      </c>
      <c r="W1212" s="2" t="str">
        <f>VLOOKUP(G1212,'Cust Category'!A:C,3,0)</f>
        <v>Key Account</v>
      </c>
      <c r="X1212" s="2" t="str">
        <f>VLOOKUP(G1212,'Cust Category'!A:C,2,0)</f>
        <v>VILLA MARKET J.P. CO., LTD.</v>
      </c>
      <c r="Y1212" s="31">
        <f t="shared" si="93"/>
        <v>62.79</v>
      </c>
      <c r="Z1212">
        <f t="shared" si="94"/>
        <v>72</v>
      </c>
    </row>
    <row r="1213" spans="1:26">
      <c r="A1213" s="179">
        <v>45824</v>
      </c>
      <c r="B1213" s="178" t="s">
        <v>5793</v>
      </c>
      <c r="C1213" s="178" t="s">
        <v>5794</v>
      </c>
      <c r="D1213" s="178" t="s">
        <v>12</v>
      </c>
      <c r="E1213" s="178" t="s">
        <v>17</v>
      </c>
      <c r="F1213" s="178" t="s">
        <v>5795</v>
      </c>
      <c r="G1213" s="178" t="s">
        <v>1199</v>
      </c>
      <c r="H1213" s="178" t="s">
        <v>31</v>
      </c>
      <c r="I1213" s="178" t="s">
        <v>1199</v>
      </c>
      <c r="J1213" s="178" t="s">
        <v>4900</v>
      </c>
      <c r="K1213" s="178" t="s">
        <v>4831</v>
      </c>
      <c r="L1213" s="180">
        <v>10</v>
      </c>
      <c r="M1213" s="181">
        <v>623</v>
      </c>
      <c r="N1213" s="2" t="str">
        <f>VLOOKUP($J1213,'Material category'!B:D,2,0)</f>
        <v>WC GR</v>
      </c>
      <c r="O1213" s="123">
        <f>VLOOKUP(E1213,'Billing Type Category'!A:C,3,0)*$L1213</f>
        <v>10</v>
      </c>
      <c r="P1213" s="123">
        <f>VLOOKUP($J1213,'Material category'!B:F,5,FALSE)*O1213</f>
        <v>627.9</v>
      </c>
      <c r="Q1213" s="123">
        <f t="shared" si="90"/>
        <v>4.8999999999999773</v>
      </c>
      <c r="R1213" s="6">
        <f>VLOOKUP(E1213,'Billing Type Category'!A:C,3,0)*M1213</f>
        <v>623</v>
      </c>
      <c r="S1213" s="6">
        <f>VLOOKUP($J1213,'Material category'!B:F,4,FALSE)*O1213</f>
        <v>720</v>
      </c>
      <c r="T1213" s="6">
        <f t="shared" si="91"/>
        <v>47.10280373831776</v>
      </c>
      <c r="U1213" s="6">
        <f t="shared" si="92"/>
        <v>670.10280373831779</v>
      </c>
      <c r="V1213" s="2" t="str">
        <f>VLOOKUP($J1213,'Material category'!B:D,3,0)</f>
        <v>WI</v>
      </c>
      <c r="W1213" s="2" t="str">
        <f>VLOOKUP(G1213,'Cust Category'!A:C,3,0)</f>
        <v>Key Account</v>
      </c>
      <c r="X1213" s="2" t="str">
        <f>VLOOKUP(G1213,'Cust Category'!A:C,2,0)</f>
        <v>VILLA MARKET J.P. CO., LTD.</v>
      </c>
      <c r="Y1213" s="31">
        <f t="shared" si="93"/>
        <v>62.79</v>
      </c>
      <c r="Z1213">
        <f t="shared" si="94"/>
        <v>72</v>
      </c>
    </row>
    <row r="1214" spans="1:26">
      <c r="A1214" s="179">
        <v>45824</v>
      </c>
      <c r="B1214" s="178" t="s">
        <v>5793</v>
      </c>
      <c r="C1214" s="178" t="s">
        <v>5794</v>
      </c>
      <c r="D1214" s="178" t="s">
        <v>12</v>
      </c>
      <c r="E1214" s="178" t="s">
        <v>17</v>
      </c>
      <c r="F1214" s="178" t="s">
        <v>5795</v>
      </c>
      <c r="G1214" s="178" t="s">
        <v>1199</v>
      </c>
      <c r="H1214" s="178" t="s">
        <v>31</v>
      </c>
      <c r="I1214" s="178" t="s">
        <v>1199</v>
      </c>
      <c r="J1214" s="178" t="s">
        <v>4782</v>
      </c>
      <c r="K1214" s="178" t="s">
        <v>4833</v>
      </c>
      <c r="L1214" s="180">
        <v>10</v>
      </c>
      <c r="M1214" s="181">
        <v>619.4</v>
      </c>
      <c r="N1214" s="2" t="str">
        <f>VLOOKUP($J1214,'Material category'!B:D,2,0)</f>
        <v>CA BL</v>
      </c>
      <c r="O1214" s="123">
        <f>VLOOKUP(E1214,'Billing Type Category'!A:C,3,0)*$L1214</f>
        <v>10</v>
      </c>
      <c r="P1214" s="123">
        <f>VLOOKUP($J1214,'Material category'!B:F,5,FALSE)*O1214</f>
        <v>627.9</v>
      </c>
      <c r="Q1214" s="123">
        <f t="shared" si="90"/>
        <v>8.5</v>
      </c>
      <c r="R1214" s="6">
        <f>VLOOKUP(E1214,'Billing Type Category'!A:C,3,0)*M1214</f>
        <v>619.4</v>
      </c>
      <c r="S1214" s="6">
        <f>VLOOKUP($J1214,'Material category'!B:F,4,FALSE)*O1214</f>
        <v>720</v>
      </c>
      <c r="T1214" s="6">
        <f t="shared" si="91"/>
        <v>47.10280373831776</v>
      </c>
      <c r="U1214" s="6">
        <f t="shared" si="92"/>
        <v>666.50280373831777</v>
      </c>
      <c r="V1214" s="2" t="str">
        <f>VLOOKUP($J1214,'Material category'!B:D,3,0)</f>
        <v>CA</v>
      </c>
      <c r="W1214" s="2" t="str">
        <f>VLOOKUP(G1214,'Cust Category'!A:C,3,0)</f>
        <v>Key Account</v>
      </c>
      <c r="X1214" s="2" t="str">
        <f>VLOOKUP(G1214,'Cust Category'!A:C,2,0)</f>
        <v>VILLA MARKET J.P. CO., LTD.</v>
      </c>
      <c r="Y1214" s="31">
        <f t="shared" si="93"/>
        <v>62.79</v>
      </c>
      <c r="Z1214">
        <f t="shared" si="94"/>
        <v>72</v>
      </c>
    </row>
    <row r="1215" spans="1:26">
      <c r="A1215" s="179">
        <v>45824</v>
      </c>
      <c r="B1215" s="178" t="s">
        <v>5796</v>
      </c>
      <c r="C1215" s="178" t="s">
        <v>5797</v>
      </c>
      <c r="D1215" s="178" t="s">
        <v>12</v>
      </c>
      <c r="E1215" s="178" t="s">
        <v>17</v>
      </c>
      <c r="F1215" s="178" t="s">
        <v>5798</v>
      </c>
      <c r="G1215" s="178" t="s">
        <v>1323</v>
      </c>
      <c r="H1215" s="178" t="s">
        <v>31</v>
      </c>
      <c r="I1215" s="178" t="s">
        <v>1323</v>
      </c>
      <c r="J1215" s="178" t="s">
        <v>4791</v>
      </c>
      <c r="K1215" s="178" t="s">
        <v>4820</v>
      </c>
      <c r="L1215" s="180">
        <v>20</v>
      </c>
      <c r="M1215" s="181">
        <v>2689.4</v>
      </c>
      <c r="N1215" s="2" t="str">
        <f>VLOOKUP($J1215,'Material category'!B:D,2,0)</f>
        <v>ME SB</v>
      </c>
      <c r="O1215" s="123">
        <f>VLOOKUP(E1215,'Billing Type Category'!A:C,3,0)*$L1215</f>
        <v>20</v>
      </c>
      <c r="P1215" s="123">
        <f>VLOOKUP($J1215,'Material category'!B:F,5,FALSE)*O1215</f>
        <v>2770.6</v>
      </c>
      <c r="Q1215" s="123">
        <f t="shared" si="90"/>
        <v>81.199999999999818</v>
      </c>
      <c r="R1215" s="6">
        <f>VLOOKUP(E1215,'Billing Type Category'!A:C,3,0)*M1215</f>
        <v>2689.4</v>
      </c>
      <c r="S1215" s="6">
        <f>VLOOKUP($J1215,'Material category'!B:F,4,FALSE)*O1215</f>
        <v>3200</v>
      </c>
      <c r="T1215" s="6">
        <f t="shared" si="91"/>
        <v>209.34579439252337</v>
      </c>
      <c r="U1215" s="6">
        <f t="shared" si="92"/>
        <v>2898.7457943925233</v>
      </c>
      <c r="V1215" s="2" t="str">
        <f>VLOOKUP($J1215,'Material category'!B:D,3,0)</f>
        <v>EV</v>
      </c>
      <c r="W1215" s="2" t="str">
        <f>VLOOKUP(G1215,'Cust Category'!A:C,3,0)</f>
        <v>Key Account</v>
      </c>
      <c r="X1215" s="2" t="str">
        <f>VLOOKUP(G1215,'Cust Category'!A:C,2,0)</f>
        <v>VILLA MARKET J.P. CO., LTD.</v>
      </c>
      <c r="Y1215" s="31">
        <f t="shared" si="93"/>
        <v>138.53</v>
      </c>
      <c r="Z1215">
        <f t="shared" si="94"/>
        <v>160</v>
      </c>
    </row>
    <row r="1216" spans="1:26">
      <c r="A1216" s="179">
        <v>45824</v>
      </c>
      <c r="B1216" s="178" t="s">
        <v>5796</v>
      </c>
      <c r="C1216" s="178" t="s">
        <v>5797</v>
      </c>
      <c r="D1216" s="178" t="s">
        <v>12</v>
      </c>
      <c r="E1216" s="178" t="s">
        <v>17</v>
      </c>
      <c r="F1216" s="178" t="s">
        <v>5798</v>
      </c>
      <c r="G1216" s="178" t="s">
        <v>1323</v>
      </c>
      <c r="H1216" s="178" t="s">
        <v>31</v>
      </c>
      <c r="I1216" s="178" t="s">
        <v>1323</v>
      </c>
      <c r="J1216" s="178" t="s">
        <v>4782</v>
      </c>
      <c r="K1216" s="178" t="s">
        <v>4833</v>
      </c>
      <c r="L1216" s="180">
        <v>20</v>
      </c>
      <c r="M1216" s="181">
        <v>1238.8</v>
      </c>
      <c r="N1216" s="2" t="str">
        <f>VLOOKUP($J1216,'Material category'!B:D,2,0)</f>
        <v>CA BL</v>
      </c>
      <c r="O1216" s="123">
        <f>VLOOKUP(E1216,'Billing Type Category'!A:C,3,0)*$L1216</f>
        <v>20</v>
      </c>
      <c r="P1216" s="123">
        <f>VLOOKUP($J1216,'Material category'!B:F,5,FALSE)*O1216</f>
        <v>1255.8</v>
      </c>
      <c r="Q1216" s="123">
        <f t="shared" si="90"/>
        <v>17</v>
      </c>
      <c r="R1216" s="6">
        <f>VLOOKUP(E1216,'Billing Type Category'!A:C,3,0)*M1216</f>
        <v>1238.8</v>
      </c>
      <c r="S1216" s="6">
        <f>VLOOKUP($J1216,'Material category'!B:F,4,FALSE)*O1216</f>
        <v>1440</v>
      </c>
      <c r="T1216" s="6">
        <f t="shared" si="91"/>
        <v>94.205607476635521</v>
      </c>
      <c r="U1216" s="6">
        <f t="shared" si="92"/>
        <v>1333.0056074766355</v>
      </c>
      <c r="V1216" s="2" t="str">
        <f>VLOOKUP($J1216,'Material category'!B:D,3,0)</f>
        <v>CA</v>
      </c>
      <c r="W1216" s="2" t="str">
        <f>VLOOKUP(G1216,'Cust Category'!A:C,3,0)</f>
        <v>Key Account</v>
      </c>
      <c r="X1216" s="2" t="str">
        <f>VLOOKUP(G1216,'Cust Category'!A:C,2,0)</f>
        <v>VILLA MARKET J.P. CO., LTD.</v>
      </c>
      <c r="Y1216" s="31">
        <f t="shared" si="93"/>
        <v>62.79</v>
      </c>
      <c r="Z1216">
        <f t="shared" si="94"/>
        <v>72</v>
      </c>
    </row>
    <row r="1217" spans="1:26">
      <c r="A1217" s="179">
        <v>45824</v>
      </c>
      <c r="B1217" s="178" t="s">
        <v>5796</v>
      </c>
      <c r="C1217" s="178" t="s">
        <v>5797</v>
      </c>
      <c r="D1217" s="178" t="s">
        <v>12</v>
      </c>
      <c r="E1217" s="178" t="s">
        <v>17</v>
      </c>
      <c r="F1217" s="178" t="s">
        <v>5798</v>
      </c>
      <c r="G1217" s="178" t="s">
        <v>1323</v>
      </c>
      <c r="H1217" s="178" t="s">
        <v>31</v>
      </c>
      <c r="I1217" s="178" t="s">
        <v>1323</v>
      </c>
      <c r="J1217" s="178" t="s">
        <v>4786</v>
      </c>
      <c r="K1217" s="178" t="s">
        <v>4854</v>
      </c>
      <c r="L1217" s="180">
        <v>30</v>
      </c>
      <c r="M1217" s="181">
        <v>1858.2</v>
      </c>
      <c r="N1217" s="2" t="str">
        <f>VLOOKUP($J1217,'Material category'!B:D,2,0)</f>
        <v>CA MN</v>
      </c>
      <c r="O1217" s="123">
        <f>VLOOKUP(E1217,'Billing Type Category'!A:C,3,0)*$L1217</f>
        <v>30</v>
      </c>
      <c r="P1217" s="123">
        <f>VLOOKUP($J1217,'Material category'!B:F,5,FALSE)*O1217</f>
        <v>1883.7</v>
      </c>
      <c r="Q1217" s="123">
        <f t="shared" si="90"/>
        <v>25.5</v>
      </c>
      <c r="R1217" s="6">
        <f>VLOOKUP(E1217,'Billing Type Category'!A:C,3,0)*M1217</f>
        <v>1858.2</v>
      </c>
      <c r="S1217" s="6">
        <f>VLOOKUP($J1217,'Material category'!B:F,4,FALSE)*O1217</f>
        <v>2160</v>
      </c>
      <c r="T1217" s="6">
        <f t="shared" si="91"/>
        <v>141.30841121495328</v>
      </c>
      <c r="U1217" s="6">
        <f t="shared" si="92"/>
        <v>1999.5084112149534</v>
      </c>
      <c r="V1217" s="2" t="str">
        <f>VLOOKUP($J1217,'Material category'!B:D,3,0)</f>
        <v>CA</v>
      </c>
      <c r="W1217" s="2" t="str">
        <f>VLOOKUP(G1217,'Cust Category'!A:C,3,0)</f>
        <v>Key Account</v>
      </c>
      <c r="X1217" s="2" t="str">
        <f>VLOOKUP(G1217,'Cust Category'!A:C,2,0)</f>
        <v>VILLA MARKET J.P. CO., LTD.</v>
      </c>
      <c r="Y1217" s="31">
        <f t="shared" si="93"/>
        <v>62.79</v>
      </c>
      <c r="Z1217">
        <f t="shared" si="94"/>
        <v>72</v>
      </c>
    </row>
    <row r="1218" spans="1:26">
      <c r="A1218" s="179">
        <v>45824</v>
      </c>
      <c r="B1218" s="178" t="s">
        <v>5799</v>
      </c>
      <c r="C1218" s="178" t="s">
        <v>5800</v>
      </c>
      <c r="D1218" s="178" t="s">
        <v>12</v>
      </c>
      <c r="E1218" s="178" t="s">
        <v>17</v>
      </c>
      <c r="F1218" s="178" t="s">
        <v>5801</v>
      </c>
      <c r="G1218" s="178" t="s">
        <v>4814</v>
      </c>
      <c r="H1218" s="178" t="s">
        <v>31</v>
      </c>
      <c r="I1218" s="178" t="s">
        <v>4814</v>
      </c>
      <c r="J1218" s="178" t="s">
        <v>4801</v>
      </c>
      <c r="K1218" s="178" t="s">
        <v>4834</v>
      </c>
      <c r="L1218" s="180">
        <v>10</v>
      </c>
      <c r="M1218" s="181">
        <v>627.9</v>
      </c>
      <c r="N1218" s="2" t="str">
        <f>VLOOKUP($J1218,'Material category'!B:D,2,0)</f>
        <v>CA 100S YL</v>
      </c>
      <c r="O1218" s="123">
        <f>VLOOKUP(E1218,'Billing Type Category'!A:C,3,0)*$L1218</f>
        <v>10</v>
      </c>
      <c r="P1218" s="123">
        <f>VLOOKUP($J1218,'Material category'!B:F,5,FALSE)*O1218</f>
        <v>627.9</v>
      </c>
      <c r="Q1218" s="123">
        <f t="shared" ref="Q1218:Q1281" si="95">P1218-R1218</f>
        <v>0</v>
      </c>
      <c r="R1218" s="6">
        <f>VLOOKUP(E1218,'Billing Type Category'!A:C,3,0)*M1218</f>
        <v>627.9</v>
      </c>
      <c r="S1218" s="6">
        <f>VLOOKUP($J1218,'Material category'!B:F,4,FALSE)*O1218</f>
        <v>720</v>
      </c>
      <c r="T1218" s="6">
        <f t="shared" ref="T1218:T1281" si="96">S1218*7/107</f>
        <v>47.10280373831776</v>
      </c>
      <c r="U1218" s="6">
        <f t="shared" ref="U1218:U1281" si="97">R1218+T1218</f>
        <v>675.00280373831777</v>
      </c>
      <c r="V1218" s="2" t="str">
        <f>VLOOKUP($J1218,'Material category'!B:D,3,0)</f>
        <v>CAHD</v>
      </c>
      <c r="W1218" s="2" t="str">
        <f>VLOOKUP(G1218,'Cust Category'!A:C,3,0)</f>
        <v>Key Account</v>
      </c>
      <c r="X1218" s="2" t="str">
        <f>VLOOKUP(G1218,'Cust Category'!A:C,2,0)</f>
        <v>VILLA MARKET J.P. CO., LTD.</v>
      </c>
      <c r="Y1218" s="31">
        <f t="shared" ref="Y1218:Y1281" si="98">P1218/O1218</f>
        <v>62.79</v>
      </c>
      <c r="Z1218">
        <f t="shared" ref="Z1218:Z1281" si="99">S1218/O1218</f>
        <v>72</v>
      </c>
    </row>
    <row r="1219" spans="1:26">
      <c r="A1219" s="179">
        <v>45824</v>
      </c>
      <c r="B1219" s="178" t="s">
        <v>5802</v>
      </c>
      <c r="C1219" s="178" t="s">
        <v>5803</v>
      </c>
      <c r="D1219" s="178" t="s">
        <v>12</v>
      </c>
      <c r="E1219" s="178" t="s">
        <v>17</v>
      </c>
      <c r="F1219" s="178" t="s">
        <v>5804</v>
      </c>
      <c r="G1219" s="178" t="s">
        <v>4873</v>
      </c>
      <c r="H1219" s="178" t="s">
        <v>31</v>
      </c>
      <c r="I1219" s="178" t="s">
        <v>4873</v>
      </c>
      <c r="J1219" s="178" t="s">
        <v>4874</v>
      </c>
      <c r="K1219" s="178" t="s">
        <v>4822</v>
      </c>
      <c r="L1219" s="180">
        <v>60</v>
      </c>
      <c r="M1219" s="181">
        <v>6159.6</v>
      </c>
      <c r="N1219" s="2" t="str">
        <f>VLOOKUP($J1219,'Material category'!B:D,2,0)</f>
        <v>WI BL</v>
      </c>
      <c r="O1219" s="123">
        <f>VLOOKUP(E1219,'Billing Type Category'!A:C,3,0)*$L1219</f>
        <v>60</v>
      </c>
      <c r="P1219" s="123">
        <f>VLOOKUP($J1219,'Material category'!B:F,5,FALSE)*O1219</f>
        <v>6249</v>
      </c>
      <c r="Q1219" s="123">
        <f t="shared" si="95"/>
        <v>89.399999999999636</v>
      </c>
      <c r="R1219" s="6">
        <f>VLOOKUP(E1219,'Billing Type Category'!A:C,3,0)*M1219</f>
        <v>6159.6</v>
      </c>
      <c r="S1219" s="6">
        <f>VLOOKUP($J1219,'Material category'!B:F,4,FALSE)*O1219</f>
        <v>7200</v>
      </c>
      <c r="T1219" s="6">
        <f t="shared" si="96"/>
        <v>471.02803738317755</v>
      </c>
      <c r="U1219" s="6">
        <f t="shared" si="97"/>
        <v>6630.6280373831778</v>
      </c>
      <c r="V1219" s="2" t="str">
        <f>VLOOKUP($J1219,'Material category'!B:D,3,0)</f>
        <v>WI</v>
      </c>
      <c r="W1219" s="2" t="str">
        <f>VLOOKUP(G1219,'Cust Category'!A:C,3,0)</f>
        <v>Key Account</v>
      </c>
      <c r="X1219" s="2" t="str">
        <f>VLOOKUP(G1219,'Cust Category'!A:C,2,0)</f>
        <v>VILLA MARKET J.P. CO., LTD.</v>
      </c>
      <c r="Y1219" s="31">
        <f t="shared" si="98"/>
        <v>104.15</v>
      </c>
      <c r="Z1219">
        <f t="shared" si="99"/>
        <v>120</v>
      </c>
    </row>
    <row r="1220" spans="1:26">
      <c r="A1220" s="179">
        <v>45824</v>
      </c>
      <c r="B1220" s="178" t="s">
        <v>5805</v>
      </c>
      <c r="C1220" s="178" t="s">
        <v>5806</v>
      </c>
      <c r="D1220" s="178" t="s">
        <v>12</v>
      </c>
      <c r="E1220" s="178" t="s">
        <v>17</v>
      </c>
      <c r="F1220" s="178" t="s">
        <v>5807</v>
      </c>
      <c r="G1220" s="178" t="s">
        <v>3352</v>
      </c>
      <c r="H1220" s="178" t="s">
        <v>3353</v>
      </c>
      <c r="I1220" s="178" t="s">
        <v>3352</v>
      </c>
      <c r="J1220" s="178" t="s">
        <v>4791</v>
      </c>
      <c r="K1220" s="178" t="s">
        <v>4820</v>
      </c>
      <c r="L1220" s="180">
        <v>500</v>
      </c>
      <c r="M1220" s="181">
        <v>68570</v>
      </c>
      <c r="N1220" s="2" t="str">
        <f>VLOOKUP($J1220,'Material category'!B:D,2,0)</f>
        <v>ME SB</v>
      </c>
      <c r="O1220" s="123">
        <f>VLOOKUP(E1220,'Billing Type Category'!A:C,3,0)*$L1220</f>
        <v>500</v>
      </c>
      <c r="P1220" s="123">
        <f>VLOOKUP($J1220,'Material category'!B:F,5,FALSE)*O1220</f>
        <v>69265</v>
      </c>
      <c r="Q1220" s="123">
        <f t="shared" si="95"/>
        <v>695</v>
      </c>
      <c r="R1220" s="6">
        <f>VLOOKUP(E1220,'Billing Type Category'!A:C,3,0)*M1220</f>
        <v>68570</v>
      </c>
      <c r="S1220" s="6">
        <f>VLOOKUP($J1220,'Material category'!B:F,4,FALSE)*O1220</f>
        <v>80000</v>
      </c>
      <c r="T1220" s="6">
        <f t="shared" si="96"/>
        <v>5233.6448598130837</v>
      </c>
      <c r="U1220" s="6">
        <f t="shared" si="97"/>
        <v>73803.644859813081</v>
      </c>
      <c r="V1220" s="2" t="str">
        <f>VLOOKUP($J1220,'Material category'!B:D,3,0)</f>
        <v>EV</v>
      </c>
      <c r="W1220" s="2" t="str">
        <f>VLOOKUP(G1220,'Cust Category'!A:C,3,0)</f>
        <v>Distributor</v>
      </c>
      <c r="X1220" s="2" t="str">
        <f>VLOOKUP(G1220,'Cust Category'!A:C,2,0)</f>
        <v>SERICHAI AS&amp;D CO., LTD.</v>
      </c>
      <c r="Y1220" s="31">
        <f t="shared" si="98"/>
        <v>138.53</v>
      </c>
      <c r="Z1220">
        <f t="shared" si="99"/>
        <v>160</v>
      </c>
    </row>
    <row r="1221" spans="1:26">
      <c r="A1221" s="179">
        <v>45824</v>
      </c>
      <c r="B1221" s="178" t="s">
        <v>5805</v>
      </c>
      <c r="C1221" s="178" t="s">
        <v>5806</v>
      </c>
      <c r="D1221" s="178" t="s">
        <v>12</v>
      </c>
      <c r="E1221" s="178" t="s">
        <v>17</v>
      </c>
      <c r="F1221" s="178" t="s">
        <v>5807</v>
      </c>
      <c r="G1221" s="178" t="s">
        <v>3352</v>
      </c>
      <c r="H1221" s="178" t="s">
        <v>3353</v>
      </c>
      <c r="I1221" s="178" t="s">
        <v>3352</v>
      </c>
      <c r="J1221" s="178" t="s">
        <v>4898</v>
      </c>
      <c r="K1221" s="178" t="s">
        <v>4830</v>
      </c>
      <c r="L1221" s="180">
        <v>2000</v>
      </c>
      <c r="M1221" s="181">
        <v>124320</v>
      </c>
      <c r="N1221" s="2" t="str">
        <f>VLOOKUP($J1221,'Material category'!B:D,2,0)</f>
        <v>WC RE</v>
      </c>
      <c r="O1221" s="123">
        <f>VLOOKUP(E1221,'Billing Type Category'!A:C,3,0)*$L1221</f>
        <v>2000</v>
      </c>
      <c r="P1221" s="123">
        <f>VLOOKUP($J1221,'Material category'!B:F,5,FALSE)*O1221</f>
        <v>125580</v>
      </c>
      <c r="Q1221" s="123">
        <f t="shared" si="95"/>
        <v>1260</v>
      </c>
      <c r="R1221" s="6">
        <f>VLOOKUP(E1221,'Billing Type Category'!A:C,3,0)*M1221</f>
        <v>124320</v>
      </c>
      <c r="S1221" s="6">
        <f>VLOOKUP($J1221,'Material category'!B:F,4,FALSE)*O1221</f>
        <v>144000</v>
      </c>
      <c r="T1221" s="6">
        <f t="shared" si="96"/>
        <v>9420.5607476635505</v>
      </c>
      <c r="U1221" s="6">
        <f t="shared" si="97"/>
        <v>133740.56074766355</v>
      </c>
      <c r="V1221" s="2" t="str">
        <f>VLOOKUP($J1221,'Material category'!B:D,3,0)</f>
        <v>WI</v>
      </c>
      <c r="W1221" s="2" t="str">
        <f>VLOOKUP(G1221,'Cust Category'!A:C,3,0)</f>
        <v>Distributor</v>
      </c>
      <c r="X1221" s="2" t="str">
        <f>VLOOKUP(G1221,'Cust Category'!A:C,2,0)</f>
        <v>SERICHAI AS&amp;D CO., LTD.</v>
      </c>
      <c r="Y1221" s="31">
        <f t="shared" si="98"/>
        <v>62.79</v>
      </c>
      <c r="Z1221">
        <f t="shared" si="99"/>
        <v>72</v>
      </c>
    </row>
    <row r="1222" spans="1:26">
      <c r="A1222" s="179">
        <v>45824</v>
      </c>
      <c r="B1222" s="178" t="s">
        <v>5805</v>
      </c>
      <c r="C1222" s="178" t="s">
        <v>5806</v>
      </c>
      <c r="D1222" s="178" t="s">
        <v>12</v>
      </c>
      <c r="E1222" s="178" t="s">
        <v>17</v>
      </c>
      <c r="F1222" s="178" t="s">
        <v>5807</v>
      </c>
      <c r="G1222" s="178" t="s">
        <v>3352</v>
      </c>
      <c r="H1222" s="178" t="s">
        <v>3353</v>
      </c>
      <c r="I1222" s="178" t="s">
        <v>3352</v>
      </c>
      <c r="J1222" s="178" t="s">
        <v>4886</v>
      </c>
      <c r="K1222" s="178" t="s">
        <v>4829</v>
      </c>
      <c r="L1222" s="180">
        <v>2000</v>
      </c>
      <c r="M1222" s="181">
        <v>124320</v>
      </c>
      <c r="N1222" s="2" t="str">
        <f>VLOOKUP($J1222,'Material category'!B:D,2,0)</f>
        <v>WC BL</v>
      </c>
      <c r="O1222" s="123">
        <f>VLOOKUP(E1222,'Billing Type Category'!A:C,3,0)*$L1222</f>
        <v>2000</v>
      </c>
      <c r="P1222" s="123">
        <f>VLOOKUP($J1222,'Material category'!B:F,5,FALSE)*O1222</f>
        <v>125580</v>
      </c>
      <c r="Q1222" s="123">
        <f t="shared" si="95"/>
        <v>1260</v>
      </c>
      <c r="R1222" s="6">
        <f>VLOOKUP(E1222,'Billing Type Category'!A:C,3,0)*M1222</f>
        <v>124320</v>
      </c>
      <c r="S1222" s="6">
        <f>VLOOKUP($J1222,'Material category'!B:F,4,FALSE)*O1222</f>
        <v>144000</v>
      </c>
      <c r="T1222" s="6">
        <f t="shared" si="96"/>
        <v>9420.5607476635505</v>
      </c>
      <c r="U1222" s="6">
        <f t="shared" si="97"/>
        <v>133740.56074766355</v>
      </c>
      <c r="V1222" s="2" t="str">
        <f>VLOOKUP($J1222,'Material category'!B:D,3,0)</f>
        <v>WI</v>
      </c>
      <c r="W1222" s="2" t="str">
        <f>VLOOKUP(G1222,'Cust Category'!A:C,3,0)</f>
        <v>Distributor</v>
      </c>
      <c r="X1222" s="2" t="str">
        <f>VLOOKUP(G1222,'Cust Category'!A:C,2,0)</f>
        <v>SERICHAI AS&amp;D CO., LTD.</v>
      </c>
      <c r="Y1222" s="31">
        <f t="shared" si="98"/>
        <v>62.79</v>
      </c>
      <c r="Z1222">
        <f t="shared" si="99"/>
        <v>72</v>
      </c>
    </row>
    <row r="1223" spans="1:26">
      <c r="A1223" s="179">
        <v>45824</v>
      </c>
      <c r="B1223" s="178" t="s">
        <v>5805</v>
      </c>
      <c r="C1223" s="178" t="s">
        <v>5806</v>
      </c>
      <c r="D1223" s="178" t="s">
        <v>12</v>
      </c>
      <c r="E1223" s="178" t="s">
        <v>17</v>
      </c>
      <c r="F1223" s="178" t="s">
        <v>5807</v>
      </c>
      <c r="G1223" s="178" t="s">
        <v>3352</v>
      </c>
      <c r="H1223" s="178" t="s">
        <v>3353</v>
      </c>
      <c r="I1223" s="178" t="s">
        <v>3352</v>
      </c>
      <c r="J1223" s="178" t="s">
        <v>4900</v>
      </c>
      <c r="K1223" s="178" t="s">
        <v>4831</v>
      </c>
      <c r="L1223" s="180">
        <v>2000</v>
      </c>
      <c r="M1223" s="181">
        <v>124320</v>
      </c>
      <c r="N1223" s="2" t="str">
        <f>VLOOKUP($J1223,'Material category'!B:D,2,0)</f>
        <v>WC GR</v>
      </c>
      <c r="O1223" s="123">
        <f>VLOOKUP(E1223,'Billing Type Category'!A:C,3,0)*$L1223</f>
        <v>2000</v>
      </c>
      <c r="P1223" s="123">
        <f>VLOOKUP($J1223,'Material category'!B:F,5,FALSE)*O1223</f>
        <v>125580</v>
      </c>
      <c r="Q1223" s="123">
        <f t="shared" si="95"/>
        <v>1260</v>
      </c>
      <c r="R1223" s="6">
        <f>VLOOKUP(E1223,'Billing Type Category'!A:C,3,0)*M1223</f>
        <v>124320</v>
      </c>
      <c r="S1223" s="6">
        <f>VLOOKUP($J1223,'Material category'!B:F,4,FALSE)*O1223</f>
        <v>144000</v>
      </c>
      <c r="T1223" s="6">
        <f t="shared" si="96"/>
        <v>9420.5607476635505</v>
      </c>
      <c r="U1223" s="6">
        <f t="shared" si="97"/>
        <v>133740.56074766355</v>
      </c>
      <c r="V1223" s="2" t="str">
        <f>VLOOKUP($J1223,'Material category'!B:D,3,0)</f>
        <v>WI</v>
      </c>
      <c r="W1223" s="2" t="str">
        <f>VLOOKUP(G1223,'Cust Category'!A:C,3,0)</f>
        <v>Distributor</v>
      </c>
      <c r="X1223" s="2" t="str">
        <f>VLOOKUP(G1223,'Cust Category'!A:C,2,0)</f>
        <v>SERICHAI AS&amp;D CO., LTD.</v>
      </c>
      <c r="Y1223" s="31">
        <f t="shared" si="98"/>
        <v>62.79</v>
      </c>
      <c r="Z1223">
        <f t="shared" si="99"/>
        <v>72</v>
      </c>
    </row>
    <row r="1224" spans="1:26">
      <c r="A1224" s="179">
        <v>45824</v>
      </c>
      <c r="B1224" s="178" t="s">
        <v>5805</v>
      </c>
      <c r="C1224" s="178" t="s">
        <v>5806</v>
      </c>
      <c r="D1224" s="178" t="s">
        <v>12</v>
      </c>
      <c r="E1224" s="178" t="s">
        <v>17</v>
      </c>
      <c r="F1224" s="178" t="s">
        <v>5807</v>
      </c>
      <c r="G1224" s="178" t="s">
        <v>3352</v>
      </c>
      <c r="H1224" s="178" t="s">
        <v>3353</v>
      </c>
      <c r="I1224" s="178" t="s">
        <v>3352</v>
      </c>
      <c r="J1224" s="178" t="s">
        <v>4785</v>
      </c>
      <c r="K1224" s="178" t="s">
        <v>4832</v>
      </c>
      <c r="L1224" s="180">
        <v>1469</v>
      </c>
      <c r="M1224" s="181">
        <v>91313.04</v>
      </c>
      <c r="N1224" s="2" t="str">
        <f>VLOOKUP($J1224,'Material category'!B:D,2,0)</f>
        <v>CA FL</v>
      </c>
      <c r="O1224" s="123">
        <f>VLOOKUP(E1224,'Billing Type Category'!A:C,3,0)*$L1224</f>
        <v>1469</v>
      </c>
      <c r="P1224" s="123">
        <f>VLOOKUP($J1224,'Material category'!B:F,5,FALSE)*O1224</f>
        <v>92238.51</v>
      </c>
      <c r="Q1224" s="123">
        <f t="shared" si="95"/>
        <v>925.47000000000116</v>
      </c>
      <c r="R1224" s="6">
        <f>VLOOKUP(E1224,'Billing Type Category'!A:C,3,0)*M1224</f>
        <v>91313.04</v>
      </c>
      <c r="S1224" s="6">
        <f>VLOOKUP($J1224,'Material category'!B:F,4,FALSE)*O1224</f>
        <v>105768</v>
      </c>
      <c r="T1224" s="6">
        <f t="shared" si="96"/>
        <v>6919.4018691588781</v>
      </c>
      <c r="U1224" s="6">
        <f t="shared" si="97"/>
        <v>98232.441869158865</v>
      </c>
      <c r="V1224" s="2" t="str">
        <f>VLOOKUP($J1224,'Material category'!B:D,3,0)</f>
        <v>CA</v>
      </c>
      <c r="W1224" s="2" t="str">
        <f>VLOOKUP(G1224,'Cust Category'!A:C,3,0)</f>
        <v>Distributor</v>
      </c>
      <c r="X1224" s="2" t="str">
        <f>VLOOKUP(G1224,'Cust Category'!A:C,2,0)</f>
        <v>SERICHAI AS&amp;D CO., LTD.</v>
      </c>
      <c r="Y1224" s="31">
        <f t="shared" si="98"/>
        <v>62.79</v>
      </c>
      <c r="Z1224">
        <f t="shared" si="99"/>
        <v>72</v>
      </c>
    </row>
    <row r="1225" spans="1:26">
      <c r="A1225" s="179">
        <v>45824</v>
      </c>
      <c r="B1225" s="178" t="s">
        <v>5805</v>
      </c>
      <c r="C1225" s="178" t="s">
        <v>5806</v>
      </c>
      <c r="D1225" s="178" t="s">
        <v>12</v>
      </c>
      <c r="E1225" s="178" t="s">
        <v>17</v>
      </c>
      <c r="F1225" s="178" t="s">
        <v>5807</v>
      </c>
      <c r="G1225" s="178" t="s">
        <v>3352</v>
      </c>
      <c r="H1225" s="178" t="s">
        <v>3353</v>
      </c>
      <c r="I1225" s="178" t="s">
        <v>3352</v>
      </c>
      <c r="J1225" s="178" t="s">
        <v>4785</v>
      </c>
      <c r="K1225" s="178" t="s">
        <v>4832</v>
      </c>
      <c r="L1225" s="180">
        <v>14531</v>
      </c>
      <c r="M1225" s="181">
        <v>903246.96</v>
      </c>
      <c r="N1225" s="2" t="str">
        <f>VLOOKUP($J1225,'Material category'!B:D,2,0)</f>
        <v>CA FL</v>
      </c>
      <c r="O1225" s="123">
        <f>VLOOKUP(E1225,'Billing Type Category'!A:C,3,0)*$L1225</f>
        <v>14531</v>
      </c>
      <c r="P1225" s="123">
        <f>VLOOKUP($J1225,'Material category'!B:F,5,FALSE)*O1225</f>
        <v>912401.49</v>
      </c>
      <c r="Q1225" s="123">
        <f t="shared" si="95"/>
        <v>9154.5300000000279</v>
      </c>
      <c r="R1225" s="6">
        <f>VLOOKUP(E1225,'Billing Type Category'!A:C,3,0)*M1225</f>
        <v>903246.96</v>
      </c>
      <c r="S1225" s="6">
        <f>VLOOKUP($J1225,'Material category'!B:F,4,FALSE)*O1225</f>
        <v>1046232</v>
      </c>
      <c r="T1225" s="6">
        <f t="shared" si="96"/>
        <v>68445.084112149532</v>
      </c>
      <c r="U1225" s="6">
        <f t="shared" si="97"/>
        <v>971692.04411214951</v>
      </c>
      <c r="V1225" s="2" t="str">
        <f>VLOOKUP($J1225,'Material category'!B:D,3,0)</f>
        <v>CA</v>
      </c>
      <c r="W1225" s="2" t="str">
        <f>VLOOKUP(G1225,'Cust Category'!A:C,3,0)</f>
        <v>Distributor</v>
      </c>
      <c r="X1225" s="2" t="str">
        <f>VLOOKUP(G1225,'Cust Category'!A:C,2,0)</f>
        <v>SERICHAI AS&amp;D CO., LTD.</v>
      </c>
      <c r="Y1225" s="31">
        <f t="shared" si="98"/>
        <v>62.79</v>
      </c>
      <c r="Z1225">
        <f t="shared" si="99"/>
        <v>72</v>
      </c>
    </row>
    <row r="1226" spans="1:26">
      <c r="A1226" s="179">
        <v>45824</v>
      </c>
      <c r="B1226" s="178" t="s">
        <v>5805</v>
      </c>
      <c r="C1226" s="178" t="s">
        <v>5806</v>
      </c>
      <c r="D1226" s="178" t="s">
        <v>12</v>
      </c>
      <c r="E1226" s="178" t="s">
        <v>17</v>
      </c>
      <c r="F1226" s="178" t="s">
        <v>5807</v>
      </c>
      <c r="G1226" s="178" t="s">
        <v>3352</v>
      </c>
      <c r="H1226" s="178" t="s">
        <v>3353</v>
      </c>
      <c r="I1226" s="178" t="s">
        <v>3352</v>
      </c>
      <c r="J1226" s="178" t="s">
        <v>4782</v>
      </c>
      <c r="K1226" s="178" t="s">
        <v>4833</v>
      </c>
      <c r="L1226" s="180">
        <v>2000</v>
      </c>
      <c r="M1226" s="181">
        <v>124320</v>
      </c>
      <c r="N1226" s="2" t="str">
        <f>VLOOKUP($J1226,'Material category'!B:D,2,0)</f>
        <v>CA BL</v>
      </c>
      <c r="O1226" s="123">
        <f>VLOOKUP(E1226,'Billing Type Category'!A:C,3,0)*$L1226</f>
        <v>2000</v>
      </c>
      <c r="P1226" s="123">
        <f>VLOOKUP($J1226,'Material category'!B:F,5,FALSE)*O1226</f>
        <v>125580</v>
      </c>
      <c r="Q1226" s="123">
        <f t="shared" si="95"/>
        <v>1260</v>
      </c>
      <c r="R1226" s="6">
        <f>VLOOKUP(E1226,'Billing Type Category'!A:C,3,0)*M1226</f>
        <v>124320</v>
      </c>
      <c r="S1226" s="6">
        <f>VLOOKUP($J1226,'Material category'!B:F,4,FALSE)*O1226</f>
        <v>144000</v>
      </c>
      <c r="T1226" s="6">
        <f t="shared" si="96"/>
        <v>9420.5607476635505</v>
      </c>
      <c r="U1226" s="6">
        <f t="shared" si="97"/>
        <v>133740.56074766355</v>
      </c>
      <c r="V1226" s="2" t="str">
        <f>VLOOKUP($J1226,'Material category'!B:D,3,0)</f>
        <v>CA</v>
      </c>
      <c r="W1226" s="2" t="str">
        <f>VLOOKUP(G1226,'Cust Category'!A:C,3,0)</f>
        <v>Distributor</v>
      </c>
      <c r="X1226" s="2" t="str">
        <f>VLOOKUP(G1226,'Cust Category'!A:C,2,0)</f>
        <v>SERICHAI AS&amp;D CO., LTD.</v>
      </c>
      <c r="Y1226" s="31">
        <f t="shared" si="98"/>
        <v>62.79</v>
      </c>
      <c r="Z1226">
        <f t="shared" si="99"/>
        <v>72</v>
      </c>
    </row>
    <row r="1227" spans="1:26">
      <c r="A1227" s="179">
        <v>45824</v>
      </c>
      <c r="B1227" s="178" t="s">
        <v>5805</v>
      </c>
      <c r="C1227" s="178" t="s">
        <v>5806</v>
      </c>
      <c r="D1227" s="178" t="s">
        <v>12</v>
      </c>
      <c r="E1227" s="178" t="s">
        <v>17</v>
      </c>
      <c r="F1227" s="178" t="s">
        <v>5807</v>
      </c>
      <c r="G1227" s="178" t="s">
        <v>3352</v>
      </c>
      <c r="H1227" s="178" t="s">
        <v>3353</v>
      </c>
      <c r="I1227" s="178" t="s">
        <v>3352</v>
      </c>
      <c r="J1227" s="178" t="s">
        <v>4786</v>
      </c>
      <c r="K1227" s="178" t="s">
        <v>4854</v>
      </c>
      <c r="L1227" s="180">
        <v>2000</v>
      </c>
      <c r="M1227" s="181">
        <v>124320</v>
      </c>
      <c r="N1227" s="2" t="str">
        <f>VLOOKUP($J1227,'Material category'!B:D,2,0)</f>
        <v>CA MN</v>
      </c>
      <c r="O1227" s="123">
        <f>VLOOKUP(E1227,'Billing Type Category'!A:C,3,0)*$L1227</f>
        <v>2000</v>
      </c>
      <c r="P1227" s="123">
        <f>VLOOKUP($J1227,'Material category'!B:F,5,FALSE)*O1227</f>
        <v>125580</v>
      </c>
      <c r="Q1227" s="123">
        <f t="shared" si="95"/>
        <v>1260</v>
      </c>
      <c r="R1227" s="6">
        <f>VLOOKUP(E1227,'Billing Type Category'!A:C,3,0)*M1227</f>
        <v>124320</v>
      </c>
      <c r="S1227" s="6">
        <f>VLOOKUP($J1227,'Material category'!B:F,4,FALSE)*O1227</f>
        <v>144000</v>
      </c>
      <c r="T1227" s="6">
        <f t="shared" si="96"/>
        <v>9420.5607476635505</v>
      </c>
      <c r="U1227" s="6">
        <f t="shared" si="97"/>
        <v>133740.56074766355</v>
      </c>
      <c r="V1227" s="2" t="str">
        <f>VLOOKUP($J1227,'Material category'!B:D,3,0)</f>
        <v>CA</v>
      </c>
      <c r="W1227" s="2" t="str">
        <f>VLOOKUP(G1227,'Cust Category'!A:C,3,0)</f>
        <v>Distributor</v>
      </c>
      <c r="X1227" s="2" t="str">
        <f>VLOOKUP(G1227,'Cust Category'!A:C,2,0)</f>
        <v>SERICHAI AS&amp;D CO., LTD.</v>
      </c>
      <c r="Y1227" s="31">
        <f t="shared" si="98"/>
        <v>62.79</v>
      </c>
      <c r="Z1227">
        <f t="shared" si="99"/>
        <v>72</v>
      </c>
    </row>
    <row r="1228" spans="1:26">
      <c r="A1228" s="179">
        <v>45824</v>
      </c>
      <c r="B1228" s="178" t="s">
        <v>5805</v>
      </c>
      <c r="C1228" s="178" t="s">
        <v>5806</v>
      </c>
      <c r="D1228" s="178" t="s">
        <v>12</v>
      </c>
      <c r="E1228" s="178" t="s">
        <v>17</v>
      </c>
      <c r="F1228" s="178" t="s">
        <v>5807</v>
      </c>
      <c r="G1228" s="178" t="s">
        <v>3352</v>
      </c>
      <c r="H1228" s="178" t="s">
        <v>3353</v>
      </c>
      <c r="I1228" s="178" t="s">
        <v>3352</v>
      </c>
      <c r="J1228" s="178" t="s">
        <v>4801</v>
      </c>
      <c r="K1228" s="178" t="s">
        <v>4834</v>
      </c>
      <c r="L1228" s="180">
        <v>7000</v>
      </c>
      <c r="M1228" s="181">
        <v>435120</v>
      </c>
      <c r="N1228" s="2" t="str">
        <f>VLOOKUP($J1228,'Material category'!B:D,2,0)</f>
        <v>CA 100S YL</v>
      </c>
      <c r="O1228" s="123">
        <f>VLOOKUP(E1228,'Billing Type Category'!A:C,3,0)*$L1228</f>
        <v>7000</v>
      </c>
      <c r="P1228" s="123">
        <f>VLOOKUP($J1228,'Material category'!B:F,5,FALSE)*O1228</f>
        <v>439530</v>
      </c>
      <c r="Q1228" s="123">
        <f t="shared" si="95"/>
        <v>4410</v>
      </c>
      <c r="R1228" s="6">
        <f>VLOOKUP(E1228,'Billing Type Category'!A:C,3,0)*M1228</f>
        <v>435120</v>
      </c>
      <c r="S1228" s="6">
        <f>VLOOKUP($J1228,'Material category'!B:F,4,FALSE)*O1228</f>
        <v>504000</v>
      </c>
      <c r="T1228" s="6">
        <f t="shared" si="96"/>
        <v>32971.962616822428</v>
      </c>
      <c r="U1228" s="6">
        <f t="shared" si="97"/>
        <v>468091.96261682245</v>
      </c>
      <c r="V1228" s="2" t="str">
        <f>VLOOKUP($J1228,'Material category'!B:D,3,0)</f>
        <v>CAHD</v>
      </c>
      <c r="W1228" s="2" t="str">
        <f>VLOOKUP(G1228,'Cust Category'!A:C,3,0)</f>
        <v>Distributor</v>
      </c>
      <c r="X1228" s="2" t="str">
        <f>VLOOKUP(G1228,'Cust Category'!A:C,2,0)</f>
        <v>SERICHAI AS&amp;D CO., LTD.</v>
      </c>
      <c r="Y1228" s="31">
        <f t="shared" si="98"/>
        <v>62.79</v>
      </c>
      <c r="Z1228">
        <f t="shared" si="99"/>
        <v>72</v>
      </c>
    </row>
    <row r="1229" spans="1:26">
      <c r="A1229" s="179">
        <v>45824</v>
      </c>
      <c r="B1229" s="178" t="s">
        <v>5805</v>
      </c>
      <c r="C1229" s="178" t="s">
        <v>5806</v>
      </c>
      <c r="D1229" s="178" t="s">
        <v>12</v>
      </c>
      <c r="E1229" s="178" t="s">
        <v>17</v>
      </c>
      <c r="F1229" s="178" t="s">
        <v>5807</v>
      </c>
      <c r="G1229" s="178" t="s">
        <v>3352</v>
      </c>
      <c r="H1229" s="178" t="s">
        <v>3353</v>
      </c>
      <c r="I1229" s="178" t="s">
        <v>3352</v>
      </c>
      <c r="J1229" s="178" t="s">
        <v>4806</v>
      </c>
      <c r="K1229" s="178" t="s">
        <v>4852</v>
      </c>
      <c r="L1229" s="180">
        <v>1500</v>
      </c>
      <c r="M1229" s="181">
        <v>93240</v>
      </c>
      <c r="N1229" s="2" t="str">
        <f>VLOOKUP($J1229,'Material category'!B:D,2,0)</f>
        <v>CA 100S GR</v>
      </c>
      <c r="O1229" s="123">
        <f>VLOOKUP(E1229,'Billing Type Category'!A:C,3,0)*$L1229</f>
        <v>1500</v>
      </c>
      <c r="P1229" s="123">
        <f>VLOOKUP($J1229,'Material category'!B:F,5,FALSE)*O1229</f>
        <v>94185</v>
      </c>
      <c r="Q1229" s="123">
        <f t="shared" si="95"/>
        <v>945</v>
      </c>
      <c r="R1229" s="6">
        <f>VLOOKUP(E1229,'Billing Type Category'!A:C,3,0)*M1229</f>
        <v>93240</v>
      </c>
      <c r="S1229" s="6">
        <f>VLOOKUP($J1229,'Material category'!B:F,4,FALSE)*O1229</f>
        <v>108000</v>
      </c>
      <c r="T1229" s="6">
        <f t="shared" si="96"/>
        <v>7065.4205607476633</v>
      </c>
      <c r="U1229" s="6">
        <f t="shared" si="97"/>
        <v>100305.42056074766</v>
      </c>
      <c r="V1229" s="2" t="str">
        <f>VLOOKUP($J1229,'Material category'!B:D,3,0)</f>
        <v>CAHD</v>
      </c>
      <c r="W1229" s="2" t="str">
        <f>VLOOKUP(G1229,'Cust Category'!A:C,3,0)</f>
        <v>Distributor</v>
      </c>
      <c r="X1229" s="2" t="str">
        <f>VLOOKUP(G1229,'Cust Category'!A:C,2,0)</f>
        <v>SERICHAI AS&amp;D CO., LTD.</v>
      </c>
      <c r="Y1229" s="31">
        <f t="shared" si="98"/>
        <v>62.79</v>
      </c>
      <c r="Z1229">
        <f t="shared" si="99"/>
        <v>72</v>
      </c>
    </row>
    <row r="1230" spans="1:26">
      <c r="A1230" s="179">
        <v>45824</v>
      </c>
      <c r="B1230" s="178" t="s">
        <v>5808</v>
      </c>
      <c r="C1230" s="178" t="s">
        <v>5809</v>
      </c>
      <c r="D1230" s="178" t="s">
        <v>12</v>
      </c>
      <c r="E1230" s="178" t="s">
        <v>17</v>
      </c>
      <c r="F1230" s="178" t="s">
        <v>5810</v>
      </c>
      <c r="G1230" s="178" t="s">
        <v>3352</v>
      </c>
      <c r="H1230" s="178" t="s">
        <v>3353</v>
      </c>
      <c r="I1230" s="178" t="s">
        <v>4789</v>
      </c>
      <c r="J1230" s="178" t="s">
        <v>4898</v>
      </c>
      <c r="K1230" s="178" t="s">
        <v>4830</v>
      </c>
      <c r="L1230" s="180">
        <v>2500</v>
      </c>
      <c r="M1230" s="181">
        <v>155400</v>
      </c>
      <c r="N1230" s="2" t="str">
        <f>VLOOKUP($J1230,'Material category'!B:D,2,0)</f>
        <v>WC RE</v>
      </c>
      <c r="O1230" s="123">
        <f>VLOOKUP(E1230,'Billing Type Category'!A:C,3,0)*$L1230</f>
        <v>2500</v>
      </c>
      <c r="P1230" s="123">
        <f>VLOOKUP($J1230,'Material category'!B:F,5,FALSE)*O1230</f>
        <v>156975</v>
      </c>
      <c r="Q1230" s="123">
        <f t="shared" si="95"/>
        <v>1575</v>
      </c>
      <c r="R1230" s="6">
        <f>VLOOKUP(E1230,'Billing Type Category'!A:C,3,0)*M1230</f>
        <v>155400</v>
      </c>
      <c r="S1230" s="6">
        <f>VLOOKUP($J1230,'Material category'!B:F,4,FALSE)*O1230</f>
        <v>180000</v>
      </c>
      <c r="T1230" s="6">
        <f t="shared" si="96"/>
        <v>11775.700934579439</v>
      </c>
      <c r="U1230" s="6">
        <f t="shared" si="97"/>
        <v>167175.70093457945</v>
      </c>
      <c r="V1230" s="2" t="str">
        <f>VLOOKUP($J1230,'Material category'!B:D,3,0)</f>
        <v>WI</v>
      </c>
      <c r="W1230" s="2" t="str">
        <f>VLOOKUP(G1230,'Cust Category'!A:C,3,0)</f>
        <v>Distributor</v>
      </c>
      <c r="X1230" s="2" t="str">
        <f>VLOOKUP(G1230,'Cust Category'!A:C,2,0)</f>
        <v>SERICHAI AS&amp;D CO., LTD.</v>
      </c>
      <c r="Y1230" s="31">
        <f t="shared" si="98"/>
        <v>62.79</v>
      </c>
      <c r="Z1230">
        <f t="shared" si="99"/>
        <v>72</v>
      </c>
    </row>
    <row r="1231" spans="1:26">
      <c r="A1231" s="179">
        <v>45824</v>
      </c>
      <c r="B1231" s="178" t="s">
        <v>5808</v>
      </c>
      <c r="C1231" s="178" t="s">
        <v>5809</v>
      </c>
      <c r="D1231" s="178" t="s">
        <v>12</v>
      </c>
      <c r="E1231" s="178" t="s">
        <v>17</v>
      </c>
      <c r="F1231" s="178" t="s">
        <v>5810</v>
      </c>
      <c r="G1231" s="178" t="s">
        <v>3352</v>
      </c>
      <c r="H1231" s="178" t="s">
        <v>3353</v>
      </c>
      <c r="I1231" s="178" t="s">
        <v>4789</v>
      </c>
      <c r="J1231" s="178" t="s">
        <v>4886</v>
      </c>
      <c r="K1231" s="178" t="s">
        <v>4829</v>
      </c>
      <c r="L1231" s="180">
        <v>2000</v>
      </c>
      <c r="M1231" s="181">
        <v>124320</v>
      </c>
      <c r="N1231" s="2" t="str">
        <f>VLOOKUP($J1231,'Material category'!B:D,2,0)</f>
        <v>WC BL</v>
      </c>
      <c r="O1231" s="123">
        <f>VLOOKUP(E1231,'Billing Type Category'!A:C,3,0)*$L1231</f>
        <v>2000</v>
      </c>
      <c r="P1231" s="123">
        <f>VLOOKUP($J1231,'Material category'!B:F,5,FALSE)*O1231</f>
        <v>125580</v>
      </c>
      <c r="Q1231" s="123">
        <f t="shared" si="95"/>
        <v>1260</v>
      </c>
      <c r="R1231" s="6">
        <f>VLOOKUP(E1231,'Billing Type Category'!A:C,3,0)*M1231</f>
        <v>124320</v>
      </c>
      <c r="S1231" s="6">
        <f>VLOOKUP($J1231,'Material category'!B:F,4,FALSE)*O1231</f>
        <v>144000</v>
      </c>
      <c r="T1231" s="6">
        <f t="shared" si="96"/>
        <v>9420.5607476635505</v>
      </c>
      <c r="U1231" s="6">
        <f t="shared" si="97"/>
        <v>133740.56074766355</v>
      </c>
      <c r="V1231" s="2" t="str">
        <f>VLOOKUP($J1231,'Material category'!B:D,3,0)</f>
        <v>WI</v>
      </c>
      <c r="W1231" s="2" t="str">
        <f>VLOOKUP(G1231,'Cust Category'!A:C,3,0)</f>
        <v>Distributor</v>
      </c>
      <c r="X1231" s="2" t="str">
        <f>VLOOKUP(G1231,'Cust Category'!A:C,2,0)</f>
        <v>SERICHAI AS&amp;D CO., LTD.</v>
      </c>
      <c r="Y1231" s="31">
        <f t="shared" si="98"/>
        <v>62.79</v>
      </c>
      <c r="Z1231">
        <f t="shared" si="99"/>
        <v>72</v>
      </c>
    </row>
    <row r="1232" spans="1:26">
      <c r="A1232" s="179">
        <v>45824</v>
      </c>
      <c r="B1232" s="178" t="s">
        <v>5808</v>
      </c>
      <c r="C1232" s="178" t="s">
        <v>5809</v>
      </c>
      <c r="D1232" s="178" t="s">
        <v>12</v>
      </c>
      <c r="E1232" s="178" t="s">
        <v>17</v>
      </c>
      <c r="F1232" s="178" t="s">
        <v>5810</v>
      </c>
      <c r="G1232" s="178" t="s">
        <v>3352</v>
      </c>
      <c r="H1232" s="178" t="s">
        <v>3353</v>
      </c>
      <c r="I1232" s="178" t="s">
        <v>4789</v>
      </c>
      <c r="J1232" s="178" t="s">
        <v>4900</v>
      </c>
      <c r="K1232" s="178" t="s">
        <v>4831</v>
      </c>
      <c r="L1232" s="180">
        <v>1500</v>
      </c>
      <c r="M1232" s="181">
        <v>93240</v>
      </c>
      <c r="N1232" s="2" t="str">
        <f>VLOOKUP($J1232,'Material category'!B:D,2,0)</f>
        <v>WC GR</v>
      </c>
      <c r="O1232" s="123">
        <f>VLOOKUP(E1232,'Billing Type Category'!A:C,3,0)*$L1232</f>
        <v>1500</v>
      </c>
      <c r="P1232" s="123">
        <f>VLOOKUP($J1232,'Material category'!B:F,5,FALSE)*O1232</f>
        <v>94185</v>
      </c>
      <c r="Q1232" s="123">
        <f t="shared" si="95"/>
        <v>945</v>
      </c>
      <c r="R1232" s="6">
        <f>VLOOKUP(E1232,'Billing Type Category'!A:C,3,0)*M1232</f>
        <v>93240</v>
      </c>
      <c r="S1232" s="6">
        <f>VLOOKUP($J1232,'Material category'!B:F,4,FALSE)*O1232</f>
        <v>108000</v>
      </c>
      <c r="T1232" s="6">
        <f t="shared" si="96"/>
        <v>7065.4205607476633</v>
      </c>
      <c r="U1232" s="6">
        <f t="shared" si="97"/>
        <v>100305.42056074766</v>
      </c>
      <c r="V1232" s="2" t="str">
        <f>VLOOKUP($J1232,'Material category'!B:D,3,0)</f>
        <v>WI</v>
      </c>
      <c r="W1232" s="2" t="str">
        <f>VLOOKUP(G1232,'Cust Category'!A:C,3,0)</f>
        <v>Distributor</v>
      </c>
      <c r="X1232" s="2" t="str">
        <f>VLOOKUP(G1232,'Cust Category'!A:C,2,0)</f>
        <v>SERICHAI AS&amp;D CO., LTD.</v>
      </c>
      <c r="Y1232" s="31">
        <f t="shared" si="98"/>
        <v>62.79</v>
      </c>
      <c r="Z1232">
        <f t="shared" si="99"/>
        <v>72</v>
      </c>
    </row>
    <row r="1233" spans="1:26">
      <c r="A1233" s="179">
        <v>45824</v>
      </c>
      <c r="B1233" s="178" t="s">
        <v>5808</v>
      </c>
      <c r="C1233" s="178" t="s">
        <v>5809</v>
      </c>
      <c r="D1233" s="178" t="s">
        <v>12</v>
      </c>
      <c r="E1233" s="178" t="s">
        <v>17</v>
      </c>
      <c r="F1233" s="178" t="s">
        <v>5810</v>
      </c>
      <c r="G1233" s="178" t="s">
        <v>3352</v>
      </c>
      <c r="H1233" s="178" t="s">
        <v>3353</v>
      </c>
      <c r="I1233" s="178" t="s">
        <v>4789</v>
      </c>
      <c r="J1233" s="178" t="s">
        <v>4785</v>
      </c>
      <c r="K1233" s="178" t="s">
        <v>4832</v>
      </c>
      <c r="L1233" s="180">
        <v>14000</v>
      </c>
      <c r="M1233" s="181">
        <v>870240</v>
      </c>
      <c r="N1233" s="2" t="str">
        <f>VLOOKUP($J1233,'Material category'!B:D,2,0)</f>
        <v>CA FL</v>
      </c>
      <c r="O1233" s="123">
        <f>VLOOKUP(E1233,'Billing Type Category'!A:C,3,0)*$L1233</f>
        <v>14000</v>
      </c>
      <c r="P1233" s="123">
        <f>VLOOKUP($J1233,'Material category'!B:F,5,FALSE)*O1233</f>
        <v>879060</v>
      </c>
      <c r="Q1233" s="123">
        <f t="shared" si="95"/>
        <v>8820</v>
      </c>
      <c r="R1233" s="6">
        <f>VLOOKUP(E1233,'Billing Type Category'!A:C,3,0)*M1233</f>
        <v>870240</v>
      </c>
      <c r="S1233" s="6">
        <f>VLOOKUP($J1233,'Material category'!B:F,4,FALSE)*O1233</f>
        <v>1008000</v>
      </c>
      <c r="T1233" s="6">
        <f t="shared" si="96"/>
        <v>65943.925233644855</v>
      </c>
      <c r="U1233" s="6">
        <f t="shared" si="97"/>
        <v>936183.9252336449</v>
      </c>
      <c r="V1233" s="2" t="str">
        <f>VLOOKUP($J1233,'Material category'!B:D,3,0)</f>
        <v>CA</v>
      </c>
      <c r="W1233" s="2" t="str">
        <f>VLOOKUP(G1233,'Cust Category'!A:C,3,0)</f>
        <v>Distributor</v>
      </c>
      <c r="X1233" s="2" t="str">
        <f>VLOOKUP(G1233,'Cust Category'!A:C,2,0)</f>
        <v>SERICHAI AS&amp;D CO., LTD.</v>
      </c>
      <c r="Y1233" s="31">
        <f t="shared" si="98"/>
        <v>62.79</v>
      </c>
      <c r="Z1233">
        <f t="shared" si="99"/>
        <v>72</v>
      </c>
    </row>
    <row r="1234" spans="1:26">
      <c r="A1234" s="179">
        <v>45824</v>
      </c>
      <c r="B1234" s="178" t="s">
        <v>5808</v>
      </c>
      <c r="C1234" s="178" t="s">
        <v>5809</v>
      </c>
      <c r="D1234" s="178" t="s">
        <v>12</v>
      </c>
      <c r="E1234" s="178" t="s">
        <v>17</v>
      </c>
      <c r="F1234" s="178" t="s">
        <v>5810</v>
      </c>
      <c r="G1234" s="178" t="s">
        <v>3352</v>
      </c>
      <c r="H1234" s="178" t="s">
        <v>3353</v>
      </c>
      <c r="I1234" s="178" t="s">
        <v>4789</v>
      </c>
      <c r="J1234" s="178" t="s">
        <v>4782</v>
      </c>
      <c r="K1234" s="178" t="s">
        <v>4833</v>
      </c>
      <c r="L1234" s="180">
        <v>3000</v>
      </c>
      <c r="M1234" s="181">
        <v>186480</v>
      </c>
      <c r="N1234" s="2" t="str">
        <f>VLOOKUP($J1234,'Material category'!B:D,2,0)</f>
        <v>CA BL</v>
      </c>
      <c r="O1234" s="123">
        <f>VLOOKUP(E1234,'Billing Type Category'!A:C,3,0)*$L1234</f>
        <v>3000</v>
      </c>
      <c r="P1234" s="123">
        <f>VLOOKUP($J1234,'Material category'!B:F,5,FALSE)*O1234</f>
        <v>188370</v>
      </c>
      <c r="Q1234" s="123">
        <f t="shared" si="95"/>
        <v>1890</v>
      </c>
      <c r="R1234" s="6">
        <f>VLOOKUP(E1234,'Billing Type Category'!A:C,3,0)*M1234</f>
        <v>186480</v>
      </c>
      <c r="S1234" s="6">
        <f>VLOOKUP($J1234,'Material category'!B:F,4,FALSE)*O1234</f>
        <v>216000</v>
      </c>
      <c r="T1234" s="6">
        <f t="shared" si="96"/>
        <v>14130.841121495327</v>
      </c>
      <c r="U1234" s="6">
        <f t="shared" si="97"/>
        <v>200610.84112149532</v>
      </c>
      <c r="V1234" s="2" t="str">
        <f>VLOOKUP($J1234,'Material category'!B:D,3,0)</f>
        <v>CA</v>
      </c>
      <c r="W1234" s="2" t="str">
        <f>VLOOKUP(G1234,'Cust Category'!A:C,3,0)</f>
        <v>Distributor</v>
      </c>
      <c r="X1234" s="2" t="str">
        <f>VLOOKUP(G1234,'Cust Category'!A:C,2,0)</f>
        <v>SERICHAI AS&amp;D CO., LTD.</v>
      </c>
      <c r="Y1234" s="31">
        <f t="shared" si="98"/>
        <v>62.79</v>
      </c>
      <c r="Z1234">
        <f t="shared" si="99"/>
        <v>72</v>
      </c>
    </row>
    <row r="1235" spans="1:26">
      <c r="A1235" s="179">
        <v>45824</v>
      </c>
      <c r="B1235" s="178" t="s">
        <v>5808</v>
      </c>
      <c r="C1235" s="178" t="s">
        <v>5809</v>
      </c>
      <c r="D1235" s="178" t="s">
        <v>12</v>
      </c>
      <c r="E1235" s="178" t="s">
        <v>17</v>
      </c>
      <c r="F1235" s="178" t="s">
        <v>5810</v>
      </c>
      <c r="G1235" s="178" t="s">
        <v>3352</v>
      </c>
      <c r="H1235" s="178" t="s">
        <v>3353</v>
      </c>
      <c r="I1235" s="178" t="s">
        <v>4789</v>
      </c>
      <c r="J1235" s="178" t="s">
        <v>4786</v>
      </c>
      <c r="K1235" s="178" t="s">
        <v>4854</v>
      </c>
      <c r="L1235" s="180">
        <v>1500</v>
      </c>
      <c r="M1235" s="181">
        <v>93240</v>
      </c>
      <c r="N1235" s="2" t="str">
        <f>VLOOKUP($J1235,'Material category'!B:D,2,0)</f>
        <v>CA MN</v>
      </c>
      <c r="O1235" s="123">
        <f>VLOOKUP(E1235,'Billing Type Category'!A:C,3,0)*$L1235</f>
        <v>1500</v>
      </c>
      <c r="P1235" s="123">
        <f>VLOOKUP($J1235,'Material category'!B:F,5,FALSE)*O1235</f>
        <v>94185</v>
      </c>
      <c r="Q1235" s="123">
        <f t="shared" si="95"/>
        <v>945</v>
      </c>
      <c r="R1235" s="6">
        <f>VLOOKUP(E1235,'Billing Type Category'!A:C,3,0)*M1235</f>
        <v>93240</v>
      </c>
      <c r="S1235" s="6">
        <f>VLOOKUP($J1235,'Material category'!B:F,4,FALSE)*O1235</f>
        <v>108000</v>
      </c>
      <c r="T1235" s="6">
        <f t="shared" si="96"/>
        <v>7065.4205607476633</v>
      </c>
      <c r="U1235" s="6">
        <f t="shared" si="97"/>
        <v>100305.42056074766</v>
      </c>
      <c r="V1235" s="2" t="str">
        <f>VLOOKUP($J1235,'Material category'!B:D,3,0)</f>
        <v>CA</v>
      </c>
      <c r="W1235" s="2" t="str">
        <f>VLOOKUP(G1235,'Cust Category'!A:C,3,0)</f>
        <v>Distributor</v>
      </c>
      <c r="X1235" s="2" t="str">
        <f>VLOOKUP(G1235,'Cust Category'!A:C,2,0)</f>
        <v>SERICHAI AS&amp;D CO., LTD.</v>
      </c>
      <c r="Y1235" s="31">
        <f t="shared" si="98"/>
        <v>62.79</v>
      </c>
      <c r="Z1235">
        <f t="shared" si="99"/>
        <v>72</v>
      </c>
    </row>
    <row r="1236" spans="1:26">
      <c r="A1236" s="179">
        <v>45824</v>
      </c>
      <c r="B1236" s="178" t="s">
        <v>5808</v>
      </c>
      <c r="C1236" s="178" t="s">
        <v>5809</v>
      </c>
      <c r="D1236" s="178" t="s">
        <v>12</v>
      </c>
      <c r="E1236" s="178" t="s">
        <v>17</v>
      </c>
      <c r="F1236" s="178" t="s">
        <v>5810</v>
      </c>
      <c r="G1236" s="178" t="s">
        <v>3352</v>
      </c>
      <c r="H1236" s="178" t="s">
        <v>3353</v>
      </c>
      <c r="I1236" s="178" t="s">
        <v>4789</v>
      </c>
      <c r="J1236" s="178" t="s">
        <v>4801</v>
      </c>
      <c r="K1236" s="178" t="s">
        <v>4834</v>
      </c>
      <c r="L1236" s="180">
        <v>5000</v>
      </c>
      <c r="M1236" s="181">
        <v>310800</v>
      </c>
      <c r="N1236" s="2" t="str">
        <f>VLOOKUP($J1236,'Material category'!B:D,2,0)</f>
        <v>CA 100S YL</v>
      </c>
      <c r="O1236" s="123">
        <f>VLOOKUP(E1236,'Billing Type Category'!A:C,3,0)*$L1236</f>
        <v>5000</v>
      </c>
      <c r="P1236" s="123">
        <f>VLOOKUP($J1236,'Material category'!B:F,5,FALSE)*O1236</f>
        <v>313950</v>
      </c>
      <c r="Q1236" s="123">
        <f t="shared" si="95"/>
        <v>3150</v>
      </c>
      <c r="R1236" s="6">
        <f>VLOOKUP(E1236,'Billing Type Category'!A:C,3,0)*M1236</f>
        <v>310800</v>
      </c>
      <c r="S1236" s="6">
        <f>VLOOKUP($J1236,'Material category'!B:F,4,FALSE)*O1236</f>
        <v>360000</v>
      </c>
      <c r="T1236" s="6">
        <f t="shared" si="96"/>
        <v>23551.401869158879</v>
      </c>
      <c r="U1236" s="6">
        <f t="shared" si="97"/>
        <v>334351.4018691589</v>
      </c>
      <c r="V1236" s="2" t="str">
        <f>VLOOKUP($J1236,'Material category'!B:D,3,0)</f>
        <v>CAHD</v>
      </c>
      <c r="W1236" s="2" t="str">
        <f>VLOOKUP(G1236,'Cust Category'!A:C,3,0)</f>
        <v>Distributor</v>
      </c>
      <c r="X1236" s="2" t="str">
        <f>VLOOKUP(G1236,'Cust Category'!A:C,2,0)</f>
        <v>SERICHAI AS&amp;D CO., LTD.</v>
      </c>
      <c r="Y1236" s="31">
        <f t="shared" si="98"/>
        <v>62.79</v>
      </c>
      <c r="Z1236">
        <f t="shared" si="99"/>
        <v>72</v>
      </c>
    </row>
    <row r="1237" spans="1:26">
      <c r="A1237" s="179">
        <v>45824</v>
      </c>
      <c r="B1237" s="178" t="s">
        <v>5808</v>
      </c>
      <c r="C1237" s="178" t="s">
        <v>5809</v>
      </c>
      <c r="D1237" s="178" t="s">
        <v>12</v>
      </c>
      <c r="E1237" s="178" t="s">
        <v>17</v>
      </c>
      <c r="F1237" s="178" t="s">
        <v>5810</v>
      </c>
      <c r="G1237" s="178" t="s">
        <v>3352</v>
      </c>
      <c r="H1237" s="178" t="s">
        <v>3353</v>
      </c>
      <c r="I1237" s="178" t="s">
        <v>4789</v>
      </c>
      <c r="J1237" s="178" t="s">
        <v>4806</v>
      </c>
      <c r="K1237" s="178" t="s">
        <v>4852</v>
      </c>
      <c r="L1237" s="180">
        <v>500</v>
      </c>
      <c r="M1237" s="181">
        <v>31080</v>
      </c>
      <c r="N1237" s="2" t="str">
        <f>VLOOKUP($J1237,'Material category'!B:D,2,0)</f>
        <v>CA 100S GR</v>
      </c>
      <c r="O1237" s="123">
        <f>VLOOKUP(E1237,'Billing Type Category'!A:C,3,0)*$L1237</f>
        <v>500</v>
      </c>
      <c r="P1237" s="123">
        <f>VLOOKUP($J1237,'Material category'!B:F,5,FALSE)*O1237</f>
        <v>31395</v>
      </c>
      <c r="Q1237" s="123">
        <f t="shared" si="95"/>
        <v>315</v>
      </c>
      <c r="R1237" s="6">
        <f>VLOOKUP(E1237,'Billing Type Category'!A:C,3,0)*M1237</f>
        <v>31080</v>
      </c>
      <c r="S1237" s="6">
        <f>VLOOKUP($J1237,'Material category'!B:F,4,FALSE)*O1237</f>
        <v>36000</v>
      </c>
      <c r="T1237" s="6">
        <f t="shared" si="96"/>
        <v>2355.1401869158876</v>
      </c>
      <c r="U1237" s="6">
        <f t="shared" si="97"/>
        <v>33435.140186915887</v>
      </c>
      <c r="V1237" s="2" t="str">
        <f>VLOOKUP($J1237,'Material category'!B:D,3,0)</f>
        <v>CAHD</v>
      </c>
      <c r="W1237" s="2" t="str">
        <f>VLOOKUP(G1237,'Cust Category'!A:C,3,0)</f>
        <v>Distributor</v>
      </c>
      <c r="X1237" s="2" t="str">
        <f>VLOOKUP(G1237,'Cust Category'!A:C,2,0)</f>
        <v>SERICHAI AS&amp;D CO., LTD.</v>
      </c>
      <c r="Y1237" s="31">
        <f t="shared" si="98"/>
        <v>62.79</v>
      </c>
      <c r="Z1237">
        <f t="shared" si="99"/>
        <v>72</v>
      </c>
    </row>
    <row r="1238" spans="1:26">
      <c r="A1238" s="179">
        <v>45812</v>
      </c>
      <c r="B1238" s="178" t="s">
        <v>5157</v>
      </c>
      <c r="C1238" s="178" t="s">
        <v>5158</v>
      </c>
      <c r="D1238" s="178" t="s">
        <v>1327</v>
      </c>
      <c r="E1238" s="178" t="s">
        <v>43</v>
      </c>
      <c r="F1238" s="178" t="s">
        <v>5159</v>
      </c>
      <c r="G1238" s="178" t="s">
        <v>1165</v>
      </c>
      <c r="H1238" s="178" t="s">
        <v>22</v>
      </c>
      <c r="I1238" s="178" t="s">
        <v>1383</v>
      </c>
      <c r="J1238" s="178" t="s">
        <v>4792</v>
      </c>
      <c r="K1238" s="178" t="s">
        <v>4851</v>
      </c>
      <c r="L1238" s="180">
        <v>1</v>
      </c>
      <c r="M1238" s="181">
        <v>142.93</v>
      </c>
      <c r="N1238" s="2" t="str">
        <f>VLOOKUP($J1238,'Material category'!B:D,2,0)</f>
        <v>ME OP</v>
      </c>
      <c r="O1238" s="123">
        <f>VLOOKUP(E1238,'Billing Type Category'!A:C,3,0)*$L1238</f>
        <v>-1</v>
      </c>
      <c r="P1238" s="123">
        <f>VLOOKUP($J1238,'Material category'!B:F,5,FALSE)*O1238</f>
        <v>-151.55000000000001</v>
      </c>
      <c r="Q1238" s="123">
        <f t="shared" si="95"/>
        <v>-8.6200000000000045</v>
      </c>
      <c r="R1238" s="6">
        <f>VLOOKUP(E1238,'Billing Type Category'!A:C,3,0)*M1238</f>
        <v>-142.93</v>
      </c>
      <c r="S1238" s="6">
        <f>VLOOKUP($J1238,'Material category'!B:F,4,FALSE)*O1238</f>
        <v>-175</v>
      </c>
      <c r="T1238" s="6">
        <f t="shared" si="96"/>
        <v>-11.448598130841122</v>
      </c>
      <c r="U1238" s="6">
        <f t="shared" si="97"/>
        <v>-154.37859813084114</v>
      </c>
      <c r="V1238" s="2" t="str">
        <f>VLOOKUP($J1238,'Material category'!B:D,3,0)</f>
        <v>EV</v>
      </c>
      <c r="W1238" s="2" t="str">
        <f>VLOOKUP(G1238,'Cust Category'!A:C,3,0)</f>
        <v>Key Account</v>
      </c>
      <c r="X1238" s="2" t="str">
        <f>VLOOKUP(G1238,'Cust Category'!A:C,2,0)</f>
        <v>CP All Public Company Limited</v>
      </c>
      <c r="Y1238" s="31">
        <f t="shared" si="98"/>
        <v>151.55000000000001</v>
      </c>
      <c r="Z1238">
        <f t="shared" si="99"/>
        <v>175</v>
      </c>
    </row>
    <row r="1239" spans="1:26">
      <c r="A1239" s="179">
        <v>45812</v>
      </c>
      <c r="B1239" s="178" t="s">
        <v>5157</v>
      </c>
      <c r="C1239" s="178" t="s">
        <v>5158</v>
      </c>
      <c r="D1239" s="178" t="s">
        <v>1327</v>
      </c>
      <c r="E1239" s="178" t="s">
        <v>43</v>
      </c>
      <c r="F1239" s="178" t="s">
        <v>5159</v>
      </c>
      <c r="G1239" s="178" t="s">
        <v>1165</v>
      </c>
      <c r="H1239" s="178" t="s">
        <v>22</v>
      </c>
      <c r="I1239" s="178" t="s">
        <v>1383</v>
      </c>
      <c r="J1239" s="178" t="s">
        <v>4886</v>
      </c>
      <c r="K1239" s="178" t="s">
        <v>4829</v>
      </c>
      <c r="L1239" s="180">
        <v>1</v>
      </c>
      <c r="M1239" s="181">
        <v>59.19</v>
      </c>
      <c r="N1239" s="2" t="str">
        <f>VLOOKUP($J1239,'Material category'!B:D,2,0)</f>
        <v>WC BL</v>
      </c>
      <c r="O1239" s="123">
        <f>VLOOKUP(E1239,'Billing Type Category'!A:C,3,0)*$L1239</f>
        <v>-1</v>
      </c>
      <c r="P1239" s="123">
        <f>VLOOKUP($J1239,'Material category'!B:F,5,FALSE)*O1239</f>
        <v>-62.79</v>
      </c>
      <c r="Q1239" s="123">
        <f t="shared" si="95"/>
        <v>-3.6000000000000014</v>
      </c>
      <c r="R1239" s="6">
        <f>VLOOKUP(E1239,'Billing Type Category'!A:C,3,0)*M1239</f>
        <v>-59.19</v>
      </c>
      <c r="S1239" s="6">
        <f>VLOOKUP($J1239,'Material category'!B:F,4,FALSE)*O1239</f>
        <v>-72</v>
      </c>
      <c r="T1239" s="6">
        <f t="shared" si="96"/>
        <v>-4.7102803738317753</v>
      </c>
      <c r="U1239" s="6">
        <f t="shared" si="97"/>
        <v>-63.900280373831777</v>
      </c>
      <c r="V1239" s="2" t="str">
        <f>VLOOKUP($J1239,'Material category'!B:D,3,0)</f>
        <v>WI</v>
      </c>
      <c r="W1239" s="2" t="str">
        <f>VLOOKUP(G1239,'Cust Category'!A:C,3,0)</f>
        <v>Key Account</v>
      </c>
      <c r="X1239" s="2" t="str">
        <f>VLOOKUP(G1239,'Cust Category'!A:C,2,0)</f>
        <v>CP All Public Company Limited</v>
      </c>
      <c r="Y1239" s="31">
        <f t="shared" si="98"/>
        <v>62.79</v>
      </c>
      <c r="Z1239">
        <f t="shared" si="99"/>
        <v>72</v>
      </c>
    </row>
    <row r="1240" spans="1:26">
      <c r="A1240" s="179">
        <v>45812</v>
      </c>
      <c r="B1240" s="178" t="s">
        <v>5160</v>
      </c>
      <c r="C1240" s="178" t="s">
        <v>5161</v>
      </c>
      <c r="D1240" s="178" t="s">
        <v>1327</v>
      </c>
      <c r="E1240" s="178" t="s">
        <v>43</v>
      </c>
      <c r="F1240" s="178" t="s">
        <v>5162</v>
      </c>
      <c r="G1240" s="178" t="s">
        <v>1165</v>
      </c>
      <c r="H1240" s="178" t="s">
        <v>22</v>
      </c>
      <c r="I1240" s="178" t="s">
        <v>1386</v>
      </c>
      <c r="J1240" s="178" t="s">
        <v>4782</v>
      </c>
      <c r="K1240" s="178" t="s">
        <v>4833</v>
      </c>
      <c r="L1240" s="180">
        <v>1</v>
      </c>
      <c r="M1240" s="181">
        <v>59.19</v>
      </c>
      <c r="N1240" s="2" t="str">
        <f>VLOOKUP($J1240,'Material category'!B:D,2,0)</f>
        <v>CA BL</v>
      </c>
      <c r="O1240" s="123">
        <f>VLOOKUP(E1240,'Billing Type Category'!A:C,3,0)*$L1240</f>
        <v>-1</v>
      </c>
      <c r="P1240" s="123">
        <f>VLOOKUP($J1240,'Material category'!B:F,5,FALSE)*O1240</f>
        <v>-62.79</v>
      </c>
      <c r="Q1240" s="123">
        <f t="shared" si="95"/>
        <v>-3.6000000000000014</v>
      </c>
      <c r="R1240" s="6">
        <f>VLOOKUP(E1240,'Billing Type Category'!A:C,3,0)*M1240</f>
        <v>-59.19</v>
      </c>
      <c r="S1240" s="6">
        <f>VLOOKUP($J1240,'Material category'!B:F,4,FALSE)*O1240</f>
        <v>-72</v>
      </c>
      <c r="T1240" s="6">
        <f t="shared" si="96"/>
        <v>-4.7102803738317753</v>
      </c>
      <c r="U1240" s="6">
        <f t="shared" si="97"/>
        <v>-63.900280373831777</v>
      </c>
      <c r="V1240" s="2" t="str">
        <f>VLOOKUP($J1240,'Material category'!B:D,3,0)</f>
        <v>CA</v>
      </c>
      <c r="W1240" s="2" t="str">
        <f>VLOOKUP(G1240,'Cust Category'!A:C,3,0)</f>
        <v>Key Account</v>
      </c>
      <c r="X1240" s="2" t="str">
        <f>VLOOKUP(G1240,'Cust Category'!A:C,2,0)</f>
        <v>CP All Public Company Limited</v>
      </c>
      <c r="Y1240" s="31">
        <f t="shared" si="98"/>
        <v>62.79</v>
      </c>
      <c r="Z1240">
        <f t="shared" si="99"/>
        <v>72</v>
      </c>
    </row>
    <row r="1241" spans="1:26">
      <c r="A1241" s="179">
        <v>45812</v>
      </c>
      <c r="B1241" s="178" t="s">
        <v>5160</v>
      </c>
      <c r="C1241" s="178" t="s">
        <v>5161</v>
      </c>
      <c r="D1241" s="178" t="s">
        <v>1327</v>
      </c>
      <c r="E1241" s="178" t="s">
        <v>43</v>
      </c>
      <c r="F1241" s="178" t="s">
        <v>5162</v>
      </c>
      <c r="G1241" s="178" t="s">
        <v>1165</v>
      </c>
      <c r="H1241" s="178" t="s">
        <v>22</v>
      </c>
      <c r="I1241" s="178" t="s">
        <v>1386</v>
      </c>
      <c r="J1241" s="178" t="s">
        <v>4874</v>
      </c>
      <c r="K1241" s="178" t="s">
        <v>4822</v>
      </c>
      <c r="L1241" s="180">
        <v>1</v>
      </c>
      <c r="M1241" s="181">
        <v>98.95</v>
      </c>
      <c r="N1241" s="2" t="str">
        <f>VLOOKUP($J1241,'Material category'!B:D,2,0)</f>
        <v>WI BL</v>
      </c>
      <c r="O1241" s="123">
        <f>VLOOKUP(E1241,'Billing Type Category'!A:C,3,0)*$L1241</f>
        <v>-1</v>
      </c>
      <c r="P1241" s="123">
        <f>VLOOKUP($J1241,'Material category'!B:F,5,FALSE)*O1241</f>
        <v>-104.15</v>
      </c>
      <c r="Q1241" s="123">
        <f t="shared" si="95"/>
        <v>-5.2000000000000028</v>
      </c>
      <c r="R1241" s="6">
        <f>VLOOKUP(E1241,'Billing Type Category'!A:C,3,0)*M1241</f>
        <v>-98.95</v>
      </c>
      <c r="S1241" s="6">
        <f>VLOOKUP($J1241,'Material category'!B:F,4,FALSE)*O1241</f>
        <v>-120</v>
      </c>
      <c r="T1241" s="6">
        <f t="shared" si="96"/>
        <v>-7.8504672897196262</v>
      </c>
      <c r="U1241" s="6">
        <f t="shared" si="97"/>
        <v>-106.80046728971963</v>
      </c>
      <c r="V1241" s="2" t="str">
        <f>VLOOKUP($J1241,'Material category'!B:D,3,0)</f>
        <v>WI</v>
      </c>
      <c r="W1241" s="2" t="str">
        <f>VLOOKUP(G1241,'Cust Category'!A:C,3,0)</f>
        <v>Key Account</v>
      </c>
      <c r="X1241" s="2" t="str">
        <f>VLOOKUP(G1241,'Cust Category'!A:C,2,0)</f>
        <v>CP All Public Company Limited</v>
      </c>
      <c r="Y1241" s="31">
        <f t="shared" si="98"/>
        <v>104.15</v>
      </c>
      <c r="Z1241">
        <f t="shared" si="99"/>
        <v>120</v>
      </c>
    </row>
    <row r="1242" spans="1:26">
      <c r="A1242" s="179">
        <v>45812</v>
      </c>
      <c r="B1242" s="178" t="s">
        <v>5160</v>
      </c>
      <c r="C1242" s="178" t="s">
        <v>5161</v>
      </c>
      <c r="D1242" s="178" t="s">
        <v>1327</v>
      </c>
      <c r="E1242" s="178" t="s">
        <v>43</v>
      </c>
      <c r="F1242" s="178" t="s">
        <v>5162</v>
      </c>
      <c r="G1242" s="178" t="s">
        <v>1165</v>
      </c>
      <c r="H1242" s="178" t="s">
        <v>22</v>
      </c>
      <c r="I1242" s="178" t="s">
        <v>1386</v>
      </c>
      <c r="J1242" s="178" t="s">
        <v>4790</v>
      </c>
      <c r="K1242" s="178" t="s">
        <v>4821</v>
      </c>
      <c r="L1242" s="180">
        <v>1</v>
      </c>
      <c r="M1242" s="181">
        <v>133.33000000000001</v>
      </c>
      <c r="N1242" s="2" t="str">
        <f>VLOOKUP($J1242,'Material category'!B:D,2,0)</f>
        <v>ME OB</v>
      </c>
      <c r="O1242" s="123">
        <f>VLOOKUP(E1242,'Billing Type Category'!A:C,3,0)*$L1242</f>
        <v>-1</v>
      </c>
      <c r="P1242" s="123">
        <f>VLOOKUP($J1242,'Material category'!B:F,5,FALSE)*O1242</f>
        <v>-138.53</v>
      </c>
      <c r="Q1242" s="123">
        <f t="shared" si="95"/>
        <v>-5.1999999999999886</v>
      </c>
      <c r="R1242" s="6">
        <f>VLOOKUP(E1242,'Billing Type Category'!A:C,3,0)*M1242</f>
        <v>-133.33000000000001</v>
      </c>
      <c r="S1242" s="6">
        <f>VLOOKUP($J1242,'Material category'!B:F,4,FALSE)*O1242</f>
        <v>-160</v>
      </c>
      <c r="T1242" s="6">
        <f t="shared" si="96"/>
        <v>-10.467289719626168</v>
      </c>
      <c r="U1242" s="6">
        <f t="shared" si="97"/>
        <v>-143.79728971962618</v>
      </c>
      <c r="V1242" s="2" t="str">
        <f>VLOOKUP($J1242,'Material category'!B:D,3,0)</f>
        <v>EV</v>
      </c>
      <c r="W1242" s="2" t="str">
        <f>VLOOKUP(G1242,'Cust Category'!A:C,3,0)</f>
        <v>Key Account</v>
      </c>
      <c r="X1242" s="2" t="str">
        <f>VLOOKUP(G1242,'Cust Category'!A:C,2,0)</f>
        <v>CP All Public Company Limited</v>
      </c>
      <c r="Y1242" s="31">
        <f t="shared" si="98"/>
        <v>138.53</v>
      </c>
      <c r="Z1242">
        <f t="shared" si="99"/>
        <v>160</v>
      </c>
    </row>
    <row r="1243" spans="1:26">
      <c r="A1243" s="179">
        <v>45812</v>
      </c>
      <c r="B1243" s="178" t="s">
        <v>5160</v>
      </c>
      <c r="C1243" s="178" t="s">
        <v>5161</v>
      </c>
      <c r="D1243" s="178" t="s">
        <v>1327</v>
      </c>
      <c r="E1243" s="178" t="s">
        <v>43</v>
      </c>
      <c r="F1243" s="178" t="s">
        <v>5162</v>
      </c>
      <c r="G1243" s="178" t="s">
        <v>1165</v>
      </c>
      <c r="H1243" s="178" t="s">
        <v>22</v>
      </c>
      <c r="I1243" s="178" t="s">
        <v>1386</v>
      </c>
      <c r="J1243" s="178" t="s">
        <v>4786</v>
      </c>
      <c r="K1243" s="178" t="s">
        <v>4854</v>
      </c>
      <c r="L1243" s="180">
        <v>1</v>
      </c>
      <c r="M1243" s="181">
        <v>59.19</v>
      </c>
      <c r="N1243" s="2" t="str">
        <f>VLOOKUP($J1243,'Material category'!B:D,2,0)</f>
        <v>CA MN</v>
      </c>
      <c r="O1243" s="123">
        <f>VLOOKUP(E1243,'Billing Type Category'!A:C,3,0)*$L1243</f>
        <v>-1</v>
      </c>
      <c r="P1243" s="123">
        <f>VLOOKUP($J1243,'Material category'!B:F,5,FALSE)*O1243</f>
        <v>-62.79</v>
      </c>
      <c r="Q1243" s="123">
        <f t="shared" si="95"/>
        <v>-3.6000000000000014</v>
      </c>
      <c r="R1243" s="6">
        <f>VLOOKUP(E1243,'Billing Type Category'!A:C,3,0)*M1243</f>
        <v>-59.19</v>
      </c>
      <c r="S1243" s="6">
        <f>VLOOKUP($J1243,'Material category'!B:F,4,FALSE)*O1243</f>
        <v>-72</v>
      </c>
      <c r="T1243" s="6">
        <f t="shared" si="96"/>
        <v>-4.7102803738317753</v>
      </c>
      <c r="U1243" s="6">
        <f t="shared" si="97"/>
        <v>-63.900280373831777</v>
      </c>
      <c r="V1243" s="2" t="str">
        <f>VLOOKUP($J1243,'Material category'!B:D,3,0)</f>
        <v>CA</v>
      </c>
      <c r="W1243" s="2" t="str">
        <f>VLOOKUP(G1243,'Cust Category'!A:C,3,0)</f>
        <v>Key Account</v>
      </c>
      <c r="X1243" s="2" t="str">
        <f>VLOOKUP(G1243,'Cust Category'!A:C,2,0)</f>
        <v>CP All Public Company Limited</v>
      </c>
      <c r="Y1243" s="31">
        <f t="shared" si="98"/>
        <v>62.79</v>
      </c>
      <c r="Z1243">
        <f t="shared" si="99"/>
        <v>72</v>
      </c>
    </row>
    <row r="1244" spans="1:26">
      <c r="A1244" s="179">
        <v>45812</v>
      </c>
      <c r="B1244" s="178" t="s">
        <v>5163</v>
      </c>
      <c r="C1244" s="178" t="s">
        <v>5164</v>
      </c>
      <c r="D1244" s="178" t="s">
        <v>1327</v>
      </c>
      <c r="E1244" s="178" t="s">
        <v>43</v>
      </c>
      <c r="F1244" s="178" t="s">
        <v>5165</v>
      </c>
      <c r="G1244" s="178" t="s">
        <v>1165</v>
      </c>
      <c r="H1244" s="178" t="s">
        <v>22</v>
      </c>
      <c r="I1244" s="178" t="s">
        <v>3339</v>
      </c>
      <c r="J1244" s="178" t="s">
        <v>4801</v>
      </c>
      <c r="K1244" s="178" t="s">
        <v>4834</v>
      </c>
      <c r="L1244" s="180">
        <v>1</v>
      </c>
      <c r="M1244" s="181">
        <v>59.19</v>
      </c>
      <c r="N1244" s="2" t="str">
        <f>VLOOKUP($J1244,'Material category'!B:D,2,0)</f>
        <v>CA 100S YL</v>
      </c>
      <c r="O1244" s="123">
        <f>VLOOKUP(E1244,'Billing Type Category'!A:C,3,0)*$L1244</f>
        <v>-1</v>
      </c>
      <c r="P1244" s="123">
        <f>VLOOKUP($J1244,'Material category'!B:F,5,FALSE)*O1244</f>
        <v>-62.79</v>
      </c>
      <c r="Q1244" s="123">
        <f t="shared" si="95"/>
        <v>-3.6000000000000014</v>
      </c>
      <c r="R1244" s="6">
        <f>VLOOKUP(E1244,'Billing Type Category'!A:C,3,0)*M1244</f>
        <v>-59.19</v>
      </c>
      <c r="S1244" s="6">
        <f>VLOOKUP($J1244,'Material category'!B:F,4,FALSE)*O1244</f>
        <v>-72</v>
      </c>
      <c r="T1244" s="6">
        <f t="shared" si="96"/>
        <v>-4.7102803738317753</v>
      </c>
      <c r="U1244" s="6">
        <f t="shared" si="97"/>
        <v>-63.900280373831777</v>
      </c>
      <c r="V1244" s="2" t="str">
        <f>VLOOKUP($J1244,'Material category'!B:D,3,0)</f>
        <v>CAHD</v>
      </c>
      <c r="W1244" s="2" t="str">
        <f>VLOOKUP(G1244,'Cust Category'!A:C,3,0)</f>
        <v>Key Account</v>
      </c>
      <c r="X1244" s="2" t="str">
        <f>VLOOKUP(G1244,'Cust Category'!A:C,2,0)</f>
        <v>CP All Public Company Limited</v>
      </c>
      <c r="Y1244" s="31">
        <f t="shared" si="98"/>
        <v>62.79</v>
      </c>
      <c r="Z1244">
        <f t="shared" si="99"/>
        <v>72</v>
      </c>
    </row>
    <row r="1245" spans="1:26">
      <c r="A1245" s="179">
        <v>45812</v>
      </c>
      <c r="B1245" s="178" t="s">
        <v>5166</v>
      </c>
      <c r="C1245" s="178" t="s">
        <v>5167</v>
      </c>
      <c r="D1245" s="178" t="s">
        <v>42</v>
      </c>
      <c r="E1245" s="178" t="s">
        <v>43</v>
      </c>
      <c r="F1245" s="178" t="s">
        <v>5168</v>
      </c>
      <c r="G1245" s="178" t="s">
        <v>1165</v>
      </c>
      <c r="H1245" s="178" t="s">
        <v>22</v>
      </c>
      <c r="I1245" s="178" t="s">
        <v>1382</v>
      </c>
      <c r="J1245" s="178" t="s">
        <v>4801</v>
      </c>
      <c r="K1245" s="178" t="s">
        <v>4834</v>
      </c>
      <c r="L1245" s="180">
        <v>483</v>
      </c>
      <c r="M1245" s="181">
        <v>28589.52</v>
      </c>
      <c r="N1245" s="2" t="str">
        <f>VLOOKUP($J1245,'Material category'!B:D,2,0)</f>
        <v>CA 100S YL</v>
      </c>
      <c r="O1245" s="123">
        <f>VLOOKUP(E1245,'Billing Type Category'!A:C,3,0)*$L1245</f>
        <v>-483</v>
      </c>
      <c r="P1245" s="123">
        <f>VLOOKUP($J1245,'Material category'!B:F,5,FALSE)*O1245</f>
        <v>-30327.57</v>
      </c>
      <c r="Q1245" s="123">
        <f t="shared" si="95"/>
        <v>-1738.0499999999993</v>
      </c>
      <c r="R1245" s="6">
        <f>VLOOKUP(E1245,'Billing Type Category'!A:C,3,0)*M1245</f>
        <v>-28589.52</v>
      </c>
      <c r="S1245" s="6">
        <f>VLOOKUP($J1245,'Material category'!B:F,4,FALSE)*O1245</f>
        <v>-34776</v>
      </c>
      <c r="T1245" s="6">
        <f t="shared" si="96"/>
        <v>-2275.0654205607475</v>
      </c>
      <c r="U1245" s="6">
        <f t="shared" si="97"/>
        <v>-30864.585420560747</v>
      </c>
      <c r="V1245" s="2" t="str">
        <f>VLOOKUP($J1245,'Material category'!B:D,3,0)</f>
        <v>CAHD</v>
      </c>
      <c r="W1245" s="2" t="str">
        <f>VLOOKUP(G1245,'Cust Category'!A:C,3,0)</f>
        <v>Key Account</v>
      </c>
      <c r="X1245" s="2" t="str">
        <f>VLOOKUP(G1245,'Cust Category'!A:C,2,0)</f>
        <v>CP All Public Company Limited</v>
      </c>
      <c r="Y1245" s="31">
        <f t="shared" si="98"/>
        <v>62.79</v>
      </c>
      <c r="Z1245">
        <f t="shared" si="99"/>
        <v>72</v>
      </c>
    </row>
    <row r="1246" spans="1:26">
      <c r="A1246" s="179">
        <v>45812</v>
      </c>
      <c r="B1246" s="178" t="s">
        <v>5166</v>
      </c>
      <c r="C1246" s="178" t="s">
        <v>5169</v>
      </c>
      <c r="D1246" s="178" t="s">
        <v>1327</v>
      </c>
      <c r="E1246" s="178" t="s">
        <v>43</v>
      </c>
      <c r="F1246" s="178" t="s">
        <v>5170</v>
      </c>
      <c r="G1246" s="178" t="s">
        <v>1165</v>
      </c>
      <c r="H1246" s="178" t="s">
        <v>22</v>
      </c>
      <c r="I1246" s="178" t="s">
        <v>1382</v>
      </c>
      <c r="J1246" s="178" t="s">
        <v>4801</v>
      </c>
      <c r="K1246" s="178" t="s">
        <v>4834</v>
      </c>
      <c r="L1246" s="180">
        <v>17</v>
      </c>
      <c r="M1246" s="181">
        <v>1006.25</v>
      </c>
      <c r="N1246" s="2" t="str">
        <f>VLOOKUP($J1246,'Material category'!B:D,2,0)</f>
        <v>CA 100S YL</v>
      </c>
      <c r="O1246" s="123">
        <f>VLOOKUP(E1246,'Billing Type Category'!A:C,3,0)*$L1246</f>
        <v>-17</v>
      </c>
      <c r="P1246" s="123">
        <f>VLOOKUP($J1246,'Material category'!B:F,5,FALSE)*O1246</f>
        <v>-1067.43</v>
      </c>
      <c r="Q1246" s="123">
        <f t="shared" si="95"/>
        <v>-61.180000000000064</v>
      </c>
      <c r="R1246" s="6">
        <f>VLOOKUP(E1246,'Billing Type Category'!A:C,3,0)*M1246</f>
        <v>-1006.25</v>
      </c>
      <c r="S1246" s="6">
        <f>VLOOKUP($J1246,'Material category'!B:F,4,FALSE)*O1246</f>
        <v>-1224</v>
      </c>
      <c r="T1246" s="6">
        <f t="shared" si="96"/>
        <v>-80.074766355140184</v>
      </c>
      <c r="U1246" s="6">
        <f t="shared" si="97"/>
        <v>-1086.3247663551401</v>
      </c>
      <c r="V1246" s="2" t="str">
        <f>VLOOKUP($J1246,'Material category'!B:D,3,0)</f>
        <v>CAHD</v>
      </c>
      <c r="W1246" s="2" t="str">
        <f>VLOOKUP(G1246,'Cust Category'!A:C,3,0)</f>
        <v>Key Account</v>
      </c>
      <c r="X1246" s="2" t="str">
        <f>VLOOKUP(G1246,'Cust Category'!A:C,2,0)</f>
        <v>CP All Public Company Limited</v>
      </c>
      <c r="Y1246" s="31">
        <f t="shared" si="98"/>
        <v>62.790000000000006</v>
      </c>
      <c r="Z1246">
        <f t="shared" si="99"/>
        <v>72</v>
      </c>
    </row>
    <row r="1247" spans="1:26">
      <c r="A1247" s="179">
        <v>45812</v>
      </c>
      <c r="B1247" s="178" t="s">
        <v>5171</v>
      </c>
      <c r="C1247" s="178" t="s">
        <v>5172</v>
      </c>
      <c r="D1247" s="178" t="s">
        <v>42</v>
      </c>
      <c r="E1247" s="178" t="s">
        <v>43</v>
      </c>
      <c r="F1247" s="178" t="s">
        <v>5173</v>
      </c>
      <c r="G1247" s="178" t="s">
        <v>1165</v>
      </c>
      <c r="H1247" s="178" t="s">
        <v>22</v>
      </c>
      <c r="I1247" s="178" t="s">
        <v>3343</v>
      </c>
      <c r="J1247" s="178" t="s">
        <v>4886</v>
      </c>
      <c r="K1247" s="178" t="s">
        <v>4829</v>
      </c>
      <c r="L1247" s="180">
        <v>499</v>
      </c>
      <c r="M1247" s="181">
        <v>29536.58</v>
      </c>
      <c r="N1247" s="2" t="str">
        <f>VLOOKUP($J1247,'Material category'!B:D,2,0)</f>
        <v>WC BL</v>
      </c>
      <c r="O1247" s="123">
        <f>VLOOKUP(E1247,'Billing Type Category'!A:C,3,0)*$L1247</f>
        <v>-499</v>
      </c>
      <c r="P1247" s="123">
        <f>VLOOKUP($J1247,'Material category'!B:F,5,FALSE)*O1247</f>
        <v>-31332.21</v>
      </c>
      <c r="Q1247" s="123">
        <f t="shared" si="95"/>
        <v>-1795.6299999999974</v>
      </c>
      <c r="R1247" s="6">
        <f>VLOOKUP(E1247,'Billing Type Category'!A:C,3,0)*M1247</f>
        <v>-29536.58</v>
      </c>
      <c r="S1247" s="6">
        <f>VLOOKUP($J1247,'Material category'!B:F,4,FALSE)*O1247</f>
        <v>-35928</v>
      </c>
      <c r="T1247" s="6">
        <f t="shared" si="96"/>
        <v>-2350.429906542056</v>
      </c>
      <c r="U1247" s="6">
        <f t="shared" si="97"/>
        <v>-31887.009906542058</v>
      </c>
      <c r="V1247" s="2" t="str">
        <f>VLOOKUP($J1247,'Material category'!B:D,3,0)</f>
        <v>WI</v>
      </c>
      <c r="W1247" s="2" t="str">
        <f>VLOOKUP(G1247,'Cust Category'!A:C,3,0)</f>
        <v>Key Account</v>
      </c>
      <c r="X1247" s="2" t="str">
        <f>VLOOKUP(G1247,'Cust Category'!A:C,2,0)</f>
        <v>CP All Public Company Limited</v>
      </c>
      <c r="Y1247" s="31">
        <f t="shared" si="98"/>
        <v>62.79</v>
      </c>
      <c r="Z1247">
        <f t="shared" si="99"/>
        <v>72</v>
      </c>
    </row>
    <row r="1248" spans="1:26">
      <c r="A1248" s="179">
        <v>45812</v>
      </c>
      <c r="B1248" s="178" t="s">
        <v>5171</v>
      </c>
      <c r="C1248" s="178" t="s">
        <v>5172</v>
      </c>
      <c r="D1248" s="178" t="s">
        <v>42</v>
      </c>
      <c r="E1248" s="178" t="s">
        <v>43</v>
      </c>
      <c r="F1248" s="178" t="s">
        <v>5173</v>
      </c>
      <c r="G1248" s="178" t="s">
        <v>1165</v>
      </c>
      <c r="H1248" s="178" t="s">
        <v>22</v>
      </c>
      <c r="I1248" s="178" t="s">
        <v>3343</v>
      </c>
      <c r="J1248" s="178" t="s">
        <v>4900</v>
      </c>
      <c r="K1248" s="178" t="s">
        <v>4831</v>
      </c>
      <c r="L1248" s="180">
        <v>490</v>
      </c>
      <c r="M1248" s="181">
        <v>29003.86</v>
      </c>
      <c r="N1248" s="2" t="str">
        <f>VLOOKUP($J1248,'Material category'!B:D,2,0)</f>
        <v>WC GR</v>
      </c>
      <c r="O1248" s="123">
        <f>VLOOKUP(E1248,'Billing Type Category'!A:C,3,0)*$L1248</f>
        <v>-490</v>
      </c>
      <c r="P1248" s="123">
        <f>VLOOKUP($J1248,'Material category'!B:F,5,FALSE)*O1248</f>
        <v>-30767.1</v>
      </c>
      <c r="Q1248" s="123">
        <f t="shared" si="95"/>
        <v>-1763.239999999998</v>
      </c>
      <c r="R1248" s="6">
        <f>VLOOKUP(E1248,'Billing Type Category'!A:C,3,0)*M1248</f>
        <v>-29003.86</v>
      </c>
      <c r="S1248" s="6">
        <f>VLOOKUP($J1248,'Material category'!B:F,4,FALSE)*O1248</f>
        <v>-35280</v>
      </c>
      <c r="T1248" s="6">
        <f t="shared" si="96"/>
        <v>-2308.0373831775701</v>
      </c>
      <c r="U1248" s="6">
        <f t="shared" si="97"/>
        <v>-31311.897383177569</v>
      </c>
      <c r="V1248" s="2" t="str">
        <f>VLOOKUP($J1248,'Material category'!B:D,3,0)</f>
        <v>WI</v>
      </c>
      <c r="W1248" s="2" t="str">
        <f>VLOOKUP(G1248,'Cust Category'!A:C,3,0)</f>
        <v>Key Account</v>
      </c>
      <c r="X1248" s="2" t="str">
        <f>VLOOKUP(G1248,'Cust Category'!A:C,2,0)</f>
        <v>CP All Public Company Limited</v>
      </c>
      <c r="Y1248" s="31">
        <f t="shared" si="98"/>
        <v>62.79</v>
      </c>
      <c r="Z1248">
        <f t="shared" si="99"/>
        <v>72</v>
      </c>
    </row>
    <row r="1249" spans="1:26">
      <c r="A1249" s="179">
        <v>45812</v>
      </c>
      <c r="B1249" s="178" t="s">
        <v>5171</v>
      </c>
      <c r="C1249" s="178" t="s">
        <v>5174</v>
      </c>
      <c r="D1249" s="178" t="s">
        <v>1327</v>
      </c>
      <c r="E1249" s="178" t="s">
        <v>43</v>
      </c>
      <c r="F1249" s="178" t="s">
        <v>5175</v>
      </c>
      <c r="G1249" s="178" t="s">
        <v>1165</v>
      </c>
      <c r="H1249" s="178" t="s">
        <v>22</v>
      </c>
      <c r="I1249" s="178" t="s">
        <v>3343</v>
      </c>
      <c r="J1249" s="178" t="s">
        <v>4886</v>
      </c>
      <c r="K1249" s="178" t="s">
        <v>4829</v>
      </c>
      <c r="L1249" s="180">
        <v>1</v>
      </c>
      <c r="M1249" s="181">
        <v>59.19</v>
      </c>
      <c r="N1249" s="2" t="str">
        <f>VLOOKUP($J1249,'Material category'!B:D,2,0)</f>
        <v>WC BL</v>
      </c>
      <c r="O1249" s="123">
        <f>VLOOKUP(E1249,'Billing Type Category'!A:C,3,0)*$L1249</f>
        <v>-1</v>
      </c>
      <c r="P1249" s="123">
        <f>VLOOKUP($J1249,'Material category'!B:F,5,FALSE)*O1249</f>
        <v>-62.79</v>
      </c>
      <c r="Q1249" s="123">
        <f t="shared" si="95"/>
        <v>-3.6000000000000014</v>
      </c>
      <c r="R1249" s="6">
        <f>VLOOKUP(E1249,'Billing Type Category'!A:C,3,0)*M1249</f>
        <v>-59.19</v>
      </c>
      <c r="S1249" s="6">
        <f>VLOOKUP($J1249,'Material category'!B:F,4,FALSE)*O1249</f>
        <v>-72</v>
      </c>
      <c r="T1249" s="6">
        <f t="shared" si="96"/>
        <v>-4.7102803738317753</v>
      </c>
      <c r="U1249" s="6">
        <f t="shared" si="97"/>
        <v>-63.900280373831777</v>
      </c>
      <c r="V1249" s="2" t="str">
        <f>VLOOKUP($J1249,'Material category'!B:D,3,0)</f>
        <v>WI</v>
      </c>
      <c r="W1249" s="2" t="str">
        <f>VLOOKUP(G1249,'Cust Category'!A:C,3,0)</f>
        <v>Key Account</v>
      </c>
      <c r="X1249" s="2" t="str">
        <f>VLOOKUP(G1249,'Cust Category'!A:C,2,0)</f>
        <v>CP All Public Company Limited</v>
      </c>
      <c r="Y1249" s="31">
        <f t="shared" si="98"/>
        <v>62.79</v>
      </c>
      <c r="Z1249">
        <f t="shared" si="99"/>
        <v>72</v>
      </c>
    </row>
    <row r="1250" spans="1:26">
      <c r="A1250" s="179">
        <v>45812</v>
      </c>
      <c r="B1250" s="178" t="s">
        <v>5171</v>
      </c>
      <c r="C1250" s="178" t="s">
        <v>5174</v>
      </c>
      <c r="D1250" s="178" t="s">
        <v>1327</v>
      </c>
      <c r="E1250" s="178" t="s">
        <v>43</v>
      </c>
      <c r="F1250" s="178" t="s">
        <v>5175</v>
      </c>
      <c r="G1250" s="178" t="s">
        <v>1165</v>
      </c>
      <c r="H1250" s="178" t="s">
        <v>22</v>
      </c>
      <c r="I1250" s="178" t="s">
        <v>3343</v>
      </c>
      <c r="J1250" s="178" t="s">
        <v>4900</v>
      </c>
      <c r="K1250" s="178" t="s">
        <v>4831</v>
      </c>
      <c r="L1250" s="180">
        <v>10</v>
      </c>
      <c r="M1250" s="181">
        <v>591.91</v>
      </c>
      <c r="N1250" s="2" t="str">
        <f>VLOOKUP($J1250,'Material category'!B:D,2,0)</f>
        <v>WC GR</v>
      </c>
      <c r="O1250" s="123">
        <f>VLOOKUP(E1250,'Billing Type Category'!A:C,3,0)*$L1250</f>
        <v>-10</v>
      </c>
      <c r="P1250" s="123">
        <f>VLOOKUP($J1250,'Material category'!B:F,5,FALSE)*O1250</f>
        <v>-627.9</v>
      </c>
      <c r="Q1250" s="123">
        <f t="shared" si="95"/>
        <v>-35.990000000000009</v>
      </c>
      <c r="R1250" s="6">
        <f>VLOOKUP(E1250,'Billing Type Category'!A:C,3,0)*M1250</f>
        <v>-591.91</v>
      </c>
      <c r="S1250" s="6">
        <f>VLOOKUP($J1250,'Material category'!B:F,4,FALSE)*O1250</f>
        <v>-720</v>
      </c>
      <c r="T1250" s="6">
        <f t="shared" si="96"/>
        <v>-47.10280373831776</v>
      </c>
      <c r="U1250" s="6">
        <f t="shared" si="97"/>
        <v>-639.01280373831776</v>
      </c>
      <c r="V1250" s="2" t="str">
        <f>VLOOKUP($J1250,'Material category'!B:D,3,0)</f>
        <v>WI</v>
      </c>
      <c r="W1250" s="2" t="str">
        <f>VLOOKUP(G1250,'Cust Category'!A:C,3,0)</f>
        <v>Key Account</v>
      </c>
      <c r="X1250" s="2" t="str">
        <f>VLOOKUP(G1250,'Cust Category'!A:C,2,0)</f>
        <v>CP All Public Company Limited</v>
      </c>
      <c r="Y1250" s="31">
        <f t="shared" si="98"/>
        <v>62.79</v>
      </c>
      <c r="Z1250">
        <f t="shared" si="99"/>
        <v>72</v>
      </c>
    </row>
    <row r="1251" spans="1:26">
      <c r="A1251" s="179">
        <v>45812</v>
      </c>
      <c r="B1251" s="178" t="s">
        <v>5176</v>
      </c>
      <c r="C1251" s="178" t="s">
        <v>5177</v>
      </c>
      <c r="D1251" s="178" t="s">
        <v>42</v>
      </c>
      <c r="E1251" s="178" t="s">
        <v>43</v>
      </c>
      <c r="F1251" s="178" t="s">
        <v>5178</v>
      </c>
      <c r="G1251" s="178" t="s">
        <v>1165</v>
      </c>
      <c r="H1251" s="178" t="s">
        <v>22</v>
      </c>
      <c r="I1251" s="178" t="s">
        <v>3343</v>
      </c>
      <c r="J1251" s="178" t="s">
        <v>4785</v>
      </c>
      <c r="K1251" s="178" t="s">
        <v>4832</v>
      </c>
      <c r="L1251" s="180">
        <v>494</v>
      </c>
      <c r="M1251" s="181">
        <v>29240.61</v>
      </c>
      <c r="N1251" s="2" t="str">
        <f>VLOOKUP($J1251,'Material category'!B:D,2,0)</f>
        <v>CA FL</v>
      </c>
      <c r="O1251" s="123">
        <f>VLOOKUP(E1251,'Billing Type Category'!A:C,3,0)*$L1251</f>
        <v>-494</v>
      </c>
      <c r="P1251" s="123">
        <f>VLOOKUP($J1251,'Material category'!B:F,5,FALSE)*O1251</f>
        <v>-31018.26</v>
      </c>
      <c r="Q1251" s="123">
        <f t="shared" si="95"/>
        <v>-1777.6499999999978</v>
      </c>
      <c r="R1251" s="6">
        <f>VLOOKUP(E1251,'Billing Type Category'!A:C,3,0)*M1251</f>
        <v>-29240.61</v>
      </c>
      <c r="S1251" s="6">
        <f>VLOOKUP($J1251,'Material category'!B:F,4,FALSE)*O1251</f>
        <v>-35568</v>
      </c>
      <c r="T1251" s="6">
        <f t="shared" si="96"/>
        <v>-2326.8785046728972</v>
      </c>
      <c r="U1251" s="6">
        <f t="shared" si="97"/>
        <v>-31567.488504672896</v>
      </c>
      <c r="V1251" s="2" t="str">
        <f>VLOOKUP($J1251,'Material category'!B:D,3,0)</f>
        <v>CA</v>
      </c>
      <c r="W1251" s="2" t="str">
        <f>VLOOKUP(G1251,'Cust Category'!A:C,3,0)</f>
        <v>Key Account</v>
      </c>
      <c r="X1251" s="2" t="str">
        <f>VLOOKUP(G1251,'Cust Category'!A:C,2,0)</f>
        <v>CP All Public Company Limited</v>
      </c>
      <c r="Y1251" s="31">
        <f t="shared" si="98"/>
        <v>62.79</v>
      </c>
      <c r="Z1251">
        <f t="shared" si="99"/>
        <v>72</v>
      </c>
    </row>
    <row r="1252" spans="1:26">
      <c r="A1252" s="179">
        <v>45812</v>
      </c>
      <c r="B1252" s="178" t="s">
        <v>5176</v>
      </c>
      <c r="C1252" s="178" t="s">
        <v>5179</v>
      </c>
      <c r="D1252" s="178" t="s">
        <v>1327</v>
      </c>
      <c r="E1252" s="178" t="s">
        <v>43</v>
      </c>
      <c r="F1252" s="178" t="s">
        <v>5180</v>
      </c>
      <c r="G1252" s="178" t="s">
        <v>1165</v>
      </c>
      <c r="H1252" s="178" t="s">
        <v>22</v>
      </c>
      <c r="I1252" s="178" t="s">
        <v>3343</v>
      </c>
      <c r="J1252" s="178" t="s">
        <v>4785</v>
      </c>
      <c r="K1252" s="178" t="s">
        <v>4832</v>
      </c>
      <c r="L1252" s="180">
        <v>6</v>
      </c>
      <c r="M1252" s="181">
        <v>355.15</v>
      </c>
      <c r="N1252" s="2" t="str">
        <f>VLOOKUP($J1252,'Material category'!B:D,2,0)</f>
        <v>CA FL</v>
      </c>
      <c r="O1252" s="123">
        <f>VLOOKUP(E1252,'Billing Type Category'!A:C,3,0)*$L1252</f>
        <v>-6</v>
      </c>
      <c r="P1252" s="123">
        <f>VLOOKUP($J1252,'Material category'!B:F,5,FALSE)*O1252</f>
        <v>-376.74</v>
      </c>
      <c r="Q1252" s="123">
        <f t="shared" si="95"/>
        <v>-21.590000000000032</v>
      </c>
      <c r="R1252" s="6">
        <f>VLOOKUP(E1252,'Billing Type Category'!A:C,3,0)*M1252</f>
        <v>-355.15</v>
      </c>
      <c r="S1252" s="6">
        <f>VLOOKUP($J1252,'Material category'!B:F,4,FALSE)*O1252</f>
        <v>-432</v>
      </c>
      <c r="T1252" s="6">
        <f t="shared" si="96"/>
        <v>-28.261682242990656</v>
      </c>
      <c r="U1252" s="6">
        <f t="shared" si="97"/>
        <v>-383.41168224299065</v>
      </c>
      <c r="V1252" s="2" t="str">
        <f>VLOOKUP($J1252,'Material category'!B:D,3,0)</f>
        <v>CA</v>
      </c>
      <c r="W1252" s="2" t="str">
        <f>VLOOKUP(G1252,'Cust Category'!A:C,3,0)</f>
        <v>Key Account</v>
      </c>
      <c r="X1252" s="2" t="str">
        <f>VLOOKUP(G1252,'Cust Category'!A:C,2,0)</f>
        <v>CP All Public Company Limited</v>
      </c>
      <c r="Y1252" s="31">
        <f t="shared" si="98"/>
        <v>62.79</v>
      </c>
      <c r="Z1252">
        <f t="shared" si="99"/>
        <v>72</v>
      </c>
    </row>
    <row r="1253" spans="1:26">
      <c r="A1253" s="179">
        <v>45812</v>
      </c>
      <c r="B1253" s="178" t="s">
        <v>5181</v>
      </c>
      <c r="C1253" s="178" t="s">
        <v>5182</v>
      </c>
      <c r="D1253" s="178" t="s">
        <v>42</v>
      </c>
      <c r="E1253" s="178" t="s">
        <v>43</v>
      </c>
      <c r="F1253" s="178" t="s">
        <v>5183</v>
      </c>
      <c r="G1253" s="178" t="s">
        <v>1165</v>
      </c>
      <c r="H1253" s="178" t="s">
        <v>22</v>
      </c>
      <c r="I1253" s="178" t="s">
        <v>1383</v>
      </c>
      <c r="J1253" s="178" t="s">
        <v>4785</v>
      </c>
      <c r="K1253" s="178" t="s">
        <v>4832</v>
      </c>
      <c r="L1253" s="180">
        <v>497</v>
      </c>
      <c r="M1253" s="181">
        <v>29418.19</v>
      </c>
      <c r="N1253" s="2" t="str">
        <f>VLOOKUP($J1253,'Material category'!B:D,2,0)</f>
        <v>CA FL</v>
      </c>
      <c r="O1253" s="123">
        <f>VLOOKUP(E1253,'Billing Type Category'!A:C,3,0)*$L1253</f>
        <v>-497</v>
      </c>
      <c r="P1253" s="123">
        <f>VLOOKUP($J1253,'Material category'!B:F,5,FALSE)*O1253</f>
        <v>-31206.63</v>
      </c>
      <c r="Q1253" s="123">
        <f t="shared" si="95"/>
        <v>-1788.4400000000023</v>
      </c>
      <c r="R1253" s="6">
        <f>VLOOKUP(E1253,'Billing Type Category'!A:C,3,0)*M1253</f>
        <v>-29418.19</v>
      </c>
      <c r="S1253" s="6">
        <f>VLOOKUP($J1253,'Material category'!B:F,4,FALSE)*O1253</f>
        <v>-35784</v>
      </c>
      <c r="T1253" s="6">
        <f t="shared" si="96"/>
        <v>-2341.0093457943926</v>
      </c>
      <c r="U1253" s="6">
        <f t="shared" si="97"/>
        <v>-31759.19934579439</v>
      </c>
      <c r="V1253" s="2" t="str">
        <f>VLOOKUP($J1253,'Material category'!B:D,3,0)</f>
        <v>CA</v>
      </c>
      <c r="W1253" s="2" t="str">
        <f>VLOOKUP(G1253,'Cust Category'!A:C,3,0)</f>
        <v>Key Account</v>
      </c>
      <c r="X1253" s="2" t="str">
        <f>VLOOKUP(G1253,'Cust Category'!A:C,2,0)</f>
        <v>CP All Public Company Limited</v>
      </c>
      <c r="Y1253" s="31">
        <f t="shared" si="98"/>
        <v>62.79</v>
      </c>
      <c r="Z1253">
        <f t="shared" si="99"/>
        <v>72</v>
      </c>
    </row>
    <row r="1254" spans="1:26">
      <c r="A1254" s="179">
        <v>45812</v>
      </c>
      <c r="B1254" s="178" t="s">
        <v>5181</v>
      </c>
      <c r="C1254" s="178" t="s">
        <v>5184</v>
      </c>
      <c r="D1254" s="178" t="s">
        <v>1327</v>
      </c>
      <c r="E1254" s="178" t="s">
        <v>43</v>
      </c>
      <c r="F1254" s="178" t="s">
        <v>5185</v>
      </c>
      <c r="G1254" s="178" t="s">
        <v>1165</v>
      </c>
      <c r="H1254" s="178" t="s">
        <v>22</v>
      </c>
      <c r="I1254" s="178" t="s">
        <v>1383</v>
      </c>
      <c r="J1254" s="178" t="s">
        <v>4785</v>
      </c>
      <c r="K1254" s="178" t="s">
        <v>4832</v>
      </c>
      <c r="L1254" s="180">
        <v>3</v>
      </c>
      <c r="M1254" s="181">
        <v>177.58</v>
      </c>
      <c r="N1254" s="2" t="str">
        <f>VLOOKUP($J1254,'Material category'!B:D,2,0)</f>
        <v>CA FL</v>
      </c>
      <c r="O1254" s="123">
        <f>VLOOKUP(E1254,'Billing Type Category'!A:C,3,0)*$L1254</f>
        <v>-3</v>
      </c>
      <c r="P1254" s="123">
        <f>VLOOKUP($J1254,'Material category'!B:F,5,FALSE)*O1254</f>
        <v>-188.37</v>
      </c>
      <c r="Q1254" s="123">
        <f t="shared" si="95"/>
        <v>-10.789999999999992</v>
      </c>
      <c r="R1254" s="6">
        <f>VLOOKUP(E1254,'Billing Type Category'!A:C,3,0)*M1254</f>
        <v>-177.58</v>
      </c>
      <c r="S1254" s="6">
        <f>VLOOKUP($J1254,'Material category'!B:F,4,FALSE)*O1254</f>
        <v>-216</v>
      </c>
      <c r="T1254" s="6">
        <f t="shared" si="96"/>
        <v>-14.130841121495328</v>
      </c>
      <c r="U1254" s="6">
        <f t="shared" si="97"/>
        <v>-191.71084112149535</v>
      </c>
      <c r="V1254" s="2" t="str">
        <f>VLOOKUP($J1254,'Material category'!B:D,3,0)</f>
        <v>CA</v>
      </c>
      <c r="W1254" s="2" t="str">
        <f>VLOOKUP(G1254,'Cust Category'!A:C,3,0)</f>
        <v>Key Account</v>
      </c>
      <c r="X1254" s="2" t="str">
        <f>VLOOKUP(G1254,'Cust Category'!A:C,2,0)</f>
        <v>CP All Public Company Limited</v>
      </c>
      <c r="Y1254" s="31">
        <f t="shared" si="98"/>
        <v>62.79</v>
      </c>
      <c r="Z1254">
        <f t="shared" si="99"/>
        <v>72</v>
      </c>
    </row>
    <row r="1255" spans="1:26">
      <c r="A1255" s="179">
        <v>45817</v>
      </c>
      <c r="B1255" s="178" t="s">
        <v>5396</v>
      </c>
      <c r="C1255" s="178" t="s">
        <v>5397</v>
      </c>
      <c r="D1255" s="178" t="s">
        <v>42</v>
      </c>
      <c r="E1255" s="178" t="s">
        <v>43</v>
      </c>
      <c r="F1255" s="178" t="s">
        <v>5398</v>
      </c>
      <c r="G1255" s="178" t="s">
        <v>1160</v>
      </c>
      <c r="H1255" s="178" t="s">
        <v>28</v>
      </c>
      <c r="I1255" s="178" t="s">
        <v>1160</v>
      </c>
      <c r="J1255" s="178" t="s">
        <v>4902</v>
      </c>
      <c r="K1255" s="178" t="s">
        <v>4821</v>
      </c>
      <c r="L1255" s="180">
        <v>100</v>
      </c>
      <c r="M1255" s="181">
        <v>13853</v>
      </c>
      <c r="N1255" s="2" t="str">
        <f>VLOOKUP($J1255,'Material category'!B:D,2,0)</f>
        <v>ME OB</v>
      </c>
      <c r="O1255" s="123">
        <f>VLOOKUP(E1255,'Billing Type Category'!A:C,3,0)*$L1255</f>
        <v>-100</v>
      </c>
      <c r="P1255" s="123">
        <f>VLOOKUP($J1255,'Material category'!B:F,5,FALSE)*O1255</f>
        <v>-13853</v>
      </c>
      <c r="Q1255" s="123">
        <f t="shared" si="95"/>
        <v>0</v>
      </c>
      <c r="R1255" s="6">
        <f>VLOOKUP(E1255,'Billing Type Category'!A:C,3,0)*M1255</f>
        <v>-13853</v>
      </c>
      <c r="S1255" s="6">
        <f>VLOOKUP($J1255,'Material category'!B:F,4,FALSE)*O1255</f>
        <v>-16000</v>
      </c>
      <c r="T1255" s="6">
        <f t="shared" si="96"/>
        <v>-1046.7289719626169</v>
      </c>
      <c r="U1255" s="6">
        <f t="shared" si="97"/>
        <v>-14899.728971962617</v>
      </c>
      <c r="V1255" s="2" t="str">
        <f>VLOOKUP($J1255,'Material category'!B:D,3,0)</f>
        <v>EV</v>
      </c>
      <c r="W1255" s="2" t="str">
        <f>VLOOKUP(G1255,'Cust Category'!A:C,3,0)</f>
        <v>Key Account</v>
      </c>
      <c r="X1255" s="2" t="str">
        <f>VLOOKUP(G1255,'Cust Category'!A:C,2,0)</f>
        <v>UFM Fuji Super Co.,Ltd.</v>
      </c>
      <c r="Y1255" s="31">
        <f t="shared" si="98"/>
        <v>138.53</v>
      </c>
      <c r="Z1255">
        <f t="shared" si="99"/>
        <v>160</v>
      </c>
    </row>
    <row r="1256" spans="1:26">
      <c r="A1256" s="179">
        <v>45817</v>
      </c>
      <c r="B1256" s="178" t="s">
        <v>5396</v>
      </c>
      <c r="C1256" s="178" t="s">
        <v>5397</v>
      </c>
      <c r="D1256" s="178" t="s">
        <v>42</v>
      </c>
      <c r="E1256" s="178" t="s">
        <v>43</v>
      </c>
      <c r="F1256" s="178" t="s">
        <v>5398</v>
      </c>
      <c r="G1256" s="178" t="s">
        <v>1160</v>
      </c>
      <c r="H1256" s="178" t="s">
        <v>28</v>
      </c>
      <c r="I1256" s="178" t="s">
        <v>1160</v>
      </c>
      <c r="J1256" s="178" t="s">
        <v>4791</v>
      </c>
      <c r="K1256" s="178" t="s">
        <v>4820</v>
      </c>
      <c r="L1256" s="180">
        <v>150</v>
      </c>
      <c r="M1256" s="181">
        <v>20667</v>
      </c>
      <c r="N1256" s="2" t="str">
        <f>VLOOKUP($J1256,'Material category'!B:D,2,0)</f>
        <v>ME SB</v>
      </c>
      <c r="O1256" s="123">
        <f>VLOOKUP(E1256,'Billing Type Category'!A:C,3,0)*$L1256</f>
        <v>-150</v>
      </c>
      <c r="P1256" s="123">
        <f>VLOOKUP($J1256,'Material category'!B:F,5,FALSE)*O1256</f>
        <v>-20779.5</v>
      </c>
      <c r="Q1256" s="123">
        <f t="shared" si="95"/>
        <v>-112.5</v>
      </c>
      <c r="R1256" s="6">
        <f>VLOOKUP(E1256,'Billing Type Category'!A:C,3,0)*M1256</f>
        <v>-20667</v>
      </c>
      <c r="S1256" s="6">
        <f>VLOOKUP($J1256,'Material category'!B:F,4,FALSE)*O1256</f>
        <v>-24000</v>
      </c>
      <c r="T1256" s="6">
        <f t="shared" si="96"/>
        <v>-1570.0934579439252</v>
      </c>
      <c r="U1256" s="6">
        <f t="shared" si="97"/>
        <v>-22237.093457943924</v>
      </c>
      <c r="V1256" s="2" t="str">
        <f>VLOOKUP($J1256,'Material category'!B:D,3,0)</f>
        <v>EV</v>
      </c>
      <c r="W1256" s="2" t="str">
        <f>VLOOKUP(G1256,'Cust Category'!A:C,3,0)</f>
        <v>Key Account</v>
      </c>
      <c r="X1256" s="2" t="str">
        <f>VLOOKUP(G1256,'Cust Category'!A:C,2,0)</f>
        <v>UFM Fuji Super Co.,Ltd.</v>
      </c>
      <c r="Y1256" s="31">
        <f t="shared" si="98"/>
        <v>138.53</v>
      </c>
      <c r="Z1256">
        <f t="shared" si="99"/>
        <v>160</v>
      </c>
    </row>
    <row r="1257" spans="1:26">
      <c r="A1257" s="179">
        <v>45817</v>
      </c>
      <c r="B1257" s="178" t="s">
        <v>5396</v>
      </c>
      <c r="C1257" s="178" t="s">
        <v>5397</v>
      </c>
      <c r="D1257" s="178" t="s">
        <v>42</v>
      </c>
      <c r="E1257" s="178" t="s">
        <v>43</v>
      </c>
      <c r="F1257" s="178" t="s">
        <v>5398</v>
      </c>
      <c r="G1257" s="178" t="s">
        <v>1160</v>
      </c>
      <c r="H1257" s="178" t="s">
        <v>28</v>
      </c>
      <c r="I1257" s="178" t="s">
        <v>1160</v>
      </c>
      <c r="J1257" s="178" t="s">
        <v>4874</v>
      </c>
      <c r="K1257" s="178" t="s">
        <v>4822</v>
      </c>
      <c r="L1257" s="180">
        <v>50</v>
      </c>
      <c r="M1257" s="181">
        <v>5207.5</v>
      </c>
      <c r="N1257" s="2" t="str">
        <f>VLOOKUP($J1257,'Material category'!B:D,2,0)</f>
        <v>WI BL</v>
      </c>
      <c r="O1257" s="123">
        <f>VLOOKUP(E1257,'Billing Type Category'!A:C,3,0)*$L1257</f>
        <v>-50</v>
      </c>
      <c r="P1257" s="123">
        <f>VLOOKUP($J1257,'Material category'!B:F,5,FALSE)*O1257</f>
        <v>-5207.5</v>
      </c>
      <c r="Q1257" s="123">
        <f t="shared" si="95"/>
        <v>0</v>
      </c>
      <c r="R1257" s="6">
        <f>VLOOKUP(E1257,'Billing Type Category'!A:C,3,0)*M1257</f>
        <v>-5207.5</v>
      </c>
      <c r="S1257" s="6">
        <f>VLOOKUP($J1257,'Material category'!B:F,4,FALSE)*O1257</f>
        <v>-6000</v>
      </c>
      <c r="T1257" s="6">
        <f t="shared" si="96"/>
        <v>-392.52336448598129</v>
      </c>
      <c r="U1257" s="6">
        <f t="shared" si="97"/>
        <v>-5600.0233644859809</v>
      </c>
      <c r="V1257" s="2" t="str">
        <f>VLOOKUP($J1257,'Material category'!B:D,3,0)</f>
        <v>WI</v>
      </c>
      <c r="W1257" s="2" t="str">
        <f>VLOOKUP(G1257,'Cust Category'!A:C,3,0)</f>
        <v>Key Account</v>
      </c>
      <c r="X1257" s="2" t="str">
        <f>VLOOKUP(G1257,'Cust Category'!A:C,2,0)</f>
        <v>UFM Fuji Super Co.,Ltd.</v>
      </c>
      <c r="Y1257" s="31">
        <f t="shared" si="98"/>
        <v>104.15</v>
      </c>
      <c r="Z1257">
        <f t="shared" si="99"/>
        <v>120</v>
      </c>
    </row>
    <row r="1258" spans="1:26">
      <c r="A1258" s="179">
        <v>45817</v>
      </c>
      <c r="B1258" s="178" t="s">
        <v>5396</v>
      </c>
      <c r="C1258" s="178" t="s">
        <v>5397</v>
      </c>
      <c r="D1258" s="178" t="s">
        <v>42</v>
      </c>
      <c r="E1258" s="178" t="s">
        <v>43</v>
      </c>
      <c r="F1258" s="178" t="s">
        <v>5398</v>
      </c>
      <c r="G1258" s="178" t="s">
        <v>1160</v>
      </c>
      <c r="H1258" s="178" t="s">
        <v>28</v>
      </c>
      <c r="I1258" s="178" t="s">
        <v>1160</v>
      </c>
      <c r="J1258" s="178" t="s">
        <v>4785</v>
      </c>
      <c r="K1258" s="178" t="s">
        <v>4832</v>
      </c>
      <c r="L1258" s="180">
        <v>150</v>
      </c>
      <c r="M1258" s="181">
        <v>9418.5</v>
      </c>
      <c r="N1258" s="2" t="str">
        <f>VLOOKUP($J1258,'Material category'!B:D,2,0)</f>
        <v>CA FL</v>
      </c>
      <c r="O1258" s="123">
        <f>VLOOKUP(E1258,'Billing Type Category'!A:C,3,0)*$L1258</f>
        <v>-150</v>
      </c>
      <c r="P1258" s="123">
        <f>VLOOKUP($J1258,'Material category'!B:F,5,FALSE)*O1258</f>
        <v>-9418.5</v>
      </c>
      <c r="Q1258" s="123">
        <f t="shared" si="95"/>
        <v>0</v>
      </c>
      <c r="R1258" s="6">
        <f>VLOOKUP(E1258,'Billing Type Category'!A:C,3,0)*M1258</f>
        <v>-9418.5</v>
      </c>
      <c r="S1258" s="6">
        <f>VLOOKUP($J1258,'Material category'!B:F,4,FALSE)*O1258</f>
        <v>-10800</v>
      </c>
      <c r="T1258" s="6">
        <f t="shared" si="96"/>
        <v>-706.54205607476638</v>
      </c>
      <c r="U1258" s="6">
        <f t="shared" si="97"/>
        <v>-10125.042056074766</v>
      </c>
      <c r="V1258" s="2" t="str">
        <f>VLOOKUP($J1258,'Material category'!B:D,3,0)</f>
        <v>CA</v>
      </c>
      <c r="W1258" s="2" t="str">
        <f>VLOOKUP(G1258,'Cust Category'!A:C,3,0)</f>
        <v>Key Account</v>
      </c>
      <c r="X1258" s="2" t="str">
        <f>VLOOKUP(G1258,'Cust Category'!A:C,2,0)</f>
        <v>UFM Fuji Super Co.,Ltd.</v>
      </c>
      <c r="Y1258" s="31">
        <f t="shared" si="98"/>
        <v>62.79</v>
      </c>
      <c r="Z1258">
        <f t="shared" si="99"/>
        <v>72</v>
      </c>
    </row>
    <row r="1259" spans="1:26">
      <c r="A1259" s="179">
        <v>45817</v>
      </c>
      <c r="B1259" s="178" t="s">
        <v>5396</v>
      </c>
      <c r="C1259" s="178" t="s">
        <v>5397</v>
      </c>
      <c r="D1259" s="178" t="s">
        <v>42</v>
      </c>
      <c r="E1259" s="178" t="s">
        <v>43</v>
      </c>
      <c r="F1259" s="178" t="s">
        <v>5398</v>
      </c>
      <c r="G1259" s="178" t="s">
        <v>1160</v>
      </c>
      <c r="H1259" s="178" t="s">
        <v>28</v>
      </c>
      <c r="I1259" s="178" t="s">
        <v>1160</v>
      </c>
      <c r="J1259" s="178" t="s">
        <v>4782</v>
      </c>
      <c r="K1259" s="178" t="s">
        <v>4833</v>
      </c>
      <c r="L1259" s="180">
        <v>300</v>
      </c>
      <c r="M1259" s="181">
        <v>18837</v>
      </c>
      <c r="N1259" s="2" t="str">
        <f>VLOOKUP($J1259,'Material category'!B:D,2,0)</f>
        <v>CA BL</v>
      </c>
      <c r="O1259" s="123">
        <f>VLOOKUP(E1259,'Billing Type Category'!A:C,3,0)*$L1259</f>
        <v>-300</v>
      </c>
      <c r="P1259" s="123">
        <f>VLOOKUP($J1259,'Material category'!B:F,5,FALSE)*O1259</f>
        <v>-18837</v>
      </c>
      <c r="Q1259" s="123">
        <f t="shared" si="95"/>
        <v>0</v>
      </c>
      <c r="R1259" s="6">
        <f>VLOOKUP(E1259,'Billing Type Category'!A:C,3,0)*M1259</f>
        <v>-18837</v>
      </c>
      <c r="S1259" s="6">
        <f>VLOOKUP($J1259,'Material category'!B:F,4,FALSE)*O1259</f>
        <v>-21600</v>
      </c>
      <c r="T1259" s="6">
        <f t="shared" si="96"/>
        <v>-1413.0841121495328</v>
      </c>
      <c r="U1259" s="6">
        <f t="shared" si="97"/>
        <v>-20250.084112149532</v>
      </c>
      <c r="V1259" s="2" t="str">
        <f>VLOOKUP($J1259,'Material category'!B:D,3,0)</f>
        <v>CA</v>
      </c>
      <c r="W1259" s="2" t="str">
        <f>VLOOKUP(G1259,'Cust Category'!A:C,3,0)</f>
        <v>Key Account</v>
      </c>
      <c r="X1259" s="2" t="str">
        <f>VLOOKUP(G1259,'Cust Category'!A:C,2,0)</f>
        <v>UFM Fuji Super Co.,Ltd.</v>
      </c>
      <c r="Y1259" s="31">
        <f t="shared" si="98"/>
        <v>62.79</v>
      </c>
      <c r="Z1259">
        <f t="shared" si="99"/>
        <v>72</v>
      </c>
    </row>
    <row r="1260" spans="1:26">
      <c r="A1260" s="179">
        <v>45817</v>
      </c>
      <c r="B1260" s="178" t="s">
        <v>5396</v>
      </c>
      <c r="C1260" s="178" t="s">
        <v>5397</v>
      </c>
      <c r="D1260" s="178" t="s">
        <v>42</v>
      </c>
      <c r="E1260" s="178" t="s">
        <v>43</v>
      </c>
      <c r="F1260" s="178" t="s">
        <v>5398</v>
      </c>
      <c r="G1260" s="178" t="s">
        <v>1160</v>
      </c>
      <c r="H1260" s="178" t="s">
        <v>28</v>
      </c>
      <c r="I1260" s="178" t="s">
        <v>1160</v>
      </c>
      <c r="J1260" s="178" t="s">
        <v>4786</v>
      </c>
      <c r="K1260" s="178" t="s">
        <v>4854</v>
      </c>
      <c r="L1260" s="180">
        <v>500</v>
      </c>
      <c r="M1260" s="181">
        <v>31395</v>
      </c>
      <c r="N1260" s="2" t="str">
        <f>VLOOKUP($J1260,'Material category'!B:D,2,0)</f>
        <v>CA MN</v>
      </c>
      <c r="O1260" s="123">
        <f>VLOOKUP(E1260,'Billing Type Category'!A:C,3,0)*$L1260</f>
        <v>-500</v>
      </c>
      <c r="P1260" s="123">
        <f>VLOOKUP($J1260,'Material category'!B:F,5,FALSE)*O1260</f>
        <v>-31395</v>
      </c>
      <c r="Q1260" s="123">
        <f t="shared" si="95"/>
        <v>0</v>
      </c>
      <c r="R1260" s="6">
        <f>VLOOKUP(E1260,'Billing Type Category'!A:C,3,0)*M1260</f>
        <v>-31395</v>
      </c>
      <c r="S1260" s="6">
        <f>VLOOKUP($J1260,'Material category'!B:F,4,FALSE)*O1260</f>
        <v>-36000</v>
      </c>
      <c r="T1260" s="6">
        <f t="shared" si="96"/>
        <v>-2355.1401869158876</v>
      </c>
      <c r="U1260" s="6">
        <f t="shared" si="97"/>
        <v>-33750.140186915887</v>
      </c>
      <c r="V1260" s="2" t="str">
        <f>VLOOKUP($J1260,'Material category'!B:D,3,0)</f>
        <v>CA</v>
      </c>
      <c r="W1260" s="2" t="str">
        <f>VLOOKUP(G1260,'Cust Category'!A:C,3,0)</f>
        <v>Key Account</v>
      </c>
      <c r="X1260" s="2" t="str">
        <f>VLOOKUP(G1260,'Cust Category'!A:C,2,0)</f>
        <v>UFM Fuji Super Co.,Ltd.</v>
      </c>
      <c r="Y1260" s="31">
        <f t="shared" si="98"/>
        <v>62.79</v>
      </c>
      <c r="Z1260">
        <f t="shared" si="99"/>
        <v>72</v>
      </c>
    </row>
    <row r="1261" spans="1:26">
      <c r="A1261" s="179">
        <v>45821</v>
      </c>
      <c r="B1261" s="178" t="s">
        <v>5703</v>
      </c>
      <c r="C1261" s="178" t="s">
        <v>5704</v>
      </c>
      <c r="D1261" s="178" t="s">
        <v>42</v>
      </c>
      <c r="E1261" s="178" t="s">
        <v>43</v>
      </c>
      <c r="F1261" s="178" t="s">
        <v>5705</v>
      </c>
      <c r="G1261" s="178" t="s">
        <v>1165</v>
      </c>
      <c r="H1261" s="178" t="s">
        <v>22</v>
      </c>
      <c r="I1261" s="178" t="s">
        <v>1165</v>
      </c>
      <c r="J1261" s="178" t="s">
        <v>4801</v>
      </c>
      <c r="K1261" s="178" t="s">
        <v>4834</v>
      </c>
      <c r="L1261" s="180">
        <v>8</v>
      </c>
      <c r="M1261" s="181">
        <v>473.53</v>
      </c>
      <c r="N1261" s="2" t="str">
        <f>VLOOKUP($J1261,'Material category'!B:D,2,0)</f>
        <v>CA 100S YL</v>
      </c>
      <c r="O1261" s="123">
        <f>VLOOKUP(E1261,'Billing Type Category'!A:C,3,0)*$L1261</f>
        <v>-8</v>
      </c>
      <c r="P1261" s="123">
        <f>VLOOKUP($J1261,'Material category'!B:F,5,FALSE)*O1261</f>
        <v>-502.32</v>
      </c>
      <c r="Q1261" s="123">
        <f t="shared" si="95"/>
        <v>-28.79000000000002</v>
      </c>
      <c r="R1261" s="6">
        <f>VLOOKUP(E1261,'Billing Type Category'!A:C,3,0)*M1261</f>
        <v>-473.53</v>
      </c>
      <c r="S1261" s="6">
        <f>VLOOKUP($J1261,'Material category'!B:F,4,FALSE)*O1261</f>
        <v>-576</v>
      </c>
      <c r="T1261" s="6">
        <f t="shared" si="96"/>
        <v>-37.682242990654203</v>
      </c>
      <c r="U1261" s="6">
        <f t="shared" si="97"/>
        <v>-511.2122429906542</v>
      </c>
      <c r="V1261" s="2" t="str">
        <f>VLOOKUP($J1261,'Material category'!B:D,3,0)</f>
        <v>CAHD</v>
      </c>
      <c r="W1261" s="2" t="str">
        <f>VLOOKUP(G1261,'Cust Category'!A:C,3,0)</f>
        <v>Key Account</v>
      </c>
      <c r="X1261" s="2" t="str">
        <f>VLOOKUP(G1261,'Cust Category'!A:C,2,0)</f>
        <v>CP All Public Company Limited</v>
      </c>
      <c r="Y1261" s="31">
        <f t="shared" si="98"/>
        <v>62.79</v>
      </c>
      <c r="Z1261">
        <f t="shared" si="99"/>
        <v>72</v>
      </c>
    </row>
    <row r="1262" spans="1:26">
      <c r="A1262" s="179">
        <v>45821</v>
      </c>
      <c r="B1262" s="178" t="s">
        <v>5703</v>
      </c>
      <c r="C1262" s="178" t="s">
        <v>5706</v>
      </c>
      <c r="D1262" s="178" t="s">
        <v>1327</v>
      </c>
      <c r="E1262" s="178" t="s">
        <v>43</v>
      </c>
      <c r="F1262" s="178" t="s">
        <v>5707</v>
      </c>
      <c r="G1262" s="178" t="s">
        <v>1165</v>
      </c>
      <c r="H1262" s="178" t="s">
        <v>22</v>
      </c>
      <c r="I1262" s="178" t="s">
        <v>1165</v>
      </c>
      <c r="J1262" s="178" t="s">
        <v>4898</v>
      </c>
      <c r="K1262" s="178" t="s">
        <v>4830</v>
      </c>
      <c r="L1262" s="180">
        <v>1</v>
      </c>
      <c r="M1262" s="181">
        <v>59.19</v>
      </c>
      <c r="N1262" s="2" t="str">
        <f>VLOOKUP($J1262,'Material category'!B:D,2,0)</f>
        <v>WC RE</v>
      </c>
      <c r="O1262" s="123">
        <f>VLOOKUP(E1262,'Billing Type Category'!A:C,3,0)*$L1262</f>
        <v>-1</v>
      </c>
      <c r="P1262" s="123">
        <f>VLOOKUP($J1262,'Material category'!B:F,5,FALSE)*O1262</f>
        <v>-62.79</v>
      </c>
      <c r="Q1262" s="123">
        <f t="shared" si="95"/>
        <v>-3.6000000000000014</v>
      </c>
      <c r="R1262" s="6">
        <f>VLOOKUP(E1262,'Billing Type Category'!A:C,3,0)*M1262</f>
        <v>-59.19</v>
      </c>
      <c r="S1262" s="6">
        <f>VLOOKUP($J1262,'Material category'!B:F,4,FALSE)*O1262</f>
        <v>-72</v>
      </c>
      <c r="T1262" s="6">
        <f t="shared" si="96"/>
        <v>-4.7102803738317753</v>
      </c>
      <c r="U1262" s="6">
        <f t="shared" si="97"/>
        <v>-63.900280373831777</v>
      </c>
      <c r="V1262" s="2" t="str">
        <f>VLOOKUP($J1262,'Material category'!B:D,3,0)</f>
        <v>WI</v>
      </c>
      <c r="W1262" s="2" t="str">
        <f>VLOOKUP(G1262,'Cust Category'!A:C,3,0)</f>
        <v>Key Account</v>
      </c>
      <c r="X1262" s="2" t="str">
        <f>VLOOKUP(G1262,'Cust Category'!A:C,2,0)</f>
        <v>CP All Public Company Limited</v>
      </c>
      <c r="Y1262" s="31">
        <f t="shared" si="98"/>
        <v>62.79</v>
      </c>
      <c r="Z1262">
        <f t="shared" si="99"/>
        <v>72</v>
      </c>
    </row>
    <row r="1263" spans="1:26">
      <c r="A1263" s="179">
        <v>45821</v>
      </c>
      <c r="B1263" s="178" t="s">
        <v>5703</v>
      </c>
      <c r="C1263" s="178" t="s">
        <v>5706</v>
      </c>
      <c r="D1263" s="178" t="s">
        <v>1327</v>
      </c>
      <c r="E1263" s="178" t="s">
        <v>43</v>
      </c>
      <c r="F1263" s="178" t="s">
        <v>5707</v>
      </c>
      <c r="G1263" s="178" t="s">
        <v>1165</v>
      </c>
      <c r="H1263" s="178" t="s">
        <v>22</v>
      </c>
      <c r="I1263" s="178" t="s">
        <v>1165</v>
      </c>
      <c r="J1263" s="178" t="s">
        <v>4886</v>
      </c>
      <c r="K1263" s="178" t="s">
        <v>4829</v>
      </c>
      <c r="L1263" s="180">
        <v>2</v>
      </c>
      <c r="M1263" s="181">
        <v>118.39</v>
      </c>
      <c r="N1263" s="2" t="str">
        <f>VLOOKUP($J1263,'Material category'!B:D,2,0)</f>
        <v>WC BL</v>
      </c>
      <c r="O1263" s="123">
        <f>VLOOKUP(E1263,'Billing Type Category'!A:C,3,0)*$L1263</f>
        <v>-2</v>
      </c>
      <c r="P1263" s="123">
        <f>VLOOKUP($J1263,'Material category'!B:F,5,FALSE)*O1263</f>
        <v>-125.58</v>
      </c>
      <c r="Q1263" s="123">
        <f t="shared" si="95"/>
        <v>-7.1899999999999977</v>
      </c>
      <c r="R1263" s="6">
        <f>VLOOKUP(E1263,'Billing Type Category'!A:C,3,0)*M1263</f>
        <v>-118.39</v>
      </c>
      <c r="S1263" s="6">
        <f>VLOOKUP($J1263,'Material category'!B:F,4,FALSE)*O1263</f>
        <v>-144</v>
      </c>
      <c r="T1263" s="6">
        <f t="shared" si="96"/>
        <v>-9.4205607476635507</v>
      </c>
      <c r="U1263" s="6">
        <f t="shared" si="97"/>
        <v>-127.81056074766354</v>
      </c>
      <c r="V1263" s="2" t="str">
        <f>VLOOKUP($J1263,'Material category'!B:D,3,0)</f>
        <v>WI</v>
      </c>
      <c r="W1263" s="2" t="str">
        <f>VLOOKUP(G1263,'Cust Category'!A:C,3,0)</f>
        <v>Key Account</v>
      </c>
      <c r="X1263" s="2" t="str">
        <f>VLOOKUP(G1263,'Cust Category'!A:C,2,0)</f>
        <v>CP All Public Company Limited</v>
      </c>
      <c r="Y1263" s="31">
        <f t="shared" si="98"/>
        <v>62.79</v>
      </c>
      <c r="Z1263">
        <f t="shared" si="99"/>
        <v>72</v>
      </c>
    </row>
    <row r="1264" spans="1:26">
      <c r="A1264" s="179">
        <v>45821</v>
      </c>
      <c r="B1264" s="178" t="s">
        <v>5703</v>
      </c>
      <c r="C1264" s="178" t="s">
        <v>5706</v>
      </c>
      <c r="D1264" s="178" t="s">
        <v>1327</v>
      </c>
      <c r="E1264" s="178" t="s">
        <v>43</v>
      </c>
      <c r="F1264" s="178" t="s">
        <v>5707</v>
      </c>
      <c r="G1264" s="178" t="s">
        <v>1165</v>
      </c>
      <c r="H1264" s="178" t="s">
        <v>22</v>
      </c>
      <c r="I1264" s="178" t="s">
        <v>1165</v>
      </c>
      <c r="J1264" s="178" t="s">
        <v>4786</v>
      </c>
      <c r="K1264" s="178" t="s">
        <v>4854</v>
      </c>
      <c r="L1264" s="180">
        <v>1</v>
      </c>
      <c r="M1264" s="181">
        <v>59.19</v>
      </c>
      <c r="N1264" s="2" t="str">
        <f>VLOOKUP($J1264,'Material category'!B:D,2,0)</f>
        <v>CA MN</v>
      </c>
      <c r="O1264" s="123">
        <f>VLOOKUP(E1264,'Billing Type Category'!A:C,3,0)*$L1264</f>
        <v>-1</v>
      </c>
      <c r="P1264" s="123">
        <f>VLOOKUP($J1264,'Material category'!B:F,5,FALSE)*O1264</f>
        <v>-62.79</v>
      </c>
      <c r="Q1264" s="123">
        <f t="shared" si="95"/>
        <v>-3.6000000000000014</v>
      </c>
      <c r="R1264" s="6">
        <f>VLOOKUP(E1264,'Billing Type Category'!A:C,3,0)*M1264</f>
        <v>-59.19</v>
      </c>
      <c r="S1264" s="6">
        <f>VLOOKUP($J1264,'Material category'!B:F,4,FALSE)*O1264</f>
        <v>-72</v>
      </c>
      <c r="T1264" s="6">
        <f t="shared" si="96"/>
        <v>-4.7102803738317753</v>
      </c>
      <c r="U1264" s="6">
        <f t="shared" si="97"/>
        <v>-63.900280373831777</v>
      </c>
      <c r="V1264" s="2" t="str">
        <f>VLOOKUP($J1264,'Material category'!B:D,3,0)</f>
        <v>CA</v>
      </c>
      <c r="W1264" s="2" t="str">
        <f>VLOOKUP(G1264,'Cust Category'!A:C,3,0)</f>
        <v>Key Account</v>
      </c>
      <c r="X1264" s="2" t="str">
        <f>VLOOKUP(G1264,'Cust Category'!A:C,2,0)</f>
        <v>CP All Public Company Limited</v>
      </c>
      <c r="Y1264" s="31">
        <f t="shared" si="98"/>
        <v>62.79</v>
      </c>
      <c r="Z1264">
        <f t="shared" si="99"/>
        <v>72</v>
      </c>
    </row>
    <row r="1265" spans="1:26">
      <c r="A1265" s="179">
        <v>45821</v>
      </c>
      <c r="B1265" s="178" t="s">
        <v>5703</v>
      </c>
      <c r="C1265" s="178" t="s">
        <v>5706</v>
      </c>
      <c r="D1265" s="178" t="s">
        <v>1327</v>
      </c>
      <c r="E1265" s="178" t="s">
        <v>43</v>
      </c>
      <c r="F1265" s="178" t="s">
        <v>5707</v>
      </c>
      <c r="G1265" s="178" t="s">
        <v>1165</v>
      </c>
      <c r="H1265" s="178" t="s">
        <v>22</v>
      </c>
      <c r="I1265" s="178" t="s">
        <v>1165</v>
      </c>
      <c r="J1265" s="178" t="s">
        <v>4792</v>
      </c>
      <c r="K1265" s="178" t="s">
        <v>4851</v>
      </c>
      <c r="L1265" s="180">
        <v>2</v>
      </c>
      <c r="M1265" s="181">
        <v>285.85000000000002</v>
      </c>
      <c r="N1265" s="2" t="str">
        <f>VLOOKUP($J1265,'Material category'!B:D,2,0)</f>
        <v>ME OP</v>
      </c>
      <c r="O1265" s="123">
        <f>VLOOKUP(E1265,'Billing Type Category'!A:C,3,0)*$L1265</f>
        <v>-2</v>
      </c>
      <c r="P1265" s="123">
        <f>VLOOKUP($J1265,'Material category'!B:F,5,FALSE)*O1265</f>
        <v>-303.10000000000002</v>
      </c>
      <c r="Q1265" s="123">
        <f t="shared" si="95"/>
        <v>-17.25</v>
      </c>
      <c r="R1265" s="6">
        <f>VLOOKUP(E1265,'Billing Type Category'!A:C,3,0)*M1265</f>
        <v>-285.85000000000002</v>
      </c>
      <c r="S1265" s="6">
        <f>VLOOKUP($J1265,'Material category'!B:F,4,FALSE)*O1265</f>
        <v>-350</v>
      </c>
      <c r="T1265" s="6">
        <f t="shared" si="96"/>
        <v>-22.897196261682243</v>
      </c>
      <c r="U1265" s="6">
        <f t="shared" si="97"/>
        <v>-308.74719626168229</v>
      </c>
      <c r="V1265" s="2" t="str">
        <f>VLOOKUP($J1265,'Material category'!B:D,3,0)</f>
        <v>EV</v>
      </c>
      <c r="W1265" s="2" t="str">
        <f>VLOOKUP(G1265,'Cust Category'!A:C,3,0)</f>
        <v>Key Account</v>
      </c>
      <c r="X1265" s="2" t="str">
        <f>VLOOKUP(G1265,'Cust Category'!A:C,2,0)</f>
        <v>CP All Public Company Limited</v>
      </c>
      <c r="Y1265" s="31">
        <f t="shared" si="98"/>
        <v>151.55000000000001</v>
      </c>
      <c r="Z1265">
        <f t="shared" si="99"/>
        <v>175</v>
      </c>
    </row>
    <row r="1266" spans="1:26">
      <c r="A1266" s="179">
        <v>45821</v>
      </c>
      <c r="B1266" s="178" t="s">
        <v>5703</v>
      </c>
      <c r="C1266" s="178" t="s">
        <v>5706</v>
      </c>
      <c r="D1266" s="178" t="s">
        <v>1327</v>
      </c>
      <c r="E1266" s="178" t="s">
        <v>43</v>
      </c>
      <c r="F1266" s="178" t="s">
        <v>5707</v>
      </c>
      <c r="G1266" s="178" t="s">
        <v>1165</v>
      </c>
      <c r="H1266" s="178" t="s">
        <v>22</v>
      </c>
      <c r="I1266" s="178" t="s">
        <v>1165</v>
      </c>
      <c r="J1266" s="178" t="s">
        <v>4806</v>
      </c>
      <c r="K1266" s="178" t="s">
        <v>4852</v>
      </c>
      <c r="L1266" s="180">
        <v>1</v>
      </c>
      <c r="M1266" s="181">
        <v>59.19</v>
      </c>
      <c r="N1266" s="2" t="str">
        <f>VLOOKUP($J1266,'Material category'!B:D,2,0)</f>
        <v>CA 100S GR</v>
      </c>
      <c r="O1266" s="123">
        <f>VLOOKUP(E1266,'Billing Type Category'!A:C,3,0)*$L1266</f>
        <v>-1</v>
      </c>
      <c r="P1266" s="123">
        <f>VLOOKUP($J1266,'Material category'!B:F,5,FALSE)*O1266</f>
        <v>-62.79</v>
      </c>
      <c r="Q1266" s="123">
        <f t="shared" si="95"/>
        <v>-3.6000000000000014</v>
      </c>
      <c r="R1266" s="6">
        <f>VLOOKUP(E1266,'Billing Type Category'!A:C,3,0)*M1266</f>
        <v>-59.19</v>
      </c>
      <c r="S1266" s="6">
        <f>VLOOKUP($J1266,'Material category'!B:F,4,FALSE)*O1266</f>
        <v>-72</v>
      </c>
      <c r="T1266" s="6">
        <f t="shared" si="96"/>
        <v>-4.7102803738317753</v>
      </c>
      <c r="U1266" s="6">
        <f t="shared" si="97"/>
        <v>-63.900280373831777</v>
      </c>
      <c r="V1266" s="2" t="str">
        <f>VLOOKUP($J1266,'Material category'!B:D,3,0)</f>
        <v>CAHD</v>
      </c>
      <c r="W1266" s="2" t="str">
        <f>VLOOKUP(G1266,'Cust Category'!A:C,3,0)</f>
        <v>Key Account</v>
      </c>
      <c r="X1266" s="2" t="str">
        <f>VLOOKUP(G1266,'Cust Category'!A:C,2,0)</f>
        <v>CP All Public Company Limited</v>
      </c>
      <c r="Y1266" s="31">
        <f t="shared" si="98"/>
        <v>62.79</v>
      </c>
      <c r="Z1266">
        <f t="shared" si="99"/>
        <v>72</v>
      </c>
    </row>
    <row r="1267" spans="1:26">
      <c r="A1267" s="179">
        <v>45821</v>
      </c>
      <c r="B1267" s="178" t="s">
        <v>5703</v>
      </c>
      <c r="C1267" s="178" t="s">
        <v>5706</v>
      </c>
      <c r="D1267" s="178" t="s">
        <v>1327</v>
      </c>
      <c r="E1267" s="178" t="s">
        <v>43</v>
      </c>
      <c r="F1267" s="178" t="s">
        <v>5707</v>
      </c>
      <c r="G1267" s="178" t="s">
        <v>1165</v>
      </c>
      <c r="H1267" s="178" t="s">
        <v>22</v>
      </c>
      <c r="I1267" s="178" t="s">
        <v>1165</v>
      </c>
      <c r="J1267" s="178" t="s">
        <v>4791</v>
      </c>
      <c r="K1267" s="178" t="s">
        <v>4820</v>
      </c>
      <c r="L1267" s="180">
        <v>2</v>
      </c>
      <c r="M1267" s="181">
        <v>266.68</v>
      </c>
      <c r="N1267" s="2" t="str">
        <f>VLOOKUP($J1267,'Material category'!B:D,2,0)</f>
        <v>ME SB</v>
      </c>
      <c r="O1267" s="123">
        <f>VLOOKUP(E1267,'Billing Type Category'!A:C,3,0)*$L1267</f>
        <v>-2</v>
      </c>
      <c r="P1267" s="123">
        <f>VLOOKUP($J1267,'Material category'!B:F,5,FALSE)*O1267</f>
        <v>-277.06</v>
      </c>
      <c r="Q1267" s="123">
        <f t="shared" si="95"/>
        <v>-10.379999999999995</v>
      </c>
      <c r="R1267" s="6">
        <f>VLOOKUP(E1267,'Billing Type Category'!A:C,3,0)*M1267</f>
        <v>-266.68</v>
      </c>
      <c r="S1267" s="6">
        <f>VLOOKUP($J1267,'Material category'!B:F,4,FALSE)*O1267</f>
        <v>-320</v>
      </c>
      <c r="T1267" s="6">
        <f t="shared" si="96"/>
        <v>-20.934579439252335</v>
      </c>
      <c r="U1267" s="6">
        <f t="shared" si="97"/>
        <v>-287.61457943925234</v>
      </c>
      <c r="V1267" s="2" t="str">
        <f>VLOOKUP($J1267,'Material category'!B:D,3,0)</f>
        <v>EV</v>
      </c>
      <c r="W1267" s="2" t="str">
        <f>VLOOKUP(G1267,'Cust Category'!A:C,3,0)</f>
        <v>Key Account</v>
      </c>
      <c r="X1267" s="2" t="str">
        <f>VLOOKUP(G1267,'Cust Category'!A:C,2,0)</f>
        <v>CP All Public Company Limited</v>
      </c>
      <c r="Y1267" s="31">
        <f t="shared" si="98"/>
        <v>138.53</v>
      </c>
      <c r="Z1267">
        <f t="shared" si="99"/>
        <v>160</v>
      </c>
    </row>
    <row r="1268" spans="1:26">
      <c r="A1268" s="179">
        <v>45821</v>
      </c>
      <c r="B1268" s="178" t="s">
        <v>5703</v>
      </c>
      <c r="C1268" s="178" t="s">
        <v>5706</v>
      </c>
      <c r="D1268" s="178" t="s">
        <v>1327</v>
      </c>
      <c r="E1268" s="178" t="s">
        <v>43</v>
      </c>
      <c r="F1268" s="178" t="s">
        <v>5707</v>
      </c>
      <c r="G1268" s="178" t="s">
        <v>1165</v>
      </c>
      <c r="H1268" s="178" t="s">
        <v>22</v>
      </c>
      <c r="I1268" s="178" t="s">
        <v>1165</v>
      </c>
      <c r="J1268" s="178" t="s">
        <v>4874</v>
      </c>
      <c r="K1268" s="178" t="s">
        <v>4822</v>
      </c>
      <c r="L1268" s="180">
        <v>1</v>
      </c>
      <c r="M1268" s="181">
        <v>98.95</v>
      </c>
      <c r="N1268" s="2" t="str">
        <f>VLOOKUP($J1268,'Material category'!B:D,2,0)</f>
        <v>WI BL</v>
      </c>
      <c r="O1268" s="123">
        <f>VLOOKUP(E1268,'Billing Type Category'!A:C,3,0)*$L1268</f>
        <v>-1</v>
      </c>
      <c r="P1268" s="123">
        <f>VLOOKUP($J1268,'Material category'!B:F,5,FALSE)*O1268</f>
        <v>-104.15</v>
      </c>
      <c r="Q1268" s="123">
        <f t="shared" si="95"/>
        <v>-5.2000000000000028</v>
      </c>
      <c r="R1268" s="6">
        <f>VLOOKUP(E1268,'Billing Type Category'!A:C,3,0)*M1268</f>
        <v>-98.95</v>
      </c>
      <c r="S1268" s="6">
        <f>VLOOKUP($J1268,'Material category'!B:F,4,FALSE)*O1268</f>
        <v>-120</v>
      </c>
      <c r="T1268" s="6">
        <f t="shared" si="96"/>
        <v>-7.8504672897196262</v>
      </c>
      <c r="U1268" s="6">
        <f t="shared" si="97"/>
        <v>-106.80046728971963</v>
      </c>
      <c r="V1268" s="2" t="str">
        <f>VLOOKUP($J1268,'Material category'!B:D,3,0)</f>
        <v>WI</v>
      </c>
      <c r="W1268" s="2" t="str">
        <f>VLOOKUP(G1268,'Cust Category'!A:C,3,0)</f>
        <v>Key Account</v>
      </c>
      <c r="X1268" s="2" t="str">
        <f>VLOOKUP(G1268,'Cust Category'!A:C,2,0)</f>
        <v>CP All Public Company Limited</v>
      </c>
      <c r="Y1268" s="31">
        <f t="shared" si="98"/>
        <v>104.15</v>
      </c>
      <c r="Z1268">
        <f t="shared" si="99"/>
        <v>120</v>
      </c>
    </row>
    <row r="1269" spans="1:26">
      <c r="A1269" s="179">
        <v>45821</v>
      </c>
      <c r="B1269" s="178" t="s">
        <v>5703</v>
      </c>
      <c r="C1269" s="178" t="s">
        <v>5706</v>
      </c>
      <c r="D1269" s="178" t="s">
        <v>1327</v>
      </c>
      <c r="E1269" s="178" t="s">
        <v>43</v>
      </c>
      <c r="F1269" s="178" t="s">
        <v>5707</v>
      </c>
      <c r="G1269" s="178" t="s">
        <v>1165</v>
      </c>
      <c r="H1269" s="178" t="s">
        <v>22</v>
      </c>
      <c r="I1269" s="178" t="s">
        <v>1165</v>
      </c>
      <c r="J1269" s="178" t="s">
        <v>4782</v>
      </c>
      <c r="K1269" s="178" t="s">
        <v>4833</v>
      </c>
      <c r="L1269" s="180">
        <v>4</v>
      </c>
      <c r="M1269" s="181">
        <v>236.77</v>
      </c>
      <c r="N1269" s="2" t="str">
        <f>VLOOKUP($J1269,'Material category'!B:D,2,0)</f>
        <v>CA BL</v>
      </c>
      <c r="O1269" s="123">
        <f>VLOOKUP(E1269,'Billing Type Category'!A:C,3,0)*$L1269</f>
        <v>-4</v>
      </c>
      <c r="P1269" s="123">
        <f>VLOOKUP($J1269,'Material category'!B:F,5,FALSE)*O1269</f>
        <v>-251.16</v>
      </c>
      <c r="Q1269" s="123">
        <f t="shared" si="95"/>
        <v>-14.389999999999986</v>
      </c>
      <c r="R1269" s="6">
        <f>VLOOKUP(E1269,'Billing Type Category'!A:C,3,0)*M1269</f>
        <v>-236.77</v>
      </c>
      <c r="S1269" s="6">
        <f>VLOOKUP($J1269,'Material category'!B:F,4,FALSE)*O1269</f>
        <v>-288</v>
      </c>
      <c r="T1269" s="6">
        <f t="shared" si="96"/>
        <v>-18.841121495327101</v>
      </c>
      <c r="U1269" s="6">
        <f t="shared" si="97"/>
        <v>-255.6111214953271</v>
      </c>
      <c r="V1269" s="2" t="str">
        <f>VLOOKUP($J1269,'Material category'!B:D,3,0)</f>
        <v>CA</v>
      </c>
      <c r="W1269" s="2" t="str">
        <f>VLOOKUP(G1269,'Cust Category'!A:C,3,0)</f>
        <v>Key Account</v>
      </c>
      <c r="X1269" s="2" t="str">
        <f>VLOOKUP(G1269,'Cust Category'!A:C,2,0)</f>
        <v>CP All Public Company Limited</v>
      </c>
      <c r="Y1269" s="31">
        <f t="shared" si="98"/>
        <v>62.79</v>
      </c>
      <c r="Z1269">
        <f t="shared" si="99"/>
        <v>72</v>
      </c>
    </row>
    <row r="1270" spans="1:26">
      <c r="A1270" s="179">
        <v>45821</v>
      </c>
      <c r="B1270" s="178" t="s">
        <v>5703</v>
      </c>
      <c r="C1270" s="178" t="s">
        <v>5706</v>
      </c>
      <c r="D1270" s="178" t="s">
        <v>1327</v>
      </c>
      <c r="E1270" s="178" t="s">
        <v>43</v>
      </c>
      <c r="F1270" s="178" t="s">
        <v>5707</v>
      </c>
      <c r="G1270" s="178" t="s">
        <v>1165</v>
      </c>
      <c r="H1270" s="178" t="s">
        <v>22</v>
      </c>
      <c r="I1270" s="178" t="s">
        <v>1165</v>
      </c>
      <c r="J1270" s="178" t="s">
        <v>4801</v>
      </c>
      <c r="K1270" s="178" t="s">
        <v>4834</v>
      </c>
      <c r="L1270" s="180">
        <v>2</v>
      </c>
      <c r="M1270" s="181">
        <v>118.39</v>
      </c>
      <c r="N1270" s="2" t="str">
        <f>VLOOKUP($J1270,'Material category'!B:D,2,0)</f>
        <v>CA 100S YL</v>
      </c>
      <c r="O1270" s="123">
        <f>VLOOKUP(E1270,'Billing Type Category'!A:C,3,0)*$L1270</f>
        <v>-2</v>
      </c>
      <c r="P1270" s="123">
        <f>VLOOKUP($J1270,'Material category'!B:F,5,FALSE)*O1270</f>
        <v>-125.58</v>
      </c>
      <c r="Q1270" s="123">
        <f t="shared" si="95"/>
        <v>-7.1899999999999977</v>
      </c>
      <c r="R1270" s="6">
        <f>VLOOKUP(E1270,'Billing Type Category'!A:C,3,0)*M1270</f>
        <v>-118.39</v>
      </c>
      <c r="S1270" s="6">
        <f>VLOOKUP($J1270,'Material category'!B:F,4,FALSE)*O1270</f>
        <v>-144</v>
      </c>
      <c r="T1270" s="6">
        <f t="shared" si="96"/>
        <v>-9.4205607476635507</v>
      </c>
      <c r="U1270" s="6">
        <f t="shared" si="97"/>
        <v>-127.81056074766354</v>
      </c>
      <c r="V1270" s="2" t="str">
        <f>VLOOKUP($J1270,'Material category'!B:D,3,0)</f>
        <v>CAHD</v>
      </c>
      <c r="W1270" s="2" t="str">
        <f>VLOOKUP(G1270,'Cust Category'!A:C,3,0)</f>
        <v>Key Account</v>
      </c>
      <c r="X1270" s="2" t="str">
        <f>VLOOKUP(G1270,'Cust Category'!A:C,2,0)</f>
        <v>CP All Public Company Limited</v>
      </c>
      <c r="Y1270" s="31">
        <f t="shared" si="98"/>
        <v>62.79</v>
      </c>
      <c r="Z1270">
        <f t="shared" si="99"/>
        <v>72</v>
      </c>
    </row>
    <row r="1271" spans="1:26">
      <c r="A1271" s="179">
        <v>45821</v>
      </c>
      <c r="B1271" s="178" t="s">
        <v>5708</v>
      </c>
      <c r="C1271" s="178" t="s">
        <v>5709</v>
      </c>
      <c r="D1271" s="178" t="s">
        <v>42</v>
      </c>
      <c r="E1271" s="178" t="s">
        <v>43</v>
      </c>
      <c r="F1271" s="178" t="s">
        <v>5710</v>
      </c>
      <c r="G1271" s="178" t="s">
        <v>1165</v>
      </c>
      <c r="H1271" s="178" t="s">
        <v>22</v>
      </c>
      <c r="I1271" s="178" t="s">
        <v>1384</v>
      </c>
      <c r="J1271" s="178" t="s">
        <v>4782</v>
      </c>
      <c r="K1271" s="178" t="s">
        <v>4833</v>
      </c>
      <c r="L1271" s="180">
        <v>8</v>
      </c>
      <c r="M1271" s="181">
        <v>473.53</v>
      </c>
      <c r="N1271" s="2" t="str">
        <f>VLOOKUP($J1271,'Material category'!B:D,2,0)</f>
        <v>CA BL</v>
      </c>
      <c r="O1271" s="123">
        <f>VLOOKUP(E1271,'Billing Type Category'!A:C,3,0)*$L1271</f>
        <v>-8</v>
      </c>
      <c r="P1271" s="123">
        <f>VLOOKUP($J1271,'Material category'!B:F,5,FALSE)*O1271</f>
        <v>-502.32</v>
      </c>
      <c r="Q1271" s="123">
        <f t="shared" si="95"/>
        <v>-28.79000000000002</v>
      </c>
      <c r="R1271" s="6">
        <f>VLOOKUP(E1271,'Billing Type Category'!A:C,3,0)*M1271</f>
        <v>-473.53</v>
      </c>
      <c r="S1271" s="6">
        <f>VLOOKUP($J1271,'Material category'!B:F,4,FALSE)*O1271</f>
        <v>-576</v>
      </c>
      <c r="T1271" s="6">
        <f t="shared" si="96"/>
        <v>-37.682242990654203</v>
      </c>
      <c r="U1271" s="6">
        <f t="shared" si="97"/>
        <v>-511.2122429906542</v>
      </c>
      <c r="V1271" s="2" t="str">
        <f>VLOOKUP($J1271,'Material category'!B:D,3,0)</f>
        <v>CA</v>
      </c>
      <c r="W1271" s="2" t="str">
        <f>VLOOKUP(G1271,'Cust Category'!A:C,3,0)</f>
        <v>Key Account</v>
      </c>
      <c r="X1271" s="2" t="str">
        <f>VLOOKUP(G1271,'Cust Category'!A:C,2,0)</f>
        <v>CP All Public Company Limited</v>
      </c>
      <c r="Y1271" s="31">
        <f t="shared" si="98"/>
        <v>62.79</v>
      </c>
      <c r="Z1271">
        <f t="shared" si="99"/>
        <v>72</v>
      </c>
    </row>
    <row r="1272" spans="1:26">
      <c r="A1272" s="179">
        <v>45821</v>
      </c>
      <c r="B1272" s="178" t="s">
        <v>5708</v>
      </c>
      <c r="C1272" s="178" t="s">
        <v>5711</v>
      </c>
      <c r="D1272" s="178" t="s">
        <v>1327</v>
      </c>
      <c r="E1272" s="178" t="s">
        <v>43</v>
      </c>
      <c r="F1272" s="178" t="s">
        <v>5712</v>
      </c>
      <c r="G1272" s="178" t="s">
        <v>1165</v>
      </c>
      <c r="H1272" s="178" t="s">
        <v>22</v>
      </c>
      <c r="I1272" s="178" t="s">
        <v>1384</v>
      </c>
      <c r="J1272" s="178" t="s">
        <v>4782</v>
      </c>
      <c r="K1272" s="178" t="s">
        <v>4833</v>
      </c>
      <c r="L1272" s="180">
        <v>2</v>
      </c>
      <c r="M1272" s="181">
        <v>118.39</v>
      </c>
      <c r="N1272" s="2" t="str">
        <f>VLOOKUP($J1272,'Material category'!B:D,2,0)</f>
        <v>CA BL</v>
      </c>
      <c r="O1272" s="123">
        <f>VLOOKUP(E1272,'Billing Type Category'!A:C,3,0)*$L1272</f>
        <v>-2</v>
      </c>
      <c r="P1272" s="123">
        <f>VLOOKUP($J1272,'Material category'!B:F,5,FALSE)*O1272</f>
        <v>-125.58</v>
      </c>
      <c r="Q1272" s="123">
        <f t="shared" si="95"/>
        <v>-7.1899999999999977</v>
      </c>
      <c r="R1272" s="6">
        <f>VLOOKUP(E1272,'Billing Type Category'!A:C,3,0)*M1272</f>
        <v>-118.39</v>
      </c>
      <c r="S1272" s="6">
        <f>VLOOKUP($J1272,'Material category'!B:F,4,FALSE)*O1272</f>
        <v>-144</v>
      </c>
      <c r="T1272" s="6">
        <f t="shared" si="96"/>
        <v>-9.4205607476635507</v>
      </c>
      <c r="U1272" s="6">
        <f t="shared" si="97"/>
        <v>-127.81056074766354</v>
      </c>
      <c r="V1272" s="2" t="str">
        <f>VLOOKUP($J1272,'Material category'!B:D,3,0)</f>
        <v>CA</v>
      </c>
      <c r="W1272" s="2" t="str">
        <f>VLOOKUP(G1272,'Cust Category'!A:C,3,0)</f>
        <v>Key Account</v>
      </c>
      <c r="X1272" s="2" t="str">
        <f>VLOOKUP(G1272,'Cust Category'!A:C,2,0)</f>
        <v>CP All Public Company Limited</v>
      </c>
      <c r="Y1272" s="31">
        <f t="shared" si="98"/>
        <v>62.79</v>
      </c>
      <c r="Z1272">
        <f t="shared" si="99"/>
        <v>72</v>
      </c>
    </row>
    <row r="1273" spans="1:26">
      <c r="A1273" s="179">
        <v>45821</v>
      </c>
      <c r="B1273" s="178" t="s">
        <v>5713</v>
      </c>
      <c r="C1273" s="178" t="s">
        <v>5714</v>
      </c>
      <c r="D1273" s="178" t="s">
        <v>42</v>
      </c>
      <c r="E1273" s="178" t="s">
        <v>43</v>
      </c>
      <c r="F1273" s="178" t="s">
        <v>5715</v>
      </c>
      <c r="G1273" s="178" t="s">
        <v>1165</v>
      </c>
      <c r="H1273" s="178" t="s">
        <v>22</v>
      </c>
      <c r="I1273" s="178" t="s">
        <v>1385</v>
      </c>
      <c r="J1273" s="178" t="s">
        <v>4902</v>
      </c>
      <c r="K1273" s="178" t="s">
        <v>4821</v>
      </c>
      <c r="L1273" s="180">
        <v>9</v>
      </c>
      <c r="M1273" s="181">
        <v>1200.04</v>
      </c>
      <c r="N1273" s="2" t="str">
        <f>VLOOKUP($J1273,'Material category'!B:D,2,0)</f>
        <v>ME OB</v>
      </c>
      <c r="O1273" s="123">
        <f>VLOOKUP(E1273,'Billing Type Category'!A:C,3,0)*$L1273</f>
        <v>-9</v>
      </c>
      <c r="P1273" s="123">
        <f>VLOOKUP($J1273,'Material category'!B:F,5,FALSE)*O1273</f>
        <v>-1246.77</v>
      </c>
      <c r="Q1273" s="123">
        <f t="shared" si="95"/>
        <v>-46.730000000000018</v>
      </c>
      <c r="R1273" s="6">
        <f>VLOOKUP(E1273,'Billing Type Category'!A:C,3,0)*M1273</f>
        <v>-1200.04</v>
      </c>
      <c r="S1273" s="6">
        <f>VLOOKUP($J1273,'Material category'!B:F,4,FALSE)*O1273</f>
        <v>-1440</v>
      </c>
      <c r="T1273" s="6">
        <f t="shared" si="96"/>
        <v>-94.205607476635521</v>
      </c>
      <c r="U1273" s="6">
        <f t="shared" si="97"/>
        <v>-1294.2456074766355</v>
      </c>
      <c r="V1273" s="2" t="str">
        <f>VLOOKUP($J1273,'Material category'!B:D,3,0)</f>
        <v>EV</v>
      </c>
      <c r="W1273" s="2" t="str">
        <f>VLOOKUP(G1273,'Cust Category'!A:C,3,0)</f>
        <v>Key Account</v>
      </c>
      <c r="X1273" s="2" t="str">
        <f>VLOOKUP(G1273,'Cust Category'!A:C,2,0)</f>
        <v>CP All Public Company Limited</v>
      </c>
      <c r="Y1273" s="31">
        <f t="shared" si="98"/>
        <v>138.53</v>
      </c>
      <c r="Z1273">
        <f t="shared" si="99"/>
        <v>160</v>
      </c>
    </row>
    <row r="1274" spans="1:26">
      <c r="A1274" s="179">
        <v>45821</v>
      </c>
      <c r="B1274" s="178" t="s">
        <v>5713</v>
      </c>
      <c r="C1274" s="178" t="s">
        <v>5716</v>
      </c>
      <c r="D1274" s="178" t="s">
        <v>1327</v>
      </c>
      <c r="E1274" s="178" t="s">
        <v>43</v>
      </c>
      <c r="F1274" s="178" t="s">
        <v>5717</v>
      </c>
      <c r="G1274" s="178" t="s">
        <v>1165</v>
      </c>
      <c r="H1274" s="178" t="s">
        <v>22</v>
      </c>
      <c r="I1274" s="178" t="s">
        <v>1385</v>
      </c>
      <c r="J1274" s="178" t="s">
        <v>4902</v>
      </c>
      <c r="K1274" s="178" t="s">
        <v>4821</v>
      </c>
      <c r="L1274" s="180">
        <v>1</v>
      </c>
      <c r="M1274" s="181">
        <v>133.33000000000001</v>
      </c>
      <c r="N1274" s="2" t="str">
        <f>VLOOKUP($J1274,'Material category'!B:D,2,0)</f>
        <v>ME OB</v>
      </c>
      <c r="O1274" s="123">
        <f>VLOOKUP(E1274,'Billing Type Category'!A:C,3,0)*$L1274</f>
        <v>-1</v>
      </c>
      <c r="P1274" s="123">
        <f>VLOOKUP($J1274,'Material category'!B:F,5,FALSE)*O1274</f>
        <v>-138.53</v>
      </c>
      <c r="Q1274" s="123">
        <f t="shared" si="95"/>
        <v>-5.1999999999999886</v>
      </c>
      <c r="R1274" s="6">
        <f>VLOOKUP(E1274,'Billing Type Category'!A:C,3,0)*M1274</f>
        <v>-133.33000000000001</v>
      </c>
      <c r="S1274" s="6">
        <f>VLOOKUP($J1274,'Material category'!B:F,4,FALSE)*O1274</f>
        <v>-160</v>
      </c>
      <c r="T1274" s="6">
        <f t="shared" si="96"/>
        <v>-10.467289719626168</v>
      </c>
      <c r="U1274" s="6">
        <f t="shared" si="97"/>
        <v>-143.79728971962618</v>
      </c>
      <c r="V1274" s="2" t="str">
        <f>VLOOKUP($J1274,'Material category'!B:D,3,0)</f>
        <v>EV</v>
      </c>
      <c r="W1274" s="2" t="str">
        <f>VLOOKUP(G1274,'Cust Category'!A:C,3,0)</f>
        <v>Key Account</v>
      </c>
      <c r="X1274" s="2" t="str">
        <f>VLOOKUP(G1274,'Cust Category'!A:C,2,0)</f>
        <v>CP All Public Company Limited</v>
      </c>
      <c r="Y1274" s="31">
        <f t="shared" si="98"/>
        <v>138.53</v>
      </c>
      <c r="Z1274">
        <f t="shared" si="99"/>
        <v>160</v>
      </c>
    </row>
    <row r="1275" spans="1:26">
      <c r="A1275" s="179">
        <v>45821</v>
      </c>
      <c r="B1275" s="178" t="s">
        <v>5718</v>
      </c>
      <c r="C1275" s="178" t="s">
        <v>5719</v>
      </c>
      <c r="D1275" s="178" t="s">
        <v>42</v>
      </c>
      <c r="E1275" s="178" t="s">
        <v>43</v>
      </c>
      <c r="F1275" s="178" t="s">
        <v>5720</v>
      </c>
      <c r="G1275" s="178" t="s">
        <v>1165</v>
      </c>
      <c r="H1275" s="178" t="s">
        <v>22</v>
      </c>
      <c r="I1275" s="178" t="s">
        <v>3343</v>
      </c>
      <c r="J1275" s="178" t="s">
        <v>4898</v>
      </c>
      <c r="K1275" s="178" t="s">
        <v>4830</v>
      </c>
      <c r="L1275" s="180">
        <v>497</v>
      </c>
      <c r="M1275" s="181">
        <v>29418.2</v>
      </c>
      <c r="N1275" s="2" t="str">
        <f>VLOOKUP($J1275,'Material category'!B:D,2,0)</f>
        <v>WC RE</v>
      </c>
      <c r="O1275" s="123">
        <f>VLOOKUP(E1275,'Billing Type Category'!A:C,3,0)*$L1275</f>
        <v>-497</v>
      </c>
      <c r="P1275" s="123">
        <f>VLOOKUP($J1275,'Material category'!B:F,5,FALSE)*O1275</f>
        <v>-31206.63</v>
      </c>
      <c r="Q1275" s="123">
        <f t="shared" si="95"/>
        <v>-1788.4300000000003</v>
      </c>
      <c r="R1275" s="6">
        <f>VLOOKUP(E1275,'Billing Type Category'!A:C,3,0)*M1275</f>
        <v>-29418.2</v>
      </c>
      <c r="S1275" s="6">
        <f>VLOOKUP($J1275,'Material category'!B:F,4,FALSE)*O1275</f>
        <v>-35784</v>
      </c>
      <c r="T1275" s="6">
        <f t="shared" si="96"/>
        <v>-2341.0093457943926</v>
      </c>
      <c r="U1275" s="6">
        <f t="shared" si="97"/>
        <v>-31759.209345794392</v>
      </c>
      <c r="V1275" s="2" t="str">
        <f>VLOOKUP($J1275,'Material category'!B:D,3,0)</f>
        <v>WI</v>
      </c>
      <c r="W1275" s="2" t="str">
        <f>VLOOKUP(G1275,'Cust Category'!A:C,3,0)</f>
        <v>Key Account</v>
      </c>
      <c r="X1275" s="2" t="str">
        <f>VLOOKUP(G1275,'Cust Category'!A:C,2,0)</f>
        <v>CP All Public Company Limited</v>
      </c>
      <c r="Y1275" s="31">
        <f t="shared" si="98"/>
        <v>62.79</v>
      </c>
      <c r="Z1275">
        <f t="shared" si="99"/>
        <v>72</v>
      </c>
    </row>
    <row r="1276" spans="1:26">
      <c r="A1276" s="179">
        <v>45821</v>
      </c>
      <c r="B1276" s="178" t="s">
        <v>5718</v>
      </c>
      <c r="C1276" s="178" t="s">
        <v>5721</v>
      </c>
      <c r="D1276" s="178" t="s">
        <v>1327</v>
      </c>
      <c r="E1276" s="178" t="s">
        <v>43</v>
      </c>
      <c r="F1276" s="178" t="s">
        <v>5722</v>
      </c>
      <c r="G1276" s="178" t="s">
        <v>1165</v>
      </c>
      <c r="H1276" s="178" t="s">
        <v>22</v>
      </c>
      <c r="I1276" s="178" t="s">
        <v>3343</v>
      </c>
      <c r="J1276" s="178" t="s">
        <v>4898</v>
      </c>
      <c r="K1276" s="178" t="s">
        <v>4830</v>
      </c>
      <c r="L1276" s="180">
        <v>3</v>
      </c>
      <c r="M1276" s="181">
        <v>177.58</v>
      </c>
      <c r="N1276" s="2" t="str">
        <f>VLOOKUP($J1276,'Material category'!B:D,2,0)</f>
        <v>WC RE</v>
      </c>
      <c r="O1276" s="123">
        <f>VLOOKUP(E1276,'Billing Type Category'!A:C,3,0)*$L1276</f>
        <v>-3</v>
      </c>
      <c r="P1276" s="123">
        <f>VLOOKUP($J1276,'Material category'!B:F,5,FALSE)*O1276</f>
        <v>-188.37</v>
      </c>
      <c r="Q1276" s="123">
        <f t="shared" si="95"/>
        <v>-10.789999999999992</v>
      </c>
      <c r="R1276" s="6">
        <f>VLOOKUP(E1276,'Billing Type Category'!A:C,3,0)*M1276</f>
        <v>-177.58</v>
      </c>
      <c r="S1276" s="6">
        <f>VLOOKUP($J1276,'Material category'!B:F,4,FALSE)*O1276</f>
        <v>-216</v>
      </c>
      <c r="T1276" s="6">
        <f t="shared" si="96"/>
        <v>-14.130841121495328</v>
      </c>
      <c r="U1276" s="6">
        <f t="shared" si="97"/>
        <v>-191.71084112149535</v>
      </c>
      <c r="V1276" s="2" t="str">
        <f>VLOOKUP($J1276,'Material category'!B:D,3,0)</f>
        <v>WI</v>
      </c>
      <c r="W1276" s="2" t="str">
        <f>VLOOKUP(G1276,'Cust Category'!A:C,3,0)</f>
        <v>Key Account</v>
      </c>
      <c r="X1276" s="2" t="str">
        <f>VLOOKUP(G1276,'Cust Category'!A:C,2,0)</f>
        <v>CP All Public Company Limited</v>
      </c>
      <c r="Y1276" s="31">
        <f t="shared" si="98"/>
        <v>62.79</v>
      </c>
      <c r="Z1276">
        <f t="shared" si="99"/>
        <v>72</v>
      </c>
    </row>
    <row r="1277" spans="1:26">
      <c r="A1277" s="179">
        <v>45821</v>
      </c>
      <c r="B1277" s="178" t="s">
        <v>5723</v>
      </c>
      <c r="C1277" s="178" t="s">
        <v>5724</v>
      </c>
      <c r="D1277" s="178" t="s">
        <v>42</v>
      </c>
      <c r="E1277" s="178" t="s">
        <v>43</v>
      </c>
      <c r="F1277" s="178" t="s">
        <v>5725</v>
      </c>
      <c r="G1277" s="178" t="s">
        <v>1165</v>
      </c>
      <c r="H1277" s="178" t="s">
        <v>22</v>
      </c>
      <c r="I1277" s="178" t="s">
        <v>1383</v>
      </c>
      <c r="J1277" s="178" t="s">
        <v>4785</v>
      </c>
      <c r="K1277" s="178" t="s">
        <v>4832</v>
      </c>
      <c r="L1277" s="180">
        <v>480</v>
      </c>
      <c r="M1277" s="181">
        <v>28411.93</v>
      </c>
      <c r="N1277" s="2" t="str">
        <f>VLOOKUP($J1277,'Material category'!B:D,2,0)</f>
        <v>CA FL</v>
      </c>
      <c r="O1277" s="123">
        <f>VLOOKUP(E1277,'Billing Type Category'!A:C,3,0)*$L1277</f>
        <v>-480</v>
      </c>
      <c r="P1277" s="123">
        <f>VLOOKUP($J1277,'Material category'!B:F,5,FALSE)*O1277</f>
        <v>-30139.200000000001</v>
      </c>
      <c r="Q1277" s="123">
        <f t="shared" si="95"/>
        <v>-1727.2700000000004</v>
      </c>
      <c r="R1277" s="6">
        <f>VLOOKUP(E1277,'Billing Type Category'!A:C,3,0)*M1277</f>
        <v>-28411.93</v>
      </c>
      <c r="S1277" s="6">
        <f>VLOOKUP($J1277,'Material category'!B:F,4,FALSE)*O1277</f>
        <v>-34560</v>
      </c>
      <c r="T1277" s="6">
        <f t="shared" si="96"/>
        <v>-2260.9345794392525</v>
      </c>
      <c r="U1277" s="6">
        <f t="shared" si="97"/>
        <v>-30672.864579439254</v>
      </c>
      <c r="V1277" s="2" t="str">
        <f>VLOOKUP($J1277,'Material category'!B:D,3,0)</f>
        <v>CA</v>
      </c>
      <c r="W1277" s="2" t="str">
        <f>VLOOKUP(G1277,'Cust Category'!A:C,3,0)</f>
        <v>Key Account</v>
      </c>
      <c r="X1277" s="2" t="str">
        <f>VLOOKUP(G1277,'Cust Category'!A:C,2,0)</f>
        <v>CP All Public Company Limited</v>
      </c>
      <c r="Y1277" s="31">
        <f t="shared" si="98"/>
        <v>62.79</v>
      </c>
      <c r="Z1277">
        <f t="shared" si="99"/>
        <v>72</v>
      </c>
    </row>
    <row r="1278" spans="1:26">
      <c r="A1278" s="179">
        <v>45821</v>
      </c>
      <c r="B1278" s="178" t="s">
        <v>5723</v>
      </c>
      <c r="C1278" s="178" t="s">
        <v>5726</v>
      </c>
      <c r="D1278" s="178" t="s">
        <v>1327</v>
      </c>
      <c r="E1278" s="178" t="s">
        <v>43</v>
      </c>
      <c r="F1278" s="178" t="s">
        <v>5727</v>
      </c>
      <c r="G1278" s="178" t="s">
        <v>1165</v>
      </c>
      <c r="H1278" s="178" t="s">
        <v>22</v>
      </c>
      <c r="I1278" s="178" t="s">
        <v>1383</v>
      </c>
      <c r="J1278" s="178" t="s">
        <v>4785</v>
      </c>
      <c r="K1278" s="178" t="s">
        <v>4832</v>
      </c>
      <c r="L1278" s="180">
        <v>20</v>
      </c>
      <c r="M1278" s="181">
        <v>1183.83</v>
      </c>
      <c r="N1278" s="2" t="str">
        <f>VLOOKUP($J1278,'Material category'!B:D,2,0)</f>
        <v>CA FL</v>
      </c>
      <c r="O1278" s="123">
        <f>VLOOKUP(E1278,'Billing Type Category'!A:C,3,0)*$L1278</f>
        <v>-20</v>
      </c>
      <c r="P1278" s="123">
        <f>VLOOKUP($J1278,'Material category'!B:F,5,FALSE)*O1278</f>
        <v>-1255.8</v>
      </c>
      <c r="Q1278" s="123">
        <f t="shared" si="95"/>
        <v>-71.970000000000027</v>
      </c>
      <c r="R1278" s="6">
        <f>VLOOKUP(E1278,'Billing Type Category'!A:C,3,0)*M1278</f>
        <v>-1183.83</v>
      </c>
      <c r="S1278" s="6">
        <f>VLOOKUP($J1278,'Material category'!B:F,4,FALSE)*O1278</f>
        <v>-1440</v>
      </c>
      <c r="T1278" s="6">
        <f t="shared" si="96"/>
        <v>-94.205607476635521</v>
      </c>
      <c r="U1278" s="6">
        <f t="shared" si="97"/>
        <v>-1278.0356074766355</v>
      </c>
      <c r="V1278" s="2" t="str">
        <f>VLOOKUP($J1278,'Material category'!B:D,3,0)</f>
        <v>CA</v>
      </c>
      <c r="W1278" s="2" t="str">
        <f>VLOOKUP(G1278,'Cust Category'!A:C,3,0)</f>
        <v>Key Account</v>
      </c>
      <c r="X1278" s="2" t="str">
        <f>VLOOKUP(G1278,'Cust Category'!A:C,2,0)</f>
        <v>CP All Public Company Limited</v>
      </c>
      <c r="Y1278" s="31">
        <f t="shared" si="98"/>
        <v>62.79</v>
      </c>
      <c r="Z1278">
        <f t="shared" si="99"/>
        <v>72</v>
      </c>
    </row>
    <row r="1279" spans="1:26">
      <c r="A1279" s="179">
        <v>45821</v>
      </c>
      <c r="B1279" s="178" t="s">
        <v>5728</v>
      </c>
      <c r="C1279" s="178" t="s">
        <v>5729</v>
      </c>
      <c r="D1279" s="178" t="s">
        <v>42</v>
      </c>
      <c r="E1279" s="178" t="s">
        <v>43</v>
      </c>
      <c r="F1279" s="178" t="s">
        <v>5730</v>
      </c>
      <c r="G1279" s="178" t="s">
        <v>1165</v>
      </c>
      <c r="H1279" s="178" t="s">
        <v>22</v>
      </c>
      <c r="I1279" s="178" t="s">
        <v>1384</v>
      </c>
      <c r="J1279" s="178" t="s">
        <v>4785</v>
      </c>
      <c r="K1279" s="178" t="s">
        <v>4832</v>
      </c>
      <c r="L1279" s="180">
        <v>471</v>
      </c>
      <c r="M1279" s="181">
        <v>27879.21</v>
      </c>
      <c r="N1279" s="2" t="str">
        <f>VLOOKUP($J1279,'Material category'!B:D,2,0)</f>
        <v>CA FL</v>
      </c>
      <c r="O1279" s="123">
        <f>VLOOKUP(E1279,'Billing Type Category'!A:C,3,0)*$L1279</f>
        <v>-471</v>
      </c>
      <c r="P1279" s="123">
        <f>VLOOKUP($J1279,'Material category'!B:F,5,FALSE)*O1279</f>
        <v>-29574.09</v>
      </c>
      <c r="Q1279" s="123">
        <f t="shared" si="95"/>
        <v>-1694.880000000001</v>
      </c>
      <c r="R1279" s="6">
        <f>VLOOKUP(E1279,'Billing Type Category'!A:C,3,0)*M1279</f>
        <v>-27879.21</v>
      </c>
      <c r="S1279" s="6">
        <f>VLOOKUP($J1279,'Material category'!B:F,4,FALSE)*O1279</f>
        <v>-33912</v>
      </c>
      <c r="T1279" s="6">
        <f t="shared" si="96"/>
        <v>-2218.5420560747662</v>
      </c>
      <c r="U1279" s="6">
        <f t="shared" si="97"/>
        <v>-30097.752056074765</v>
      </c>
      <c r="V1279" s="2" t="str">
        <f>VLOOKUP($J1279,'Material category'!B:D,3,0)</f>
        <v>CA</v>
      </c>
      <c r="W1279" s="2" t="str">
        <f>VLOOKUP(G1279,'Cust Category'!A:C,3,0)</f>
        <v>Key Account</v>
      </c>
      <c r="X1279" s="2" t="str">
        <f>VLOOKUP(G1279,'Cust Category'!A:C,2,0)</f>
        <v>CP All Public Company Limited</v>
      </c>
      <c r="Y1279" s="31">
        <f t="shared" si="98"/>
        <v>62.79</v>
      </c>
      <c r="Z1279">
        <f t="shared" si="99"/>
        <v>72</v>
      </c>
    </row>
    <row r="1280" spans="1:26">
      <c r="A1280" s="179">
        <v>45821</v>
      </c>
      <c r="B1280" s="178" t="s">
        <v>5728</v>
      </c>
      <c r="C1280" s="178" t="s">
        <v>5731</v>
      </c>
      <c r="D1280" s="178" t="s">
        <v>1327</v>
      </c>
      <c r="E1280" s="178" t="s">
        <v>43</v>
      </c>
      <c r="F1280" s="178" t="s">
        <v>5732</v>
      </c>
      <c r="G1280" s="178" t="s">
        <v>1165</v>
      </c>
      <c r="H1280" s="178" t="s">
        <v>22</v>
      </c>
      <c r="I1280" s="178" t="s">
        <v>1384</v>
      </c>
      <c r="J1280" s="178" t="s">
        <v>4785</v>
      </c>
      <c r="K1280" s="178" t="s">
        <v>4832</v>
      </c>
      <c r="L1280" s="180">
        <v>29</v>
      </c>
      <c r="M1280" s="181">
        <v>1716.56</v>
      </c>
      <c r="N1280" s="2" t="str">
        <f>VLOOKUP($J1280,'Material category'!B:D,2,0)</f>
        <v>CA FL</v>
      </c>
      <c r="O1280" s="123">
        <f>VLOOKUP(E1280,'Billing Type Category'!A:C,3,0)*$L1280</f>
        <v>-29</v>
      </c>
      <c r="P1280" s="123">
        <f>VLOOKUP($J1280,'Material category'!B:F,5,FALSE)*O1280</f>
        <v>-1820.91</v>
      </c>
      <c r="Q1280" s="123">
        <f t="shared" si="95"/>
        <v>-104.35000000000014</v>
      </c>
      <c r="R1280" s="6">
        <f>VLOOKUP(E1280,'Billing Type Category'!A:C,3,0)*M1280</f>
        <v>-1716.56</v>
      </c>
      <c r="S1280" s="6">
        <f>VLOOKUP($J1280,'Material category'!B:F,4,FALSE)*O1280</f>
        <v>-2088</v>
      </c>
      <c r="T1280" s="6">
        <f t="shared" si="96"/>
        <v>-136.5981308411215</v>
      </c>
      <c r="U1280" s="6">
        <f t="shared" si="97"/>
        <v>-1853.1581308411214</v>
      </c>
      <c r="V1280" s="2" t="str">
        <f>VLOOKUP($J1280,'Material category'!B:D,3,0)</f>
        <v>CA</v>
      </c>
      <c r="W1280" s="2" t="str">
        <f>VLOOKUP(G1280,'Cust Category'!A:C,3,0)</f>
        <v>Key Account</v>
      </c>
      <c r="X1280" s="2" t="str">
        <f>VLOOKUP(G1280,'Cust Category'!A:C,2,0)</f>
        <v>CP All Public Company Limited</v>
      </c>
      <c r="Y1280" s="31">
        <f t="shared" si="98"/>
        <v>62.790000000000006</v>
      </c>
      <c r="Z1280">
        <f t="shared" si="99"/>
        <v>72</v>
      </c>
    </row>
    <row r="1281" spans="1:26" hidden="1">
      <c r="A1281" s="179"/>
      <c r="B1281" s="178"/>
      <c r="C1281" s="178"/>
      <c r="D1281" s="178"/>
      <c r="E1281" s="178"/>
      <c r="F1281" s="178"/>
      <c r="G1281" s="178"/>
      <c r="H1281" s="178"/>
      <c r="I1281" s="178"/>
      <c r="J1281" s="178"/>
      <c r="K1281" s="178"/>
      <c r="L1281" s="180"/>
      <c r="M1281" s="181"/>
      <c r="N1281" s="2" t="e">
        <f>VLOOKUP($J1281,'Material category'!B:D,2,0)</f>
        <v>#N/A</v>
      </c>
      <c r="O1281" s="123" t="e">
        <f>VLOOKUP(E1281,'Billing Type Category'!A:C,3,0)*$L1281</f>
        <v>#N/A</v>
      </c>
      <c r="P1281" s="123" t="e">
        <f>VLOOKUP($J1281,'Material category'!B:F,5,FALSE)*O1281</f>
        <v>#N/A</v>
      </c>
      <c r="Q1281" s="123" t="e">
        <f t="shared" si="95"/>
        <v>#N/A</v>
      </c>
      <c r="R1281" s="6" t="e">
        <f>VLOOKUP(E1281,'Billing Type Category'!A:C,3,0)*M1281</f>
        <v>#N/A</v>
      </c>
      <c r="S1281" s="6" t="e">
        <f>VLOOKUP($J1281,'Material category'!B:F,4,FALSE)*O1281</f>
        <v>#N/A</v>
      </c>
      <c r="T1281" s="6" t="e">
        <f t="shared" si="96"/>
        <v>#N/A</v>
      </c>
      <c r="U1281" s="6" t="e">
        <f t="shared" si="97"/>
        <v>#N/A</v>
      </c>
      <c r="V1281" s="2" t="e">
        <f>VLOOKUP($J1281,'Material category'!B:D,3,0)</f>
        <v>#N/A</v>
      </c>
      <c r="W1281" s="2" t="e">
        <f>VLOOKUP(G1281,'Cust Category'!A:C,3,0)</f>
        <v>#N/A</v>
      </c>
      <c r="X1281" s="2" t="e">
        <f>VLOOKUP(G1281,'Cust Category'!A:C,2,0)</f>
        <v>#N/A</v>
      </c>
      <c r="Y1281" s="31" t="e">
        <f t="shared" si="98"/>
        <v>#N/A</v>
      </c>
      <c r="Z1281" t="e">
        <f t="shared" si="99"/>
        <v>#N/A</v>
      </c>
    </row>
    <row r="1282" spans="1:26" hidden="1">
      <c r="A1282" s="179"/>
      <c r="B1282" s="178"/>
      <c r="C1282" s="178"/>
      <c r="D1282" s="178"/>
      <c r="E1282" s="178"/>
      <c r="F1282" s="178"/>
      <c r="G1282" s="178"/>
      <c r="H1282" s="178"/>
      <c r="I1282" s="178"/>
      <c r="J1282" s="178"/>
      <c r="K1282" s="178"/>
      <c r="L1282" s="180"/>
      <c r="M1282" s="181"/>
      <c r="N1282" s="2" t="e">
        <f>VLOOKUP($J1282,'Material category'!B:D,2,0)</f>
        <v>#N/A</v>
      </c>
      <c r="O1282" s="123" t="e">
        <f>VLOOKUP(E1282,'Billing Type Category'!A:C,3,0)*$L1282</f>
        <v>#N/A</v>
      </c>
      <c r="P1282" s="123" t="e">
        <f>VLOOKUP($J1282,'Material category'!B:F,5,FALSE)*O1282</f>
        <v>#N/A</v>
      </c>
      <c r="Q1282" s="123" t="e">
        <f t="shared" ref="Q1282:Q1345" si="100">P1282-R1282</f>
        <v>#N/A</v>
      </c>
      <c r="R1282" s="6" t="e">
        <f>VLOOKUP(E1282,'Billing Type Category'!A:C,3,0)*M1282</f>
        <v>#N/A</v>
      </c>
      <c r="S1282" s="6" t="e">
        <f>VLOOKUP($J1282,'Material category'!B:F,4,FALSE)*O1282</f>
        <v>#N/A</v>
      </c>
      <c r="T1282" s="6" t="e">
        <f t="shared" ref="T1282:T1345" si="101">S1282*7/107</f>
        <v>#N/A</v>
      </c>
      <c r="U1282" s="6" t="e">
        <f t="shared" ref="U1282:U1345" si="102">R1282+T1282</f>
        <v>#N/A</v>
      </c>
      <c r="V1282" s="2" t="e">
        <f>VLOOKUP($J1282,'Material category'!B:D,3,0)</f>
        <v>#N/A</v>
      </c>
      <c r="W1282" s="2" t="e">
        <f>VLOOKUP(G1282,'Cust Category'!A:C,3,0)</f>
        <v>#N/A</v>
      </c>
      <c r="X1282" s="2" t="e">
        <f>VLOOKUP(G1282,'Cust Category'!A:C,2,0)</f>
        <v>#N/A</v>
      </c>
      <c r="Y1282" s="31" t="e">
        <f t="shared" ref="Y1282:Y1345" si="103">P1282/O1282</f>
        <v>#N/A</v>
      </c>
      <c r="Z1282" t="e">
        <f t="shared" ref="Z1282:Z1345" si="104">S1282/O1282</f>
        <v>#N/A</v>
      </c>
    </row>
    <row r="1283" spans="1:26" hidden="1">
      <c r="A1283" s="179"/>
      <c r="B1283" s="178"/>
      <c r="C1283" s="178"/>
      <c r="D1283" s="178"/>
      <c r="E1283" s="178"/>
      <c r="F1283" s="178"/>
      <c r="G1283" s="178"/>
      <c r="H1283" s="178"/>
      <c r="I1283" s="178"/>
      <c r="J1283" s="178"/>
      <c r="K1283" s="178"/>
      <c r="L1283" s="180"/>
      <c r="M1283" s="181"/>
      <c r="N1283" s="2" t="e">
        <f>VLOOKUP($J1283,'Material category'!B:D,2,0)</f>
        <v>#N/A</v>
      </c>
      <c r="O1283" s="123" t="e">
        <f>VLOOKUP(E1283,'Billing Type Category'!A:C,3,0)*$L1283</f>
        <v>#N/A</v>
      </c>
      <c r="P1283" s="123" t="e">
        <f>VLOOKUP($J1283,'Material category'!B:F,5,FALSE)*O1283</f>
        <v>#N/A</v>
      </c>
      <c r="Q1283" s="123" t="e">
        <f t="shared" si="100"/>
        <v>#N/A</v>
      </c>
      <c r="R1283" s="6" t="e">
        <f>VLOOKUP(E1283,'Billing Type Category'!A:C,3,0)*M1283</f>
        <v>#N/A</v>
      </c>
      <c r="S1283" s="6" t="e">
        <f>VLOOKUP($J1283,'Material category'!B:F,4,FALSE)*O1283</f>
        <v>#N/A</v>
      </c>
      <c r="T1283" s="6" t="e">
        <f t="shared" si="101"/>
        <v>#N/A</v>
      </c>
      <c r="U1283" s="6" t="e">
        <f t="shared" si="102"/>
        <v>#N/A</v>
      </c>
      <c r="V1283" s="2" t="e">
        <f>VLOOKUP($J1283,'Material category'!B:D,3,0)</f>
        <v>#N/A</v>
      </c>
      <c r="W1283" s="2" t="e">
        <f>VLOOKUP(G1283,'Cust Category'!A:C,3,0)</f>
        <v>#N/A</v>
      </c>
      <c r="X1283" s="2" t="e">
        <f>VLOOKUP(G1283,'Cust Category'!A:C,2,0)</f>
        <v>#N/A</v>
      </c>
      <c r="Y1283" s="31" t="e">
        <f t="shared" si="103"/>
        <v>#N/A</v>
      </c>
      <c r="Z1283" t="e">
        <f t="shared" si="104"/>
        <v>#N/A</v>
      </c>
    </row>
    <row r="1284" spans="1:26" hidden="1">
      <c r="A1284" s="179"/>
      <c r="B1284" s="178"/>
      <c r="C1284" s="178"/>
      <c r="D1284" s="178"/>
      <c r="E1284" s="178"/>
      <c r="F1284" s="178"/>
      <c r="G1284" s="178"/>
      <c r="H1284" s="178"/>
      <c r="I1284" s="178"/>
      <c r="J1284" s="178"/>
      <c r="K1284" s="178"/>
      <c r="L1284" s="180"/>
      <c r="M1284" s="181"/>
      <c r="N1284" s="2" t="e">
        <f>VLOOKUP($J1284,'Material category'!B:D,2,0)</f>
        <v>#N/A</v>
      </c>
      <c r="O1284" s="123" t="e">
        <f>VLOOKUP(E1284,'Billing Type Category'!A:C,3,0)*$L1284</f>
        <v>#N/A</v>
      </c>
      <c r="P1284" s="123" t="e">
        <f>VLOOKUP($J1284,'Material category'!B:F,5,FALSE)*O1284</f>
        <v>#N/A</v>
      </c>
      <c r="Q1284" s="123" t="e">
        <f t="shared" si="100"/>
        <v>#N/A</v>
      </c>
      <c r="R1284" s="6" t="e">
        <f>VLOOKUP(E1284,'Billing Type Category'!A:C,3,0)*M1284</f>
        <v>#N/A</v>
      </c>
      <c r="S1284" s="6" t="e">
        <f>VLOOKUP($J1284,'Material category'!B:F,4,FALSE)*O1284</f>
        <v>#N/A</v>
      </c>
      <c r="T1284" s="6" t="e">
        <f t="shared" si="101"/>
        <v>#N/A</v>
      </c>
      <c r="U1284" s="6" t="e">
        <f t="shared" si="102"/>
        <v>#N/A</v>
      </c>
      <c r="V1284" s="2" t="e">
        <f>VLOOKUP($J1284,'Material category'!B:D,3,0)</f>
        <v>#N/A</v>
      </c>
      <c r="W1284" s="2" t="e">
        <f>VLOOKUP(G1284,'Cust Category'!A:C,3,0)</f>
        <v>#N/A</v>
      </c>
      <c r="X1284" s="2" t="e">
        <f>VLOOKUP(G1284,'Cust Category'!A:C,2,0)</f>
        <v>#N/A</v>
      </c>
      <c r="Y1284" s="31" t="e">
        <f t="shared" si="103"/>
        <v>#N/A</v>
      </c>
      <c r="Z1284" t="e">
        <f t="shared" si="104"/>
        <v>#N/A</v>
      </c>
    </row>
    <row r="1285" spans="1:26" hidden="1">
      <c r="A1285" s="179"/>
      <c r="B1285" s="178"/>
      <c r="C1285" s="178"/>
      <c r="D1285" s="178"/>
      <c r="E1285" s="178"/>
      <c r="F1285" s="178"/>
      <c r="G1285" s="178"/>
      <c r="H1285" s="178"/>
      <c r="I1285" s="178"/>
      <c r="J1285" s="178"/>
      <c r="K1285" s="178"/>
      <c r="L1285" s="180"/>
      <c r="M1285" s="181"/>
      <c r="N1285" s="2" t="e">
        <f>VLOOKUP($J1285,'Material category'!B:D,2,0)</f>
        <v>#N/A</v>
      </c>
      <c r="O1285" s="123" t="e">
        <f>VLOOKUP(E1285,'Billing Type Category'!A:C,3,0)*$L1285</f>
        <v>#N/A</v>
      </c>
      <c r="P1285" s="123" t="e">
        <f>VLOOKUP($J1285,'Material category'!B:F,5,FALSE)*O1285</f>
        <v>#N/A</v>
      </c>
      <c r="Q1285" s="123" t="e">
        <f t="shared" si="100"/>
        <v>#N/A</v>
      </c>
      <c r="R1285" s="6" t="e">
        <f>VLOOKUP(E1285,'Billing Type Category'!A:C,3,0)*M1285</f>
        <v>#N/A</v>
      </c>
      <c r="S1285" s="6" t="e">
        <f>VLOOKUP($J1285,'Material category'!B:F,4,FALSE)*O1285</f>
        <v>#N/A</v>
      </c>
      <c r="T1285" s="6" t="e">
        <f t="shared" si="101"/>
        <v>#N/A</v>
      </c>
      <c r="U1285" s="6" t="e">
        <f t="shared" si="102"/>
        <v>#N/A</v>
      </c>
      <c r="V1285" s="2" t="e">
        <f>VLOOKUP($J1285,'Material category'!B:D,3,0)</f>
        <v>#N/A</v>
      </c>
      <c r="W1285" s="2" t="e">
        <f>VLOOKUP(G1285,'Cust Category'!A:C,3,0)</f>
        <v>#N/A</v>
      </c>
      <c r="X1285" s="2" t="e">
        <f>VLOOKUP(G1285,'Cust Category'!A:C,2,0)</f>
        <v>#N/A</v>
      </c>
      <c r="Y1285" s="31" t="e">
        <f t="shared" si="103"/>
        <v>#N/A</v>
      </c>
      <c r="Z1285" t="e">
        <f t="shared" si="104"/>
        <v>#N/A</v>
      </c>
    </row>
    <row r="1286" spans="1:26" hidden="1">
      <c r="A1286" s="179"/>
      <c r="B1286" s="178"/>
      <c r="C1286" s="178"/>
      <c r="D1286" s="178"/>
      <c r="E1286" s="178"/>
      <c r="F1286" s="178"/>
      <c r="G1286" s="178"/>
      <c r="H1286" s="178"/>
      <c r="I1286" s="178"/>
      <c r="J1286" s="178"/>
      <c r="K1286" s="178"/>
      <c r="L1286" s="180"/>
      <c r="M1286" s="181"/>
      <c r="N1286" s="2" t="e">
        <f>VLOOKUP($J1286,'Material category'!B:D,2,0)</f>
        <v>#N/A</v>
      </c>
      <c r="O1286" s="123" t="e">
        <f>VLOOKUP(E1286,'Billing Type Category'!A:C,3,0)*$L1286</f>
        <v>#N/A</v>
      </c>
      <c r="P1286" s="123" t="e">
        <f>VLOOKUP($J1286,'Material category'!B:F,5,FALSE)*O1286</f>
        <v>#N/A</v>
      </c>
      <c r="Q1286" s="123" t="e">
        <f t="shared" si="100"/>
        <v>#N/A</v>
      </c>
      <c r="R1286" s="6" t="e">
        <f>VLOOKUP(E1286,'Billing Type Category'!A:C,3,0)*M1286</f>
        <v>#N/A</v>
      </c>
      <c r="S1286" s="6" t="e">
        <f>VLOOKUP($J1286,'Material category'!B:F,4,FALSE)*O1286</f>
        <v>#N/A</v>
      </c>
      <c r="T1286" s="6" t="e">
        <f t="shared" si="101"/>
        <v>#N/A</v>
      </c>
      <c r="U1286" s="6" t="e">
        <f t="shared" si="102"/>
        <v>#N/A</v>
      </c>
      <c r="V1286" s="2" t="e">
        <f>VLOOKUP($J1286,'Material category'!B:D,3,0)</f>
        <v>#N/A</v>
      </c>
      <c r="W1286" s="2" t="e">
        <f>VLOOKUP(G1286,'Cust Category'!A:C,3,0)</f>
        <v>#N/A</v>
      </c>
      <c r="X1286" s="2" t="e">
        <f>VLOOKUP(G1286,'Cust Category'!A:C,2,0)</f>
        <v>#N/A</v>
      </c>
      <c r="Y1286" s="31" t="e">
        <f t="shared" si="103"/>
        <v>#N/A</v>
      </c>
      <c r="Z1286" t="e">
        <f t="shared" si="104"/>
        <v>#N/A</v>
      </c>
    </row>
    <row r="1287" spans="1:26" hidden="1">
      <c r="A1287" s="179"/>
      <c r="B1287" s="178"/>
      <c r="C1287" s="178"/>
      <c r="D1287" s="178"/>
      <c r="E1287" s="178"/>
      <c r="F1287" s="178"/>
      <c r="G1287" s="178"/>
      <c r="H1287" s="178"/>
      <c r="I1287" s="178"/>
      <c r="J1287" s="178"/>
      <c r="K1287" s="178"/>
      <c r="L1287" s="180"/>
      <c r="M1287" s="181"/>
      <c r="N1287" s="2" t="e">
        <f>VLOOKUP($J1287,'Material category'!B:D,2,0)</f>
        <v>#N/A</v>
      </c>
      <c r="O1287" s="123" t="e">
        <f>VLOOKUP(E1287,'Billing Type Category'!A:C,3,0)*$L1287</f>
        <v>#N/A</v>
      </c>
      <c r="P1287" s="123" t="e">
        <f>VLOOKUP($J1287,'Material category'!B:F,5,FALSE)*O1287</f>
        <v>#N/A</v>
      </c>
      <c r="Q1287" s="123" t="e">
        <f t="shared" si="100"/>
        <v>#N/A</v>
      </c>
      <c r="R1287" s="6" t="e">
        <f>VLOOKUP(E1287,'Billing Type Category'!A:C,3,0)*M1287</f>
        <v>#N/A</v>
      </c>
      <c r="S1287" s="6" t="e">
        <f>VLOOKUP($J1287,'Material category'!B:F,4,FALSE)*O1287</f>
        <v>#N/A</v>
      </c>
      <c r="T1287" s="6" t="e">
        <f t="shared" si="101"/>
        <v>#N/A</v>
      </c>
      <c r="U1287" s="6" t="e">
        <f t="shared" si="102"/>
        <v>#N/A</v>
      </c>
      <c r="V1287" s="2" t="e">
        <f>VLOOKUP($J1287,'Material category'!B:D,3,0)</f>
        <v>#N/A</v>
      </c>
      <c r="W1287" s="2" t="e">
        <f>VLOOKUP(G1287,'Cust Category'!A:C,3,0)</f>
        <v>#N/A</v>
      </c>
      <c r="X1287" s="2" t="e">
        <f>VLOOKUP(G1287,'Cust Category'!A:C,2,0)</f>
        <v>#N/A</v>
      </c>
      <c r="Y1287" s="31" t="e">
        <f t="shared" si="103"/>
        <v>#N/A</v>
      </c>
      <c r="Z1287" t="e">
        <f t="shared" si="104"/>
        <v>#N/A</v>
      </c>
    </row>
    <row r="1288" spans="1:26" hidden="1">
      <c r="A1288" s="179"/>
      <c r="B1288" s="178"/>
      <c r="C1288" s="178"/>
      <c r="D1288" s="178"/>
      <c r="E1288" s="178"/>
      <c r="F1288" s="178"/>
      <c r="G1288" s="178"/>
      <c r="H1288" s="178"/>
      <c r="I1288" s="178"/>
      <c r="J1288" s="178"/>
      <c r="K1288" s="178"/>
      <c r="L1288" s="180"/>
      <c r="M1288" s="181"/>
      <c r="N1288" s="2" t="e">
        <f>VLOOKUP($J1288,'Material category'!B:D,2,0)</f>
        <v>#N/A</v>
      </c>
      <c r="O1288" s="123" t="e">
        <f>VLOOKUP(E1288,'Billing Type Category'!A:C,3,0)*$L1288</f>
        <v>#N/A</v>
      </c>
      <c r="P1288" s="123" t="e">
        <f>VLOOKUP($J1288,'Material category'!B:F,5,FALSE)*O1288</f>
        <v>#N/A</v>
      </c>
      <c r="Q1288" s="123" t="e">
        <f t="shared" si="100"/>
        <v>#N/A</v>
      </c>
      <c r="R1288" s="6" t="e">
        <f>VLOOKUP(E1288,'Billing Type Category'!A:C,3,0)*M1288</f>
        <v>#N/A</v>
      </c>
      <c r="S1288" s="6" t="e">
        <f>VLOOKUP($J1288,'Material category'!B:F,4,FALSE)*O1288</f>
        <v>#N/A</v>
      </c>
      <c r="T1288" s="6" t="e">
        <f t="shared" si="101"/>
        <v>#N/A</v>
      </c>
      <c r="U1288" s="6" t="e">
        <f t="shared" si="102"/>
        <v>#N/A</v>
      </c>
      <c r="V1288" s="2" t="e">
        <f>VLOOKUP($J1288,'Material category'!B:D,3,0)</f>
        <v>#N/A</v>
      </c>
      <c r="W1288" s="2" t="e">
        <f>VLOOKUP(G1288,'Cust Category'!A:C,3,0)</f>
        <v>#N/A</v>
      </c>
      <c r="X1288" s="2" t="e">
        <f>VLOOKUP(G1288,'Cust Category'!A:C,2,0)</f>
        <v>#N/A</v>
      </c>
      <c r="Y1288" s="31" t="e">
        <f t="shared" si="103"/>
        <v>#N/A</v>
      </c>
      <c r="Z1288" t="e">
        <f t="shared" si="104"/>
        <v>#N/A</v>
      </c>
    </row>
    <row r="1289" spans="1:26" hidden="1">
      <c r="A1289" s="179"/>
      <c r="B1289" s="178"/>
      <c r="C1289" s="178"/>
      <c r="D1289" s="178"/>
      <c r="E1289" s="178"/>
      <c r="F1289" s="178"/>
      <c r="G1289" s="178"/>
      <c r="H1289" s="178"/>
      <c r="I1289" s="178"/>
      <c r="J1289" s="178"/>
      <c r="K1289" s="178"/>
      <c r="L1289" s="180"/>
      <c r="M1289" s="181"/>
      <c r="N1289" s="2" t="e">
        <f>VLOOKUP($J1289,'Material category'!B:D,2,0)</f>
        <v>#N/A</v>
      </c>
      <c r="O1289" s="123" t="e">
        <f>VLOOKUP(E1289,'Billing Type Category'!A:C,3,0)*$L1289</f>
        <v>#N/A</v>
      </c>
      <c r="P1289" s="123" t="e">
        <f>VLOOKUP($J1289,'Material category'!B:F,5,FALSE)*O1289</f>
        <v>#N/A</v>
      </c>
      <c r="Q1289" s="123" t="e">
        <f t="shared" si="100"/>
        <v>#N/A</v>
      </c>
      <c r="R1289" s="6" t="e">
        <f>VLOOKUP(E1289,'Billing Type Category'!A:C,3,0)*M1289</f>
        <v>#N/A</v>
      </c>
      <c r="S1289" s="6" t="e">
        <f>VLOOKUP($J1289,'Material category'!B:F,4,FALSE)*O1289</f>
        <v>#N/A</v>
      </c>
      <c r="T1289" s="6" t="e">
        <f t="shared" si="101"/>
        <v>#N/A</v>
      </c>
      <c r="U1289" s="6" t="e">
        <f t="shared" si="102"/>
        <v>#N/A</v>
      </c>
      <c r="V1289" s="2" t="e">
        <f>VLOOKUP($J1289,'Material category'!B:D,3,0)</f>
        <v>#N/A</v>
      </c>
      <c r="W1289" s="2" t="e">
        <f>VLOOKUP(G1289,'Cust Category'!A:C,3,0)</f>
        <v>#N/A</v>
      </c>
      <c r="X1289" s="2" t="e">
        <f>VLOOKUP(G1289,'Cust Category'!A:C,2,0)</f>
        <v>#N/A</v>
      </c>
      <c r="Y1289" s="31" t="e">
        <f t="shared" si="103"/>
        <v>#N/A</v>
      </c>
      <c r="Z1289" t="e">
        <f t="shared" si="104"/>
        <v>#N/A</v>
      </c>
    </row>
    <row r="1290" spans="1:26" hidden="1">
      <c r="A1290" s="179"/>
      <c r="B1290" s="178"/>
      <c r="C1290" s="178"/>
      <c r="D1290" s="178"/>
      <c r="E1290" s="178"/>
      <c r="F1290" s="178"/>
      <c r="G1290" s="178"/>
      <c r="H1290" s="178"/>
      <c r="I1290" s="178"/>
      <c r="J1290" s="178"/>
      <c r="K1290" s="178"/>
      <c r="L1290" s="180"/>
      <c r="M1290" s="181"/>
      <c r="N1290" s="2" t="e">
        <f>VLOOKUP($J1290,'Material category'!B:D,2,0)</f>
        <v>#N/A</v>
      </c>
      <c r="O1290" s="123" t="e">
        <f>VLOOKUP(E1290,'Billing Type Category'!A:C,3,0)*$L1290</f>
        <v>#N/A</v>
      </c>
      <c r="P1290" s="123" t="e">
        <f>VLOOKUP($J1290,'Material category'!B:F,5,FALSE)*O1290</f>
        <v>#N/A</v>
      </c>
      <c r="Q1290" s="123" t="e">
        <f t="shared" si="100"/>
        <v>#N/A</v>
      </c>
      <c r="R1290" s="6" t="e">
        <f>VLOOKUP(E1290,'Billing Type Category'!A:C,3,0)*M1290</f>
        <v>#N/A</v>
      </c>
      <c r="S1290" s="6" t="e">
        <f>VLOOKUP($J1290,'Material category'!B:F,4,FALSE)*O1290</f>
        <v>#N/A</v>
      </c>
      <c r="T1290" s="6" t="e">
        <f t="shared" si="101"/>
        <v>#N/A</v>
      </c>
      <c r="U1290" s="6" t="e">
        <f t="shared" si="102"/>
        <v>#N/A</v>
      </c>
      <c r="V1290" s="2" t="e">
        <f>VLOOKUP($J1290,'Material category'!B:D,3,0)</f>
        <v>#N/A</v>
      </c>
      <c r="W1290" s="2" t="e">
        <f>VLOOKUP(G1290,'Cust Category'!A:C,3,0)</f>
        <v>#N/A</v>
      </c>
      <c r="X1290" s="2" t="e">
        <f>VLOOKUP(G1290,'Cust Category'!A:C,2,0)</f>
        <v>#N/A</v>
      </c>
      <c r="Y1290" s="31" t="e">
        <f t="shared" si="103"/>
        <v>#N/A</v>
      </c>
      <c r="Z1290" t="e">
        <f t="shared" si="104"/>
        <v>#N/A</v>
      </c>
    </row>
    <row r="1291" spans="1:26" hidden="1">
      <c r="A1291" s="179"/>
      <c r="B1291" s="178"/>
      <c r="C1291" s="178"/>
      <c r="D1291" s="178"/>
      <c r="E1291" s="178"/>
      <c r="F1291" s="178"/>
      <c r="G1291" s="178"/>
      <c r="H1291" s="178"/>
      <c r="I1291" s="178"/>
      <c r="J1291" s="178"/>
      <c r="K1291" s="178"/>
      <c r="L1291" s="180"/>
      <c r="M1291" s="181"/>
      <c r="N1291" s="2" t="e">
        <f>VLOOKUP($J1291,'Material category'!B:D,2,0)</f>
        <v>#N/A</v>
      </c>
      <c r="O1291" s="123" t="e">
        <f>VLOOKUP(E1291,'Billing Type Category'!A:C,3,0)*$L1291</f>
        <v>#N/A</v>
      </c>
      <c r="P1291" s="123" t="e">
        <f>VLOOKUP($J1291,'Material category'!B:F,5,FALSE)*O1291</f>
        <v>#N/A</v>
      </c>
      <c r="Q1291" s="123" t="e">
        <f t="shared" si="100"/>
        <v>#N/A</v>
      </c>
      <c r="R1291" s="6" t="e">
        <f>VLOOKUP(E1291,'Billing Type Category'!A:C,3,0)*M1291</f>
        <v>#N/A</v>
      </c>
      <c r="S1291" s="6" t="e">
        <f>VLOOKUP($J1291,'Material category'!B:F,4,FALSE)*O1291</f>
        <v>#N/A</v>
      </c>
      <c r="T1291" s="6" t="e">
        <f t="shared" si="101"/>
        <v>#N/A</v>
      </c>
      <c r="U1291" s="6" t="e">
        <f t="shared" si="102"/>
        <v>#N/A</v>
      </c>
      <c r="V1291" s="2" t="e">
        <f>VLOOKUP($J1291,'Material category'!B:D,3,0)</f>
        <v>#N/A</v>
      </c>
      <c r="W1291" s="2" t="e">
        <f>VLOOKUP(G1291,'Cust Category'!A:C,3,0)</f>
        <v>#N/A</v>
      </c>
      <c r="X1291" s="2" t="e">
        <f>VLOOKUP(G1291,'Cust Category'!A:C,2,0)</f>
        <v>#N/A</v>
      </c>
      <c r="Y1291" s="31" t="e">
        <f t="shared" si="103"/>
        <v>#N/A</v>
      </c>
      <c r="Z1291" t="e">
        <f t="shared" si="104"/>
        <v>#N/A</v>
      </c>
    </row>
    <row r="1292" spans="1:26" hidden="1">
      <c r="A1292" s="179"/>
      <c r="B1292" s="178"/>
      <c r="C1292" s="178"/>
      <c r="D1292" s="178"/>
      <c r="E1292" s="178"/>
      <c r="F1292" s="178"/>
      <c r="G1292" s="178"/>
      <c r="H1292" s="178"/>
      <c r="I1292" s="178"/>
      <c r="J1292" s="178"/>
      <c r="K1292" s="178"/>
      <c r="L1292" s="180"/>
      <c r="M1292" s="181"/>
      <c r="N1292" s="2" t="e">
        <f>VLOOKUP($J1292,'Material category'!B:D,2,0)</f>
        <v>#N/A</v>
      </c>
      <c r="O1292" s="123" t="e">
        <f>VLOOKUP(E1292,'Billing Type Category'!A:C,3,0)*$L1292</f>
        <v>#N/A</v>
      </c>
      <c r="P1292" s="123" t="e">
        <f>VLOOKUP($J1292,'Material category'!B:F,5,FALSE)*O1292</f>
        <v>#N/A</v>
      </c>
      <c r="Q1292" s="123" t="e">
        <f t="shared" si="100"/>
        <v>#N/A</v>
      </c>
      <c r="R1292" s="6" t="e">
        <f>VLOOKUP(E1292,'Billing Type Category'!A:C,3,0)*M1292</f>
        <v>#N/A</v>
      </c>
      <c r="S1292" s="6" t="e">
        <f>VLOOKUP($J1292,'Material category'!B:F,4,FALSE)*O1292</f>
        <v>#N/A</v>
      </c>
      <c r="T1292" s="6" t="e">
        <f t="shared" si="101"/>
        <v>#N/A</v>
      </c>
      <c r="U1292" s="6" t="e">
        <f t="shared" si="102"/>
        <v>#N/A</v>
      </c>
      <c r="V1292" s="2" t="e">
        <f>VLOOKUP($J1292,'Material category'!B:D,3,0)</f>
        <v>#N/A</v>
      </c>
      <c r="W1292" s="2" t="e">
        <f>VLOOKUP(G1292,'Cust Category'!A:C,3,0)</f>
        <v>#N/A</v>
      </c>
      <c r="X1292" s="2" t="e">
        <f>VLOOKUP(G1292,'Cust Category'!A:C,2,0)</f>
        <v>#N/A</v>
      </c>
      <c r="Y1292" s="31" t="e">
        <f t="shared" si="103"/>
        <v>#N/A</v>
      </c>
      <c r="Z1292" t="e">
        <f t="shared" si="104"/>
        <v>#N/A</v>
      </c>
    </row>
    <row r="1293" spans="1:26" hidden="1">
      <c r="A1293" s="179"/>
      <c r="B1293" s="178"/>
      <c r="C1293" s="178"/>
      <c r="D1293" s="178"/>
      <c r="E1293" s="178"/>
      <c r="F1293" s="178"/>
      <c r="G1293" s="178"/>
      <c r="H1293" s="178"/>
      <c r="I1293" s="178"/>
      <c r="J1293" s="178"/>
      <c r="K1293" s="178"/>
      <c r="L1293" s="180"/>
      <c r="M1293" s="181"/>
      <c r="N1293" s="2" t="e">
        <f>VLOOKUP($J1293,'Material category'!B:D,2,0)</f>
        <v>#N/A</v>
      </c>
      <c r="O1293" s="123" t="e">
        <f>VLOOKUP(E1293,'Billing Type Category'!A:C,3,0)*$L1293</f>
        <v>#N/A</v>
      </c>
      <c r="P1293" s="123" t="e">
        <f>VLOOKUP($J1293,'Material category'!B:F,5,FALSE)*O1293</f>
        <v>#N/A</v>
      </c>
      <c r="Q1293" s="123" t="e">
        <f t="shared" si="100"/>
        <v>#N/A</v>
      </c>
      <c r="R1293" s="6" t="e">
        <f>VLOOKUP(E1293,'Billing Type Category'!A:C,3,0)*M1293</f>
        <v>#N/A</v>
      </c>
      <c r="S1293" s="6" t="e">
        <f>VLOOKUP($J1293,'Material category'!B:F,4,FALSE)*O1293</f>
        <v>#N/A</v>
      </c>
      <c r="T1293" s="6" t="e">
        <f t="shared" si="101"/>
        <v>#N/A</v>
      </c>
      <c r="U1293" s="6" t="e">
        <f t="shared" si="102"/>
        <v>#N/A</v>
      </c>
      <c r="V1293" s="2" t="e">
        <f>VLOOKUP($J1293,'Material category'!B:D,3,0)</f>
        <v>#N/A</v>
      </c>
      <c r="W1293" s="2" t="e">
        <f>VLOOKUP(G1293,'Cust Category'!A:C,3,0)</f>
        <v>#N/A</v>
      </c>
      <c r="X1293" s="2" t="e">
        <f>VLOOKUP(G1293,'Cust Category'!A:C,2,0)</f>
        <v>#N/A</v>
      </c>
      <c r="Y1293" s="31" t="e">
        <f t="shared" si="103"/>
        <v>#N/A</v>
      </c>
      <c r="Z1293" t="e">
        <f t="shared" si="104"/>
        <v>#N/A</v>
      </c>
    </row>
    <row r="1294" spans="1:26" hidden="1">
      <c r="A1294" s="179"/>
      <c r="B1294" s="178"/>
      <c r="C1294" s="178"/>
      <c r="D1294" s="178"/>
      <c r="E1294" s="178"/>
      <c r="F1294" s="178"/>
      <c r="G1294" s="178"/>
      <c r="H1294" s="178"/>
      <c r="I1294" s="178"/>
      <c r="J1294" s="178"/>
      <c r="K1294" s="178"/>
      <c r="L1294" s="180"/>
      <c r="M1294" s="181"/>
      <c r="N1294" s="2" t="e">
        <f>VLOOKUP($J1294,'Material category'!B:D,2,0)</f>
        <v>#N/A</v>
      </c>
      <c r="O1294" s="123" t="e">
        <f>VLOOKUP(E1294,'Billing Type Category'!A:C,3,0)*$L1294</f>
        <v>#N/A</v>
      </c>
      <c r="P1294" s="123" t="e">
        <f>VLOOKUP($J1294,'Material category'!B:F,5,FALSE)*O1294</f>
        <v>#N/A</v>
      </c>
      <c r="Q1294" s="123" t="e">
        <f t="shared" si="100"/>
        <v>#N/A</v>
      </c>
      <c r="R1294" s="6" t="e">
        <f>VLOOKUP(E1294,'Billing Type Category'!A:C,3,0)*M1294</f>
        <v>#N/A</v>
      </c>
      <c r="S1294" s="6" t="e">
        <f>VLOOKUP($J1294,'Material category'!B:F,4,FALSE)*O1294</f>
        <v>#N/A</v>
      </c>
      <c r="T1294" s="6" t="e">
        <f t="shared" si="101"/>
        <v>#N/A</v>
      </c>
      <c r="U1294" s="6" t="e">
        <f t="shared" si="102"/>
        <v>#N/A</v>
      </c>
      <c r="V1294" s="2" t="e">
        <f>VLOOKUP($J1294,'Material category'!B:D,3,0)</f>
        <v>#N/A</v>
      </c>
      <c r="W1294" s="2" t="e">
        <f>VLOOKUP(G1294,'Cust Category'!A:C,3,0)</f>
        <v>#N/A</v>
      </c>
      <c r="X1294" s="2" t="e">
        <f>VLOOKUP(G1294,'Cust Category'!A:C,2,0)</f>
        <v>#N/A</v>
      </c>
      <c r="Y1294" s="31" t="e">
        <f t="shared" si="103"/>
        <v>#N/A</v>
      </c>
      <c r="Z1294" t="e">
        <f t="shared" si="104"/>
        <v>#N/A</v>
      </c>
    </row>
    <row r="1295" spans="1:26" hidden="1">
      <c r="A1295" s="179"/>
      <c r="B1295" s="178"/>
      <c r="C1295" s="178"/>
      <c r="D1295" s="178"/>
      <c r="E1295" s="178"/>
      <c r="F1295" s="178"/>
      <c r="G1295" s="178"/>
      <c r="H1295" s="178"/>
      <c r="I1295" s="178"/>
      <c r="J1295" s="178"/>
      <c r="K1295" s="178"/>
      <c r="L1295" s="180"/>
      <c r="M1295" s="181"/>
      <c r="N1295" s="2" t="e">
        <f>VLOOKUP($J1295,'Material category'!B:D,2,0)</f>
        <v>#N/A</v>
      </c>
      <c r="O1295" s="123" t="e">
        <f>VLOOKUP(E1295,'Billing Type Category'!A:C,3,0)*$L1295</f>
        <v>#N/A</v>
      </c>
      <c r="P1295" s="123" t="e">
        <f>VLOOKUP($J1295,'Material category'!B:F,5,FALSE)*O1295</f>
        <v>#N/A</v>
      </c>
      <c r="Q1295" s="123" t="e">
        <f t="shared" si="100"/>
        <v>#N/A</v>
      </c>
      <c r="R1295" s="6" t="e">
        <f>VLOOKUP(E1295,'Billing Type Category'!A:C,3,0)*M1295</f>
        <v>#N/A</v>
      </c>
      <c r="S1295" s="6" t="e">
        <f>VLOOKUP($J1295,'Material category'!B:F,4,FALSE)*O1295</f>
        <v>#N/A</v>
      </c>
      <c r="T1295" s="6" t="e">
        <f t="shared" si="101"/>
        <v>#N/A</v>
      </c>
      <c r="U1295" s="6" t="e">
        <f t="shared" si="102"/>
        <v>#N/A</v>
      </c>
      <c r="V1295" s="2" t="e">
        <f>VLOOKUP($J1295,'Material category'!B:D,3,0)</f>
        <v>#N/A</v>
      </c>
      <c r="W1295" s="2" t="e">
        <f>VLOOKUP(G1295,'Cust Category'!A:C,3,0)</f>
        <v>#N/A</v>
      </c>
      <c r="X1295" s="2" t="e">
        <f>VLOOKUP(G1295,'Cust Category'!A:C,2,0)</f>
        <v>#N/A</v>
      </c>
      <c r="Y1295" s="31" t="e">
        <f t="shared" si="103"/>
        <v>#N/A</v>
      </c>
      <c r="Z1295" t="e">
        <f t="shared" si="104"/>
        <v>#N/A</v>
      </c>
    </row>
    <row r="1296" spans="1:26" hidden="1">
      <c r="A1296" s="179"/>
      <c r="B1296" s="178"/>
      <c r="C1296" s="178"/>
      <c r="D1296" s="178"/>
      <c r="E1296" s="178"/>
      <c r="F1296" s="178"/>
      <c r="G1296" s="178"/>
      <c r="H1296" s="178"/>
      <c r="I1296" s="178"/>
      <c r="J1296" s="178"/>
      <c r="K1296" s="178"/>
      <c r="L1296" s="180"/>
      <c r="M1296" s="181"/>
      <c r="N1296" s="2" t="e">
        <f>VLOOKUP($J1296,'Material category'!B:D,2,0)</f>
        <v>#N/A</v>
      </c>
      <c r="O1296" s="123" t="e">
        <f>VLOOKUP(E1296,'Billing Type Category'!A:C,3,0)*$L1296</f>
        <v>#N/A</v>
      </c>
      <c r="P1296" s="123" t="e">
        <f>VLOOKUP($J1296,'Material category'!B:F,5,FALSE)*O1296</f>
        <v>#N/A</v>
      </c>
      <c r="Q1296" s="123" t="e">
        <f t="shared" si="100"/>
        <v>#N/A</v>
      </c>
      <c r="R1296" s="6" t="e">
        <f>VLOOKUP(E1296,'Billing Type Category'!A:C,3,0)*M1296</f>
        <v>#N/A</v>
      </c>
      <c r="S1296" s="6" t="e">
        <f>VLOOKUP($J1296,'Material category'!B:F,4,FALSE)*O1296</f>
        <v>#N/A</v>
      </c>
      <c r="T1296" s="6" t="e">
        <f t="shared" si="101"/>
        <v>#N/A</v>
      </c>
      <c r="U1296" s="6" t="e">
        <f t="shared" si="102"/>
        <v>#N/A</v>
      </c>
      <c r="V1296" s="2" t="e">
        <f>VLOOKUP($J1296,'Material category'!B:D,3,0)</f>
        <v>#N/A</v>
      </c>
      <c r="W1296" s="2" t="e">
        <f>VLOOKUP(G1296,'Cust Category'!A:C,3,0)</f>
        <v>#N/A</v>
      </c>
      <c r="X1296" s="2" t="e">
        <f>VLOOKUP(G1296,'Cust Category'!A:C,2,0)</f>
        <v>#N/A</v>
      </c>
      <c r="Y1296" s="31" t="e">
        <f t="shared" si="103"/>
        <v>#N/A</v>
      </c>
      <c r="Z1296" t="e">
        <f t="shared" si="104"/>
        <v>#N/A</v>
      </c>
    </row>
    <row r="1297" spans="1:26" hidden="1">
      <c r="A1297" s="179"/>
      <c r="B1297" s="178"/>
      <c r="C1297" s="178"/>
      <c r="D1297" s="178"/>
      <c r="E1297" s="178"/>
      <c r="F1297" s="178"/>
      <c r="G1297" s="178"/>
      <c r="H1297" s="178"/>
      <c r="I1297" s="178"/>
      <c r="J1297" s="178"/>
      <c r="K1297" s="178"/>
      <c r="L1297" s="180"/>
      <c r="M1297" s="181"/>
      <c r="N1297" s="2" t="e">
        <f>VLOOKUP($J1297,'Material category'!B:D,2,0)</f>
        <v>#N/A</v>
      </c>
      <c r="O1297" s="123" t="e">
        <f>VLOOKUP(E1297,'Billing Type Category'!A:C,3,0)*$L1297</f>
        <v>#N/A</v>
      </c>
      <c r="P1297" s="123" t="e">
        <f>VLOOKUP($J1297,'Material category'!B:F,5,FALSE)*O1297</f>
        <v>#N/A</v>
      </c>
      <c r="Q1297" s="123" t="e">
        <f t="shared" si="100"/>
        <v>#N/A</v>
      </c>
      <c r="R1297" s="6" t="e">
        <f>VLOOKUP(E1297,'Billing Type Category'!A:C,3,0)*M1297</f>
        <v>#N/A</v>
      </c>
      <c r="S1297" s="6" t="e">
        <f>VLOOKUP($J1297,'Material category'!B:F,4,FALSE)*O1297</f>
        <v>#N/A</v>
      </c>
      <c r="T1297" s="6" t="e">
        <f t="shared" si="101"/>
        <v>#N/A</v>
      </c>
      <c r="U1297" s="6" t="e">
        <f t="shared" si="102"/>
        <v>#N/A</v>
      </c>
      <c r="V1297" s="2" t="e">
        <f>VLOOKUP($J1297,'Material category'!B:D,3,0)</f>
        <v>#N/A</v>
      </c>
      <c r="W1297" s="2" t="e">
        <f>VLOOKUP(G1297,'Cust Category'!A:C,3,0)</f>
        <v>#N/A</v>
      </c>
      <c r="X1297" s="2" t="e">
        <f>VLOOKUP(G1297,'Cust Category'!A:C,2,0)</f>
        <v>#N/A</v>
      </c>
      <c r="Y1297" s="31" t="e">
        <f t="shared" si="103"/>
        <v>#N/A</v>
      </c>
      <c r="Z1297" t="e">
        <f t="shared" si="104"/>
        <v>#N/A</v>
      </c>
    </row>
    <row r="1298" spans="1:26" hidden="1">
      <c r="A1298" s="179"/>
      <c r="B1298" s="178"/>
      <c r="C1298" s="178"/>
      <c r="D1298" s="178"/>
      <c r="E1298" s="178"/>
      <c r="F1298" s="178"/>
      <c r="G1298" s="178"/>
      <c r="H1298" s="178"/>
      <c r="I1298" s="178"/>
      <c r="J1298" s="178"/>
      <c r="K1298" s="178"/>
      <c r="L1298" s="180"/>
      <c r="M1298" s="181"/>
      <c r="N1298" s="2" t="e">
        <f>VLOOKUP($J1298,'Material category'!B:D,2,0)</f>
        <v>#N/A</v>
      </c>
      <c r="O1298" s="123" t="e">
        <f>VLOOKUP(E1298,'Billing Type Category'!A:C,3,0)*$L1298</f>
        <v>#N/A</v>
      </c>
      <c r="P1298" s="123" t="e">
        <f>VLOOKUP($J1298,'Material category'!B:F,5,FALSE)*O1298</f>
        <v>#N/A</v>
      </c>
      <c r="Q1298" s="123" t="e">
        <f t="shared" si="100"/>
        <v>#N/A</v>
      </c>
      <c r="R1298" s="6" t="e">
        <f>VLOOKUP(E1298,'Billing Type Category'!A:C,3,0)*M1298</f>
        <v>#N/A</v>
      </c>
      <c r="S1298" s="6" t="e">
        <f>VLOOKUP($J1298,'Material category'!B:F,4,FALSE)*O1298</f>
        <v>#N/A</v>
      </c>
      <c r="T1298" s="6" t="e">
        <f t="shared" si="101"/>
        <v>#N/A</v>
      </c>
      <c r="U1298" s="6" t="e">
        <f t="shared" si="102"/>
        <v>#N/A</v>
      </c>
      <c r="V1298" s="2" t="e">
        <f>VLOOKUP($J1298,'Material category'!B:D,3,0)</f>
        <v>#N/A</v>
      </c>
      <c r="W1298" s="2" t="e">
        <f>VLOOKUP(G1298,'Cust Category'!A:C,3,0)</f>
        <v>#N/A</v>
      </c>
      <c r="X1298" s="2" t="e">
        <f>VLOOKUP(G1298,'Cust Category'!A:C,2,0)</f>
        <v>#N/A</v>
      </c>
      <c r="Y1298" s="31" t="e">
        <f t="shared" si="103"/>
        <v>#N/A</v>
      </c>
      <c r="Z1298" t="e">
        <f t="shared" si="104"/>
        <v>#N/A</v>
      </c>
    </row>
    <row r="1299" spans="1:26" hidden="1">
      <c r="A1299" s="179"/>
      <c r="B1299" s="178"/>
      <c r="C1299" s="178"/>
      <c r="D1299" s="178"/>
      <c r="E1299" s="178"/>
      <c r="F1299" s="178"/>
      <c r="G1299" s="178"/>
      <c r="H1299" s="178"/>
      <c r="I1299" s="178"/>
      <c r="J1299" s="178"/>
      <c r="K1299" s="178"/>
      <c r="L1299" s="180"/>
      <c r="M1299" s="181"/>
      <c r="N1299" s="2" t="e">
        <f>VLOOKUP($J1299,'Material category'!B:D,2,0)</f>
        <v>#N/A</v>
      </c>
      <c r="O1299" s="123" t="e">
        <f>VLOOKUP(E1299,'Billing Type Category'!A:C,3,0)*$L1299</f>
        <v>#N/A</v>
      </c>
      <c r="P1299" s="123" t="e">
        <f>VLOOKUP($J1299,'Material category'!B:F,5,FALSE)*O1299</f>
        <v>#N/A</v>
      </c>
      <c r="Q1299" s="123" t="e">
        <f t="shared" si="100"/>
        <v>#N/A</v>
      </c>
      <c r="R1299" s="6" t="e">
        <f>VLOOKUP(E1299,'Billing Type Category'!A:C,3,0)*M1299</f>
        <v>#N/A</v>
      </c>
      <c r="S1299" s="6" t="e">
        <f>VLOOKUP($J1299,'Material category'!B:F,4,FALSE)*O1299</f>
        <v>#N/A</v>
      </c>
      <c r="T1299" s="6" t="e">
        <f t="shared" si="101"/>
        <v>#N/A</v>
      </c>
      <c r="U1299" s="6" t="e">
        <f t="shared" si="102"/>
        <v>#N/A</v>
      </c>
      <c r="V1299" s="2" t="e">
        <f>VLOOKUP($J1299,'Material category'!B:D,3,0)</f>
        <v>#N/A</v>
      </c>
      <c r="W1299" s="2" t="e">
        <f>VLOOKUP(G1299,'Cust Category'!A:C,3,0)</f>
        <v>#N/A</v>
      </c>
      <c r="X1299" s="2" t="e">
        <f>VLOOKUP(G1299,'Cust Category'!A:C,2,0)</f>
        <v>#N/A</v>
      </c>
      <c r="Y1299" s="31" t="e">
        <f t="shared" si="103"/>
        <v>#N/A</v>
      </c>
      <c r="Z1299" t="e">
        <f t="shared" si="104"/>
        <v>#N/A</v>
      </c>
    </row>
    <row r="1300" spans="1:26" hidden="1">
      <c r="A1300" s="179"/>
      <c r="B1300" s="178"/>
      <c r="C1300" s="178"/>
      <c r="D1300" s="178"/>
      <c r="E1300" s="178"/>
      <c r="F1300" s="178"/>
      <c r="G1300" s="178"/>
      <c r="H1300" s="178"/>
      <c r="I1300" s="178"/>
      <c r="J1300" s="178"/>
      <c r="K1300" s="178"/>
      <c r="L1300" s="180"/>
      <c r="M1300" s="181"/>
      <c r="N1300" s="2" t="e">
        <f>VLOOKUP($J1300,'Material category'!B:D,2,0)</f>
        <v>#N/A</v>
      </c>
      <c r="O1300" s="123" t="e">
        <f>VLOOKUP(E1300,'Billing Type Category'!A:C,3,0)*$L1300</f>
        <v>#N/A</v>
      </c>
      <c r="P1300" s="123" t="e">
        <f>VLOOKUP($J1300,'Material category'!B:F,5,FALSE)*O1300</f>
        <v>#N/A</v>
      </c>
      <c r="Q1300" s="123" t="e">
        <f t="shared" si="100"/>
        <v>#N/A</v>
      </c>
      <c r="R1300" s="6" t="e">
        <f>VLOOKUP(E1300,'Billing Type Category'!A:C,3,0)*M1300</f>
        <v>#N/A</v>
      </c>
      <c r="S1300" s="6" t="e">
        <f>VLOOKUP($J1300,'Material category'!B:F,4,FALSE)*O1300</f>
        <v>#N/A</v>
      </c>
      <c r="T1300" s="6" t="e">
        <f t="shared" si="101"/>
        <v>#N/A</v>
      </c>
      <c r="U1300" s="6" t="e">
        <f t="shared" si="102"/>
        <v>#N/A</v>
      </c>
      <c r="V1300" s="2" t="e">
        <f>VLOOKUP($J1300,'Material category'!B:D,3,0)</f>
        <v>#N/A</v>
      </c>
      <c r="W1300" s="2" t="e">
        <f>VLOOKUP(G1300,'Cust Category'!A:C,3,0)</f>
        <v>#N/A</v>
      </c>
      <c r="X1300" s="2" t="e">
        <f>VLOOKUP(G1300,'Cust Category'!A:C,2,0)</f>
        <v>#N/A</v>
      </c>
      <c r="Y1300" s="31" t="e">
        <f t="shared" si="103"/>
        <v>#N/A</v>
      </c>
      <c r="Z1300" t="e">
        <f t="shared" si="104"/>
        <v>#N/A</v>
      </c>
    </row>
    <row r="1301" spans="1:26" hidden="1">
      <c r="A1301" s="179"/>
      <c r="B1301" s="178"/>
      <c r="C1301" s="178"/>
      <c r="D1301" s="178"/>
      <c r="E1301" s="178"/>
      <c r="F1301" s="178"/>
      <c r="G1301" s="178"/>
      <c r="H1301" s="178"/>
      <c r="I1301" s="178"/>
      <c r="J1301" s="178"/>
      <c r="K1301" s="178"/>
      <c r="L1301" s="180"/>
      <c r="M1301" s="181"/>
      <c r="N1301" s="2" t="e">
        <f>VLOOKUP($J1301,'Material category'!B:D,2,0)</f>
        <v>#N/A</v>
      </c>
      <c r="O1301" s="123" t="e">
        <f>VLOOKUP(E1301,'Billing Type Category'!A:C,3,0)*$L1301</f>
        <v>#N/A</v>
      </c>
      <c r="P1301" s="123" t="e">
        <f>VLOOKUP($J1301,'Material category'!B:F,5,FALSE)*O1301</f>
        <v>#N/A</v>
      </c>
      <c r="Q1301" s="123" t="e">
        <f t="shared" si="100"/>
        <v>#N/A</v>
      </c>
      <c r="R1301" s="6" t="e">
        <f>VLOOKUP(E1301,'Billing Type Category'!A:C,3,0)*M1301</f>
        <v>#N/A</v>
      </c>
      <c r="S1301" s="6" t="e">
        <f>VLOOKUP($J1301,'Material category'!B:F,4,FALSE)*O1301</f>
        <v>#N/A</v>
      </c>
      <c r="T1301" s="6" t="e">
        <f t="shared" si="101"/>
        <v>#N/A</v>
      </c>
      <c r="U1301" s="6" t="e">
        <f t="shared" si="102"/>
        <v>#N/A</v>
      </c>
      <c r="V1301" s="2" t="e">
        <f>VLOOKUP($J1301,'Material category'!B:D,3,0)</f>
        <v>#N/A</v>
      </c>
      <c r="W1301" s="2" t="e">
        <f>VLOOKUP(G1301,'Cust Category'!A:C,3,0)</f>
        <v>#N/A</v>
      </c>
      <c r="X1301" s="2" t="e">
        <f>VLOOKUP(G1301,'Cust Category'!A:C,2,0)</f>
        <v>#N/A</v>
      </c>
      <c r="Y1301" s="31" t="e">
        <f t="shared" si="103"/>
        <v>#N/A</v>
      </c>
      <c r="Z1301" t="e">
        <f t="shared" si="104"/>
        <v>#N/A</v>
      </c>
    </row>
    <row r="1302" spans="1:26" hidden="1">
      <c r="A1302" s="179"/>
      <c r="B1302" s="178"/>
      <c r="C1302" s="178"/>
      <c r="D1302" s="178"/>
      <c r="E1302" s="178"/>
      <c r="F1302" s="178"/>
      <c r="G1302" s="178"/>
      <c r="H1302" s="178"/>
      <c r="I1302" s="178"/>
      <c r="J1302" s="178"/>
      <c r="K1302" s="178"/>
      <c r="L1302" s="180"/>
      <c r="M1302" s="181"/>
      <c r="N1302" s="2" t="e">
        <f>VLOOKUP($J1302,'Material category'!B:D,2,0)</f>
        <v>#N/A</v>
      </c>
      <c r="O1302" s="123" t="e">
        <f>VLOOKUP(E1302,'Billing Type Category'!A:C,3,0)*$L1302</f>
        <v>#N/A</v>
      </c>
      <c r="P1302" s="123" t="e">
        <f>VLOOKUP($J1302,'Material category'!B:F,5,FALSE)*O1302</f>
        <v>#N/A</v>
      </c>
      <c r="Q1302" s="123" t="e">
        <f t="shared" si="100"/>
        <v>#N/A</v>
      </c>
      <c r="R1302" s="6" t="e">
        <f>VLOOKUP(E1302,'Billing Type Category'!A:C,3,0)*M1302</f>
        <v>#N/A</v>
      </c>
      <c r="S1302" s="6" t="e">
        <f>VLOOKUP($J1302,'Material category'!B:F,4,FALSE)*O1302</f>
        <v>#N/A</v>
      </c>
      <c r="T1302" s="6" t="e">
        <f t="shared" si="101"/>
        <v>#N/A</v>
      </c>
      <c r="U1302" s="6" t="e">
        <f t="shared" si="102"/>
        <v>#N/A</v>
      </c>
      <c r="V1302" s="2" t="e">
        <f>VLOOKUP($J1302,'Material category'!B:D,3,0)</f>
        <v>#N/A</v>
      </c>
      <c r="W1302" s="2" t="e">
        <f>VLOOKUP(G1302,'Cust Category'!A:C,3,0)</f>
        <v>#N/A</v>
      </c>
      <c r="X1302" s="2" t="e">
        <f>VLOOKUP(G1302,'Cust Category'!A:C,2,0)</f>
        <v>#N/A</v>
      </c>
      <c r="Y1302" s="31" t="e">
        <f t="shared" si="103"/>
        <v>#N/A</v>
      </c>
      <c r="Z1302" t="e">
        <f t="shared" si="104"/>
        <v>#N/A</v>
      </c>
    </row>
    <row r="1303" spans="1:26" hidden="1">
      <c r="A1303" s="179"/>
      <c r="B1303" s="178"/>
      <c r="C1303" s="178"/>
      <c r="D1303" s="178"/>
      <c r="E1303" s="178"/>
      <c r="F1303" s="178"/>
      <c r="G1303" s="178"/>
      <c r="H1303" s="178"/>
      <c r="I1303" s="178"/>
      <c r="J1303" s="178"/>
      <c r="K1303" s="178"/>
      <c r="L1303" s="180"/>
      <c r="M1303" s="181"/>
      <c r="N1303" s="2" t="e">
        <f>VLOOKUP($J1303,'Material category'!B:D,2,0)</f>
        <v>#N/A</v>
      </c>
      <c r="O1303" s="123" t="e">
        <f>VLOOKUP(E1303,'Billing Type Category'!A:C,3,0)*$L1303</f>
        <v>#N/A</v>
      </c>
      <c r="P1303" s="123" t="e">
        <f>VLOOKUP($J1303,'Material category'!B:F,5,FALSE)*O1303</f>
        <v>#N/A</v>
      </c>
      <c r="Q1303" s="123" t="e">
        <f t="shared" si="100"/>
        <v>#N/A</v>
      </c>
      <c r="R1303" s="6" t="e">
        <f>VLOOKUP(E1303,'Billing Type Category'!A:C,3,0)*M1303</f>
        <v>#N/A</v>
      </c>
      <c r="S1303" s="6" t="e">
        <f>VLOOKUP($J1303,'Material category'!B:F,4,FALSE)*O1303</f>
        <v>#N/A</v>
      </c>
      <c r="T1303" s="6" t="e">
        <f t="shared" si="101"/>
        <v>#N/A</v>
      </c>
      <c r="U1303" s="6" t="e">
        <f t="shared" si="102"/>
        <v>#N/A</v>
      </c>
      <c r="V1303" s="2" t="e">
        <f>VLOOKUP($J1303,'Material category'!B:D,3,0)</f>
        <v>#N/A</v>
      </c>
      <c r="W1303" s="2" t="e">
        <f>VLOOKUP(G1303,'Cust Category'!A:C,3,0)</f>
        <v>#N/A</v>
      </c>
      <c r="X1303" s="2" t="e">
        <f>VLOOKUP(G1303,'Cust Category'!A:C,2,0)</f>
        <v>#N/A</v>
      </c>
      <c r="Y1303" s="31" t="e">
        <f t="shared" si="103"/>
        <v>#N/A</v>
      </c>
      <c r="Z1303" t="e">
        <f t="shared" si="104"/>
        <v>#N/A</v>
      </c>
    </row>
    <row r="1304" spans="1:26" hidden="1">
      <c r="A1304" s="179"/>
      <c r="B1304" s="178"/>
      <c r="C1304" s="178"/>
      <c r="D1304" s="178"/>
      <c r="E1304" s="178"/>
      <c r="F1304" s="178"/>
      <c r="G1304" s="178"/>
      <c r="H1304" s="178"/>
      <c r="I1304" s="178"/>
      <c r="J1304" s="178"/>
      <c r="K1304" s="178"/>
      <c r="L1304" s="180"/>
      <c r="M1304" s="181"/>
      <c r="N1304" s="2" t="e">
        <f>VLOOKUP($J1304,'Material category'!B:D,2,0)</f>
        <v>#N/A</v>
      </c>
      <c r="O1304" s="123" t="e">
        <f>VLOOKUP(E1304,'Billing Type Category'!A:C,3,0)*$L1304</f>
        <v>#N/A</v>
      </c>
      <c r="P1304" s="123" t="e">
        <f>VLOOKUP($J1304,'Material category'!B:F,5,FALSE)*O1304</f>
        <v>#N/A</v>
      </c>
      <c r="Q1304" s="123" t="e">
        <f t="shared" si="100"/>
        <v>#N/A</v>
      </c>
      <c r="R1304" s="6" t="e">
        <f>VLOOKUP(E1304,'Billing Type Category'!A:C,3,0)*M1304</f>
        <v>#N/A</v>
      </c>
      <c r="S1304" s="6" t="e">
        <f>VLOOKUP($J1304,'Material category'!B:F,4,FALSE)*O1304</f>
        <v>#N/A</v>
      </c>
      <c r="T1304" s="6" t="e">
        <f t="shared" si="101"/>
        <v>#N/A</v>
      </c>
      <c r="U1304" s="6" t="e">
        <f t="shared" si="102"/>
        <v>#N/A</v>
      </c>
      <c r="V1304" s="2" t="e">
        <f>VLOOKUP($J1304,'Material category'!B:D,3,0)</f>
        <v>#N/A</v>
      </c>
      <c r="W1304" s="2" t="e">
        <f>VLOOKUP(G1304,'Cust Category'!A:C,3,0)</f>
        <v>#N/A</v>
      </c>
      <c r="X1304" s="2" t="e">
        <f>VLOOKUP(G1304,'Cust Category'!A:C,2,0)</f>
        <v>#N/A</v>
      </c>
      <c r="Y1304" s="31" t="e">
        <f t="shared" si="103"/>
        <v>#N/A</v>
      </c>
      <c r="Z1304" t="e">
        <f t="shared" si="104"/>
        <v>#N/A</v>
      </c>
    </row>
    <row r="1305" spans="1:26" hidden="1">
      <c r="A1305" s="179"/>
      <c r="B1305" s="178"/>
      <c r="C1305" s="178"/>
      <c r="D1305" s="178"/>
      <c r="E1305" s="178"/>
      <c r="F1305" s="178"/>
      <c r="G1305" s="178"/>
      <c r="H1305" s="178"/>
      <c r="I1305" s="178"/>
      <c r="J1305" s="178"/>
      <c r="K1305" s="178"/>
      <c r="L1305" s="180"/>
      <c r="M1305" s="181"/>
      <c r="N1305" s="2" t="e">
        <f>VLOOKUP($J1305,'Material category'!B:D,2,0)</f>
        <v>#N/A</v>
      </c>
      <c r="O1305" s="123" t="e">
        <f>VLOOKUP(E1305,'Billing Type Category'!A:C,3,0)*$L1305</f>
        <v>#N/A</v>
      </c>
      <c r="P1305" s="123" t="e">
        <f>VLOOKUP($J1305,'Material category'!B:F,5,FALSE)*O1305</f>
        <v>#N/A</v>
      </c>
      <c r="Q1305" s="123" t="e">
        <f t="shared" si="100"/>
        <v>#N/A</v>
      </c>
      <c r="R1305" s="6" t="e">
        <f>VLOOKUP(E1305,'Billing Type Category'!A:C,3,0)*M1305</f>
        <v>#N/A</v>
      </c>
      <c r="S1305" s="6" t="e">
        <f>VLOOKUP($J1305,'Material category'!B:F,4,FALSE)*O1305</f>
        <v>#N/A</v>
      </c>
      <c r="T1305" s="6" t="e">
        <f t="shared" si="101"/>
        <v>#N/A</v>
      </c>
      <c r="U1305" s="6" t="e">
        <f t="shared" si="102"/>
        <v>#N/A</v>
      </c>
      <c r="V1305" s="2" t="e">
        <f>VLOOKUP($J1305,'Material category'!B:D,3,0)</f>
        <v>#N/A</v>
      </c>
      <c r="W1305" s="2" t="e">
        <f>VLOOKUP(G1305,'Cust Category'!A:C,3,0)</f>
        <v>#N/A</v>
      </c>
      <c r="X1305" s="2" t="e">
        <f>VLOOKUP(G1305,'Cust Category'!A:C,2,0)</f>
        <v>#N/A</v>
      </c>
      <c r="Y1305" s="31" t="e">
        <f t="shared" si="103"/>
        <v>#N/A</v>
      </c>
      <c r="Z1305" t="e">
        <f t="shared" si="104"/>
        <v>#N/A</v>
      </c>
    </row>
    <row r="1306" spans="1:26" hidden="1">
      <c r="A1306" s="179"/>
      <c r="B1306" s="178"/>
      <c r="C1306" s="178"/>
      <c r="D1306" s="178"/>
      <c r="E1306" s="178"/>
      <c r="F1306" s="178"/>
      <c r="G1306" s="178"/>
      <c r="H1306" s="178"/>
      <c r="I1306" s="178"/>
      <c r="J1306" s="178"/>
      <c r="K1306" s="178"/>
      <c r="L1306" s="180"/>
      <c r="M1306" s="181"/>
      <c r="N1306" s="2" t="e">
        <f>VLOOKUP($J1306,'Material category'!B:D,2,0)</f>
        <v>#N/A</v>
      </c>
      <c r="O1306" s="123" t="e">
        <f>VLOOKUP(E1306,'Billing Type Category'!A:C,3,0)*$L1306</f>
        <v>#N/A</v>
      </c>
      <c r="P1306" s="123" t="e">
        <f>VLOOKUP($J1306,'Material category'!B:F,5,FALSE)*O1306</f>
        <v>#N/A</v>
      </c>
      <c r="Q1306" s="123" t="e">
        <f t="shared" si="100"/>
        <v>#N/A</v>
      </c>
      <c r="R1306" s="6" t="e">
        <f>VLOOKUP(E1306,'Billing Type Category'!A:C,3,0)*M1306</f>
        <v>#N/A</v>
      </c>
      <c r="S1306" s="6" t="e">
        <f>VLOOKUP($J1306,'Material category'!B:F,4,FALSE)*O1306</f>
        <v>#N/A</v>
      </c>
      <c r="T1306" s="6" t="e">
        <f t="shared" si="101"/>
        <v>#N/A</v>
      </c>
      <c r="U1306" s="6" t="e">
        <f t="shared" si="102"/>
        <v>#N/A</v>
      </c>
      <c r="V1306" s="2" t="e">
        <f>VLOOKUP($J1306,'Material category'!B:D,3,0)</f>
        <v>#N/A</v>
      </c>
      <c r="W1306" s="2" t="e">
        <f>VLOOKUP(G1306,'Cust Category'!A:C,3,0)</f>
        <v>#N/A</v>
      </c>
      <c r="X1306" s="2" t="e">
        <f>VLOOKUP(G1306,'Cust Category'!A:C,2,0)</f>
        <v>#N/A</v>
      </c>
      <c r="Y1306" s="31" t="e">
        <f t="shared" si="103"/>
        <v>#N/A</v>
      </c>
      <c r="Z1306" t="e">
        <f t="shared" si="104"/>
        <v>#N/A</v>
      </c>
    </row>
    <row r="1307" spans="1:26" hidden="1">
      <c r="A1307" s="179"/>
      <c r="B1307" s="178"/>
      <c r="C1307" s="178"/>
      <c r="D1307" s="178"/>
      <c r="E1307" s="178"/>
      <c r="F1307" s="178"/>
      <c r="G1307" s="178"/>
      <c r="H1307" s="178"/>
      <c r="I1307" s="178"/>
      <c r="J1307" s="178"/>
      <c r="K1307" s="178"/>
      <c r="L1307" s="180"/>
      <c r="M1307" s="181"/>
      <c r="N1307" s="2" t="e">
        <f>VLOOKUP($J1307,'Material category'!B:D,2,0)</f>
        <v>#N/A</v>
      </c>
      <c r="O1307" s="123" t="e">
        <f>VLOOKUP(E1307,'Billing Type Category'!A:C,3,0)*$L1307</f>
        <v>#N/A</v>
      </c>
      <c r="P1307" s="123" t="e">
        <f>VLOOKUP($J1307,'Material category'!B:F,5,FALSE)*O1307</f>
        <v>#N/A</v>
      </c>
      <c r="Q1307" s="123" t="e">
        <f t="shared" si="100"/>
        <v>#N/A</v>
      </c>
      <c r="R1307" s="6" t="e">
        <f>VLOOKUP(E1307,'Billing Type Category'!A:C,3,0)*M1307</f>
        <v>#N/A</v>
      </c>
      <c r="S1307" s="6" t="e">
        <f>VLOOKUP($J1307,'Material category'!B:F,4,FALSE)*O1307</f>
        <v>#N/A</v>
      </c>
      <c r="T1307" s="6" t="e">
        <f t="shared" si="101"/>
        <v>#N/A</v>
      </c>
      <c r="U1307" s="6" t="e">
        <f t="shared" si="102"/>
        <v>#N/A</v>
      </c>
      <c r="V1307" s="2" t="e">
        <f>VLOOKUP($J1307,'Material category'!B:D,3,0)</f>
        <v>#N/A</v>
      </c>
      <c r="W1307" s="2" t="e">
        <f>VLOOKUP(G1307,'Cust Category'!A:C,3,0)</f>
        <v>#N/A</v>
      </c>
      <c r="X1307" s="2" t="e">
        <f>VLOOKUP(G1307,'Cust Category'!A:C,2,0)</f>
        <v>#N/A</v>
      </c>
      <c r="Y1307" s="31" t="e">
        <f t="shared" si="103"/>
        <v>#N/A</v>
      </c>
      <c r="Z1307" t="e">
        <f t="shared" si="104"/>
        <v>#N/A</v>
      </c>
    </row>
    <row r="1308" spans="1:26" hidden="1">
      <c r="A1308" s="179"/>
      <c r="B1308" s="178"/>
      <c r="C1308" s="178"/>
      <c r="D1308" s="178"/>
      <c r="E1308" s="178"/>
      <c r="F1308" s="178"/>
      <c r="G1308" s="178"/>
      <c r="H1308" s="178"/>
      <c r="I1308" s="178"/>
      <c r="J1308" s="178"/>
      <c r="K1308" s="178"/>
      <c r="L1308" s="180"/>
      <c r="M1308" s="181"/>
      <c r="N1308" s="2" t="e">
        <f>VLOOKUP($J1308,'Material category'!B:D,2,0)</f>
        <v>#N/A</v>
      </c>
      <c r="O1308" s="123" t="e">
        <f>VLOOKUP(E1308,'Billing Type Category'!A:C,3,0)*$L1308</f>
        <v>#N/A</v>
      </c>
      <c r="P1308" s="123" t="e">
        <f>VLOOKUP($J1308,'Material category'!B:F,5,FALSE)*O1308</f>
        <v>#N/A</v>
      </c>
      <c r="Q1308" s="123" t="e">
        <f t="shared" si="100"/>
        <v>#N/A</v>
      </c>
      <c r="R1308" s="6" t="e">
        <f>VLOOKUP(E1308,'Billing Type Category'!A:C,3,0)*M1308</f>
        <v>#N/A</v>
      </c>
      <c r="S1308" s="6" t="e">
        <f>VLOOKUP($J1308,'Material category'!B:F,4,FALSE)*O1308</f>
        <v>#N/A</v>
      </c>
      <c r="T1308" s="6" t="e">
        <f t="shared" si="101"/>
        <v>#N/A</v>
      </c>
      <c r="U1308" s="6" t="e">
        <f t="shared" si="102"/>
        <v>#N/A</v>
      </c>
      <c r="V1308" s="2" t="e">
        <f>VLOOKUP($J1308,'Material category'!B:D,3,0)</f>
        <v>#N/A</v>
      </c>
      <c r="W1308" s="2" t="e">
        <f>VLOOKUP(G1308,'Cust Category'!A:C,3,0)</f>
        <v>#N/A</v>
      </c>
      <c r="X1308" s="2" t="e">
        <f>VLOOKUP(G1308,'Cust Category'!A:C,2,0)</f>
        <v>#N/A</v>
      </c>
      <c r="Y1308" s="31" t="e">
        <f t="shared" si="103"/>
        <v>#N/A</v>
      </c>
      <c r="Z1308" t="e">
        <f t="shared" si="104"/>
        <v>#N/A</v>
      </c>
    </row>
    <row r="1309" spans="1:26" hidden="1">
      <c r="A1309" s="179"/>
      <c r="B1309" s="178"/>
      <c r="C1309" s="178"/>
      <c r="D1309" s="178"/>
      <c r="E1309" s="178"/>
      <c r="F1309" s="178"/>
      <c r="G1309" s="178"/>
      <c r="H1309" s="178"/>
      <c r="I1309" s="178"/>
      <c r="J1309" s="178"/>
      <c r="K1309" s="178"/>
      <c r="L1309" s="180"/>
      <c r="M1309" s="181"/>
      <c r="N1309" s="2" t="e">
        <f>VLOOKUP($J1309,'Material category'!B:D,2,0)</f>
        <v>#N/A</v>
      </c>
      <c r="O1309" s="123" t="e">
        <f>VLOOKUP(E1309,'Billing Type Category'!A:C,3,0)*$L1309</f>
        <v>#N/A</v>
      </c>
      <c r="P1309" s="123" t="e">
        <f>VLOOKUP($J1309,'Material category'!B:F,5,FALSE)*O1309</f>
        <v>#N/A</v>
      </c>
      <c r="Q1309" s="123" t="e">
        <f t="shared" si="100"/>
        <v>#N/A</v>
      </c>
      <c r="R1309" s="6" t="e">
        <f>VLOOKUP(E1309,'Billing Type Category'!A:C,3,0)*M1309</f>
        <v>#N/A</v>
      </c>
      <c r="S1309" s="6" t="e">
        <f>VLOOKUP($J1309,'Material category'!B:F,4,FALSE)*O1309</f>
        <v>#N/A</v>
      </c>
      <c r="T1309" s="6" t="e">
        <f t="shared" si="101"/>
        <v>#N/A</v>
      </c>
      <c r="U1309" s="6" t="e">
        <f t="shared" si="102"/>
        <v>#N/A</v>
      </c>
      <c r="V1309" s="2" t="e">
        <f>VLOOKUP($J1309,'Material category'!B:D,3,0)</f>
        <v>#N/A</v>
      </c>
      <c r="W1309" s="2" t="e">
        <f>VLOOKUP(G1309,'Cust Category'!A:C,3,0)</f>
        <v>#N/A</v>
      </c>
      <c r="X1309" s="2" t="e">
        <f>VLOOKUP(G1309,'Cust Category'!A:C,2,0)</f>
        <v>#N/A</v>
      </c>
      <c r="Y1309" s="31" t="e">
        <f t="shared" si="103"/>
        <v>#N/A</v>
      </c>
      <c r="Z1309" t="e">
        <f t="shared" si="104"/>
        <v>#N/A</v>
      </c>
    </row>
    <row r="1310" spans="1:26" hidden="1">
      <c r="A1310" s="179"/>
      <c r="B1310" s="178"/>
      <c r="C1310" s="178"/>
      <c r="D1310" s="178"/>
      <c r="E1310" s="178"/>
      <c r="F1310" s="178"/>
      <c r="G1310" s="178"/>
      <c r="H1310" s="178"/>
      <c r="I1310" s="178"/>
      <c r="J1310" s="178"/>
      <c r="K1310" s="178"/>
      <c r="L1310" s="180"/>
      <c r="M1310" s="181"/>
      <c r="N1310" s="2" t="e">
        <f>VLOOKUP($J1310,'Material category'!B:D,2,0)</f>
        <v>#N/A</v>
      </c>
      <c r="O1310" s="123" t="e">
        <f>VLOOKUP(E1310,'Billing Type Category'!A:C,3,0)*$L1310</f>
        <v>#N/A</v>
      </c>
      <c r="P1310" s="123" t="e">
        <f>VLOOKUP($J1310,'Material category'!B:F,5,FALSE)*O1310</f>
        <v>#N/A</v>
      </c>
      <c r="Q1310" s="123" t="e">
        <f t="shared" si="100"/>
        <v>#N/A</v>
      </c>
      <c r="R1310" s="6" t="e">
        <f>VLOOKUP(E1310,'Billing Type Category'!A:C,3,0)*M1310</f>
        <v>#N/A</v>
      </c>
      <c r="S1310" s="6" t="e">
        <f>VLOOKUP($J1310,'Material category'!B:F,4,FALSE)*O1310</f>
        <v>#N/A</v>
      </c>
      <c r="T1310" s="6" t="e">
        <f t="shared" si="101"/>
        <v>#N/A</v>
      </c>
      <c r="U1310" s="6" t="e">
        <f t="shared" si="102"/>
        <v>#N/A</v>
      </c>
      <c r="V1310" s="2" t="e">
        <f>VLOOKUP($J1310,'Material category'!B:D,3,0)</f>
        <v>#N/A</v>
      </c>
      <c r="W1310" s="2" t="e">
        <f>VLOOKUP(G1310,'Cust Category'!A:C,3,0)</f>
        <v>#N/A</v>
      </c>
      <c r="X1310" s="2" t="e">
        <f>VLOOKUP(G1310,'Cust Category'!A:C,2,0)</f>
        <v>#N/A</v>
      </c>
      <c r="Y1310" s="31" t="e">
        <f t="shared" si="103"/>
        <v>#N/A</v>
      </c>
      <c r="Z1310" t="e">
        <f t="shared" si="104"/>
        <v>#N/A</v>
      </c>
    </row>
    <row r="1311" spans="1:26" hidden="1">
      <c r="A1311" s="179"/>
      <c r="B1311" s="178"/>
      <c r="C1311" s="178"/>
      <c r="D1311" s="178"/>
      <c r="E1311" s="178"/>
      <c r="F1311" s="178"/>
      <c r="G1311" s="178"/>
      <c r="H1311" s="178"/>
      <c r="I1311" s="178"/>
      <c r="J1311" s="178"/>
      <c r="K1311" s="178"/>
      <c r="L1311" s="180"/>
      <c r="M1311" s="181"/>
      <c r="N1311" s="2" t="e">
        <f>VLOOKUP($J1311,'Material category'!B:D,2,0)</f>
        <v>#N/A</v>
      </c>
      <c r="O1311" s="123" t="e">
        <f>VLOOKUP(E1311,'Billing Type Category'!A:C,3,0)*$L1311</f>
        <v>#N/A</v>
      </c>
      <c r="P1311" s="123" t="e">
        <f>VLOOKUP($J1311,'Material category'!B:F,5,FALSE)*O1311</f>
        <v>#N/A</v>
      </c>
      <c r="Q1311" s="123" t="e">
        <f t="shared" si="100"/>
        <v>#N/A</v>
      </c>
      <c r="R1311" s="6" t="e">
        <f>VLOOKUP(E1311,'Billing Type Category'!A:C,3,0)*M1311</f>
        <v>#N/A</v>
      </c>
      <c r="S1311" s="6" t="e">
        <f>VLOOKUP($J1311,'Material category'!B:F,4,FALSE)*O1311</f>
        <v>#N/A</v>
      </c>
      <c r="T1311" s="6" t="e">
        <f t="shared" si="101"/>
        <v>#N/A</v>
      </c>
      <c r="U1311" s="6" t="e">
        <f t="shared" si="102"/>
        <v>#N/A</v>
      </c>
      <c r="V1311" s="2" t="e">
        <f>VLOOKUP($J1311,'Material category'!B:D,3,0)</f>
        <v>#N/A</v>
      </c>
      <c r="W1311" s="2" t="e">
        <f>VLOOKUP(G1311,'Cust Category'!A:C,3,0)</f>
        <v>#N/A</v>
      </c>
      <c r="X1311" s="2" t="e">
        <f>VLOOKUP(G1311,'Cust Category'!A:C,2,0)</f>
        <v>#N/A</v>
      </c>
      <c r="Y1311" s="31" t="e">
        <f t="shared" si="103"/>
        <v>#N/A</v>
      </c>
      <c r="Z1311" t="e">
        <f t="shared" si="104"/>
        <v>#N/A</v>
      </c>
    </row>
    <row r="1312" spans="1:26" hidden="1">
      <c r="A1312" s="179"/>
      <c r="B1312" s="178"/>
      <c r="C1312" s="178"/>
      <c r="D1312" s="178"/>
      <c r="E1312" s="178"/>
      <c r="F1312" s="178"/>
      <c r="G1312" s="178"/>
      <c r="H1312" s="178"/>
      <c r="I1312" s="178"/>
      <c r="J1312" s="178"/>
      <c r="K1312" s="178"/>
      <c r="L1312" s="180"/>
      <c r="M1312" s="181"/>
      <c r="N1312" s="2" t="e">
        <f>VLOOKUP($J1312,'Material category'!B:D,2,0)</f>
        <v>#N/A</v>
      </c>
      <c r="O1312" s="123" t="e">
        <f>VLOOKUP(E1312,'Billing Type Category'!A:C,3,0)*$L1312</f>
        <v>#N/A</v>
      </c>
      <c r="P1312" s="123" t="e">
        <f>VLOOKUP($J1312,'Material category'!B:F,5,FALSE)*O1312</f>
        <v>#N/A</v>
      </c>
      <c r="Q1312" s="123" t="e">
        <f t="shared" si="100"/>
        <v>#N/A</v>
      </c>
      <c r="R1312" s="6" t="e">
        <f>VLOOKUP(E1312,'Billing Type Category'!A:C,3,0)*M1312</f>
        <v>#N/A</v>
      </c>
      <c r="S1312" s="6" t="e">
        <f>VLOOKUP($J1312,'Material category'!B:F,4,FALSE)*O1312</f>
        <v>#N/A</v>
      </c>
      <c r="T1312" s="6" t="e">
        <f t="shared" si="101"/>
        <v>#N/A</v>
      </c>
      <c r="U1312" s="6" t="e">
        <f t="shared" si="102"/>
        <v>#N/A</v>
      </c>
      <c r="V1312" s="2" t="e">
        <f>VLOOKUP($J1312,'Material category'!B:D,3,0)</f>
        <v>#N/A</v>
      </c>
      <c r="W1312" s="2" t="e">
        <f>VLOOKUP(G1312,'Cust Category'!A:C,3,0)</f>
        <v>#N/A</v>
      </c>
      <c r="X1312" s="2" t="e">
        <f>VLOOKUP(G1312,'Cust Category'!A:C,2,0)</f>
        <v>#N/A</v>
      </c>
      <c r="Y1312" s="31" t="e">
        <f t="shared" si="103"/>
        <v>#N/A</v>
      </c>
      <c r="Z1312" t="e">
        <f t="shared" si="104"/>
        <v>#N/A</v>
      </c>
    </row>
    <row r="1313" spans="1:26" hidden="1">
      <c r="A1313" s="179"/>
      <c r="B1313" s="178"/>
      <c r="C1313" s="178"/>
      <c r="D1313" s="178"/>
      <c r="E1313" s="178"/>
      <c r="F1313" s="178"/>
      <c r="G1313" s="178"/>
      <c r="H1313" s="178"/>
      <c r="I1313" s="178"/>
      <c r="J1313" s="178"/>
      <c r="K1313" s="178"/>
      <c r="L1313" s="180"/>
      <c r="M1313" s="181"/>
      <c r="N1313" s="2" t="e">
        <f>VLOOKUP($J1313,'Material category'!B:D,2,0)</f>
        <v>#N/A</v>
      </c>
      <c r="O1313" s="123" t="e">
        <f>VLOOKUP(E1313,'Billing Type Category'!A:C,3,0)*$L1313</f>
        <v>#N/A</v>
      </c>
      <c r="P1313" s="123" t="e">
        <f>VLOOKUP($J1313,'Material category'!B:F,5,FALSE)*O1313</f>
        <v>#N/A</v>
      </c>
      <c r="Q1313" s="123" t="e">
        <f t="shared" si="100"/>
        <v>#N/A</v>
      </c>
      <c r="R1313" s="6" t="e">
        <f>VLOOKUP(E1313,'Billing Type Category'!A:C,3,0)*M1313</f>
        <v>#N/A</v>
      </c>
      <c r="S1313" s="6" t="e">
        <f>VLOOKUP($J1313,'Material category'!B:F,4,FALSE)*O1313</f>
        <v>#N/A</v>
      </c>
      <c r="T1313" s="6" t="e">
        <f t="shared" si="101"/>
        <v>#N/A</v>
      </c>
      <c r="U1313" s="6" t="e">
        <f t="shared" si="102"/>
        <v>#N/A</v>
      </c>
      <c r="V1313" s="2" t="e">
        <f>VLOOKUP($J1313,'Material category'!B:D,3,0)</f>
        <v>#N/A</v>
      </c>
      <c r="W1313" s="2" t="e">
        <f>VLOOKUP(G1313,'Cust Category'!A:C,3,0)</f>
        <v>#N/A</v>
      </c>
      <c r="X1313" s="2" t="e">
        <f>VLOOKUP(G1313,'Cust Category'!A:C,2,0)</f>
        <v>#N/A</v>
      </c>
      <c r="Y1313" s="31" t="e">
        <f t="shared" si="103"/>
        <v>#N/A</v>
      </c>
      <c r="Z1313" t="e">
        <f t="shared" si="104"/>
        <v>#N/A</v>
      </c>
    </row>
    <row r="1314" spans="1:26" hidden="1">
      <c r="A1314" s="179"/>
      <c r="B1314" s="178"/>
      <c r="C1314" s="178"/>
      <c r="D1314" s="178"/>
      <c r="E1314" s="178"/>
      <c r="F1314" s="178"/>
      <c r="G1314" s="178"/>
      <c r="H1314" s="178"/>
      <c r="I1314" s="178"/>
      <c r="J1314" s="178"/>
      <c r="K1314" s="178"/>
      <c r="L1314" s="180"/>
      <c r="M1314" s="181"/>
      <c r="N1314" s="2" t="e">
        <f>VLOOKUP($J1314,'Material category'!B:D,2,0)</f>
        <v>#N/A</v>
      </c>
      <c r="O1314" s="123" t="e">
        <f>VLOOKUP(E1314,'Billing Type Category'!A:C,3,0)*$L1314</f>
        <v>#N/A</v>
      </c>
      <c r="P1314" s="123" t="e">
        <f>VLOOKUP($J1314,'Material category'!B:F,5,FALSE)*O1314</f>
        <v>#N/A</v>
      </c>
      <c r="Q1314" s="123" t="e">
        <f t="shared" si="100"/>
        <v>#N/A</v>
      </c>
      <c r="R1314" s="6" t="e">
        <f>VLOOKUP(E1314,'Billing Type Category'!A:C,3,0)*M1314</f>
        <v>#N/A</v>
      </c>
      <c r="S1314" s="6" t="e">
        <f>VLOOKUP($J1314,'Material category'!B:F,4,FALSE)*O1314</f>
        <v>#N/A</v>
      </c>
      <c r="T1314" s="6" t="e">
        <f t="shared" si="101"/>
        <v>#N/A</v>
      </c>
      <c r="U1314" s="6" t="e">
        <f t="shared" si="102"/>
        <v>#N/A</v>
      </c>
      <c r="V1314" s="2" t="e">
        <f>VLOOKUP($J1314,'Material category'!B:D,3,0)</f>
        <v>#N/A</v>
      </c>
      <c r="W1314" s="2" t="e">
        <f>VLOOKUP(G1314,'Cust Category'!A:C,3,0)</f>
        <v>#N/A</v>
      </c>
      <c r="X1314" s="2" t="e">
        <f>VLOOKUP(G1314,'Cust Category'!A:C,2,0)</f>
        <v>#N/A</v>
      </c>
      <c r="Y1314" s="31" t="e">
        <f t="shared" si="103"/>
        <v>#N/A</v>
      </c>
      <c r="Z1314" t="e">
        <f t="shared" si="104"/>
        <v>#N/A</v>
      </c>
    </row>
    <row r="1315" spans="1:26" hidden="1">
      <c r="A1315" s="179"/>
      <c r="B1315" s="178"/>
      <c r="C1315" s="178"/>
      <c r="D1315" s="178"/>
      <c r="E1315" s="178"/>
      <c r="F1315" s="178"/>
      <c r="G1315" s="178"/>
      <c r="H1315" s="178"/>
      <c r="I1315" s="178"/>
      <c r="J1315" s="178"/>
      <c r="K1315" s="178"/>
      <c r="L1315" s="180"/>
      <c r="M1315" s="181"/>
      <c r="N1315" s="2" t="e">
        <f>VLOOKUP($J1315,'Material category'!B:D,2,0)</f>
        <v>#N/A</v>
      </c>
      <c r="O1315" s="123" t="e">
        <f>VLOOKUP(E1315,'Billing Type Category'!A:C,3,0)*$L1315</f>
        <v>#N/A</v>
      </c>
      <c r="P1315" s="123" t="e">
        <f>VLOOKUP($J1315,'Material category'!B:F,5,FALSE)*O1315</f>
        <v>#N/A</v>
      </c>
      <c r="Q1315" s="123" t="e">
        <f t="shared" si="100"/>
        <v>#N/A</v>
      </c>
      <c r="R1315" s="6" t="e">
        <f>VLOOKUP(E1315,'Billing Type Category'!A:C,3,0)*M1315</f>
        <v>#N/A</v>
      </c>
      <c r="S1315" s="6" t="e">
        <f>VLOOKUP($J1315,'Material category'!B:F,4,FALSE)*O1315</f>
        <v>#N/A</v>
      </c>
      <c r="T1315" s="6" t="e">
        <f t="shared" si="101"/>
        <v>#N/A</v>
      </c>
      <c r="U1315" s="6" t="e">
        <f t="shared" si="102"/>
        <v>#N/A</v>
      </c>
      <c r="V1315" s="2" t="e">
        <f>VLOOKUP($J1315,'Material category'!B:D,3,0)</f>
        <v>#N/A</v>
      </c>
      <c r="W1315" s="2" t="e">
        <f>VLOOKUP(G1315,'Cust Category'!A:C,3,0)</f>
        <v>#N/A</v>
      </c>
      <c r="X1315" s="2" t="e">
        <f>VLOOKUP(G1315,'Cust Category'!A:C,2,0)</f>
        <v>#N/A</v>
      </c>
      <c r="Y1315" s="31" t="e">
        <f t="shared" si="103"/>
        <v>#N/A</v>
      </c>
      <c r="Z1315" t="e">
        <f t="shared" si="104"/>
        <v>#N/A</v>
      </c>
    </row>
    <row r="1316" spans="1:26" hidden="1">
      <c r="A1316" s="179"/>
      <c r="B1316" s="178"/>
      <c r="C1316" s="178"/>
      <c r="D1316" s="178"/>
      <c r="E1316" s="178"/>
      <c r="F1316" s="178"/>
      <c r="G1316" s="178"/>
      <c r="H1316" s="178"/>
      <c r="I1316" s="178"/>
      <c r="J1316" s="178"/>
      <c r="K1316" s="178"/>
      <c r="L1316" s="180"/>
      <c r="M1316" s="181"/>
      <c r="N1316" s="2" t="e">
        <f>VLOOKUP($J1316,'Material category'!B:D,2,0)</f>
        <v>#N/A</v>
      </c>
      <c r="O1316" s="123" t="e">
        <f>VLOOKUP(E1316,'Billing Type Category'!A:C,3,0)*$L1316</f>
        <v>#N/A</v>
      </c>
      <c r="P1316" s="123" t="e">
        <f>VLOOKUP($J1316,'Material category'!B:F,5,FALSE)*O1316</f>
        <v>#N/A</v>
      </c>
      <c r="Q1316" s="123" t="e">
        <f t="shared" si="100"/>
        <v>#N/A</v>
      </c>
      <c r="R1316" s="6" t="e">
        <f>VLOOKUP(E1316,'Billing Type Category'!A:C,3,0)*M1316</f>
        <v>#N/A</v>
      </c>
      <c r="S1316" s="6" t="e">
        <f>VLOOKUP($J1316,'Material category'!B:F,4,FALSE)*O1316</f>
        <v>#N/A</v>
      </c>
      <c r="T1316" s="6" t="e">
        <f t="shared" si="101"/>
        <v>#N/A</v>
      </c>
      <c r="U1316" s="6" t="e">
        <f t="shared" si="102"/>
        <v>#N/A</v>
      </c>
      <c r="V1316" s="2" t="e">
        <f>VLOOKUP($J1316,'Material category'!B:D,3,0)</f>
        <v>#N/A</v>
      </c>
      <c r="W1316" s="2" t="e">
        <f>VLOOKUP(G1316,'Cust Category'!A:C,3,0)</f>
        <v>#N/A</v>
      </c>
      <c r="X1316" s="2" t="e">
        <f>VLOOKUP(G1316,'Cust Category'!A:C,2,0)</f>
        <v>#N/A</v>
      </c>
      <c r="Y1316" s="31" t="e">
        <f t="shared" si="103"/>
        <v>#N/A</v>
      </c>
      <c r="Z1316" t="e">
        <f t="shared" si="104"/>
        <v>#N/A</v>
      </c>
    </row>
    <row r="1317" spans="1:26" hidden="1">
      <c r="A1317" s="179"/>
      <c r="B1317" s="178"/>
      <c r="C1317" s="178"/>
      <c r="D1317" s="178"/>
      <c r="E1317" s="178"/>
      <c r="F1317" s="178"/>
      <c r="G1317" s="178"/>
      <c r="H1317" s="178"/>
      <c r="I1317" s="178"/>
      <c r="J1317" s="178"/>
      <c r="K1317" s="178"/>
      <c r="L1317" s="180"/>
      <c r="M1317" s="181"/>
      <c r="N1317" s="2" t="e">
        <f>VLOOKUP($J1317,'Material category'!B:D,2,0)</f>
        <v>#N/A</v>
      </c>
      <c r="O1317" s="123" t="e">
        <f>VLOOKUP(E1317,'Billing Type Category'!A:C,3,0)*$L1317</f>
        <v>#N/A</v>
      </c>
      <c r="P1317" s="123" t="e">
        <f>VLOOKUP($J1317,'Material category'!B:F,5,FALSE)*O1317</f>
        <v>#N/A</v>
      </c>
      <c r="Q1317" s="123" t="e">
        <f t="shared" si="100"/>
        <v>#N/A</v>
      </c>
      <c r="R1317" s="6" t="e">
        <f>VLOOKUP(E1317,'Billing Type Category'!A:C,3,0)*M1317</f>
        <v>#N/A</v>
      </c>
      <c r="S1317" s="6" t="e">
        <f>VLOOKUP($J1317,'Material category'!B:F,4,FALSE)*O1317</f>
        <v>#N/A</v>
      </c>
      <c r="T1317" s="6" t="e">
        <f t="shared" si="101"/>
        <v>#N/A</v>
      </c>
      <c r="U1317" s="6" t="e">
        <f t="shared" si="102"/>
        <v>#N/A</v>
      </c>
      <c r="V1317" s="2" t="e">
        <f>VLOOKUP($J1317,'Material category'!B:D,3,0)</f>
        <v>#N/A</v>
      </c>
      <c r="W1317" s="2" t="e">
        <f>VLOOKUP(G1317,'Cust Category'!A:C,3,0)</f>
        <v>#N/A</v>
      </c>
      <c r="X1317" s="2" t="e">
        <f>VLOOKUP(G1317,'Cust Category'!A:C,2,0)</f>
        <v>#N/A</v>
      </c>
      <c r="Y1317" s="31" t="e">
        <f t="shared" si="103"/>
        <v>#N/A</v>
      </c>
      <c r="Z1317" t="e">
        <f t="shared" si="104"/>
        <v>#N/A</v>
      </c>
    </row>
    <row r="1318" spans="1:26" hidden="1">
      <c r="A1318" s="179"/>
      <c r="B1318" s="178"/>
      <c r="C1318" s="178"/>
      <c r="D1318" s="178"/>
      <c r="E1318" s="178"/>
      <c r="F1318" s="178"/>
      <c r="G1318" s="178"/>
      <c r="H1318" s="178"/>
      <c r="I1318" s="178"/>
      <c r="J1318" s="178"/>
      <c r="K1318" s="178"/>
      <c r="L1318" s="180"/>
      <c r="M1318" s="181"/>
      <c r="N1318" s="2" t="e">
        <f>VLOOKUP($J1318,'Material category'!B:D,2,0)</f>
        <v>#N/A</v>
      </c>
      <c r="O1318" s="123" t="e">
        <f>VLOOKUP(E1318,'Billing Type Category'!A:C,3,0)*$L1318</f>
        <v>#N/A</v>
      </c>
      <c r="P1318" s="123" t="e">
        <f>VLOOKUP($J1318,'Material category'!B:F,5,FALSE)*O1318</f>
        <v>#N/A</v>
      </c>
      <c r="Q1318" s="123" t="e">
        <f t="shared" si="100"/>
        <v>#N/A</v>
      </c>
      <c r="R1318" s="6" t="e">
        <f>VLOOKUP(E1318,'Billing Type Category'!A:C,3,0)*M1318</f>
        <v>#N/A</v>
      </c>
      <c r="S1318" s="6" t="e">
        <f>VLOOKUP($J1318,'Material category'!B:F,4,FALSE)*O1318</f>
        <v>#N/A</v>
      </c>
      <c r="T1318" s="6" t="e">
        <f t="shared" si="101"/>
        <v>#N/A</v>
      </c>
      <c r="U1318" s="6" t="e">
        <f t="shared" si="102"/>
        <v>#N/A</v>
      </c>
      <c r="V1318" s="2" t="e">
        <f>VLOOKUP($J1318,'Material category'!B:D,3,0)</f>
        <v>#N/A</v>
      </c>
      <c r="W1318" s="2" t="e">
        <f>VLOOKUP(G1318,'Cust Category'!A:C,3,0)</f>
        <v>#N/A</v>
      </c>
      <c r="X1318" s="2" t="e">
        <f>VLOOKUP(G1318,'Cust Category'!A:C,2,0)</f>
        <v>#N/A</v>
      </c>
      <c r="Y1318" s="31" t="e">
        <f t="shared" si="103"/>
        <v>#N/A</v>
      </c>
      <c r="Z1318" t="e">
        <f t="shared" si="104"/>
        <v>#N/A</v>
      </c>
    </row>
    <row r="1319" spans="1:26" hidden="1">
      <c r="A1319" s="179"/>
      <c r="B1319" s="178"/>
      <c r="C1319" s="178"/>
      <c r="D1319" s="178"/>
      <c r="E1319" s="178"/>
      <c r="F1319" s="178"/>
      <c r="G1319" s="178"/>
      <c r="H1319" s="178"/>
      <c r="I1319" s="178"/>
      <c r="J1319" s="178"/>
      <c r="K1319" s="178"/>
      <c r="L1319" s="180"/>
      <c r="M1319" s="181"/>
      <c r="N1319" s="2" t="e">
        <f>VLOOKUP($J1319,'Material category'!B:D,2,0)</f>
        <v>#N/A</v>
      </c>
      <c r="O1319" s="123" t="e">
        <f>VLOOKUP(E1319,'Billing Type Category'!A:C,3,0)*$L1319</f>
        <v>#N/A</v>
      </c>
      <c r="P1319" s="123" t="e">
        <f>VLOOKUP($J1319,'Material category'!B:F,5,FALSE)*O1319</f>
        <v>#N/A</v>
      </c>
      <c r="Q1319" s="123" t="e">
        <f t="shared" si="100"/>
        <v>#N/A</v>
      </c>
      <c r="R1319" s="6" t="e">
        <f>VLOOKUP(E1319,'Billing Type Category'!A:C,3,0)*M1319</f>
        <v>#N/A</v>
      </c>
      <c r="S1319" s="6" t="e">
        <f>VLOOKUP($J1319,'Material category'!B:F,4,FALSE)*O1319</f>
        <v>#N/A</v>
      </c>
      <c r="T1319" s="6" t="e">
        <f t="shared" si="101"/>
        <v>#N/A</v>
      </c>
      <c r="U1319" s="6" t="e">
        <f t="shared" si="102"/>
        <v>#N/A</v>
      </c>
      <c r="V1319" s="2" t="e">
        <f>VLOOKUP($J1319,'Material category'!B:D,3,0)</f>
        <v>#N/A</v>
      </c>
      <c r="W1319" s="2" t="e">
        <f>VLOOKUP(G1319,'Cust Category'!A:C,3,0)</f>
        <v>#N/A</v>
      </c>
      <c r="X1319" s="2" t="e">
        <f>VLOOKUP(G1319,'Cust Category'!A:C,2,0)</f>
        <v>#N/A</v>
      </c>
      <c r="Y1319" s="31" t="e">
        <f t="shared" si="103"/>
        <v>#N/A</v>
      </c>
      <c r="Z1319" t="e">
        <f t="shared" si="104"/>
        <v>#N/A</v>
      </c>
    </row>
    <row r="1320" spans="1:26" hidden="1">
      <c r="A1320" s="179"/>
      <c r="B1320" s="178"/>
      <c r="C1320" s="178"/>
      <c r="D1320" s="178"/>
      <c r="E1320" s="178"/>
      <c r="F1320" s="178"/>
      <c r="G1320" s="178"/>
      <c r="H1320" s="178"/>
      <c r="I1320" s="178"/>
      <c r="J1320" s="178"/>
      <c r="K1320" s="178"/>
      <c r="L1320" s="180"/>
      <c r="M1320" s="181"/>
      <c r="N1320" s="2" t="e">
        <f>VLOOKUP($J1320,'Material category'!B:D,2,0)</f>
        <v>#N/A</v>
      </c>
      <c r="O1320" s="123" t="e">
        <f>VLOOKUP(E1320,'Billing Type Category'!A:C,3,0)*$L1320</f>
        <v>#N/A</v>
      </c>
      <c r="P1320" s="123" t="e">
        <f>VLOOKUP($J1320,'Material category'!B:F,5,FALSE)*O1320</f>
        <v>#N/A</v>
      </c>
      <c r="Q1320" s="123" t="e">
        <f t="shared" si="100"/>
        <v>#N/A</v>
      </c>
      <c r="R1320" s="6" t="e">
        <f>VLOOKUP(E1320,'Billing Type Category'!A:C,3,0)*M1320</f>
        <v>#N/A</v>
      </c>
      <c r="S1320" s="6" t="e">
        <f>VLOOKUP($J1320,'Material category'!B:F,4,FALSE)*O1320</f>
        <v>#N/A</v>
      </c>
      <c r="T1320" s="6" t="e">
        <f t="shared" si="101"/>
        <v>#N/A</v>
      </c>
      <c r="U1320" s="6" t="e">
        <f t="shared" si="102"/>
        <v>#N/A</v>
      </c>
      <c r="V1320" s="2" t="e">
        <f>VLOOKUP($J1320,'Material category'!B:D,3,0)</f>
        <v>#N/A</v>
      </c>
      <c r="W1320" s="2" t="e">
        <f>VLOOKUP(G1320,'Cust Category'!A:C,3,0)</f>
        <v>#N/A</v>
      </c>
      <c r="X1320" s="2" t="e">
        <f>VLOOKUP(G1320,'Cust Category'!A:C,2,0)</f>
        <v>#N/A</v>
      </c>
      <c r="Y1320" s="31" t="e">
        <f t="shared" si="103"/>
        <v>#N/A</v>
      </c>
      <c r="Z1320" t="e">
        <f t="shared" si="104"/>
        <v>#N/A</v>
      </c>
    </row>
    <row r="1321" spans="1:26" hidden="1">
      <c r="A1321" s="179"/>
      <c r="B1321" s="178"/>
      <c r="C1321" s="178"/>
      <c r="D1321" s="178"/>
      <c r="E1321" s="178"/>
      <c r="F1321" s="178"/>
      <c r="G1321" s="178"/>
      <c r="H1321" s="178"/>
      <c r="I1321" s="178"/>
      <c r="J1321" s="178"/>
      <c r="K1321" s="178"/>
      <c r="L1321" s="180"/>
      <c r="M1321" s="181"/>
      <c r="N1321" s="2" t="e">
        <f>VLOOKUP($J1321,'Material category'!B:D,2,0)</f>
        <v>#N/A</v>
      </c>
      <c r="O1321" s="123" t="e">
        <f>VLOOKUP(E1321,'Billing Type Category'!A:C,3,0)*$L1321</f>
        <v>#N/A</v>
      </c>
      <c r="P1321" s="123" t="e">
        <f>VLOOKUP($J1321,'Material category'!B:F,5,FALSE)*O1321</f>
        <v>#N/A</v>
      </c>
      <c r="Q1321" s="123" t="e">
        <f t="shared" si="100"/>
        <v>#N/A</v>
      </c>
      <c r="R1321" s="6" t="e">
        <f>VLOOKUP(E1321,'Billing Type Category'!A:C,3,0)*M1321</f>
        <v>#N/A</v>
      </c>
      <c r="S1321" s="6" t="e">
        <f>VLOOKUP($J1321,'Material category'!B:F,4,FALSE)*O1321</f>
        <v>#N/A</v>
      </c>
      <c r="T1321" s="6" t="e">
        <f t="shared" si="101"/>
        <v>#N/A</v>
      </c>
      <c r="U1321" s="6" t="e">
        <f t="shared" si="102"/>
        <v>#N/A</v>
      </c>
      <c r="V1321" s="2" t="e">
        <f>VLOOKUP($J1321,'Material category'!B:D,3,0)</f>
        <v>#N/A</v>
      </c>
      <c r="W1321" s="2" t="e">
        <f>VLOOKUP(G1321,'Cust Category'!A:C,3,0)</f>
        <v>#N/A</v>
      </c>
      <c r="X1321" s="2" t="e">
        <f>VLOOKUP(G1321,'Cust Category'!A:C,2,0)</f>
        <v>#N/A</v>
      </c>
      <c r="Y1321" s="31" t="e">
        <f t="shared" si="103"/>
        <v>#N/A</v>
      </c>
      <c r="Z1321" t="e">
        <f t="shared" si="104"/>
        <v>#N/A</v>
      </c>
    </row>
    <row r="1322" spans="1:26" hidden="1">
      <c r="A1322" s="179"/>
      <c r="B1322" s="178"/>
      <c r="C1322" s="178"/>
      <c r="D1322" s="178"/>
      <c r="E1322" s="178"/>
      <c r="F1322" s="178"/>
      <c r="G1322" s="178"/>
      <c r="H1322" s="178"/>
      <c r="I1322" s="178"/>
      <c r="J1322" s="178"/>
      <c r="K1322" s="178"/>
      <c r="L1322" s="180"/>
      <c r="M1322" s="181"/>
      <c r="N1322" s="2" t="e">
        <f>VLOOKUP($J1322,'Material category'!B:D,2,0)</f>
        <v>#N/A</v>
      </c>
      <c r="O1322" s="123" t="e">
        <f>VLOOKUP(E1322,'Billing Type Category'!A:C,3,0)*$L1322</f>
        <v>#N/A</v>
      </c>
      <c r="P1322" s="123" t="e">
        <f>VLOOKUP($J1322,'Material category'!B:F,5,FALSE)*O1322</f>
        <v>#N/A</v>
      </c>
      <c r="Q1322" s="123" t="e">
        <f t="shared" si="100"/>
        <v>#N/A</v>
      </c>
      <c r="R1322" s="6" t="e">
        <f>VLOOKUP(E1322,'Billing Type Category'!A:C,3,0)*M1322</f>
        <v>#N/A</v>
      </c>
      <c r="S1322" s="6" t="e">
        <f>VLOOKUP($J1322,'Material category'!B:F,4,FALSE)*O1322</f>
        <v>#N/A</v>
      </c>
      <c r="T1322" s="6" t="e">
        <f t="shared" si="101"/>
        <v>#N/A</v>
      </c>
      <c r="U1322" s="6" t="e">
        <f t="shared" si="102"/>
        <v>#N/A</v>
      </c>
      <c r="V1322" s="2" t="e">
        <f>VLOOKUP($J1322,'Material category'!B:D,3,0)</f>
        <v>#N/A</v>
      </c>
      <c r="W1322" s="2" t="e">
        <f>VLOOKUP(G1322,'Cust Category'!A:C,3,0)</f>
        <v>#N/A</v>
      </c>
      <c r="X1322" s="2" t="e">
        <f>VLOOKUP(G1322,'Cust Category'!A:C,2,0)</f>
        <v>#N/A</v>
      </c>
      <c r="Y1322" s="31" t="e">
        <f t="shared" si="103"/>
        <v>#N/A</v>
      </c>
      <c r="Z1322" t="e">
        <f t="shared" si="104"/>
        <v>#N/A</v>
      </c>
    </row>
    <row r="1323" spans="1:26" hidden="1">
      <c r="A1323" s="179"/>
      <c r="B1323" s="178"/>
      <c r="C1323" s="178"/>
      <c r="D1323" s="178"/>
      <c r="E1323" s="178"/>
      <c r="F1323" s="178"/>
      <c r="G1323" s="178"/>
      <c r="H1323" s="178"/>
      <c r="I1323" s="178"/>
      <c r="J1323" s="178"/>
      <c r="K1323" s="178"/>
      <c r="L1323" s="180"/>
      <c r="M1323" s="181"/>
      <c r="N1323" s="2" t="e">
        <f>VLOOKUP($J1323,'Material category'!B:D,2,0)</f>
        <v>#N/A</v>
      </c>
      <c r="O1323" s="123" t="e">
        <f>VLOOKUP(E1323,'Billing Type Category'!A:C,3,0)*$L1323</f>
        <v>#N/A</v>
      </c>
      <c r="P1323" s="123" t="e">
        <f>VLOOKUP($J1323,'Material category'!B:F,5,FALSE)*O1323</f>
        <v>#N/A</v>
      </c>
      <c r="Q1323" s="123" t="e">
        <f t="shared" si="100"/>
        <v>#N/A</v>
      </c>
      <c r="R1323" s="6" t="e">
        <f>VLOOKUP(E1323,'Billing Type Category'!A:C,3,0)*M1323</f>
        <v>#N/A</v>
      </c>
      <c r="S1323" s="6" t="e">
        <f>VLOOKUP($J1323,'Material category'!B:F,4,FALSE)*O1323</f>
        <v>#N/A</v>
      </c>
      <c r="T1323" s="6" t="e">
        <f t="shared" si="101"/>
        <v>#N/A</v>
      </c>
      <c r="U1323" s="6" t="e">
        <f t="shared" si="102"/>
        <v>#N/A</v>
      </c>
      <c r="V1323" s="2" t="e">
        <f>VLOOKUP($J1323,'Material category'!B:D,3,0)</f>
        <v>#N/A</v>
      </c>
      <c r="W1323" s="2" t="e">
        <f>VLOOKUP(G1323,'Cust Category'!A:C,3,0)</f>
        <v>#N/A</v>
      </c>
      <c r="X1323" s="2" t="e">
        <f>VLOOKUP(G1323,'Cust Category'!A:C,2,0)</f>
        <v>#N/A</v>
      </c>
      <c r="Y1323" s="31" t="e">
        <f t="shared" si="103"/>
        <v>#N/A</v>
      </c>
      <c r="Z1323" t="e">
        <f t="shared" si="104"/>
        <v>#N/A</v>
      </c>
    </row>
    <row r="1324" spans="1:26" hidden="1">
      <c r="A1324" s="179"/>
      <c r="B1324" s="178"/>
      <c r="C1324" s="178"/>
      <c r="D1324" s="178"/>
      <c r="E1324" s="178"/>
      <c r="F1324" s="178"/>
      <c r="G1324" s="178"/>
      <c r="H1324" s="178"/>
      <c r="I1324" s="178"/>
      <c r="J1324" s="178"/>
      <c r="K1324" s="178"/>
      <c r="L1324" s="180"/>
      <c r="M1324" s="181"/>
      <c r="N1324" s="2" t="e">
        <f>VLOOKUP($J1324,'Material category'!B:D,2,0)</f>
        <v>#N/A</v>
      </c>
      <c r="O1324" s="123" t="e">
        <f>VLOOKUP(E1324,'Billing Type Category'!A:C,3,0)*$L1324</f>
        <v>#N/A</v>
      </c>
      <c r="P1324" s="123" t="e">
        <f>VLOOKUP($J1324,'Material category'!B:F,5,FALSE)*O1324</f>
        <v>#N/A</v>
      </c>
      <c r="Q1324" s="123" t="e">
        <f t="shared" si="100"/>
        <v>#N/A</v>
      </c>
      <c r="R1324" s="6" t="e">
        <f>VLOOKUP(E1324,'Billing Type Category'!A:C,3,0)*M1324</f>
        <v>#N/A</v>
      </c>
      <c r="S1324" s="6" t="e">
        <f>VLOOKUP($J1324,'Material category'!B:F,4,FALSE)*O1324</f>
        <v>#N/A</v>
      </c>
      <c r="T1324" s="6" t="e">
        <f t="shared" si="101"/>
        <v>#N/A</v>
      </c>
      <c r="U1324" s="6" t="e">
        <f t="shared" si="102"/>
        <v>#N/A</v>
      </c>
      <c r="V1324" s="2" t="e">
        <f>VLOOKUP($J1324,'Material category'!B:D,3,0)</f>
        <v>#N/A</v>
      </c>
      <c r="W1324" s="2" t="e">
        <f>VLOOKUP(G1324,'Cust Category'!A:C,3,0)</f>
        <v>#N/A</v>
      </c>
      <c r="X1324" s="2" t="e">
        <f>VLOOKUP(G1324,'Cust Category'!A:C,2,0)</f>
        <v>#N/A</v>
      </c>
      <c r="Y1324" s="31" t="e">
        <f t="shared" si="103"/>
        <v>#N/A</v>
      </c>
      <c r="Z1324" t="e">
        <f t="shared" si="104"/>
        <v>#N/A</v>
      </c>
    </row>
    <row r="1325" spans="1:26" hidden="1">
      <c r="A1325" s="179"/>
      <c r="B1325" s="178"/>
      <c r="C1325" s="178"/>
      <c r="D1325" s="178"/>
      <c r="E1325" s="178"/>
      <c r="F1325" s="178"/>
      <c r="G1325" s="178"/>
      <c r="H1325" s="178"/>
      <c r="I1325" s="178"/>
      <c r="J1325" s="178"/>
      <c r="K1325" s="178"/>
      <c r="L1325" s="180"/>
      <c r="M1325" s="181"/>
      <c r="N1325" s="2" t="e">
        <f>VLOOKUP($J1325,'Material category'!B:D,2,0)</f>
        <v>#N/A</v>
      </c>
      <c r="O1325" s="123" t="e">
        <f>VLOOKUP(E1325,'Billing Type Category'!A:C,3,0)*$L1325</f>
        <v>#N/A</v>
      </c>
      <c r="P1325" s="123" t="e">
        <f>VLOOKUP($J1325,'Material category'!B:F,5,FALSE)*O1325</f>
        <v>#N/A</v>
      </c>
      <c r="Q1325" s="123" t="e">
        <f t="shared" si="100"/>
        <v>#N/A</v>
      </c>
      <c r="R1325" s="6" t="e">
        <f>VLOOKUP(E1325,'Billing Type Category'!A:C,3,0)*M1325</f>
        <v>#N/A</v>
      </c>
      <c r="S1325" s="6" t="e">
        <f>VLOOKUP($J1325,'Material category'!B:F,4,FALSE)*O1325</f>
        <v>#N/A</v>
      </c>
      <c r="T1325" s="6" t="e">
        <f t="shared" si="101"/>
        <v>#N/A</v>
      </c>
      <c r="U1325" s="6" t="e">
        <f t="shared" si="102"/>
        <v>#N/A</v>
      </c>
      <c r="V1325" s="2" t="e">
        <f>VLOOKUP($J1325,'Material category'!B:D,3,0)</f>
        <v>#N/A</v>
      </c>
      <c r="W1325" s="2" t="e">
        <f>VLOOKUP(G1325,'Cust Category'!A:C,3,0)</f>
        <v>#N/A</v>
      </c>
      <c r="X1325" s="2" t="e">
        <f>VLOOKUP(G1325,'Cust Category'!A:C,2,0)</f>
        <v>#N/A</v>
      </c>
      <c r="Y1325" s="31" t="e">
        <f t="shared" si="103"/>
        <v>#N/A</v>
      </c>
      <c r="Z1325" t="e">
        <f t="shared" si="104"/>
        <v>#N/A</v>
      </c>
    </row>
    <row r="1326" spans="1:26" hidden="1">
      <c r="A1326" s="179"/>
      <c r="B1326" s="178"/>
      <c r="C1326" s="178"/>
      <c r="D1326" s="178"/>
      <c r="E1326" s="178"/>
      <c r="F1326" s="178"/>
      <c r="G1326" s="178"/>
      <c r="H1326" s="178"/>
      <c r="I1326" s="178"/>
      <c r="J1326" s="178"/>
      <c r="K1326" s="178"/>
      <c r="L1326" s="180"/>
      <c r="M1326" s="181"/>
      <c r="N1326" s="2" t="e">
        <f>VLOOKUP($J1326,'Material category'!B:D,2,0)</f>
        <v>#N/A</v>
      </c>
      <c r="O1326" s="123" t="e">
        <f>VLOOKUP(E1326,'Billing Type Category'!A:C,3,0)*$L1326</f>
        <v>#N/A</v>
      </c>
      <c r="P1326" s="123" t="e">
        <f>VLOOKUP($J1326,'Material category'!B:F,5,FALSE)*O1326</f>
        <v>#N/A</v>
      </c>
      <c r="Q1326" s="123" t="e">
        <f t="shared" si="100"/>
        <v>#N/A</v>
      </c>
      <c r="R1326" s="6" t="e">
        <f>VLOOKUP(E1326,'Billing Type Category'!A:C,3,0)*M1326</f>
        <v>#N/A</v>
      </c>
      <c r="S1326" s="6" t="e">
        <f>VLOOKUP($J1326,'Material category'!B:F,4,FALSE)*O1326</f>
        <v>#N/A</v>
      </c>
      <c r="T1326" s="6" t="e">
        <f t="shared" si="101"/>
        <v>#N/A</v>
      </c>
      <c r="U1326" s="6" t="e">
        <f t="shared" si="102"/>
        <v>#N/A</v>
      </c>
      <c r="V1326" s="2" t="e">
        <f>VLOOKUP($J1326,'Material category'!B:D,3,0)</f>
        <v>#N/A</v>
      </c>
      <c r="W1326" s="2" t="e">
        <f>VLOOKUP(G1326,'Cust Category'!A:C,3,0)</f>
        <v>#N/A</v>
      </c>
      <c r="X1326" s="2" t="e">
        <f>VLOOKUP(G1326,'Cust Category'!A:C,2,0)</f>
        <v>#N/A</v>
      </c>
      <c r="Y1326" s="31" t="e">
        <f t="shared" si="103"/>
        <v>#N/A</v>
      </c>
      <c r="Z1326" t="e">
        <f t="shared" si="104"/>
        <v>#N/A</v>
      </c>
    </row>
    <row r="1327" spans="1:26" hidden="1">
      <c r="A1327" s="179"/>
      <c r="B1327" s="178"/>
      <c r="C1327" s="178"/>
      <c r="D1327" s="178"/>
      <c r="E1327" s="178"/>
      <c r="F1327" s="178"/>
      <c r="G1327" s="178"/>
      <c r="H1327" s="178"/>
      <c r="I1327" s="178"/>
      <c r="J1327" s="178"/>
      <c r="K1327" s="178"/>
      <c r="L1327" s="180"/>
      <c r="M1327" s="181"/>
      <c r="N1327" s="2" t="e">
        <f>VLOOKUP($J1327,'Material category'!B:D,2,0)</f>
        <v>#N/A</v>
      </c>
      <c r="O1327" s="123" t="e">
        <f>VLOOKUP(E1327,'Billing Type Category'!A:C,3,0)*$L1327</f>
        <v>#N/A</v>
      </c>
      <c r="P1327" s="123" t="e">
        <f>VLOOKUP($J1327,'Material category'!B:F,5,FALSE)*O1327</f>
        <v>#N/A</v>
      </c>
      <c r="Q1327" s="123" t="e">
        <f t="shared" si="100"/>
        <v>#N/A</v>
      </c>
      <c r="R1327" s="6" t="e">
        <f>VLOOKUP(E1327,'Billing Type Category'!A:C,3,0)*M1327</f>
        <v>#N/A</v>
      </c>
      <c r="S1327" s="6" t="e">
        <f>VLOOKUP($J1327,'Material category'!B:F,4,FALSE)*O1327</f>
        <v>#N/A</v>
      </c>
      <c r="T1327" s="6" t="e">
        <f t="shared" si="101"/>
        <v>#N/A</v>
      </c>
      <c r="U1327" s="6" t="e">
        <f t="shared" si="102"/>
        <v>#N/A</v>
      </c>
      <c r="V1327" s="2" t="e">
        <f>VLOOKUP($J1327,'Material category'!B:D,3,0)</f>
        <v>#N/A</v>
      </c>
      <c r="W1327" s="2" t="e">
        <f>VLOOKUP(G1327,'Cust Category'!A:C,3,0)</f>
        <v>#N/A</v>
      </c>
      <c r="X1327" s="2" t="e">
        <f>VLOOKUP(G1327,'Cust Category'!A:C,2,0)</f>
        <v>#N/A</v>
      </c>
      <c r="Y1327" s="31" t="e">
        <f t="shared" si="103"/>
        <v>#N/A</v>
      </c>
      <c r="Z1327" t="e">
        <f t="shared" si="104"/>
        <v>#N/A</v>
      </c>
    </row>
    <row r="1328" spans="1:26" hidden="1">
      <c r="A1328" s="179"/>
      <c r="B1328" s="178"/>
      <c r="C1328" s="178"/>
      <c r="D1328" s="178"/>
      <c r="E1328" s="178"/>
      <c r="F1328" s="178"/>
      <c r="G1328" s="178"/>
      <c r="H1328" s="178"/>
      <c r="I1328" s="178"/>
      <c r="J1328" s="178"/>
      <c r="K1328" s="178"/>
      <c r="L1328" s="180"/>
      <c r="M1328" s="181"/>
      <c r="N1328" s="2" t="e">
        <f>VLOOKUP($J1328,'Material category'!B:D,2,0)</f>
        <v>#N/A</v>
      </c>
      <c r="O1328" s="123" t="e">
        <f>VLOOKUP(E1328,'Billing Type Category'!A:C,3,0)*$L1328</f>
        <v>#N/A</v>
      </c>
      <c r="P1328" s="123" t="e">
        <f>VLOOKUP($J1328,'Material category'!B:F,5,FALSE)*O1328</f>
        <v>#N/A</v>
      </c>
      <c r="Q1328" s="123" t="e">
        <f t="shared" si="100"/>
        <v>#N/A</v>
      </c>
      <c r="R1328" s="6" t="e">
        <f>VLOOKUP(E1328,'Billing Type Category'!A:C,3,0)*M1328</f>
        <v>#N/A</v>
      </c>
      <c r="S1328" s="6" t="e">
        <f>VLOOKUP($J1328,'Material category'!B:F,4,FALSE)*O1328</f>
        <v>#N/A</v>
      </c>
      <c r="T1328" s="6" t="e">
        <f t="shared" si="101"/>
        <v>#N/A</v>
      </c>
      <c r="U1328" s="6" t="e">
        <f t="shared" si="102"/>
        <v>#N/A</v>
      </c>
      <c r="V1328" s="2" t="e">
        <f>VLOOKUP($J1328,'Material category'!B:D,3,0)</f>
        <v>#N/A</v>
      </c>
      <c r="W1328" s="2" t="e">
        <f>VLOOKUP(G1328,'Cust Category'!A:C,3,0)</f>
        <v>#N/A</v>
      </c>
      <c r="X1328" s="2" t="e">
        <f>VLOOKUP(G1328,'Cust Category'!A:C,2,0)</f>
        <v>#N/A</v>
      </c>
      <c r="Y1328" s="31" t="e">
        <f t="shared" si="103"/>
        <v>#N/A</v>
      </c>
      <c r="Z1328" t="e">
        <f t="shared" si="104"/>
        <v>#N/A</v>
      </c>
    </row>
    <row r="1329" spans="1:26" hidden="1">
      <c r="A1329" s="179"/>
      <c r="B1329" s="178"/>
      <c r="C1329" s="178"/>
      <c r="D1329" s="178"/>
      <c r="E1329" s="178"/>
      <c r="F1329" s="178"/>
      <c r="G1329" s="178"/>
      <c r="H1329" s="178"/>
      <c r="I1329" s="178"/>
      <c r="J1329" s="178"/>
      <c r="K1329" s="178"/>
      <c r="L1329" s="180"/>
      <c r="M1329" s="181"/>
      <c r="N1329" s="2" t="e">
        <f>VLOOKUP($J1329,'Material category'!B:D,2,0)</f>
        <v>#N/A</v>
      </c>
      <c r="O1329" s="123" t="e">
        <f>VLOOKUP(E1329,'Billing Type Category'!A:C,3,0)*$L1329</f>
        <v>#N/A</v>
      </c>
      <c r="P1329" s="123" t="e">
        <f>VLOOKUP($J1329,'Material category'!B:F,5,FALSE)*O1329</f>
        <v>#N/A</v>
      </c>
      <c r="Q1329" s="123" t="e">
        <f t="shared" si="100"/>
        <v>#N/A</v>
      </c>
      <c r="R1329" s="6" t="e">
        <f>VLOOKUP(E1329,'Billing Type Category'!A:C,3,0)*M1329</f>
        <v>#N/A</v>
      </c>
      <c r="S1329" s="6" t="e">
        <f>VLOOKUP($J1329,'Material category'!B:F,4,FALSE)*O1329</f>
        <v>#N/A</v>
      </c>
      <c r="T1329" s="6" t="e">
        <f t="shared" si="101"/>
        <v>#N/A</v>
      </c>
      <c r="U1329" s="6" t="e">
        <f t="shared" si="102"/>
        <v>#N/A</v>
      </c>
      <c r="V1329" s="2" t="e">
        <f>VLOOKUP($J1329,'Material category'!B:D,3,0)</f>
        <v>#N/A</v>
      </c>
      <c r="W1329" s="2" t="e">
        <f>VLOOKUP(G1329,'Cust Category'!A:C,3,0)</f>
        <v>#N/A</v>
      </c>
      <c r="X1329" s="2" t="e">
        <f>VLOOKUP(G1329,'Cust Category'!A:C,2,0)</f>
        <v>#N/A</v>
      </c>
      <c r="Y1329" s="31" t="e">
        <f t="shared" si="103"/>
        <v>#N/A</v>
      </c>
      <c r="Z1329" t="e">
        <f t="shared" si="104"/>
        <v>#N/A</v>
      </c>
    </row>
    <row r="1330" spans="1:26" hidden="1">
      <c r="A1330" s="179"/>
      <c r="B1330" s="178"/>
      <c r="C1330" s="178"/>
      <c r="D1330" s="178"/>
      <c r="E1330" s="178"/>
      <c r="F1330" s="178"/>
      <c r="G1330" s="178"/>
      <c r="H1330" s="178"/>
      <c r="I1330" s="178"/>
      <c r="J1330" s="178"/>
      <c r="K1330" s="178"/>
      <c r="L1330" s="180"/>
      <c r="M1330" s="181"/>
      <c r="N1330" s="2" t="e">
        <f>VLOOKUP($J1330,'Material category'!B:D,2,0)</f>
        <v>#N/A</v>
      </c>
      <c r="O1330" s="123" t="e">
        <f>VLOOKUP(E1330,'Billing Type Category'!A:C,3,0)*$L1330</f>
        <v>#N/A</v>
      </c>
      <c r="P1330" s="123" t="e">
        <f>VLOOKUP($J1330,'Material category'!B:F,5,FALSE)*O1330</f>
        <v>#N/A</v>
      </c>
      <c r="Q1330" s="123" t="e">
        <f t="shared" si="100"/>
        <v>#N/A</v>
      </c>
      <c r="R1330" s="6" t="e">
        <f>VLOOKUP(E1330,'Billing Type Category'!A:C,3,0)*M1330</f>
        <v>#N/A</v>
      </c>
      <c r="S1330" s="6" t="e">
        <f>VLOOKUP($J1330,'Material category'!B:F,4,FALSE)*O1330</f>
        <v>#N/A</v>
      </c>
      <c r="T1330" s="6" t="e">
        <f t="shared" si="101"/>
        <v>#N/A</v>
      </c>
      <c r="U1330" s="6" t="e">
        <f t="shared" si="102"/>
        <v>#N/A</v>
      </c>
      <c r="V1330" s="2" t="e">
        <f>VLOOKUP($J1330,'Material category'!B:D,3,0)</f>
        <v>#N/A</v>
      </c>
      <c r="W1330" s="2" t="e">
        <f>VLOOKUP(G1330,'Cust Category'!A:C,3,0)</f>
        <v>#N/A</v>
      </c>
      <c r="X1330" s="2" t="e">
        <f>VLOOKUP(G1330,'Cust Category'!A:C,2,0)</f>
        <v>#N/A</v>
      </c>
      <c r="Y1330" s="31" t="e">
        <f t="shared" si="103"/>
        <v>#N/A</v>
      </c>
      <c r="Z1330" t="e">
        <f t="shared" si="104"/>
        <v>#N/A</v>
      </c>
    </row>
    <row r="1331" spans="1:26" hidden="1">
      <c r="A1331" s="179"/>
      <c r="B1331" s="178"/>
      <c r="C1331" s="178"/>
      <c r="D1331" s="178"/>
      <c r="E1331" s="178"/>
      <c r="F1331" s="178"/>
      <c r="G1331" s="178"/>
      <c r="H1331" s="178"/>
      <c r="I1331" s="178"/>
      <c r="J1331" s="178"/>
      <c r="K1331" s="178"/>
      <c r="L1331" s="180"/>
      <c r="M1331" s="181"/>
      <c r="N1331" s="2" t="e">
        <f>VLOOKUP($J1331,'Material category'!B:D,2,0)</f>
        <v>#N/A</v>
      </c>
      <c r="O1331" s="123" t="e">
        <f>VLOOKUP(E1331,'Billing Type Category'!A:C,3,0)*$L1331</f>
        <v>#N/A</v>
      </c>
      <c r="P1331" s="123" t="e">
        <f>VLOOKUP($J1331,'Material category'!B:F,5,FALSE)*O1331</f>
        <v>#N/A</v>
      </c>
      <c r="Q1331" s="123" t="e">
        <f t="shared" si="100"/>
        <v>#N/A</v>
      </c>
      <c r="R1331" s="6" t="e">
        <f>VLOOKUP(E1331,'Billing Type Category'!A:C,3,0)*M1331</f>
        <v>#N/A</v>
      </c>
      <c r="S1331" s="6" t="e">
        <f>VLOOKUP($J1331,'Material category'!B:F,4,FALSE)*O1331</f>
        <v>#N/A</v>
      </c>
      <c r="T1331" s="6" t="e">
        <f t="shared" si="101"/>
        <v>#N/A</v>
      </c>
      <c r="U1331" s="6" t="e">
        <f t="shared" si="102"/>
        <v>#N/A</v>
      </c>
      <c r="V1331" s="2" t="e">
        <f>VLOOKUP($J1331,'Material category'!B:D,3,0)</f>
        <v>#N/A</v>
      </c>
      <c r="W1331" s="2" t="e">
        <f>VLOOKUP(G1331,'Cust Category'!A:C,3,0)</f>
        <v>#N/A</v>
      </c>
      <c r="X1331" s="2" t="e">
        <f>VLOOKUP(G1331,'Cust Category'!A:C,2,0)</f>
        <v>#N/A</v>
      </c>
      <c r="Y1331" s="31" t="e">
        <f t="shared" si="103"/>
        <v>#N/A</v>
      </c>
      <c r="Z1331" t="e">
        <f t="shared" si="104"/>
        <v>#N/A</v>
      </c>
    </row>
    <row r="1332" spans="1:26" hidden="1">
      <c r="A1332" s="179"/>
      <c r="B1332" s="178"/>
      <c r="C1332" s="178"/>
      <c r="D1332" s="178"/>
      <c r="E1332" s="178"/>
      <c r="F1332" s="178"/>
      <c r="G1332" s="178"/>
      <c r="H1332" s="178"/>
      <c r="I1332" s="178"/>
      <c r="J1332" s="178"/>
      <c r="K1332" s="178"/>
      <c r="L1332" s="180"/>
      <c r="M1332" s="181"/>
      <c r="N1332" s="2" t="e">
        <f>VLOOKUP($J1332,'Material category'!B:D,2,0)</f>
        <v>#N/A</v>
      </c>
      <c r="O1332" s="123" t="e">
        <f>VLOOKUP(E1332,'Billing Type Category'!A:C,3,0)*$L1332</f>
        <v>#N/A</v>
      </c>
      <c r="P1332" s="123" t="e">
        <f>VLOOKUP($J1332,'Material category'!B:F,5,FALSE)*O1332</f>
        <v>#N/A</v>
      </c>
      <c r="Q1332" s="123" t="e">
        <f t="shared" si="100"/>
        <v>#N/A</v>
      </c>
      <c r="R1332" s="6" t="e">
        <f>VLOOKUP(E1332,'Billing Type Category'!A:C,3,0)*M1332</f>
        <v>#N/A</v>
      </c>
      <c r="S1332" s="6" t="e">
        <f>VLOOKUP($J1332,'Material category'!B:F,4,FALSE)*O1332</f>
        <v>#N/A</v>
      </c>
      <c r="T1332" s="6" t="e">
        <f t="shared" si="101"/>
        <v>#N/A</v>
      </c>
      <c r="U1332" s="6" t="e">
        <f t="shared" si="102"/>
        <v>#N/A</v>
      </c>
      <c r="V1332" s="2" t="e">
        <f>VLOOKUP($J1332,'Material category'!B:D,3,0)</f>
        <v>#N/A</v>
      </c>
      <c r="W1332" s="2" t="e">
        <f>VLOOKUP(G1332,'Cust Category'!A:C,3,0)</f>
        <v>#N/A</v>
      </c>
      <c r="X1332" s="2" t="e">
        <f>VLOOKUP(G1332,'Cust Category'!A:C,2,0)</f>
        <v>#N/A</v>
      </c>
      <c r="Y1332" s="31" t="e">
        <f t="shared" si="103"/>
        <v>#N/A</v>
      </c>
      <c r="Z1332" t="e">
        <f t="shared" si="104"/>
        <v>#N/A</v>
      </c>
    </row>
    <row r="1333" spans="1:26" hidden="1">
      <c r="A1333" s="179"/>
      <c r="B1333" s="178"/>
      <c r="C1333" s="178"/>
      <c r="D1333" s="178"/>
      <c r="E1333" s="178"/>
      <c r="F1333" s="178"/>
      <c r="G1333" s="178"/>
      <c r="H1333" s="178"/>
      <c r="I1333" s="178"/>
      <c r="J1333" s="178"/>
      <c r="K1333" s="178"/>
      <c r="L1333" s="180"/>
      <c r="M1333" s="181"/>
      <c r="N1333" s="2" t="e">
        <f>VLOOKUP($J1333,'Material category'!B:D,2,0)</f>
        <v>#N/A</v>
      </c>
      <c r="O1333" s="123" t="e">
        <f>VLOOKUP(E1333,'Billing Type Category'!A:C,3,0)*$L1333</f>
        <v>#N/A</v>
      </c>
      <c r="P1333" s="123" t="e">
        <f>VLOOKUP($J1333,'Material category'!B:F,5,FALSE)*O1333</f>
        <v>#N/A</v>
      </c>
      <c r="Q1333" s="123" t="e">
        <f t="shared" si="100"/>
        <v>#N/A</v>
      </c>
      <c r="R1333" s="6" t="e">
        <f>VLOOKUP(E1333,'Billing Type Category'!A:C,3,0)*M1333</f>
        <v>#N/A</v>
      </c>
      <c r="S1333" s="6" t="e">
        <f>VLOOKUP($J1333,'Material category'!B:F,4,FALSE)*O1333</f>
        <v>#N/A</v>
      </c>
      <c r="T1333" s="6" t="e">
        <f t="shared" si="101"/>
        <v>#N/A</v>
      </c>
      <c r="U1333" s="6" t="e">
        <f t="shared" si="102"/>
        <v>#N/A</v>
      </c>
      <c r="V1333" s="2" t="e">
        <f>VLOOKUP($J1333,'Material category'!B:D,3,0)</f>
        <v>#N/A</v>
      </c>
      <c r="W1333" s="2" t="e">
        <f>VLOOKUP(G1333,'Cust Category'!A:C,3,0)</f>
        <v>#N/A</v>
      </c>
      <c r="X1333" s="2" t="e">
        <f>VLOOKUP(G1333,'Cust Category'!A:C,2,0)</f>
        <v>#N/A</v>
      </c>
      <c r="Y1333" s="31" t="e">
        <f t="shared" si="103"/>
        <v>#N/A</v>
      </c>
      <c r="Z1333" t="e">
        <f t="shared" si="104"/>
        <v>#N/A</v>
      </c>
    </row>
    <row r="1334" spans="1:26" hidden="1">
      <c r="A1334" s="179"/>
      <c r="B1334" s="178"/>
      <c r="C1334" s="178"/>
      <c r="D1334" s="178"/>
      <c r="E1334" s="178"/>
      <c r="F1334" s="178"/>
      <c r="G1334" s="178"/>
      <c r="H1334" s="178"/>
      <c r="I1334" s="178"/>
      <c r="J1334" s="178"/>
      <c r="K1334" s="178"/>
      <c r="L1334" s="180"/>
      <c r="M1334" s="181"/>
      <c r="N1334" s="2" t="e">
        <f>VLOOKUP($J1334,'Material category'!B:D,2,0)</f>
        <v>#N/A</v>
      </c>
      <c r="O1334" s="123" t="e">
        <f>VLOOKUP(E1334,'Billing Type Category'!A:C,3,0)*$L1334</f>
        <v>#N/A</v>
      </c>
      <c r="P1334" s="123" t="e">
        <f>VLOOKUP($J1334,'Material category'!B:F,5,FALSE)*O1334</f>
        <v>#N/A</v>
      </c>
      <c r="Q1334" s="123" t="e">
        <f t="shared" si="100"/>
        <v>#N/A</v>
      </c>
      <c r="R1334" s="6" t="e">
        <f>VLOOKUP(E1334,'Billing Type Category'!A:C,3,0)*M1334</f>
        <v>#N/A</v>
      </c>
      <c r="S1334" s="6" t="e">
        <f>VLOOKUP($J1334,'Material category'!B:F,4,FALSE)*O1334</f>
        <v>#N/A</v>
      </c>
      <c r="T1334" s="6" t="e">
        <f t="shared" si="101"/>
        <v>#N/A</v>
      </c>
      <c r="U1334" s="6" t="e">
        <f t="shared" si="102"/>
        <v>#N/A</v>
      </c>
      <c r="V1334" s="2" t="e">
        <f>VLOOKUP($J1334,'Material category'!B:D,3,0)</f>
        <v>#N/A</v>
      </c>
      <c r="W1334" s="2" t="e">
        <f>VLOOKUP(G1334,'Cust Category'!A:C,3,0)</f>
        <v>#N/A</v>
      </c>
      <c r="X1334" s="2" t="e">
        <f>VLOOKUP(G1334,'Cust Category'!A:C,2,0)</f>
        <v>#N/A</v>
      </c>
      <c r="Y1334" s="31" t="e">
        <f t="shared" si="103"/>
        <v>#N/A</v>
      </c>
      <c r="Z1334" t="e">
        <f t="shared" si="104"/>
        <v>#N/A</v>
      </c>
    </row>
    <row r="1335" spans="1:26" hidden="1">
      <c r="A1335" s="179"/>
      <c r="B1335" s="178"/>
      <c r="C1335" s="178"/>
      <c r="D1335" s="178"/>
      <c r="E1335" s="178"/>
      <c r="F1335" s="178"/>
      <c r="G1335" s="178"/>
      <c r="H1335" s="178"/>
      <c r="I1335" s="178"/>
      <c r="J1335" s="178"/>
      <c r="K1335" s="178"/>
      <c r="L1335" s="180"/>
      <c r="M1335" s="181"/>
      <c r="N1335" s="2" t="e">
        <f>VLOOKUP($J1335,'Material category'!B:D,2,0)</f>
        <v>#N/A</v>
      </c>
      <c r="O1335" s="123" t="e">
        <f>VLOOKUP(E1335,'Billing Type Category'!A:C,3,0)*$L1335</f>
        <v>#N/A</v>
      </c>
      <c r="P1335" s="123" t="e">
        <f>VLOOKUP($J1335,'Material category'!B:F,5,FALSE)*O1335</f>
        <v>#N/A</v>
      </c>
      <c r="Q1335" s="123" t="e">
        <f t="shared" si="100"/>
        <v>#N/A</v>
      </c>
      <c r="R1335" s="6" t="e">
        <f>VLOOKUP(E1335,'Billing Type Category'!A:C,3,0)*M1335</f>
        <v>#N/A</v>
      </c>
      <c r="S1335" s="6" t="e">
        <f>VLOOKUP($J1335,'Material category'!B:F,4,FALSE)*O1335</f>
        <v>#N/A</v>
      </c>
      <c r="T1335" s="6" t="e">
        <f t="shared" si="101"/>
        <v>#N/A</v>
      </c>
      <c r="U1335" s="6" t="e">
        <f t="shared" si="102"/>
        <v>#N/A</v>
      </c>
      <c r="V1335" s="2" t="e">
        <f>VLOOKUP($J1335,'Material category'!B:D,3,0)</f>
        <v>#N/A</v>
      </c>
      <c r="W1335" s="2" t="e">
        <f>VLOOKUP(G1335,'Cust Category'!A:C,3,0)</f>
        <v>#N/A</v>
      </c>
      <c r="X1335" s="2" t="e">
        <f>VLOOKUP(G1335,'Cust Category'!A:C,2,0)</f>
        <v>#N/A</v>
      </c>
      <c r="Y1335" s="31" t="e">
        <f t="shared" si="103"/>
        <v>#N/A</v>
      </c>
      <c r="Z1335" t="e">
        <f t="shared" si="104"/>
        <v>#N/A</v>
      </c>
    </row>
    <row r="1336" spans="1:26" hidden="1">
      <c r="A1336" s="179"/>
      <c r="B1336" s="178"/>
      <c r="C1336" s="178"/>
      <c r="D1336" s="178"/>
      <c r="E1336" s="178"/>
      <c r="F1336" s="178"/>
      <c r="G1336" s="178"/>
      <c r="H1336" s="178"/>
      <c r="I1336" s="178"/>
      <c r="J1336" s="178"/>
      <c r="K1336" s="178"/>
      <c r="L1336" s="180"/>
      <c r="M1336" s="181"/>
      <c r="N1336" s="2" t="e">
        <f>VLOOKUP($J1336,'Material category'!B:D,2,0)</f>
        <v>#N/A</v>
      </c>
      <c r="O1336" s="123" t="e">
        <f>VLOOKUP(E1336,'Billing Type Category'!A:C,3,0)*$L1336</f>
        <v>#N/A</v>
      </c>
      <c r="P1336" s="123" t="e">
        <f>VLOOKUP($J1336,'Material category'!B:F,5,FALSE)*O1336</f>
        <v>#N/A</v>
      </c>
      <c r="Q1336" s="123" t="e">
        <f t="shared" si="100"/>
        <v>#N/A</v>
      </c>
      <c r="R1336" s="6" t="e">
        <f>VLOOKUP(E1336,'Billing Type Category'!A:C,3,0)*M1336</f>
        <v>#N/A</v>
      </c>
      <c r="S1336" s="6" t="e">
        <f>VLOOKUP($J1336,'Material category'!B:F,4,FALSE)*O1336</f>
        <v>#N/A</v>
      </c>
      <c r="T1336" s="6" t="e">
        <f t="shared" si="101"/>
        <v>#N/A</v>
      </c>
      <c r="U1336" s="6" t="e">
        <f t="shared" si="102"/>
        <v>#N/A</v>
      </c>
      <c r="V1336" s="2" t="e">
        <f>VLOOKUP($J1336,'Material category'!B:D,3,0)</f>
        <v>#N/A</v>
      </c>
      <c r="W1336" s="2" t="e">
        <f>VLOOKUP(G1336,'Cust Category'!A:C,3,0)</f>
        <v>#N/A</v>
      </c>
      <c r="X1336" s="2" t="e">
        <f>VLOOKUP(G1336,'Cust Category'!A:C,2,0)</f>
        <v>#N/A</v>
      </c>
      <c r="Y1336" s="31" t="e">
        <f t="shared" si="103"/>
        <v>#N/A</v>
      </c>
      <c r="Z1336" t="e">
        <f t="shared" si="104"/>
        <v>#N/A</v>
      </c>
    </row>
    <row r="1337" spans="1:26" hidden="1">
      <c r="A1337" s="179"/>
      <c r="B1337" s="178"/>
      <c r="C1337" s="178"/>
      <c r="D1337" s="178"/>
      <c r="E1337" s="178"/>
      <c r="F1337" s="178"/>
      <c r="G1337" s="178"/>
      <c r="H1337" s="178"/>
      <c r="I1337" s="178"/>
      <c r="J1337" s="178"/>
      <c r="K1337" s="178"/>
      <c r="L1337" s="180"/>
      <c r="M1337" s="181"/>
      <c r="N1337" s="2" t="e">
        <f>VLOOKUP($J1337,'Material category'!B:D,2,0)</f>
        <v>#N/A</v>
      </c>
      <c r="O1337" s="123" t="e">
        <f>VLOOKUP(E1337,'Billing Type Category'!A:C,3,0)*$L1337</f>
        <v>#N/A</v>
      </c>
      <c r="P1337" s="123" t="e">
        <f>VLOOKUP($J1337,'Material category'!B:F,5,FALSE)*O1337</f>
        <v>#N/A</v>
      </c>
      <c r="Q1337" s="123" t="e">
        <f t="shared" si="100"/>
        <v>#N/A</v>
      </c>
      <c r="R1337" s="6" t="e">
        <f>VLOOKUP(E1337,'Billing Type Category'!A:C,3,0)*M1337</f>
        <v>#N/A</v>
      </c>
      <c r="S1337" s="6" t="e">
        <f>VLOOKUP($J1337,'Material category'!B:F,4,FALSE)*O1337</f>
        <v>#N/A</v>
      </c>
      <c r="T1337" s="6" t="e">
        <f t="shared" si="101"/>
        <v>#N/A</v>
      </c>
      <c r="U1337" s="6" t="e">
        <f t="shared" si="102"/>
        <v>#N/A</v>
      </c>
      <c r="V1337" s="2" t="e">
        <f>VLOOKUP($J1337,'Material category'!B:D,3,0)</f>
        <v>#N/A</v>
      </c>
      <c r="W1337" s="2" t="e">
        <f>VLOOKUP(G1337,'Cust Category'!A:C,3,0)</f>
        <v>#N/A</v>
      </c>
      <c r="X1337" s="2" t="e">
        <f>VLOOKUP(G1337,'Cust Category'!A:C,2,0)</f>
        <v>#N/A</v>
      </c>
      <c r="Y1337" s="31" t="e">
        <f t="shared" si="103"/>
        <v>#N/A</v>
      </c>
      <c r="Z1337" t="e">
        <f t="shared" si="104"/>
        <v>#N/A</v>
      </c>
    </row>
    <row r="1338" spans="1:26" hidden="1">
      <c r="A1338" s="179"/>
      <c r="B1338" s="178"/>
      <c r="C1338" s="178"/>
      <c r="D1338" s="178"/>
      <c r="E1338" s="178"/>
      <c r="F1338" s="178"/>
      <c r="G1338" s="178"/>
      <c r="H1338" s="178"/>
      <c r="I1338" s="178"/>
      <c r="J1338" s="178"/>
      <c r="K1338" s="178"/>
      <c r="L1338" s="180"/>
      <c r="M1338" s="181"/>
      <c r="N1338" s="2" t="e">
        <f>VLOOKUP($J1338,'Material category'!B:D,2,0)</f>
        <v>#N/A</v>
      </c>
      <c r="O1338" s="123" t="e">
        <f>VLOOKUP(E1338,'Billing Type Category'!A:C,3,0)*$L1338</f>
        <v>#N/A</v>
      </c>
      <c r="P1338" s="123" t="e">
        <f>VLOOKUP($J1338,'Material category'!B:F,5,FALSE)*O1338</f>
        <v>#N/A</v>
      </c>
      <c r="Q1338" s="123" t="e">
        <f t="shared" si="100"/>
        <v>#N/A</v>
      </c>
      <c r="R1338" s="6" t="e">
        <f>VLOOKUP(E1338,'Billing Type Category'!A:C,3,0)*M1338</f>
        <v>#N/A</v>
      </c>
      <c r="S1338" s="6" t="e">
        <f>VLOOKUP($J1338,'Material category'!B:F,4,FALSE)*O1338</f>
        <v>#N/A</v>
      </c>
      <c r="T1338" s="6" t="e">
        <f t="shared" si="101"/>
        <v>#N/A</v>
      </c>
      <c r="U1338" s="6" t="e">
        <f t="shared" si="102"/>
        <v>#N/A</v>
      </c>
      <c r="V1338" s="2" t="e">
        <f>VLOOKUP($J1338,'Material category'!B:D,3,0)</f>
        <v>#N/A</v>
      </c>
      <c r="W1338" s="2" t="e">
        <f>VLOOKUP(G1338,'Cust Category'!A:C,3,0)</f>
        <v>#N/A</v>
      </c>
      <c r="X1338" s="2" t="e">
        <f>VLOOKUP(G1338,'Cust Category'!A:C,2,0)</f>
        <v>#N/A</v>
      </c>
      <c r="Y1338" s="31" t="e">
        <f t="shared" si="103"/>
        <v>#N/A</v>
      </c>
      <c r="Z1338" t="e">
        <f t="shared" si="104"/>
        <v>#N/A</v>
      </c>
    </row>
    <row r="1339" spans="1:26" hidden="1">
      <c r="A1339" s="179"/>
      <c r="B1339" s="178"/>
      <c r="C1339" s="178"/>
      <c r="D1339" s="178"/>
      <c r="E1339" s="178"/>
      <c r="F1339" s="178"/>
      <c r="G1339" s="178"/>
      <c r="H1339" s="178"/>
      <c r="I1339" s="178"/>
      <c r="J1339" s="178"/>
      <c r="K1339" s="178"/>
      <c r="L1339" s="180"/>
      <c r="M1339" s="181"/>
      <c r="N1339" s="2" t="e">
        <f>VLOOKUP($J1339,'Material category'!B:D,2,0)</f>
        <v>#N/A</v>
      </c>
      <c r="O1339" s="123" t="e">
        <f>VLOOKUP(E1339,'Billing Type Category'!A:C,3,0)*$L1339</f>
        <v>#N/A</v>
      </c>
      <c r="P1339" s="123" t="e">
        <f>VLOOKUP($J1339,'Material category'!B:F,5,FALSE)*O1339</f>
        <v>#N/A</v>
      </c>
      <c r="Q1339" s="123" t="e">
        <f t="shared" si="100"/>
        <v>#N/A</v>
      </c>
      <c r="R1339" s="6" t="e">
        <f>VLOOKUP(E1339,'Billing Type Category'!A:C,3,0)*M1339</f>
        <v>#N/A</v>
      </c>
      <c r="S1339" s="6" t="e">
        <f>VLOOKUP($J1339,'Material category'!B:F,4,FALSE)*O1339</f>
        <v>#N/A</v>
      </c>
      <c r="T1339" s="6" t="e">
        <f t="shared" si="101"/>
        <v>#N/A</v>
      </c>
      <c r="U1339" s="6" t="e">
        <f t="shared" si="102"/>
        <v>#N/A</v>
      </c>
      <c r="V1339" s="2" t="e">
        <f>VLOOKUP($J1339,'Material category'!B:D,3,0)</f>
        <v>#N/A</v>
      </c>
      <c r="W1339" s="2" t="e">
        <f>VLOOKUP(G1339,'Cust Category'!A:C,3,0)</f>
        <v>#N/A</v>
      </c>
      <c r="X1339" s="2" t="e">
        <f>VLOOKUP(G1339,'Cust Category'!A:C,2,0)</f>
        <v>#N/A</v>
      </c>
      <c r="Y1339" s="31" t="e">
        <f t="shared" si="103"/>
        <v>#N/A</v>
      </c>
      <c r="Z1339" t="e">
        <f t="shared" si="104"/>
        <v>#N/A</v>
      </c>
    </row>
    <row r="1340" spans="1:26" hidden="1">
      <c r="A1340" s="179"/>
      <c r="B1340" s="178"/>
      <c r="C1340" s="178"/>
      <c r="D1340" s="178"/>
      <c r="E1340" s="178"/>
      <c r="F1340" s="178"/>
      <c r="G1340" s="178"/>
      <c r="H1340" s="178"/>
      <c r="I1340" s="178"/>
      <c r="J1340" s="178"/>
      <c r="K1340" s="178"/>
      <c r="L1340" s="180"/>
      <c r="M1340" s="181"/>
      <c r="N1340" s="2" t="e">
        <f>VLOOKUP($J1340,'Material category'!B:D,2,0)</f>
        <v>#N/A</v>
      </c>
      <c r="O1340" s="123" t="e">
        <f>VLOOKUP(E1340,'Billing Type Category'!A:C,3,0)*$L1340</f>
        <v>#N/A</v>
      </c>
      <c r="P1340" s="123" t="e">
        <f>VLOOKUP($J1340,'Material category'!B:F,5,FALSE)*O1340</f>
        <v>#N/A</v>
      </c>
      <c r="Q1340" s="123" t="e">
        <f t="shared" si="100"/>
        <v>#N/A</v>
      </c>
      <c r="R1340" s="6" t="e">
        <f>VLOOKUP(E1340,'Billing Type Category'!A:C,3,0)*M1340</f>
        <v>#N/A</v>
      </c>
      <c r="S1340" s="6" t="e">
        <f>VLOOKUP($J1340,'Material category'!B:F,4,FALSE)*O1340</f>
        <v>#N/A</v>
      </c>
      <c r="T1340" s="6" t="e">
        <f t="shared" si="101"/>
        <v>#N/A</v>
      </c>
      <c r="U1340" s="6" t="e">
        <f t="shared" si="102"/>
        <v>#N/A</v>
      </c>
      <c r="V1340" s="2" t="e">
        <f>VLOOKUP($J1340,'Material category'!B:D,3,0)</f>
        <v>#N/A</v>
      </c>
      <c r="W1340" s="2" t="e">
        <f>VLOOKUP(G1340,'Cust Category'!A:C,3,0)</f>
        <v>#N/A</v>
      </c>
      <c r="X1340" s="2" t="e">
        <f>VLOOKUP(G1340,'Cust Category'!A:C,2,0)</f>
        <v>#N/A</v>
      </c>
      <c r="Y1340" s="31" t="e">
        <f t="shared" si="103"/>
        <v>#N/A</v>
      </c>
      <c r="Z1340" t="e">
        <f t="shared" si="104"/>
        <v>#N/A</v>
      </c>
    </row>
    <row r="1341" spans="1:26" hidden="1">
      <c r="A1341" s="179"/>
      <c r="B1341" s="178"/>
      <c r="C1341" s="178"/>
      <c r="D1341" s="178"/>
      <c r="E1341" s="178"/>
      <c r="F1341" s="178"/>
      <c r="G1341" s="178"/>
      <c r="H1341" s="178"/>
      <c r="I1341" s="178"/>
      <c r="J1341" s="178"/>
      <c r="K1341" s="178"/>
      <c r="L1341" s="180"/>
      <c r="M1341" s="181"/>
      <c r="N1341" s="2" t="e">
        <f>VLOOKUP($J1341,'Material category'!B:D,2,0)</f>
        <v>#N/A</v>
      </c>
      <c r="O1341" s="123" t="e">
        <f>VLOOKUP(E1341,'Billing Type Category'!A:C,3,0)*$L1341</f>
        <v>#N/A</v>
      </c>
      <c r="P1341" s="123" t="e">
        <f>VLOOKUP($J1341,'Material category'!B:F,5,FALSE)*O1341</f>
        <v>#N/A</v>
      </c>
      <c r="Q1341" s="123" t="e">
        <f t="shared" si="100"/>
        <v>#N/A</v>
      </c>
      <c r="R1341" s="6" t="e">
        <f>VLOOKUP(E1341,'Billing Type Category'!A:C,3,0)*M1341</f>
        <v>#N/A</v>
      </c>
      <c r="S1341" s="6" t="e">
        <f>VLOOKUP($J1341,'Material category'!B:F,4,FALSE)*O1341</f>
        <v>#N/A</v>
      </c>
      <c r="T1341" s="6" t="e">
        <f t="shared" si="101"/>
        <v>#N/A</v>
      </c>
      <c r="U1341" s="6" t="e">
        <f t="shared" si="102"/>
        <v>#N/A</v>
      </c>
      <c r="V1341" s="2" t="e">
        <f>VLOOKUP($J1341,'Material category'!B:D,3,0)</f>
        <v>#N/A</v>
      </c>
      <c r="W1341" s="2" t="e">
        <f>VLOOKUP(G1341,'Cust Category'!A:C,3,0)</f>
        <v>#N/A</v>
      </c>
      <c r="X1341" s="2" t="e">
        <f>VLOOKUP(G1341,'Cust Category'!A:C,2,0)</f>
        <v>#N/A</v>
      </c>
      <c r="Y1341" s="31" t="e">
        <f t="shared" si="103"/>
        <v>#N/A</v>
      </c>
      <c r="Z1341" t="e">
        <f t="shared" si="104"/>
        <v>#N/A</v>
      </c>
    </row>
    <row r="1342" spans="1:26" hidden="1">
      <c r="A1342" s="179"/>
      <c r="B1342" s="178"/>
      <c r="C1342" s="178"/>
      <c r="D1342" s="178"/>
      <c r="E1342" s="178"/>
      <c r="F1342" s="178"/>
      <c r="G1342" s="178"/>
      <c r="H1342" s="178"/>
      <c r="I1342" s="178"/>
      <c r="J1342" s="178"/>
      <c r="K1342" s="178"/>
      <c r="L1342" s="180"/>
      <c r="M1342" s="181"/>
      <c r="N1342" s="2" t="e">
        <f>VLOOKUP($J1342,'Material category'!B:D,2,0)</f>
        <v>#N/A</v>
      </c>
      <c r="O1342" s="123" t="e">
        <f>VLOOKUP(E1342,'Billing Type Category'!A:C,3,0)*$L1342</f>
        <v>#N/A</v>
      </c>
      <c r="P1342" s="123" t="e">
        <f>VLOOKUP($J1342,'Material category'!B:F,5,FALSE)*O1342</f>
        <v>#N/A</v>
      </c>
      <c r="Q1342" s="123" t="e">
        <f t="shared" si="100"/>
        <v>#N/A</v>
      </c>
      <c r="R1342" s="6" t="e">
        <f>VLOOKUP(E1342,'Billing Type Category'!A:C,3,0)*M1342</f>
        <v>#N/A</v>
      </c>
      <c r="S1342" s="6" t="e">
        <f>VLOOKUP($J1342,'Material category'!B:F,4,FALSE)*O1342</f>
        <v>#N/A</v>
      </c>
      <c r="T1342" s="6" t="e">
        <f t="shared" si="101"/>
        <v>#N/A</v>
      </c>
      <c r="U1342" s="6" t="e">
        <f t="shared" si="102"/>
        <v>#N/A</v>
      </c>
      <c r="V1342" s="2" t="e">
        <f>VLOOKUP($J1342,'Material category'!B:D,3,0)</f>
        <v>#N/A</v>
      </c>
      <c r="W1342" s="2" t="e">
        <f>VLOOKUP(G1342,'Cust Category'!A:C,3,0)</f>
        <v>#N/A</v>
      </c>
      <c r="X1342" s="2" t="e">
        <f>VLOOKUP(G1342,'Cust Category'!A:C,2,0)</f>
        <v>#N/A</v>
      </c>
      <c r="Y1342" s="31" t="e">
        <f t="shared" si="103"/>
        <v>#N/A</v>
      </c>
      <c r="Z1342" t="e">
        <f t="shared" si="104"/>
        <v>#N/A</v>
      </c>
    </row>
    <row r="1343" spans="1:26" hidden="1">
      <c r="A1343" s="179"/>
      <c r="B1343" s="178"/>
      <c r="C1343" s="178"/>
      <c r="D1343" s="178"/>
      <c r="E1343" s="178"/>
      <c r="F1343" s="178"/>
      <c r="G1343" s="178"/>
      <c r="H1343" s="178"/>
      <c r="I1343" s="178"/>
      <c r="J1343" s="178"/>
      <c r="K1343" s="178"/>
      <c r="L1343" s="180"/>
      <c r="M1343" s="181"/>
      <c r="N1343" s="2" t="e">
        <f>VLOOKUP($J1343,'Material category'!B:D,2,0)</f>
        <v>#N/A</v>
      </c>
      <c r="O1343" s="123" t="e">
        <f>VLOOKUP(E1343,'Billing Type Category'!A:C,3,0)*$L1343</f>
        <v>#N/A</v>
      </c>
      <c r="P1343" s="123" t="e">
        <f>VLOOKUP($J1343,'Material category'!B:F,5,FALSE)*O1343</f>
        <v>#N/A</v>
      </c>
      <c r="Q1343" s="123" t="e">
        <f t="shared" si="100"/>
        <v>#N/A</v>
      </c>
      <c r="R1343" s="6" t="e">
        <f>VLOOKUP(E1343,'Billing Type Category'!A:C,3,0)*M1343</f>
        <v>#N/A</v>
      </c>
      <c r="S1343" s="6" t="e">
        <f>VLOOKUP($J1343,'Material category'!B:F,4,FALSE)*O1343</f>
        <v>#N/A</v>
      </c>
      <c r="T1343" s="6" t="e">
        <f t="shared" si="101"/>
        <v>#N/A</v>
      </c>
      <c r="U1343" s="6" t="e">
        <f t="shared" si="102"/>
        <v>#N/A</v>
      </c>
      <c r="V1343" s="2" t="e">
        <f>VLOOKUP($J1343,'Material category'!B:D,3,0)</f>
        <v>#N/A</v>
      </c>
      <c r="W1343" s="2" t="e">
        <f>VLOOKUP(G1343,'Cust Category'!A:C,3,0)</f>
        <v>#N/A</v>
      </c>
      <c r="X1343" s="2" t="e">
        <f>VLOOKUP(G1343,'Cust Category'!A:C,2,0)</f>
        <v>#N/A</v>
      </c>
      <c r="Y1343" s="31" t="e">
        <f t="shared" si="103"/>
        <v>#N/A</v>
      </c>
      <c r="Z1343" t="e">
        <f t="shared" si="104"/>
        <v>#N/A</v>
      </c>
    </row>
    <row r="1344" spans="1:26" hidden="1">
      <c r="A1344" s="179"/>
      <c r="B1344" s="178"/>
      <c r="C1344" s="178"/>
      <c r="D1344" s="178"/>
      <c r="E1344" s="178"/>
      <c r="F1344" s="178"/>
      <c r="G1344" s="178"/>
      <c r="H1344" s="178"/>
      <c r="I1344" s="178"/>
      <c r="J1344" s="178"/>
      <c r="K1344" s="178"/>
      <c r="L1344" s="180"/>
      <c r="M1344" s="181"/>
      <c r="N1344" s="2" t="e">
        <f>VLOOKUP($J1344,'Material category'!B:D,2,0)</f>
        <v>#N/A</v>
      </c>
      <c r="O1344" s="123" t="e">
        <f>VLOOKUP(E1344,'Billing Type Category'!A:C,3,0)*$L1344</f>
        <v>#N/A</v>
      </c>
      <c r="P1344" s="123" t="e">
        <f>VLOOKUP($J1344,'Material category'!B:F,5,FALSE)*O1344</f>
        <v>#N/A</v>
      </c>
      <c r="Q1344" s="123" t="e">
        <f t="shared" si="100"/>
        <v>#N/A</v>
      </c>
      <c r="R1344" s="6" t="e">
        <f>VLOOKUP(E1344,'Billing Type Category'!A:C,3,0)*M1344</f>
        <v>#N/A</v>
      </c>
      <c r="S1344" s="6" t="e">
        <f>VLOOKUP($J1344,'Material category'!B:F,4,FALSE)*O1344</f>
        <v>#N/A</v>
      </c>
      <c r="T1344" s="6" t="e">
        <f t="shared" si="101"/>
        <v>#N/A</v>
      </c>
      <c r="U1344" s="6" t="e">
        <f t="shared" si="102"/>
        <v>#N/A</v>
      </c>
      <c r="V1344" s="2" t="e">
        <f>VLOOKUP($J1344,'Material category'!B:D,3,0)</f>
        <v>#N/A</v>
      </c>
      <c r="W1344" s="2" t="e">
        <f>VLOOKUP(G1344,'Cust Category'!A:C,3,0)</f>
        <v>#N/A</v>
      </c>
      <c r="X1344" s="2" t="e">
        <f>VLOOKUP(G1344,'Cust Category'!A:C,2,0)</f>
        <v>#N/A</v>
      </c>
      <c r="Y1344" s="31" t="e">
        <f t="shared" si="103"/>
        <v>#N/A</v>
      </c>
      <c r="Z1344" t="e">
        <f t="shared" si="104"/>
        <v>#N/A</v>
      </c>
    </row>
    <row r="1345" spans="1:26" hidden="1">
      <c r="A1345" s="179"/>
      <c r="B1345" s="178"/>
      <c r="C1345" s="178"/>
      <c r="D1345" s="178"/>
      <c r="E1345" s="178"/>
      <c r="F1345" s="178"/>
      <c r="G1345" s="178"/>
      <c r="H1345" s="178"/>
      <c r="I1345" s="178"/>
      <c r="J1345" s="178"/>
      <c r="K1345" s="178"/>
      <c r="L1345" s="180"/>
      <c r="M1345" s="181"/>
      <c r="N1345" s="2" t="e">
        <f>VLOOKUP($J1345,'Material category'!B:D,2,0)</f>
        <v>#N/A</v>
      </c>
      <c r="O1345" s="123" t="e">
        <f>VLOOKUP(E1345,'Billing Type Category'!A:C,3,0)*$L1345</f>
        <v>#N/A</v>
      </c>
      <c r="P1345" s="123" t="e">
        <f>VLOOKUP($J1345,'Material category'!B:F,5,FALSE)*O1345</f>
        <v>#N/A</v>
      </c>
      <c r="Q1345" s="123" t="e">
        <f t="shared" si="100"/>
        <v>#N/A</v>
      </c>
      <c r="R1345" s="6" t="e">
        <f>VLOOKUP(E1345,'Billing Type Category'!A:C,3,0)*M1345</f>
        <v>#N/A</v>
      </c>
      <c r="S1345" s="6" t="e">
        <f>VLOOKUP($J1345,'Material category'!B:F,4,FALSE)*O1345</f>
        <v>#N/A</v>
      </c>
      <c r="T1345" s="6" t="e">
        <f t="shared" si="101"/>
        <v>#N/A</v>
      </c>
      <c r="U1345" s="6" t="e">
        <f t="shared" si="102"/>
        <v>#N/A</v>
      </c>
      <c r="V1345" s="2" t="e">
        <f>VLOOKUP($J1345,'Material category'!B:D,3,0)</f>
        <v>#N/A</v>
      </c>
      <c r="W1345" s="2" t="e">
        <f>VLOOKUP(G1345,'Cust Category'!A:C,3,0)</f>
        <v>#N/A</v>
      </c>
      <c r="X1345" s="2" t="e">
        <f>VLOOKUP(G1345,'Cust Category'!A:C,2,0)</f>
        <v>#N/A</v>
      </c>
      <c r="Y1345" s="31" t="e">
        <f t="shared" si="103"/>
        <v>#N/A</v>
      </c>
      <c r="Z1345" t="e">
        <f t="shared" si="104"/>
        <v>#N/A</v>
      </c>
    </row>
    <row r="1346" spans="1:26" hidden="1">
      <c r="A1346" s="179"/>
      <c r="B1346" s="178"/>
      <c r="C1346" s="178"/>
      <c r="D1346" s="178"/>
      <c r="E1346" s="178"/>
      <c r="F1346" s="178"/>
      <c r="G1346" s="178"/>
      <c r="H1346" s="178"/>
      <c r="I1346" s="178"/>
      <c r="J1346" s="178"/>
      <c r="K1346" s="178"/>
      <c r="L1346" s="180"/>
      <c r="M1346" s="181"/>
      <c r="N1346" s="2" t="e">
        <f>VLOOKUP($J1346,'Material category'!B:D,2,0)</f>
        <v>#N/A</v>
      </c>
      <c r="O1346" s="123" t="e">
        <f>VLOOKUP(E1346,'Billing Type Category'!A:C,3,0)*$L1346</f>
        <v>#N/A</v>
      </c>
      <c r="P1346" s="123" t="e">
        <f>VLOOKUP($J1346,'Material category'!B:F,5,FALSE)*O1346</f>
        <v>#N/A</v>
      </c>
      <c r="Q1346" s="123" t="e">
        <f t="shared" ref="Q1346:Q1409" si="105">P1346-R1346</f>
        <v>#N/A</v>
      </c>
      <c r="R1346" s="6" t="e">
        <f>VLOOKUP(E1346,'Billing Type Category'!A:C,3,0)*M1346</f>
        <v>#N/A</v>
      </c>
      <c r="S1346" s="6" t="e">
        <f>VLOOKUP($J1346,'Material category'!B:F,4,FALSE)*O1346</f>
        <v>#N/A</v>
      </c>
      <c r="T1346" s="6" t="e">
        <f t="shared" ref="T1346:T1409" si="106">S1346*7/107</f>
        <v>#N/A</v>
      </c>
      <c r="U1346" s="6" t="e">
        <f t="shared" ref="U1346:U1409" si="107">R1346+T1346</f>
        <v>#N/A</v>
      </c>
      <c r="V1346" s="2" t="e">
        <f>VLOOKUP($J1346,'Material category'!B:D,3,0)</f>
        <v>#N/A</v>
      </c>
      <c r="W1346" s="2" t="e">
        <f>VLOOKUP(G1346,'Cust Category'!A:C,3,0)</f>
        <v>#N/A</v>
      </c>
      <c r="X1346" s="2" t="e">
        <f>VLOOKUP(G1346,'Cust Category'!A:C,2,0)</f>
        <v>#N/A</v>
      </c>
      <c r="Y1346" s="31" t="e">
        <f t="shared" ref="Y1346:Y1409" si="108">P1346/O1346</f>
        <v>#N/A</v>
      </c>
      <c r="Z1346" t="e">
        <f t="shared" ref="Z1346:Z1409" si="109">S1346/O1346</f>
        <v>#N/A</v>
      </c>
    </row>
    <row r="1347" spans="1:26" hidden="1">
      <c r="A1347" s="179"/>
      <c r="B1347" s="178"/>
      <c r="C1347" s="178"/>
      <c r="D1347" s="178"/>
      <c r="E1347" s="178"/>
      <c r="F1347" s="178"/>
      <c r="G1347" s="178"/>
      <c r="H1347" s="178"/>
      <c r="I1347" s="178"/>
      <c r="J1347" s="178"/>
      <c r="K1347" s="178"/>
      <c r="L1347" s="180"/>
      <c r="M1347" s="181"/>
      <c r="N1347" s="2" t="e">
        <f>VLOOKUP($J1347,'Material category'!B:D,2,0)</f>
        <v>#N/A</v>
      </c>
      <c r="O1347" s="123" t="e">
        <f>VLOOKUP(E1347,'Billing Type Category'!A:C,3,0)*$L1347</f>
        <v>#N/A</v>
      </c>
      <c r="P1347" s="123" t="e">
        <f>VLOOKUP($J1347,'Material category'!B:F,5,FALSE)*O1347</f>
        <v>#N/A</v>
      </c>
      <c r="Q1347" s="123" t="e">
        <f t="shared" si="105"/>
        <v>#N/A</v>
      </c>
      <c r="R1347" s="6" t="e">
        <f>VLOOKUP(E1347,'Billing Type Category'!A:C,3,0)*M1347</f>
        <v>#N/A</v>
      </c>
      <c r="S1347" s="6" t="e">
        <f>VLOOKUP($J1347,'Material category'!B:F,4,FALSE)*O1347</f>
        <v>#N/A</v>
      </c>
      <c r="T1347" s="6" t="e">
        <f t="shared" si="106"/>
        <v>#N/A</v>
      </c>
      <c r="U1347" s="6" t="e">
        <f t="shared" si="107"/>
        <v>#N/A</v>
      </c>
      <c r="V1347" s="2" t="e">
        <f>VLOOKUP($J1347,'Material category'!B:D,3,0)</f>
        <v>#N/A</v>
      </c>
      <c r="W1347" s="2" t="e">
        <f>VLOOKUP(G1347,'Cust Category'!A:C,3,0)</f>
        <v>#N/A</v>
      </c>
      <c r="X1347" s="2" t="e">
        <f>VLOOKUP(G1347,'Cust Category'!A:C,2,0)</f>
        <v>#N/A</v>
      </c>
      <c r="Y1347" s="31" t="e">
        <f t="shared" si="108"/>
        <v>#N/A</v>
      </c>
      <c r="Z1347" t="e">
        <f t="shared" si="109"/>
        <v>#N/A</v>
      </c>
    </row>
    <row r="1348" spans="1:26" hidden="1">
      <c r="A1348" s="179"/>
      <c r="B1348" s="178"/>
      <c r="C1348" s="178"/>
      <c r="D1348" s="178"/>
      <c r="E1348" s="178"/>
      <c r="F1348" s="178"/>
      <c r="G1348" s="178"/>
      <c r="H1348" s="178"/>
      <c r="I1348" s="178"/>
      <c r="J1348" s="178"/>
      <c r="K1348" s="178"/>
      <c r="L1348" s="180"/>
      <c r="M1348" s="181"/>
      <c r="N1348" s="2" t="e">
        <f>VLOOKUP($J1348,'Material category'!B:D,2,0)</f>
        <v>#N/A</v>
      </c>
      <c r="O1348" s="123" t="e">
        <f>VLOOKUP(E1348,'Billing Type Category'!A:C,3,0)*$L1348</f>
        <v>#N/A</v>
      </c>
      <c r="P1348" s="123" t="e">
        <f>VLOOKUP($J1348,'Material category'!B:F,5,FALSE)*O1348</f>
        <v>#N/A</v>
      </c>
      <c r="Q1348" s="123" t="e">
        <f t="shared" si="105"/>
        <v>#N/A</v>
      </c>
      <c r="R1348" s="6" t="e">
        <f>VLOOKUP(E1348,'Billing Type Category'!A:C,3,0)*M1348</f>
        <v>#N/A</v>
      </c>
      <c r="S1348" s="6" t="e">
        <f>VLOOKUP($J1348,'Material category'!B:F,4,FALSE)*O1348</f>
        <v>#N/A</v>
      </c>
      <c r="T1348" s="6" t="e">
        <f t="shared" si="106"/>
        <v>#N/A</v>
      </c>
      <c r="U1348" s="6" t="e">
        <f t="shared" si="107"/>
        <v>#N/A</v>
      </c>
      <c r="V1348" s="2" t="e">
        <f>VLOOKUP($J1348,'Material category'!B:D,3,0)</f>
        <v>#N/A</v>
      </c>
      <c r="W1348" s="2" t="e">
        <f>VLOOKUP(G1348,'Cust Category'!A:C,3,0)</f>
        <v>#N/A</v>
      </c>
      <c r="X1348" s="2" t="e">
        <f>VLOOKUP(G1348,'Cust Category'!A:C,2,0)</f>
        <v>#N/A</v>
      </c>
      <c r="Y1348" s="31" t="e">
        <f t="shared" si="108"/>
        <v>#N/A</v>
      </c>
      <c r="Z1348" t="e">
        <f t="shared" si="109"/>
        <v>#N/A</v>
      </c>
    </row>
    <row r="1349" spans="1:26" hidden="1">
      <c r="A1349" s="179"/>
      <c r="B1349" s="178"/>
      <c r="C1349" s="178"/>
      <c r="D1349" s="178"/>
      <c r="E1349" s="178"/>
      <c r="F1349" s="178"/>
      <c r="G1349" s="178"/>
      <c r="H1349" s="178"/>
      <c r="I1349" s="178"/>
      <c r="J1349" s="178"/>
      <c r="K1349" s="178"/>
      <c r="L1349" s="180"/>
      <c r="M1349" s="181"/>
      <c r="N1349" s="2" t="e">
        <f>VLOOKUP($J1349,'Material category'!B:D,2,0)</f>
        <v>#N/A</v>
      </c>
      <c r="O1349" s="123" t="e">
        <f>VLOOKUP(E1349,'Billing Type Category'!A:C,3,0)*$L1349</f>
        <v>#N/A</v>
      </c>
      <c r="P1349" s="123" t="e">
        <f>VLOOKUP($J1349,'Material category'!B:F,5,FALSE)*O1349</f>
        <v>#N/A</v>
      </c>
      <c r="Q1349" s="123" t="e">
        <f t="shared" si="105"/>
        <v>#N/A</v>
      </c>
      <c r="R1349" s="6" t="e">
        <f>VLOOKUP(E1349,'Billing Type Category'!A:C,3,0)*M1349</f>
        <v>#N/A</v>
      </c>
      <c r="S1349" s="6" t="e">
        <f>VLOOKUP($J1349,'Material category'!B:F,4,FALSE)*O1349</f>
        <v>#N/A</v>
      </c>
      <c r="T1349" s="6" t="e">
        <f t="shared" si="106"/>
        <v>#N/A</v>
      </c>
      <c r="U1349" s="6" t="e">
        <f t="shared" si="107"/>
        <v>#N/A</v>
      </c>
      <c r="V1349" s="2" t="e">
        <f>VLOOKUP($J1349,'Material category'!B:D,3,0)</f>
        <v>#N/A</v>
      </c>
      <c r="W1349" s="2" t="e">
        <f>VLOOKUP(G1349,'Cust Category'!A:C,3,0)</f>
        <v>#N/A</v>
      </c>
      <c r="X1349" s="2" t="e">
        <f>VLOOKUP(G1349,'Cust Category'!A:C,2,0)</f>
        <v>#N/A</v>
      </c>
      <c r="Y1349" s="31" t="e">
        <f t="shared" si="108"/>
        <v>#N/A</v>
      </c>
      <c r="Z1349" t="e">
        <f t="shared" si="109"/>
        <v>#N/A</v>
      </c>
    </row>
    <row r="1350" spans="1:26" hidden="1">
      <c r="A1350" s="179"/>
      <c r="B1350" s="178"/>
      <c r="C1350" s="178"/>
      <c r="D1350" s="178"/>
      <c r="E1350" s="178"/>
      <c r="F1350" s="178"/>
      <c r="G1350" s="178"/>
      <c r="H1350" s="178"/>
      <c r="I1350" s="178"/>
      <c r="J1350" s="178"/>
      <c r="K1350" s="178"/>
      <c r="L1350" s="180"/>
      <c r="M1350" s="181"/>
      <c r="N1350" s="2" t="e">
        <f>VLOOKUP($J1350,'Material category'!B:D,2,0)</f>
        <v>#N/A</v>
      </c>
      <c r="O1350" s="123" t="e">
        <f>VLOOKUP(E1350,'Billing Type Category'!A:C,3,0)*$L1350</f>
        <v>#N/A</v>
      </c>
      <c r="P1350" s="123" t="e">
        <f>VLOOKUP($J1350,'Material category'!B:F,5,FALSE)*O1350</f>
        <v>#N/A</v>
      </c>
      <c r="Q1350" s="123" t="e">
        <f t="shared" si="105"/>
        <v>#N/A</v>
      </c>
      <c r="R1350" s="6" t="e">
        <f>VLOOKUP(E1350,'Billing Type Category'!A:C,3,0)*M1350</f>
        <v>#N/A</v>
      </c>
      <c r="S1350" s="6" t="e">
        <f>VLOOKUP($J1350,'Material category'!B:F,4,FALSE)*O1350</f>
        <v>#N/A</v>
      </c>
      <c r="T1350" s="6" t="e">
        <f t="shared" si="106"/>
        <v>#N/A</v>
      </c>
      <c r="U1350" s="6" t="e">
        <f t="shared" si="107"/>
        <v>#N/A</v>
      </c>
      <c r="V1350" s="2" t="e">
        <f>VLOOKUP($J1350,'Material category'!B:D,3,0)</f>
        <v>#N/A</v>
      </c>
      <c r="W1350" s="2" t="e">
        <f>VLOOKUP(G1350,'Cust Category'!A:C,3,0)</f>
        <v>#N/A</v>
      </c>
      <c r="X1350" s="2" t="e">
        <f>VLOOKUP(G1350,'Cust Category'!A:C,2,0)</f>
        <v>#N/A</v>
      </c>
      <c r="Y1350" s="31" t="e">
        <f t="shared" si="108"/>
        <v>#N/A</v>
      </c>
      <c r="Z1350" t="e">
        <f t="shared" si="109"/>
        <v>#N/A</v>
      </c>
    </row>
    <row r="1351" spans="1:26" hidden="1">
      <c r="A1351" s="179"/>
      <c r="B1351" s="178"/>
      <c r="C1351" s="178"/>
      <c r="D1351" s="178"/>
      <c r="E1351" s="178"/>
      <c r="F1351" s="178"/>
      <c r="G1351" s="178"/>
      <c r="H1351" s="178"/>
      <c r="I1351" s="178"/>
      <c r="J1351" s="178"/>
      <c r="K1351" s="178"/>
      <c r="L1351" s="180"/>
      <c r="M1351" s="181"/>
      <c r="N1351" s="2" t="e">
        <f>VLOOKUP($J1351,'Material category'!B:D,2,0)</f>
        <v>#N/A</v>
      </c>
      <c r="O1351" s="123" t="e">
        <f>VLOOKUP(E1351,'Billing Type Category'!A:C,3,0)*$L1351</f>
        <v>#N/A</v>
      </c>
      <c r="P1351" s="123" t="e">
        <f>VLOOKUP($J1351,'Material category'!B:F,5,FALSE)*O1351</f>
        <v>#N/A</v>
      </c>
      <c r="Q1351" s="123" t="e">
        <f t="shared" si="105"/>
        <v>#N/A</v>
      </c>
      <c r="R1351" s="6" t="e">
        <f>VLOOKUP(E1351,'Billing Type Category'!A:C,3,0)*M1351</f>
        <v>#N/A</v>
      </c>
      <c r="S1351" s="6" t="e">
        <f>VLOOKUP($J1351,'Material category'!B:F,4,FALSE)*O1351</f>
        <v>#N/A</v>
      </c>
      <c r="T1351" s="6" t="e">
        <f t="shared" si="106"/>
        <v>#N/A</v>
      </c>
      <c r="U1351" s="6" t="e">
        <f t="shared" si="107"/>
        <v>#N/A</v>
      </c>
      <c r="V1351" s="2" t="e">
        <f>VLOOKUP($J1351,'Material category'!B:D,3,0)</f>
        <v>#N/A</v>
      </c>
      <c r="W1351" s="2" t="e">
        <f>VLOOKUP(G1351,'Cust Category'!A:C,3,0)</f>
        <v>#N/A</v>
      </c>
      <c r="X1351" s="2" t="e">
        <f>VLOOKUP(G1351,'Cust Category'!A:C,2,0)</f>
        <v>#N/A</v>
      </c>
      <c r="Y1351" s="31" t="e">
        <f t="shared" si="108"/>
        <v>#N/A</v>
      </c>
      <c r="Z1351" t="e">
        <f t="shared" si="109"/>
        <v>#N/A</v>
      </c>
    </row>
    <row r="1352" spans="1:26" hidden="1">
      <c r="A1352" s="179"/>
      <c r="B1352" s="178"/>
      <c r="C1352" s="178"/>
      <c r="D1352" s="178"/>
      <c r="E1352" s="178"/>
      <c r="F1352" s="178"/>
      <c r="G1352" s="178"/>
      <c r="H1352" s="178"/>
      <c r="I1352" s="178"/>
      <c r="J1352" s="178"/>
      <c r="K1352" s="178"/>
      <c r="L1352" s="180"/>
      <c r="M1352" s="181"/>
      <c r="N1352" s="2" t="e">
        <f>VLOOKUP($J1352,'Material category'!B:D,2,0)</f>
        <v>#N/A</v>
      </c>
      <c r="O1352" s="123" t="e">
        <f>VLOOKUP(E1352,'Billing Type Category'!A:C,3,0)*$L1352</f>
        <v>#N/A</v>
      </c>
      <c r="P1352" s="123" t="e">
        <f>VLOOKUP($J1352,'Material category'!B:F,5,FALSE)*O1352</f>
        <v>#N/A</v>
      </c>
      <c r="Q1352" s="123" t="e">
        <f t="shared" si="105"/>
        <v>#N/A</v>
      </c>
      <c r="R1352" s="6" t="e">
        <f>VLOOKUP(E1352,'Billing Type Category'!A:C,3,0)*M1352</f>
        <v>#N/A</v>
      </c>
      <c r="S1352" s="6" t="e">
        <f>VLOOKUP($J1352,'Material category'!B:F,4,FALSE)*O1352</f>
        <v>#N/A</v>
      </c>
      <c r="T1352" s="6" t="e">
        <f t="shared" si="106"/>
        <v>#N/A</v>
      </c>
      <c r="U1352" s="6" t="e">
        <f t="shared" si="107"/>
        <v>#N/A</v>
      </c>
      <c r="V1352" s="2" t="e">
        <f>VLOOKUP($J1352,'Material category'!B:D,3,0)</f>
        <v>#N/A</v>
      </c>
      <c r="W1352" s="2" t="e">
        <f>VLOOKUP(G1352,'Cust Category'!A:C,3,0)</f>
        <v>#N/A</v>
      </c>
      <c r="X1352" s="2" t="e">
        <f>VLOOKUP(G1352,'Cust Category'!A:C,2,0)</f>
        <v>#N/A</v>
      </c>
      <c r="Y1352" s="31" t="e">
        <f t="shared" si="108"/>
        <v>#N/A</v>
      </c>
      <c r="Z1352" t="e">
        <f t="shared" si="109"/>
        <v>#N/A</v>
      </c>
    </row>
    <row r="1353" spans="1:26" hidden="1">
      <c r="A1353" s="179"/>
      <c r="B1353" s="178"/>
      <c r="C1353" s="178"/>
      <c r="D1353" s="178"/>
      <c r="E1353" s="178"/>
      <c r="F1353" s="178"/>
      <c r="G1353" s="178"/>
      <c r="H1353" s="178"/>
      <c r="I1353" s="178"/>
      <c r="J1353" s="178"/>
      <c r="K1353" s="178"/>
      <c r="L1353" s="180"/>
      <c r="M1353" s="181"/>
      <c r="N1353" s="2" t="e">
        <f>VLOOKUP($J1353,'Material category'!B:D,2,0)</f>
        <v>#N/A</v>
      </c>
      <c r="O1353" s="123" t="e">
        <f>VLOOKUP(E1353,'Billing Type Category'!A:C,3,0)*$L1353</f>
        <v>#N/A</v>
      </c>
      <c r="P1353" s="123" t="e">
        <f>VLOOKUP($J1353,'Material category'!B:F,5,FALSE)*O1353</f>
        <v>#N/A</v>
      </c>
      <c r="Q1353" s="123" t="e">
        <f t="shared" si="105"/>
        <v>#N/A</v>
      </c>
      <c r="R1353" s="6" t="e">
        <f>VLOOKUP(E1353,'Billing Type Category'!A:C,3,0)*M1353</f>
        <v>#N/A</v>
      </c>
      <c r="S1353" s="6" t="e">
        <f>VLOOKUP($J1353,'Material category'!B:F,4,FALSE)*O1353</f>
        <v>#N/A</v>
      </c>
      <c r="T1353" s="6" t="e">
        <f t="shared" si="106"/>
        <v>#N/A</v>
      </c>
      <c r="U1353" s="6" t="e">
        <f t="shared" si="107"/>
        <v>#N/A</v>
      </c>
      <c r="V1353" s="2" t="e">
        <f>VLOOKUP($J1353,'Material category'!B:D,3,0)</f>
        <v>#N/A</v>
      </c>
      <c r="W1353" s="2" t="e">
        <f>VLOOKUP(G1353,'Cust Category'!A:C,3,0)</f>
        <v>#N/A</v>
      </c>
      <c r="X1353" s="2" t="e">
        <f>VLOOKUP(G1353,'Cust Category'!A:C,2,0)</f>
        <v>#N/A</v>
      </c>
      <c r="Y1353" s="31" t="e">
        <f t="shared" si="108"/>
        <v>#N/A</v>
      </c>
      <c r="Z1353" t="e">
        <f t="shared" si="109"/>
        <v>#N/A</v>
      </c>
    </row>
    <row r="1354" spans="1:26" hidden="1">
      <c r="A1354" s="179"/>
      <c r="B1354" s="178"/>
      <c r="C1354" s="178"/>
      <c r="D1354" s="178"/>
      <c r="E1354" s="178"/>
      <c r="F1354" s="178"/>
      <c r="G1354" s="178"/>
      <c r="H1354" s="178"/>
      <c r="I1354" s="178"/>
      <c r="J1354" s="178"/>
      <c r="K1354" s="178"/>
      <c r="L1354" s="180"/>
      <c r="M1354" s="181"/>
      <c r="N1354" s="2" t="e">
        <f>VLOOKUP($J1354,'Material category'!B:D,2,0)</f>
        <v>#N/A</v>
      </c>
      <c r="O1354" s="123" t="e">
        <f>VLOOKUP(E1354,'Billing Type Category'!A:C,3,0)*$L1354</f>
        <v>#N/A</v>
      </c>
      <c r="P1354" s="123" t="e">
        <f>VLOOKUP($J1354,'Material category'!B:F,5,FALSE)*O1354</f>
        <v>#N/A</v>
      </c>
      <c r="Q1354" s="123" t="e">
        <f t="shared" si="105"/>
        <v>#N/A</v>
      </c>
      <c r="R1354" s="6" t="e">
        <f>VLOOKUP(E1354,'Billing Type Category'!A:C,3,0)*M1354</f>
        <v>#N/A</v>
      </c>
      <c r="S1354" s="6" t="e">
        <f>VLOOKUP($J1354,'Material category'!B:F,4,FALSE)*O1354</f>
        <v>#N/A</v>
      </c>
      <c r="T1354" s="6" t="e">
        <f t="shared" si="106"/>
        <v>#N/A</v>
      </c>
      <c r="U1354" s="6" t="e">
        <f t="shared" si="107"/>
        <v>#N/A</v>
      </c>
      <c r="V1354" s="2" t="e">
        <f>VLOOKUP($J1354,'Material category'!B:D,3,0)</f>
        <v>#N/A</v>
      </c>
      <c r="W1354" s="2" t="e">
        <f>VLOOKUP(G1354,'Cust Category'!A:C,3,0)</f>
        <v>#N/A</v>
      </c>
      <c r="X1354" s="2" t="e">
        <f>VLOOKUP(G1354,'Cust Category'!A:C,2,0)</f>
        <v>#N/A</v>
      </c>
      <c r="Y1354" s="31" t="e">
        <f t="shared" si="108"/>
        <v>#N/A</v>
      </c>
      <c r="Z1354" t="e">
        <f t="shared" si="109"/>
        <v>#N/A</v>
      </c>
    </row>
    <row r="1355" spans="1:26" hidden="1">
      <c r="A1355" s="179"/>
      <c r="B1355" s="178"/>
      <c r="C1355" s="178"/>
      <c r="D1355" s="178"/>
      <c r="E1355" s="178"/>
      <c r="F1355" s="178"/>
      <c r="G1355" s="178"/>
      <c r="H1355" s="178"/>
      <c r="I1355" s="178"/>
      <c r="J1355" s="178"/>
      <c r="K1355" s="178"/>
      <c r="L1355" s="180"/>
      <c r="M1355" s="181"/>
      <c r="N1355" s="2" t="e">
        <f>VLOOKUP($J1355,'Material category'!B:D,2,0)</f>
        <v>#N/A</v>
      </c>
      <c r="O1355" s="123" t="e">
        <f>VLOOKUP(E1355,'Billing Type Category'!A:C,3,0)*$L1355</f>
        <v>#N/A</v>
      </c>
      <c r="P1355" s="123" t="e">
        <f>VLOOKUP($J1355,'Material category'!B:F,5,FALSE)*O1355</f>
        <v>#N/A</v>
      </c>
      <c r="Q1355" s="123" t="e">
        <f t="shared" si="105"/>
        <v>#N/A</v>
      </c>
      <c r="R1355" s="6" t="e">
        <f>VLOOKUP(E1355,'Billing Type Category'!A:C,3,0)*M1355</f>
        <v>#N/A</v>
      </c>
      <c r="S1355" s="6" t="e">
        <f>VLOOKUP($J1355,'Material category'!B:F,4,FALSE)*O1355</f>
        <v>#N/A</v>
      </c>
      <c r="T1355" s="6" t="e">
        <f t="shared" si="106"/>
        <v>#N/A</v>
      </c>
      <c r="U1355" s="6" t="e">
        <f t="shared" si="107"/>
        <v>#N/A</v>
      </c>
      <c r="V1355" s="2" t="e">
        <f>VLOOKUP($J1355,'Material category'!B:D,3,0)</f>
        <v>#N/A</v>
      </c>
      <c r="W1355" s="2" t="e">
        <f>VLOOKUP(G1355,'Cust Category'!A:C,3,0)</f>
        <v>#N/A</v>
      </c>
      <c r="X1355" s="2" t="e">
        <f>VLOOKUP(G1355,'Cust Category'!A:C,2,0)</f>
        <v>#N/A</v>
      </c>
      <c r="Y1355" s="31" t="e">
        <f t="shared" si="108"/>
        <v>#N/A</v>
      </c>
      <c r="Z1355" t="e">
        <f t="shared" si="109"/>
        <v>#N/A</v>
      </c>
    </row>
    <row r="1356" spans="1:26" hidden="1">
      <c r="A1356" s="179"/>
      <c r="B1356" s="178"/>
      <c r="C1356" s="178"/>
      <c r="D1356" s="178"/>
      <c r="E1356" s="178"/>
      <c r="F1356" s="178"/>
      <c r="G1356" s="178"/>
      <c r="H1356" s="178"/>
      <c r="I1356" s="178"/>
      <c r="J1356" s="178"/>
      <c r="K1356" s="178"/>
      <c r="L1356" s="180"/>
      <c r="M1356" s="181"/>
      <c r="N1356" s="2" t="e">
        <f>VLOOKUP($J1356,'Material category'!B:D,2,0)</f>
        <v>#N/A</v>
      </c>
      <c r="O1356" s="123" t="e">
        <f>VLOOKUP(E1356,'Billing Type Category'!A:C,3,0)*$L1356</f>
        <v>#N/A</v>
      </c>
      <c r="P1356" s="123" t="e">
        <f>VLOOKUP($J1356,'Material category'!B:F,5,FALSE)*O1356</f>
        <v>#N/A</v>
      </c>
      <c r="Q1356" s="123" t="e">
        <f t="shared" si="105"/>
        <v>#N/A</v>
      </c>
      <c r="R1356" s="6" t="e">
        <f>VLOOKUP(E1356,'Billing Type Category'!A:C,3,0)*M1356</f>
        <v>#N/A</v>
      </c>
      <c r="S1356" s="6" t="e">
        <f>VLOOKUP($J1356,'Material category'!B:F,4,FALSE)*O1356</f>
        <v>#N/A</v>
      </c>
      <c r="T1356" s="6" t="e">
        <f t="shared" si="106"/>
        <v>#N/A</v>
      </c>
      <c r="U1356" s="6" t="e">
        <f t="shared" si="107"/>
        <v>#N/A</v>
      </c>
      <c r="V1356" s="2" t="e">
        <f>VLOOKUP($J1356,'Material category'!B:D,3,0)</f>
        <v>#N/A</v>
      </c>
      <c r="W1356" s="2" t="e">
        <f>VLOOKUP(G1356,'Cust Category'!A:C,3,0)</f>
        <v>#N/A</v>
      </c>
      <c r="X1356" s="2" t="e">
        <f>VLOOKUP(G1356,'Cust Category'!A:C,2,0)</f>
        <v>#N/A</v>
      </c>
      <c r="Y1356" s="31" t="e">
        <f t="shared" si="108"/>
        <v>#N/A</v>
      </c>
      <c r="Z1356" t="e">
        <f t="shared" si="109"/>
        <v>#N/A</v>
      </c>
    </row>
    <row r="1357" spans="1:26" hidden="1">
      <c r="A1357" s="179"/>
      <c r="B1357" s="178"/>
      <c r="C1357" s="178"/>
      <c r="D1357" s="178"/>
      <c r="E1357" s="178"/>
      <c r="F1357" s="178"/>
      <c r="G1357" s="178"/>
      <c r="H1357" s="178"/>
      <c r="I1357" s="178"/>
      <c r="J1357" s="178"/>
      <c r="K1357" s="178"/>
      <c r="L1357" s="180"/>
      <c r="M1357" s="181"/>
      <c r="N1357" s="2" t="e">
        <f>VLOOKUP($J1357,'Material category'!B:D,2,0)</f>
        <v>#N/A</v>
      </c>
      <c r="O1357" s="123" t="e">
        <f>VLOOKUP(E1357,'Billing Type Category'!A:C,3,0)*$L1357</f>
        <v>#N/A</v>
      </c>
      <c r="P1357" s="123" t="e">
        <f>VLOOKUP($J1357,'Material category'!B:F,5,FALSE)*O1357</f>
        <v>#N/A</v>
      </c>
      <c r="Q1357" s="123" t="e">
        <f t="shared" si="105"/>
        <v>#N/A</v>
      </c>
      <c r="R1357" s="6" t="e">
        <f>VLOOKUP(E1357,'Billing Type Category'!A:C,3,0)*M1357</f>
        <v>#N/A</v>
      </c>
      <c r="S1357" s="6" t="e">
        <f>VLOOKUP($J1357,'Material category'!B:F,4,FALSE)*O1357</f>
        <v>#N/A</v>
      </c>
      <c r="T1357" s="6" t="e">
        <f t="shared" si="106"/>
        <v>#N/A</v>
      </c>
      <c r="U1357" s="6" t="e">
        <f t="shared" si="107"/>
        <v>#N/A</v>
      </c>
      <c r="V1357" s="2" t="e">
        <f>VLOOKUP($J1357,'Material category'!B:D,3,0)</f>
        <v>#N/A</v>
      </c>
      <c r="W1357" s="2" t="e">
        <f>VLOOKUP(G1357,'Cust Category'!A:C,3,0)</f>
        <v>#N/A</v>
      </c>
      <c r="X1357" s="2" t="e">
        <f>VLOOKUP(G1357,'Cust Category'!A:C,2,0)</f>
        <v>#N/A</v>
      </c>
      <c r="Y1357" s="31" t="e">
        <f t="shared" si="108"/>
        <v>#N/A</v>
      </c>
      <c r="Z1357" t="e">
        <f t="shared" si="109"/>
        <v>#N/A</v>
      </c>
    </row>
    <row r="1358" spans="1:26" hidden="1">
      <c r="A1358" s="179"/>
      <c r="B1358" s="178"/>
      <c r="C1358" s="178"/>
      <c r="D1358" s="178"/>
      <c r="E1358" s="178"/>
      <c r="F1358" s="178"/>
      <c r="G1358" s="178"/>
      <c r="H1358" s="178"/>
      <c r="I1358" s="178"/>
      <c r="J1358" s="178"/>
      <c r="K1358" s="178"/>
      <c r="L1358" s="180"/>
      <c r="M1358" s="181"/>
      <c r="N1358" s="2" t="e">
        <f>VLOOKUP($J1358,'Material category'!B:D,2,0)</f>
        <v>#N/A</v>
      </c>
      <c r="O1358" s="123" t="e">
        <f>VLOOKUP(E1358,'Billing Type Category'!A:C,3,0)*$L1358</f>
        <v>#N/A</v>
      </c>
      <c r="P1358" s="123" t="e">
        <f>VLOOKUP($J1358,'Material category'!B:F,5,FALSE)*O1358</f>
        <v>#N/A</v>
      </c>
      <c r="Q1358" s="123" t="e">
        <f t="shared" si="105"/>
        <v>#N/A</v>
      </c>
      <c r="R1358" s="6" t="e">
        <f>VLOOKUP(E1358,'Billing Type Category'!A:C,3,0)*M1358</f>
        <v>#N/A</v>
      </c>
      <c r="S1358" s="6" t="e">
        <f>VLOOKUP($J1358,'Material category'!B:F,4,FALSE)*O1358</f>
        <v>#N/A</v>
      </c>
      <c r="T1358" s="6" t="e">
        <f t="shared" si="106"/>
        <v>#N/A</v>
      </c>
      <c r="U1358" s="6" t="e">
        <f t="shared" si="107"/>
        <v>#N/A</v>
      </c>
      <c r="V1358" s="2" t="e">
        <f>VLOOKUP($J1358,'Material category'!B:D,3,0)</f>
        <v>#N/A</v>
      </c>
      <c r="W1358" s="2" t="e">
        <f>VLOOKUP(G1358,'Cust Category'!A:C,3,0)</f>
        <v>#N/A</v>
      </c>
      <c r="X1358" s="2" t="e">
        <f>VLOOKUP(G1358,'Cust Category'!A:C,2,0)</f>
        <v>#N/A</v>
      </c>
      <c r="Y1358" s="31" t="e">
        <f t="shared" si="108"/>
        <v>#N/A</v>
      </c>
      <c r="Z1358" t="e">
        <f t="shared" si="109"/>
        <v>#N/A</v>
      </c>
    </row>
    <row r="1359" spans="1:26" hidden="1">
      <c r="A1359" s="179"/>
      <c r="B1359" s="178"/>
      <c r="C1359" s="178"/>
      <c r="D1359" s="178"/>
      <c r="E1359" s="178"/>
      <c r="F1359" s="178"/>
      <c r="G1359" s="178"/>
      <c r="H1359" s="178"/>
      <c r="I1359" s="178"/>
      <c r="J1359" s="178"/>
      <c r="K1359" s="178"/>
      <c r="L1359" s="180"/>
      <c r="M1359" s="181"/>
      <c r="N1359" s="2" t="e">
        <f>VLOOKUP($J1359,'Material category'!B:D,2,0)</f>
        <v>#N/A</v>
      </c>
      <c r="O1359" s="123" t="e">
        <f>VLOOKUP(E1359,'Billing Type Category'!A:C,3,0)*$L1359</f>
        <v>#N/A</v>
      </c>
      <c r="P1359" s="123" t="e">
        <f>VLOOKUP($J1359,'Material category'!B:F,5,FALSE)*O1359</f>
        <v>#N/A</v>
      </c>
      <c r="Q1359" s="123" t="e">
        <f t="shared" si="105"/>
        <v>#N/A</v>
      </c>
      <c r="R1359" s="6" t="e">
        <f>VLOOKUP(E1359,'Billing Type Category'!A:C,3,0)*M1359</f>
        <v>#N/A</v>
      </c>
      <c r="S1359" s="6" t="e">
        <f>VLOOKUP($J1359,'Material category'!B:F,4,FALSE)*O1359</f>
        <v>#N/A</v>
      </c>
      <c r="T1359" s="6" t="e">
        <f t="shared" si="106"/>
        <v>#N/A</v>
      </c>
      <c r="U1359" s="6" t="e">
        <f t="shared" si="107"/>
        <v>#N/A</v>
      </c>
      <c r="V1359" s="2" t="e">
        <f>VLOOKUP($J1359,'Material category'!B:D,3,0)</f>
        <v>#N/A</v>
      </c>
      <c r="W1359" s="2" t="e">
        <f>VLOOKUP(G1359,'Cust Category'!A:C,3,0)</f>
        <v>#N/A</v>
      </c>
      <c r="X1359" s="2" t="e">
        <f>VLOOKUP(G1359,'Cust Category'!A:C,2,0)</f>
        <v>#N/A</v>
      </c>
      <c r="Y1359" s="31" t="e">
        <f t="shared" si="108"/>
        <v>#N/A</v>
      </c>
      <c r="Z1359" t="e">
        <f t="shared" si="109"/>
        <v>#N/A</v>
      </c>
    </row>
    <row r="1360" spans="1:26" hidden="1">
      <c r="A1360" s="179"/>
      <c r="B1360" s="178"/>
      <c r="C1360" s="178"/>
      <c r="D1360" s="178"/>
      <c r="E1360" s="178"/>
      <c r="F1360" s="178"/>
      <c r="G1360" s="178"/>
      <c r="H1360" s="178"/>
      <c r="I1360" s="178"/>
      <c r="J1360" s="178"/>
      <c r="K1360" s="178"/>
      <c r="L1360" s="180"/>
      <c r="M1360" s="181"/>
      <c r="N1360" s="2" t="e">
        <f>VLOOKUP($J1360,'Material category'!B:D,2,0)</f>
        <v>#N/A</v>
      </c>
      <c r="O1360" s="123" t="e">
        <f>VLOOKUP(E1360,'Billing Type Category'!A:C,3,0)*$L1360</f>
        <v>#N/A</v>
      </c>
      <c r="P1360" s="123" t="e">
        <f>VLOOKUP($J1360,'Material category'!B:F,5,FALSE)*O1360</f>
        <v>#N/A</v>
      </c>
      <c r="Q1360" s="123" t="e">
        <f t="shared" si="105"/>
        <v>#N/A</v>
      </c>
      <c r="R1360" s="6" t="e">
        <f>VLOOKUP(E1360,'Billing Type Category'!A:C,3,0)*M1360</f>
        <v>#N/A</v>
      </c>
      <c r="S1360" s="6" t="e">
        <f>VLOOKUP($J1360,'Material category'!B:F,4,FALSE)*O1360</f>
        <v>#N/A</v>
      </c>
      <c r="T1360" s="6" t="e">
        <f t="shared" si="106"/>
        <v>#N/A</v>
      </c>
      <c r="U1360" s="6" t="e">
        <f t="shared" si="107"/>
        <v>#N/A</v>
      </c>
      <c r="V1360" s="2" t="e">
        <f>VLOOKUP($J1360,'Material category'!B:D,3,0)</f>
        <v>#N/A</v>
      </c>
      <c r="W1360" s="2" t="e">
        <f>VLOOKUP(G1360,'Cust Category'!A:C,3,0)</f>
        <v>#N/A</v>
      </c>
      <c r="X1360" s="2" t="e">
        <f>VLOOKUP(G1360,'Cust Category'!A:C,2,0)</f>
        <v>#N/A</v>
      </c>
      <c r="Y1360" s="31" t="e">
        <f t="shared" si="108"/>
        <v>#N/A</v>
      </c>
      <c r="Z1360" t="e">
        <f t="shared" si="109"/>
        <v>#N/A</v>
      </c>
    </row>
    <row r="1361" spans="1:26" hidden="1">
      <c r="A1361" s="179"/>
      <c r="B1361" s="178"/>
      <c r="C1361" s="178"/>
      <c r="D1361" s="178"/>
      <c r="E1361" s="178"/>
      <c r="F1361" s="178"/>
      <c r="G1361" s="178"/>
      <c r="H1361" s="178"/>
      <c r="I1361" s="178"/>
      <c r="J1361" s="178"/>
      <c r="K1361" s="178"/>
      <c r="L1361" s="180"/>
      <c r="M1361" s="181"/>
      <c r="N1361" s="2" t="e">
        <f>VLOOKUP($J1361,'Material category'!B:D,2,0)</f>
        <v>#N/A</v>
      </c>
      <c r="O1361" s="123" t="e">
        <f>VLOOKUP(E1361,'Billing Type Category'!A:C,3,0)*$L1361</f>
        <v>#N/A</v>
      </c>
      <c r="P1361" s="123" t="e">
        <f>VLOOKUP($J1361,'Material category'!B:F,5,FALSE)*O1361</f>
        <v>#N/A</v>
      </c>
      <c r="Q1361" s="123" t="e">
        <f t="shared" si="105"/>
        <v>#N/A</v>
      </c>
      <c r="R1361" s="6" t="e">
        <f>VLOOKUP(E1361,'Billing Type Category'!A:C,3,0)*M1361</f>
        <v>#N/A</v>
      </c>
      <c r="S1361" s="6" t="e">
        <f>VLOOKUP($J1361,'Material category'!B:F,4,FALSE)*O1361</f>
        <v>#N/A</v>
      </c>
      <c r="T1361" s="6" t="e">
        <f t="shared" si="106"/>
        <v>#N/A</v>
      </c>
      <c r="U1361" s="6" t="e">
        <f t="shared" si="107"/>
        <v>#N/A</v>
      </c>
      <c r="V1361" s="2" t="e">
        <f>VLOOKUP($J1361,'Material category'!B:D,3,0)</f>
        <v>#N/A</v>
      </c>
      <c r="W1361" s="2" t="e">
        <f>VLOOKUP(G1361,'Cust Category'!A:C,3,0)</f>
        <v>#N/A</v>
      </c>
      <c r="X1361" s="2" t="e">
        <f>VLOOKUP(G1361,'Cust Category'!A:C,2,0)</f>
        <v>#N/A</v>
      </c>
      <c r="Y1361" s="31" t="e">
        <f t="shared" si="108"/>
        <v>#N/A</v>
      </c>
      <c r="Z1361" t="e">
        <f t="shared" si="109"/>
        <v>#N/A</v>
      </c>
    </row>
    <row r="1362" spans="1:26" hidden="1">
      <c r="A1362" s="179"/>
      <c r="B1362" s="178"/>
      <c r="C1362" s="178"/>
      <c r="D1362" s="178"/>
      <c r="E1362" s="178"/>
      <c r="F1362" s="178"/>
      <c r="G1362" s="178"/>
      <c r="H1362" s="178"/>
      <c r="I1362" s="178"/>
      <c r="J1362" s="178"/>
      <c r="K1362" s="178"/>
      <c r="L1362" s="180"/>
      <c r="M1362" s="181"/>
      <c r="N1362" s="2" t="e">
        <f>VLOOKUP($J1362,'Material category'!B:D,2,0)</f>
        <v>#N/A</v>
      </c>
      <c r="O1362" s="123" t="e">
        <f>VLOOKUP(E1362,'Billing Type Category'!A:C,3,0)*$L1362</f>
        <v>#N/A</v>
      </c>
      <c r="P1362" s="123" t="e">
        <f>VLOOKUP($J1362,'Material category'!B:F,5,FALSE)*O1362</f>
        <v>#N/A</v>
      </c>
      <c r="Q1362" s="123" t="e">
        <f t="shared" si="105"/>
        <v>#N/A</v>
      </c>
      <c r="R1362" s="6" t="e">
        <f>VLOOKUP(E1362,'Billing Type Category'!A:C,3,0)*M1362</f>
        <v>#N/A</v>
      </c>
      <c r="S1362" s="6" t="e">
        <f>VLOOKUP($J1362,'Material category'!B:F,4,FALSE)*O1362</f>
        <v>#N/A</v>
      </c>
      <c r="T1362" s="6" t="e">
        <f t="shared" si="106"/>
        <v>#N/A</v>
      </c>
      <c r="U1362" s="6" t="e">
        <f t="shared" si="107"/>
        <v>#N/A</v>
      </c>
      <c r="V1362" s="2" t="e">
        <f>VLOOKUP($J1362,'Material category'!B:D,3,0)</f>
        <v>#N/A</v>
      </c>
      <c r="W1362" s="2" t="e">
        <f>VLOOKUP(G1362,'Cust Category'!A:C,3,0)</f>
        <v>#N/A</v>
      </c>
      <c r="X1362" s="2" t="e">
        <f>VLOOKUP(G1362,'Cust Category'!A:C,2,0)</f>
        <v>#N/A</v>
      </c>
      <c r="Y1362" s="31" t="e">
        <f t="shared" si="108"/>
        <v>#N/A</v>
      </c>
      <c r="Z1362" t="e">
        <f t="shared" si="109"/>
        <v>#N/A</v>
      </c>
    </row>
    <row r="1363" spans="1:26" hidden="1">
      <c r="A1363" s="179"/>
      <c r="B1363" s="178"/>
      <c r="C1363" s="178"/>
      <c r="D1363" s="178"/>
      <c r="E1363" s="178"/>
      <c r="F1363" s="178"/>
      <c r="G1363" s="178"/>
      <c r="H1363" s="178"/>
      <c r="I1363" s="178"/>
      <c r="J1363" s="178"/>
      <c r="K1363" s="178"/>
      <c r="L1363" s="180"/>
      <c r="M1363" s="181"/>
      <c r="N1363" s="2" t="e">
        <f>VLOOKUP($J1363,'Material category'!B:D,2,0)</f>
        <v>#N/A</v>
      </c>
      <c r="O1363" s="123" t="e">
        <f>VLOOKUP(E1363,'Billing Type Category'!A:C,3,0)*$L1363</f>
        <v>#N/A</v>
      </c>
      <c r="P1363" s="123" t="e">
        <f>VLOOKUP($J1363,'Material category'!B:F,5,FALSE)*O1363</f>
        <v>#N/A</v>
      </c>
      <c r="Q1363" s="123" t="e">
        <f t="shared" si="105"/>
        <v>#N/A</v>
      </c>
      <c r="R1363" s="6" t="e">
        <f>VLOOKUP(E1363,'Billing Type Category'!A:C,3,0)*M1363</f>
        <v>#N/A</v>
      </c>
      <c r="S1363" s="6" t="e">
        <f>VLOOKUP($J1363,'Material category'!B:F,4,FALSE)*O1363</f>
        <v>#N/A</v>
      </c>
      <c r="T1363" s="6" t="e">
        <f t="shared" si="106"/>
        <v>#N/A</v>
      </c>
      <c r="U1363" s="6" t="e">
        <f t="shared" si="107"/>
        <v>#N/A</v>
      </c>
      <c r="V1363" s="2" t="e">
        <f>VLOOKUP($J1363,'Material category'!B:D,3,0)</f>
        <v>#N/A</v>
      </c>
      <c r="W1363" s="2" t="e">
        <f>VLOOKUP(G1363,'Cust Category'!A:C,3,0)</f>
        <v>#N/A</v>
      </c>
      <c r="X1363" s="2" t="e">
        <f>VLOOKUP(G1363,'Cust Category'!A:C,2,0)</f>
        <v>#N/A</v>
      </c>
      <c r="Y1363" s="31" t="e">
        <f t="shared" si="108"/>
        <v>#N/A</v>
      </c>
      <c r="Z1363" t="e">
        <f t="shared" si="109"/>
        <v>#N/A</v>
      </c>
    </row>
    <row r="1364" spans="1:26" hidden="1">
      <c r="A1364" s="179"/>
      <c r="B1364" s="178"/>
      <c r="C1364" s="178"/>
      <c r="D1364" s="178"/>
      <c r="E1364" s="178"/>
      <c r="F1364" s="178"/>
      <c r="G1364" s="178"/>
      <c r="H1364" s="178"/>
      <c r="I1364" s="178"/>
      <c r="J1364" s="178"/>
      <c r="K1364" s="178"/>
      <c r="L1364" s="180"/>
      <c r="M1364" s="181"/>
      <c r="N1364" s="2" t="e">
        <f>VLOOKUP($J1364,'Material category'!B:D,2,0)</f>
        <v>#N/A</v>
      </c>
      <c r="O1364" s="123" t="e">
        <f>VLOOKUP(E1364,'Billing Type Category'!A:C,3,0)*$L1364</f>
        <v>#N/A</v>
      </c>
      <c r="P1364" s="123" t="e">
        <f>VLOOKUP($J1364,'Material category'!B:F,5,FALSE)*O1364</f>
        <v>#N/A</v>
      </c>
      <c r="Q1364" s="123" t="e">
        <f t="shared" si="105"/>
        <v>#N/A</v>
      </c>
      <c r="R1364" s="6" t="e">
        <f>VLOOKUP(E1364,'Billing Type Category'!A:C,3,0)*M1364</f>
        <v>#N/A</v>
      </c>
      <c r="S1364" s="6" t="e">
        <f>VLOOKUP($J1364,'Material category'!B:F,4,FALSE)*O1364</f>
        <v>#N/A</v>
      </c>
      <c r="T1364" s="6" t="e">
        <f t="shared" si="106"/>
        <v>#N/A</v>
      </c>
      <c r="U1364" s="6" t="e">
        <f t="shared" si="107"/>
        <v>#N/A</v>
      </c>
      <c r="V1364" s="2" t="e">
        <f>VLOOKUP($J1364,'Material category'!B:D,3,0)</f>
        <v>#N/A</v>
      </c>
      <c r="W1364" s="2" t="e">
        <f>VLOOKUP(G1364,'Cust Category'!A:C,3,0)</f>
        <v>#N/A</v>
      </c>
      <c r="X1364" s="2" t="e">
        <f>VLOOKUP(G1364,'Cust Category'!A:C,2,0)</f>
        <v>#N/A</v>
      </c>
      <c r="Y1364" s="31" t="e">
        <f t="shared" si="108"/>
        <v>#N/A</v>
      </c>
      <c r="Z1364" t="e">
        <f t="shared" si="109"/>
        <v>#N/A</v>
      </c>
    </row>
    <row r="1365" spans="1:26" hidden="1">
      <c r="A1365" s="179"/>
      <c r="B1365" s="178"/>
      <c r="C1365" s="178"/>
      <c r="D1365" s="178"/>
      <c r="E1365" s="178"/>
      <c r="F1365" s="178"/>
      <c r="G1365" s="178"/>
      <c r="H1365" s="178"/>
      <c r="I1365" s="178"/>
      <c r="J1365" s="178"/>
      <c r="K1365" s="178"/>
      <c r="L1365" s="180"/>
      <c r="M1365" s="181"/>
      <c r="N1365" s="2" t="e">
        <f>VLOOKUP($J1365,'Material category'!B:D,2,0)</f>
        <v>#N/A</v>
      </c>
      <c r="O1365" s="123" t="e">
        <f>VLOOKUP(E1365,'Billing Type Category'!A:C,3,0)*$L1365</f>
        <v>#N/A</v>
      </c>
      <c r="P1365" s="123" t="e">
        <f>VLOOKUP($J1365,'Material category'!B:F,5,FALSE)*O1365</f>
        <v>#N/A</v>
      </c>
      <c r="Q1365" s="123" t="e">
        <f t="shared" si="105"/>
        <v>#N/A</v>
      </c>
      <c r="R1365" s="6" t="e">
        <f>VLOOKUP(E1365,'Billing Type Category'!A:C,3,0)*M1365</f>
        <v>#N/A</v>
      </c>
      <c r="S1365" s="6" t="e">
        <f>VLOOKUP($J1365,'Material category'!B:F,4,FALSE)*O1365</f>
        <v>#N/A</v>
      </c>
      <c r="T1365" s="6" t="e">
        <f t="shared" si="106"/>
        <v>#N/A</v>
      </c>
      <c r="U1365" s="6" t="e">
        <f t="shared" si="107"/>
        <v>#N/A</v>
      </c>
      <c r="V1365" s="2" t="e">
        <f>VLOOKUP($J1365,'Material category'!B:D,3,0)</f>
        <v>#N/A</v>
      </c>
      <c r="W1365" s="2" t="e">
        <f>VLOOKUP(G1365,'Cust Category'!A:C,3,0)</f>
        <v>#N/A</v>
      </c>
      <c r="X1365" s="2" t="e">
        <f>VLOOKUP(G1365,'Cust Category'!A:C,2,0)</f>
        <v>#N/A</v>
      </c>
      <c r="Y1365" s="31" t="e">
        <f t="shared" si="108"/>
        <v>#N/A</v>
      </c>
      <c r="Z1365" t="e">
        <f t="shared" si="109"/>
        <v>#N/A</v>
      </c>
    </row>
    <row r="1366" spans="1:26" hidden="1">
      <c r="A1366" s="179"/>
      <c r="B1366" s="178"/>
      <c r="C1366" s="178"/>
      <c r="D1366" s="178"/>
      <c r="E1366" s="178"/>
      <c r="F1366" s="178"/>
      <c r="G1366" s="178"/>
      <c r="H1366" s="178"/>
      <c r="I1366" s="178"/>
      <c r="J1366" s="178"/>
      <c r="K1366" s="178"/>
      <c r="L1366" s="180"/>
      <c r="M1366" s="181"/>
      <c r="N1366" s="2" t="e">
        <f>VLOOKUP($J1366,'Material category'!B:D,2,0)</f>
        <v>#N/A</v>
      </c>
      <c r="O1366" s="123" t="e">
        <f>VLOOKUP(E1366,'Billing Type Category'!A:C,3,0)*$L1366</f>
        <v>#N/A</v>
      </c>
      <c r="P1366" s="123" t="e">
        <f>VLOOKUP($J1366,'Material category'!B:F,5,FALSE)*O1366</f>
        <v>#N/A</v>
      </c>
      <c r="Q1366" s="123" t="e">
        <f t="shared" si="105"/>
        <v>#N/A</v>
      </c>
      <c r="R1366" s="6" t="e">
        <f>VLOOKUP(E1366,'Billing Type Category'!A:C,3,0)*M1366</f>
        <v>#N/A</v>
      </c>
      <c r="S1366" s="6" t="e">
        <f>VLOOKUP($J1366,'Material category'!B:F,4,FALSE)*O1366</f>
        <v>#N/A</v>
      </c>
      <c r="T1366" s="6" t="e">
        <f t="shared" si="106"/>
        <v>#N/A</v>
      </c>
      <c r="U1366" s="6" t="e">
        <f t="shared" si="107"/>
        <v>#N/A</v>
      </c>
      <c r="V1366" s="2" t="e">
        <f>VLOOKUP($J1366,'Material category'!B:D,3,0)</f>
        <v>#N/A</v>
      </c>
      <c r="W1366" s="2" t="e">
        <f>VLOOKUP(G1366,'Cust Category'!A:C,3,0)</f>
        <v>#N/A</v>
      </c>
      <c r="X1366" s="2" t="e">
        <f>VLOOKUP(G1366,'Cust Category'!A:C,2,0)</f>
        <v>#N/A</v>
      </c>
      <c r="Y1366" s="31" t="e">
        <f t="shared" si="108"/>
        <v>#N/A</v>
      </c>
      <c r="Z1366" t="e">
        <f t="shared" si="109"/>
        <v>#N/A</v>
      </c>
    </row>
    <row r="1367" spans="1:26" hidden="1">
      <c r="A1367" s="179"/>
      <c r="B1367" s="178"/>
      <c r="C1367" s="178"/>
      <c r="D1367" s="178"/>
      <c r="E1367" s="178"/>
      <c r="F1367" s="178"/>
      <c r="G1367" s="178"/>
      <c r="H1367" s="178"/>
      <c r="I1367" s="178"/>
      <c r="J1367" s="178"/>
      <c r="K1367" s="178"/>
      <c r="L1367" s="180"/>
      <c r="M1367" s="181"/>
      <c r="N1367" s="2" t="e">
        <f>VLOOKUP($J1367,'Material category'!B:D,2,0)</f>
        <v>#N/A</v>
      </c>
      <c r="O1367" s="123" t="e">
        <f>VLOOKUP(E1367,'Billing Type Category'!A:C,3,0)*$L1367</f>
        <v>#N/A</v>
      </c>
      <c r="P1367" s="123" t="e">
        <f>VLOOKUP($J1367,'Material category'!B:F,5,FALSE)*O1367</f>
        <v>#N/A</v>
      </c>
      <c r="Q1367" s="123" t="e">
        <f t="shared" si="105"/>
        <v>#N/A</v>
      </c>
      <c r="R1367" s="6" t="e">
        <f>VLOOKUP(E1367,'Billing Type Category'!A:C,3,0)*M1367</f>
        <v>#N/A</v>
      </c>
      <c r="S1367" s="6" t="e">
        <f>VLOOKUP($J1367,'Material category'!B:F,4,FALSE)*O1367</f>
        <v>#N/A</v>
      </c>
      <c r="T1367" s="6" t="e">
        <f t="shared" si="106"/>
        <v>#N/A</v>
      </c>
      <c r="U1367" s="6" t="e">
        <f t="shared" si="107"/>
        <v>#N/A</v>
      </c>
      <c r="V1367" s="2" t="e">
        <f>VLOOKUP($J1367,'Material category'!B:D,3,0)</f>
        <v>#N/A</v>
      </c>
      <c r="W1367" s="2" t="e">
        <f>VLOOKUP(G1367,'Cust Category'!A:C,3,0)</f>
        <v>#N/A</v>
      </c>
      <c r="X1367" s="2" t="e">
        <f>VLOOKUP(G1367,'Cust Category'!A:C,2,0)</f>
        <v>#N/A</v>
      </c>
      <c r="Y1367" s="31" t="e">
        <f t="shared" si="108"/>
        <v>#N/A</v>
      </c>
      <c r="Z1367" t="e">
        <f t="shared" si="109"/>
        <v>#N/A</v>
      </c>
    </row>
    <row r="1368" spans="1:26" hidden="1">
      <c r="A1368" s="179"/>
      <c r="B1368" s="178"/>
      <c r="C1368" s="178"/>
      <c r="D1368" s="178"/>
      <c r="E1368" s="178"/>
      <c r="F1368" s="178"/>
      <c r="G1368" s="178"/>
      <c r="H1368" s="178"/>
      <c r="I1368" s="178"/>
      <c r="J1368" s="178"/>
      <c r="K1368" s="178"/>
      <c r="L1368" s="180"/>
      <c r="M1368" s="181"/>
      <c r="N1368" s="2" t="e">
        <f>VLOOKUP($J1368,'Material category'!B:D,2,0)</f>
        <v>#N/A</v>
      </c>
      <c r="O1368" s="123" t="e">
        <f>VLOOKUP(E1368,'Billing Type Category'!A:C,3,0)*$L1368</f>
        <v>#N/A</v>
      </c>
      <c r="P1368" s="123" t="e">
        <f>VLOOKUP($J1368,'Material category'!B:F,5,FALSE)*O1368</f>
        <v>#N/A</v>
      </c>
      <c r="Q1368" s="123" t="e">
        <f t="shared" si="105"/>
        <v>#N/A</v>
      </c>
      <c r="R1368" s="6" t="e">
        <f>VLOOKUP(E1368,'Billing Type Category'!A:C,3,0)*M1368</f>
        <v>#N/A</v>
      </c>
      <c r="S1368" s="6" t="e">
        <f>VLOOKUP($J1368,'Material category'!B:F,4,FALSE)*O1368</f>
        <v>#N/A</v>
      </c>
      <c r="T1368" s="6" t="e">
        <f t="shared" si="106"/>
        <v>#N/A</v>
      </c>
      <c r="U1368" s="6" t="e">
        <f t="shared" si="107"/>
        <v>#N/A</v>
      </c>
      <c r="V1368" s="2" t="e">
        <f>VLOOKUP($J1368,'Material category'!B:D,3,0)</f>
        <v>#N/A</v>
      </c>
      <c r="W1368" s="2" t="e">
        <f>VLOOKUP(G1368,'Cust Category'!A:C,3,0)</f>
        <v>#N/A</v>
      </c>
      <c r="X1368" s="2" t="e">
        <f>VLOOKUP(G1368,'Cust Category'!A:C,2,0)</f>
        <v>#N/A</v>
      </c>
      <c r="Y1368" s="31" t="e">
        <f t="shared" si="108"/>
        <v>#N/A</v>
      </c>
      <c r="Z1368" t="e">
        <f t="shared" si="109"/>
        <v>#N/A</v>
      </c>
    </row>
    <row r="1369" spans="1:26" hidden="1">
      <c r="A1369" s="179"/>
      <c r="B1369" s="178"/>
      <c r="C1369" s="178"/>
      <c r="D1369" s="178"/>
      <c r="E1369" s="178"/>
      <c r="F1369" s="178"/>
      <c r="G1369" s="178"/>
      <c r="H1369" s="178"/>
      <c r="I1369" s="178"/>
      <c r="J1369" s="178"/>
      <c r="K1369" s="178"/>
      <c r="L1369" s="180"/>
      <c r="M1369" s="181"/>
      <c r="N1369" s="2" t="e">
        <f>VLOOKUP($J1369,'Material category'!B:D,2,0)</f>
        <v>#N/A</v>
      </c>
      <c r="O1369" s="123" t="e">
        <f>VLOOKUP(E1369,'Billing Type Category'!A:C,3,0)*$L1369</f>
        <v>#N/A</v>
      </c>
      <c r="P1369" s="123" t="e">
        <f>VLOOKUP($J1369,'Material category'!B:F,5,FALSE)*O1369</f>
        <v>#N/A</v>
      </c>
      <c r="Q1369" s="123" t="e">
        <f t="shared" si="105"/>
        <v>#N/A</v>
      </c>
      <c r="R1369" s="6" t="e">
        <f>VLOOKUP(E1369,'Billing Type Category'!A:C,3,0)*M1369</f>
        <v>#N/A</v>
      </c>
      <c r="S1369" s="6" t="e">
        <f>VLOOKUP($J1369,'Material category'!B:F,4,FALSE)*O1369</f>
        <v>#N/A</v>
      </c>
      <c r="T1369" s="6" t="e">
        <f t="shared" si="106"/>
        <v>#N/A</v>
      </c>
      <c r="U1369" s="6" t="e">
        <f t="shared" si="107"/>
        <v>#N/A</v>
      </c>
      <c r="V1369" s="2" t="e">
        <f>VLOOKUP($J1369,'Material category'!B:D,3,0)</f>
        <v>#N/A</v>
      </c>
      <c r="W1369" s="2" t="e">
        <f>VLOOKUP(G1369,'Cust Category'!A:C,3,0)</f>
        <v>#N/A</v>
      </c>
      <c r="X1369" s="2" t="e">
        <f>VLOOKUP(G1369,'Cust Category'!A:C,2,0)</f>
        <v>#N/A</v>
      </c>
      <c r="Y1369" s="31" t="e">
        <f t="shared" si="108"/>
        <v>#N/A</v>
      </c>
      <c r="Z1369" t="e">
        <f t="shared" si="109"/>
        <v>#N/A</v>
      </c>
    </row>
    <row r="1370" spans="1:26" hidden="1">
      <c r="A1370" s="179"/>
      <c r="B1370" s="178"/>
      <c r="C1370" s="178"/>
      <c r="D1370" s="178"/>
      <c r="E1370" s="178"/>
      <c r="F1370" s="178"/>
      <c r="G1370" s="178"/>
      <c r="H1370" s="178"/>
      <c r="I1370" s="178"/>
      <c r="J1370" s="178"/>
      <c r="K1370" s="178"/>
      <c r="L1370" s="180"/>
      <c r="M1370" s="181"/>
      <c r="N1370" s="2" t="e">
        <f>VLOOKUP($J1370,'Material category'!B:D,2,0)</f>
        <v>#N/A</v>
      </c>
      <c r="O1370" s="123" t="e">
        <f>VLOOKUP(E1370,'Billing Type Category'!A:C,3,0)*$L1370</f>
        <v>#N/A</v>
      </c>
      <c r="P1370" s="123" t="e">
        <f>VLOOKUP($J1370,'Material category'!B:F,5,FALSE)*O1370</f>
        <v>#N/A</v>
      </c>
      <c r="Q1370" s="123" t="e">
        <f t="shared" si="105"/>
        <v>#N/A</v>
      </c>
      <c r="R1370" s="6" t="e">
        <f>VLOOKUP(E1370,'Billing Type Category'!A:C,3,0)*M1370</f>
        <v>#N/A</v>
      </c>
      <c r="S1370" s="6" t="e">
        <f>VLOOKUP($J1370,'Material category'!B:F,4,FALSE)*O1370</f>
        <v>#N/A</v>
      </c>
      <c r="T1370" s="6" t="e">
        <f t="shared" si="106"/>
        <v>#N/A</v>
      </c>
      <c r="U1370" s="6" t="e">
        <f t="shared" si="107"/>
        <v>#N/A</v>
      </c>
      <c r="V1370" s="2" t="e">
        <f>VLOOKUP($J1370,'Material category'!B:D,3,0)</f>
        <v>#N/A</v>
      </c>
      <c r="W1370" s="2" t="e">
        <f>VLOOKUP(G1370,'Cust Category'!A:C,3,0)</f>
        <v>#N/A</v>
      </c>
      <c r="X1370" s="2" t="e">
        <f>VLOOKUP(G1370,'Cust Category'!A:C,2,0)</f>
        <v>#N/A</v>
      </c>
      <c r="Y1370" s="31" t="e">
        <f t="shared" si="108"/>
        <v>#N/A</v>
      </c>
      <c r="Z1370" t="e">
        <f t="shared" si="109"/>
        <v>#N/A</v>
      </c>
    </row>
    <row r="1371" spans="1:26" hidden="1">
      <c r="A1371" s="179"/>
      <c r="B1371" s="178"/>
      <c r="C1371" s="178"/>
      <c r="D1371" s="178"/>
      <c r="E1371" s="178"/>
      <c r="F1371" s="178"/>
      <c r="G1371" s="178"/>
      <c r="H1371" s="178"/>
      <c r="I1371" s="178"/>
      <c r="J1371" s="178"/>
      <c r="K1371" s="178"/>
      <c r="L1371" s="180"/>
      <c r="M1371" s="181"/>
      <c r="N1371" s="2" t="e">
        <f>VLOOKUP($J1371,'Material category'!B:D,2,0)</f>
        <v>#N/A</v>
      </c>
      <c r="O1371" s="123" t="e">
        <f>VLOOKUP(E1371,'Billing Type Category'!A:C,3,0)*$L1371</f>
        <v>#N/A</v>
      </c>
      <c r="P1371" s="123" t="e">
        <f>VLOOKUP($J1371,'Material category'!B:F,5,FALSE)*O1371</f>
        <v>#N/A</v>
      </c>
      <c r="Q1371" s="123" t="e">
        <f t="shared" si="105"/>
        <v>#N/A</v>
      </c>
      <c r="R1371" s="6" t="e">
        <f>VLOOKUP(E1371,'Billing Type Category'!A:C,3,0)*M1371</f>
        <v>#N/A</v>
      </c>
      <c r="S1371" s="6" t="e">
        <f>VLOOKUP($J1371,'Material category'!B:F,4,FALSE)*O1371</f>
        <v>#N/A</v>
      </c>
      <c r="T1371" s="6" t="e">
        <f t="shared" si="106"/>
        <v>#N/A</v>
      </c>
      <c r="U1371" s="6" t="e">
        <f t="shared" si="107"/>
        <v>#N/A</v>
      </c>
      <c r="V1371" s="2" t="e">
        <f>VLOOKUP($J1371,'Material category'!B:D,3,0)</f>
        <v>#N/A</v>
      </c>
      <c r="W1371" s="2" t="e">
        <f>VLOOKUP(G1371,'Cust Category'!A:C,3,0)</f>
        <v>#N/A</v>
      </c>
      <c r="X1371" s="2" t="e">
        <f>VLOOKUP(G1371,'Cust Category'!A:C,2,0)</f>
        <v>#N/A</v>
      </c>
      <c r="Y1371" s="31" t="e">
        <f t="shared" si="108"/>
        <v>#N/A</v>
      </c>
      <c r="Z1371" t="e">
        <f t="shared" si="109"/>
        <v>#N/A</v>
      </c>
    </row>
    <row r="1372" spans="1:26" hidden="1">
      <c r="A1372" s="179"/>
      <c r="B1372" s="178"/>
      <c r="C1372" s="178"/>
      <c r="D1372" s="178"/>
      <c r="E1372" s="178"/>
      <c r="F1372" s="178"/>
      <c r="G1372" s="178"/>
      <c r="H1372" s="178"/>
      <c r="I1372" s="178"/>
      <c r="J1372" s="178"/>
      <c r="K1372" s="178"/>
      <c r="L1372" s="180"/>
      <c r="M1372" s="181"/>
      <c r="N1372" s="2" t="e">
        <f>VLOOKUP($J1372,'Material category'!B:D,2,0)</f>
        <v>#N/A</v>
      </c>
      <c r="O1372" s="123" t="e">
        <f>VLOOKUP(E1372,'Billing Type Category'!A:C,3,0)*$L1372</f>
        <v>#N/A</v>
      </c>
      <c r="P1372" s="123" t="e">
        <f>VLOOKUP($J1372,'Material category'!B:F,5,FALSE)*O1372</f>
        <v>#N/A</v>
      </c>
      <c r="Q1372" s="123" t="e">
        <f t="shared" si="105"/>
        <v>#N/A</v>
      </c>
      <c r="R1372" s="6" t="e">
        <f>VLOOKUP(E1372,'Billing Type Category'!A:C,3,0)*M1372</f>
        <v>#N/A</v>
      </c>
      <c r="S1372" s="6" t="e">
        <f>VLOOKUP($J1372,'Material category'!B:F,4,FALSE)*O1372</f>
        <v>#N/A</v>
      </c>
      <c r="T1372" s="6" t="e">
        <f t="shared" si="106"/>
        <v>#N/A</v>
      </c>
      <c r="U1372" s="6" t="e">
        <f t="shared" si="107"/>
        <v>#N/A</v>
      </c>
      <c r="V1372" s="2" t="e">
        <f>VLOOKUP($J1372,'Material category'!B:D,3,0)</f>
        <v>#N/A</v>
      </c>
      <c r="W1372" s="2" t="e">
        <f>VLOOKUP(G1372,'Cust Category'!A:C,3,0)</f>
        <v>#N/A</v>
      </c>
      <c r="X1372" s="2" t="e">
        <f>VLOOKUP(G1372,'Cust Category'!A:C,2,0)</f>
        <v>#N/A</v>
      </c>
      <c r="Y1372" s="31" t="e">
        <f t="shared" si="108"/>
        <v>#N/A</v>
      </c>
      <c r="Z1372" t="e">
        <f t="shared" si="109"/>
        <v>#N/A</v>
      </c>
    </row>
    <row r="1373" spans="1:26" hidden="1">
      <c r="A1373" s="179"/>
      <c r="B1373" s="178"/>
      <c r="C1373" s="178"/>
      <c r="D1373" s="178"/>
      <c r="E1373" s="178"/>
      <c r="F1373" s="178"/>
      <c r="G1373" s="178"/>
      <c r="H1373" s="178"/>
      <c r="I1373" s="178"/>
      <c r="J1373" s="178"/>
      <c r="K1373" s="178"/>
      <c r="L1373" s="180"/>
      <c r="M1373" s="181"/>
      <c r="N1373" s="2" t="e">
        <f>VLOOKUP($J1373,'Material category'!B:D,2,0)</f>
        <v>#N/A</v>
      </c>
      <c r="O1373" s="123" t="e">
        <f>VLOOKUP(E1373,'Billing Type Category'!A:C,3,0)*$L1373</f>
        <v>#N/A</v>
      </c>
      <c r="P1373" s="123" t="e">
        <f>VLOOKUP($J1373,'Material category'!B:F,5,FALSE)*O1373</f>
        <v>#N/A</v>
      </c>
      <c r="Q1373" s="123" t="e">
        <f t="shared" si="105"/>
        <v>#N/A</v>
      </c>
      <c r="R1373" s="6" t="e">
        <f>VLOOKUP(E1373,'Billing Type Category'!A:C,3,0)*M1373</f>
        <v>#N/A</v>
      </c>
      <c r="S1373" s="6" t="e">
        <f>VLOOKUP($J1373,'Material category'!B:F,4,FALSE)*O1373</f>
        <v>#N/A</v>
      </c>
      <c r="T1373" s="6" t="e">
        <f t="shared" si="106"/>
        <v>#N/A</v>
      </c>
      <c r="U1373" s="6" t="e">
        <f t="shared" si="107"/>
        <v>#N/A</v>
      </c>
      <c r="V1373" s="2" t="e">
        <f>VLOOKUP($J1373,'Material category'!B:D,3,0)</f>
        <v>#N/A</v>
      </c>
      <c r="W1373" s="2" t="e">
        <f>VLOOKUP(G1373,'Cust Category'!A:C,3,0)</f>
        <v>#N/A</v>
      </c>
      <c r="X1373" s="2" t="e">
        <f>VLOOKUP(G1373,'Cust Category'!A:C,2,0)</f>
        <v>#N/A</v>
      </c>
      <c r="Y1373" s="31" t="e">
        <f t="shared" si="108"/>
        <v>#N/A</v>
      </c>
      <c r="Z1373" t="e">
        <f t="shared" si="109"/>
        <v>#N/A</v>
      </c>
    </row>
    <row r="1374" spans="1:26" hidden="1">
      <c r="A1374" s="179"/>
      <c r="B1374" s="178"/>
      <c r="C1374" s="178"/>
      <c r="D1374" s="178"/>
      <c r="E1374" s="178"/>
      <c r="F1374" s="178"/>
      <c r="G1374" s="178"/>
      <c r="H1374" s="178"/>
      <c r="I1374" s="178"/>
      <c r="J1374" s="178"/>
      <c r="K1374" s="178"/>
      <c r="L1374" s="180"/>
      <c r="M1374" s="181"/>
      <c r="N1374" s="2" t="e">
        <f>VLOOKUP($J1374,'Material category'!B:D,2,0)</f>
        <v>#N/A</v>
      </c>
      <c r="O1374" s="123" t="e">
        <f>VLOOKUP(E1374,'Billing Type Category'!A:C,3,0)*$L1374</f>
        <v>#N/A</v>
      </c>
      <c r="P1374" s="123" t="e">
        <f>VLOOKUP($J1374,'Material category'!B:F,5,FALSE)*O1374</f>
        <v>#N/A</v>
      </c>
      <c r="Q1374" s="123" t="e">
        <f t="shared" si="105"/>
        <v>#N/A</v>
      </c>
      <c r="R1374" s="6" t="e">
        <f>VLOOKUP(E1374,'Billing Type Category'!A:C,3,0)*M1374</f>
        <v>#N/A</v>
      </c>
      <c r="S1374" s="6" t="e">
        <f>VLOOKUP($J1374,'Material category'!B:F,4,FALSE)*O1374</f>
        <v>#N/A</v>
      </c>
      <c r="T1374" s="6" t="e">
        <f t="shared" si="106"/>
        <v>#N/A</v>
      </c>
      <c r="U1374" s="6" t="e">
        <f t="shared" si="107"/>
        <v>#N/A</v>
      </c>
      <c r="V1374" s="2" t="e">
        <f>VLOOKUP($J1374,'Material category'!B:D,3,0)</f>
        <v>#N/A</v>
      </c>
      <c r="W1374" s="2" t="e">
        <f>VLOOKUP(G1374,'Cust Category'!A:C,3,0)</f>
        <v>#N/A</v>
      </c>
      <c r="X1374" s="2" t="e">
        <f>VLOOKUP(G1374,'Cust Category'!A:C,2,0)</f>
        <v>#N/A</v>
      </c>
      <c r="Y1374" s="31" t="e">
        <f t="shared" si="108"/>
        <v>#N/A</v>
      </c>
      <c r="Z1374" t="e">
        <f t="shared" si="109"/>
        <v>#N/A</v>
      </c>
    </row>
    <row r="1375" spans="1:26" hidden="1">
      <c r="A1375" s="179"/>
      <c r="B1375" s="178"/>
      <c r="C1375" s="178"/>
      <c r="D1375" s="178"/>
      <c r="E1375" s="178"/>
      <c r="F1375" s="178"/>
      <c r="G1375" s="178"/>
      <c r="H1375" s="178"/>
      <c r="I1375" s="178"/>
      <c r="J1375" s="178"/>
      <c r="K1375" s="178"/>
      <c r="L1375" s="180"/>
      <c r="M1375" s="181"/>
      <c r="N1375" s="2" t="e">
        <f>VLOOKUP($J1375,'Material category'!B:D,2,0)</f>
        <v>#N/A</v>
      </c>
      <c r="O1375" s="123" t="e">
        <f>VLOOKUP(E1375,'Billing Type Category'!A:C,3,0)*$L1375</f>
        <v>#N/A</v>
      </c>
      <c r="P1375" s="123" t="e">
        <f>VLOOKUP($J1375,'Material category'!B:F,5,FALSE)*O1375</f>
        <v>#N/A</v>
      </c>
      <c r="Q1375" s="123" t="e">
        <f t="shared" si="105"/>
        <v>#N/A</v>
      </c>
      <c r="R1375" s="6" t="e">
        <f>VLOOKUP(E1375,'Billing Type Category'!A:C,3,0)*M1375</f>
        <v>#N/A</v>
      </c>
      <c r="S1375" s="6" t="e">
        <f>VLOOKUP($J1375,'Material category'!B:F,4,FALSE)*O1375</f>
        <v>#N/A</v>
      </c>
      <c r="T1375" s="6" t="e">
        <f t="shared" si="106"/>
        <v>#N/A</v>
      </c>
      <c r="U1375" s="6" t="e">
        <f t="shared" si="107"/>
        <v>#N/A</v>
      </c>
      <c r="V1375" s="2" t="e">
        <f>VLOOKUP($J1375,'Material category'!B:D,3,0)</f>
        <v>#N/A</v>
      </c>
      <c r="W1375" s="2" t="e">
        <f>VLOOKUP(G1375,'Cust Category'!A:C,3,0)</f>
        <v>#N/A</v>
      </c>
      <c r="X1375" s="2" t="e">
        <f>VLOOKUP(G1375,'Cust Category'!A:C,2,0)</f>
        <v>#N/A</v>
      </c>
      <c r="Y1375" s="31" t="e">
        <f t="shared" si="108"/>
        <v>#N/A</v>
      </c>
      <c r="Z1375" t="e">
        <f t="shared" si="109"/>
        <v>#N/A</v>
      </c>
    </row>
    <row r="1376" spans="1:26" hidden="1">
      <c r="A1376" s="179"/>
      <c r="B1376" s="178"/>
      <c r="C1376" s="178"/>
      <c r="D1376" s="178"/>
      <c r="E1376" s="178"/>
      <c r="F1376" s="178"/>
      <c r="G1376" s="178"/>
      <c r="H1376" s="178"/>
      <c r="I1376" s="178"/>
      <c r="J1376" s="178"/>
      <c r="K1376" s="178"/>
      <c r="L1376" s="180"/>
      <c r="M1376" s="181"/>
      <c r="N1376" s="2" t="e">
        <f>VLOOKUP($J1376,'Material category'!B:D,2,0)</f>
        <v>#N/A</v>
      </c>
      <c r="O1376" s="123" t="e">
        <f>VLOOKUP(E1376,'Billing Type Category'!A:C,3,0)*$L1376</f>
        <v>#N/A</v>
      </c>
      <c r="P1376" s="123" t="e">
        <f>VLOOKUP($J1376,'Material category'!B:F,5,FALSE)*O1376</f>
        <v>#N/A</v>
      </c>
      <c r="Q1376" s="123" t="e">
        <f t="shared" si="105"/>
        <v>#N/A</v>
      </c>
      <c r="R1376" s="6" t="e">
        <f>VLOOKUP(E1376,'Billing Type Category'!A:C,3,0)*M1376</f>
        <v>#N/A</v>
      </c>
      <c r="S1376" s="6" t="e">
        <f>VLOOKUP($J1376,'Material category'!B:F,4,FALSE)*O1376</f>
        <v>#N/A</v>
      </c>
      <c r="T1376" s="6" t="e">
        <f t="shared" si="106"/>
        <v>#N/A</v>
      </c>
      <c r="U1376" s="6" t="e">
        <f t="shared" si="107"/>
        <v>#N/A</v>
      </c>
      <c r="V1376" s="2" t="e">
        <f>VLOOKUP($J1376,'Material category'!B:D,3,0)</f>
        <v>#N/A</v>
      </c>
      <c r="W1376" s="2" t="e">
        <f>VLOOKUP(G1376,'Cust Category'!A:C,3,0)</f>
        <v>#N/A</v>
      </c>
      <c r="X1376" s="2" t="e">
        <f>VLOOKUP(G1376,'Cust Category'!A:C,2,0)</f>
        <v>#N/A</v>
      </c>
      <c r="Y1376" s="31" t="e">
        <f t="shared" si="108"/>
        <v>#N/A</v>
      </c>
      <c r="Z1376" t="e">
        <f t="shared" si="109"/>
        <v>#N/A</v>
      </c>
    </row>
    <row r="1377" spans="1:26" hidden="1">
      <c r="A1377" s="179"/>
      <c r="B1377" s="178"/>
      <c r="C1377" s="178"/>
      <c r="D1377" s="178"/>
      <c r="E1377" s="178"/>
      <c r="F1377" s="178"/>
      <c r="G1377" s="178"/>
      <c r="H1377" s="178"/>
      <c r="I1377" s="178"/>
      <c r="J1377" s="178"/>
      <c r="K1377" s="178"/>
      <c r="L1377" s="180"/>
      <c r="M1377" s="181"/>
      <c r="N1377" s="2" t="e">
        <f>VLOOKUP($J1377,'Material category'!B:D,2,0)</f>
        <v>#N/A</v>
      </c>
      <c r="O1377" s="123" t="e">
        <f>VLOOKUP(E1377,'Billing Type Category'!A:C,3,0)*$L1377</f>
        <v>#N/A</v>
      </c>
      <c r="P1377" s="123" t="e">
        <f>VLOOKUP($J1377,'Material category'!B:F,5,FALSE)*O1377</f>
        <v>#N/A</v>
      </c>
      <c r="Q1377" s="123" t="e">
        <f t="shared" si="105"/>
        <v>#N/A</v>
      </c>
      <c r="R1377" s="6" t="e">
        <f>VLOOKUP(E1377,'Billing Type Category'!A:C,3,0)*M1377</f>
        <v>#N/A</v>
      </c>
      <c r="S1377" s="6" t="e">
        <f>VLOOKUP($J1377,'Material category'!B:F,4,FALSE)*O1377</f>
        <v>#N/A</v>
      </c>
      <c r="T1377" s="6" t="e">
        <f t="shared" si="106"/>
        <v>#N/A</v>
      </c>
      <c r="U1377" s="6" t="e">
        <f t="shared" si="107"/>
        <v>#N/A</v>
      </c>
      <c r="V1377" s="2" t="e">
        <f>VLOOKUP($J1377,'Material category'!B:D,3,0)</f>
        <v>#N/A</v>
      </c>
      <c r="W1377" s="2" t="e">
        <f>VLOOKUP(G1377,'Cust Category'!A:C,3,0)</f>
        <v>#N/A</v>
      </c>
      <c r="X1377" s="2" t="e">
        <f>VLOOKUP(G1377,'Cust Category'!A:C,2,0)</f>
        <v>#N/A</v>
      </c>
      <c r="Y1377" s="31" t="e">
        <f t="shared" si="108"/>
        <v>#N/A</v>
      </c>
      <c r="Z1377" t="e">
        <f t="shared" si="109"/>
        <v>#N/A</v>
      </c>
    </row>
    <row r="1378" spans="1:26" hidden="1">
      <c r="A1378" s="179"/>
      <c r="B1378" s="178"/>
      <c r="C1378" s="178"/>
      <c r="D1378" s="178"/>
      <c r="E1378" s="178"/>
      <c r="F1378" s="178"/>
      <c r="G1378" s="178"/>
      <c r="H1378" s="178"/>
      <c r="I1378" s="178"/>
      <c r="J1378" s="178"/>
      <c r="K1378" s="178"/>
      <c r="L1378" s="180"/>
      <c r="M1378" s="181"/>
      <c r="N1378" s="2" t="e">
        <f>VLOOKUP($J1378,'Material category'!B:D,2,0)</f>
        <v>#N/A</v>
      </c>
      <c r="O1378" s="123" t="e">
        <f>VLOOKUP(E1378,'Billing Type Category'!A:C,3,0)*$L1378</f>
        <v>#N/A</v>
      </c>
      <c r="P1378" s="123" t="e">
        <f>VLOOKUP($J1378,'Material category'!B:F,5,FALSE)*O1378</f>
        <v>#N/A</v>
      </c>
      <c r="Q1378" s="123" t="e">
        <f t="shared" si="105"/>
        <v>#N/A</v>
      </c>
      <c r="R1378" s="6" t="e">
        <f>VLOOKUP(E1378,'Billing Type Category'!A:C,3,0)*M1378</f>
        <v>#N/A</v>
      </c>
      <c r="S1378" s="6" t="e">
        <f>VLOOKUP($J1378,'Material category'!B:F,4,FALSE)*O1378</f>
        <v>#N/A</v>
      </c>
      <c r="T1378" s="6" t="e">
        <f t="shared" si="106"/>
        <v>#N/A</v>
      </c>
      <c r="U1378" s="6" t="e">
        <f t="shared" si="107"/>
        <v>#N/A</v>
      </c>
      <c r="V1378" s="2" t="e">
        <f>VLOOKUP($J1378,'Material category'!B:D,3,0)</f>
        <v>#N/A</v>
      </c>
      <c r="W1378" s="2" t="e">
        <f>VLOOKUP(G1378,'Cust Category'!A:C,3,0)</f>
        <v>#N/A</v>
      </c>
      <c r="X1378" s="2" t="e">
        <f>VLOOKUP(G1378,'Cust Category'!A:C,2,0)</f>
        <v>#N/A</v>
      </c>
      <c r="Y1378" s="31" t="e">
        <f t="shared" si="108"/>
        <v>#N/A</v>
      </c>
      <c r="Z1378" t="e">
        <f t="shared" si="109"/>
        <v>#N/A</v>
      </c>
    </row>
    <row r="1379" spans="1:26" hidden="1">
      <c r="A1379" s="179"/>
      <c r="B1379" s="178"/>
      <c r="C1379" s="178"/>
      <c r="D1379" s="178"/>
      <c r="E1379" s="178"/>
      <c r="F1379" s="178"/>
      <c r="G1379" s="178"/>
      <c r="H1379" s="178"/>
      <c r="I1379" s="178"/>
      <c r="J1379" s="178"/>
      <c r="K1379" s="178"/>
      <c r="L1379" s="180"/>
      <c r="M1379" s="181"/>
      <c r="N1379" s="2" t="e">
        <f>VLOOKUP($J1379,'Material category'!B:D,2,0)</f>
        <v>#N/A</v>
      </c>
      <c r="O1379" s="123" t="e">
        <f>VLOOKUP(E1379,'Billing Type Category'!A:C,3,0)*$L1379</f>
        <v>#N/A</v>
      </c>
      <c r="P1379" s="123" t="e">
        <f>VLOOKUP($J1379,'Material category'!B:F,5,FALSE)*O1379</f>
        <v>#N/A</v>
      </c>
      <c r="Q1379" s="123" t="e">
        <f t="shared" si="105"/>
        <v>#N/A</v>
      </c>
      <c r="R1379" s="6" t="e">
        <f>VLOOKUP(E1379,'Billing Type Category'!A:C,3,0)*M1379</f>
        <v>#N/A</v>
      </c>
      <c r="S1379" s="6" t="e">
        <f>VLOOKUP($J1379,'Material category'!B:F,4,FALSE)*O1379</f>
        <v>#N/A</v>
      </c>
      <c r="T1379" s="6" t="e">
        <f t="shared" si="106"/>
        <v>#N/A</v>
      </c>
      <c r="U1379" s="6" t="e">
        <f t="shared" si="107"/>
        <v>#N/A</v>
      </c>
      <c r="V1379" s="2" t="e">
        <f>VLOOKUP($J1379,'Material category'!B:D,3,0)</f>
        <v>#N/A</v>
      </c>
      <c r="W1379" s="2" t="e">
        <f>VLOOKUP(G1379,'Cust Category'!A:C,3,0)</f>
        <v>#N/A</v>
      </c>
      <c r="X1379" s="2" t="e">
        <f>VLOOKUP(G1379,'Cust Category'!A:C,2,0)</f>
        <v>#N/A</v>
      </c>
      <c r="Y1379" s="31" t="e">
        <f t="shared" si="108"/>
        <v>#N/A</v>
      </c>
      <c r="Z1379" t="e">
        <f t="shared" si="109"/>
        <v>#N/A</v>
      </c>
    </row>
    <row r="1380" spans="1:26" hidden="1">
      <c r="A1380" s="179"/>
      <c r="B1380" s="178"/>
      <c r="C1380" s="178"/>
      <c r="D1380" s="178"/>
      <c r="E1380" s="178"/>
      <c r="F1380" s="178"/>
      <c r="G1380" s="178"/>
      <c r="H1380" s="178"/>
      <c r="I1380" s="178"/>
      <c r="J1380" s="178"/>
      <c r="K1380" s="178"/>
      <c r="L1380" s="180"/>
      <c r="M1380" s="181"/>
      <c r="N1380" s="2" t="e">
        <f>VLOOKUP($J1380,'Material category'!B:D,2,0)</f>
        <v>#N/A</v>
      </c>
      <c r="O1380" s="123" t="e">
        <f>VLOOKUP(E1380,'Billing Type Category'!A:C,3,0)*$L1380</f>
        <v>#N/A</v>
      </c>
      <c r="P1380" s="123" t="e">
        <f>VLOOKUP($J1380,'Material category'!B:F,5,FALSE)*O1380</f>
        <v>#N/A</v>
      </c>
      <c r="Q1380" s="123" t="e">
        <f t="shared" si="105"/>
        <v>#N/A</v>
      </c>
      <c r="R1380" s="6" t="e">
        <f>VLOOKUP(E1380,'Billing Type Category'!A:C,3,0)*M1380</f>
        <v>#N/A</v>
      </c>
      <c r="S1380" s="6" t="e">
        <f>VLOOKUP($J1380,'Material category'!B:F,4,FALSE)*O1380</f>
        <v>#N/A</v>
      </c>
      <c r="T1380" s="6" t="e">
        <f t="shared" si="106"/>
        <v>#N/A</v>
      </c>
      <c r="U1380" s="6" t="e">
        <f t="shared" si="107"/>
        <v>#N/A</v>
      </c>
      <c r="V1380" s="2" t="e">
        <f>VLOOKUP($J1380,'Material category'!B:D,3,0)</f>
        <v>#N/A</v>
      </c>
      <c r="W1380" s="2" t="e">
        <f>VLOOKUP(G1380,'Cust Category'!A:C,3,0)</f>
        <v>#N/A</v>
      </c>
      <c r="X1380" s="2" t="e">
        <f>VLOOKUP(G1380,'Cust Category'!A:C,2,0)</f>
        <v>#N/A</v>
      </c>
      <c r="Y1380" s="31" t="e">
        <f t="shared" si="108"/>
        <v>#N/A</v>
      </c>
      <c r="Z1380" t="e">
        <f t="shared" si="109"/>
        <v>#N/A</v>
      </c>
    </row>
    <row r="1381" spans="1:26" hidden="1">
      <c r="A1381" s="179"/>
      <c r="B1381" s="178"/>
      <c r="C1381" s="178"/>
      <c r="D1381" s="178"/>
      <c r="E1381" s="178"/>
      <c r="F1381" s="178"/>
      <c r="G1381" s="178"/>
      <c r="H1381" s="178"/>
      <c r="I1381" s="178"/>
      <c r="J1381" s="178"/>
      <c r="K1381" s="178"/>
      <c r="L1381" s="180"/>
      <c r="M1381" s="181"/>
      <c r="N1381" s="2" t="e">
        <f>VLOOKUP($J1381,'Material category'!B:D,2,0)</f>
        <v>#N/A</v>
      </c>
      <c r="O1381" s="123" t="e">
        <f>VLOOKUP(E1381,'Billing Type Category'!A:C,3,0)*$L1381</f>
        <v>#N/A</v>
      </c>
      <c r="P1381" s="123" t="e">
        <f>VLOOKUP($J1381,'Material category'!B:F,5,FALSE)*O1381</f>
        <v>#N/A</v>
      </c>
      <c r="Q1381" s="123" t="e">
        <f t="shared" si="105"/>
        <v>#N/A</v>
      </c>
      <c r="R1381" s="6" t="e">
        <f>VLOOKUP(E1381,'Billing Type Category'!A:C,3,0)*M1381</f>
        <v>#N/A</v>
      </c>
      <c r="S1381" s="6" t="e">
        <f>VLOOKUP($J1381,'Material category'!B:F,4,FALSE)*O1381</f>
        <v>#N/A</v>
      </c>
      <c r="T1381" s="6" t="e">
        <f t="shared" si="106"/>
        <v>#N/A</v>
      </c>
      <c r="U1381" s="6" t="e">
        <f t="shared" si="107"/>
        <v>#N/A</v>
      </c>
      <c r="V1381" s="2" t="e">
        <f>VLOOKUP($J1381,'Material category'!B:D,3,0)</f>
        <v>#N/A</v>
      </c>
      <c r="W1381" s="2" t="e">
        <f>VLOOKUP(G1381,'Cust Category'!A:C,3,0)</f>
        <v>#N/A</v>
      </c>
      <c r="X1381" s="2" t="e">
        <f>VLOOKUP(G1381,'Cust Category'!A:C,2,0)</f>
        <v>#N/A</v>
      </c>
      <c r="Y1381" s="31" t="e">
        <f t="shared" si="108"/>
        <v>#N/A</v>
      </c>
      <c r="Z1381" t="e">
        <f t="shared" si="109"/>
        <v>#N/A</v>
      </c>
    </row>
    <row r="1382" spans="1:26" hidden="1">
      <c r="A1382" s="179"/>
      <c r="B1382" s="178"/>
      <c r="C1382" s="178"/>
      <c r="D1382" s="178"/>
      <c r="E1382" s="178"/>
      <c r="F1382" s="178"/>
      <c r="G1382" s="178"/>
      <c r="H1382" s="178"/>
      <c r="I1382" s="178"/>
      <c r="J1382" s="178"/>
      <c r="K1382" s="178"/>
      <c r="L1382" s="180"/>
      <c r="M1382" s="181"/>
      <c r="N1382" s="2" t="e">
        <f>VLOOKUP($J1382,'Material category'!B:D,2,0)</f>
        <v>#N/A</v>
      </c>
      <c r="O1382" s="123" t="e">
        <f>VLOOKUP(E1382,'Billing Type Category'!A:C,3,0)*$L1382</f>
        <v>#N/A</v>
      </c>
      <c r="P1382" s="123" t="e">
        <f>VLOOKUP($J1382,'Material category'!B:F,5,FALSE)*O1382</f>
        <v>#N/A</v>
      </c>
      <c r="Q1382" s="123" t="e">
        <f t="shared" si="105"/>
        <v>#N/A</v>
      </c>
      <c r="R1382" s="6" t="e">
        <f>VLOOKUP(E1382,'Billing Type Category'!A:C,3,0)*M1382</f>
        <v>#N/A</v>
      </c>
      <c r="S1382" s="6" t="e">
        <f>VLOOKUP($J1382,'Material category'!B:F,4,FALSE)*O1382</f>
        <v>#N/A</v>
      </c>
      <c r="T1382" s="6" t="e">
        <f t="shared" si="106"/>
        <v>#N/A</v>
      </c>
      <c r="U1382" s="6" t="e">
        <f t="shared" si="107"/>
        <v>#N/A</v>
      </c>
      <c r="V1382" s="2" t="e">
        <f>VLOOKUP($J1382,'Material category'!B:D,3,0)</f>
        <v>#N/A</v>
      </c>
      <c r="W1382" s="2" t="e">
        <f>VLOOKUP(G1382,'Cust Category'!A:C,3,0)</f>
        <v>#N/A</v>
      </c>
      <c r="X1382" s="2" t="e">
        <f>VLOOKUP(G1382,'Cust Category'!A:C,2,0)</f>
        <v>#N/A</v>
      </c>
      <c r="Y1382" s="31" t="e">
        <f t="shared" si="108"/>
        <v>#N/A</v>
      </c>
      <c r="Z1382" t="e">
        <f t="shared" si="109"/>
        <v>#N/A</v>
      </c>
    </row>
    <row r="1383" spans="1:26" hidden="1">
      <c r="A1383" s="179"/>
      <c r="B1383" s="178"/>
      <c r="C1383" s="178"/>
      <c r="D1383" s="178"/>
      <c r="E1383" s="178"/>
      <c r="F1383" s="178"/>
      <c r="G1383" s="178"/>
      <c r="H1383" s="178"/>
      <c r="I1383" s="178"/>
      <c r="J1383" s="178"/>
      <c r="K1383" s="178"/>
      <c r="L1383" s="180"/>
      <c r="M1383" s="181"/>
      <c r="N1383" s="2" t="e">
        <f>VLOOKUP($J1383,'Material category'!B:D,2,0)</f>
        <v>#N/A</v>
      </c>
      <c r="O1383" s="123" t="e">
        <f>VLOOKUP(E1383,'Billing Type Category'!A:C,3,0)*$L1383</f>
        <v>#N/A</v>
      </c>
      <c r="P1383" s="123" t="e">
        <f>VLOOKUP($J1383,'Material category'!B:F,5,FALSE)*O1383</f>
        <v>#N/A</v>
      </c>
      <c r="Q1383" s="123" t="e">
        <f t="shared" si="105"/>
        <v>#N/A</v>
      </c>
      <c r="R1383" s="6" t="e">
        <f>VLOOKUP(E1383,'Billing Type Category'!A:C,3,0)*M1383</f>
        <v>#N/A</v>
      </c>
      <c r="S1383" s="6" t="e">
        <f>VLOOKUP($J1383,'Material category'!B:F,4,FALSE)*O1383</f>
        <v>#N/A</v>
      </c>
      <c r="T1383" s="6" t="e">
        <f t="shared" si="106"/>
        <v>#N/A</v>
      </c>
      <c r="U1383" s="6" t="e">
        <f t="shared" si="107"/>
        <v>#N/A</v>
      </c>
      <c r="V1383" s="2" t="e">
        <f>VLOOKUP($J1383,'Material category'!B:D,3,0)</f>
        <v>#N/A</v>
      </c>
      <c r="W1383" s="2" t="e">
        <f>VLOOKUP(G1383,'Cust Category'!A:C,3,0)</f>
        <v>#N/A</v>
      </c>
      <c r="X1383" s="2" t="e">
        <f>VLOOKUP(G1383,'Cust Category'!A:C,2,0)</f>
        <v>#N/A</v>
      </c>
      <c r="Y1383" s="31" t="e">
        <f t="shared" si="108"/>
        <v>#N/A</v>
      </c>
      <c r="Z1383" t="e">
        <f t="shared" si="109"/>
        <v>#N/A</v>
      </c>
    </row>
    <row r="1384" spans="1:26" hidden="1">
      <c r="A1384" s="179"/>
      <c r="B1384" s="178"/>
      <c r="C1384" s="178"/>
      <c r="D1384" s="178"/>
      <c r="E1384" s="178"/>
      <c r="F1384" s="178"/>
      <c r="G1384" s="178"/>
      <c r="H1384" s="178"/>
      <c r="I1384" s="178"/>
      <c r="J1384" s="178"/>
      <c r="K1384" s="178"/>
      <c r="L1384" s="180"/>
      <c r="M1384" s="181"/>
      <c r="N1384" s="2" t="e">
        <f>VLOOKUP($J1384,'Material category'!B:D,2,0)</f>
        <v>#N/A</v>
      </c>
      <c r="O1384" s="123" t="e">
        <f>VLOOKUP(E1384,'Billing Type Category'!A:C,3,0)*$L1384</f>
        <v>#N/A</v>
      </c>
      <c r="P1384" s="123" t="e">
        <f>VLOOKUP($J1384,'Material category'!B:F,5,FALSE)*O1384</f>
        <v>#N/A</v>
      </c>
      <c r="Q1384" s="123" t="e">
        <f t="shared" si="105"/>
        <v>#N/A</v>
      </c>
      <c r="R1384" s="6" t="e">
        <f>VLOOKUP(E1384,'Billing Type Category'!A:C,3,0)*M1384</f>
        <v>#N/A</v>
      </c>
      <c r="S1384" s="6" t="e">
        <f>VLOOKUP($J1384,'Material category'!B:F,4,FALSE)*O1384</f>
        <v>#N/A</v>
      </c>
      <c r="T1384" s="6" t="e">
        <f t="shared" si="106"/>
        <v>#N/A</v>
      </c>
      <c r="U1384" s="6" t="e">
        <f t="shared" si="107"/>
        <v>#N/A</v>
      </c>
      <c r="V1384" s="2" t="e">
        <f>VLOOKUP($J1384,'Material category'!B:D,3,0)</f>
        <v>#N/A</v>
      </c>
      <c r="W1384" s="2" t="e">
        <f>VLOOKUP(G1384,'Cust Category'!A:C,3,0)</f>
        <v>#N/A</v>
      </c>
      <c r="X1384" s="2" t="e">
        <f>VLOOKUP(G1384,'Cust Category'!A:C,2,0)</f>
        <v>#N/A</v>
      </c>
      <c r="Y1384" s="31" t="e">
        <f t="shared" si="108"/>
        <v>#N/A</v>
      </c>
      <c r="Z1384" t="e">
        <f t="shared" si="109"/>
        <v>#N/A</v>
      </c>
    </row>
    <row r="1385" spans="1:26" hidden="1">
      <c r="A1385" s="179"/>
      <c r="B1385" s="178"/>
      <c r="C1385" s="178"/>
      <c r="D1385" s="178"/>
      <c r="E1385" s="178"/>
      <c r="F1385" s="178"/>
      <c r="G1385" s="178"/>
      <c r="H1385" s="178"/>
      <c r="I1385" s="178"/>
      <c r="J1385" s="178"/>
      <c r="K1385" s="178"/>
      <c r="L1385" s="180"/>
      <c r="M1385" s="181"/>
      <c r="N1385" s="2" t="e">
        <f>VLOOKUP($J1385,'Material category'!B:D,2,0)</f>
        <v>#N/A</v>
      </c>
      <c r="O1385" s="123" t="e">
        <f>VLOOKUP(E1385,'Billing Type Category'!A:C,3,0)*$L1385</f>
        <v>#N/A</v>
      </c>
      <c r="P1385" s="123" t="e">
        <f>VLOOKUP($J1385,'Material category'!B:F,5,FALSE)*O1385</f>
        <v>#N/A</v>
      </c>
      <c r="Q1385" s="123" t="e">
        <f t="shared" si="105"/>
        <v>#N/A</v>
      </c>
      <c r="R1385" s="6" t="e">
        <f>VLOOKUP(E1385,'Billing Type Category'!A:C,3,0)*M1385</f>
        <v>#N/A</v>
      </c>
      <c r="S1385" s="6" t="e">
        <f>VLOOKUP($J1385,'Material category'!B:F,4,FALSE)*O1385</f>
        <v>#N/A</v>
      </c>
      <c r="T1385" s="6" t="e">
        <f t="shared" si="106"/>
        <v>#N/A</v>
      </c>
      <c r="U1385" s="6" t="e">
        <f t="shared" si="107"/>
        <v>#N/A</v>
      </c>
      <c r="V1385" s="2" t="e">
        <f>VLOOKUP($J1385,'Material category'!B:D,3,0)</f>
        <v>#N/A</v>
      </c>
      <c r="W1385" s="2" t="e">
        <f>VLOOKUP(G1385,'Cust Category'!A:C,3,0)</f>
        <v>#N/A</v>
      </c>
      <c r="X1385" s="2" t="e">
        <f>VLOOKUP(G1385,'Cust Category'!A:C,2,0)</f>
        <v>#N/A</v>
      </c>
      <c r="Y1385" s="31" t="e">
        <f t="shared" si="108"/>
        <v>#N/A</v>
      </c>
      <c r="Z1385" t="e">
        <f t="shared" si="109"/>
        <v>#N/A</v>
      </c>
    </row>
    <row r="1386" spans="1:26" hidden="1">
      <c r="A1386" s="179"/>
      <c r="B1386" s="178"/>
      <c r="C1386" s="178"/>
      <c r="D1386" s="178"/>
      <c r="E1386" s="178"/>
      <c r="F1386" s="178"/>
      <c r="G1386" s="178"/>
      <c r="H1386" s="178"/>
      <c r="I1386" s="178"/>
      <c r="J1386" s="178"/>
      <c r="K1386" s="178"/>
      <c r="L1386" s="180"/>
      <c r="M1386" s="181"/>
      <c r="N1386" s="2" t="e">
        <f>VLOOKUP($J1386,'Material category'!B:D,2,0)</f>
        <v>#N/A</v>
      </c>
      <c r="O1386" s="123" t="e">
        <f>VLOOKUP(E1386,'Billing Type Category'!A:C,3,0)*$L1386</f>
        <v>#N/A</v>
      </c>
      <c r="P1386" s="123" t="e">
        <f>VLOOKUP($J1386,'Material category'!B:F,5,FALSE)*O1386</f>
        <v>#N/A</v>
      </c>
      <c r="Q1386" s="123" t="e">
        <f t="shared" si="105"/>
        <v>#N/A</v>
      </c>
      <c r="R1386" s="6" t="e">
        <f>VLOOKUP(E1386,'Billing Type Category'!A:C,3,0)*M1386</f>
        <v>#N/A</v>
      </c>
      <c r="S1386" s="6" t="e">
        <f>VLOOKUP($J1386,'Material category'!B:F,4,FALSE)*O1386</f>
        <v>#N/A</v>
      </c>
      <c r="T1386" s="6" t="e">
        <f t="shared" si="106"/>
        <v>#N/A</v>
      </c>
      <c r="U1386" s="6" t="e">
        <f t="shared" si="107"/>
        <v>#N/A</v>
      </c>
      <c r="V1386" s="2" t="e">
        <f>VLOOKUP($J1386,'Material category'!B:D,3,0)</f>
        <v>#N/A</v>
      </c>
      <c r="W1386" s="2" t="e">
        <f>VLOOKUP(G1386,'Cust Category'!A:C,3,0)</f>
        <v>#N/A</v>
      </c>
      <c r="X1386" s="2" t="e">
        <f>VLOOKUP(G1386,'Cust Category'!A:C,2,0)</f>
        <v>#N/A</v>
      </c>
      <c r="Y1386" s="31" t="e">
        <f t="shared" si="108"/>
        <v>#N/A</v>
      </c>
      <c r="Z1386" t="e">
        <f t="shared" si="109"/>
        <v>#N/A</v>
      </c>
    </row>
    <row r="1387" spans="1:26" hidden="1">
      <c r="A1387" s="179"/>
      <c r="B1387" s="178"/>
      <c r="C1387" s="178"/>
      <c r="D1387" s="178"/>
      <c r="E1387" s="178"/>
      <c r="F1387" s="178"/>
      <c r="G1387" s="178"/>
      <c r="H1387" s="178"/>
      <c r="I1387" s="178"/>
      <c r="J1387" s="178"/>
      <c r="K1387" s="178"/>
      <c r="L1387" s="180"/>
      <c r="M1387" s="181"/>
      <c r="N1387" s="2" t="e">
        <f>VLOOKUP($J1387,'Material category'!B:D,2,0)</f>
        <v>#N/A</v>
      </c>
      <c r="O1387" s="123" t="e">
        <f>VLOOKUP(E1387,'Billing Type Category'!A:C,3,0)*$L1387</f>
        <v>#N/A</v>
      </c>
      <c r="P1387" s="123" t="e">
        <f>VLOOKUP($J1387,'Material category'!B:F,5,FALSE)*O1387</f>
        <v>#N/A</v>
      </c>
      <c r="Q1387" s="123" t="e">
        <f t="shared" si="105"/>
        <v>#N/A</v>
      </c>
      <c r="R1387" s="6" t="e">
        <f>VLOOKUP(E1387,'Billing Type Category'!A:C,3,0)*M1387</f>
        <v>#N/A</v>
      </c>
      <c r="S1387" s="6" t="e">
        <f>VLOOKUP($J1387,'Material category'!B:F,4,FALSE)*O1387</f>
        <v>#N/A</v>
      </c>
      <c r="T1387" s="6" t="e">
        <f t="shared" si="106"/>
        <v>#N/A</v>
      </c>
      <c r="U1387" s="6" t="e">
        <f t="shared" si="107"/>
        <v>#N/A</v>
      </c>
      <c r="V1387" s="2" t="e">
        <f>VLOOKUP($J1387,'Material category'!B:D,3,0)</f>
        <v>#N/A</v>
      </c>
      <c r="W1387" s="2" t="e">
        <f>VLOOKUP(G1387,'Cust Category'!A:C,3,0)</f>
        <v>#N/A</v>
      </c>
      <c r="X1387" s="2" t="e">
        <f>VLOOKUP(G1387,'Cust Category'!A:C,2,0)</f>
        <v>#N/A</v>
      </c>
      <c r="Y1387" s="31" t="e">
        <f t="shared" si="108"/>
        <v>#N/A</v>
      </c>
      <c r="Z1387" t="e">
        <f t="shared" si="109"/>
        <v>#N/A</v>
      </c>
    </row>
    <row r="1388" spans="1:26" hidden="1">
      <c r="A1388" s="179"/>
      <c r="B1388" s="178"/>
      <c r="C1388" s="178"/>
      <c r="D1388" s="178"/>
      <c r="E1388" s="178"/>
      <c r="F1388" s="178"/>
      <c r="G1388" s="178"/>
      <c r="H1388" s="178"/>
      <c r="I1388" s="178"/>
      <c r="J1388" s="178"/>
      <c r="K1388" s="178"/>
      <c r="L1388" s="180"/>
      <c r="M1388" s="181"/>
      <c r="N1388" s="2" t="e">
        <f>VLOOKUP($J1388,'Material category'!B:D,2,0)</f>
        <v>#N/A</v>
      </c>
      <c r="O1388" s="123" t="e">
        <f>VLOOKUP(E1388,'Billing Type Category'!A:C,3,0)*$L1388</f>
        <v>#N/A</v>
      </c>
      <c r="P1388" s="123" t="e">
        <f>VLOOKUP($J1388,'Material category'!B:F,5,FALSE)*O1388</f>
        <v>#N/A</v>
      </c>
      <c r="Q1388" s="123" t="e">
        <f t="shared" si="105"/>
        <v>#N/A</v>
      </c>
      <c r="R1388" s="6" t="e">
        <f>VLOOKUP(E1388,'Billing Type Category'!A:C,3,0)*M1388</f>
        <v>#N/A</v>
      </c>
      <c r="S1388" s="6" t="e">
        <f>VLOOKUP($J1388,'Material category'!B:F,4,FALSE)*O1388</f>
        <v>#N/A</v>
      </c>
      <c r="T1388" s="6" t="e">
        <f t="shared" si="106"/>
        <v>#N/A</v>
      </c>
      <c r="U1388" s="6" t="e">
        <f t="shared" si="107"/>
        <v>#N/A</v>
      </c>
      <c r="V1388" s="2" t="e">
        <f>VLOOKUP($J1388,'Material category'!B:D,3,0)</f>
        <v>#N/A</v>
      </c>
      <c r="W1388" s="2" t="e">
        <f>VLOOKUP(G1388,'Cust Category'!A:C,3,0)</f>
        <v>#N/A</v>
      </c>
      <c r="X1388" s="2" t="e">
        <f>VLOOKUP(G1388,'Cust Category'!A:C,2,0)</f>
        <v>#N/A</v>
      </c>
      <c r="Y1388" s="31" t="e">
        <f t="shared" si="108"/>
        <v>#N/A</v>
      </c>
      <c r="Z1388" t="e">
        <f t="shared" si="109"/>
        <v>#N/A</v>
      </c>
    </row>
    <row r="1389" spans="1:26" hidden="1">
      <c r="A1389" s="179"/>
      <c r="B1389" s="178"/>
      <c r="C1389" s="178"/>
      <c r="D1389" s="178"/>
      <c r="E1389" s="178"/>
      <c r="F1389" s="178"/>
      <c r="G1389" s="178"/>
      <c r="H1389" s="178"/>
      <c r="I1389" s="178"/>
      <c r="J1389" s="178"/>
      <c r="K1389" s="178"/>
      <c r="L1389" s="180"/>
      <c r="M1389" s="181"/>
      <c r="N1389" s="2" t="e">
        <f>VLOOKUP($J1389,'Material category'!B:D,2,0)</f>
        <v>#N/A</v>
      </c>
      <c r="O1389" s="123" t="e">
        <f>VLOOKUP(E1389,'Billing Type Category'!A:C,3,0)*$L1389</f>
        <v>#N/A</v>
      </c>
      <c r="P1389" s="123" t="e">
        <f>VLOOKUP($J1389,'Material category'!B:F,5,FALSE)*O1389</f>
        <v>#N/A</v>
      </c>
      <c r="Q1389" s="123" t="e">
        <f t="shared" si="105"/>
        <v>#N/A</v>
      </c>
      <c r="R1389" s="6" t="e">
        <f>VLOOKUP(E1389,'Billing Type Category'!A:C,3,0)*M1389</f>
        <v>#N/A</v>
      </c>
      <c r="S1389" s="6" t="e">
        <f>VLOOKUP($J1389,'Material category'!B:F,4,FALSE)*O1389</f>
        <v>#N/A</v>
      </c>
      <c r="T1389" s="6" t="e">
        <f t="shared" si="106"/>
        <v>#N/A</v>
      </c>
      <c r="U1389" s="6" t="e">
        <f t="shared" si="107"/>
        <v>#N/A</v>
      </c>
      <c r="V1389" s="2" t="e">
        <f>VLOOKUP($J1389,'Material category'!B:D,3,0)</f>
        <v>#N/A</v>
      </c>
      <c r="W1389" s="2" t="e">
        <f>VLOOKUP(G1389,'Cust Category'!A:C,3,0)</f>
        <v>#N/A</v>
      </c>
      <c r="X1389" s="2" t="e">
        <f>VLOOKUP(G1389,'Cust Category'!A:C,2,0)</f>
        <v>#N/A</v>
      </c>
      <c r="Y1389" s="31" t="e">
        <f t="shared" si="108"/>
        <v>#N/A</v>
      </c>
      <c r="Z1389" t="e">
        <f t="shared" si="109"/>
        <v>#N/A</v>
      </c>
    </row>
    <row r="1390" spans="1:26" hidden="1">
      <c r="A1390" s="179"/>
      <c r="B1390" s="178"/>
      <c r="C1390" s="178"/>
      <c r="D1390" s="178"/>
      <c r="E1390" s="178"/>
      <c r="F1390" s="178"/>
      <c r="G1390" s="178"/>
      <c r="H1390" s="178"/>
      <c r="I1390" s="178"/>
      <c r="J1390" s="178"/>
      <c r="K1390" s="178"/>
      <c r="L1390" s="180"/>
      <c r="M1390" s="181"/>
      <c r="N1390" s="2" t="e">
        <f>VLOOKUP($J1390,'Material category'!B:D,2,0)</f>
        <v>#N/A</v>
      </c>
      <c r="O1390" s="123" t="e">
        <f>VLOOKUP(E1390,'Billing Type Category'!A:C,3,0)*$L1390</f>
        <v>#N/A</v>
      </c>
      <c r="P1390" s="123" t="e">
        <f>VLOOKUP($J1390,'Material category'!B:F,5,FALSE)*O1390</f>
        <v>#N/A</v>
      </c>
      <c r="Q1390" s="123" t="e">
        <f t="shared" si="105"/>
        <v>#N/A</v>
      </c>
      <c r="R1390" s="6" t="e">
        <f>VLOOKUP(E1390,'Billing Type Category'!A:C,3,0)*M1390</f>
        <v>#N/A</v>
      </c>
      <c r="S1390" s="6" t="e">
        <f>VLOOKUP($J1390,'Material category'!B:F,4,FALSE)*O1390</f>
        <v>#N/A</v>
      </c>
      <c r="T1390" s="6" t="e">
        <f t="shared" si="106"/>
        <v>#N/A</v>
      </c>
      <c r="U1390" s="6" t="e">
        <f t="shared" si="107"/>
        <v>#N/A</v>
      </c>
      <c r="V1390" s="2" t="e">
        <f>VLOOKUP($J1390,'Material category'!B:D,3,0)</f>
        <v>#N/A</v>
      </c>
      <c r="W1390" s="2" t="e">
        <f>VLOOKUP(G1390,'Cust Category'!A:C,3,0)</f>
        <v>#N/A</v>
      </c>
      <c r="X1390" s="2" t="e">
        <f>VLOOKUP(G1390,'Cust Category'!A:C,2,0)</f>
        <v>#N/A</v>
      </c>
      <c r="Y1390" s="31" t="e">
        <f t="shared" si="108"/>
        <v>#N/A</v>
      </c>
      <c r="Z1390" t="e">
        <f t="shared" si="109"/>
        <v>#N/A</v>
      </c>
    </row>
    <row r="1391" spans="1:26" hidden="1">
      <c r="A1391" s="179"/>
      <c r="B1391" s="178"/>
      <c r="C1391" s="178"/>
      <c r="D1391" s="178"/>
      <c r="E1391" s="178"/>
      <c r="F1391" s="178"/>
      <c r="G1391" s="178"/>
      <c r="H1391" s="178"/>
      <c r="I1391" s="178"/>
      <c r="J1391" s="178"/>
      <c r="K1391" s="178"/>
      <c r="L1391" s="180"/>
      <c r="M1391" s="181"/>
      <c r="N1391" s="2" t="e">
        <f>VLOOKUP($J1391,'Material category'!B:D,2,0)</f>
        <v>#N/A</v>
      </c>
      <c r="O1391" s="123" t="e">
        <f>VLOOKUP(E1391,'Billing Type Category'!A:C,3,0)*$L1391</f>
        <v>#N/A</v>
      </c>
      <c r="P1391" s="123" t="e">
        <f>VLOOKUP($J1391,'Material category'!B:F,5,FALSE)*O1391</f>
        <v>#N/A</v>
      </c>
      <c r="Q1391" s="123" t="e">
        <f t="shared" si="105"/>
        <v>#N/A</v>
      </c>
      <c r="R1391" s="6" t="e">
        <f>VLOOKUP(E1391,'Billing Type Category'!A:C,3,0)*M1391</f>
        <v>#N/A</v>
      </c>
      <c r="S1391" s="6" t="e">
        <f>VLOOKUP($J1391,'Material category'!B:F,4,FALSE)*O1391</f>
        <v>#N/A</v>
      </c>
      <c r="T1391" s="6" t="e">
        <f t="shared" si="106"/>
        <v>#N/A</v>
      </c>
      <c r="U1391" s="6" t="e">
        <f t="shared" si="107"/>
        <v>#N/A</v>
      </c>
      <c r="V1391" s="2" t="e">
        <f>VLOOKUP($J1391,'Material category'!B:D,3,0)</f>
        <v>#N/A</v>
      </c>
      <c r="W1391" s="2" t="e">
        <f>VLOOKUP(G1391,'Cust Category'!A:C,3,0)</f>
        <v>#N/A</v>
      </c>
      <c r="X1391" s="2" t="e">
        <f>VLOOKUP(G1391,'Cust Category'!A:C,2,0)</f>
        <v>#N/A</v>
      </c>
      <c r="Y1391" s="31" t="e">
        <f t="shared" si="108"/>
        <v>#N/A</v>
      </c>
      <c r="Z1391" t="e">
        <f t="shared" si="109"/>
        <v>#N/A</v>
      </c>
    </row>
    <row r="1392" spans="1:26" hidden="1">
      <c r="A1392" s="179"/>
      <c r="B1392" s="178"/>
      <c r="C1392" s="178"/>
      <c r="D1392" s="178"/>
      <c r="E1392" s="178"/>
      <c r="F1392" s="178"/>
      <c r="G1392" s="178"/>
      <c r="H1392" s="178"/>
      <c r="I1392" s="178"/>
      <c r="J1392" s="178"/>
      <c r="K1392" s="178"/>
      <c r="L1392" s="180"/>
      <c r="M1392" s="181"/>
      <c r="N1392" s="2" t="e">
        <f>VLOOKUP($J1392,'Material category'!B:D,2,0)</f>
        <v>#N/A</v>
      </c>
      <c r="O1392" s="123" t="e">
        <f>VLOOKUP(E1392,'Billing Type Category'!A:C,3,0)*$L1392</f>
        <v>#N/A</v>
      </c>
      <c r="P1392" s="123" t="e">
        <f>VLOOKUP($J1392,'Material category'!B:F,5,FALSE)*O1392</f>
        <v>#N/A</v>
      </c>
      <c r="Q1392" s="123" t="e">
        <f t="shared" si="105"/>
        <v>#N/A</v>
      </c>
      <c r="R1392" s="6" t="e">
        <f>VLOOKUP(E1392,'Billing Type Category'!A:C,3,0)*M1392</f>
        <v>#N/A</v>
      </c>
      <c r="S1392" s="6" t="e">
        <f>VLOOKUP($J1392,'Material category'!B:F,4,FALSE)*O1392</f>
        <v>#N/A</v>
      </c>
      <c r="T1392" s="6" t="e">
        <f t="shared" si="106"/>
        <v>#N/A</v>
      </c>
      <c r="U1392" s="6" t="e">
        <f t="shared" si="107"/>
        <v>#N/A</v>
      </c>
      <c r="V1392" s="2" t="e">
        <f>VLOOKUP($J1392,'Material category'!B:D,3,0)</f>
        <v>#N/A</v>
      </c>
      <c r="W1392" s="2" t="e">
        <f>VLOOKUP(G1392,'Cust Category'!A:C,3,0)</f>
        <v>#N/A</v>
      </c>
      <c r="X1392" s="2" t="e">
        <f>VLOOKUP(G1392,'Cust Category'!A:C,2,0)</f>
        <v>#N/A</v>
      </c>
      <c r="Y1392" s="31" t="e">
        <f t="shared" si="108"/>
        <v>#N/A</v>
      </c>
      <c r="Z1392" t="e">
        <f t="shared" si="109"/>
        <v>#N/A</v>
      </c>
    </row>
    <row r="1393" spans="1:26" hidden="1">
      <c r="A1393" s="179"/>
      <c r="B1393" s="178"/>
      <c r="C1393" s="178"/>
      <c r="D1393" s="178"/>
      <c r="E1393" s="178"/>
      <c r="F1393" s="178"/>
      <c r="G1393" s="178"/>
      <c r="H1393" s="178"/>
      <c r="I1393" s="178"/>
      <c r="J1393" s="178"/>
      <c r="K1393" s="178"/>
      <c r="L1393" s="180"/>
      <c r="M1393" s="181"/>
      <c r="N1393" s="2" t="e">
        <f>VLOOKUP($J1393,'Material category'!B:D,2,0)</f>
        <v>#N/A</v>
      </c>
      <c r="O1393" s="123" t="e">
        <f>VLOOKUP(E1393,'Billing Type Category'!A:C,3,0)*$L1393</f>
        <v>#N/A</v>
      </c>
      <c r="P1393" s="123" t="e">
        <f>VLOOKUP($J1393,'Material category'!B:F,5,FALSE)*O1393</f>
        <v>#N/A</v>
      </c>
      <c r="Q1393" s="123" t="e">
        <f t="shared" si="105"/>
        <v>#N/A</v>
      </c>
      <c r="R1393" s="6" t="e">
        <f>VLOOKUP(E1393,'Billing Type Category'!A:C,3,0)*M1393</f>
        <v>#N/A</v>
      </c>
      <c r="S1393" s="6" t="e">
        <f>VLOOKUP($J1393,'Material category'!B:F,4,FALSE)*O1393</f>
        <v>#N/A</v>
      </c>
      <c r="T1393" s="6" t="e">
        <f t="shared" si="106"/>
        <v>#N/A</v>
      </c>
      <c r="U1393" s="6" t="e">
        <f t="shared" si="107"/>
        <v>#N/A</v>
      </c>
      <c r="V1393" s="2" t="e">
        <f>VLOOKUP($J1393,'Material category'!B:D,3,0)</f>
        <v>#N/A</v>
      </c>
      <c r="W1393" s="2" t="e">
        <f>VLOOKUP(G1393,'Cust Category'!A:C,3,0)</f>
        <v>#N/A</v>
      </c>
      <c r="X1393" s="2" t="e">
        <f>VLOOKUP(G1393,'Cust Category'!A:C,2,0)</f>
        <v>#N/A</v>
      </c>
      <c r="Y1393" s="31" t="e">
        <f t="shared" si="108"/>
        <v>#N/A</v>
      </c>
      <c r="Z1393" t="e">
        <f t="shared" si="109"/>
        <v>#N/A</v>
      </c>
    </row>
    <row r="1394" spans="1:26" hidden="1">
      <c r="A1394" s="179"/>
      <c r="B1394" s="178"/>
      <c r="C1394" s="178"/>
      <c r="D1394" s="178"/>
      <c r="E1394" s="178"/>
      <c r="F1394" s="178"/>
      <c r="G1394" s="178"/>
      <c r="H1394" s="178"/>
      <c r="I1394" s="178"/>
      <c r="J1394" s="178"/>
      <c r="K1394" s="178"/>
      <c r="L1394" s="180"/>
      <c r="M1394" s="181"/>
      <c r="N1394" s="2" t="e">
        <f>VLOOKUP($J1394,'Material category'!B:D,2,0)</f>
        <v>#N/A</v>
      </c>
      <c r="O1394" s="123" t="e">
        <f>VLOOKUP(E1394,'Billing Type Category'!A:C,3,0)*$L1394</f>
        <v>#N/A</v>
      </c>
      <c r="P1394" s="123" t="e">
        <f>VLOOKUP($J1394,'Material category'!B:F,5,FALSE)*O1394</f>
        <v>#N/A</v>
      </c>
      <c r="Q1394" s="123" t="e">
        <f t="shared" si="105"/>
        <v>#N/A</v>
      </c>
      <c r="R1394" s="6" t="e">
        <f>VLOOKUP(E1394,'Billing Type Category'!A:C,3,0)*M1394</f>
        <v>#N/A</v>
      </c>
      <c r="S1394" s="6" t="e">
        <f>VLOOKUP($J1394,'Material category'!B:F,4,FALSE)*O1394</f>
        <v>#N/A</v>
      </c>
      <c r="T1394" s="6" t="e">
        <f t="shared" si="106"/>
        <v>#N/A</v>
      </c>
      <c r="U1394" s="6" t="e">
        <f t="shared" si="107"/>
        <v>#N/A</v>
      </c>
      <c r="V1394" s="2" t="e">
        <f>VLOOKUP($J1394,'Material category'!B:D,3,0)</f>
        <v>#N/A</v>
      </c>
      <c r="W1394" s="2" t="e">
        <f>VLOOKUP(G1394,'Cust Category'!A:C,3,0)</f>
        <v>#N/A</v>
      </c>
      <c r="X1394" s="2" t="e">
        <f>VLOOKUP(G1394,'Cust Category'!A:C,2,0)</f>
        <v>#N/A</v>
      </c>
      <c r="Y1394" s="31" t="e">
        <f t="shared" si="108"/>
        <v>#N/A</v>
      </c>
      <c r="Z1394" t="e">
        <f t="shared" si="109"/>
        <v>#N/A</v>
      </c>
    </row>
    <row r="1395" spans="1:26" hidden="1">
      <c r="A1395" s="179"/>
      <c r="B1395" s="178"/>
      <c r="C1395" s="178"/>
      <c r="D1395" s="178"/>
      <c r="E1395" s="178"/>
      <c r="F1395" s="178"/>
      <c r="G1395" s="178"/>
      <c r="H1395" s="178"/>
      <c r="I1395" s="178"/>
      <c r="J1395" s="178"/>
      <c r="K1395" s="178"/>
      <c r="L1395" s="180"/>
      <c r="M1395" s="181"/>
      <c r="N1395" s="2" t="e">
        <f>VLOOKUP($J1395,'Material category'!B:D,2,0)</f>
        <v>#N/A</v>
      </c>
      <c r="O1395" s="123" t="e">
        <f>VLOOKUP(E1395,'Billing Type Category'!A:C,3,0)*$L1395</f>
        <v>#N/A</v>
      </c>
      <c r="P1395" s="123" t="e">
        <f>VLOOKUP($J1395,'Material category'!B:F,5,FALSE)*O1395</f>
        <v>#N/A</v>
      </c>
      <c r="Q1395" s="123" t="e">
        <f t="shared" si="105"/>
        <v>#N/A</v>
      </c>
      <c r="R1395" s="6" t="e">
        <f>VLOOKUP(E1395,'Billing Type Category'!A:C,3,0)*M1395</f>
        <v>#N/A</v>
      </c>
      <c r="S1395" s="6" t="e">
        <f>VLOOKUP($J1395,'Material category'!B:F,4,FALSE)*O1395</f>
        <v>#N/A</v>
      </c>
      <c r="T1395" s="6" t="e">
        <f t="shared" si="106"/>
        <v>#N/A</v>
      </c>
      <c r="U1395" s="6" t="e">
        <f t="shared" si="107"/>
        <v>#N/A</v>
      </c>
      <c r="V1395" s="2" t="e">
        <f>VLOOKUP($J1395,'Material category'!B:D,3,0)</f>
        <v>#N/A</v>
      </c>
      <c r="W1395" s="2" t="e">
        <f>VLOOKUP(G1395,'Cust Category'!A:C,3,0)</f>
        <v>#N/A</v>
      </c>
      <c r="X1395" s="2" t="e">
        <f>VLOOKUP(G1395,'Cust Category'!A:C,2,0)</f>
        <v>#N/A</v>
      </c>
      <c r="Y1395" s="31" t="e">
        <f t="shared" si="108"/>
        <v>#N/A</v>
      </c>
      <c r="Z1395" t="e">
        <f t="shared" si="109"/>
        <v>#N/A</v>
      </c>
    </row>
    <row r="1396" spans="1:26" hidden="1">
      <c r="A1396" s="179"/>
      <c r="B1396" s="178"/>
      <c r="C1396" s="178"/>
      <c r="D1396" s="178"/>
      <c r="E1396" s="178"/>
      <c r="F1396" s="178"/>
      <c r="G1396" s="178"/>
      <c r="H1396" s="178"/>
      <c r="I1396" s="178"/>
      <c r="J1396" s="178"/>
      <c r="K1396" s="178"/>
      <c r="L1396" s="180"/>
      <c r="M1396" s="181"/>
      <c r="N1396" s="2" t="e">
        <f>VLOOKUP($J1396,'Material category'!B:D,2,0)</f>
        <v>#N/A</v>
      </c>
      <c r="O1396" s="123" t="e">
        <f>VLOOKUP(E1396,'Billing Type Category'!A:C,3,0)*$L1396</f>
        <v>#N/A</v>
      </c>
      <c r="P1396" s="123" t="e">
        <f>VLOOKUP($J1396,'Material category'!B:F,5,FALSE)*O1396</f>
        <v>#N/A</v>
      </c>
      <c r="Q1396" s="123" t="e">
        <f t="shared" si="105"/>
        <v>#N/A</v>
      </c>
      <c r="R1396" s="6" t="e">
        <f>VLOOKUP(E1396,'Billing Type Category'!A:C,3,0)*M1396</f>
        <v>#N/A</v>
      </c>
      <c r="S1396" s="6" t="e">
        <f>VLOOKUP($J1396,'Material category'!B:F,4,FALSE)*O1396</f>
        <v>#N/A</v>
      </c>
      <c r="T1396" s="6" t="e">
        <f t="shared" si="106"/>
        <v>#N/A</v>
      </c>
      <c r="U1396" s="6" t="e">
        <f t="shared" si="107"/>
        <v>#N/A</v>
      </c>
      <c r="V1396" s="2" t="e">
        <f>VLOOKUP($J1396,'Material category'!B:D,3,0)</f>
        <v>#N/A</v>
      </c>
      <c r="W1396" s="2" t="e">
        <f>VLOOKUP(G1396,'Cust Category'!A:C,3,0)</f>
        <v>#N/A</v>
      </c>
      <c r="X1396" s="2" t="e">
        <f>VLOOKUP(G1396,'Cust Category'!A:C,2,0)</f>
        <v>#N/A</v>
      </c>
      <c r="Y1396" s="31" t="e">
        <f t="shared" si="108"/>
        <v>#N/A</v>
      </c>
      <c r="Z1396" t="e">
        <f t="shared" si="109"/>
        <v>#N/A</v>
      </c>
    </row>
    <row r="1397" spans="1:26" hidden="1">
      <c r="A1397" s="179"/>
      <c r="B1397" s="178"/>
      <c r="C1397" s="178"/>
      <c r="D1397" s="178"/>
      <c r="E1397" s="178"/>
      <c r="F1397" s="178"/>
      <c r="G1397" s="178"/>
      <c r="H1397" s="178"/>
      <c r="I1397" s="178"/>
      <c r="J1397" s="178"/>
      <c r="K1397" s="178"/>
      <c r="L1397" s="180"/>
      <c r="M1397" s="181"/>
      <c r="N1397" s="2" t="e">
        <f>VLOOKUP($J1397,'Material category'!B:D,2,0)</f>
        <v>#N/A</v>
      </c>
      <c r="O1397" s="123" t="e">
        <f>VLOOKUP(E1397,'Billing Type Category'!A:C,3,0)*$L1397</f>
        <v>#N/A</v>
      </c>
      <c r="P1397" s="123" t="e">
        <f>VLOOKUP($J1397,'Material category'!B:F,5,FALSE)*O1397</f>
        <v>#N/A</v>
      </c>
      <c r="Q1397" s="123" t="e">
        <f t="shared" si="105"/>
        <v>#N/A</v>
      </c>
      <c r="R1397" s="6" t="e">
        <f>VLOOKUP(E1397,'Billing Type Category'!A:C,3,0)*M1397</f>
        <v>#N/A</v>
      </c>
      <c r="S1397" s="6" t="e">
        <f>VLOOKUP($J1397,'Material category'!B:F,4,FALSE)*O1397</f>
        <v>#N/A</v>
      </c>
      <c r="T1397" s="6" t="e">
        <f t="shared" si="106"/>
        <v>#N/A</v>
      </c>
      <c r="U1397" s="6" t="e">
        <f t="shared" si="107"/>
        <v>#N/A</v>
      </c>
      <c r="V1397" s="2" t="e">
        <f>VLOOKUP($J1397,'Material category'!B:D,3,0)</f>
        <v>#N/A</v>
      </c>
      <c r="W1397" s="2" t="e">
        <f>VLOOKUP(G1397,'Cust Category'!A:C,3,0)</f>
        <v>#N/A</v>
      </c>
      <c r="X1397" s="2" t="e">
        <f>VLOOKUP(G1397,'Cust Category'!A:C,2,0)</f>
        <v>#N/A</v>
      </c>
      <c r="Y1397" s="31" t="e">
        <f t="shared" si="108"/>
        <v>#N/A</v>
      </c>
      <c r="Z1397" t="e">
        <f t="shared" si="109"/>
        <v>#N/A</v>
      </c>
    </row>
    <row r="1398" spans="1:26" hidden="1">
      <c r="A1398" s="179"/>
      <c r="B1398" s="178"/>
      <c r="C1398" s="178"/>
      <c r="D1398" s="178"/>
      <c r="E1398" s="178"/>
      <c r="F1398" s="178"/>
      <c r="G1398" s="178"/>
      <c r="H1398" s="178"/>
      <c r="I1398" s="178"/>
      <c r="J1398" s="178"/>
      <c r="K1398" s="178"/>
      <c r="L1398" s="180"/>
      <c r="M1398" s="181"/>
      <c r="N1398" s="2" t="e">
        <f>VLOOKUP($J1398,'Material category'!B:D,2,0)</f>
        <v>#N/A</v>
      </c>
      <c r="O1398" s="123" t="e">
        <f>VLOOKUP(E1398,'Billing Type Category'!A:C,3,0)*$L1398</f>
        <v>#N/A</v>
      </c>
      <c r="P1398" s="123" t="e">
        <f>VLOOKUP($J1398,'Material category'!B:F,5,FALSE)*O1398</f>
        <v>#N/A</v>
      </c>
      <c r="Q1398" s="123" t="e">
        <f t="shared" si="105"/>
        <v>#N/A</v>
      </c>
      <c r="R1398" s="6" t="e">
        <f>VLOOKUP(E1398,'Billing Type Category'!A:C,3,0)*M1398</f>
        <v>#N/A</v>
      </c>
      <c r="S1398" s="6" t="e">
        <f>VLOOKUP($J1398,'Material category'!B:F,4,FALSE)*O1398</f>
        <v>#N/A</v>
      </c>
      <c r="T1398" s="6" t="e">
        <f t="shared" si="106"/>
        <v>#N/A</v>
      </c>
      <c r="U1398" s="6" t="e">
        <f t="shared" si="107"/>
        <v>#N/A</v>
      </c>
      <c r="V1398" s="2" t="e">
        <f>VLOOKUP($J1398,'Material category'!B:D,3,0)</f>
        <v>#N/A</v>
      </c>
      <c r="W1398" s="2" t="e">
        <f>VLOOKUP(G1398,'Cust Category'!A:C,3,0)</f>
        <v>#N/A</v>
      </c>
      <c r="X1398" s="2" t="e">
        <f>VLOOKUP(G1398,'Cust Category'!A:C,2,0)</f>
        <v>#N/A</v>
      </c>
      <c r="Y1398" s="31" t="e">
        <f t="shared" si="108"/>
        <v>#N/A</v>
      </c>
      <c r="Z1398" t="e">
        <f t="shared" si="109"/>
        <v>#N/A</v>
      </c>
    </row>
    <row r="1399" spans="1:26" hidden="1">
      <c r="A1399" s="179"/>
      <c r="B1399" s="178"/>
      <c r="C1399" s="178"/>
      <c r="D1399" s="178"/>
      <c r="E1399" s="178"/>
      <c r="F1399" s="178"/>
      <c r="G1399" s="178"/>
      <c r="H1399" s="178"/>
      <c r="I1399" s="178"/>
      <c r="J1399" s="178"/>
      <c r="K1399" s="178"/>
      <c r="L1399" s="180"/>
      <c r="M1399" s="181"/>
      <c r="N1399" s="2" t="e">
        <f>VLOOKUP($J1399,'Material category'!B:D,2,0)</f>
        <v>#N/A</v>
      </c>
      <c r="O1399" s="123" t="e">
        <f>VLOOKUP(E1399,'Billing Type Category'!A:C,3,0)*$L1399</f>
        <v>#N/A</v>
      </c>
      <c r="P1399" s="123" t="e">
        <f>VLOOKUP($J1399,'Material category'!B:F,5,FALSE)*O1399</f>
        <v>#N/A</v>
      </c>
      <c r="Q1399" s="123" t="e">
        <f t="shared" si="105"/>
        <v>#N/A</v>
      </c>
      <c r="R1399" s="6" t="e">
        <f>VLOOKUP(E1399,'Billing Type Category'!A:C,3,0)*M1399</f>
        <v>#N/A</v>
      </c>
      <c r="S1399" s="6" t="e">
        <f>VLOOKUP($J1399,'Material category'!B:F,4,FALSE)*O1399</f>
        <v>#N/A</v>
      </c>
      <c r="T1399" s="6" t="e">
        <f t="shared" si="106"/>
        <v>#N/A</v>
      </c>
      <c r="U1399" s="6" t="e">
        <f t="shared" si="107"/>
        <v>#N/A</v>
      </c>
      <c r="V1399" s="2" t="e">
        <f>VLOOKUP($J1399,'Material category'!B:D,3,0)</f>
        <v>#N/A</v>
      </c>
      <c r="W1399" s="2" t="e">
        <f>VLOOKUP(G1399,'Cust Category'!A:C,3,0)</f>
        <v>#N/A</v>
      </c>
      <c r="X1399" s="2" t="e">
        <f>VLOOKUP(G1399,'Cust Category'!A:C,2,0)</f>
        <v>#N/A</v>
      </c>
      <c r="Y1399" s="31" t="e">
        <f t="shared" si="108"/>
        <v>#N/A</v>
      </c>
      <c r="Z1399" t="e">
        <f t="shared" si="109"/>
        <v>#N/A</v>
      </c>
    </row>
    <row r="1400" spans="1:26" hidden="1">
      <c r="A1400" s="179"/>
      <c r="B1400" s="178"/>
      <c r="C1400" s="178"/>
      <c r="D1400" s="178"/>
      <c r="E1400" s="178"/>
      <c r="F1400" s="178"/>
      <c r="G1400" s="178"/>
      <c r="H1400" s="178"/>
      <c r="I1400" s="178"/>
      <c r="J1400" s="178"/>
      <c r="K1400" s="178"/>
      <c r="L1400" s="180"/>
      <c r="M1400" s="181"/>
      <c r="N1400" s="2" t="e">
        <f>VLOOKUP($J1400,'Material category'!B:D,2,0)</f>
        <v>#N/A</v>
      </c>
      <c r="O1400" s="123" t="e">
        <f>VLOOKUP(E1400,'Billing Type Category'!A:C,3,0)*$L1400</f>
        <v>#N/A</v>
      </c>
      <c r="P1400" s="123" t="e">
        <f>VLOOKUP($J1400,'Material category'!B:F,5,FALSE)*O1400</f>
        <v>#N/A</v>
      </c>
      <c r="Q1400" s="123" t="e">
        <f t="shared" si="105"/>
        <v>#N/A</v>
      </c>
      <c r="R1400" s="6" t="e">
        <f>VLOOKUP(E1400,'Billing Type Category'!A:C,3,0)*M1400</f>
        <v>#N/A</v>
      </c>
      <c r="S1400" s="6" t="e">
        <f>VLOOKUP($J1400,'Material category'!B:F,4,FALSE)*O1400</f>
        <v>#N/A</v>
      </c>
      <c r="T1400" s="6" t="e">
        <f t="shared" si="106"/>
        <v>#N/A</v>
      </c>
      <c r="U1400" s="6" t="e">
        <f t="shared" si="107"/>
        <v>#N/A</v>
      </c>
      <c r="V1400" s="2" t="e">
        <f>VLOOKUP($J1400,'Material category'!B:D,3,0)</f>
        <v>#N/A</v>
      </c>
      <c r="W1400" s="2" t="e">
        <f>VLOOKUP(G1400,'Cust Category'!A:C,3,0)</f>
        <v>#N/A</v>
      </c>
      <c r="X1400" s="2" t="e">
        <f>VLOOKUP(G1400,'Cust Category'!A:C,2,0)</f>
        <v>#N/A</v>
      </c>
      <c r="Y1400" s="31" t="e">
        <f t="shared" si="108"/>
        <v>#N/A</v>
      </c>
      <c r="Z1400" t="e">
        <f t="shared" si="109"/>
        <v>#N/A</v>
      </c>
    </row>
    <row r="1401" spans="1:26" hidden="1">
      <c r="A1401" s="179"/>
      <c r="B1401" s="178"/>
      <c r="C1401" s="178"/>
      <c r="D1401" s="178"/>
      <c r="E1401" s="178"/>
      <c r="F1401" s="178"/>
      <c r="G1401" s="178"/>
      <c r="H1401" s="178"/>
      <c r="I1401" s="178"/>
      <c r="J1401" s="178"/>
      <c r="K1401" s="178"/>
      <c r="L1401" s="180"/>
      <c r="M1401" s="181"/>
      <c r="N1401" s="2" t="e">
        <f>VLOOKUP($J1401,'Material category'!B:D,2,0)</f>
        <v>#N/A</v>
      </c>
      <c r="O1401" s="123" t="e">
        <f>VLOOKUP(E1401,'Billing Type Category'!A:C,3,0)*$L1401</f>
        <v>#N/A</v>
      </c>
      <c r="P1401" s="123" t="e">
        <f>VLOOKUP($J1401,'Material category'!B:F,5,FALSE)*O1401</f>
        <v>#N/A</v>
      </c>
      <c r="Q1401" s="123" t="e">
        <f t="shared" si="105"/>
        <v>#N/A</v>
      </c>
      <c r="R1401" s="6" t="e">
        <f>VLOOKUP(E1401,'Billing Type Category'!A:C,3,0)*M1401</f>
        <v>#N/A</v>
      </c>
      <c r="S1401" s="6" t="e">
        <f>VLOOKUP($J1401,'Material category'!B:F,4,FALSE)*O1401</f>
        <v>#N/A</v>
      </c>
      <c r="T1401" s="6" t="e">
        <f t="shared" si="106"/>
        <v>#N/A</v>
      </c>
      <c r="U1401" s="6" t="e">
        <f t="shared" si="107"/>
        <v>#N/A</v>
      </c>
      <c r="V1401" s="2" t="e">
        <f>VLOOKUP($J1401,'Material category'!B:D,3,0)</f>
        <v>#N/A</v>
      </c>
      <c r="W1401" s="2" t="e">
        <f>VLOOKUP(G1401,'Cust Category'!A:C,3,0)</f>
        <v>#N/A</v>
      </c>
      <c r="X1401" s="2" t="e">
        <f>VLOOKUP(G1401,'Cust Category'!A:C,2,0)</f>
        <v>#N/A</v>
      </c>
      <c r="Y1401" s="31" t="e">
        <f t="shared" si="108"/>
        <v>#N/A</v>
      </c>
      <c r="Z1401" t="e">
        <f t="shared" si="109"/>
        <v>#N/A</v>
      </c>
    </row>
    <row r="1402" spans="1:26" hidden="1">
      <c r="A1402" s="179"/>
      <c r="B1402" s="178"/>
      <c r="C1402" s="178"/>
      <c r="D1402" s="178"/>
      <c r="E1402" s="178"/>
      <c r="F1402" s="178"/>
      <c r="G1402" s="178"/>
      <c r="H1402" s="178"/>
      <c r="I1402" s="178"/>
      <c r="J1402" s="178"/>
      <c r="K1402" s="178"/>
      <c r="L1402" s="180"/>
      <c r="M1402" s="181"/>
      <c r="N1402" s="2" t="e">
        <f>VLOOKUP($J1402,'Material category'!B:D,2,0)</f>
        <v>#N/A</v>
      </c>
      <c r="O1402" s="123" t="e">
        <f>VLOOKUP(E1402,'Billing Type Category'!A:C,3,0)*$L1402</f>
        <v>#N/A</v>
      </c>
      <c r="P1402" s="123" t="e">
        <f>VLOOKUP($J1402,'Material category'!B:F,5,FALSE)*O1402</f>
        <v>#N/A</v>
      </c>
      <c r="Q1402" s="123" t="e">
        <f t="shared" si="105"/>
        <v>#N/A</v>
      </c>
      <c r="R1402" s="6" t="e">
        <f>VLOOKUP(E1402,'Billing Type Category'!A:C,3,0)*M1402</f>
        <v>#N/A</v>
      </c>
      <c r="S1402" s="6" t="e">
        <f>VLOOKUP($J1402,'Material category'!B:F,4,FALSE)*O1402</f>
        <v>#N/A</v>
      </c>
      <c r="T1402" s="6" t="e">
        <f t="shared" si="106"/>
        <v>#N/A</v>
      </c>
      <c r="U1402" s="6" t="e">
        <f t="shared" si="107"/>
        <v>#N/A</v>
      </c>
      <c r="V1402" s="2" t="e">
        <f>VLOOKUP($J1402,'Material category'!B:D,3,0)</f>
        <v>#N/A</v>
      </c>
      <c r="W1402" s="2" t="e">
        <f>VLOOKUP(G1402,'Cust Category'!A:C,3,0)</f>
        <v>#N/A</v>
      </c>
      <c r="X1402" s="2" t="e">
        <f>VLOOKUP(G1402,'Cust Category'!A:C,2,0)</f>
        <v>#N/A</v>
      </c>
      <c r="Y1402" s="31" t="e">
        <f t="shared" si="108"/>
        <v>#N/A</v>
      </c>
      <c r="Z1402" t="e">
        <f t="shared" si="109"/>
        <v>#N/A</v>
      </c>
    </row>
    <row r="1403" spans="1:26" hidden="1">
      <c r="A1403" s="179"/>
      <c r="B1403" s="178"/>
      <c r="C1403" s="178"/>
      <c r="D1403" s="178"/>
      <c r="E1403" s="178"/>
      <c r="F1403" s="178"/>
      <c r="G1403" s="178"/>
      <c r="H1403" s="178"/>
      <c r="I1403" s="178"/>
      <c r="J1403" s="178"/>
      <c r="K1403" s="178"/>
      <c r="L1403" s="180"/>
      <c r="M1403" s="181"/>
      <c r="N1403" s="2" t="e">
        <f>VLOOKUP($J1403,'Material category'!B:D,2,0)</f>
        <v>#N/A</v>
      </c>
      <c r="O1403" s="123" t="e">
        <f>VLOOKUP(E1403,'Billing Type Category'!A:C,3,0)*$L1403</f>
        <v>#N/A</v>
      </c>
      <c r="P1403" s="123" t="e">
        <f>VLOOKUP($J1403,'Material category'!B:F,5,FALSE)*O1403</f>
        <v>#N/A</v>
      </c>
      <c r="Q1403" s="123" t="e">
        <f t="shared" si="105"/>
        <v>#N/A</v>
      </c>
      <c r="R1403" s="6" t="e">
        <f>VLOOKUP(E1403,'Billing Type Category'!A:C,3,0)*M1403</f>
        <v>#N/A</v>
      </c>
      <c r="S1403" s="6" t="e">
        <f>VLOOKUP($J1403,'Material category'!B:F,4,FALSE)*O1403</f>
        <v>#N/A</v>
      </c>
      <c r="T1403" s="6" t="e">
        <f t="shared" si="106"/>
        <v>#N/A</v>
      </c>
      <c r="U1403" s="6" t="e">
        <f t="shared" si="107"/>
        <v>#N/A</v>
      </c>
      <c r="V1403" s="2" t="e">
        <f>VLOOKUP($J1403,'Material category'!B:D,3,0)</f>
        <v>#N/A</v>
      </c>
      <c r="W1403" s="2" t="e">
        <f>VLOOKUP(G1403,'Cust Category'!A:C,3,0)</f>
        <v>#N/A</v>
      </c>
      <c r="X1403" s="2" t="e">
        <f>VLOOKUP(G1403,'Cust Category'!A:C,2,0)</f>
        <v>#N/A</v>
      </c>
      <c r="Y1403" s="31" t="e">
        <f t="shared" si="108"/>
        <v>#N/A</v>
      </c>
      <c r="Z1403" t="e">
        <f t="shared" si="109"/>
        <v>#N/A</v>
      </c>
    </row>
    <row r="1404" spans="1:26" hidden="1">
      <c r="A1404" s="179"/>
      <c r="B1404" s="178"/>
      <c r="C1404" s="178"/>
      <c r="D1404" s="178"/>
      <c r="E1404" s="178"/>
      <c r="F1404" s="178"/>
      <c r="G1404" s="178"/>
      <c r="H1404" s="178"/>
      <c r="I1404" s="178"/>
      <c r="J1404" s="178"/>
      <c r="K1404" s="178"/>
      <c r="L1404" s="180"/>
      <c r="M1404" s="181"/>
      <c r="N1404" s="2" t="e">
        <f>VLOOKUP($J1404,'Material category'!B:D,2,0)</f>
        <v>#N/A</v>
      </c>
      <c r="O1404" s="123" t="e">
        <f>VLOOKUP(E1404,'Billing Type Category'!A:C,3,0)*$L1404</f>
        <v>#N/A</v>
      </c>
      <c r="P1404" s="123" t="e">
        <f>VLOOKUP($J1404,'Material category'!B:F,5,FALSE)*O1404</f>
        <v>#N/A</v>
      </c>
      <c r="Q1404" s="123" t="e">
        <f t="shared" si="105"/>
        <v>#N/A</v>
      </c>
      <c r="R1404" s="6" t="e">
        <f>VLOOKUP(E1404,'Billing Type Category'!A:C,3,0)*M1404</f>
        <v>#N/A</v>
      </c>
      <c r="S1404" s="6" t="e">
        <f>VLOOKUP($J1404,'Material category'!B:F,4,FALSE)*O1404</f>
        <v>#N/A</v>
      </c>
      <c r="T1404" s="6" t="e">
        <f t="shared" si="106"/>
        <v>#N/A</v>
      </c>
      <c r="U1404" s="6" t="e">
        <f t="shared" si="107"/>
        <v>#N/A</v>
      </c>
      <c r="V1404" s="2" t="e">
        <f>VLOOKUP($J1404,'Material category'!B:D,3,0)</f>
        <v>#N/A</v>
      </c>
      <c r="W1404" s="2" t="e">
        <f>VLOOKUP(G1404,'Cust Category'!A:C,3,0)</f>
        <v>#N/A</v>
      </c>
      <c r="X1404" s="2" t="e">
        <f>VLOOKUP(G1404,'Cust Category'!A:C,2,0)</f>
        <v>#N/A</v>
      </c>
      <c r="Y1404" s="31" t="e">
        <f t="shared" si="108"/>
        <v>#N/A</v>
      </c>
      <c r="Z1404" t="e">
        <f t="shared" si="109"/>
        <v>#N/A</v>
      </c>
    </row>
    <row r="1405" spans="1:26" hidden="1">
      <c r="A1405" s="179"/>
      <c r="B1405" s="178"/>
      <c r="C1405" s="178"/>
      <c r="D1405" s="178"/>
      <c r="E1405" s="178"/>
      <c r="F1405" s="178"/>
      <c r="G1405" s="178"/>
      <c r="H1405" s="178"/>
      <c r="I1405" s="178"/>
      <c r="J1405" s="178"/>
      <c r="K1405" s="178"/>
      <c r="L1405" s="180"/>
      <c r="M1405" s="181"/>
      <c r="N1405" s="2" t="e">
        <f>VLOOKUP($J1405,'Material category'!B:D,2,0)</f>
        <v>#N/A</v>
      </c>
      <c r="O1405" s="123" t="e">
        <f>VLOOKUP(E1405,'Billing Type Category'!A:C,3,0)*$L1405</f>
        <v>#N/A</v>
      </c>
      <c r="P1405" s="123" t="e">
        <f>VLOOKUP($J1405,'Material category'!B:F,5,FALSE)*O1405</f>
        <v>#N/A</v>
      </c>
      <c r="Q1405" s="123" t="e">
        <f t="shared" si="105"/>
        <v>#N/A</v>
      </c>
      <c r="R1405" s="6" t="e">
        <f>VLOOKUP(E1405,'Billing Type Category'!A:C,3,0)*M1405</f>
        <v>#N/A</v>
      </c>
      <c r="S1405" s="6" t="e">
        <f>VLOOKUP($J1405,'Material category'!B:F,4,FALSE)*O1405</f>
        <v>#N/A</v>
      </c>
      <c r="T1405" s="6" t="e">
        <f t="shared" si="106"/>
        <v>#N/A</v>
      </c>
      <c r="U1405" s="6" t="e">
        <f t="shared" si="107"/>
        <v>#N/A</v>
      </c>
      <c r="V1405" s="2" t="e">
        <f>VLOOKUP($J1405,'Material category'!B:D,3,0)</f>
        <v>#N/A</v>
      </c>
      <c r="W1405" s="2" t="e">
        <f>VLOOKUP(G1405,'Cust Category'!A:C,3,0)</f>
        <v>#N/A</v>
      </c>
      <c r="X1405" s="2" t="e">
        <f>VLOOKUP(G1405,'Cust Category'!A:C,2,0)</f>
        <v>#N/A</v>
      </c>
      <c r="Y1405" s="31" t="e">
        <f t="shared" si="108"/>
        <v>#N/A</v>
      </c>
      <c r="Z1405" t="e">
        <f t="shared" si="109"/>
        <v>#N/A</v>
      </c>
    </row>
    <row r="1406" spans="1:26" hidden="1">
      <c r="A1406" s="179"/>
      <c r="B1406" s="178"/>
      <c r="C1406" s="178"/>
      <c r="D1406" s="178"/>
      <c r="E1406" s="178"/>
      <c r="F1406" s="178"/>
      <c r="G1406" s="178"/>
      <c r="H1406" s="178"/>
      <c r="I1406" s="178"/>
      <c r="J1406" s="178"/>
      <c r="K1406" s="178"/>
      <c r="L1406" s="180"/>
      <c r="M1406" s="181"/>
      <c r="N1406" s="2" t="e">
        <f>VLOOKUP($J1406,'Material category'!B:D,2,0)</f>
        <v>#N/A</v>
      </c>
      <c r="O1406" s="123" t="e">
        <f>VLOOKUP(E1406,'Billing Type Category'!A:C,3,0)*$L1406</f>
        <v>#N/A</v>
      </c>
      <c r="P1406" s="123" t="e">
        <f>VLOOKUP($J1406,'Material category'!B:F,5,FALSE)*O1406</f>
        <v>#N/A</v>
      </c>
      <c r="Q1406" s="123" t="e">
        <f t="shared" si="105"/>
        <v>#N/A</v>
      </c>
      <c r="R1406" s="6" t="e">
        <f>VLOOKUP(E1406,'Billing Type Category'!A:C,3,0)*M1406</f>
        <v>#N/A</v>
      </c>
      <c r="S1406" s="6" t="e">
        <f>VLOOKUP($J1406,'Material category'!B:F,4,FALSE)*O1406</f>
        <v>#N/A</v>
      </c>
      <c r="T1406" s="6" t="e">
        <f t="shared" si="106"/>
        <v>#N/A</v>
      </c>
      <c r="U1406" s="6" t="e">
        <f t="shared" si="107"/>
        <v>#N/A</v>
      </c>
      <c r="V1406" s="2" t="e">
        <f>VLOOKUP($J1406,'Material category'!B:D,3,0)</f>
        <v>#N/A</v>
      </c>
      <c r="W1406" s="2" t="e">
        <f>VLOOKUP(G1406,'Cust Category'!A:C,3,0)</f>
        <v>#N/A</v>
      </c>
      <c r="X1406" s="2" t="e">
        <f>VLOOKUP(G1406,'Cust Category'!A:C,2,0)</f>
        <v>#N/A</v>
      </c>
      <c r="Y1406" s="31" t="e">
        <f t="shared" si="108"/>
        <v>#N/A</v>
      </c>
      <c r="Z1406" t="e">
        <f t="shared" si="109"/>
        <v>#N/A</v>
      </c>
    </row>
    <row r="1407" spans="1:26" hidden="1">
      <c r="A1407" s="179"/>
      <c r="B1407" s="178"/>
      <c r="C1407" s="178"/>
      <c r="D1407" s="178"/>
      <c r="E1407" s="178"/>
      <c r="F1407" s="178"/>
      <c r="G1407" s="178"/>
      <c r="H1407" s="178"/>
      <c r="I1407" s="178"/>
      <c r="J1407" s="178"/>
      <c r="K1407" s="178"/>
      <c r="L1407" s="180"/>
      <c r="M1407" s="181"/>
      <c r="N1407" s="2" t="e">
        <f>VLOOKUP($J1407,'Material category'!B:D,2,0)</f>
        <v>#N/A</v>
      </c>
      <c r="O1407" s="123" t="e">
        <f>VLOOKUP(E1407,'Billing Type Category'!A:C,3,0)*$L1407</f>
        <v>#N/A</v>
      </c>
      <c r="P1407" s="123" t="e">
        <f>VLOOKUP($J1407,'Material category'!B:F,5,FALSE)*O1407</f>
        <v>#N/A</v>
      </c>
      <c r="Q1407" s="123" t="e">
        <f t="shared" si="105"/>
        <v>#N/A</v>
      </c>
      <c r="R1407" s="6" t="e">
        <f>VLOOKUP(E1407,'Billing Type Category'!A:C,3,0)*M1407</f>
        <v>#N/A</v>
      </c>
      <c r="S1407" s="6" t="e">
        <f>VLOOKUP($J1407,'Material category'!B:F,4,FALSE)*O1407</f>
        <v>#N/A</v>
      </c>
      <c r="T1407" s="6" t="e">
        <f t="shared" si="106"/>
        <v>#N/A</v>
      </c>
      <c r="U1407" s="6" t="e">
        <f t="shared" si="107"/>
        <v>#N/A</v>
      </c>
      <c r="V1407" s="2" t="e">
        <f>VLOOKUP($J1407,'Material category'!B:D,3,0)</f>
        <v>#N/A</v>
      </c>
      <c r="W1407" s="2" t="e">
        <f>VLOOKUP(G1407,'Cust Category'!A:C,3,0)</f>
        <v>#N/A</v>
      </c>
      <c r="X1407" s="2" t="e">
        <f>VLOOKUP(G1407,'Cust Category'!A:C,2,0)</f>
        <v>#N/A</v>
      </c>
      <c r="Y1407" s="31" t="e">
        <f t="shared" si="108"/>
        <v>#N/A</v>
      </c>
      <c r="Z1407" t="e">
        <f t="shared" si="109"/>
        <v>#N/A</v>
      </c>
    </row>
    <row r="1408" spans="1:26" hidden="1">
      <c r="A1408" s="179"/>
      <c r="B1408" s="178"/>
      <c r="C1408" s="178"/>
      <c r="D1408" s="178"/>
      <c r="E1408" s="178"/>
      <c r="F1408" s="178"/>
      <c r="G1408" s="178"/>
      <c r="H1408" s="178"/>
      <c r="I1408" s="178"/>
      <c r="J1408" s="178"/>
      <c r="K1408" s="178"/>
      <c r="L1408" s="180"/>
      <c r="M1408" s="181"/>
      <c r="N1408" s="2" t="e">
        <f>VLOOKUP($J1408,'Material category'!B:D,2,0)</f>
        <v>#N/A</v>
      </c>
      <c r="O1408" s="123" t="e">
        <f>VLOOKUP(E1408,'Billing Type Category'!A:C,3,0)*$L1408</f>
        <v>#N/A</v>
      </c>
      <c r="P1408" s="123" t="e">
        <f>VLOOKUP($J1408,'Material category'!B:F,5,FALSE)*O1408</f>
        <v>#N/A</v>
      </c>
      <c r="Q1408" s="123" t="e">
        <f t="shared" si="105"/>
        <v>#N/A</v>
      </c>
      <c r="R1408" s="6" t="e">
        <f>VLOOKUP(E1408,'Billing Type Category'!A:C,3,0)*M1408</f>
        <v>#N/A</v>
      </c>
      <c r="S1408" s="6" t="e">
        <f>VLOOKUP($J1408,'Material category'!B:F,4,FALSE)*O1408</f>
        <v>#N/A</v>
      </c>
      <c r="T1408" s="6" t="e">
        <f t="shared" si="106"/>
        <v>#N/A</v>
      </c>
      <c r="U1408" s="6" t="e">
        <f t="shared" si="107"/>
        <v>#N/A</v>
      </c>
      <c r="V1408" s="2" t="e">
        <f>VLOOKUP($J1408,'Material category'!B:D,3,0)</f>
        <v>#N/A</v>
      </c>
      <c r="W1408" s="2" t="e">
        <f>VLOOKUP(G1408,'Cust Category'!A:C,3,0)</f>
        <v>#N/A</v>
      </c>
      <c r="X1408" s="2" t="e">
        <f>VLOOKUP(G1408,'Cust Category'!A:C,2,0)</f>
        <v>#N/A</v>
      </c>
      <c r="Y1408" s="31" t="e">
        <f t="shared" si="108"/>
        <v>#N/A</v>
      </c>
      <c r="Z1408" t="e">
        <f t="shared" si="109"/>
        <v>#N/A</v>
      </c>
    </row>
    <row r="1409" spans="1:26" hidden="1">
      <c r="A1409" s="179"/>
      <c r="B1409" s="178"/>
      <c r="C1409" s="178"/>
      <c r="D1409" s="178"/>
      <c r="E1409" s="178"/>
      <c r="F1409" s="178"/>
      <c r="G1409" s="178"/>
      <c r="H1409" s="178"/>
      <c r="I1409" s="178"/>
      <c r="J1409" s="178"/>
      <c r="K1409" s="178"/>
      <c r="L1409" s="180"/>
      <c r="M1409" s="181"/>
      <c r="N1409" s="2" t="e">
        <f>VLOOKUP($J1409,'Material category'!B:D,2,0)</f>
        <v>#N/A</v>
      </c>
      <c r="O1409" s="123" t="e">
        <f>VLOOKUP(E1409,'Billing Type Category'!A:C,3,0)*$L1409</f>
        <v>#N/A</v>
      </c>
      <c r="P1409" s="123" t="e">
        <f>VLOOKUP($J1409,'Material category'!B:F,5,FALSE)*O1409</f>
        <v>#N/A</v>
      </c>
      <c r="Q1409" s="123" t="e">
        <f t="shared" si="105"/>
        <v>#N/A</v>
      </c>
      <c r="R1409" s="6" t="e">
        <f>VLOOKUP(E1409,'Billing Type Category'!A:C,3,0)*M1409</f>
        <v>#N/A</v>
      </c>
      <c r="S1409" s="6" t="e">
        <f>VLOOKUP($J1409,'Material category'!B:F,4,FALSE)*O1409</f>
        <v>#N/A</v>
      </c>
      <c r="T1409" s="6" t="e">
        <f t="shared" si="106"/>
        <v>#N/A</v>
      </c>
      <c r="U1409" s="6" t="e">
        <f t="shared" si="107"/>
        <v>#N/A</v>
      </c>
      <c r="V1409" s="2" t="e">
        <f>VLOOKUP($J1409,'Material category'!B:D,3,0)</f>
        <v>#N/A</v>
      </c>
      <c r="W1409" s="2" t="e">
        <f>VLOOKUP(G1409,'Cust Category'!A:C,3,0)</f>
        <v>#N/A</v>
      </c>
      <c r="X1409" s="2" t="e">
        <f>VLOOKUP(G1409,'Cust Category'!A:C,2,0)</f>
        <v>#N/A</v>
      </c>
      <c r="Y1409" s="31" t="e">
        <f t="shared" si="108"/>
        <v>#N/A</v>
      </c>
      <c r="Z1409" t="e">
        <f t="shared" si="109"/>
        <v>#N/A</v>
      </c>
    </row>
    <row r="1410" spans="1:26" hidden="1">
      <c r="A1410" s="179"/>
      <c r="B1410" s="178"/>
      <c r="C1410" s="178"/>
      <c r="D1410" s="178"/>
      <c r="E1410" s="178"/>
      <c r="F1410" s="178"/>
      <c r="G1410" s="178"/>
      <c r="H1410" s="178"/>
      <c r="I1410" s="178"/>
      <c r="J1410" s="178"/>
      <c r="K1410" s="178"/>
      <c r="L1410" s="180"/>
      <c r="M1410" s="181"/>
      <c r="N1410" s="2" t="e">
        <f>VLOOKUP($J1410,'Material category'!B:D,2,0)</f>
        <v>#N/A</v>
      </c>
      <c r="O1410" s="123" t="e">
        <f>VLOOKUP(E1410,'Billing Type Category'!A:C,3,0)*$L1410</f>
        <v>#N/A</v>
      </c>
      <c r="P1410" s="123" t="e">
        <f>VLOOKUP($J1410,'Material category'!B:F,5,FALSE)*O1410</f>
        <v>#N/A</v>
      </c>
      <c r="Q1410" s="123" t="e">
        <f t="shared" ref="Q1410:Q1473" si="110">P1410-R1410</f>
        <v>#N/A</v>
      </c>
      <c r="R1410" s="6" t="e">
        <f>VLOOKUP(E1410,'Billing Type Category'!A:C,3,0)*M1410</f>
        <v>#N/A</v>
      </c>
      <c r="S1410" s="6" t="e">
        <f>VLOOKUP($J1410,'Material category'!B:F,4,FALSE)*O1410</f>
        <v>#N/A</v>
      </c>
      <c r="T1410" s="6" t="e">
        <f t="shared" ref="T1410:T1473" si="111">S1410*7/107</f>
        <v>#N/A</v>
      </c>
      <c r="U1410" s="6" t="e">
        <f t="shared" ref="U1410:U1473" si="112">R1410+T1410</f>
        <v>#N/A</v>
      </c>
      <c r="V1410" s="2" t="e">
        <f>VLOOKUP($J1410,'Material category'!B:D,3,0)</f>
        <v>#N/A</v>
      </c>
      <c r="W1410" s="2" t="e">
        <f>VLOOKUP(G1410,'Cust Category'!A:C,3,0)</f>
        <v>#N/A</v>
      </c>
      <c r="X1410" s="2" t="e">
        <f>VLOOKUP(G1410,'Cust Category'!A:C,2,0)</f>
        <v>#N/A</v>
      </c>
      <c r="Y1410" s="31" t="e">
        <f t="shared" ref="Y1410:Y1473" si="113">P1410/O1410</f>
        <v>#N/A</v>
      </c>
      <c r="Z1410" t="e">
        <f t="shared" ref="Z1410:Z1473" si="114">S1410/O1410</f>
        <v>#N/A</v>
      </c>
    </row>
    <row r="1411" spans="1:26" hidden="1">
      <c r="A1411" s="179"/>
      <c r="B1411" s="178"/>
      <c r="C1411" s="178"/>
      <c r="D1411" s="178"/>
      <c r="E1411" s="178"/>
      <c r="F1411" s="178"/>
      <c r="G1411" s="178"/>
      <c r="H1411" s="178"/>
      <c r="I1411" s="178"/>
      <c r="J1411" s="178"/>
      <c r="K1411" s="178"/>
      <c r="L1411" s="180"/>
      <c r="M1411" s="181"/>
      <c r="N1411" s="2" t="e">
        <f>VLOOKUP($J1411,'Material category'!B:D,2,0)</f>
        <v>#N/A</v>
      </c>
      <c r="O1411" s="123" t="e">
        <f>VLOOKUP(E1411,'Billing Type Category'!A:C,3,0)*$L1411</f>
        <v>#N/A</v>
      </c>
      <c r="P1411" s="123" t="e">
        <f>VLOOKUP($J1411,'Material category'!B:F,5,FALSE)*O1411</f>
        <v>#N/A</v>
      </c>
      <c r="Q1411" s="123" t="e">
        <f t="shared" si="110"/>
        <v>#N/A</v>
      </c>
      <c r="R1411" s="6" t="e">
        <f>VLOOKUP(E1411,'Billing Type Category'!A:C,3,0)*M1411</f>
        <v>#N/A</v>
      </c>
      <c r="S1411" s="6" t="e">
        <f>VLOOKUP($J1411,'Material category'!B:F,4,FALSE)*O1411</f>
        <v>#N/A</v>
      </c>
      <c r="T1411" s="6" t="e">
        <f t="shared" si="111"/>
        <v>#N/A</v>
      </c>
      <c r="U1411" s="6" t="e">
        <f t="shared" si="112"/>
        <v>#N/A</v>
      </c>
      <c r="V1411" s="2" t="e">
        <f>VLOOKUP($J1411,'Material category'!B:D,3,0)</f>
        <v>#N/A</v>
      </c>
      <c r="W1411" s="2" t="e">
        <f>VLOOKUP(G1411,'Cust Category'!A:C,3,0)</f>
        <v>#N/A</v>
      </c>
      <c r="X1411" s="2" t="e">
        <f>VLOOKUP(G1411,'Cust Category'!A:C,2,0)</f>
        <v>#N/A</v>
      </c>
      <c r="Y1411" s="31" t="e">
        <f t="shared" si="113"/>
        <v>#N/A</v>
      </c>
      <c r="Z1411" t="e">
        <f t="shared" si="114"/>
        <v>#N/A</v>
      </c>
    </row>
    <row r="1412" spans="1:26" hidden="1">
      <c r="A1412" s="179"/>
      <c r="B1412" s="178"/>
      <c r="C1412" s="178"/>
      <c r="D1412" s="178"/>
      <c r="E1412" s="178"/>
      <c r="F1412" s="178"/>
      <c r="G1412" s="178"/>
      <c r="H1412" s="178"/>
      <c r="I1412" s="178"/>
      <c r="J1412" s="178"/>
      <c r="K1412" s="178"/>
      <c r="L1412" s="180"/>
      <c r="M1412" s="181"/>
      <c r="N1412" s="2" t="e">
        <f>VLOOKUP($J1412,'Material category'!B:D,2,0)</f>
        <v>#N/A</v>
      </c>
      <c r="O1412" s="123" t="e">
        <f>VLOOKUP(E1412,'Billing Type Category'!A:C,3,0)*$L1412</f>
        <v>#N/A</v>
      </c>
      <c r="P1412" s="123" t="e">
        <f>VLOOKUP($J1412,'Material category'!B:F,5,FALSE)*O1412</f>
        <v>#N/A</v>
      </c>
      <c r="Q1412" s="123" t="e">
        <f t="shared" si="110"/>
        <v>#N/A</v>
      </c>
      <c r="R1412" s="6" t="e">
        <f>VLOOKUP(E1412,'Billing Type Category'!A:C,3,0)*M1412</f>
        <v>#N/A</v>
      </c>
      <c r="S1412" s="6" t="e">
        <f>VLOOKUP($J1412,'Material category'!B:F,4,FALSE)*O1412</f>
        <v>#N/A</v>
      </c>
      <c r="T1412" s="6" t="e">
        <f t="shared" si="111"/>
        <v>#N/A</v>
      </c>
      <c r="U1412" s="6" t="e">
        <f t="shared" si="112"/>
        <v>#N/A</v>
      </c>
      <c r="V1412" s="2" t="e">
        <f>VLOOKUP($J1412,'Material category'!B:D,3,0)</f>
        <v>#N/A</v>
      </c>
      <c r="W1412" s="2" t="e">
        <f>VLOOKUP(G1412,'Cust Category'!A:C,3,0)</f>
        <v>#N/A</v>
      </c>
      <c r="X1412" s="2" t="e">
        <f>VLOOKUP(G1412,'Cust Category'!A:C,2,0)</f>
        <v>#N/A</v>
      </c>
      <c r="Y1412" s="31" t="e">
        <f t="shared" si="113"/>
        <v>#N/A</v>
      </c>
      <c r="Z1412" t="e">
        <f t="shared" si="114"/>
        <v>#N/A</v>
      </c>
    </row>
    <row r="1413" spans="1:26" hidden="1">
      <c r="A1413" s="179"/>
      <c r="B1413" s="178"/>
      <c r="C1413" s="178"/>
      <c r="D1413" s="178"/>
      <c r="E1413" s="178"/>
      <c r="F1413" s="178"/>
      <c r="G1413" s="178"/>
      <c r="H1413" s="178"/>
      <c r="I1413" s="178"/>
      <c r="J1413" s="178"/>
      <c r="K1413" s="178"/>
      <c r="L1413" s="180"/>
      <c r="M1413" s="181"/>
      <c r="N1413" s="2" t="e">
        <f>VLOOKUP($J1413,'Material category'!B:D,2,0)</f>
        <v>#N/A</v>
      </c>
      <c r="O1413" s="123" t="e">
        <f>VLOOKUP(E1413,'Billing Type Category'!A:C,3,0)*$L1413</f>
        <v>#N/A</v>
      </c>
      <c r="P1413" s="123" t="e">
        <f>VLOOKUP($J1413,'Material category'!B:F,5,FALSE)*O1413</f>
        <v>#N/A</v>
      </c>
      <c r="Q1413" s="123" t="e">
        <f t="shared" si="110"/>
        <v>#N/A</v>
      </c>
      <c r="R1413" s="6" t="e">
        <f>VLOOKUP(E1413,'Billing Type Category'!A:C,3,0)*M1413</f>
        <v>#N/A</v>
      </c>
      <c r="S1413" s="6" t="e">
        <f>VLOOKUP($J1413,'Material category'!B:F,4,FALSE)*O1413</f>
        <v>#N/A</v>
      </c>
      <c r="T1413" s="6" t="e">
        <f t="shared" si="111"/>
        <v>#N/A</v>
      </c>
      <c r="U1413" s="6" t="e">
        <f t="shared" si="112"/>
        <v>#N/A</v>
      </c>
      <c r="V1413" s="2" t="e">
        <f>VLOOKUP($J1413,'Material category'!B:D,3,0)</f>
        <v>#N/A</v>
      </c>
      <c r="W1413" s="2" t="e">
        <f>VLOOKUP(G1413,'Cust Category'!A:C,3,0)</f>
        <v>#N/A</v>
      </c>
      <c r="X1413" s="2" t="e">
        <f>VLOOKUP(G1413,'Cust Category'!A:C,2,0)</f>
        <v>#N/A</v>
      </c>
      <c r="Y1413" s="31" t="e">
        <f t="shared" si="113"/>
        <v>#N/A</v>
      </c>
      <c r="Z1413" t="e">
        <f t="shared" si="114"/>
        <v>#N/A</v>
      </c>
    </row>
    <row r="1414" spans="1:26" hidden="1">
      <c r="A1414" s="179"/>
      <c r="B1414" s="178"/>
      <c r="C1414" s="178"/>
      <c r="D1414" s="178"/>
      <c r="E1414" s="178"/>
      <c r="F1414" s="178"/>
      <c r="G1414" s="178"/>
      <c r="H1414" s="178"/>
      <c r="I1414" s="178"/>
      <c r="J1414" s="178"/>
      <c r="K1414" s="178"/>
      <c r="L1414" s="180"/>
      <c r="M1414" s="181"/>
      <c r="N1414" s="2" t="e">
        <f>VLOOKUP($J1414,'Material category'!B:D,2,0)</f>
        <v>#N/A</v>
      </c>
      <c r="O1414" s="123" t="e">
        <f>VLOOKUP(E1414,'Billing Type Category'!A:C,3,0)*$L1414</f>
        <v>#N/A</v>
      </c>
      <c r="P1414" s="123" t="e">
        <f>VLOOKUP($J1414,'Material category'!B:F,5,FALSE)*O1414</f>
        <v>#N/A</v>
      </c>
      <c r="Q1414" s="123" t="e">
        <f t="shared" si="110"/>
        <v>#N/A</v>
      </c>
      <c r="R1414" s="6" t="e">
        <f>VLOOKUP(E1414,'Billing Type Category'!A:C,3,0)*M1414</f>
        <v>#N/A</v>
      </c>
      <c r="S1414" s="6" t="e">
        <f>VLOOKUP($J1414,'Material category'!B:F,4,FALSE)*O1414</f>
        <v>#N/A</v>
      </c>
      <c r="T1414" s="6" t="e">
        <f t="shared" si="111"/>
        <v>#N/A</v>
      </c>
      <c r="U1414" s="6" t="e">
        <f t="shared" si="112"/>
        <v>#N/A</v>
      </c>
      <c r="V1414" s="2" t="e">
        <f>VLOOKUP($J1414,'Material category'!B:D,3,0)</f>
        <v>#N/A</v>
      </c>
      <c r="W1414" s="2" t="e">
        <f>VLOOKUP(G1414,'Cust Category'!A:C,3,0)</f>
        <v>#N/A</v>
      </c>
      <c r="X1414" s="2" t="e">
        <f>VLOOKUP(G1414,'Cust Category'!A:C,2,0)</f>
        <v>#N/A</v>
      </c>
      <c r="Y1414" s="31" t="e">
        <f t="shared" si="113"/>
        <v>#N/A</v>
      </c>
      <c r="Z1414" t="e">
        <f t="shared" si="114"/>
        <v>#N/A</v>
      </c>
    </row>
    <row r="1415" spans="1:26" hidden="1">
      <c r="A1415" s="179"/>
      <c r="B1415" s="178"/>
      <c r="C1415" s="178"/>
      <c r="D1415" s="178"/>
      <c r="E1415" s="178"/>
      <c r="F1415" s="178"/>
      <c r="G1415" s="178"/>
      <c r="H1415" s="178"/>
      <c r="I1415" s="178"/>
      <c r="J1415" s="178"/>
      <c r="K1415" s="178"/>
      <c r="L1415" s="180"/>
      <c r="M1415" s="181"/>
      <c r="N1415" s="2" t="e">
        <f>VLOOKUP($J1415,'Material category'!B:D,2,0)</f>
        <v>#N/A</v>
      </c>
      <c r="O1415" s="123" t="e">
        <f>VLOOKUP(E1415,'Billing Type Category'!A:C,3,0)*$L1415</f>
        <v>#N/A</v>
      </c>
      <c r="P1415" s="123" t="e">
        <f>VLOOKUP($J1415,'Material category'!B:F,5,FALSE)*O1415</f>
        <v>#N/A</v>
      </c>
      <c r="Q1415" s="123" t="e">
        <f t="shared" si="110"/>
        <v>#N/A</v>
      </c>
      <c r="R1415" s="6" t="e">
        <f>VLOOKUP(E1415,'Billing Type Category'!A:C,3,0)*M1415</f>
        <v>#N/A</v>
      </c>
      <c r="S1415" s="6" t="e">
        <f>VLOOKUP($J1415,'Material category'!B:F,4,FALSE)*O1415</f>
        <v>#N/A</v>
      </c>
      <c r="T1415" s="6" t="e">
        <f t="shared" si="111"/>
        <v>#N/A</v>
      </c>
      <c r="U1415" s="6" t="e">
        <f t="shared" si="112"/>
        <v>#N/A</v>
      </c>
      <c r="V1415" s="2" t="e">
        <f>VLOOKUP($J1415,'Material category'!B:D,3,0)</f>
        <v>#N/A</v>
      </c>
      <c r="W1415" s="2" t="e">
        <f>VLOOKUP(G1415,'Cust Category'!A:C,3,0)</f>
        <v>#N/A</v>
      </c>
      <c r="X1415" s="2" t="e">
        <f>VLOOKUP(G1415,'Cust Category'!A:C,2,0)</f>
        <v>#N/A</v>
      </c>
      <c r="Y1415" s="31" t="e">
        <f t="shared" si="113"/>
        <v>#N/A</v>
      </c>
      <c r="Z1415" t="e">
        <f t="shared" si="114"/>
        <v>#N/A</v>
      </c>
    </row>
    <row r="1416" spans="1:26" hidden="1">
      <c r="A1416" s="179"/>
      <c r="B1416" s="178"/>
      <c r="C1416" s="178"/>
      <c r="D1416" s="178"/>
      <c r="E1416" s="178"/>
      <c r="F1416" s="178"/>
      <c r="G1416" s="178"/>
      <c r="H1416" s="178"/>
      <c r="I1416" s="178"/>
      <c r="J1416" s="178"/>
      <c r="K1416" s="178"/>
      <c r="L1416" s="180"/>
      <c r="M1416" s="181"/>
      <c r="N1416" s="2" t="e">
        <f>VLOOKUP($J1416,'Material category'!B:D,2,0)</f>
        <v>#N/A</v>
      </c>
      <c r="O1416" s="123" t="e">
        <f>VLOOKUP(E1416,'Billing Type Category'!A:C,3,0)*$L1416</f>
        <v>#N/A</v>
      </c>
      <c r="P1416" s="123" t="e">
        <f>VLOOKUP($J1416,'Material category'!B:F,5,FALSE)*O1416</f>
        <v>#N/A</v>
      </c>
      <c r="Q1416" s="123" t="e">
        <f t="shared" si="110"/>
        <v>#N/A</v>
      </c>
      <c r="R1416" s="6" t="e">
        <f>VLOOKUP(E1416,'Billing Type Category'!A:C,3,0)*M1416</f>
        <v>#N/A</v>
      </c>
      <c r="S1416" s="6" t="e">
        <f>VLOOKUP($J1416,'Material category'!B:F,4,FALSE)*O1416</f>
        <v>#N/A</v>
      </c>
      <c r="T1416" s="6" t="e">
        <f t="shared" si="111"/>
        <v>#N/A</v>
      </c>
      <c r="U1416" s="6" t="e">
        <f t="shared" si="112"/>
        <v>#N/A</v>
      </c>
      <c r="V1416" s="2" t="e">
        <f>VLOOKUP($J1416,'Material category'!B:D,3,0)</f>
        <v>#N/A</v>
      </c>
      <c r="W1416" s="2" t="e">
        <f>VLOOKUP(G1416,'Cust Category'!A:C,3,0)</f>
        <v>#N/A</v>
      </c>
      <c r="X1416" s="2" t="e">
        <f>VLOOKUP(G1416,'Cust Category'!A:C,2,0)</f>
        <v>#N/A</v>
      </c>
      <c r="Y1416" s="31" t="e">
        <f t="shared" si="113"/>
        <v>#N/A</v>
      </c>
      <c r="Z1416" t="e">
        <f t="shared" si="114"/>
        <v>#N/A</v>
      </c>
    </row>
    <row r="1417" spans="1:26" hidden="1">
      <c r="A1417" s="179"/>
      <c r="B1417" s="178"/>
      <c r="C1417" s="178"/>
      <c r="D1417" s="178"/>
      <c r="E1417" s="178"/>
      <c r="F1417" s="178"/>
      <c r="G1417" s="178"/>
      <c r="H1417" s="178"/>
      <c r="I1417" s="178"/>
      <c r="J1417" s="178"/>
      <c r="K1417" s="178"/>
      <c r="L1417" s="180"/>
      <c r="M1417" s="181"/>
      <c r="N1417" s="2" t="e">
        <f>VLOOKUP($J1417,'Material category'!B:D,2,0)</f>
        <v>#N/A</v>
      </c>
      <c r="O1417" s="123" t="e">
        <f>VLOOKUP(E1417,'Billing Type Category'!A:C,3,0)*$L1417</f>
        <v>#N/A</v>
      </c>
      <c r="P1417" s="123" t="e">
        <f>VLOOKUP($J1417,'Material category'!B:F,5,FALSE)*O1417</f>
        <v>#N/A</v>
      </c>
      <c r="Q1417" s="123" t="e">
        <f t="shared" si="110"/>
        <v>#N/A</v>
      </c>
      <c r="R1417" s="6" t="e">
        <f>VLOOKUP(E1417,'Billing Type Category'!A:C,3,0)*M1417</f>
        <v>#N/A</v>
      </c>
      <c r="S1417" s="6" t="e">
        <f>VLOOKUP($J1417,'Material category'!B:F,4,FALSE)*O1417</f>
        <v>#N/A</v>
      </c>
      <c r="T1417" s="6" t="e">
        <f t="shared" si="111"/>
        <v>#N/A</v>
      </c>
      <c r="U1417" s="6" t="e">
        <f t="shared" si="112"/>
        <v>#N/A</v>
      </c>
      <c r="V1417" s="2" t="e">
        <f>VLOOKUP($J1417,'Material category'!B:D,3,0)</f>
        <v>#N/A</v>
      </c>
      <c r="W1417" s="2" t="e">
        <f>VLOOKUP(G1417,'Cust Category'!A:C,3,0)</f>
        <v>#N/A</v>
      </c>
      <c r="X1417" s="2" t="e">
        <f>VLOOKUP(G1417,'Cust Category'!A:C,2,0)</f>
        <v>#N/A</v>
      </c>
      <c r="Y1417" s="31" t="e">
        <f t="shared" si="113"/>
        <v>#N/A</v>
      </c>
      <c r="Z1417" t="e">
        <f t="shared" si="114"/>
        <v>#N/A</v>
      </c>
    </row>
    <row r="1418" spans="1:26" hidden="1">
      <c r="A1418" s="179"/>
      <c r="B1418" s="178"/>
      <c r="C1418" s="178"/>
      <c r="D1418" s="178"/>
      <c r="E1418" s="178"/>
      <c r="F1418" s="178"/>
      <c r="G1418" s="178"/>
      <c r="H1418" s="178"/>
      <c r="I1418" s="178"/>
      <c r="J1418" s="178"/>
      <c r="K1418" s="178"/>
      <c r="L1418" s="180"/>
      <c r="M1418" s="181"/>
      <c r="N1418" s="2" t="e">
        <f>VLOOKUP($J1418,'Material category'!B:D,2,0)</f>
        <v>#N/A</v>
      </c>
      <c r="O1418" s="123" t="e">
        <f>VLOOKUP(E1418,'Billing Type Category'!A:C,3,0)*$L1418</f>
        <v>#N/A</v>
      </c>
      <c r="P1418" s="123" t="e">
        <f>VLOOKUP($J1418,'Material category'!B:F,5,FALSE)*O1418</f>
        <v>#N/A</v>
      </c>
      <c r="Q1418" s="123" t="e">
        <f t="shared" si="110"/>
        <v>#N/A</v>
      </c>
      <c r="R1418" s="6" t="e">
        <f>VLOOKUP(E1418,'Billing Type Category'!A:C,3,0)*M1418</f>
        <v>#N/A</v>
      </c>
      <c r="S1418" s="6" t="e">
        <f>VLOOKUP($J1418,'Material category'!B:F,4,FALSE)*O1418</f>
        <v>#N/A</v>
      </c>
      <c r="T1418" s="6" t="e">
        <f t="shared" si="111"/>
        <v>#N/A</v>
      </c>
      <c r="U1418" s="6" t="e">
        <f t="shared" si="112"/>
        <v>#N/A</v>
      </c>
      <c r="V1418" s="2" t="e">
        <f>VLOOKUP($J1418,'Material category'!B:D,3,0)</f>
        <v>#N/A</v>
      </c>
      <c r="W1418" s="2" t="e">
        <f>VLOOKUP(G1418,'Cust Category'!A:C,3,0)</f>
        <v>#N/A</v>
      </c>
      <c r="X1418" s="2" t="e">
        <f>VLOOKUP(G1418,'Cust Category'!A:C,2,0)</f>
        <v>#N/A</v>
      </c>
      <c r="Y1418" s="31" t="e">
        <f t="shared" si="113"/>
        <v>#N/A</v>
      </c>
      <c r="Z1418" t="e">
        <f t="shared" si="114"/>
        <v>#N/A</v>
      </c>
    </row>
    <row r="1419" spans="1:26" hidden="1">
      <c r="A1419" s="179"/>
      <c r="B1419" s="178"/>
      <c r="C1419" s="178"/>
      <c r="D1419" s="178"/>
      <c r="E1419" s="178"/>
      <c r="F1419" s="178"/>
      <c r="G1419" s="178"/>
      <c r="H1419" s="178"/>
      <c r="I1419" s="178"/>
      <c r="J1419" s="178"/>
      <c r="K1419" s="178"/>
      <c r="L1419" s="180"/>
      <c r="M1419" s="181"/>
      <c r="N1419" s="2" t="e">
        <f>VLOOKUP($J1419,'Material category'!B:D,2,0)</f>
        <v>#N/A</v>
      </c>
      <c r="O1419" s="123" t="e">
        <f>VLOOKUP(E1419,'Billing Type Category'!A:C,3,0)*$L1419</f>
        <v>#N/A</v>
      </c>
      <c r="P1419" s="123" t="e">
        <f>VLOOKUP($J1419,'Material category'!B:F,5,FALSE)*O1419</f>
        <v>#N/A</v>
      </c>
      <c r="Q1419" s="123" t="e">
        <f t="shared" si="110"/>
        <v>#N/A</v>
      </c>
      <c r="R1419" s="6" t="e">
        <f>VLOOKUP(E1419,'Billing Type Category'!A:C,3,0)*M1419</f>
        <v>#N/A</v>
      </c>
      <c r="S1419" s="6" t="e">
        <f>VLOOKUP($J1419,'Material category'!B:F,4,FALSE)*O1419</f>
        <v>#N/A</v>
      </c>
      <c r="T1419" s="6" t="e">
        <f t="shared" si="111"/>
        <v>#N/A</v>
      </c>
      <c r="U1419" s="6" t="e">
        <f t="shared" si="112"/>
        <v>#N/A</v>
      </c>
      <c r="V1419" s="2" t="e">
        <f>VLOOKUP($J1419,'Material category'!B:D,3,0)</f>
        <v>#N/A</v>
      </c>
      <c r="W1419" s="2" t="e">
        <f>VLOOKUP(G1419,'Cust Category'!A:C,3,0)</f>
        <v>#N/A</v>
      </c>
      <c r="X1419" s="2" t="e">
        <f>VLOOKUP(G1419,'Cust Category'!A:C,2,0)</f>
        <v>#N/A</v>
      </c>
      <c r="Y1419" s="31" t="e">
        <f t="shared" si="113"/>
        <v>#N/A</v>
      </c>
      <c r="Z1419" t="e">
        <f t="shared" si="114"/>
        <v>#N/A</v>
      </c>
    </row>
    <row r="1420" spans="1:26" hidden="1">
      <c r="A1420" s="179"/>
      <c r="B1420" s="178"/>
      <c r="C1420" s="178"/>
      <c r="D1420" s="178"/>
      <c r="E1420" s="178"/>
      <c r="F1420" s="178"/>
      <c r="G1420" s="178"/>
      <c r="H1420" s="178"/>
      <c r="I1420" s="178"/>
      <c r="J1420" s="178"/>
      <c r="K1420" s="178"/>
      <c r="L1420" s="180"/>
      <c r="M1420" s="181"/>
      <c r="N1420" s="2" t="e">
        <f>VLOOKUP($J1420,'Material category'!B:D,2,0)</f>
        <v>#N/A</v>
      </c>
      <c r="O1420" s="123" t="e">
        <f>VLOOKUP(E1420,'Billing Type Category'!A:C,3,0)*$L1420</f>
        <v>#N/A</v>
      </c>
      <c r="P1420" s="123" t="e">
        <f>VLOOKUP($J1420,'Material category'!B:F,5,FALSE)*O1420</f>
        <v>#N/A</v>
      </c>
      <c r="Q1420" s="123" t="e">
        <f t="shared" si="110"/>
        <v>#N/A</v>
      </c>
      <c r="R1420" s="6" t="e">
        <f>VLOOKUP(E1420,'Billing Type Category'!A:C,3,0)*M1420</f>
        <v>#N/A</v>
      </c>
      <c r="S1420" s="6" t="e">
        <f>VLOOKUP($J1420,'Material category'!B:F,4,FALSE)*O1420</f>
        <v>#N/A</v>
      </c>
      <c r="T1420" s="6" t="e">
        <f t="shared" si="111"/>
        <v>#N/A</v>
      </c>
      <c r="U1420" s="6" t="e">
        <f t="shared" si="112"/>
        <v>#N/A</v>
      </c>
      <c r="V1420" s="2" t="e">
        <f>VLOOKUP($J1420,'Material category'!B:D,3,0)</f>
        <v>#N/A</v>
      </c>
      <c r="W1420" s="2" t="e">
        <f>VLOOKUP(G1420,'Cust Category'!A:C,3,0)</f>
        <v>#N/A</v>
      </c>
      <c r="X1420" s="2" t="e">
        <f>VLOOKUP(G1420,'Cust Category'!A:C,2,0)</f>
        <v>#N/A</v>
      </c>
      <c r="Y1420" s="31" t="e">
        <f t="shared" si="113"/>
        <v>#N/A</v>
      </c>
      <c r="Z1420" t="e">
        <f t="shared" si="114"/>
        <v>#N/A</v>
      </c>
    </row>
    <row r="1421" spans="1:26" hidden="1">
      <c r="A1421" s="179"/>
      <c r="B1421" s="178"/>
      <c r="C1421" s="178"/>
      <c r="D1421" s="178"/>
      <c r="E1421" s="178"/>
      <c r="F1421" s="178"/>
      <c r="G1421" s="178"/>
      <c r="H1421" s="178"/>
      <c r="I1421" s="178"/>
      <c r="J1421" s="178"/>
      <c r="K1421" s="178"/>
      <c r="L1421" s="180"/>
      <c r="M1421" s="181"/>
      <c r="N1421" s="2" t="e">
        <f>VLOOKUP($J1421,'Material category'!B:D,2,0)</f>
        <v>#N/A</v>
      </c>
      <c r="O1421" s="123" t="e">
        <f>VLOOKUP(E1421,'Billing Type Category'!A:C,3,0)*$L1421</f>
        <v>#N/A</v>
      </c>
      <c r="P1421" s="123" t="e">
        <f>VLOOKUP($J1421,'Material category'!B:F,5,FALSE)*O1421</f>
        <v>#N/A</v>
      </c>
      <c r="Q1421" s="123" t="e">
        <f t="shared" si="110"/>
        <v>#N/A</v>
      </c>
      <c r="R1421" s="6" t="e">
        <f>VLOOKUP(E1421,'Billing Type Category'!A:C,3,0)*M1421</f>
        <v>#N/A</v>
      </c>
      <c r="S1421" s="6" t="e">
        <f>VLOOKUP($J1421,'Material category'!B:F,4,FALSE)*O1421</f>
        <v>#N/A</v>
      </c>
      <c r="T1421" s="6" t="e">
        <f t="shared" si="111"/>
        <v>#N/A</v>
      </c>
      <c r="U1421" s="6" t="e">
        <f t="shared" si="112"/>
        <v>#N/A</v>
      </c>
      <c r="V1421" s="2" t="e">
        <f>VLOOKUP($J1421,'Material category'!B:D,3,0)</f>
        <v>#N/A</v>
      </c>
      <c r="W1421" s="2" t="e">
        <f>VLOOKUP(G1421,'Cust Category'!A:C,3,0)</f>
        <v>#N/A</v>
      </c>
      <c r="X1421" s="2" t="e">
        <f>VLOOKUP(G1421,'Cust Category'!A:C,2,0)</f>
        <v>#N/A</v>
      </c>
      <c r="Y1421" s="31" t="e">
        <f t="shared" si="113"/>
        <v>#N/A</v>
      </c>
      <c r="Z1421" t="e">
        <f t="shared" si="114"/>
        <v>#N/A</v>
      </c>
    </row>
    <row r="1422" spans="1:26" hidden="1">
      <c r="A1422" s="179"/>
      <c r="B1422" s="178"/>
      <c r="C1422" s="178"/>
      <c r="D1422" s="178"/>
      <c r="E1422" s="178"/>
      <c r="F1422" s="178"/>
      <c r="G1422" s="178"/>
      <c r="H1422" s="178"/>
      <c r="I1422" s="178"/>
      <c r="J1422" s="178"/>
      <c r="K1422" s="178"/>
      <c r="L1422" s="180"/>
      <c r="M1422" s="181"/>
      <c r="N1422" s="2" t="e">
        <f>VLOOKUP($J1422,'Material category'!B:D,2,0)</f>
        <v>#N/A</v>
      </c>
      <c r="O1422" s="123" t="e">
        <f>VLOOKUP(E1422,'Billing Type Category'!A:C,3,0)*$L1422</f>
        <v>#N/A</v>
      </c>
      <c r="P1422" s="123" t="e">
        <f>VLOOKUP($J1422,'Material category'!B:F,5,FALSE)*O1422</f>
        <v>#N/A</v>
      </c>
      <c r="Q1422" s="123" t="e">
        <f t="shared" si="110"/>
        <v>#N/A</v>
      </c>
      <c r="R1422" s="6" t="e">
        <f>VLOOKUP(E1422,'Billing Type Category'!A:C,3,0)*M1422</f>
        <v>#N/A</v>
      </c>
      <c r="S1422" s="6" t="e">
        <f>VLOOKUP($J1422,'Material category'!B:F,4,FALSE)*O1422</f>
        <v>#N/A</v>
      </c>
      <c r="T1422" s="6" t="e">
        <f t="shared" si="111"/>
        <v>#N/A</v>
      </c>
      <c r="U1422" s="6" t="e">
        <f t="shared" si="112"/>
        <v>#N/A</v>
      </c>
      <c r="V1422" s="2" t="e">
        <f>VLOOKUP($J1422,'Material category'!B:D,3,0)</f>
        <v>#N/A</v>
      </c>
      <c r="W1422" s="2" t="e">
        <f>VLOOKUP(G1422,'Cust Category'!A:C,3,0)</f>
        <v>#N/A</v>
      </c>
      <c r="X1422" s="2" t="e">
        <f>VLOOKUP(G1422,'Cust Category'!A:C,2,0)</f>
        <v>#N/A</v>
      </c>
      <c r="Y1422" s="31" t="e">
        <f t="shared" si="113"/>
        <v>#N/A</v>
      </c>
      <c r="Z1422" t="e">
        <f t="shared" si="114"/>
        <v>#N/A</v>
      </c>
    </row>
    <row r="1423" spans="1:26" hidden="1">
      <c r="A1423" s="179"/>
      <c r="B1423" s="178"/>
      <c r="C1423" s="178"/>
      <c r="D1423" s="178"/>
      <c r="E1423" s="178"/>
      <c r="F1423" s="178"/>
      <c r="G1423" s="178"/>
      <c r="H1423" s="178"/>
      <c r="I1423" s="178"/>
      <c r="J1423" s="178"/>
      <c r="K1423" s="178"/>
      <c r="L1423" s="180"/>
      <c r="M1423" s="181"/>
      <c r="N1423" s="2" t="e">
        <f>VLOOKUP($J1423,'Material category'!B:D,2,0)</f>
        <v>#N/A</v>
      </c>
      <c r="O1423" s="123" t="e">
        <f>VLOOKUP(E1423,'Billing Type Category'!A:C,3,0)*$L1423</f>
        <v>#N/A</v>
      </c>
      <c r="P1423" s="123" t="e">
        <f>VLOOKUP($J1423,'Material category'!B:F,5,FALSE)*O1423</f>
        <v>#N/A</v>
      </c>
      <c r="Q1423" s="123" t="e">
        <f t="shared" si="110"/>
        <v>#N/A</v>
      </c>
      <c r="R1423" s="6" t="e">
        <f>VLOOKUP(E1423,'Billing Type Category'!A:C,3,0)*M1423</f>
        <v>#N/A</v>
      </c>
      <c r="S1423" s="6" t="e">
        <f>VLOOKUP($J1423,'Material category'!B:F,4,FALSE)*O1423</f>
        <v>#N/A</v>
      </c>
      <c r="T1423" s="6" t="e">
        <f t="shared" si="111"/>
        <v>#N/A</v>
      </c>
      <c r="U1423" s="6" t="e">
        <f t="shared" si="112"/>
        <v>#N/A</v>
      </c>
      <c r="V1423" s="2" t="e">
        <f>VLOOKUP($J1423,'Material category'!B:D,3,0)</f>
        <v>#N/A</v>
      </c>
      <c r="W1423" s="2" t="e">
        <f>VLOOKUP(G1423,'Cust Category'!A:C,3,0)</f>
        <v>#N/A</v>
      </c>
      <c r="X1423" s="2" t="e">
        <f>VLOOKUP(G1423,'Cust Category'!A:C,2,0)</f>
        <v>#N/A</v>
      </c>
      <c r="Y1423" s="31" t="e">
        <f t="shared" si="113"/>
        <v>#N/A</v>
      </c>
      <c r="Z1423" t="e">
        <f t="shared" si="114"/>
        <v>#N/A</v>
      </c>
    </row>
    <row r="1424" spans="1:26" hidden="1">
      <c r="A1424" s="179"/>
      <c r="B1424" s="178"/>
      <c r="C1424" s="178"/>
      <c r="D1424" s="178"/>
      <c r="E1424" s="178"/>
      <c r="F1424" s="178"/>
      <c r="G1424" s="178"/>
      <c r="H1424" s="178"/>
      <c r="I1424" s="178"/>
      <c r="J1424" s="178"/>
      <c r="K1424" s="178"/>
      <c r="L1424" s="180"/>
      <c r="M1424" s="181"/>
      <c r="N1424" s="2" t="e">
        <f>VLOOKUP($J1424,'Material category'!B:D,2,0)</f>
        <v>#N/A</v>
      </c>
      <c r="O1424" s="123" t="e">
        <f>VLOOKUP(E1424,'Billing Type Category'!A:C,3,0)*$L1424</f>
        <v>#N/A</v>
      </c>
      <c r="P1424" s="123" t="e">
        <f>VLOOKUP($J1424,'Material category'!B:F,5,FALSE)*O1424</f>
        <v>#N/A</v>
      </c>
      <c r="Q1424" s="123" t="e">
        <f t="shared" si="110"/>
        <v>#N/A</v>
      </c>
      <c r="R1424" s="6" t="e">
        <f>VLOOKUP(E1424,'Billing Type Category'!A:C,3,0)*M1424</f>
        <v>#N/A</v>
      </c>
      <c r="S1424" s="6" t="e">
        <f>VLOOKUP($J1424,'Material category'!B:F,4,FALSE)*O1424</f>
        <v>#N/A</v>
      </c>
      <c r="T1424" s="6" t="e">
        <f t="shared" si="111"/>
        <v>#N/A</v>
      </c>
      <c r="U1424" s="6" t="e">
        <f t="shared" si="112"/>
        <v>#N/A</v>
      </c>
      <c r="V1424" s="2" t="e">
        <f>VLOOKUP($J1424,'Material category'!B:D,3,0)</f>
        <v>#N/A</v>
      </c>
      <c r="W1424" s="2" t="e">
        <f>VLOOKUP(G1424,'Cust Category'!A:C,3,0)</f>
        <v>#N/A</v>
      </c>
      <c r="X1424" s="2" t="e">
        <f>VLOOKUP(G1424,'Cust Category'!A:C,2,0)</f>
        <v>#N/A</v>
      </c>
      <c r="Y1424" s="31" t="e">
        <f t="shared" si="113"/>
        <v>#N/A</v>
      </c>
      <c r="Z1424" t="e">
        <f t="shared" si="114"/>
        <v>#N/A</v>
      </c>
    </row>
    <row r="1425" spans="1:26" hidden="1">
      <c r="A1425" s="179"/>
      <c r="B1425" s="178"/>
      <c r="C1425" s="178"/>
      <c r="D1425" s="178"/>
      <c r="E1425" s="178"/>
      <c r="F1425" s="178"/>
      <c r="G1425" s="178"/>
      <c r="H1425" s="178"/>
      <c r="I1425" s="178"/>
      <c r="J1425" s="178"/>
      <c r="K1425" s="178"/>
      <c r="L1425" s="180"/>
      <c r="M1425" s="181"/>
      <c r="N1425" s="2" t="e">
        <f>VLOOKUP($J1425,'Material category'!B:D,2,0)</f>
        <v>#N/A</v>
      </c>
      <c r="O1425" s="123" t="e">
        <f>VLOOKUP(E1425,'Billing Type Category'!A:C,3,0)*$L1425</f>
        <v>#N/A</v>
      </c>
      <c r="P1425" s="123" t="e">
        <f>VLOOKUP($J1425,'Material category'!B:F,5,FALSE)*O1425</f>
        <v>#N/A</v>
      </c>
      <c r="Q1425" s="123" t="e">
        <f t="shared" si="110"/>
        <v>#N/A</v>
      </c>
      <c r="R1425" s="6" t="e">
        <f>VLOOKUP(E1425,'Billing Type Category'!A:C,3,0)*M1425</f>
        <v>#N/A</v>
      </c>
      <c r="S1425" s="6" t="e">
        <f>VLOOKUP($J1425,'Material category'!B:F,4,FALSE)*O1425</f>
        <v>#N/A</v>
      </c>
      <c r="T1425" s="6" t="e">
        <f t="shared" si="111"/>
        <v>#N/A</v>
      </c>
      <c r="U1425" s="6" t="e">
        <f t="shared" si="112"/>
        <v>#N/A</v>
      </c>
      <c r="V1425" s="2" t="e">
        <f>VLOOKUP($J1425,'Material category'!B:D,3,0)</f>
        <v>#N/A</v>
      </c>
      <c r="W1425" s="2" t="e">
        <f>VLOOKUP(G1425,'Cust Category'!A:C,3,0)</f>
        <v>#N/A</v>
      </c>
      <c r="X1425" s="2" t="e">
        <f>VLOOKUP(G1425,'Cust Category'!A:C,2,0)</f>
        <v>#N/A</v>
      </c>
      <c r="Y1425" s="31" t="e">
        <f t="shared" si="113"/>
        <v>#N/A</v>
      </c>
      <c r="Z1425" t="e">
        <f t="shared" si="114"/>
        <v>#N/A</v>
      </c>
    </row>
    <row r="1426" spans="1:26" hidden="1">
      <c r="A1426" s="179"/>
      <c r="B1426" s="178"/>
      <c r="C1426" s="178"/>
      <c r="D1426" s="178"/>
      <c r="E1426" s="178"/>
      <c r="F1426" s="178"/>
      <c r="G1426" s="178"/>
      <c r="H1426" s="178"/>
      <c r="I1426" s="178"/>
      <c r="J1426" s="178"/>
      <c r="K1426" s="178"/>
      <c r="L1426" s="180"/>
      <c r="M1426" s="181"/>
      <c r="N1426" s="2" t="e">
        <f>VLOOKUP($J1426,'Material category'!B:D,2,0)</f>
        <v>#N/A</v>
      </c>
      <c r="O1426" s="123" t="e">
        <f>VLOOKUP(E1426,'Billing Type Category'!A:C,3,0)*$L1426</f>
        <v>#N/A</v>
      </c>
      <c r="P1426" s="123" t="e">
        <f>VLOOKUP($J1426,'Material category'!B:F,5,FALSE)*O1426</f>
        <v>#N/A</v>
      </c>
      <c r="Q1426" s="123" t="e">
        <f t="shared" si="110"/>
        <v>#N/A</v>
      </c>
      <c r="R1426" s="6" t="e">
        <f>VLOOKUP(E1426,'Billing Type Category'!A:C,3,0)*M1426</f>
        <v>#N/A</v>
      </c>
      <c r="S1426" s="6" t="e">
        <f>VLOOKUP($J1426,'Material category'!B:F,4,FALSE)*O1426</f>
        <v>#N/A</v>
      </c>
      <c r="T1426" s="6" t="e">
        <f t="shared" si="111"/>
        <v>#N/A</v>
      </c>
      <c r="U1426" s="6" t="e">
        <f t="shared" si="112"/>
        <v>#N/A</v>
      </c>
      <c r="V1426" s="2" t="e">
        <f>VLOOKUP($J1426,'Material category'!B:D,3,0)</f>
        <v>#N/A</v>
      </c>
      <c r="W1426" s="2" t="e">
        <f>VLOOKUP(G1426,'Cust Category'!A:C,3,0)</f>
        <v>#N/A</v>
      </c>
      <c r="X1426" s="2" t="e">
        <f>VLOOKUP(G1426,'Cust Category'!A:C,2,0)</f>
        <v>#N/A</v>
      </c>
      <c r="Y1426" s="31" t="e">
        <f t="shared" si="113"/>
        <v>#N/A</v>
      </c>
      <c r="Z1426" t="e">
        <f t="shared" si="114"/>
        <v>#N/A</v>
      </c>
    </row>
    <row r="1427" spans="1:26" hidden="1">
      <c r="A1427" s="179"/>
      <c r="B1427" s="178"/>
      <c r="C1427" s="178"/>
      <c r="D1427" s="178"/>
      <c r="E1427" s="178"/>
      <c r="F1427" s="178"/>
      <c r="G1427" s="178"/>
      <c r="H1427" s="178"/>
      <c r="I1427" s="178"/>
      <c r="J1427" s="178"/>
      <c r="K1427" s="178"/>
      <c r="L1427" s="180"/>
      <c r="M1427" s="181"/>
      <c r="N1427" s="2" t="e">
        <f>VLOOKUP($J1427,'Material category'!B:D,2,0)</f>
        <v>#N/A</v>
      </c>
      <c r="O1427" s="123" t="e">
        <f>VLOOKUP(E1427,'Billing Type Category'!A:C,3,0)*$L1427</f>
        <v>#N/A</v>
      </c>
      <c r="P1427" s="123" t="e">
        <f>VLOOKUP($J1427,'Material category'!B:F,5,FALSE)*O1427</f>
        <v>#N/A</v>
      </c>
      <c r="Q1427" s="123" t="e">
        <f t="shared" si="110"/>
        <v>#N/A</v>
      </c>
      <c r="R1427" s="6" t="e">
        <f>VLOOKUP(E1427,'Billing Type Category'!A:C,3,0)*M1427</f>
        <v>#N/A</v>
      </c>
      <c r="S1427" s="6" t="e">
        <f>VLOOKUP($J1427,'Material category'!B:F,4,FALSE)*O1427</f>
        <v>#N/A</v>
      </c>
      <c r="T1427" s="6" t="e">
        <f t="shared" si="111"/>
        <v>#N/A</v>
      </c>
      <c r="U1427" s="6" t="e">
        <f t="shared" si="112"/>
        <v>#N/A</v>
      </c>
      <c r="V1427" s="2" t="e">
        <f>VLOOKUP($J1427,'Material category'!B:D,3,0)</f>
        <v>#N/A</v>
      </c>
      <c r="W1427" s="2" t="e">
        <f>VLOOKUP(G1427,'Cust Category'!A:C,3,0)</f>
        <v>#N/A</v>
      </c>
      <c r="X1427" s="2" t="e">
        <f>VLOOKUP(G1427,'Cust Category'!A:C,2,0)</f>
        <v>#N/A</v>
      </c>
      <c r="Y1427" s="31" t="e">
        <f t="shared" si="113"/>
        <v>#N/A</v>
      </c>
      <c r="Z1427" t="e">
        <f t="shared" si="114"/>
        <v>#N/A</v>
      </c>
    </row>
    <row r="1428" spans="1:26" hidden="1">
      <c r="A1428" s="179"/>
      <c r="B1428" s="178"/>
      <c r="C1428" s="178"/>
      <c r="D1428" s="178"/>
      <c r="E1428" s="178"/>
      <c r="F1428" s="178"/>
      <c r="G1428" s="178"/>
      <c r="H1428" s="178"/>
      <c r="I1428" s="178"/>
      <c r="J1428" s="178"/>
      <c r="K1428" s="178"/>
      <c r="L1428" s="180"/>
      <c r="M1428" s="181"/>
      <c r="N1428" s="2" t="e">
        <f>VLOOKUP($J1428,'Material category'!B:D,2,0)</f>
        <v>#N/A</v>
      </c>
      <c r="O1428" s="123" t="e">
        <f>VLOOKUP(E1428,'Billing Type Category'!A:C,3,0)*$L1428</f>
        <v>#N/A</v>
      </c>
      <c r="P1428" s="123" t="e">
        <f>VLOOKUP($J1428,'Material category'!B:F,5,FALSE)*O1428</f>
        <v>#N/A</v>
      </c>
      <c r="Q1428" s="123" t="e">
        <f t="shared" si="110"/>
        <v>#N/A</v>
      </c>
      <c r="R1428" s="6" t="e">
        <f>VLOOKUP(E1428,'Billing Type Category'!A:C,3,0)*M1428</f>
        <v>#N/A</v>
      </c>
      <c r="S1428" s="6" t="e">
        <f>VLOOKUP($J1428,'Material category'!B:F,4,FALSE)*O1428</f>
        <v>#N/A</v>
      </c>
      <c r="T1428" s="6" t="e">
        <f t="shared" si="111"/>
        <v>#N/A</v>
      </c>
      <c r="U1428" s="6" t="e">
        <f t="shared" si="112"/>
        <v>#N/A</v>
      </c>
      <c r="V1428" s="2" t="e">
        <f>VLOOKUP($J1428,'Material category'!B:D,3,0)</f>
        <v>#N/A</v>
      </c>
      <c r="W1428" s="2" t="e">
        <f>VLOOKUP(G1428,'Cust Category'!A:C,3,0)</f>
        <v>#N/A</v>
      </c>
      <c r="X1428" s="2" t="e">
        <f>VLOOKUP(G1428,'Cust Category'!A:C,2,0)</f>
        <v>#N/A</v>
      </c>
      <c r="Y1428" s="31" t="e">
        <f t="shared" si="113"/>
        <v>#N/A</v>
      </c>
      <c r="Z1428" t="e">
        <f t="shared" si="114"/>
        <v>#N/A</v>
      </c>
    </row>
    <row r="1429" spans="1:26" hidden="1">
      <c r="A1429" s="179"/>
      <c r="B1429" s="178"/>
      <c r="C1429" s="178"/>
      <c r="D1429" s="178"/>
      <c r="E1429" s="178"/>
      <c r="F1429" s="178"/>
      <c r="G1429" s="178"/>
      <c r="H1429" s="178"/>
      <c r="I1429" s="178"/>
      <c r="J1429" s="178"/>
      <c r="K1429" s="178"/>
      <c r="L1429" s="180"/>
      <c r="M1429" s="181"/>
      <c r="N1429" s="2" t="e">
        <f>VLOOKUP($J1429,'Material category'!B:D,2,0)</f>
        <v>#N/A</v>
      </c>
      <c r="O1429" s="123" t="e">
        <f>VLOOKUP(E1429,'Billing Type Category'!A:C,3,0)*$L1429</f>
        <v>#N/A</v>
      </c>
      <c r="P1429" s="123" t="e">
        <f>VLOOKUP($J1429,'Material category'!B:F,5,FALSE)*O1429</f>
        <v>#N/A</v>
      </c>
      <c r="Q1429" s="123" t="e">
        <f t="shared" si="110"/>
        <v>#N/A</v>
      </c>
      <c r="R1429" s="6" t="e">
        <f>VLOOKUP(E1429,'Billing Type Category'!A:C,3,0)*M1429</f>
        <v>#N/A</v>
      </c>
      <c r="S1429" s="6" t="e">
        <f>VLOOKUP($J1429,'Material category'!B:F,4,FALSE)*O1429</f>
        <v>#N/A</v>
      </c>
      <c r="T1429" s="6" t="e">
        <f t="shared" si="111"/>
        <v>#N/A</v>
      </c>
      <c r="U1429" s="6" t="e">
        <f t="shared" si="112"/>
        <v>#N/A</v>
      </c>
      <c r="V1429" s="2" t="e">
        <f>VLOOKUP($J1429,'Material category'!B:D,3,0)</f>
        <v>#N/A</v>
      </c>
      <c r="W1429" s="2" t="e">
        <f>VLOOKUP(G1429,'Cust Category'!A:C,3,0)</f>
        <v>#N/A</v>
      </c>
      <c r="X1429" s="2" t="e">
        <f>VLOOKUP(G1429,'Cust Category'!A:C,2,0)</f>
        <v>#N/A</v>
      </c>
      <c r="Y1429" s="31" t="e">
        <f t="shared" si="113"/>
        <v>#N/A</v>
      </c>
      <c r="Z1429" t="e">
        <f t="shared" si="114"/>
        <v>#N/A</v>
      </c>
    </row>
    <row r="1430" spans="1:26" hidden="1">
      <c r="A1430" s="179"/>
      <c r="B1430" s="178"/>
      <c r="C1430" s="178"/>
      <c r="D1430" s="178"/>
      <c r="E1430" s="178"/>
      <c r="F1430" s="178"/>
      <c r="G1430" s="178"/>
      <c r="H1430" s="178"/>
      <c r="I1430" s="178"/>
      <c r="J1430" s="178"/>
      <c r="K1430" s="178"/>
      <c r="L1430" s="180"/>
      <c r="M1430" s="181"/>
      <c r="N1430" s="2" t="e">
        <f>VLOOKUP($J1430,'Material category'!B:D,2,0)</f>
        <v>#N/A</v>
      </c>
      <c r="O1430" s="123" t="e">
        <f>VLOOKUP(E1430,'Billing Type Category'!A:C,3,0)*$L1430</f>
        <v>#N/A</v>
      </c>
      <c r="P1430" s="123" t="e">
        <f>VLOOKUP($J1430,'Material category'!B:F,5,FALSE)*O1430</f>
        <v>#N/A</v>
      </c>
      <c r="Q1430" s="123" t="e">
        <f t="shared" si="110"/>
        <v>#N/A</v>
      </c>
      <c r="R1430" s="6" t="e">
        <f>VLOOKUP(E1430,'Billing Type Category'!A:C,3,0)*M1430</f>
        <v>#N/A</v>
      </c>
      <c r="S1430" s="6" t="e">
        <f>VLOOKUP($J1430,'Material category'!B:F,4,FALSE)*O1430</f>
        <v>#N/A</v>
      </c>
      <c r="T1430" s="6" t="e">
        <f t="shared" si="111"/>
        <v>#N/A</v>
      </c>
      <c r="U1430" s="6" t="e">
        <f t="shared" si="112"/>
        <v>#N/A</v>
      </c>
      <c r="V1430" s="2" t="e">
        <f>VLOOKUP($J1430,'Material category'!B:D,3,0)</f>
        <v>#N/A</v>
      </c>
      <c r="W1430" s="2" t="e">
        <f>VLOOKUP(G1430,'Cust Category'!A:C,3,0)</f>
        <v>#N/A</v>
      </c>
      <c r="X1430" s="2" t="e">
        <f>VLOOKUP(G1430,'Cust Category'!A:C,2,0)</f>
        <v>#N/A</v>
      </c>
      <c r="Y1430" s="31" t="e">
        <f t="shared" si="113"/>
        <v>#N/A</v>
      </c>
      <c r="Z1430" t="e">
        <f t="shared" si="114"/>
        <v>#N/A</v>
      </c>
    </row>
    <row r="1431" spans="1:26" hidden="1">
      <c r="A1431" s="179"/>
      <c r="B1431" s="178"/>
      <c r="C1431" s="178"/>
      <c r="D1431" s="178"/>
      <c r="E1431" s="178"/>
      <c r="F1431" s="178"/>
      <c r="G1431" s="178"/>
      <c r="H1431" s="178"/>
      <c r="I1431" s="178"/>
      <c r="J1431" s="178"/>
      <c r="K1431" s="178"/>
      <c r="L1431" s="180"/>
      <c r="M1431" s="181"/>
      <c r="N1431" s="2" t="e">
        <f>VLOOKUP($J1431,'Material category'!B:D,2,0)</f>
        <v>#N/A</v>
      </c>
      <c r="O1431" s="123" t="e">
        <f>VLOOKUP(E1431,'Billing Type Category'!A:C,3,0)*$L1431</f>
        <v>#N/A</v>
      </c>
      <c r="P1431" s="123" t="e">
        <f>VLOOKUP($J1431,'Material category'!B:F,5,FALSE)*O1431</f>
        <v>#N/A</v>
      </c>
      <c r="Q1431" s="123" t="e">
        <f t="shared" si="110"/>
        <v>#N/A</v>
      </c>
      <c r="R1431" s="6" t="e">
        <f>VLOOKUP(E1431,'Billing Type Category'!A:C,3,0)*M1431</f>
        <v>#N/A</v>
      </c>
      <c r="S1431" s="6" t="e">
        <f>VLOOKUP($J1431,'Material category'!B:F,4,FALSE)*O1431</f>
        <v>#N/A</v>
      </c>
      <c r="T1431" s="6" t="e">
        <f t="shared" si="111"/>
        <v>#N/A</v>
      </c>
      <c r="U1431" s="6" t="e">
        <f t="shared" si="112"/>
        <v>#N/A</v>
      </c>
      <c r="V1431" s="2" t="e">
        <f>VLOOKUP($J1431,'Material category'!B:D,3,0)</f>
        <v>#N/A</v>
      </c>
      <c r="W1431" s="2" t="e">
        <f>VLOOKUP(G1431,'Cust Category'!A:C,3,0)</f>
        <v>#N/A</v>
      </c>
      <c r="X1431" s="2" t="e">
        <f>VLOOKUP(G1431,'Cust Category'!A:C,2,0)</f>
        <v>#N/A</v>
      </c>
      <c r="Y1431" s="31" t="e">
        <f t="shared" si="113"/>
        <v>#N/A</v>
      </c>
      <c r="Z1431" t="e">
        <f t="shared" si="114"/>
        <v>#N/A</v>
      </c>
    </row>
    <row r="1432" spans="1:26" hidden="1">
      <c r="A1432" s="179"/>
      <c r="B1432" s="178"/>
      <c r="C1432" s="178"/>
      <c r="D1432" s="178"/>
      <c r="E1432" s="178"/>
      <c r="F1432" s="178"/>
      <c r="G1432" s="178"/>
      <c r="H1432" s="178"/>
      <c r="I1432" s="178"/>
      <c r="J1432" s="178"/>
      <c r="K1432" s="178"/>
      <c r="L1432" s="180"/>
      <c r="M1432" s="181"/>
      <c r="N1432" s="2" t="e">
        <f>VLOOKUP($J1432,'Material category'!B:D,2,0)</f>
        <v>#N/A</v>
      </c>
      <c r="O1432" s="123" t="e">
        <f>VLOOKUP(E1432,'Billing Type Category'!A:C,3,0)*$L1432</f>
        <v>#N/A</v>
      </c>
      <c r="P1432" s="123" t="e">
        <f>VLOOKUP($J1432,'Material category'!B:F,5,FALSE)*O1432</f>
        <v>#N/A</v>
      </c>
      <c r="Q1432" s="123" t="e">
        <f t="shared" si="110"/>
        <v>#N/A</v>
      </c>
      <c r="R1432" s="6" t="e">
        <f>VLOOKUP(E1432,'Billing Type Category'!A:C,3,0)*M1432</f>
        <v>#N/A</v>
      </c>
      <c r="S1432" s="6" t="e">
        <f>VLOOKUP($J1432,'Material category'!B:F,4,FALSE)*O1432</f>
        <v>#N/A</v>
      </c>
      <c r="T1432" s="6" t="e">
        <f t="shared" si="111"/>
        <v>#N/A</v>
      </c>
      <c r="U1432" s="6" t="e">
        <f t="shared" si="112"/>
        <v>#N/A</v>
      </c>
      <c r="V1432" s="2" t="e">
        <f>VLOOKUP($J1432,'Material category'!B:D,3,0)</f>
        <v>#N/A</v>
      </c>
      <c r="W1432" s="2" t="e">
        <f>VLOOKUP(G1432,'Cust Category'!A:C,3,0)</f>
        <v>#N/A</v>
      </c>
      <c r="X1432" s="2" t="e">
        <f>VLOOKUP(G1432,'Cust Category'!A:C,2,0)</f>
        <v>#N/A</v>
      </c>
      <c r="Y1432" s="31" t="e">
        <f t="shared" si="113"/>
        <v>#N/A</v>
      </c>
      <c r="Z1432" t="e">
        <f t="shared" si="114"/>
        <v>#N/A</v>
      </c>
    </row>
    <row r="1433" spans="1:26" hidden="1">
      <c r="A1433" s="179"/>
      <c r="B1433" s="178"/>
      <c r="C1433" s="178"/>
      <c r="D1433" s="178"/>
      <c r="E1433" s="178"/>
      <c r="F1433" s="178"/>
      <c r="G1433" s="178"/>
      <c r="H1433" s="178"/>
      <c r="I1433" s="178"/>
      <c r="J1433" s="178"/>
      <c r="K1433" s="178"/>
      <c r="L1433" s="180"/>
      <c r="M1433" s="181"/>
      <c r="N1433" s="2" t="e">
        <f>VLOOKUP($J1433,'Material category'!B:D,2,0)</f>
        <v>#N/A</v>
      </c>
      <c r="O1433" s="123" t="e">
        <f>VLOOKUP(E1433,'Billing Type Category'!A:C,3,0)*$L1433</f>
        <v>#N/A</v>
      </c>
      <c r="P1433" s="123" t="e">
        <f>VLOOKUP($J1433,'Material category'!B:F,5,FALSE)*O1433</f>
        <v>#N/A</v>
      </c>
      <c r="Q1433" s="123" t="e">
        <f t="shared" si="110"/>
        <v>#N/A</v>
      </c>
      <c r="R1433" s="6" t="e">
        <f>VLOOKUP(E1433,'Billing Type Category'!A:C,3,0)*M1433</f>
        <v>#N/A</v>
      </c>
      <c r="S1433" s="6" t="e">
        <f>VLOOKUP($J1433,'Material category'!B:F,4,FALSE)*O1433</f>
        <v>#N/A</v>
      </c>
      <c r="T1433" s="6" t="e">
        <f t="shared" si="111"/>
        <v>#N/A</v>
      </c>
      <c r="U1433" s="6" t="e">
        <f t="shared" si="112"/>
        <v>#N/A</v>
      </c>
      <c r="V1433" s="2" t="e">
        <f>VLOOKUP($J1433,'Material category'!B:D,3,0)</f>
        <v>#N/A</v>
      </c>
      <c r="W1433" s="2" t="e">
        <f>VLOOKUP(G1433,'Cust Category'!A:C,3,0)</f>
        <v>#N/A</v>
      </c>
      <c r="X1433" s="2" t="e">
        <f>VLOOKUP(G1433,'Cust Category'!A:C,2,0)</f>
        <v>#N/A</v>
      </c>
      <c r="Y1433" s="31" t="e">
        <f t="shared" si="113"/>
        <v>#N/A</v>
      </c>
      <c r="Z1433" t="e">
        <f t="shared" si="114"/>
        <v>#N/A</v>
      </c>
    </row>
    <row r="1434" spans="1:26" hidden="1">
      <c r="A1434" s="179"/>
      <c r="B1434" s="178"/>
      <c r="C1434" s="178"/>
      <c r="D1434" s="178"/>
      <c r="E1434" s="178"/>
      <c r="F1434" s="178"/>
      <c r="G1434" s="178"/>
      <c r="H1434" s="178"/>
      <c r="I1434" s="178"/>
      <c r="J1434" s="178"/>
      <c r="K1434" s="178"/>
      <c r="L1434" s="180"/>
      <c r="M1434" s="181"/>
      <c r="N1434" s="2" t="e">
        <f>VLOOKUP($J1434,'Material category'!B:D,2,0)</f>
        <v>#N/A</v>
      </c>
      <c r="O1434" s="123" t="e">
        <f>VLOOKUP(E1434,'Billing Type Category'!A:C,3,0)*$L1434</f>
        <v>#N/A</v>
      </c>
      <c r="P1434" s="123" t="e">
        <f>VLOOKUP($J1434,'Material category'!B:F,5,FALSE)*O1434</f>
        <v>#N/A</v>
      </c>
      <c r="Q1434" s="123" t="e">
        <f t="shared" si="110"/>
        <v>#N/A</v>
      </c>
      <c r="R1434" s="6" t="e">
        <f>VLOOKUP(E1434,'Billing Type Category'!A:C,3,0)*M1434</f>
        <v>#N/A</v>
      </c>
      <c r="S1434" s="6" t="e">
        <f>VLOOKUP($J1434,'Material category'!B:F,4,FALSE)*O1434</f>
        <v>#N/A</v>
      </c>
      <c r="T1434" s="6" t="e">
        <f t="shared" si="111"/>
        <v>#N/A</v>
      </c>
      <c r="U1434" s="6" t="e">
        <f t="shared" si="112"/>
        <v>#N/A</v>
      </c>
      <c r="V1434" s="2" t="e">
        <f>VLOOKUP($J1434,'Material category'!B:D,3,0)</f>
        <v>#N/A</v>
      </c>
      <c r="W1434" s="2" t="e">
        <f>VLOOKUP(G1434,'Cust Category'!A:C,3,0)</f>
        <v>#N/A</v>
      </c>
      <c r="X1434" s="2" t="e">
        <f>VLOOKUP(G1434,'Cust Category'!A:C,2,0)</f>
        <v>#N/A</v>
      </c>
      <c r="Y1434" s="31" t="e">
        <f t="shared" si="113"/>
        <v>#N/A</v>
      </c>
      <c r="Z1434" t="e">
        <f t="shared" si="114"/>
        <v>#N/A</v>
      </c>
    </row>
    <row r="1435" spans="1:26" hidden="1">
      <c r="A1435" s="179"/>
      <c r="B1435" s="178"/>
      <c r="C1435" s="178"/>
      <c r="D1435" s="178"/>
      <c r="E1435" s="178"/>
      <c r="F1435" s="178"/>
      <c r="G1435" s="178"/>
      <c r="H1435" s="178"/>
      <c r="I1435" s="178"/>
      <c r="J1435" s="178"/>
      <c r="K1435" s="178"/>
      <c r="L1435" s="180"/>
      <c r="M1435" s="181"/>
      <c r="N1435" s="2" t="e">
        <f>VLOOKUP($J1435,'Material category'!B:D,2,0)</f>
        <v>#N/A</v>
      </c>
      <c r="O1435" s="123" t="e">
        <f>VLOOKUP(E1435,'Billing Type Category'!A:C,3,0)*$L1435</f>
        <v>#N/A</v>
      </c>
      <c r="P1435" s="123" t="e">
        <f>VLOOKUP($J1435,'Material category'!B:F,5,FALSE)*O1435</f>
        <v>#N/A</v>
      </c>
      <c r="Q1435" s="123" t="e">
        <f t="shared" si="110"/>
        <v>#N/A</v>
      </c>
      <c r="R1435" s="6" t="e">
        <f>VLOOKUP(E1435,'Billing Type Category'!A:C,3,0)*M1435</f>
        <v>#N/A</v>
      </c>
      <c r="S1435" s="6" t="e">
        <f>VLOOKUP($J1435,'Material category'!B:F,4,FALSE)*O1435</f>
        <v>#N/A</v>
      </c>
      <c r="T1435" s="6" t="e">
        <f t="shared" si="111"/>
        <v>#N/A</v>
      </c>
      <c r="U1435" s="6" t="e">
        <f t="shared" si="112"/>
        <v>#N/A</v>
      </c>
      <c r="V1435" s="2" t="e">
        <f>VLOOKUP($J1435,'Material category'!B:D,3,0)</f>
        <v>#N/A</v>
      </c>
      <c r="W1435" s="2" t="e">
        <f>VLOOKUP(G1435,'Cust Category'!A:C,3,0)</f>
        <v>#N/A</v>
      </c>
      <c r="X1435" s="2" t="e">
        <f>VLOOKUP(G1435,'Cust Category'!A:C,2,0)</f>
        <v>#N/A</v>
      </c>
      <c r="Y1435" s="31" t="e">
        <f t="shared" si="113"/>
        <v>#N/A</v>
      </c>
      <c r="Z1435" t="e">
        <f t="shared" si="114"/>
        <v>#N/A</v>
      </c>
    </row>
    <row r="1436" spans="1:26" hidden="1">
      <c r="A1436" s="179"/>
      <c r="B1436" s="178"/>
      <c r="C1436" s="178"/>
      <c r="D1436" s="178"/>
      <c r="E1436" s="178"/>
      <c r="F1436" s="178"/>
      <c r="G1436" s="178"/>
      <c r="H1436" s="178"/>
      <c r="I1436" s="178"/>
      <c r="J1436" s="178"/>
      <c r="K1436" s="178"/>
      <c r="L1436" s="180"/>
      <c r="M1436" s="181"/>
      <c r="N1436" s="2" t="e">
        <f>VLOOKUP($J1436,'Material category'!B:D,2,0)</f>
        <v>#N/A</v>
      </c>
      <c r="O1436" s="123" t="e">
        <f>VLOOKUP(E1436,'Billing Type Category'!A:C,3,0)*$L1436</f>
        <v>#N/A</v>
      </c>
      <c r="P1436" s="123" t="e">
        <f>VLOOKUP($J1436,'Material category'!B:F,5,FALSE)*O1436</f>
        <v>#N/A</v>
      </c>
      <c r="Q1436" s="123" t="e">
        <f t="shared" si="110"/>
        <v>#N/A</v>
      </c>
      <c r="R1436" s="6" t="e">
        <f>VLOOKUP(E1436,'Billing Type Category'!A:C,3,0)*M1436</f>
        <v>#N/A</v>
      </c>
      <c r="S1436" s="6" t="e">
        <f>VLOOKUP($J1436,'Material category'!B:F,4,FALSE)*O1436</f>
        <v>#N/A</v>
      </c>
      <c r="T1436" s="6" t="e">
        <f t="shared" si="111"/>
        <v>#N/A</v>
      </c>
      <c r="U1436" s="6" t="e">
        <f t="shared" si="112"/>
        <v>#N/A</v>
      </c>
      <c r="V1436" s="2" t="e">
        <f>VLOOKUP($J1436,'Material category'!B:D,3,0)</f>
        <v>#N/A</v>
      </c>
      <c r="W1436" s="2" t="e">
        <f>VLOOKUP(G1436,'Cust Category'!A:C,3,0)</f>
        <v>#N/A</v>
      </c>
      <c r="X1436" s="2" t="e">
        <f>VLOOKUP(G1436,'Cust Category'!A:C,2,0)</f>
        <v>#N/A</v>
      </c>
      <c r="Y1436" s="31" t="e">
        <f t="shared" si="113"/>
        <v>#N/A</v>
      </c>
      <c r="Z1436" t="e">
        <f t="shared" si="114"/>
        <v>#N/A</v>
      </c>
    </row>
    <row r="1437" spans="1:26" hidden="1">
      <c r="A1437" s="179"/>
      <c r="B1437" s="178"/>
      <c r="C1437" s="178"/>
      <c r="D1437" s="178"/>
      <c r="E1437" s="178"/>
      <c r="F1437" s="178"/>
      <c r="G1437" s="178"/>
      <c r="H1437" s="178"/>
      <c r="I1437" s="178"/>
      <c r="J1437" s="178"/>
      <c r="K1437" s="178"/>
      <c r="L1437" s="180"/>
      <c r="M1437" s="181"/>
      <c r="N1437" s="2" t="e">
        <f>VLOOKUP($J1437,'Material category'!B:D,2,0)</f>
        <v>#N/A</v>
      </c>
      <c r="O1437" s="123" t="e">
        <f>VLOOKUP(E1437,'Billing Type Category'!A:C,3,0)*$L1437</f>
        <v>#N/A</v>
      </c>
      <c r="P1437" s="123" t="e">
        <f>VLOOKUP($J1437,'Material category'!B:F,5,FALSE)*O1437</f>
        <v>#N/A</v>
      </c>
      <c r="Q1437" s="123" t="e">
        <f t="shared" si="110"/>
        <v>#N/A</v>
      </c>
      <c r="R1437" s="6" t="e">
        <f>VLOOKUP(E1437,'Billing Type Category'!A:C,3,0)*M1437</f>
        <v>#N/A</v>
      </c>
      <c r="S1437" s="6" t="e">
        <f>VLOOKUP($J1437,'Material category'!B:F,4,FALSE)*O1437</f>
        <v>#N/A</v>
      </c>
      <c r="T1437" s="6" t="e">
        <f t="shared" si="111"/>
        <v>#N/A</v>
      </c>
      <c r="U1437" s="6" t="e">
        <f t="shared" si="112"/>
        <v>#N/A</v>
      </c>
      <c r="V1437" s="2" t="e">
        <f>VLOOKUP($J1437,'Material category'!B:D,3,0)</f>
        <v>#N/A</v>
      </c>
      <c r="W1437" s="2" t="e">
        <f>VLOOKUP(G1437,'Cust Category'!A:C,3,0)</f>
        <v>#N/A</v>
      </c>
      <c r="X1437" s="2" t="e">
        <f>VLOOKUP(G1437,'Cust Category'!A:C,2,0)</f>
        <v>#N/A</v>
      </c>
      <c r="Y1437" s="31" t="e">
        <f t="shared" si="113"/>
        <v>#N/A</v>
      </c>
      <c r="Z1437" t="e">
        <f t="shared" si="114"/>
        <v>#N/A</v>
      </c>
    </row>
    <row r="1438" spans="1:26" hidden="1">
      <c r="A1438" s="179"/>
      <c r="B1438" s="178"/>
      <c r="C1438" s="178"/>
      <c r="D1438" s="178"/>
      <c r="E1438" s="178"/>
      <c r="F1438" s="178"/>
      <c r="G1438" s="178"/>
      <c r="H1438" s="178"/>
      <c r="I1438" s="178"/>
      <c r="J1438" s="178"/>
      <c r="K1438" s="178"/>
      <c r="L1438" s="180"/>
      <c r="M1438" s="181"/>
      <c r="N1438" s="2" t="e">
        <f>VLOOKUP($J1438,'Material category'!B:D,2,0)</f>
        <v>#N/A</v>
      </c>
      <c r="O1438" s="123" t="e">
        <f>VLOOKUP(E1438,'Billing Type Category'!A:C,3,0)*$L1438</f>
        <v>#N/A</v>
      </c>
      <c r="P1438" s="123" t="e">
        <f>VLOOKUP($J1438,'Material category'!B:F,5,FALSE)*O1438</f>
        <v>#N/A</v>
      </c>
      <c r="Q1438" s="123" t="e">
        <f t="shared" si="110"/>
        <v>#N/A</v>
      </c>
      <c r="R1438" s="6" t="e">
        <f>VLOOKUP(E1438,'Billing Type Category'!A:C,3,0)*M1438</f>
        <v>#N/A</v>
      </c>
      <c r="S1438" s="6" t="e">
        <f>VLOOKUP($J1438,'Material category'!B:F,4,FALSE)*O1438</f>
        <v>#N/A</v>
      </c>
      <c r="T1438" s="6" t="e">
        <f t="shared" si="111"/>
        <v>#N/A</v>
      </c>
      <c r="U1438" s="6" t="e">
        <f t="shared" si="112"/>
        <v>#N/A</v>
      </c>
      <c r="V1438" s="2" t="e">
        <f>VLOOKUP($J1438,'Material category'!B:D,3,0)</f>
        <v>#N/A</v>
      </c>
      <c r="W1438" s="2" t="e">
        <f>VLOOKUP(G1438,'Cust Category'!A:C,3,0)</f>
        <v>#N/A</v>
      </c>
      <c r="X1438" s="2" t="e">
        <f>VLOOKUP(G1438,'Cust Category'!A:C,2,0)</f>
        <v>#N/A</v>
      </c>
      <c r="Y1438" s="31" t="e">
        <f t="shared" si="113"/>
        <v>#N/A</v>
      </c>
      <c r="Z1438" t="e">
        <f t="shared" si="114"/>
        <v>#N/A</v>
      </c>
    </row>
    <row r="1439" spans="1:26" hidden="1">
      <c r="A1439" s="179"/>
      <c r="B1439" s="178"/>
      <c r="C1439" s="178"/>
      <c r="D1439" s="178"/>
      <c r="E1439" s="178"/>
      <c r="F1439" s="178"/>
      <c r="G1439" s="178"/>
      <c r="H1439" s="178"/>
      <c r="I1439" s="178"/>
      <c r="J1439" s="178"/>
      <c r="K1439" s="178"/>
      <c r="L1439" s="180"/>
      <c r="M1439" s="181"/>
      <c r="N1439" s="2" t="e">
        <f>VLOOKUP($J1439,'Material category'!B:D,2,0)</f>
        <v>#N/A</v>
      </c>
      <c r="O1439" s="123" t="e">
        <f>VLOOKUP(E1439,'Billing Type Category'!A:C,3,0)*$L1439</f>
        <v>#N/A</v>
      </c>
      <c r="P1439" s="123" t="e">
        <f>VLOOKUP($J1439,'Material category'!B:F,5,FALSE)*O1439</f>
        <v>#N/A</v>
      </c>
      <c r="Q1439" s="123" t="e">
        <f t="shared" si="110"/>
        <v>#N/A</v>
      </c>
      <c r="R1439" s="6" t="e">
        <f>VLOOKUP(E1439,'Billing Type Category'!A:C,3,0)*M1439</f>
        <v>#N/A</v>
      </c>
      <c r="S1439" s="6" t="e">
        <f>VLOOKUP($J1439,'Material category'!B:F,4,FALSE)*O1439</f>
        <v>#N/A</v>
      </c>
      <c r="T1439" s="6" t="e">
        <f t="shared" si="111"/>
        <v>#N/A</v>
      </c>
      <c r="U1439" s="6" t="e">
        <f t="shared" si="112"/>
        <v>#N/A</v>
      </c>
      <c r="V1439" s="2" t="e">
        <f>VLOOKUP($J1439,'Material category'!B:D,3,0)</f>
        <v>#N/A</v>
      </c>
      <c r="W1439" s="2" t="e">
        <f>VLOOKUP(G1439,'Cust Category'!A:C,3,0)</f>
        <v>#N/A</v>
      </c>
      <c r="X1439" s="2" t="e">
        <f>VLOOKUP(G1439,'Cust Category'!A:C,2,0)</f>
        <v>#N/A</v>
      </c>
      <c r="Y1439" s="31" t="e">
        <f t="shared" si="113"/>
        <v>#N/A</v>
      </c>
      <c r="Z1439" t="e">
        <f t="shared" si="114"/>
        <v>#N/A</v>
      </c>
    </row>
    <row r="1440" spans="1:26" hidden="1">
      <c r="A1440" s="179"/>
      <c r="B1440" s="178"/>
      <c r="C1440" s="178"/>
      <c r="D1440" s="178"/>
      <c r="E1440" s="178"/>
      <c r="F1440" s="178"/>
      <c r="G1440" s="178"/>
      <c r="H1440" s="178"/>
      <c r="I1440" s="178"/>
      <c r="J1440" s="178"/>
      <c r="K1440" s="178"/>
      <c r="L1440" s="180"/>
      <c r="M1440" s="181"/>
      <c r="N1440" s="2" t="e">
        <f>VLOOKUP($J1440,'Material category'!B:D,2,0)</f>
        <v>#N/A</v>
      </c>
      <c r="O1440" s="123" t="e">
        <f>VLOOKUP(E1440,'Billing Type Category'!A:C,3,0)*$L1440</f>
        <v>#N/A</v>
      </c>
      <c r="P1440" s="123" t="e">
        <f>VLOOKUP($J1440,'Material category'!B:F,5,FALSE)*O1440</f>
        <v>#N/A</v>
      </c>
      <c r="Q1440" s="123" t="e">
        <f t="shared" si="110"/>
        <v>#N/A</v>
      </c>
      <c r="R1440" s="6" t="e">
        <f>VLOOKUP(E1440,'Billing Type Category'!A:C,3,0)*M1440</f>
        <v>#N/A</v>
      </c>
      <c r="S1440" s="6" t="e">
        <f>VLOOKUP($J1440,'Material category'!B:F,4,FALSE)*O1440</f>
        <v>#N/A</v>
      </c>
      <c r="T1440" s="6" t="e">
        <f t="shared" si="111"/>
        <v>#N/A</v>
      </c>
      <c r="U1440" s="6" t="e">
        <f t="shared" si="112"/>
        <v>#N/A</v>
      </c>
      <c r="V1440" s="2" t="e">
        <f>VLOOKUP($J1440,'Material category'!B:D,3,0)</f>
        <v>#N/A</v>
      </c>
      <c r="W1440" s="2" t="e">
        <f>VLOOKUP(G1440,'Cust Category'!A:C,3,0)</f>
        <v>#N/A</v>
      </c>
      <c r="X1440" s="2" t="e">
        <f>VLOOKUP(G1440,'Cust Category'!A:C,2,0)</f>
        <v>#N/A</v>
      </c>
      <c r="Y1440" s="31" t="e">
        <f t="shared" si="113"/>
        <v>#N/A</v>
      </c>
      <c r="Z1440" t="e">
        <f t="shared" si="114"/>
        <v>#N/A</v>
      </c>
    </row>
    <row r="1441" spans="1:26" hidden="1">
      <c r="A1441" s="179"/>
      <c r="B1441" s="178"/>
      <c r="C1441" s="178"/>
      <c r="D1441" s="178"/>
      <c r="E1441" s="178"/>
      <c r="F1441" s="178"/>
      <c r="G1441" s="178"/>
      <c r="H1441" s="178"/>
      <c r="I1441" s="178"/>
      <c r="J1441" s="178"/>
      <c r="K1441" s="178"/>
      <c r="L1441" s="180"/>
      <c r="M1441" s="181"/>
      <c r="N1441" s="2" t="e">
        <f>VLOOKUP($J1441,'Material category'!B:D,2,0)</f>
        <v>#N/A</v>
      </c>
      <c r="O1441" s="123" t="e">
        <f>VLOOKUP(E1441,'Billing Type Category'!A:C,3,0)*$L1441</f>
        <v>#N/A</v>
      </c>
      <c r="P1441" s="123" t="e">
        <f>VLOOKUP($J1441,'Material category'!B:F,5,FALSE)*O1441</f>
        <v>#N/A</v>
      </c>
      <c r="Q1441" s="123" t="e">
        <f t="shared" si="110"/>
        <v>#N/A</v>
      </c>
      <c r="R1441" s="6" t="e">
        <f>VLOOKUP(E1441,'Billing Type Category'!A:C,3,0)*M1441</f>
        <v>#N/A</v>
      </c>
      <c r="S1441" s="6" t="e">
        <f>VLOOKUP($J1441,'Material category'!B:F,4,FALSE)*O1441</f>
        <v>#N/A</v>
      </c>
      <c r="T1441" s="6" t="e">
        <f t="shared" si="111"/>
        <v>#N/A</v>
      </c>
      <c r="U1441" s="6" t="e">
        <f t="shared" si="112"/>
        <v>#N/A</v>
      </c>
      <c r="V1441" s="2" t="e">
        <f>VLOOKUP($J1441,'Material category'!B:D,3,0)</f>
        <v>#N/A</v>
      </c>
      <c r="W1441" s="2" t="e">
        <f>VLOOKUP(G1441,'Cust Category'!A:C,3,0)</f>
        <v>#N/A</v>
      </c>
      <c r="X1441" s="2" t="e">
        <f>VLOOKUP(G1441,'Cust Category'!A:C,2,0)</f>
        <v>#N/A</v>
      </c>
      <c r="Y1441" s="31" t="e">
        <f t="shared" si="113"/>
        <v>#N/A</v>
      </c>
      <c r="Z1441" t="e">
        <f t="shared" si="114"/>
        <v>#N/A</v>
      </c>
    </row>
    <row r="1442" spans="1:26" hidden="1">
      <c r="A1442" s="179"/>
      <c r="B1442" s="178"/>
      <c r="C1442" s="178"/>
      <c r="D1442" s="178"/>
      <c r="E1442" s="178"/>
      <c r="F1442" s="178"/>
      <c r="G1442" s="178"/>
      <c r="H1442" s="178"/>
      <c r="I1442" s="178"/>
      <c r="J1442" s="178"/>
      <c r="K1442" s="178"/>
      <c r="L1442" s="180"/>
      <c r="M1442" s="181"/>
      <c r="N1442" s="2" t="e">
        <f>VLOOKUP($J1442,'Material category'!B:D,2,0)</f>
        <v>#N/A</v>
      </c>
      <c r="O1442" s="123" t="e">
        <f>VLOOKUP(E1442,'Billing Type Category'!A:C,3,0)*$L1442</f>
        <v>#N/A</v>
      </c>
      <c r="P1442" s="123" t="e">
        <f>VLOOKUP($J1442,'Material category'!B:F,5,FALSE)*O1442</f>
        <v>#N/A</v>
      </c>
      <c r="Q1442" s="123" t="e">
        <f t="shared" si="110"/>
        <v>#N/A</v>
      </c>
      <c r="R1442" s="6" t="e">
        <f>VLOOKUP(E1442,'Billing Type Category'!A:C,3,0)*M1442</f>
        <v>#N/A</v>
      </c>
      <c r="S1442" s="6" t="e">
        <f>VLOOKUP($J1442,'Material category'!B:F,4,FALSE)*O1442</f>
        <v>#N/A</v>
      </c>
      <c r="T1442" s="6" t="e">
        <f t="shared" si="111"/>
        <v>#N/A</v>
      </c>
      <c r="U1442" s="6" t="e">
        <f t="shared" si="112"/>
        <v>#N/A</v>
      </c>
      <c r="V1442" s="2" t="e">
        <f>VLOOKUP($J1442,'Material category'!B:D,3,0)</f>
        <v>#N/A</v>
      </c>
      <c r="W1442" s="2" t="e">
        <f>VLOOKUP(G1442,'Cust Category'!A:C,3,0)</f>
        <v>#N/A</v>
      </c>
      <c r="X1442" s="2" t="e">
        <f>VLOOKUP(G1442,'Cust Category'!A:C,2,0)</f>
        <v>#N/A</v>
      </c>
      <c r="Y1442" s="31" t="e">
        <f t="shared" si="113"/>
        <v>#N/A</v>
      </c>
      <c r="Z1442" t="e">
        <f t="shared" si="114"/>
        <v>#N/A</v>
      </c>
    </row>
    <row r="1443" spans="1:26" hidden="1">
      <c r="A1443" s="179"/>
      <c r="B1443" s="178"/>
      <c r="C1443" s="178"/>
      <c r="D1443" s="178"/>
      <c r="E1443" s="178"/>
      <c r="F1443" s="178"/>
      <c r="G1443" s="178"/>
      <c r="H1443" s="178"/>
      <c r="I1443" s="178"/>
      <c r="J1443" s="178"/>
      <c r="K1443" s="178"/>
      <c r="L1443" s="180"/>
      <c r="M1443" s="181"/>
      <c r="N1443" s="2" t="e">
        <f>VLOOKUP($J1443,'Material category'!B:D,2,0)</f>
        <v>#N/A</v>
      </c>
      <c r="O1443" s="123" t="e">
        <f>VLOOKUP(E1443,'Billing Type Category'!A:C,3,0)*$L1443</f>
        <v>#N/A</v>
      </c>
      <c r="P1443" s="123" t="e">
        <f>VLOOKUP($J1443,'Material category'!B:F,5,FALSE)*O1443</f>
        <v>#N/A</v>
      </c>
      <c r="Q1443" s="123" t="e">
        <f t="shared" si="110"/>
        <v>#N/A</v>
      </c>
      <c r="R1443" s="6" t="e">
        <f>VLOOKUP(E1443,'Billing Type Category'!A:C,3,0)*M1443</f>
        <v>#N/A</v>
      </c>
      <c r="S1443" s="6" t="e">
        <f>VLOOKUP($J1443,'Material category'!B:F,4,FALSE)*O1443</f>
        <v>#N/A</v>
      </c>
      <c r="T1443" s="6" t="e">
        <f t="shared" si="111"/>
        <v>#N/A</v>
      </c>
      <c r="U1443" s="6" t="e">
        <f t="shared" si="112"/>
        <v>#N/A</v>
      </c>
      <c r="V1443" s="2" t="e">
        <f>VLOOKUP($J1443,'Material category'!B:D,3,0)</f>
        <v>#N/A</v>
      </c>
      <c r="W1443" s="2" t="e">
        <f>VLOOKUP(G1443,'Cust Category'!A:C,3,0)</f>
        <v>#N/A</v>
      </c>
      <c r="X1443" s="2" t="e">
        <f>VLOOKUP(G1443,'Cust Category'!A:C,2,0)</f>
        <v>#N/A</v>
      </c>
      <c r="Y1443" s="31" t="e">
        <f t="shared" si="113"/>
        <v>#N/A</v>
      </c>
      <c r="Z1443" t="e">
        <f t="shared" si="114"/>
        <v>#N/A</v>
      </c>
    </row>
    <row r="1444" spans="1:26" hidden="1">
      <c r="A1444" s="179"/>
      <c r="B1444" s="178"/>
      <c r="C1444" s="178"/>
      <c r="D1444" s="178"/>
      <c r="E1444" s="178"/>
      <c r="F1444" s="178"/>
      <c r="G1444" s="178"/>
      <c r="H1444" s="178"/>
      <c r="I1444" s="178"/>
      <c r="J1444" s="178"/>
      <c r="K1444" s="178"/>
      <c r="L1444" s="180"/>
      <c r="M1444" s="181"/>
      <c r="N1444" s="2" t="e">
        <f>VLOOKUP($J1444,'Material category'!B:D,2,0)</f>
        <v>#N/A</v>
      </c>
      <c r="O1444" s="123" t="e">
        <f>VLOOKUP(E1444,'Billing Type Category'!A:C,3,0)*$L1444</f>
        <v>#N/A</v>
      </c>
      <c r="P1444" s="123" t="e">
        <f>VLOOKUP($J1444,'Material category'!B:F,5,FALSE)*O1444</f>
        <v>#N/A</v>
      </c>
      <c r="Q1444" s="123" t="e">
        <f t="shared" si="110"/>
        <v>#N/A</v>
      </c>
      <c r="R1444" s="6" t="e">
        <f>VLOOKUP(E1444,'Billing Type Category'!A:C,3,0)*M1444</f>
        <v>#N/A</v>
      </c>
      <c r="S1444" s="6" t="e">
        <f>VLOOKUP($J1444,'Material category'!B:F,4,FALSE)*O1444</f>
        <v>#N/A</v>
      </c>
      <c r="T1444" s="6" t="e">
        <f t="shared" si="111"/>
        <v>#N/A</v>
      </c>
      <c r="U1444" s="6" t="e">
        <f t="shared" si="112"/>
        <v>#N/A</v>
      </c>
      <c r="V1444" s="2" t="e">
        <f>VLOOKUP($J1444,'Material category'!B:D,3,0)</f>
        <v>#N/A</v>
      </c>
      <c r="W1444" s="2" t="e">
        <f>VLOOKUP(G1444,'Cust Category'!A:C,3,0)</f>
        <v>#N/A</v>
      </c>
      <c r="X1444" s="2" t="e">
        <f>VLOOKUP(G1444,'Cust Category'!A:C,2,0)</f>
        <v>#N/A</v>
      </c>
      <c r="Y1444" s="31" t="e">
        <f t="shared" si="113"/>
        <v>#N/A</v>
      </c>
      <c r="Z1444" t="e">
        <f t="shared" si="114"/>
        <v>#N/A</v>
      </c>
    </row>
    <row r="1445" spans="1:26" hidden="1">
      <c r="A1445" s="179"/>
      <c r="B1445" s="178"/>
      <c r="C1445" s="178"/>
      <c r="D1445" s="178"/>
      <c r="E1445" s="178"/>
      <c r="F1445" s="178"/>
      <c r="G1445" s="178"/>
      <c r="H1445" s="178"/>
      <c r="I1445" s="178"/>
      <c r="J1445" s="178"/>
      <c r="K1445" s="178"/>
      <c r="L1445" s="180"/>
      <c r="M1445" s="181"/>
      <c r="N1445" s="2" t="e">
        <f>VLOOKUP($J1445,'Material category'!B:D,2,0)</f>
        <v>#N/A</v>
      </c>
      <c r="O1445" s="123" t="e">
        <f>VLOOKUP(E1445,'Billing Type Category'!A:C,3,0)*$L1445</f>
        <v>#N/A</v>
      </c>
      <c r="P1445" s="123" t="e">
        <f>VLOOKUP($J1445,'Material category'!B:F,5,FALSE)*O1445</f>
        <v>#N/A</v>
      </c>
      <c r="Q1445" s="123" t="e">
        <f t="shared" si="110"/>
        <v>#N/A</v>
      </c>
      <c r="R1445" s="6" t="e">
        <f>VLOOKUP(E1445,'Billing Type Category'!A:C,3,0)*M1445</f>
        <v>#N/A</v>
      </c>
      <c r="S1445" s="6" t="e">
        <f>VLOOKUP($J1445,'Material category'!B:F,4,FALSE)*O1445</f>
        <v>#N/A</v>
      </c>
      <c r="T1445" s="6" t="e">
        <f t="shared" si="111"/>
        <v>#N/A</v>
      </c>
      <c r="U1445" s="6" t="e">
        <f t="shared" si="112"/>
        <v>#N/A</v>
      </c>
      <c r="V1445" s="2" t="e">
        <f>VLOOKUP($J1445,'Material category'!B:D,3,0)</f>
        <v>#N/A</v>
      </c>
      <c r="W1445" s="2" t="e">
        <f>VLOOKUP(G1445,'Cust Category'!A:C,3,0)</f>
        <v>#N/A</v>
      </c>
      <c r="X1445" s="2" t="e">
        <f>VLOOKUP(G1445,'Cust Category'!A:C,2,0)</f>
        <v>#N/A</v>
      </c>
      <c r="Y1445" s="31" t="e">
        <f t="shared" si="113"/>
        <v>#N/A</v>
      </c>
      <c r="Z1445" t="e">
        <f t="shared" si="114"/>
        <v>#N/A</v>
      </c>
    </row>
    <row r="1446" spans="1:26" hidden="1">
      <c r="A1446" s="179"/>
      <c r="B1446" s="178"/>
      <c r="C1446" s="178"/>
      <c r="D1446" s="178"/>
      <c r="E1446" s="178"/>
      <c r="F1446" s="178"/>
      <c r="G1446" s="178"/>
      <c r="H1446" s="178"/>
      <c r="I1446" s="178"/>
      <c r="J1446" s="178"/>
      <c r="K1446" s="178"/>
      <c r="L1446" s="180"/>
      <c r="M1446" s="181"/>
      <c r="N1446" s="2" t="e">
        <f>VLOOKUP($J1446,'Material category'!B:D,2,0)</f>
        <v>#N/A</v>
      </c>
      <c r="O1446" s="123" t="e">
        <f>VLOOKUP(E1446,'Billing Type Category'!A:C,3,0)*$L1446</f>
        <v>#N/A</v>
      </c>
      <c r="P1446" s="123" t="e">
        <f>VLOOKUP($J1446,'Material category'!B:F,5,FALSE)*O1446</f>
        <v>#N/A</v>
      </c>
      <c r="Q1446" s="123" t="e">
        <f t="shared" si="110"/>
        <v>#N/A</v>
      </c>
      <c r="R1446" s="6" t="e">
        <f>VLOOKUP(E1446,'Billing Type Category'!A:C,3,0)*M1446</f>
        <v>#N/A</v>
      </c>
      <c r="S1446" s="6" t="e">
        <f>VLOOKUP($J1446,'Material category'!B:F,4,FALSE)*O1446</f>
        <v>#N/A</v>
      </c>
      <c r="T1446" s="6" t="e">
        <f t="shared" si="111"/>
        <v>#N/A</v>
      </c>
      <c r="U1446" s="6" t="e">
        <f t="shared" si="112"/>
        <v>#N/A</v>
      </c>
      <c r="V1446" s="2" t="e">
        <f>VLOOKUP($J1446,'Material category'!B:D,3,0)</f>
        <v>#N/A</v>
      </c>
      <c r="W1446" s="2" t="e">
        <f>VLOOKUP(G1446,'Cust Category'!A:C,3,0)</f>
        <v>#N/A</v>
      </c>
      <c r="X1446" s="2" t="e">
        <f>VLOOKUP(G1446,'Cust Category'!A:C,2,0)</f>
        <v>#N/A</v>
      </c>
      <c r="Y1446" s="31" t="e">
        <f t="shared" si="113"/>
        <v>#N/A</v>
      </c>
      <c r="Z1446" t="e">
        <f t="shared" si="114"/>
        <v>#N/A</v>
      </c>
    </row>
    <row r="1447" spans="1:26" hidden="1">
      <c r="A1447" s="179"/>
      <c r="B1447" s="178"/>
      <c r="C1447" s="178"/>
      <c r="D1447" s="178"/>
      <c r="E1447" s="178"/>
      <c r="F1447" s="178"/>
      <c r="G1447" s="178"/>
      <c r="H1447" s="178"/>
      <c r="I1447" s="178"/>
      <c r="J1447" s="178"/>
      <c r="K1447" s="178"/>
      <c r="L1447" s="180"/>
      <c r="M1447" s="181"/>
      <c r="N1447" s="2" t="e">
        <f>VLOOKUP($J1447,'Material category'!B:D,2,0)</f>
        <v>#N/A</v>
      </c>
      <c r="O1447" s="123" t="e">
        <f>VLOOKUP(E1447,'Billing Type Category'!A:C,3,0)*$L1447</f>
        <v>#N/A</v>
      </c>
      <c r="P1447" s="123" t="e">
        <f>VLOOKUP($J1447,'Material category'!B:F,5,FALSE)*O1447</f>
        <v>#N/A</v>
      </c>
      <c r="Q1447" s="123" t="e">
        <f t="shared" si="110"/>
        <v>#N/A</v>
      </c>
      <c r="R1447" s="6" t="e">
        <f>VLOOKUP(E1447,'Billing Type Category'!A:C,3,0)*M1447</f>
        <v>#N/A</v>
      </c>
      <c r="S1447" s="6" t="e">
        <f>VLOOKUP($J1447,'Material category'!B:F,4,FALSE)*O1447</f>
        <v>#N/A</v>
      </c>
      <c r="T1447" s="6" t="e">
        <f t="shared" si="111"/>
        <v>#N/A</v>
      </c>
      <c r="U1447" s="6" t="e">
        <f t="shared" si="112"/>
        <v>#N/A</v>
      </c>
      <c r="V1447" s="2" t="e">
        <f>VLOOKUP($J1447,'Material category'!B:D,3,0)</f>
        <v>#N/A</v>
      </c>
      <c r="W1447" s="2" t="e">
        <f>VLOOKUP(G1447,'Cust Category'!A:C,3,0)</f>
        <v>#N/A</v>
      </c>
      <c r="X1447" s="2" t="e">
        <f>VLOOKUP(G1447,'Cust Category'!A:C,2,0)</f>
        <v>#N/A</v>
      </c>
      <c r="Y1447" s="31" t="e">
        <f t="shared" si="113"/>
        <v>#N/A</v>
      </c>
      <c r="Z1447" t="e">
        <f t="shared" si="114"/>
        <v>#N/A</v>
      </c>
    </row>
    <row r="1448" spans="1:26" hidden="1">
      <c r="A1448" s="179"/>
      <c r="B1448" s="178"/>
      <c r="C1448" s="178"/>
      <c r="D1448" s="178"/>
      <c r="E1448" s="178"/>
      <c r="F1448" s="178"/>
      <c r="G1448" s="178"/>
      <c r="H1448" s="178"/>
      <c r="I1448" s="178"/>
      <c r="J1448" s="178"/>
      <c r="K1448" s="178"/>
      <c r="L1448" s="180"/>
      <c r="M1448" s="181"/>
      <c r="N1448" s="2" t="e">
        <f>VLOOKUP($J1448,'Material category'!B:D,2,0)</f>
        <v>#N/A</v>
      </c>
      <c r="O1448" s="123" t="e">
        <f>VLOOKUP(E1448,'Billing Type Category'!A:C,3,0)*$L1448</f>
        <v>#N/A</v>
      </c>
      <c r="P1448" s="123" t="e">
        <f>VLOOKUP($J1448,'Material category'!B:F,5,FALSE)*O1448</f>
        <v>#N/A</v>
      </c>
      <c r="Q1448" s="123" t="e">
        <f t="shared" si="110"/>
        <v>#N/A</v>
      </c>
      <c r="R1448" s="6" t="e">
        <f>VLOOKUP(E1448,'Billing Type Category'!A:C,3,0)*M1448</f>
        <v>#N/A</v>
      </c>
      <c r="S1448" s="6" t="e">
        <f>VLOOKUP($J1448,'Material category'!B:F,4,FALSE)*O1448</f>
        <v>#N/A</v>
      </c>
      <c r="T1448" s="6" t="e">
        <f t="shared" si="111"/>
        <v>#N/A</v>
      </c>
      <c r="U1448" s="6" t="e">
        <f t="shared" si="112"/>
        <v>#N/A</v>
      </c>
      <c r="V1448" s="2" t="e">
        <f>VLOOKUP($J1448,'Material category'!B:D,3,0)</f>
        <v>#N/A</v>
      </c>
      <c r="W1448" s="2" t="e">
        <f>VLOOKUP(G1448,'Cust Category'!A:C,3,0)</f>
        <v>#N/A</v>
      </c>
      <c r="X1448" s="2" t="e">
        <f>VLOOKUP(G1448,'Cust Category'!A:C,2,0)</f>
        <v>#N/A</v>
      </c>
      <c r="Y1448" s="31" t="e">
        <f t="shared" si="113"/>
        <v>#N/A</v>
      </c>
      <c r="Z1448" t="e">
        <f t="shared" si="114"/>
        <v>#N/A</v>
      </c>
    </row>
    <row r="1449" spans="1:26" hidden="1">
      <c r="A1449" s="179"/>
      <c r="B1449" s="178"/>
      <c r="C1449" s="178"/>
      <c r="D1449" s="178"/>
      <c r="E1449" s="178"/>
      <c r="F1449" s="178"/>
      <c r="G1449" s="178"/>
      <c r="H1449" s="178"/>
      <c r="I1449" s="178"/>
      <c r="J1449" s="178"/>
      <c r="K1449" s="178"/>
      <c r="L1449" s="180"/>
      <c r="M1449" s="181"/>
      <c r="N1449" s="2" t="e">
        <f>VLOOKUP($J1449,'Material category'!B:D,2,0)</f>
        <v>#N/A</v>
      </c>
      <c r="O1449" s="123" t="e">
        <f>VLOOKUP(E1449,'Billing Type Category'!A:C,3,0)*$L1449</f>
        <v>#N/A</v>
      </c>
      <c r="P1449" s="123" t="e">
        <f>VLOOKUP($J1449,'Material category'!B:F,5,FALSE)*O1449</f>
        <v>#N/A</v>
      </c>
      <c r="Q1449" s="123" t="e">
        <f t="shared" si="110"/>
        <v>#N/A</v>
      </c>
      <c r="R1449" s="6" t="e">
        <f>VLOOKUP(E1449,'Billing Type Category'!A:C,3,0)*M1449</f>
        <v>#N/A</v>
      </c>
      <c r="S1449" s="6" t="e">
        <f>VLOOKUP($J1449,'Material category'!B:F,4,FALSE)*O1449</f>
        <v>#N/A</v>
      </c>
      <c r="T1449" s="6" t="e">
        <f t="shared" si="111"/>
        <v>#N/A</v>
      </c>
      <c r="U1449" s="6" t="e">
        <f t="shared" si="112"/>
        <v>#N/A</v>
      </c>
      <c r="V1449" s="2" t="e">
        <f>VLOOKUP($J1449,'Material category'!B:D,3,0)</f>
        <v>#N/A</v>
      </c>
      <c r="W1449" s="2" t="e">
        <f>VLOOKUP(G1449,'Cust Category'!A:C,3,0)</f>
        <v>#N/A</v>
      </c>
      <c r="X1449" s="2" t="e">
        <f>VLOOKUP(G1449,'Cust Category'!A:C,2,0)</f>
        <v>#N/A</v>
      </c>
      <c r="Y1449" s="31" t="e">
        <f t="shared" si="113"/>
        <v>#N/A</v>
      </c>
      <c r="Z1449" t="e">
        <f t="shared" si="114"/>
        <v>#N/A</v>
      </c>
    </row>
    <row r="1450" spans="1:26" hidden="1">
      <c r="A1450" s="179"/>
      <c r="B1450" s="178"/>
      <c r="C1450" s="178"/>
      <c r="D1450" s="178"/>
      <c r="E1450" s="178"/>
      <c r="F1450" s="178"/>
      <c r="G1450" s="178"/>
      <c r="H1450" s="178"/>
      <c r="I1450" s="178"/>
      <c r="J1450" s="178"/>
      <c r="K1450" s="178"/>
      <c r="L1450" s="180"/>
      <c r="M1450" s="181"/>
      <c r="N1450" s="2" t="e">
        <f>VLOOKUP($J1450,'Material category'!B:D,2,0)</f>
        <v>#N/A</v>
      </c>
      <c r="O1450" s="123" t="e">
        <f>VLOOKUP(E1450,'Billing Type Category'!A:C,3,0)*$L1450</f>
        <v>#N/A</v>
      </c>
      <c r="P1450" s="123" t="e">
        <f>VLOOKUP($J1450,'Material category'!B:F,5,FALSE)*O1450</f>
        <v>#N/A</v>
      </c>
      <c r="Q1450" s="123" t="e">
        <f t="shared" si="110"/>
        <v>#N/A</v>
      </c>
      <c r="R1450" s="6" t="e">
        <f>VLOOKUP(E1450,'Billing Type Category'!A:C,3,0)*M1450</f>
        <v>#N/A</v>
      </c>
      <c r="S1450" s="6" t="e">
        <f>VLOOKUP($J1450,'Material category'!B:F,4,FALSE)*O1450</f>
        <v>#N/A</v>
      </c>
      <c r="T1450" s="6" t="e">
        <f t="shared" si="111"/>
        <v>#N/A</v>
      </c>
      <c r="U1450" s="6" t="e">
        <f t="shared" si="112"/>
        <v>#N/A</v>
      </c>
      <c r="V1450" s="2" t="e">
        <f>VLOOKUP($J1450,'Material category'!B:D,3,0)</f>
        <v>#N/A</v>
      </c>
      <c r="W1450" s="2" t="e">
        <f>VLOOKUP(G1450,'Cust Category'!A:C,3,0)</f>
        <v>#N/A</v>
      </c>
      <c r="X1450" s="2" t="e">
        <f>VLOOKUP(G1450,'Cust Category'!A:C,2,0)</f>
        <v>#N/A</v>
      </c>
      <c r="Y1450" s="31" t="e">
        <f t="shared" si="113"/>
        <v>#N/A</v>
      </c>
      <c r="Z1450" t="e">
        <f t="shared" si="114"/>
        <v>#N/A</v>
      </c>
    </row>
    <row r="1451" spans="1:26" hidden="1">
      <c r="A1451" s="179"/>
      <c r="B1451" s="178"/>
      <c r="C1451" s="178"/>
      <c r="D1451" s="178"/>
      <c r="E1451" s="178"/>
      <c r="F1451" s="178"/>
      <c r="G1451" s="178"/>
      <c r="H1451" s="178"/>
      <c r="I1451" s="178"/>
      <c r="J1451" s="178"/>
      <c r="K1451" s="178"/>
      <c r="L1451" s="180"/>
      <c r="M1451" s="181"/>
      <c r="N1451" s="2" t="e">
        <f>VLOOKUP($J1451,'Material category'!B:D,2,0)</f>
        <v>#N/A</v>
      </c>
      <c r="O1451" s="123" t="e">
        <f>VLOOKUP(E1451,'Billing Type Category'!A:C,3,0)*$L1451</f>
        <v>#N/A</v>
      </c>
      <c r="P1451" s="123" t="e">
        <f>VLOOKUP($J1451,'Material category'!B:F,5,FALSE)*O1451</f>
        <v>#N/A</v>
      </c>
      <c r="Q1451" s="123" t="e">
        <f t="shared" si="110"/>
        <v>#N/A</v>
      </c>
      <c r="R1451" s="6" t="e">
        <f>VLOOKUP(E1451,'Billing Type Category'!A:C,3,0)*M1451</f>
        <v>#N/A</v>
      </c>
      <c r="S1451" s="6" t="e">
        <f>VLOOKUP($J1451,'Material category'!B:F,4,FALSE)*O1451</f>
        <v>#N/A</v>
      </c>
      <c r="T1451" s="6" t="e">
        <f t="shared" si="111"/>
        <v>#N/A</v>
      </c>
      <c r="U1451" s="6" t="e">
        <f t="shared" si="112"/>
        <v>#N/A</v>
      </c>
      <c r="V1451" s="2" t="e">
        <f>VLOOKUP($J1451,'Material category'!B:D,3,0)</f>
        <v>#N/A</v>
      </c>
      <c r="W1451" s="2" t="e">
        <f>VLOOKUP(G1451,'Cust Category'!A:C,3,0)</f>
        <v>#N/A</v>
      </c>
      <c r="X1451" s="2" t="e">
        <f>VLOOKUP(G1451,'Cust Category'!A:C,2,0)</f>
        <v>#N/A</v>
      </c>
      <c r="Y1451" s="31" t="e">
        <f t="shared" si="113"/>
        <v>#N/A</v>
      </c>
      <c r="Z1451" t="e">
        <f t="shared" si="114"/>
        <v>#N/A</v>
      </c>
    </row>
    <row r="1452" spans="1:26" hidden="1">
      <c r="A1452" s="179"/>
      <c r="B1452" s="178"/>
      <c r="C1452" s="178"/>
      <c r="D1452" s="178"/>
      <c r="E1452" s="178"/>
      <c r="F1452" s="178"/>
      <c r="G1452" s="178"/>
      <c r="H1452" s="178"/>
      <c r="I1452" s="178"/>
      <c r="J1452" s="178"/>
      <c r="K1452" s="178"/>
      <c r="L1452" s="180"/>
      <c r="M1452" s="181"/>
      <c r="N1452" s="2" t="e">
        <f>VLOOKUP($J1452,'Material category'!B:D,2,0)</f>
        <v>#N/A</v>
      </c>
      <c r="O1452" s="123" t="e">
        <f>VLOOKUP(E1452,'Billing Type Category'!A:C,3,0)*$L1452</f>
        <v>#N/A</v>
      </c>
      <c r="P1452" s="123" t="e">
        <f>VLOOKUP($J1452,'Material category'!B:F,5,FALSE)*O1452</f>
        <v>#N/A</v>
      </c>
      <c r="Q1452" s="123" t="e">
        <f t="shared" si="110"/>
        <v>#N/A</v>
      </c>
      <c r="R1452" s="6" t="e">
        <f>VLOOKUP(E1452,'Billing Type Category'!A:C,3,0)*M1452</f>
        <v>#N/A</v>
      </c>
      <c r="S1452" s="6" t="e">
        <f>VLOOKUP($J1452,'Material category'!B:F,4,FALSE)*O1452</f>
        <v>#N/A</v>
      </c>
      <c r="T1452" s="6" t="e">
        <f t="shared" si="111"/>
        <v>#N/A</v>
      </c>
      <c r="U1452" s="6" t="e">
        <f t="shared" si="112"/>
        <v>#N/A</v>
      </c>
      <c r="V1452" s="2" t="e">
        <f>VLOOKUP($J1452,'Material category'!B:D,3,0)</f>
        <v>#N/A</v>
      </c>
      <c r="W1452" s="2" t="e">
        <f>VLOOKUP(G1452,'Cust Category'!A:C,3,0)</f>
        <v>#N/A</v>
      </c>
      <c r="X1452" s="2" t="e">
        <f>VLOOKUP(G1452,'Cust Category'!A:C,2,0)</f>
        <v>#N/A</v>
      </c>
      <c r="Y1452" s="31" t="e">
        <f t="shared" si="113"/>
        <v>#N/A</v>
      </c>
      <c r="Z1452" t="e">
        <f t="shared" si="114"/>
        <v>#N/A</v>
      </c>
    </row>
    <row r="1453" spans="1:26" hidden="1">
      <c r="A1453" s="179"/>
      <c r="B1453" s="178"/>
      <c r="C1453" s="178"/>
      <c r="D1453" s="178"/>
      <c r="E1453" s="178"/>
      <c r="F1453" s="178"/>
      <c r="G1453" s="178"/>
      <c r="H1453" s="178"/>
      <c r="I1453" s="178"/>
      <c r="J1453" s="178"/>
      <c r="K1453" s="178"/>
      <c r="L1453" s="180"/>
      <c r="M1453" s="181"/>
      <c r="N1453" s="2" t="e">
        <f>VLOOKUP($J1453,'Material category'!B:D,2,0)</f>
        <v>#N/A</v>
      </c>
      <c r="O1453" s="123" t="e">
        <f>VLOOKUP(E1453,'Billing Type Category'!A:C,3,0)*$L1453</f>
        <v>#N/A</v>
      </c>
      <c r="P1453" s="123" t="e">
        <f>VLOOKUP($J1453,'Material category'!B:F,5,FALSE)*O1453</f>
        <v>#N/A</v>
      </c>
      <c r="Q1453" s="123" t="e">
        <f t="shared" si="110"/>
        <v>#N/A</v>
      </c>
      <c r="R1453" s="6" t="e">
        <f>VLOOKUP(E1453,'Billing Type Category'!A:C,3,0)*M1453</f>
        <v>#N/A</v>
      </c>
      <c r="S1453" s="6" t="e">
        <f>VLOOKUP($J1453,'Material category'!B:F,4,FALSE)*O1453</f>
        <v>#N/A</v>
      </c>
      <c r="T1453" s="6" t="e">
        <f t="shared" si="111"/>
        <v>#N/A</v>
      </c>
      <c r="U1453" s="6" t="e">
        <f t="shared" si="112"/>
        <v>#N/A</v>
      </c>
      <c r="V1453" s="2" t="e">
        <f>VLOOKUP($J1453,'Material category'!B:D,3,0)</f>
        <v>#N/A</v>
      </c>
      <c r="W1453" s="2" t="e">
        <f>VLOOKUP(G1453,'Cust Category'!A:C,3,0)</f>
        <v>#N/A</v>
      </c>
      <c r="X1453" s="2" t="e">
        <f>VLOOKUP(G1453,'Cust Category'!A:C,2,0)</f>
        <v>#N/A</v>
      </c>
      <c r="Y1453" s="31" t="e">
        <f t="shared" si="113"/>
        <v>#N/A</v>
      </c>
      <c r="Z1453" t="e">
        <f t="shared" si="114"/>
        <v>#N/A</v>
      </c>
    </row>
    <row r="1454" spans="1:26" hidden="1">
      <c r="A1454" s="179"/>
      <c r="B1454" s="178"/>
      <c r="C1454" s="178"/>
      <c r="D1454" s="178"/>
      <c r="E1454" s="178"/>
      <c r="F1454" s="178"/>
      <c r="G1454" s="178"/>
      <c r="H1454" s="178"/>
      <c r="I1454" s="178"/>
      <c r="J1454" s="178"/>
      <c r="K1454" s="178"/>
      <c r="L1454" s="180"/>
      <c r="M1454" s="181"/>
      <c r="N1454" s="2" t="e">
        <f>VLOOKUP($J1454,'Material category'!B:D,2,0)</f>
        <v>#N/A</v>
      </c>
      <c r="O1454" s="123" t="e">
        <f>VLOOKUP(E1454,'Billing Type Category'!A:C,3,0)*$L1454</f>
        <v>#N/A</v>
      </c>
      <c r="P1454" s="123" t="e">
        <f>VLOOKUP($J1454,'Material category'!B:F,5,FALSE)*O1454</f>
        <v>#N/A</v>
      </c>
      <c r="Q1454" s="123" t="e">
        <f t="shared" si="110"/>
        <v>#N/A</v>
      </c>
      <c r="R1454" s="6" t="e">
        <f>VLOOKUP(E1454,'Billing Type Category'!A:C,3,0)*M1454</f>
        <v>#N/A</v>
      </c>
      <c r="S1454" s="6" t="e">
        <f>VLOOKUP($J1454,'Material category'!B:F,4,FALSE)*O1454</f>
        <v>#N/A</v>
      </c>
      <c r="T1454" s="6" t="e">
        <f t="shared" si="111"/>
        <v>#N/A</v>
      </c>
      <c r="U1454" s="6" t="e">
        <f t="shared" si="112"/>
        <v>#N/A</v>
      </c>
      <c r="V1454" s="2" t="e">
        <f>VLOOKUP($J1454,'Material category'!B:D,3,0)</f>
        <v>#N/A</v>
      </c>
      <c r="W1454" s="2" t="e">
        <f>VLOOKUP(G1454,'Cust Category'!A:C,3,0)</f>
        <v>#N/A</v>
      </c>
      <c r="X1454" s="2" t="e">
        <f>VLOOKUP(G1454,'Cust Category'!A:C,2,0)</f>
        <v>#N/A</v>
      </c>
      <c r="Y1454" s="31" t="e">
        <f t="shared" si="113"/>
        <v>#N/A</v>
      </c>
      <c r="Z1454" t="e">
        <f t="shared" si="114"/>
        <v>#N/A</v>
      </c>
    </row>
    <row r="1455" spans="1:26" hidden="1">
      <c r="A1455" s="179"/>
      <c r="B1455" s="178"/>
      <c r="C1455" s="178"/>
      <c r="D1455" s="178"/>
      <c r="E1455" s="178"/>
      <c r="F1455" s="178"/>
      <c r="G1455" s="178"/>
      <c r="H1455" s="178"/>
      <c r="I1455" s="178"/>
      <c r="J1455" s="178"/>
      <c r="K1455" s="178"/>
      <c r="L1455" s="180"/>
      <c r="M1455" s="181"/>
      <c r="N1455" s="2" t="e">
        <f>VLOOKUP($J1455,'Material category'!B:D,2,0)</f>
        <v>#N/A</v>
      </c>
      <c r="O1455" s="123" t="e">
        <f>VLOOKUP(E1455,'Billing Type Category'!A:C,3,0)*$L1455</f>
        <v>#N/A</v>
      </c>
      <c r="P1455" s="123" t="e">
        <f>VLOOKUP($J1455,'Material category'!B:F,5,FALSE)*O1455</f>
        <v>#N/A</v>
      </c>
      <c r="Q1455" s="123" t="e">
        <f t="shared" si="110"/>
        <v>#N/A</v>
      </c>
      <c r="R1455" s="6" t="e">
        <f>VLOOKUP(E1455,'Billing Type Category'!A:C,3,0)*M1455</f>
        <v>#N/A</v>
      </c>
      <c r="S1455" s="6" t="e">
        <f>VLOOKUP($J1455,'Material category'!B:F,4,FALSE)*O1455</f>
        <v>#N/A</v>
      </c>
      <c r="T1455" s="6" t="e">
        <f t="shared" si="111"/>
        <v>#N/A</v>
      </c>
      <c r="U1455" s="6" t="e">
        <f t="shared" si="112"/>
        <v>#N/A</v>
      </c>
      <c r="V1455" s="2" t="e">
        <f>VLOOKUP($J1455,'Material category'!B:D,3,0)</f>
        <v>#N/A</v>
      </c>
      <c r="W1455" s="2" t="e">
        <f>VLOOKUP(G1455,'Cust Category'!A:C,3,0)</f>
        <v>#N/A</v>
      </c>
      <c r="X1455" s="2" t="e">
        <f>VLOOKUP(G1455,'Cust Category'!A:C,2,0)</f>
        <v>#N/A</v>
      </c>
      <c r="Y1455" s="31" t="e">
        <f t="shared" si="113"/>
        <v>#N/A</v>
      </c>
      <c r="Z1455" t="e">
        <f t="shared" si="114"/>
        <v>#N/A</v>
      </c>
    </row>
    <row r="1456" spans="1:26" hidden="1">
      <c r="A1456" s="179"/>
      <c r="B1456" s="178"/>
      <c r="C1456" s="178"/>
      <c r="D1456" s="178"/>
      <c r="E1456" s="178"/>
      <c r="F1456" s="178"/>
      <c r="G1456" s="178"/>
      <c r="H1456" s="178"/>
      <c r="I1456" s="178"/>
      <c r="J1456" s="178"/>
      <c r="K1456" s="178"/>
      <c r="L1456" s="180"/>
      <c r="M1456" s="181"/>
      <c r="N1456" s="2" t="e">
        <f>VLOOKUP($J1456,'Material category'!B:D,2,0)</f>
        <v>#N/A</v>
      </c>
      <c r="O1456" s="123" t="e">
        <f>VLOOKUP(E1456,'Billing Type Category'!A:C,3,0)*$L1456</f>
        <v>#N/A</v>
      </c>
      <c r="P1456" s="123" t="e">
        <f>VLOOKUP($J1456,'Material category'!B:F,5,FALSE)*O1456</f>
        <v>#N/A</v>
      </c>
      <c r="Q1456" s="123" t="e">
        <f t="shared" si="110"/>
        <v>#N/A</v>
      </c>
      <c r="R1456" s="6" t="e">
        <f>VLOOKUP(E1456,'Billing Type Category'!A:C,3,0)*M1456</f>
        <v>#N/A</v>
      </c>
      <c r="S1456" s="6" t="e">
        <f>VLOOKUP($J1456,'Material category'!B:F,4,FALSE)*O1456</f>
        <v>#N/A</v>
      </c>
      <c r="T1456" s="6" t="e">
        <f t="shared" si="111"/>
        <v>#N/A</v>
      </c>
      <c r="U1456" s="6" t="e">
        <f t="shared" si="112"/>
        <v>#N/A</v>
      </c>
      <c r="V1456" s="2" t="e">
        <f>VLOOKUP($J1456,'Material category'!B:D,3,0)</f>
        <v>#N/A</v>
      </c>
      <c r="W1456" s="2" t="e">
        <f>VLOOKUP(G1456,'Cust Category'!A:C,3,0)</f>
        <v>#N/A</v>
      </c>
      <c r="X1456" s="2" t="e">
        <f>VLOOKUP(G1456,'Cust Category'!A:C,2,0)</f>
        <v>#N/A</v>
      </c>
      <c r="Y1456" s="31" t="e">
        <f t="shared" si="113"/>
        <v>#N/A</v>
      </c>
      <c r="Z1456" t="e">
        <f t="shared" si="114"/>
        <v>#N/A</v>
      </c>
    </row>
    <row r="1457" spans="1:26" hidden="1">
      <c r="A1457" s="179"/>
      <c r="B1457" s="178"/>
      <c r="C1457" s="178"/>
      <c r="D1457" s="178"/>
      <c r="E1457" s="178"/>
      <c r="F1457" s="178"/>
      <c r="G1457" s="178"/>
      <c r="H1457" s="178"/>
      <c r="I1457" s="178"/>
      <c r="J1457" s="178"/>
      <c r="K1457" s="178"/>
      <c r="L1457" s="180"/>
      <c r="M1457" s="181"/>
      <c r="N1457" s="2" t="e">
        <f>VLOOKUP($J1457,'Material category'!B:D,2,0)</f>
        <v>#N/A</v>
      </c>
      <c r="O1457" s="123" t="e">
        <f>VLOOKUP(E1457,'Billing Type Category'!A:C,3,0)*$L1457</f>
        <v>#N/A</v>
      </c>
      <c r="P1457" s="123" t="e">
        <f>VLOOKUP($J1457,'Material category'!B:F,5,FALSE)*O1457</f>
        <v>#N/A</v>
      </c>
      <c r="Q1457" s="123" t="e">
        <f t="shared" si="110"/>
        <v>#N/A</v>
      </c>
      <c r="R1457" s="6" t="e">
        <f>VLOOKUP(E1457,'Billing Type Category'!A:C,3,0)*M1457</f>
        <v>#N/A</v>
      </c>
      <c r="S1457" s="6" t="e">
        <f>VLOOKUP($J1457,'Material category'!B:F,4,FALSE)*O1457</f>
        <v>#N/A</v>
      </c>
      <c r="T1457" s="6" t="e">
        <f t="shared" si="111"/>
        <v>#N/A</v>
      </c>
      <c r="U1457" s="6" t="e">
        <f t="shared" si="112"/>
        <v>#N/A</v>
      </c>
      <c r="V1457" s="2" t="e">
        <f>VLOOKUP($J1457,'Material category'!B:D,3,0)</f>
        <v>#N/A</v>
      </c>
      <c r="W1457" s="2" t="e">
        <f>VLOOKUP(G1457,'Cust Category'!A:C,3,0)</f>
        <v>#N/A</v>
      </c>
      <c r="X1457" s="2" t="e">
        <f>VLOOKUP(G1457,'Cust Category'!A:C,2,0)</f>
        <v>#N/A</v>
      </c>
      <c r="Y1457" s="31" t="e">
        <f t="shared" si="113"/>
        <v>#N/A</v>
      </c>
      <c r="Z1457" t="e">
        <f t="shared" si="114"/>
        <v>#N/A</v>
      </c>
    </row>
    <row r="1458" spans="1:26" hidden="1">
      <c r="A1458" s="179"/>
      <c r="B1458" s="178"/>
      <c r="C1458" s="178"/>
      <c r="D1458" s="178"/>
      <c r="E1458" s="178"/>
      <c r="F1458" s="178"/>
      <c r="G1458" s="178"/>
      <c r="H1458" s="178"/>
      <c r="I1458" s="178"/>
      <c r="J1458" s="178"/>
      <c r="K1458" s="178"/>
      <c r="L1458" s="180"/>
      <c r="M1458" s="181"/>
      <c r="N1458" s="2" t="e">
        <f>VLOOKUP($J1458,'Material category'!B:D,2,0)</f>
        <v>#N/A</v>
      </c>
      <c r="O1458" s="123" t="e">
        <f>VLOOKUP(E1458,'Billing Type Category'!A:C,3,0)*$L1458</f>
        <v>#N/A</v>
      </c>
      <c r="P1458" s="123" t="e">
        <f>VLOOKUP($J1458,'Material category'!B:F,5,FALSE)*O1458</f>
        <v>#N/A</v>
      </c>
      <c r="Q1458" s="123" t="e">
        <f t="shared" si="110"/>
        <v>#N/A</v>
      </c>
      <c r="R1458" s="6" t="e">
        <f>VLOOKUP(E1458,'Billing Type Category'!A:C,3,0)*M1458</f>
        <v>#N/A</v>
      </c>
      <c r="S1458" s="6" t="e">
        <f>VLOOKUP($J1458,'Material category'!B:F,4,FALSE)*O1458</f>
        <v>#N/A</v>
      </c>
      <c r="T1458" s="6" t="e">
        <f t="shared" si="111"/>
        <v>#N/A</v>
      </c>
      <c r="U1458" s="6" t="e">
        <f t="shared" si="112"/>
        <v>#N/A</v>
      </c>
      <c r="V1458" s="2" t="e">
        <f>VLOOKUP($J1458,'Material category'!B:D,3,0)</f>
        <v>#N/A</v>
      </c>
      <c r="W1458" s="2" t="e">
        <f>VLOOKUP(G1458,'Cust Category'!A:C,3,0)</f>
        <v>#N/A</v>
      </c>
      <c r="X1458" s="2" t="e">
        <f>VLOOKUP(G1458,'Cust Category'!A:C,2,0)</f>
        <v>#N/A</v>
      </c>
      <c r="Y1458" s="31" t="e">
        <f t="shared" si="113"/>
        <v>#N/A</v>
      </c>
      <c r="Z1458" t="e">
        <f t="shared" si="114"/>
        <v>#N/A</v>
      </c>
    </row>
    <row r="1459" spans="1:26" hidden="1">
      <c r="A1459" s="179"/>
      <c r="B1459" s="178"/>
      <c r="C1459" s="178"/>
      <c r="D1459" s="178"/>
      <c r="E1459" s="178"/>
      <c r="F1459" s="178"/>
      <c r="G1459" s="178"/>
      <c r="H1459" s="178"/>
      <c r="I1459" s="178"/>
      <c r="J1459" s="178"/>
      <c r="K1459" s="178"/>
      <c r="L1459" s="180"/>
      <c r="M1459" s="181"/>
      <c r="N1459" s="2" t="e">
        <f>VLOOKUP($J1459,'Material category'!B:D,2,0)</f>
        <v>#N/A</v>
      </c>
      <c r="O1459" s="123" t="e">
        <f>VLOOKUP(E1459,'Billing Type Category'!A:C,3,0)*$L1459</f>
        <v>#N/A</v>
      </c>
      <c r="P1459" s="123" t="e">
        <f>VLOOKUP($J1459,'Material category'!B:F,5,FALSE)*O1459</f>
        <v>#N/A</v>
      </c>
      <c r="Q1459" s="123" t="e">
        <f t="shared" si="110"/>
        <v>#N/A</v>
      </c>
      <c r="R1459" s="6" t="e">
        <f>VLOOKUP(E1459,'Billing Type Category'!A:C,3,0)*M1459</f>
        <v>#N/A</v>
      </c>
      <c r="S1459" s="6" t="e">
        <f>VLOOKUP($J1459,'Material category'!B:F,4,FALSE)*O1459</f>
        <v>#N/A</v>
      </c>
      <c r="T1459" s="6" t="e">
        <f t="shared" si="111"/>
        <v>#N/A</v>
      </c>
      <c r="U1459" s="6" t="e">
        <f t="shared" si="112"/>
        <v>#N/A</v>
      </c>
      <c r="V1459" s="2" t="e">
        <f>VLOOKUP($J1459,'Material category'!B:D,3,0)</f>
        <v>#N/A</v>
      </c>
      <c r="W1459" s="2" t="e">
        <f>VLOOKUP(G1459,'Cust Category'!A:C,3,0)</f>
        <v>#N/A</v>
      </c>
      <c r="X1459" s="2" t="e">
        <f>VLOOKUP(G1459,'Cust Category'!A:C,2,0)</f>
        <v>#N/A</v>
      </c>
      <c r="Y1459" s="31" t="e">
        <f t="shared" si="113"/>
        <v>#N/A</v>
      </c>
      <c r="Z1459" t="e">
        <f t="shared" si="114"/>
        <v>#N/A</v>
      </c>
    </row>
    <row r="1460" spans="1:26" hidden="1">
      <c r="A1460" s="179"/>
      <c r="B1460" s="178"/>
      <c r="C1460" s="178"/>
      <c r="D1460" s="178"/>
      <c r="E1460" s="178"/>
      <c r="F1460" s="178"/>
      <c r="G1460" s="178"/>
      <c r="H1460" s="178"/>
      <c r="I1460" s="178"/>
      <c r="J1460" s="178"/>
      <c r="K1460" s="178"/>
      <c r="L1460" s="180"/>
      <c r="M1460" s="181"/>
      <c r="N1460" s="2" t="e">
        <f>VLOOKUP($J1460,'Material category'!B:D,2,0)</f>
        <v>#N/A</v>
      </c>
      <c r="O1460" s="123" t="e">
        <f>VLOOKUP(E1460,'Billing Type Category'!A:C,3,0)*$L1460</f>
        <v>#N/A</v>
      </c>
      <c r="P1460" s="123" t="e">
        <f>VLOOKUP($J1460,'Material category'!B:F,5,FALSE)*O1460</f>
        <v>#N/A</v>
      </c>
      <c r="Q1460" s="123" t="e">
        <f t="shared" si="110"/>
        <v>#N/A</v>
      </c>
      <c r="R1460" s="6" t="e">
        <f>VLOOKUP(E1460,'Billing Type Category'!A:C,3,0)*M1460</f>
        <v>#N/A</v>
      </c>
      <c r="S1460" s="6" t="e">
        <f>VLOOKUP($J1460,'Material category'!B:F,4,FALSE)*O1460</f>
        <v>#N/A</v>
      </c>
      <c r="T1460" s="6" t="e">
        <f t="shared" si="111"/>
        <v>#N/A</v>
      </c>
      <c r="U1460" s="6" t="e">
        <f t="shared" si="112"/>
        <v>#N/A</v>
      </c>
      <c r="V1460" s="2" t="e">
        <f>VLOOKUP($J1460,'Material category'!B:D,3,0)</f>
        <v>#N/A</v>
      </c>
      <c r="W1460" s="2" t="e">
        <f>VLOOKUP(G1460,'Cust Category'!A:C,3,0)</f>
        <v>#N/A</v>
      </c>
      <c r="X1460" s="2" t="e">
        <f>VLOOKUP(G1460,'Cust Category'!A:C,2,0)</f>
        <v>#N/A</v>
      </c>
      <c r="Y1460" s="31" t="e">
        <f t="shared" si="113"/>
        <v>#N/A</v>
      </c>
      <c r="Z1460" t="e">
        <f t="shared" si="114"/>
        <v>#N/A</v>
      </c>
    </row>
    <row r="1461" spans="1:26" hidden="1">
      <c r="A1461" s="179"/>
      <c r="B1461" s="178"/>
      <c r="C1461" s="178"/>
      <c r="D1461" s="178"/>
      <c r="E1461" s="178"/>
      <c r="F1461" s="178"/>
      <c r="G1461" s="178"/>
      <c r="H1461" s="178"/>
      <c r="I1461" s="178"/>
      <c r="J1461" s="178"/>
      <c r="K1461" s="178"/>
      <c r="L1461" s="180"/>
      <c r="M1461" s="181"/>
      <c r="N1461" s="2" t="e">
        <f>VLOOKUP($J1461,'Material category'!B:D,2,0)</f>
        <v>#N/A</v>
      </c>
      <c r="O1461" s="123" t="e">
        <f>VLOOKUP(E1461,'Billing Type Category'!A:C,3,0)*$L1461</f>
        <v>#N/A</v>
      </c>
      <c r="P1461" s="123" t="e">
        <f>VLOOKUP($J1461,'Material category'!B:F,5,FALSE)*O1461</f>
        <v>#N/A</v>
      </c>
      <c r="Q1461" s="123" t="e">
        <f t="shared" si="110"/>
        <v>#N/A</v>
      </c>
      <c r="R1461" s="6" t="e">
        <f>VLOOKUP(E1461,'Billing Type Category'!A:C,3,0)*M1461</f>
        <v>#N/A</v>
      </c>
      <c r="S1461" s="6" t="e">
        <f>VLOOKUP($J1461,'Material category'!B:F,4,FALSE)*O1461</f>
        <v>#N/A</v>
      </c>
      <c r="T1461" s="6" t="e">
        <f t="shared" si="111"/>
        <v>#N/A</v>
      </c>
      <c r="U1461" s="6" t="e">
        <f t="shared" si="112"/>
        <v>#N/A</v>
      </c>
      <c r="V1461" s="2" t="e">
        <f>VLOOKUP($J1461,'Material category'!B:D,3,0)</f>
        <v>#N/A</v>
      </c>
      <c r="W1461" s="2" t="e">
        <f>VLOOKUP(G1461,'Cust Category'!A:C,3,0)</f>
        <v>#N/A</v>
      </c>
      <c r="X1461" s="2" t="e">
        <f>VLOOKUP(G1461,'Cust Category'!A:C,2,0)</f>
        <v>#N/A</v>
      </c>
      <c r="Y1461" s="31" t="e">
        <f t="shared" si="113"/>
        <v>#N/A</v>
      </c>
      <c r="Z1461" t="e">
        <f t="shared" si="114"/>
        <v>#N/A</v>
      </c>
    </row>
    <row r="1462" spans="1:26" hidden="1">
      <c r="A1462" s="179"/>
      <c r="B1462" s="178"/>
      <c r="C1462" s="178"/>
      <c r="D1462" s="178"/>
      <c r="E1462" s="178"/>
      <c r="F1462" s="178"/>
      <c r="G1462" s="178"/>
      <c r="H1462" s="178"/>
      <c r="I1462" s="178"/>
      <c r="J1462" s="178"/>
      <c r="K1462" s="178"/>
      <c r="L1462" s="180"/>
      <c r="M1462" s="181"/>
      <c r="N1462" s="2" t="e">
        <f>VLOOKUP($J1462,'Material category'!B:D,2,0)</f>
        <v>#N/A</v>
      </c>
      <c r="O1462" s="123" t="e">
        <f>VLOOKUP(E1462,'Billing Type Category'!A:C,3,0)*$L1462</f>
        <v>#N/A</v>
      </c>
      <c r="P1462" s="123" t="e">
        <f>VLOOKUP($J1462,'Material category'!B:F,5,FALSE)*O1462</f>
        <v>#N/A</v>
      </c>
      <c r="Q1462" s="123" t="e">
        <f t="shared" si="110"/>
        <v>#N/A</v>
      </c>
      <c r="R1462" s="6" t="e">
        <f>VLOOKUP(E1462,'Billing Type Category'!A:C,3,0)*M1462</f>
        <v>#N/A</v>
      </c>
      <c r="S1462" s="6" t="e">
        <f>VLOOKUP($J1462,'Material category'!B:F,4,FALSE)*O1462</f>
        <v>#N/A</v>
      </c>
      <c r="T1462" s="6" t="e">
        <f t="shared" si="111"/>
        <v>#N/A</v>
      </c>
      <c r="U1462" s="6" t="e">
        <f t="shared" si="112"/>
        <v>#N/A</v>
      </c>
      <c r="V1462" s="2" t="e">
        <f>VLOOKUP($J1462,'Material category'!B:D,3,0)</f>
        <v>#N/A</v>
      </c>
      <c r="W1462" s="2" t="e">
        <f>VLOOKUP(G1462,'Cust Category'!A:C,3,0)</f>
        <v>#N/A</v>
      </c>
      <c r="X1462" s="2" t="e">
        <f>VLOOKUP(G1462,'Cust Category'!A:C,2,0)</f>
        <v>#N/A</v>
      </c>
      <c r="Y1462" s="31" t="e">
        <f t="shared" si="113"/>
        <v>#N/A</v>
      </c>
      <c r="Z1462" t="e">
        <f t="shared" si="114"/>
        <v>#N/A</v>
      </c>
    </row>
    <row r="1463" spans="1:26" hidden="1">
      <c r="A1463" s="179"/>
      <c r="B1463" s="178"/>
      <c r="C1463" s="178"/>
      <c r="D1463" s="178"/>
      <c r="E1463" s="178"/>
      <c r="F1463" s="178"/>
      <c r="G1463" s="178"/>
      <c r="H1463" s="178"/>
      <c r="I1463" s="178"/>
      <c r="J1463" s="178"/>
      <c r="K1463" s="178"/>
      <c r="L1463" s="180"/>
      <c r="M1463" s="181"/>
      <c r="N1463" s="2" t="e">
        <f>VLOOKUP($J1463,'Material category'!B:D,2,0)</f>
        <v>#N/A</v>
      </c>
      <c r="O1463" s="123" t="e">
        <f>VLOOKUP(E1463,'Billing Type Category'!A:C,3,0)*$L1463</f>
        <v>#N/A</v>
      </c>
      <c r="P1463" s="123" t="e">
        <f>VLOOKUP($J1463,'Material category'!B:F,5,FALSE)*O1463</f>
        <v>#N/A</v>
      </c>
      <c r="Q1463" s="123" t="e">
        <f t="shared" si="110"/>
        <v>#N/A</v>
      </c>
      <c r="R1463" s="6" t="e">
        <f>VLOOKUP(E1463,'Billing Type Category'!A:C,3,0)*M1463</f>
        <v>#N/A</v>
      </c>
      <c r="S1463" s="6" t="e">
        <f>VLOOKUP($J1463,'Material category'!B:F,4,FALSE)*O1463</f>
        <v>#N/A</v>
      </c>
      <c r="T1463" s="6" t="e">
        <f t="shared" si="111"/>
        <v>#N/A</v>
      </c>
      <c r="U1463" s="6" t="e">
        <f t="shared" si="112"/>
        <v>#N/A</v>
      </c>
      <c r="V1463" s="2" t="e">
        <f>VLOOKUP($J1463,'Material category'!B:D,3,0)</f>
        <v>#N/A</v>
      </c>
      <c r="W1463" s="2" t="e">
        <f>VLOOKUP(G1463,'Cust Category'!A:C,3,0)</f>
        <v>#N/A</v>
      </c>
      <c r="X1463" s="2" t="e">
        <f>VLOOKUP(G1463,'Cust Category'!A:C,2,0)</f>
        <v>#N/A</v>
      </c>
      <c r="Y1463" s="31" t="e">
        <f t="shared" si="113"/>
        <v>#N/A</v>
      </c>
      <c r="Z1463" t="e">
        <f t="shared" si="114"/>
        <v>#N/A</v>
      </c>
    </row>
    <row r="1464" spans="1:26" hidden="1">
      <c r="A1464" s="179"/>
      <c r="B1464" s="178"/>
      <c r="C1464" s="178"/>
      <c r="D1464" s="178"/>
      <c r="E1464" s="178"/>
      <c r="F1464" s="178"/>
      <c r="G1464" s="178"/>
      <c r="H1464" s="178"/>
      <c r="I1464" s="178"/>
      <c r="J1464" s="178"/>
      <c r="K1464" s="178"/>
      <c r="L1464" s="180"/>
      <c r="M1464" s="181"/>
      <c r="N1464" s="2" t="e">
        <f>VLOOKUP($J1464,'Material category'!B:D,2,0)</f>
        <v>#N/A</v>
      </c>
      <c r="O1464" s="123" t="e">
        <f>VLOOKUP(E1464,'Billing Type Category'!A:C,3,0)*$L1464</f>
        <v>#N/A</v>
      </c>
      <c r="P1464" s="123" t="e">
        <f>VLOOKUP($J1464,'Material category'!B:F,5,FALSE)*O1464</f>
        <v>#N/A</v>
      </c>
      <c r="Q1464" s="123" t="e">
        <f t="shared" si="110"/>
        <v>#N/A</v>
      </c>
      <c r="R1464" s="6" t="e">
        <f>VLOOKUP(E1464,'Billing Type Category'!A:C,3,0)*M1464</f>
        <v>#N/A</v>
      </c>
      <c r="S1464" s="6" t="e">
        <f>VLOOKUP($J1464,'Material category'!B:F,4,FALSE)*O1464</f>
        <v>#N/A</v>
      </c>
      <c r="T1464" s="6" t="e">
        <f t="shared" si="111"/>
        <v>#N/A</v>
      </c>
      <c r="U1464" s="6" t="e">
        <f t="shared" si="112"/>
        <v>#N/A</v>
      </c>
      <c r="V1464" s="2" t="e">
        <f>VLOOKUP($J1464,'Material category'!B:D,3,0)</f>
        <v>#N/A</v>
      </c>
      <c r="W1464" s="2" t="e">
        <f>VLOOKUP(G1464,'Cust Category'!A:C,3,0)</f>
        <v>#N/A</v>
      </c>
      <c r="X1464" s="2" t="e">
        <f>VLOOKUP(G1464,'Cust Category'!A:C,2,0)</f>
        <v>#N/A</v>
      </c>
      <c r="Y1464" s="31" t="e">
        <f t="shared" si="113"/>
        <v>#N/A</v>
      </c>
      <c r="Z1464" t="e">
        <f t="shared" si="114"/>
        <v>#N/A</v>
      </c>
    </row>
    <row r="1465" spans="1:26" hidden="1">
      <c r="A1465" s="179"/>
      <c r="B1465" s="178"/>
      <c r="C1465" s="178"/>
      <c r="D1465" s="178"/>
      <c r="E1465" s="178"/>
      <c r="F1465" s="178"/>
      <c r="G1465" s="178"/>
      <c r="H1465" s="178"/>
      <c r="I1465" s="178"/>
      <c r="J1465" s="178"/>
      <c r="K1465" s="178"/>
      <c r="L1465" s="180"/>
      <c r="M1465" s="181"/>
      <c r="N1465" s="2" t="e">
        <f>VLOOKUP($J1465,'Material category'!B:D,2,0)</f>
        <v>#N/A</v>
      </c>
      <c r="O1465" s="123" t="e">
        <f>VLOOKUP(E1465,'Billing Type Category'!A:C,3,0)*$L1465</f>
        <v>#N/A</v>
      </c>
      <c r="P1465" s="123" t="e">
        <f>VLOOKUP($J1465,'Material category'!B:F,5,FALSE)*O1465</f>
        <v>#N/A</v>
      </c>
      <c r="Q1465" s="123" t="e">
        <f t="shared" si="110"/>
        <v>#N/A</v>
      </c>
      <c r="R1465" s="6" t="e">
        <f>VLOOKUP(E1465,'Billing Type Category'!A:C,3,0)*M1465</f>
        <v>#N/A</v>
      </c>
      <c r="S1465" s="6" t="e">
        <f>VLOOKUP($J1465,'Material category'!B:F,4,FALSE)*O1465</f>
        <v>#N/A</v>
      </c>
      <c r="T1465" s="6" t="e">
        <f t="shared" si="111"/>
        <v>#N/A</v>
      </c>
      <c r="U1465" s="6" t="e">
        <f t="shared" si="112"/>
        <v>#N/A</v>
      </c>
      <c r="V1465" s="2" t="e">
        <f>VLOOKUP($J1465,'Material category'!B:D,3,0)</f>
        <v>#N/A</v>
      </c>
      <c r="W1465" s="2" t="e">
        <f>VLOOKUP(G1465,'Cust Category'!A:C,3,0)</f>
        <v>#N/A</v>
      </c>
      <c r="X1465" s="2" t="e">
        <f>VLOOKUP(G1465,'Cust Category'!A:C,2,0)</f>
        <v>#N/A</v>
      </c>
      <c r="Y1465" s="31" t="e">
        <f t="shared" si="113"/>
        <v>#N/A</v>
      </c>
      <c r="Z1465" t="e">
        <f t="shared" si="114"/>
        <v>#N/A</v>
      </c>
    </row>
    <row r="1466" spans="1:26" hidden="1">
      <c r="A1466" s="179"/>
      <c r="B1466" s="178"/>
      <c r="C1466" s="178"/>
      <c r="D1466" s="178"/>
      <c r="E1466" s="178"/>
      <c r="F1466" s="178"/>
      <c r="G1466" s="178"/>
      <c r="H1466" s="178"/>
      <c r="I1466" s="178"/>
      <c r="J1466" s="178"/>
      <c r="K1466" s="178"/>
      <c r="L1466" s="180"/>
      <c r="M1466" s="181"/>
      <c r="N1466" s="2" t="e">
        <f>VLOOKUP($J1466,'Material category'!B:D,2,0)</f>
        <v>#N/A</v>
      </c>
      <c r="O1466" s="123" t="e">
        <f>VLOOKUP(E1466,'Billing Type Category'!A:C,3,0)*$L1466</f>
        <v>#N/A</v>
      </c>
      <c r="P1466" s="123" t="e">
        <f>VLOOKUP($J1466,'Material category'!B:F,5,FALSE)*O1466</f>
        <v>#N/A</v>
      </c>
      <c r="Q1466" s="123" t="e">
        <f t="shared" si="110"/>
        <v>#N/A</v>
      </c>
      <c r="R1466" s="6" t="e">
        <f>VLOOKUP(E1466,'Billing Type Category'!A:C,3,0)*M1466</f>
        <v>#N/A</v>
      </c>
      <c r="S1466" s="6" t="e">
        <f>VLOOKUP($J1466,'Material category'!B:F,4,FALSE)*O1466</f>
        <v>#N/A</v>
      </c>
      <c r="T1466" s="6" t="e">
        <f t="shared" si="111"/>
        <v>#N/A</v>
      </c>
      <c r="U1466" s="6" t="e">
        <f t="shared" si="112"/>
        <v>#N/A</v>
      </c>
      <c r="V1466" s="2" t="e">
        <f>VLOOKUP($J1466,'Material category'!B:D,3,0)</f>
        <v>#N/A</v>
      </c>
      <c r="W1466" s="2" t="e">
        <f>VLOOKUP(G1466,'Cust Category'!A:C,3,0)</f>
        <v>#N/A</v>
      </c>
      <c r="X1466" s="2" t="e">
        <f>VLOOKUP(G1466,'Cust Category'!A:C,2,0)</f>
        <v>#N/A</v>
      </c>
      <c r="Y1466" s="31" t="e">
        <f t="shared" si="113"/>
        <v>#N/A</v>
      </c>
      <c r="Z1466" t="e">
        <f t="shared" si="114"/>
        <v>#N/A</v>
      </c>
    </row>
    <row r="1467" spans="1:26" hidden="1">
      <c r="A1467" s="179"/>
      <c r="B1467" s="178"/>
      <c r="C1467" s="178"/>
      <c r="D1467" s="178"/>
      <c r="E1467" s="178"/>
      <c r="F1467" s="178"/>
      <c r="G1467" s="178"/>
      <c r="H1467" s="178"/>
      <c r="I1467" s="178"/>
      <c r="J1467" s="178"/>
      <c r="K1467" s="178"/>
      <c r="L1467" s="180"/>
      <c r="M1467" s="181"/>
      <c r="N1467" s="2" t="e">
        <f>VLOOKUP($J1467,'Material category'!B:D,2,0)</f>
        <v>#N/A</v>
      </c>
      <c r="O1467" s="123" t="e">
        <f>VLOOKUP(E1467,'Billing Type Category'!A:C,3,0)*$L1467</f>
        <v>#N/A</v>
      </c>
      <c r="P1467" s="123" t="e">
        <f>VLOOKUP($J1467,'Material category'!B:F,5,FALSE)*O1467</f>
        <v>#N/A</v>
      </c>
      <c r="Q1467" s="123" t="e">
        <f t="shared" si="110"/>
        <v>#N/A</v>
      </c>
      <c r="R1467" s="6" t="e">
        <f>VLOOKUP(E1467,'Billing Type Category'!A:C,3,0)*M1467</f>
        <v>#N/A</v>
      </c>
      <c r="S1467" s="6" t="e">
        <f>VLOOKUP($J1467,'Material category'!B:F,4,FALSE)*O1467</f>
        <v>#N/A</v>
      </c>
      <c r="T1467" s="6" t="e">
        <f t="shared" si="111"/>
        <v>#N/A</v>
      </c>
      <c r="U1467" s="6" t="e">
        <f t="shared" si="112"/>
        <v>#N/A</v>
      </c>
      <c r="V1467" s="2" t="e">
        <f>VLOOKUP($J1467,'Material category'!B:D,3,0)</f>
        <v>#N/A</v>
      </c>
      <c r="W1467" s="2" t="e">
        <f>VLOOKUP(G1467,'Cust Category'!A:C,3,0)</f>
        <v>#N/A</v>
      </c>
      <c r="X1467" s="2" t="e">
        <f>VLOOKUP(G1467,'Cust Category'!A:C,2,0)</f>
        <v>#N/A</v>
      </c>
      <c r="Y1467" s="31" t="e">
        <f t="shared" si="113"/>
        <v>#N/A</v>
      </c>
      <c r="Z1467" t="e">
        <f t="shared" si="114"/>
        <v>#N/A</v>
      </c>
    </row>
    <row r="1468" spans="1:26" hidden="1">
      <c r="A1468" s="179"/>
      <c r="B1468" s="178"/>
      <c r="C1468" s="178"/>
      <c r="D1468" s="178"/>
      <c r="E1468" s="178"/>
      <c r="F1468" s="178"/>
      <c r="G1468" s="178"/>
      <c r="H1468" s="178"/>
      <c r="I1468" s="178"/>
      <c r="J1468" s="178"/>
      <c r="K1468" s="178"/>
      <c r="L1468" s="180"/>
      <c r="M1468" s="181"/>
      <c r="N1468" s="2" t="e">
        <f>VLOOKUP($J1468,'Material category'!B:D,2,0)</f>
        <v>#N/A</v>
      </c>
      <c r="O1468" s="123" t="e">
        <f>VLOOKUP(E1468,'Billing Type Category'!A:C,3,0)*$L1468</f>
        <v>#N/A</v>
      </c>
      <c r="P1468" s="123" t="e">
        <f>VLOOKUP($J1468,'Material category'!B:F,5,FALSE)*O1468</f>
        <v>#N/A</v>
      </c>
      <c r="Q1468" s="123" t="e">
        <f t="shared" si="110"/>
        <v>#N/A</v>
      </c>
      <c r="R1468" s="6" t="e">
        <f>VLOOKUP(E1468,'Billing Type Category'!A:C,3,0)*M1468</f>
        <v>#N/A</v>
      </c>
      <c r="S1468" s="6" t="e">
        <f>VLOOKUP($J1468,'Material category'!B:F,4,FALSE)*O1468</f>
        <v>#N/A</v>
      </c>
      <c r="T1468" s="6" t="e">
        <f t="shared" si="111"/>
        <v>#N/A</v>
      </c>
      <c r="U1468" s="6" t="e">
        <f t="shared" si="112"/>
        <v>#N/A</v>
      </c>
      <c r="V1468" s="2" t="e">
        <f>VLOOKUP($J1468,'Material category'!B:D,3,0)</f>
        <v>#N/A</v>
      </c>
      <c r="W1468" s="2" t="e">
        <f>VLOOKUP(G1468,'Cust Category'!A:C,3,0)</f>
        <v>#N/A</v>
      </c>
      <c r="X1468" s="2" t="e">
        <f>VLOOKUP(G1468,'Cust Category'!A:C,2,0)</f>
        <v>#N/A</v>
      </c>
      <c r="Y1468" s="31" t="e">
        <f t="shared" si="113"/>
        <v>#N/A</v>
      </c>
      <c r="Z1468" t="e">
        <f t="shared" si="114"/>
        <v>#N/A</v>
      </c>
    </row>
    <row r="1469" spans="1:26" hidden="1">
      <c r="A1469" s="179"/>
      <c r="B1469" s="178"/>
      <c r="C1469" s="178"/>
      <c r="D1469" s="178"/>
      <c r="E1469" s="178"/>
      <c r="F1469" s="178"/>
      <c r="G1469" s="178"/>
      <c r="H1469" s="178"/>
      <c r="I1469" s="178"/>
      <c r="J1469" s="178"/>
      <c r="K1469" s="178"/>
      <c r="L1469" s="180"/>
      <c r="M1469" s="181"/>
      <c r="N1469" s="2" t="e">
        <f>VLOOKUP($J1469,'Material category'!B:D,2,0)</f>
        <v>#N/A</v>
      </c>
      <c r="O1469" s="123" t="e">
        <f>VLOOKUP(E1469,'Billing Type Category'!A:C,3,0)*$L1469</f>
        <v>#N/A</v>
      </c>
      <c r="P1469" s="123" t="e">
        <f>VLOOKUP($J1469,'Material category'!B:F,5,FALSE)*O1469</f>
        <v>#N/A</v>
      </c>
      <c r="Q1469" s="123" t="e">
        <f t="shared" si="110"/>
        <v>#N/A</v>
      </c>
      <c r="R1469" s="6" t="e">
        <f>VLOOKUP(E1469,'Billing Type Category'!A:C,3,0)*M1469</f>
        <v>#N/A</v>
      </c>
      <c r="S1469" s="6" t="e">
        <f>VLOOKUP($J1469,'Material category'!B:F,4,FALSE)*O1469</f>
        <v>#N/A</v>
      </c>
      <c r="T1469" s="6" t="e">
        <f t="shared" si="111"/>
        <v>#N/A</v>
      </c>
      <c r="U1469" s="6" t="e">
        <f t="shared" si="112"/>
        <v>#N/A</v>
      </c>
      <c r="V1469" s="2" t="e">
        <f>VLOOKUP($J1469,'Material category'!B:D,3,0)</f>
        <v>#N/A</v>
      </c>
      <c r="W1469" s="2" t="e">
        <f>VLOOKUP(G1469,'Cust Category'!A:C,3,0)</f>
        <v>#N/A</v>
      </c>
      <c r="X1469" s="2" t="e">
        <f>VLOOKUP(G1469,'Cust Category'!A:C,2,0)</f>
        <v>#N/A</v>
      </c>
      <c r="Y1469" s="31" t="e">
        <f t="shared" si="113"/>
        <v>#N/A</v>
      </c>
      <c r="Z1469" t="e">
        <f t="shared" si="114"/>
        <v>#N/A</v>
      </c>
    </row>
    <row r="1470" spans="1:26" hidden="1">
      <c r="A1470" s="179"/>
      <c r="B1470" s="178"/>
      <c r="C1470" s="178"/>
      <c r="D1470" s="178"/>
      <c r="E1470" s="178"/>
      <c r="F1470" s="178"/>
      <c r="G1470" s="178"/>
      <c r="H1470" s="178"/>
      <c r="I1470" s="178"/>
      <c r="J1470" s="178"/>
      <c r="K1470" s="178"/>
      <c r="L1470" s="180"/>
      <c r="M1470" s="181"/>
      <c r="N1470" s="2" t="e">
        <f>VLOOKUP($J1470,'Material category'!B:D,2,0)</f>
        <v>#N/A</v>
      </c>
      <c r="O1470" s="123" t="e">
        <f>VLOOKUP(E1470,'Billing Type Category'!A:C,3,0)*$L1470</f>
        <v>#N/A</v>
      </c>
      <c r="P1470" s="123" t="e">
        <f>VLOOKUP($J1470,'Material category'!B:F,5,FALSE)*O1470</f>
        <v>#N/A</v>
      </c>
      <c r="Q1470" s="123" t="e">
        <f t="shared" si="110"/>
        <v>#N/A</v>
      </c>
      <c r="R1470" s="6" t="e">
        <f>VLOOKUP(E1470,'Billing Type Category'!A:C,3,0)*M1470</f>
        <v>#N/A</v>
      </c>
      <c r="S1470" s="6" t="e">
        <f>VLOOKUP($J1470,'Material category'!B:F,4,FALSE)*O1470</f>
        <v>#N/A</v>
      </c>
      <c r="T1470" s="6" t="e">
        <f t="shared" si="111"/>
        <v>#N/A</v>
      </c>
      <c r="U1470" s="6" t="e">
        <f t="shared" si="112"/>
        <v>#N/A</v>
      </c>
      <c r="V1470" s="2" t="e">
        <f>VLOOKUP($J1470,'Material category'!B:D,3,0)</f>
        <v>#N/A</v>
      </c>
      <c r="W1470" s="2" t="e">
        <f>VLOOKUP(G1470,'Cust Category'!A:C,3,0)</f>
        <v>#N/A</v>
      </c>
      <c r="X1470" s="2" t="e">
        <f>VLOOKUP(G1470,'Cust Category'!A:C,2,0)</f>
        <v>#N/A</v>
      </c>
      <c r="Y1470" s="31" t="e">
        <f t="shared" si="113"/>
        <v>#N/A</v>
      </c>
      <c r="Z1470" t="e">
        <f t="shared" si="114"/>
        <v>#N/A</v>
      </c>
    </row>
    <row r="1471" spans="1:26" hidden="1">
      <c r="A1471" s="179"/>
      <c r="B1471" s="178"/>
      <c r="C1471" s="178"/>
      <c r="D1471" s="178"/>
      <c r="E1471" s="178"/>
      <c r="F1471" s="178"/>
      <c r="G1471" s="178"/>
      <c r="H1471" s="178"/>
      <c r="I1471" s="178"/>
      <c r="J1471" s="178"/>
      <c r="K1471" s="178"/>
      <c r="L1471" s="180"/>
      <c r="M1471" s="181"/>
      <c r="N1471" s="2" t="e">
        <f>VLOOKUP($J1471,'Material category'!B:D,2,0)</f>
        <v>#N/A</v>
      </c>
      <c r="O1471" s="123" t="e">
        <f>VLOOKUP(E1471,'Billing Type Category'!A:C,3,0)*$L1471</f>
        <v>#N/A</v>
      </c>
      <c r="P1471" s="123" t="e">
        <f>VLOOKUP($J1471,'Material category'!B:F,5,FALSE)*O1471</f>
        <v>#N/A</v>
      </c>
      <c r="Q1471" s="123" t="e">
        <f t="shared" si="110"/>
        <v>#N/A</v>
      </c>
      <c r="R1471" s="6" t="e">
        <f>VLOOKUP(E1471,'Billing Type Category'!A:C,3,0)*M1471</f>
        <v>#N/A</v>
      </c>
      <c r="S1471" s="6" t="e">
        <f>VLOOKUP($J1471,'Material category'!B:F,4,FALSE)*O1471</f>
        <v>#N/A</v>
      </c>
      <c r="T1471" s="6" t="e">
        <f t="shared" si="111"/>
        <v>#N/A</v>
      </c>
      <c r="U1471" s="6" t="e">
        <f t="shared" si="112"/>
        <v>#N/A</v>
      </c>
      <c r="V1471" s="2" t="e">
        <f>VLOOKUP($J1471,'Material category'!B:D,3,0)</f>
        <v>#N/A</v>
      </c>
      <c r="W1471" s="2" t="e">
        <f>VLOOKUP(G1471,'Cust Category'!A:C,3,0)</f>
        <v>#N/A</v>
      </c>
      <c r="X1471" s="2" t="e">
        <f>VLOOKUP(G1471,'Cust Category'!A:C,2,0)</f>
        <v>#N/A</v>
      </c>
      <c r="Y1471" s="31" t="e">
        <f t="shared" si="113"/>
        <v>#N/A</v>
      </c>
      <c r="Z1471" t="e">
        <f t="shared" si="114"/>
        <v>#N/A</v>
      </c>
    </row>
    <row r="1472" spans="1:26" hidden="1">
      <c r="A1472" s="179"/>
      <c r="B1472" s="178"/>
      <c r="C1472" s="178"/>
      <c r="D1472" s="178"/>
      <c r="E1472" s="178"/>
      <c r="F1472" s="178"/>
      <c r="G1472" s="178"/>
      <c r="H1472" s="178"/>
      <c r="I1472" s="178"/>
      <c r="J1472" s="178"/>
      <c r="K1472" s="178"/>
      <c r="L1472" s="180"/>
      <c r="M1472" s="181"/>
      <c r="N1472" s="2" t="e">
        <f>VLOOKUP($J1472,'Material category'!B:D,2,0)</f>
        <v>#N/A</v>
      </c>
      <c r="O1472" s="123" t="e">
        <f>VLOOKUP(E1472,'Billing Type Category'!A:C,3,0)*$L1472</f>
        <v>#N/A</v>
      </c>
      <c r="P1472" s="123" t="e">
        <f>VLOOKUP($J1472,'Material category'!B:F,5,FALSE)*O1472</f>
        <v>#N/A</v>
      </c>
      <c r="Q1472" s="123" t="e">
        <f t="shared" si="110"/>
        <v>#N/A</v>
      </c>
      <c r="R1472" s="6" t="e">
        <f>VLOOKUP(E1472,'Billing Type Category'!A:C,3,0)*M1472</f>
        <v>#N/A</v>
      </c>
      <c r="S1472" s="6" t="e">
        <f>VLOOKUP($J1472,'Material category'!B:F,4,FALSE)*O1472</f>
        <v>#N/A</v>
      </c>
      <c r="T1472" s="6" t="e">
        <f t="shared" si="111"/>
        <v>#N/A</v>
      </c>
      <c r="U1472" s="6" t="e">
        <f t="shared" si="112"/>
        <v>#N/A</v>
      </c>
      <c r="V1472" s="2" t="e">
        <f>VLOOKUP($J1472,'Material category'!B:D,3,0)</f>
        <v>#N/A</v>
      </c>
      <c r="W1472" s="2" t="e">
        <f>VLOOKUP(G1472,'Cust Category'!A:C,3,0)</f>
        <v>#N/A</v>
      </c>
      <c r="X1472" s="2" t="e">
        <f>VLOOKUP(G1472,'Cust Category'!A:C,2,0)</f>
        <v>#N/A</v>
      </c>
      <c r="Y1472" s="31" t="e">
        <f t="shared" si="113"/>
        <v>#N/A</v>
      </c>
      <c r="Z1472" t="e">
        <f t="shared" si="114"/>
        <v>#N/A</v>
      </c>
    </row>
    <row r="1473" spans="1:26" hidden="1">
      <c r="A1473" s="179"/>
      <c r="B1473" s="178"/>
      <c r="C1473" s="178"/>
      <c r="D1473" s="178"/>
      <c r="E1473" s="178"/>
      <c r="F1473" s="178"/>
      <c r="G1473" s="178"/>
      <c r="H1473" s="178"/>
      <c r="I1473" s="178"/>
      <c r="J1473" s="178"/>
      <c r="K1473" s="178"/>
      <c r="L1473" s="180"/>
      <c r="M1473" s="181"/>
      <c r="N1473" s="2" t="e">
        <f>VLOOKUP($J1473,'Material category'!B:D,2,0)</f>
        <v>#N/A</v>
      </c>
      <c r="O1473" s="123" t="e">
        <f>VLOOKUP(E1473,'Billing Type Category'!A:C,3,0)*$L1473</f>
        <v>#N/A</v>
      </c>
      <c r="P1473" s="123" t="e">
        <f>VLOOKUP($J1473,'Material category'!B:F,5,FALSE)*O1473</f>
        <v>#N/A</v>
      </c>
      <c r="Q1473" s="123" t="e">
        <f t="shared" si="110"/>
        <v>#N/A</v>
      </c>
      <c r="R1473" s="6" t="e">
        <f>VLOOKUP(E1473,'Billing Type Category'!A:C,3,0)*M1473</f>
        <v>#N/A</v>
      </c>
      <c r="S1473" s="6" t="e">
        <f>VLOOKUP($J1473,'Material category'!B:F,4,FALSE)*O1473</f>
        <v>#N/A</v>
      </c>
      <c r="T1473" s="6" t="e">
        <f t="shared" si="111"/>
        <v>#N/A</v>
      </c>
      <c r="U1473" s="6" t="e">
        <f t="shared" si="112"/>
        <v>#N/A</v>
      </c>
      <c r="V1473" s="2" t="e">
        <f>VLOOKUP($J1473,'Material category'!B:D,3,0)</f>
        <v>#N/A</v>
      </c>
      <c r="W1473" s="2" t="e">
        <f>VLOOKUP(G1473,'Cust Category'!A:C,3,0)</f>
        <v>#N/A</v>
      </c>
      <c r="X1473" s="2" t="e">
        <f>VLOOKUP(G1473,'Cust Category'!A:C,2,0)</f>
        <v>#N/A</v>
      </c>
      <c r="Y1473" s="31" t="e">
        <f t="shared" si="113"/>
        <v>#N/A</v>
      </c>
      <c r="Z1473" t="e">
        <f t="shared" si="114"/>
        <v>#N/A</v>
      </c>
    </row>
    <row r="1474" spans="1:26" hidden="1">
      <c r="A1474" s="179"/>
      <c r="B1474" s="178"/>
      <c r="C1474" s="178"/>
      <c r="D1474" s="178"/>
      <c r="E1474" s="178"/>
      <c r="F1474" s="178"/>
      <c r="G1474" s="178"/>
      <c r="H1474" s="178"/>
      <c r="I1474" s="178"/>
      <c r="J1474" s="178"/>
      <c r="K1474" s="178"/>
      <c r="L1474" s="180"/>
      <c r="M1474" s="181"/>
      <c r="N1474" s="2" t="e">
        <f>VLOOKUP($J1474,'Material category'!B:D,2,0)</f>
        <v>#N/A</v>
      </c>
      <c r="O1474" s="123" t="e">
        <f>VLOOKUP(E1474,'Billing Type Category'!A:C,3,0)*$L1474</f>
        <v>#N/A</v>
      </c>
      <c r="P1474" s="123" t="e">
        <f>VLOOKUP($J1474,'Material category'!B:F,5,FALSE)*O1474</f>
        <v>#N/A</v>
      </c>
      <c r="Q1474" s="123" t="e">
        <f t="shared" ref="Q1474:Q1537" si="115">P1474-R1474</f>
        <v>#N/A</v>
      </c>
      <c r="R1474" s="6" t="e">
        <f>VLOOKUP(E1474,'Billing Type Category'!A:C,3,0)*M1474</f>
        <v>#N/A</v>
      </c>
      <c r="S1474" s="6" t="e">
        <f>VLOOKUP($J1474,'Material category'!B:F,4,FALSE)*O1474</f>
        <v>#N/A</v>
      </c>
      <c r="T1474" s="6" t="e">
        <f t="shared" ref="T1474:T1537" si="116">S1474*7/107</f>
        <v>#N/A</v>
      </c>
      <c r="U1474" s="6" t="e">
        <f t="shared" ref="U1474:U1537" si="117">R1474+T1474</f>
        <v>#N/A</v>
      </c>
      <c r="V1474" s="2" t="e">
        <f>VLOOKUP($J1474,'Material category'!B:D,3,0)</f>
        <v>#N/A</v>
      </c>
      <c r="W1474" s="2" t="e">
        <f>VLOOKUP(G1474,'Cust Category'!A:C,3,0)</f>
        <v>#N/A</v>
      </c>
      <c r="X1474" s="2" t="e">
        <f>VLOOKUP(G1474,'Cust Category'!A:C,2,0)</f>
        <v>#N/A</v>
      </c>
      <c r="Y1474" s="31" t="e">
        <f t="shared" ref="Y1474:Y1537" si="118">P1474/O1474</f>
        <v>#N/A</v>
      </c>
      <c r="Z1474" t="e">
        <f t="shared" ref="Z1474:Z1537" si="119">S1474/O1474</f>
        <v>#N/A</v>
      </c>
    </row>
    <row r="1475" spans="1:26" hidden="1">
      <c r="A1475" s="179"/>
      <c r="B1475" s="178"/>
      <c r="C1475" s="178"/>
      <c r="D1475" s="178"/>
      <c r="E1475" s="178"/>
      <c r="F1475" s="178"/>
      <c r="G1475" s="178"/>
      <c r="H1475" s="178"/>
      <c r="I1475" s="178"/>
      <c r="J1475" s="178"/>
      <c r="K1475" s="178"/>
      <c r="L1475" s="180"/>
      <c r="M1475" s="181"/>
      <c r="N1475" s="2" t="e">
        <f>VLOOKUP($J1475,'Material category'!B:D,2,0)</f>
        <v>#N/A</v>
      </c>
      <c r="O1475" s="123" t="e">
        <f>VLOOKUP(E1475,'Billing Type Category'!A:C,3,0)*$L1475</f>
        <v>#N/A</v>
      </c>
      <c r="P1475" s="123" t="e">
        <f>VLOOKUP($J1475,'Material category'!B:F,5,FALSE)*O1475</f>
        <v>#N/A</v>
      </c>
      <c r="Q1475" s="123" t="e">
        <f t="shared" si="115"/>
        <v>#N/A</v>
      </c>
      <c r="R1475" s="6" t="e">
        <f>VLOOKUP(E1475,'Billing Type Category'!A:C,3,0)*M1475</f>
        <v>#N/A</v>
      </c>
      <c r="S1475" s="6" t="e">
        <f>VLOOKUP($J1475,'Material category'!B:F,4,FALSE)*O1475</f>
        <v>#N/A</v>
      </c>
      <c r="T1475" s="6" t="e">
        <f t="shared" si="116"/>
        <v>#N/A</v>
      </c>
      <c r="U1475" s="6" t="e">
        <f t="shared" si="117"/>
        <v>#N/A</v>
      </c>
      <c r="V1475" s="2" t="e">
        <f>VLOOKUP($J1475,'Material category'!B:D,3,0)</f>
        <v>#N/A</v>
      </c>
      <c r="W1475" s="2" t="e">
        <f>VLOOKUP(G1475,'Cust Category'!A:C,3,0)</f>
        <v>#N/A</v>
      </c>
      <c r="X1475" s="2" t="e">
        <f>VLOOKUP(G1475,'Cust Category'!A:C,2,0)</f>
        <v>#N/A</v>
      </c>
      <c r="Y1475" s="31" t="e">
        <f t="shared" si="118"/>
        <v>#N/A</v>
      </c>
      <c r="Z1475" t="e">
        <f t="shared" si="119"/>
        <v>#N/A</v>
      </c>
    </row>
    <row r="1476" spans="1:26" hidden="1">
      <c r="A1476" s="179"/>
      <c r="B1476" s="178"/>
      <c r="C1476" s="178"/>
      <c r="D1476" s="178"/>
      <c r="E1476" s="178"/>
      <c r="F1476" s="178"/>
      <c r="G1476" s="178"/>
      <c r="H1476" s="178"/>
      <c r="I1476" s="178"/>
      <c r="J1476" s="178"/>
      <c r="K1476" s="178"/>
      <c r="L1476" s="180"/>
      <c r="M1476" s="181"/>
      <c r="N1476" s="2" t="e">
        <f>VLOOKUP($J1476,'Material category'!B:D,2,0)</f>
        <v>#N/A</v>
      </c>
      <c r="O1476" s="123" t="e">
        <f>VLOOKUP(E1476,'Billing Type Category'!A:C,3,0)*$L1476</f>
        <v>#N/A</v>
      </c>
      <c r="P1476" s="123" t="e">
        <f>VLOOKUP($J1476,'Material category'!B:F,5,FALSE)*O1476</f>
        <v>#N/A</v>
      </c>
      <c r="Q1476" s="123" t="e">
        <f t="shared" si="115"/>
        <v>#N/A</v>
      </c>
      <c r="R1476" s="6" t="e">
        <f>VLOOKUP(E1476,'Billing Type Category'!A:C,3,0)*M1476</f>
        <v>#N/A</v>
      </c>
      <c r="S1476" s="6" t="e">
        <f>VLOOKUP($J1476,'Material category'!B:F,4,FALSE)*O1476</f>
        <v>#N/A</v>
      </c>
      <c r="T1476" s="6" t="e">
        <f t="shared" si="116"/>
        <v>#N/A</v>
      </c>
      <c r="U1476" s="6" t="e">
        <f t="shared" si="117"/>
        <v>#N/A</v>
      </c>
      <c r="V1476" s="2" t="e">
        <f>VLOOKUP($J1476,'Material category'!B:D,3,0)</f>
        <v>#N/A</v>
      </c>
      <c r="W1476" s="2" t="e">
        <f>VLOOKUP(G1476,'Cust Category'!A:C,3,0)</f>
        <v>#N/A</v>
      </c>
      <c r="X1476" s="2" t="e">
        <f>VLOOKUP(G1476,'Cust Category'!A:C,2,0)</f>
        <v>#N/A</v>
      </c>
      <c r="Y1476" s="31" t="e">
        <f t="shared" si="118"/>
        <v>#N/A</v>
      </c>
      <c r="Z1476" t="e">
        <f t="shared" si="119"/>
        <v>#N/A</v>
      </c>
    </row>
    <row r="1477" spans="1:26" hidden="1">
      <c r="A1477" s="179"/>
      <c r="B1477" s="178"/>
      <c r="C1477" s="178"/>
      <c r="D1477" s="178"/>
      <c r="E1477" s="178"/>
      <c r="F1477" s="178"/>
      <c r="G1477" s="178"/>
      <c r="H1477" s="178"/>
      <c r="I1477" s="178"/>
      <c r="J1477" s="178"/>
      <c r="K1477" s="178"/>
      <c r="L1477" s="180"/>
      <c r="M1477" s="181"/>
      <c r="N1477" s="2" t="e">
        <f>VLOOKUP($J1477,'Material category'!B:D,2,0)</f>
        <v>#N/A</v>
      </c>
      <c r="O1477" s="123" t="e">
        <f>VLOOKUP(E1477,'Billing Type Category'!A:C,3,0)*$L1477</f>
        <v>#N/A</v>
      </c>
      <c r="P1477" s="123" t="e">
        <f>VLOOKUP($J1477,'Material category'!B:F,5,FALSE)*O1477</f>
        <v>#N/A</v>
      </c>
      <c r="Q1477" s="123" t="e">
        <f t="shared" si="115"/>
        <v>#N/A</v>
      </c>
      <c r="R1477" s="6" t="e">
        <f>VLOOKUP(E1477,'Billing Type Category'!A:C,3,0)*M1477</f>
        <v>#N/A</v>
      </c>
      <c r="S1477" s="6" t="e">
        <f>VLOOKUP($J1477,'Material category'!B:F,4,FALSE)*O1477</f>
        <v>#N/A</v>
      </c>
      <c r="T1477" s="6" t="e">
        <f t="shared" si="116"/>
        <v>#N/A</v>
      </c>
      <c r="U1477" s="6" t="e">
        <f t="shared" si="117"/>
        <v>#N/A</v>
      </c>
      <c r="V1477" s="2" t="e">
        <f>VLOOKUP($J1477,'Material category'!B:D,3,0)</f>
        <v>#N/A</v>
      </c>
      <c r="W1477" s="2" t="e">
        <f>VLOOKUP(G1477,'Cust Category'!A:C,3,0)</f>
        <v>#N/A</v>
      </c>
      <c r="X1477" s="2" t="e">
        <f>VLOOKUP(G1477,'Cust Category'!A:C,2,0)</f>
        <v>#N/A</v>
      </c>
      <c r="Y1477" s="31" t="e">
        <f t="shared" si="118"/>
        <v>#N/A</v>
      </c>
      <c r="Z1477" t="e">
        <f t="shared" si="119"/>
        <v>#N/A</v>
      </c>
    </row>
    <row r="1478" spans="1:26" hidden="1">
      <c r="A1478" s="179"/>
      <c r="B1478" s="178"/>
      <c r="C1478" s="178"/>
      <c r="D1478" s="178"/>
      <c r="E1478" s="178"/>
      <c r="F1478" s="178"/>
      <c r="G1478" s="178"/>
      <c r="H1478" s="178"/>
      <c r="I1478" s="178"/>
      <c r="J1478" s="178"/>
      <c r="K1478" s="178"/>
      <c r="L1478" s="180"/>
      <c r="M1478" s="181"/>
      <c r="N1478" s="2" t="e">
        <f>VLOOKUP($J1478,'Material category'!B:D,2,0)</f>
        <v>#N/A</v>
      </c>
      <c r="O1478" s="123" t="e">
        <f>VLOOKUP(E1478,'Billing Type Category'!A:C,3,0)*$L1478</f>
        <v>#N/A</v>
      </c>
      <c r="P1478" s="123" t="e">
        <f>VLOOKUP($J1478,'Material category'!B:F,5,FALSE)*O1478</f>
        <v>#N/A</v>
      </c>
      <c r="Q1478" s="123" t="e">
        <f t="shared" si="115"/>
        <v>#N/A</v>
      </c>
      <c r="R1478" s="6" t="e">
        <f>VLOOKUP(E1478,'Billing Type Category'!A:C,3,0)*M1478</f>
        <v>#N/A</v>
      </c>
      <c r="S1478" s="6" t="e">
        <f>VLOOKUP($J1478,'Material category'!B:F,4,FALSE)*O1478</f>
        <v>#N/A</v>
      </c>
      <c r="T1478" s="6" t="e">
        <f t="shared" si="116"/>
        <v>#N/A</v>
      </c>
      <c r="U1478" s="6" t="e">
        <f t="shared" si="117"/>
        <v>#N/A</v>
      </c>
      <c r="V1478" s="2" t="e">
        <f>VLOOKUP($J1478,'Material category'!B:D,3,0)</f>
        <v>#N/A</v>
      </c>
      <c r="W1478" s="2" t="e">
        <f>VLOOKUP(G1478,'Cust Category'!A:C,3,0)</f>
        <v>#N/A</v>
      </c>
      <c r="X1478" s="2" t="e">
        <f>VLOOKUP(G1478,'Cust Category'!A:C,2,0)</f>
        <v>#N/A</v>
      </c>
      <c r="Y1478" s="31" t="e">
        <f t="shared" si="118"/>
        <v>#N/A</v>
      </c>
      <c r="Z1478" t="e">
        <f t="shared" si="119"/>
        <v>#N/A</v>
      </c>
    </row>
    <row r="1479" spans="1:26" hidden="1">
      <c r="A1479" s="179"/>
      <c r="B1479" s="178"/>
      <c r="C1479" s="178"/>
      <c r="D1479" s="178"/>
      <c r="E1479" s="178"/>
      <c r="F1479" s="178"/>
      <c r="G1479" s="178"/>
      <c r="H1479" s="178"/>
      <c r="I1479" s="178"/>
      <c r="J1479" s="178"/>
      <c r="K1479" s="178"/>
      <c r="L1479" s="180"/>
      <c r="M1479" s="181"/>
      <c r="N1479" s="2" t="e">
        <f>VLOOKUP($J1479,'Material category'!B:D,2,0)</f>
        <v>#N/A</v>
      </c>
      <c r="O1479" s="123" t="e">
        <f>VLOOKUP(E1479,'Billing Type Category'!A:C,3,0)*$L1479</f>
        <v>#N/A</v>
      </c>
      <c r="P1479" s="123" t="e">
        <f>VLOOKUP($J1479,'Material category'!B:F,5,FALSE)*O1479</f>
        <v>#N/A</v>
      </c>
      <c r="Q1479" s="123" t="e">
        <f t="shared" si="115"/>
        <v>#N/A</v>
      </c>
      <c r="R1479" s="6" t="e">
        <f>VLOOKUP(E1479,'Billing Type Category'!A:C,3,0)*M1479</f>
        <v>#N/A</v>
      </c>
      <c r="S1479" s="6" t="e">
        <f>VLOOKUP($J1479,'Material category'!B:F,4,FALSE)*O1479</f>
        <v>#N/A</v>
      </c>
      <c r="T1479" s="6" t="e">
        <f t="shared" si="116"/>
        <v>#N/A</v>
      </c>
      <c r="U1479" s="6" t="e">
        <f t="shared" si="117"/>
        <v>#N/A</v>
      </c>
      <c r="V1479" s="2" t="e">
        <f>VLOOKUP($J1479,'Material category'!B:D,3,0)</f>
        <v>#N/A</v>
      </c>
      <c r="W1479" s="2" t="e">
        <f>VLOOKUP(G1479,'Cust Category'!A:C,3,0)</f>
        <v>#N/A</v>
      </c>
      <c r="X1479" s="2" t="e">
        <f>VLOOKUP(G1479,'Cust Category'!A:C,2,0)</f>
        <v>#N/A</v>
      </c>
      <c r="Y1479" s="31" t="e">
        <f t="shared" si="118"/>
        <v>#N/A</v>
      </c>
      <c r="Z1479" t="e">
        <f t="shared" si="119"/>
        <v>#N/A</v>
      </c>
    </row>
    <row r="1480" spans="1:26" hidden="1">
      <c r="A1480" s="179"/>
      <c r="B1480" s="178"/>
      <c r="C1480" s="178"/>
      <c r="D1480" s="178"/>
      <c r="E1480" s="178"/>
      <c r="F1480" s="178"/>
      <c r="G1480" s="178"/>
      <c r="H1480" s="178"/>
      <c r="I1480" s="178"/>
      <c r="J1480" s="178"/>
      <c r="K1480" s="178"/>
      <c r="L1480" s="180"/>
      <c r="M1480" s="181"/>
      <c r="N1480" s="2" t="e">
        <f>VLOOKUP($J1480,'Material category'!B:D,2,0)</f>
        <v>#N/A</v>
      </c>
      <c r="O1480" s="123" t="e">
        <f>VLOOKUP(E1480,'Billing Type Category'!A:C,3,0)*$L1480</f>
        <v>#N/A</v>
      </c>
      <c r="P1480" s="123" t="e">
        <f>VLOOKUP($J1480,'Material category'!B:F,5,FALSE)*O1480</f>
        <v>#N/A</v>
      </c>
      <c r="Q1480" s="123" t="e">
        <f t="shared" si="115"/>
        <v>#N/A</v>
      </c>
      <c r="R1480" s="6" t="e">
        <f>VLOOKUP(E1480,'Billing Type Category'!A:C,3,0)*M1480</f>
        <v>#N/A</v>
      </c>
      <c r="S1480" s="6" t="e">
        <f>VLOOKUP($J1480,'Material category'!B:F,4,FALSE)*O1480</f>
        <v>#N/A</v>
      </c>
      <c r="T1480" s="6" t="e">
        <f t="shared" si="116"/>
        <v>#N/A</v>
      </c>
      <c r="U1480" s="6" t="e">
        <f t="shared" si="117"/>
        <v>#N/A</v>
      </c>
      <c r="V1480" s="2" t="e">
        <f>VLOOKUP($J1480,'Material category'!B:D,3,0)</f>
        <v>#N/A</v>
      </c>
      <c r="W1480" s="2" t="e">
        <f>VLOOKUP(G1480,'Cust Category'!A:C,3,0)</f>
        <v>#N/A</v>
      </c>
      <c r="X1480" s="2" t="e">
        <f>VLOOKUP(G1480,'Cust Category'!A:C,2,0)</f>
        <v>#N/A</v>
      </c>
      <c r="Y1480" s="31" t="e">
        <f t="shared" si="118"/>
        <v>#N/A</v>
      </c>
      <c r="Z1480" t="e">
        <f t="shared" si="119"/>
        <v>#N/A</v>
      </c>
    </row>
    <row r="1481" spans="1:26" hidden="1">
      <c r="A1481" s="179"/>
      <c r="B1481" s="178"/>
      <c r="C1481" s="178"/>
      <c r="D1481" s="178"/>
      <c r="E1481" s="178"/>
      <c r="F1481" s="178"/>
      <c r="G1481" s="178"/>
      <c r="H1481" s="178"/>
      <c r="I1481" s="178"/>
      <c r="J1481" s="178"/>
      <c r="K1481" s="178"/>
      <c r="L1481" s="180"/>
      <c r="M1481" s="181"/>
      <c r="N1481" s="2" t="e">
        <f>VLOOKUP($J1481,'Material category'!B:D,2,0)</f>
        <v>#N/A</v>
      </c>
      <c r="O1481" s="123" t="e">
        <f>VLOOKUP(E1481,'Billing Type Category'!A:C,3,0)*$L1481</f>
        <v>#N/A</v>
      </c>
      <c r="P1481" s="123" t="e">
        <f>VLOOKUP($J1481,'Material category'!B:F,5,FALSE)*O1481</f>
        <v>#N/A</v>
      </c>
      <c r="Q1481" s="123" t="e">
        <f t="shared" si="115"/>
        <v>#N/A</v>
      </c>
      <c r="R1481" s="6" t="e">
        <f>VLOOKUP(E1481,'Billing Type Category'!A:C,3,0)*M1481</f>
        <v>#N/A</v>
      </c>
      <c r="S1481" s="6" t="e">
        <f>VLOOKUP($J1481,'Material category'!B:F,4,FALSE)*O1481</f>
        <v>#N/A</v>
      </c>
      <c r="T1481" s="6" t="e">
        <f t="shared" si="116"/>
        <v>#N/A</v>
      </c>
      <c r="U1481" s="6" t="e">
        <f t="shared" si="117"/>
        <v>#N/A</v>
      </c>
      <c r="V1481" s="2" t="e">
        <f>VLOOKUP($J1481,'Material category'!B:D,3,0)</f>
        <v>#N/A</v>
      </c>
      <c r="W1481" s="2" t="e">
        <f>VLOOKUP(G1481,'Cust Category'!A:C,3,0)</f>
        <v>#N/A</v>
      </c>
      <c r="X1481" s="2" t="e">
        <f>VLOOKUP(G1481,'Cust Category'!A:C,2,0)</f>
        <v>#N/A</v>
      </c>
      <c r="Y1481" s="31" t="e">
        <f t="shared" si="118"/>
        <v>#N/A</v>
      </c>
      <c r="Z1481" t="e">
        <f t="shared" si="119"/>
        <v>#N/A</v>
      </c>
    </row>
    <row r="1482" spans="1:26" hidden="1">
      <c r="A1482" s="179"/>
      <c r="B1482" s="178"/>
      <c r="C1482" s="178"/>
      <c r="D1482" s="178"/>
      <c r="E1482" s="178"/>
      <c r="F1482" s="178"/>
      <c r="G1482" s="178"/>
      <c r="H1482" s="178"/>
      <c r="I1482" s="178"/>
      <c r="J1482" s="178"/>
      <c r="K1482" s="178"/>
      <c r="L1482" s="180"/>
      <c r="M1482" s="181"/>
      <c r="N1482" s="2" t="e">
        <f>VLOOKUP($J1482,'Material category'!B:D,2,0)</f>
        <v>#N/A</v>
      </c>
      <c r="O1482" s="123" t="e">
        <f>VLOOKUP(E1482,'Billing Type Category'!A:C,3,0)*$L1482</f>
        <v>#N/A</v>
      </c>
      <c r="P1482" s="123" t="e">
        <f>VLOOKUP($J1482,'Material category'!B:F,5,FALSE)*O1482</f>
        <v>#N/A</v>
      </c>
      <c r="Q1482" s="123" t="e">
        <f t="shared" si="115"/>
        <v>#N/A</v>
      </c>
      <c r="R1482" s="6" t="e">
        <f>VLOOKUP(E1482,'Billing Type Category'!A:C,3,0)*M1482</f>
        <v>#N/A</v>
      </c>
      <c r="S1482" s="6" t="e">
        <f>VLOOKUP($J1482,'Material category'!B:F,4,FALSE)*O1482</f>
        <v>#N/A</v>
      </c>
      <c r="T1482" s="6" t="e">
        <f t="shared" si="116"/>
        <v>#N/A</v>
      </c>
      <c r="U1482" s="6" t="e">
        <f t="shared" si="117"/>
        <v>#N/A</v>
      </c>
      <c r="V1482" s="2" t="e">
        <f>VLOOKUP($J1482,'Material category'!B:D,3,0)</f>
        <v>#N/A</v>
      </c>
      <c r="W1482" s="2" t="e">
        <f>VLOOKUP(G1482,'Cust Category'!A:C,3,0)</f>
        <v>#N/A</v>
      </c>
      <c r="X1482" s="2" t="e">
        <f>VLOOKUP(G1482,'Cust Category'!A:C,2,0)</f>
        <v>#N/A</v>
      </c>
      <c r="Y1482" s="31" t="e">
        <f t="shared" si="118"/>
        <v>#N/A</v>
      </c>
      <c r="Z1482" t="e">
        <f t="shared" si="119"/>
        <v>#N/A</v>
      </c>
    </row>
    <row r="1483" spans="1:26" hidden="1">
      <c r="A1483" s="179"/>
      <c r="B1483" s="178"/>
      <c r="C1483" s="178"/>
      <c r="D1483" s="178"/>
      <c r="E1483" s="178"/>
      <c r="F1483" s="178"/>
      <c r="G1483" s="178"/>
      <c r="H1483" s="178"/>
      <c r="I1483" s="178"/>
      <c r="J1483" s="178"/>
      <c r="K1483" s="178"/>
      <c r="L1483" s="180"/>
      <c r="M1483" s="181"/>
      <c r="N1483" s="2" t="e">
        <f>VLOOKUP($J1483,'Material category'!B:D,2,0)</f>
        <v>#N/A</v>
      </c>
      <c r="O1483" s="123" t="e">
        <f>VLOOKUP(E1483,'Billing Type Category'!A:C,3,0)*$L1483</f>
        <v>#N/A</v>
      </c>
      <c r="P1483" s="123" t="e">
        <f>VLOOKUP($J1483,'Material category'!B:F,5,FALSE)*O1483</f>
        <v>#N/A</v>
      </c>
      <c r="Q1483" s="123" t="e">
        <f t="shared" si="115"/>
        <v>#N/A</v>
      </c>
      <c r="R1483" s="6" t="e">
        <f>VLOOKUP(E1483,'Billing Type Category'!A:C,3,0)*M1483</f>
        <v>#N/A</v>
      </c>
      <c r="S1483" s="6" t="e">
        <f>VLOOKUP($J1483,'Material category'!B:F,4,FALSE)*O1483</f>
        <v>#N/A</v>
      </c>
      <c r="T1483" s="6" t="e">
        <f t="shared" si="116"/>
        <v>#N/A</v>
      </c>
      <c r="U1483" s="6" t="e">
        <f t="shared" si="117"/>
        <v>#N/A</v>
      </c>
      <c r="V1483" s="2" t="e">
        <f>VLOOKUP($J1483,'Material category'!B:D,3,0)</f>
        <v>#N/A</v>
      </c>
      <c r="W1483" s="2" t="e">
        <f>VLOOKUP(G1483,'Cust Category'!A:C,3,0)</f>
        <v>#N/A</v>
      </c>
      <c r="X1483" s="2" t="e">
        <f>VLOOKUP(G1483,'Cust Category'!A:C,2,0)</f>
        <v>#N/A</v>
      </c>
      <c r="Y1483" s="31" t="e">
        <f t="shared" si="118"/>
        <v>#N/A</v>
      </c>
      <c r="Z1483" t="e">
        <f t="shared" si="119"/>
        <v>#N/A</v>
      </c>
    </row>
    <row r="1484" spans="1:26" hidden="1">
      <c r="A1484" s="179"/>
      <c r="B1484" s="178"/>
      <c r="C1484" s="178"/>
      <c r="D1484" s="178"/>
      <c r="E1484" s="178"/>
      <c r="F1484" s="178"/>
      <c r="G1484" s="178"/>
      <c r="H1484" s="178"/>
      <c r="I1484" s="178"/>
      <c r="J1484" s="178"/>
      <c r="K1484" s="178"/>
      <c r="L1484" s="180"/>
      <c r="M1484" s="181"/>
      <c r="N1484" s="2" t="e">
        <f>VLOOKUP($J1484,'Material category'!B:D,2,0)</f>
        <v>#N/A</v>
      </c>
      <c r="O1484" s="123" t="e">
        <f>VLOOKUP(E1484,'Billing Type Category'!A:C,3,0)*$L1484</f>
        <v>#N/A</v>
      </c>
      <c r="P1484" s="123" t="e">
        <f>VLOOKUP($J1484,'Material category'!B:F,5,FALSE)*O1484</f>
        <v>#N/A</v>
      </c>
      <c r="Q1484" s="123" t="e">
        <f t="shared" si="115"/>
        <v>#N/A</v>
      </c>
      <c r="R1484" s="6" t="e">
        <f>VLOOKUP(E1484,'Billing Type Category'!A:C,3,0)*M1484</f>
        <v>#N/A</v>
      </c>
      <c r="S1484" s="6" t="e">
        <f>VLOOKUP($J1484,'Material category'!B:F,4,FALSE)*O1484</f>
        <v>#N/A</v>
      </c>
      <c r="T1484" s="6" t="e">
        <f t="shared" si="116"/>
        <v>#N/A</v>
      </c>
      <c r="U1484" s="6" t="e">
        <f t="shared" si="117"/>
        <v>#N/A</v>
      </c>
      <c r="V1484" s="2" t="e">
        <f>VLOOKUP($J1484,'Material category'!B:D,3,0)</f>
        <v>#N/A</v>
      </c>
      <c r="W1484" s="2" t="e">
        <f>VLOOKUP(G1484,'Cust Category'!A:C,3,0)</f>
        <v>#N/A</v>
      </c>
      <c r="X1484" s="2" t="e">
        <f>VLOOKUP(G1484,'Cust Category'!A:C,2,0)</f>
        <v>#N/A</v>
      </c>
      <c r="Y1484" s="31" t="e">
        <f t="shared" si="118"/>
        <v>#N/A</v>
      </c>
      <c r="Z1484" t="e">
        <f t="shared" si="119"/>
        <v>#N/A</v>
      </c>
    </row>
    <row r="1485" spans="1:26" hidden="1">
      <c r="A1485" s="179"/>
      <c r="B1485" s="178"/>
      <c r="C1485" s="178"/>
      <c r="D1485" s="178"/>
      <c r="E1485" s="178"/>
      <c r="F1485" s="178"/>
      <c r="G1485" s="178"/>
      <c r="H1485" s="178"/>
      <c r="I1485" s="178"/>
      <c r="J1485" s="178"/>
      <c r="K1485" s="178"/>
      <c r="L1485" s="180"/>
      <c r="M1485" s="181"/>
      <c r="N1485" s="2" t="e">
        <f>VLOOKUP($J1485,'Material category'!B:D,2,0)</f>
        <v>#N/A</v>
      </c>
      <c r="O1485" s="123" t="e">
        <f>VLOOKUP(E1485,'Billing Type Category'!A:C,3,0)*$L1485</f>
        <v>#N/A</v>
      </c>
      <c r="P1485" s="123" t="e">
        <f>VLOOKUP($J1485,'Material category'!B:F,5,FALSE)*O1485</f>
        <v>#N/A</v>
      </c>
      <c r="Q1485" s="123" t="e">
        <f t="shared" si="115"/>
        <v>#N/A</v>
      </c>
      <c r="R1485" s="6" t="e">
        <f>VLOOKUP(E1485,'Billing Type Category'!A:C,3,0)*M1485</f>
        <v>#N/A</v>
      </c>
      <c r="S1485" s="6" t="e">
        <f>VLOOKUP($J1485,'Material category'!B:F,4,FALSE)*O1485</f>
        <v>#N/A</v>
      </c>
      <c r="T1485" s="6" t="e">
        <f t="shared" si="116"/>
        <v>#N/A</v>
      </c>
      <c r="U1485" s="6" t="e">
        <f t="shared" si="117"/>
        <v>#N/A</v>
      </c>
      <c r="V1485" s="2" t="e">
        <f>VLOOKUP($J1485,'Material category'!B:D,3,0)</f>
        <v>#N/A</v>
      </c>
      <c r="W1485" s="2" t="e">
        <f>VLOOKUP(G1485,'Cust Category'!A:C,3,0)</f>
        <v>#N/A</v>
      </c>
      <c r="X1485" s="2" t="e">
        <f>VLOOKUP(G1485,'Cust Category'!A:C,2,0)</f>
        <v>#N/A</v>
      </c>
      <c r="Y1485" s="31" t="e">
        <f t="shared" si="118"/>
        <v>#N/A</v>
      </c>
      <c r="Z1485" t="e">
        <f t="shared" si="119"/>
        <v>#N/A</v>
      </c>
    </row>
    <row r="1486" spans="1:26" hidden="1">
      <c r="A1486" s="179"/>
      <c r="B1486" s="178"/>
      <c r="C1486" s="178"/>
      <c r="D1486" s="178"/>
      <c r="E1486" s="178"/>
      <c r="F1486" s="178"/>
      <c r="G1486" s="178"/>
      <c r="H1486" s="178"/>
      <c r="I1486" s="178"/>
      <c r="J1486" s="178"/>
      <c r="K1486" s="178"/>
      <c r="L1486" s="180"/>
      <c r="M1486" s="181"/>
      <c r="N1486" s="2" t="e">
        <f>VLOOKUP($J1486,'Material category'!B:D,2,0)</f>
        <v>#N/A</v>
      </c>
      <c r="O1486" s="123" t="e">
        <f>VLOOKUP(E1486,'Billing Type Category'!A:C,3,0)*$L1486</f>
        <v>#N/A</v>
      </c>
      <c r="P1486" s="123" t="e">
        <f>VLOOKUP($J1486,'Material category'!B:F,5,FALSE)*O1486</f>
        <v>#N/A</v>
      </c>
      <c r="Q1486" s="123" t="e">
        <f t="shared" si="115"/>
        <v>#N/A</v>
      </c>
      <c r="R1486" s="6" t="e">
        <f>VLOOKUP(E1486,'Billing Type Category'!A:C,3,0)*M1486</f>
        <v>#N/A</v>
      </c>
      <c r="S1486" s="6" t="e">
        <f>VLOOKUP($J1486,'Material category'!B:F,4,FALSE)*O1486</f>
        <v>#N/A</v>
      </c>
      <c r="T1486" s="6" t="e">
        <f t="shared" si="116"/>
        <v>#N/A</v>
      </c>
      <c r="U1486" s="6" t="e">
        <f t="shared" si="117"/>
        <v>#N/A</v>
      </c>
      <c r="V1486" s="2" t="e">
        <f>VLOOKUP($J1486,'Material category'!B:D,3,0)</f>
        <v>#N/A</v>
      </c>
      <c r="W1486" s="2" t="e">
        <f>VLOOKUP(G1486,'Cust Category'!A:C,3,0)</f>
        <v>#N/A</v>
      </c>
      <c r="X1486" s="2" t="e">
        <f>VLOOKUP(G1486,'Cust Category'!A:C,2,0)</f>
        <v>#N/A</v>
      </c>
      <c r="Y1486" s="31" t="e">
        <f t="shared" si="118"/>
        <v>#N/A</v>
      </c>
      <c r="Z1486" t="e">
        <f t="shared" si="119"/>
        <v>#N/A</v>
      </c>
    </row>
    <row r="1487" spans="1:26" hidden="1">
      <c r="A1487" s="179"/>
      <c r="B1487" s="178"/>
      <c r="C1487" s="178"/>
      <c r="D1487" s="178"/>
      <c r="E1487" s="178"/>
      <c r="F1487" s="178"/>
      <c r="G1487" s="178"/>
      <c r="H1487" s="178"/>
      <c r="I1487" s="178"/>
      <c r="J1487" s="178"/>
      <c r="K1487" s="178"/>
      <c r="L1487" s="180"/>
      <c r="M1487" s="181"/>
      <c r="N1487" s="2" t="e">
        <f>VLOOKUP($J1487,'Material category'!B:D,2,0)</f>
        <v>#N/A</v>
      </c>
      <c r="O1487" s="123" t="e">
        <f>VLOOKUP(E1487,'Billing Type Category'!A:C,3,0)*$L1487</f>
        <v>#N/A</v>
      </c>
      <c r="P1487" s="123" t="e">
        <f>VLOOKUP($J1487,'Material category'!B:F,5,FALSE)*O1487</f>
        <v>#N/A</v>
      </c>
      <c r="Q1487" s="123" t="e">
        <f t="shared" si="115"/>
        <v>#N/A</v>
      </c>
      <c r="R1487" s="6" t="e">
        <f>VLOOKUP(E1487,'Billing Type Category'!A:C,3,0)*M1487</f>
        <v>#N/A</v>
      </c>
      <c r="S1487" s="6" t="e">
        <f>VLOOKUP($J1487,'Material category'!B:F,4,FALSE)*O1487</f>
        <v>#N/A</v>
      </c>
      <c r="T1487" s="6" t="e">
        <f t="shared" si="116"/>
        <v>#N/A</v>
      </c>
      <c r="U1487" s="6" t="e">
        <f t="shared" si="117"/>
        <v>#N/A</v>
      </c>
      <c r="V1487" s="2" t="e">
        <f>VLOOKUP($J1487,'Material category'!B:D,3,0)</f>
        <v>#N/A</v>
      </c>
      <c r="W1487" s="2" t="e">
        <f>VLOOKUP(G1487,'Cust Category'!A:C,3,0)</f>
        <v>#N/A</v>
      </c>
      <c r="X1487" s="2" t="e">
        <f>VLOOKUP(G1487,'Cust Category'!A:C,2,0)</f>
        <v>#N/A</v>
      </c>
      <c r="Y1487" s="31" t="e">
        <f t="shared" si="118"/>
        <v>#N/A</v>
      </c>
      <c r="Z1487" t="e">
        <f t="shared" si="119"/>
        <v>#N/A</v>
      </c>
    </row>
    <row r="1488" spans="1:26" hidden="1">
      <c r="A1488" s="179"/>
      <c r="B1488" s="178"/>
      <c r="C1488" s="178"/>
      <c r="D1488" s="178"/>
      <c r="E1488" s="178"/>
      <c r="F1488" s="178"/>
      <c r="G1488" s="178"/>
      <c r="H1488" s="178"/>
      <c r="I1488" s="178"/>
      <c r="J1488" s="178"/>
      <c r="K1488" s="178"/>
      <c r="L1488" s="180"/>
      <c r="M1488" s="181"/>
      <c r="N1488" s="2" t="e">
        <f>VLOOKUP($J1488,'Material category'!B:D,2,0)</f>
        <v>#N/A</v>
      </c>
      <c r="O1488" s="123" t="e">
        <f>VLOOKUP(E1488,'Billing Type Category'!A:C,3,0)*$L1488</f>
        <v>#N/A</v>
      </c>
      <c r="P1488" s="123" t="e">
        <f>VLOOKUP($J1488,'Material category'!B:F,5,FALSE)*O1488</f>
        <v>#N/A</v>
      </c>
      <c r="Q1488" s="123" t="e">
        <f t="shared" si="115"/>
        <v>#N/A</v>
      </c>
      <c r="R1488" s="6" t="e">
        <f>VLOOKUP(E1488,'Billing Type Category'!A:C,3,0)*M1488</f>
        <v>#N/A</v>
      </c>
      <c r="S1488" s="6" t="e">
        <f>VLOOKUP($J1488,'Material category'!B:F,4,FALSE)*O1488</f>
        <v>#N/A</v>
      </c>
      <c r="T1488" s="6" t="e">
        <f t="shared" si="116"/>
        <v>#N/A</v>
      </c>
      <c r="U1488" s="6" t="e">
        <f t="shared" si="117"/>
        <v>#N/A</v>
      </c>
      <c r="V1488" s="2" t="e">
        <f>VLOOKUP($J1488,'Material category'!B:D,3,0)</f>
        <v>#N/A</v>
      </c>
      <c r="W1488" s="2" t="e">
        <f>VLOOKUP(G1488,'Cust Category'!A:C,3,0)</f>
        <v>#N/A</v>
      </c>
      <c r="X1488" s="2" t="e">
        <f>VLOOKUP(G1488,'Cust Category'!A:C,2,0)</f>
        <v>#N/A</v>
      </c>
      <c r="Y1488" s="31" t="e">
        <f t="shared" si="118"/>
        <v>#N/A</v>
      </c>
      <c r="Z1488" t="e">
        <f t="shared" si="119"/>
        <v>#N/A</v>
      </c>
    </row>
    <row r="1489" spans="1:26" hidden="1">
      <c r="A1489" s="179"/>
      <c r="B1489" s="178"/>
      <c r="C1489" s="178"/>
      <c r="D1489" s="178"/>
      <c r="E1489" s="178"/>
      <c r="F1489" s="178"/>
      <c r="G1489" s="178"/>
      <c r="H1489" s="178"/>
      <c r="I1489" s="178"/>
      <c r="J1489" s="178"/>
      <c r="K1489" s="178"/>
      <c r="L1489" s="180"/>
      <c r="M1489" s="181"/>
      <c r="N1489" s="2" t="e">
        <f>VLOOKUP($J1489,'Material category'!B:D,2,0)</f>
        <v>#N/A</v>
      </c>
      <c r="O1489" s="123" t="e">
        <f>VLOOKUP(E1489,'Billing Type Category'!A:C,3,0)*$L1489</f>
        <v>#N/A</v>
      </c>
      <c r="P1489" s="123" t="e">
        <f>VLOOKUP($J1489,'Material category'!B:F,5,FALSE)*O1489</f>
        <v>#N/A</v>
      </c>
      <c r="Q1489" s="123" t="e">
        <f t="shared" si="115"/>
        <v>#N/A</v>
      </c>
      <c r="R1489" s="6" t="e">
        <f>VLOOKUP(E1489,'Billing Type Category'!A:C,3,0)*M1489</f>
        <v>#N/A</v>
      </c>
      <c r="S1489" s="6" t="e">
        <f>VLOOKUP($J1489,'Material category'!B:F,4,FALSE)*O1489</f>
        <v>#N/A</v>
      </c>
      <c r="T1489" s="6" t="e">
        <f t="shared" si="116"/>
        <v>#N/A</v>
      </c>
      <c r="U1489" s="6" t="e">
        <f t="shared" si="117"/>
        <v>#N/A</v>
      </c>
      <c r="V1489" s="2" t="e">
        <f>VLOOKUP($J1489,'Material category'!B:D,3,0)</f>
        <v>#N/A</v>
      </c>
      <c r="W1489" s="2" t="e">
        <f>VLOOKUP(G1489,'Cust Category'!A:C,3,0)</f>
        <v>#N/A</v>
      </c>
      <c r="X1489" s="2" t="e">
        <f>VLOOKUP(G1489,'Cust Category'!A:C,2,0)</f>
        <v>#N/A</v>
      </c>
      <c r="Y1489" s="31" t="e">
        <f t="shared" si="118"/>
        <v>#N/A</v>
      </c>
      <c r="Z1489" t="e">
        <f t="shared" si="119"/>
        <v>#N/A</v>
      </c>
    </row>
    <row r="1490" spans="1:26" hidden="1">
      <c r="A1490" s="179"/>
      <c r="B1490" s="178"/>
      <c r="C1490" s="178"/>
      <c r="D1490" s="178"/>
      <c r="E1490" s="178"/>
      <c r="F1490" s="178"/>
      <c r="G1490" s="178"/>
      <c r="H1490" s="178"/>
      <c r="I1490" s="178"/>
      <c r="J1490" s="178"/>
      <c r="K1490" s="178"/>
      <c r="L1490" s="180"/>
      <c r="M1490" s="181"/>
      <c r="N1490" s="2" t="e">
        <f>VLOOKUP($J1490,'Material category'!B:D,2,0)</f>
        <v>#N/A</v>
      </c>
      <c r="O1490" s="123" t="e">
        <f>VLOOKUP(E1490,'Billing Type Category'!A:C,3,0)*$L1490</f>
        <v>#N/A</v>
      </c>
      <c r="P1490" s="123" t="e">
        <f>VLOOKUP($J1490,'Material category'!B:F,5,FALSE)*O1490</f>
        <v>#N/A</v>
      </c>
      <c r="Q1490" s="123" t="e">
        <f t="shared" si="115"/>
        <v>#N/A</v>
      </c>
      <c r="R1490" s="6" t="e">
        <f>VLOOKUP(E1490,'Billing Type Category'!A:C,3,0)*M1490</f>
        <v>#N/A</v>
      </c>
      <c r="S1490" s="6" t="e">
        <f>VLOOKUP($J1490,'Material category'!B:F,4,FALSE)*O1490</f>
        <v>#N/A</v>
      </c>
      <c r="T1490" s="6" t="e">
        <f t="shared" si="116"/>
        <v>#N/A</v>
      </c>
      <c r="U1490" s="6" t="e">
        <f t="shared" si="117"/>
        <v>#N/A</v>
      </c>
      <c r="V1490" s="2" t="e">
        <f>VLOOKUP($J1490,'Material category'!B:D,3,0)</f>
        <v>#N/A</v>
      </c>
      <c r="W1490" s="2" t="e">
        <f>VLOOKUP(G1490,'Cust Category'!A:C,3,0)</f>
        <v>#N/A</v>
      </c>
      <c r="X1490" s="2" t="e">
        <f>VLOOKUP(G1490,'Cust Category'!A:C,2,0)</f>
        <v>#N/A</v>
      </c>
      <c r="Y1490" s="31" t="e">
        <f t="shared" si="118"/>
        <v>#N/A</v>
      </c>
      <c r="Z1490" t="e">
        <f t="shared" si="119"/>
        <v>#N/A</v>
      </c>
    </row>
    <row r="1491" spans="1:26" hidden="1">
      <c r="A1491" s="179"/>
      <c r="B1491" s="178"/>
      <c r="C1491" s="178"/>
      <c r="D1491" s="178"/>
      <c r="E1491" s="178"/>
      <c r="F1491" s="178"/>
      <c r="G1491" s="178"/>
      <c r="H1491" s="178"/>
      <c r="I1491" s="178"/>
      <c r="J1491" s="178"/>
      <c r="K1491" s="178"/>
      <c r="L1491" s="180"/>
      <c r="M1491" s="181"/>
      <c r="N1491" s="2" t="e">
        <f>VLOOKUP($J1491,'Material category'!B:D,2,0)</f>
        <v>#N/A</v>
      </c>
      <c r="O1491" s="123" t="e">
        <f>VLOOKUP(E1491,'Billing Type Category'!A:C,3,0)*$L1491</f>
        <v>#N/A</v>
      </c>
      <c r="P1491" s="123" t="e">
        <f>VLOOKUP($J1491,'Material category'!B:F,5,FALSE)*O1491</f>
        <v>#N/A</v>
      </c>
      <c r="Q1491" s="123" t="e">
        <f t="shared" si="115"/>
        <v>#N/A</v>
      </c>
      <c r="R1491" s="6" t="e">
        <f>VLOOKUP(E1491,'Billing Type Category'!A:C,3,0)*M1491</f>
        <v>#N/A</v>
      </c>
      <c r="S1491" s="6" t="e">
        <f>VLOOKUP($J1491,'Material category'!B:F,4,FALSE)*O1491</f>
        <v>#N/A</v>
      </c>
      <c r="T1491" s="6" t="e">
        <f t="shared" si="116"/>
        <v>#N/A</v>
      </c>
      <c r="U1491" s="6" t="e">
        <f t="shared" si="117"/>
        <v>#N/A</v>
      </c>
      <c r="V1491" s="2" t="e">
        <f>VLOOKUP($J1491,'Material category'!B:D,3,0)</f>
        <v>#N/A</v>
      </c>
      <c r="W1491" s="2" t="e">
        <f>VLOOKUP(G1491,'Cust Category'!A:C,3,0)</f>
        <v>#N/A</v>
      </c>
      <c r="X1491" s="2" t="e">
        <f>VLOOKUP(G1491,'Cust Category'!A:C,2,0)</f>
        <v>#N/A</v>
      </c>
      <c r="Y1491" s="31" t="e">
        <f t="shared" si="118"/>
        <v>#N/A</v>
      </c>
      <c r="Z1491" t="e">
        <f t="shared" si="119"/>
        <v>#N/A</v>
      </c>
    </row>
    <row r="1492" spans="1:26" hidden="1">
      <c r="A1492" s="179"/>
      <c r="B1492" s="178"/>
      <c r="C1492" s="178"/>
      <c r="D1492" s="178"/>
      <c r="E1492" s="178"/>
      <c r="F1492" s="178"/>
      <c r="G1492" s="178"/>
      <c r="H1492" s="178"/>
      <c r="I1492" s="178"/>
      <c r="J1492" s="178"/>
      <c r="K1492" s="178"/>
      <c r="L1492" s="180"/>
      <c r="M1492" s="181"/>
      <c r="N1492" s="2" t="e">
        <f>VLOOKUP($J1492,'Material category'!B:D,2,0)</f>
        <v>#N/A</v>
      </c>
      <c r="O1492" s="123" t="e">
        <f>VLOOKUP(E1492,'Billing Type Category'!A:C,3,0)*$L1492</f>
        <v>#N/A</v>
      </c>
      <c r="P1492" s="123" t="e">
        <f>VLOOKUP($J1492,'Material category'!B:F,5,FALSE)*O1492</f>
        <v>#N/A</v>
      </c>
      <c r="Q1492" s="123" t="e">
        <f t="shared" si="115"/>
        <v>#N/A</v>
      </c>
      <c r="R1492" s="6" t="e">
        <f>VLOOKUP(E1492,'Billing Type Category'!A:C,3,0)*M1492</f>
        <v>#N/A</v>
      </c>
      <c r="S1492" s="6" t="e">
        <f>VLOOKUP($J1492,'Material category'!B:F,4,FALSE)*O1492</f>
        <v>#N/A</v>
      </c>
      <c r="T1492" s="6" t="e">
        <f t="shared" si="116"/>
        <v>#N/A</v>
      </c>
      <c r="U1492" s="6" t="e">
        <f t="shared" si="117"/>
        <v>#N/A</v>
      </c>
      <c r="V1492" s="2" t="e">
        <f>VLOOKUP($J1492,'Material category'!B:D,3,0)</f>
        <v>#N/A</v>
      </c>
      <c r="W1492" s="2" t="e">
        <f>VLOOKUP(G1492,'Cust Category'!A:C,3,0)</f>
        <v>#N/A</v>
      </c>
      <c r="X1492" s="2" t="e">
        <f>VLOOKUP(G1492,'Cust Category'!A:C,2,0)</f>
        <v>#N/A</v>
      </c>
      <c r="Y1492" s="31" t="e">
        <f t="shared" si="118"/>
        <v>#N/A</v>
      </c>
      <c r="Z1492" t="e">
        <f t="shared" si="119"/>
        <v>#N/A</v>
      </c>
    </row>
    <row r="1493" spans="1:26" hidden="1">
      <c r="A1493" s="179"/>
      <c r="B1493" s="178"/>
      <c r="C1493" s="178"/>
      <c r="D1493" s="178"/>
      <c r="E1493" s="178"/>
      <c r="F1493" s="178"/>
      <c r="G1493" s="178"/>
      <c r="H1493" s="178"/>
      <c r="I1493" s="178"/>
      <c r="J1493" s="178"/>
      <c r="K1493" s="178"/>
      <c r="L1493" s="180"/>
      <c r="M1493" s="181"/>
      <c r="N1493" s="2" t="e">
        <f>VLOOKUP($J1493,'Material category'!B:D,2,0)</f>
        <v>#N/A</v>
      </c>
      <c r="O1493" s="123" t="e">
        <f>VLOOKUP(E1493,'Billing Type Category'!A:C,3,0)*$L1493</f>
        <v>#N/A</v>
      </c>
      <c r="P1493" s="123" t="e">
        <f>VLOOKUP($J1493,'Material category'!B:F,5,FALSE)*O1493</f>
        <v>#N/A</v>
      </c>
      <c r="Q1493" s="123" t="e">
        <f t="shared" si="115"/>
        <v>#N/A</v>
      </c>
      <c r="R1493" s="6" t="e">
        <f>VLOOKUP(E1493,'Billing Type Category'!A:C,3,0)*M1493</f>
        <v>#N/A</v>
      </c>
      <c r="S1493" s="6" t="e">
        <f>VLOOKUP($J1493,'Material category'!B:F,4,FALSE)*O1493</f>
        <v>#N/A</v>
      </c>
      <c r="T1493" s="6" t="e">
        <f t="shared" si="116"/>
        <v>#N/A</v>
      </c>
      <c r="U1493" s="6" t="e">
        <f t="shared" si="117"/>
        <v>#N/A</v>
      </c>
      <c r="V1493" s="2" t="e">
        <f>VLOOKUP($J1493,'Material category'!B:D,3,0)</f>
        <v>#N/A</v>
      </c>
      <c r="W1493" s="2" t="e">
        <f>VLOOKUP(G1493,'Cust Category'!A:C,3,0)</f>
        <v>#N/A</v>
      </c>
      <c r="X1493" s="2" t="e">
        <f>VLOOKUP(G1493,'Cust Category'!A:C,2,0)</f>
        <v>#N/A</v>
      </c>
      <c r="Y1493" s="31" t="e">
        <f t="shared" si="118"/>
        <v>#N/A</v>
      </c>
      <c r="Z1493" t="e">
        <f t="shared" si="119"/>
        <v>#N/A</v>
      </c>
    </row>
    <row r="1494" spans="1:26" hidden="1">
      <c r="A1494" s="179"/>
      <c r="B1494" s="178"/>
      <c r="C1494" s="178"/>
      <c r="D1494" s="178"/>
      <c r="E1494" s="178"/>
      <c r="F1494" s="178"/>
      <c r="G1494" s="178"/>
      <c r="H1494" s="178"/>
      <c r="I1494" s="178"/>
      <c r="J1494" s="178"/>
      <c r="K1494" s="178"/>
      <c r="L1494" s="180"/>
      <c r="M1494" s="181"/>
      <c r="N1494" s="2" t="e">
        <f>VLOOKUP($J1494,'Material category'!B:D,2,0)</f>
        <v>#N/A</v>
      </c>
      <c r="O1494" s="123" t="e">
        <f>VLOOKUP(E1494,'Billing Type Category'!A:C,3,0)*$L1494</f>
        <v>#N/A</v>
      </c>
      <c r="P1494" s="123" t="e">
        <f>VLOOKUP($J1494,'Material category'!B:F,5,FALSE)*O1494</f>
        <v>#N/A</v>
      </c>
      <c r="Q1494" s="123" t="e">
        <f t="shared" si="115"/>
        <v>#N/A</v>
      </c>
      <c r="R1494" s="6" t="e">
        <f>VLOOKUP(E1494,'Billing Type Category'!A:C,3,0)*M1494</f>
        <v>#N/A</v>
      </c>
      <c r="S1494" s="6" t="e">
        <f>VLOOKUP($J1494,'Material category'!B:F,4,FALSE)*O1494</f>
        <v>#N/A</v>
      </c>
      <c r="T1494" s="6" t="e">
        <f t="shared" si="116"/>
        <v>#N/A</v>
      </c>
      <c r="U1494" s="6" t="e">
        <f t="shared" si="117"/>
        <v>#N/A</v>
      </c>
      <c r="V1494" s="2" t="e">
        <f>VLOOKUP($J1494,'Material category'!B:D,3,0)</f>
        <v>#N/A</v>
      </c>
      <c r="W1494" s="2" t="e">
        <f>VLOOKUP(G1494,'Cust Category'!A:C,3,0)</f>
        <v>#N/A</v>
      </c>
      <c r="X1494" s="2" t="e">
        <f>VLOOKUP(G1494,'Cust Category'!A:C,2,0)</f>
        <v>#N/A</v>
      </c>
      <c r="Y1494" s="31" t="e">
        <f t="shared" si="118"/>
        <v>#N/A</v>
      </c>
      <c r="Z1494" t="e">
        <f t="shared" si="119"/>
        <v>#N/A</v>
      </c>
    </row>
    <row r="1495" spans="1:26" hidden="1">
      <c r="A1495" s="179"/>
      <c r="B1495" s="178"/>
      <c r="C1495" s="178"/>
      <c r="D1495" s="178"/>
      <c r="E1495" s="178"/>
      <c r="F1495" s="178"/>
      <c r="G1495" s="178"/>
      <c r="H1495" s="178"/>
      <c r="I1495" s="178"/>
      <c r="J1495" s="178"/>
      <c r="K1495" s="178"/>
      <c r="L1495" s="180"/>
      <c r="M1495" s="181"/>
      <c r="N1495" s="2" t="e">
        <f>VLOOKUP($J1495,'Material category'!B:D,2,0)</f>
        <v>#N/A</v>
      </c>
      <c r="O1495" s="123" t="e">
        <f>VLOOKUP(E1495,'Billing Type Category'!A:C,3,0)*$L1495</f>
        <v>#N/A</v>
      </c>
      <c r="P1495" s="123" t="e">
        <f>VLOOKUP($J1495,'Material category'!B:F,5,FALSE)*O1495</f>
        <v>#N/A</v>
      </c>
      <c r="Q1495" s="123" t="e">
        <f t="shared" si="115"/>
        <v>#N/A</v>
      </c>
      <c r="R1495" s="6" t="e">
        <f>VLOOKUP(E1495,'Billing Type Category'!A:C,3,0)*M1495</f>
        <v>#N/A</v>
      </c>
      <c r="S1495" s="6" t="e">
        <f>VLOOKUP($J1495,'Material category'!B:F,4,FALSE)*O1495</f>
        <v>#N/A</v>
      </c>
      <c r="T1495" s="6" t="e">
        <f t="shared" si="116"/>
        <v>#N/A</v>
      </c>
      <c r="U1495" s="6" t="e">
        <f t="shared" si="117"/>
        <v>#N/A</v>
      </c>
      <c r="V1495" s="2" t="e">
        <f>VLOOKUP($J1495,'Material category'!B:D,3,0)</f>
        <v>#N/A</v>
      </c>
      <c r="W1495" s="2" t="e">
        <f>VLOOKUP(G1495,'Cust Category'!A:C,3,0)</f>
        <v>#N/A</v>
      </c>
      <c r="X1495" s="2" t="e">
        <f>VLOOKUP(G1495,'Cust Category'!A:C,2,0)</f>
        <v>#N/A</v>
      </c>
      <c r="Y1495" s="31" t="e">
        <f t="shared" si="118"/>
        <v>#N/A</v>
      </c>
      <c r="Z1495" t="e">
        <f t="shared" si="119"/>
        <v>#N/A</v>
      </c>
    </row>
    <row r="1496" spans="1:26" hidden="1">
      <c r="A1496" s="179"/>
      <c r="B1496" s="178"/>
      <c r="C1496" s="178"/>
      <c r="D1496" s="178"/>
      <c r="E1496" s="178"/>
      <c r="F1496" s="178"/>
      <c r="G1496" s="178"/>
      <c r="H1496" s="178"/>
      <c r="I1496" s="178"/>
      <c r="J1496" s="178"/>
      <c r="K1496" s="178"/>
      <c r="L1496" s="180"/>
      <c r="M1496" s="181"/>
      <c r="N1496" s="2" t="e">
        <f>VLOOKUP($J1496,'Material category'!B:D,2,0)</f>
        <v>#N/A</v>
      </c>
      <c r="O1496" s="123" t="e">
        <f>VLOOKUP(E1496,'Billing Type Category'!A:C,3,0)*$L1496</f>
        <v>#N/A</v>
      </c>
      <c r="P1496" s="123" t="e">
        <f>VLOOKUP($J1496,'Material category'!B:F,5,FALSE)*O1496</f>
        <v>#N/A</v>
      </c>
      <c r="Q1496" s="123" t="e">
        <f t="shared" si="115"/>
        <v>#N/A</v>
      </c>
      <c r="R1496" s="6" t="e">
        <f>VLOOKUP(E1496,'Billing Type Category'!A:C,3,0)*M1496</f>
        <v>#N/A</v>
      </c>
      <c r="S1496" s="6" t="e">
        <f>VLOOKUP($J1496,'Material category'!B:F,4,FALSE)*O1496</f>
        <v>#N/A</v>
      </c>
      <c r="T1496" s="6" t="e">
        <f t="shared" si="116"/>
        <v>#N/A</v>
      </c>
      <c r="U1496" s="6" t="e">
        <f t="shared" si="117"/>
        <v>#N/A</v>
      </c>
      <c r="V1496" s="2" t="e">
        <f>VLOOKUP($J1496,'Material category'!B:D,3,0)</f>
        <v>#N/A</v>
      </c>
      <c r="W1496" s="2" t="e">
        <f>VLOOKUP(G1496,'Cust Category'!A:C,3,0)</f>
        <v>#N/A</v>
      </c>
      <c r="X1496" s="2" t="e">
        <f>VLOOKUP(G1496,'Cust Category'!A:C,2,0)</f>
        <v>#N/A</v>
      </c>
      <c r="Y1496" s="31" t="e">
        <f t="shared" si="118"/>
        <v>#N/A</v>
      </c>
      <c r="Z1496" t="e">
        <f t="shared" si="119"/>
        <v>#N/A</v>
      </c>
    </row>
    <row r="1497" spans="1:26" hidden="1">
      <c r="A1497" s="179"/>
      <c r="B1497" s="178"/>
      <c r="C1497" s="178"/>
      <c r="D1497" s="178"/>
      <c r="E1497" s="178"/>
      <c r="F1497" s="178"/>
      <c r="G1497" s="178"/>
      <c r="H1497" s="178"/>
      <c r="I1497" s="178"/>
      <c r="J1497" s="178"/>
      <c r="K1497" s="178"/>
      <c r="L1497" s="180"/>
      <c r="M1497" s="181"/>
      <c r="N1497" s="2" t="e">
        <f>VLOOKUP($J1497,'Material category'!B:D,2,0)</f>
        <v>#N/A</v>
      </c>
      <c r="O1497" s="123" t="e">
        <f>VLOOKUP(E1497,'Billing Type Category'!A:C,3,0)*$L1497</f>
        <v>#N/A</v>
      </c>
      <c r="P1497" s="123" t="e">
        <f>VLOOKUP($J1497,'Material category'!B:F,5,FALSE)*O1497</f>
        <v>#N/A</v>
      </c>
      <c r="Q1497" s="123" t="e">
        <f t="shared" si="115"/>
        <v>#N/A</v>
      </c>
      <c r="R1497" s="6" t="e">
        <f>VLOOKUP(E1497,'Billing Type Category'!A:C,3,0)*M1497</f>
        <v>#N/A</v>
      </c>
      <c r="S1497" s="6" t="e">
        <f>VLOOKUP($J1497,'Material category'!B:F,4,FALSE)*O1497</f>
        <v>#N/A</v>
      </c>
      <c r="T1497" s="6" t="e">
        <f t="shared" si="116"/>
        <v>#N/A</v>
      </c>
      <c r="U1497" s="6" t="e">
        <f t="shared" si="117"/>
        <v>#N/A</v>
      </c>
      <c r="V1497" s="2" t="e">
        <f>VLOOKUP($J1497,'Material category'!B:D,3,0)</f>
        <v>#N/A</v>
      </c>
      <c r="W1497" s="2" t="e">
        <f>VLOOKUP(G1497,'Cust Category'!A:C,3,0)</f>
        <v>#N/A</v>
      </c>
      <c r="X1497" s="2" t="e">
        <f>VLOOKUP(G1497,'Cust Category'!A:C,2,0)</f>
        <v>#N/A</v>
      </c>
      <c r="Y1497" s="31" t="e">
        <f t="shared" si="118"/>
        <v>#N/A</v>
      </c>
      <c r="Z1497" t="e">
        <f t="shared" si="119"/>
        <v>#N/A</v>
      </c>
    </row>
    <row r="1498" spans="1:26" hidden="1">
      <c r="A1498" s="179"/>
      <c r="B1498" s="178"/>
      <c r="C1498" s="178"/>
      <c r="D1498" s="178"/>
      <c r="E1498" s="178"/>
      <c r="F1498" s="178"/>
      <c r="G1498" s="178"/>
      <c r="H1498" s="178"/>
      <c r="I1498" s="178"/>
      <c r="J1498" s="178"/>
      <c r="K1498" s="178"/>
      <c r="L1498" s="180"/>
      <c r="M1498" s="181"/>
      <c r="N1498" s="2" t="e">
        <f>VLOOKUP($J1498,'Material category'!B:D,2,0)</f>
        <v>#N/A</v>
      </c>
      <c r="O1498" s="123" t="e">
        <f>VLOOKUP(E1498,'Billing Type Category'!A:C,3,0)*$L1498</f>
        <v>#N/A</v>
      </c>
      <c r="P1498" s="123" t="e">
        <f>VLOOKUP($J1498,'Material category'!B:F,5,FALSE)*O1498</f>
        <v>#N/A</v>
      </c>
      <c r="Q1498" s="123" t="e">
        <f t="shared" si="115"/>
        <v>#N/A</v>
      </c>
      <c r="R1498" s="6" t="e">
        <f>VLOOKUP(E1498,'Billing Type Category'!A:C,3,0)*M1498</f>
        <v>#N/A</v>
      </c>
      <c r="S1498" s="6" t="e">
        <f>VLOOKUP($J1498,'Material category'!B:F,4,FALSE)*O1498</f>
        <v>#N/A</v>
      </c>
      <c r="T1498" s="6" t="e">
        <f t="shared" si="116"/>
        <v>#N/A</v>
      </c>
      <c r="U1498" s="6" t="e">
        <f t="shared" si="117"/>
        <v>#N/A</v>
      </c>
      <c r="V1498" s="2" t="e">
        <f>VLOOKUP($J1498,'Material category'!B:D,3,0)</f>
        <v>#N/A</v>
      </c>
      <c r="W1498" s="2" t="e">
        <f>VLOOKUP(G1498,'Cust Category'!A:C,3,0)</f>
        <v>#N/A</v>
      </c>
      <c r="X1498" s="2" t="e">
        <f>VLOOKUP(G1498,'Cust Category'!A:C,2,0)</f>
        <v>#N/A</v>
      </c>
      <c r="Y1498" s="31" t="e">
        <f t="shared" si="118"/>
        <v>#N/A</v>
      </c>
      <c r="Z1498" t="e">
        <f t="shared" si="119"/>
        <v>#N/A</v>
      </c>
    </row>
    <row r="1499" spans="1:26" hidden="1">
      <c r="A1499" s="179"/>
      <c r="B1499" s="178"/>
      <c r="C1499" s="178"/>
      <c r="D1499" s="178"/>
      <c r="E1499" s="178"/>
      <c r="F1499" s="178"/>
      <c r="G1499" s="178"/>
      <c r="H1499" s="178"/>
      <c r="I1499" s="178"/>
      <c r="J1499" s="178"/>
      <c r="K1499" s="178"/>
      <c r="L1499" s="180"/>
      <c r="M1499" s="181"/>
      <c r="N1499" s="2" t="e">
        <f>VLOOKUP($J1499,'Material category'!B:D,2,0)</f>
        <v>#N/A</v>
      </c>
      <c r="O1499" s="123" t="e">
        <f>VLOOKUP(E1499,'Billing Type Category'!A:C,3,0)*$L1499</f>
        <v>#N/A</v>
      </c>
      <c r="P1499" s="123" t="e">
        <f>VLOOKUP($J1499,'Material category'!B:F,5,FALSE)*O1499</f>
        <v>#N/A</v>
      </c>
      <c r="Q1499" s="123" t="e">
        <f t="shared" si="115"/>
        <v>#N/A</v>
      </c>
      <c r="R1499" s="6" t="e">
        <f>VLOOKUP(E1499,'Billing Type Category'!A:C,3,0)*M1499</f>
        <v>#N/A</v>
      </c>
      <c r="S1499" s="6" t="e">
        <f>VLOOKUP($J1499,'Material category'!B:F,4,FALSE)*O1499</f>
        <v>#N/A</v>
      </c>
      <c r="T1499" s="6" t="e">
        <f t="shared" si="116"/>
        <v>#N/A</v>
      </c>
      <c r="U1499" s="6" t="e">
        <f t="shared" si="117"/>
        <v>#N/A</v>
      </c>
      <c r="V1499" s="2" t="e">
        <f>VLOOKUP($J1499,'Material category'!B:D,3,0)</f>
        <v>#N/A</v>
      </c>
      <c r="W1499" s="2" t="e">
        <f>VLOOKUP(G1499,'Cust Category'!A:C,3,0)</f>
        <v>#N/A</v>
      </c>
      <c r="X1499" s="2" t="e">
        <f>VLOOKUP(G1499,'Cust Category'!A:C,2,0)</f>
        <v>#N/A</v>
      </c>
      <c r="Y1499" s="31" t="e">
        <f t="shared" si="118"/>
        <v>#N/A</v>
      </c>
      <c r="Z1499" t="e">
        <f t="shared" si="119"/>
        <v>#N/A</v>
      </c>
    </row>
    <row r="1500" spans="1:26" hidden="1">
      <c r="A1500" s="179"/>
      <c r="B1500" s="178"/>
      <c r="C1500" s="178"/>
      <c r="D1500" s="178"/>
      <c r="E1500" s="178"/>
      <c r="F1500" s="178"/>
      <c r="G1500" s="178"/>
      <c r="H1500" s="178"/>
      <c r="I1500" s="178"/>
      <c r="J1500" s="178"/>
      <c r="K1500" s="178"/>
      <c r="L1500" s="180"/>
      <c r="M1500" s="181"/>
      <c r="N1500" s="2" t="e">
        <f>VLOOKUP($J1500,'Material category'!B:D,2,0)</f>
        <v>#N/A</v>
      </c>
      <c r="O1500" s="123" t="e">
        <f>VLOOKUP(E1500,'Billing Type Category'!A:C,3,0)*$L1500</f>
        <v>#N/A</v>
      </c>
      <c r="P1500" s="123" t="e">
        <f>VLOOKUP($J1500,'Material category'!B:F,5,FALSE)*O1500</f>
        <v>#N/A</v>
      </c>
      <c r="Q1500" s="123" t="e">
        <f t="shared" si="115"/>
        <v>#N/A</v>
      </c>
      <c r="R1500" s="6" t="e">
        <f>VLOOKUP(E1500,'Billing Type Category'!A:C,3,0)*M1500</f>
        <v>#N/A</v>
      </c>
      <c r="S1500" s="6" t="e">
        <f>VLOOKUP($J1500,'Material category'!B:F,4,FALSE)*O1500</f>
        <v>#N/A</v>
      </c>
      <c r="T1500" s="6" t="e">
        <f t="shared" si="116"/>
        <v>#N/A</v>
      </c>
      <c r="U1500" s="6" t="e">
        <f t="shared" si="117"/>
        <v>#N/A</v>
      </c>
      <c r="V1500" s="2" t="e">
        <f>VLOOKUP($J1500,'Material category'!B:D,3,0)</f>
        <v>#N/A</v>
      </c>
      <c r="W1500" s="2" t="e">
        <f>VLOOKUP(G1500,'Cust Category'!A:C,3,0)</f>
        <v>#N/A</v>
      </c>
      <c r="X1500" s="2" t="e">
        <f>VLOOKUP(G1500,'Cust Category'!A:C,2,0)</f>
        <v>#N/A</v>
      </c>
      <c r="Y1500" s="31" t="e">
        <f t="shared" si="118"/>
        <v>#N/A</v>
      </c>
      <c r="Z1500" t="e">
        <f t="shared" si="119"/>
        <v>#N/A</v>
      </c>
    </row>
    <row r="1501" spans="1:26" hidden="1">
      <c r="A1501" s="179"/>
      <c r="B1501" s="178"/>
      <c r="C1501" s="178"/>
      <c r="D1501" s="178"/>
      <c r="E1501" s="178"/>
      <c r="F1501" s="178"/>
      <c r="G1501" s="178"/>
      <c r="H1501" s="178"/>
      <c r="I1501" s="178"/>
      <c r="J1501" s="178"/>
      <c r="K1501" s="178"/>
      <c r="L1501" s="180"/>
      <c r="M1501" s="181"/>
      <c r="N1501" s="2" t="e">
        <f>VLOOKUP($J1501,'Material category'!B:D,2,0)</f>
        <v>#N/A</v>
      </c>
      <c r="O1501" s="123" t="e">
        <f>VLOOKUP(E1501,'Billing Type Category'!A:C,3,0)*$L1501</f>
        <v>#N/A</v>
      </c>
      <c r="P1501" s="123" t="e">
        <f>VLOOKUP($J1501,'Material category'!B:F,5,FALSE)*O1501</f>
        <v>#N/A</v>
      </c>
      <c r="Q1501" s="123" t="e">
        <f t="shared" si="115"/>
        <v>#N/A</v>
      </c>
      <c r="R1501" s="6" t="e">
        <f>VLOOKUP(E1501,'Billing Type Category'!A:C,3,0)*M1501</f>
        <v>#N/A</v>
      </c>
      <c r="S1501" s="6" t="e">
        <f>VLOOKUP($J1501,'Material category'!B:F,4,FALSE)*O1501</f>
        <v>#N/A</v>
      </c>
      <c r="T1501" s="6" t="e">
        <f t="shared" si="116"/>
        <v>#N/A</v>
      </c>
      <c r="U1501" s="6" t="e">
        <f t="shared" si="117"/>
        <v>#N/A</v>
      </c>
      <c r="V1501" s="2" t="e">
        <f>VLOOKUP($J1501,'Material category'!B:D,3,0)</f>
        <v>#N/A</v>
      </c>
      <c r="W1501" s="2" t="e">
        <f>VLOOKUP(G1501,'Cust Category'!A:C,3,0)</f>
        <v>#N/A</v>
      </c>
      <c r="X1501" s="2" t="e">
        <f>VLOOKUP(G1501,'Cust Category'!A:C,2,0)</f>
        <v>#N/A</v>
      </c>
      <c r="Y1501" s="31" t="e">
        <f t="shared" si="118"/>
        <v>#N/A</v>
      </c>
      <c r="Z1501" t="e">
        <f t="shared" si="119"/>
        <v>#N/A</v>
      </c>
    </row>
    <row r="1502" spans="1:26" hidden="1">
      <c r="A1502" s="179"/>
      <c r="B1502" s="178"/>
      <c r="C1502" s="178"/>
      <c r="D1502" s="178"/>
      <c r="E1502" s="178"/>
      <c r="F1502" s="178"/>
      <c r="G1502" s="178"/>
      <c r="H1502" s="178"/>
      <c r="I1502" s="178"/>
      <c r="J1502" s="178"/>
      <c r="K1502" s="178"/>
      <c r="L1502" s="180"/>
      <c r="M1502" s="181"/>
      <c r="N1502" s="2" t="e">
        <f>VLOOKUP($J1502,'Material category'!B:D,2,0)</f>
        <v>#N/A</v>
      </c>
      <c r="O1502" s="123" t="e">
        <f>VLOOKUP(E1502,'Billing Type Category'!A:C,3,0)*$L1502</f>
        <v>#N/A</v>
      </c>
      <c r="P1502" s="123" t="e">
        <f>VLOOKUP($J1502,'Material category'!B:F,5,FALSE)*O1502</f>
        <v>#N/A</v>
      </c>
      <c r="Q1502" s="123" t="e">
        <f t="shared" si="115"/>
        <v>#N/A</v>
      </c>
      <c r="R1502" s="6" t="e">
        <f>VLOOKUP(E1502,'Billing Type Category'!A:C,3,0)*M1502</f>
        <v>#N/A</v>
      </c>
      <c r="S1502" s="6" t="e">
        <f>VLOOKUP($J1502,'Material category'!B:F,4,FALSE)*O1502</f>
        <v>#N/A</v>
      </c>
      <c r="T1502" s="6" t="e">
        <f t="shared" si="116"/>
        <v>#N/A</v>
      </c>
      <c r="U1502" s="6" t="e">
        <f t="shared" si="117"/>
        <v>#N/A</v>
      </c>
      <c r="V1502" s="2" t="e">
        <f>VLOOKUP($J1502,'Material category'!B:D,3,0)</f>
        <v>#N/A</v>
      </c>
      <c r="W1502" s="2" t="e">
        <f>VLOOKUP(G1502,'Cust Category'!A:C,3,0)</f>
        <v>#N/A</v>
      </c>
      <c r="X1502" s="2" t="e">
        <f>VLOOKUP(G1502,'Cust Category'!A:C,2,0)</f>
        <v>#N/A</v>
      </c>
      <c r="Y1502" s="31" t="e">
        <f t="shared" si="118"/>
        <v>#N/A</v>
      </c>
      <c r="Z1502" t="e">
        <f t="shared" si="119"/>
        <v>#N/A</v>
      </c>
    </row>
    <row r="1503" spans="1:26" hidden="1">
      <c r="A1503" s="179"/>
      <c r="B1503" s="178"/>
      <c r="C1503" s="178"/>
      <c r="D1503" s="178"/>
      <c r="E1503" s="178"/>
      <c r="F1503" s="178"/>
      <c r="G1503" s="178"/>
      <c r="H1503" s="178"/>
      <c r="I1503" s="178"/>
      <c r="J1503" s="178"/>
      <c r="K1503" s="178"/>
      <c r="L1503" s="180"/>
      <c r="M1503" s="181"/>
      <c r="N1503" s="2" t="e">
        <f>VLOOKUP($J1503,'Material category'!B:D,2,0)</f>
        <v>#N/A</v>
      </c>
      <c r="O1503" s="123" t="e">
        <f>VLOOKUP(E1503,'Billing Type Category'!A:C,3,0)*$L1503</f>
        <v>#N/A</v>
      </c>
      <c r="P1503" s="123" t="e">
        <f>VLOOKUP($J1503,'Material category'!B:F,5,FALSE)*O1503</f>
        <v>#N/A</v>
      </c>
      <c r="Q1503" s="123" t="e">
        <f t="shared" si="115"/>
        <v>#N/A</v>
      </c>
      <c r="R1503" s="6" t="e">
        <f>VLOOKUP(E1503,'Billing Type Category'!A:C,3,0)*M1503</f>
        <v>#N/A</v>
      </c>
      <c r="S1503" s="6" t="e">
        <f>VLOOKUP($J1503,'Material category'!B:F,4,FALSE)*O1503</f>
        <v>#N/A</v>
      </c>
      <c r="T1503" s="6" t="e">
        <f t="shared" si="116"/>
        <v>#N/A</v>
      </c>
      <c r="U1503" s="6" t="e">
        <f t="shared" si="117"/>
        <v>#N/A</v>
      </c>
      <c r="V1503" s="2" t="e">
        <f>VLOOKUP($J1503,'Material category'!B:D,3,0)</f>
        <v>#N/A</v>
      </c>
      <c r="W1503" s="2" t="e">
        <f>VLOOKUP(G1503,'Cust Category'!A:C,3,0)</f>
        <v>#N/A</v>
      </c>
      <c r="X1503" s="2" t="e">
        <f>VLOOKUP(G1503,'Cust Category'!A:C,2,0)</f>
        <v>#N/A</v>
      </c>
      <c r="Y1503" s="31" t="e">
        <f t="shared" si="118"/>
        <v>#N/A</v>
      </c>
      <c r="Z1503" t="e">
        <f t="shared" si="119"/>
        <v>#N/A</v>
      </c>
    </row>
    <row r="1504" spans="1:26" hidden="1">
      <c r="A1504" s="179"/>
      <c r="B1504" s="178"/>
      <c r="C1504" s="178"/>
      <c r="D1504" s="178"/>
      <c r="E1504" s="178"/>
      <c r="F1504" s="178"/>
      <c r="G1504" s="178"/>
      <c r="H1504" s="178"/>
      <c r="I1504" s="178"/>
      <c r="J1504" s="178"/>
      <c r="K1504" s="178"/>
      <c r="L1504" s="180"/>
      <c r="M1504" s="181"/>
      <c r="N1504" s="2" t="e">
        <f>VLOOKUP($J1504,'Material category'!B:D,2,0)</f>
        <v>#N/A</v>
      </c>
      <c r="O1504" s="123" t="e">
        <f>VLOOKUP(E1504,'Billing Type Category'!A:C,3,0)*$L1504</f>
        <v>#N/A</v>
      </c>
      <c r="P1504" s="123" t="e">
        <f>VLOOKUP($J1504,'Material category'!B:F,5,FALSE)*O1504</f>
        <v>#N/A</v>
      </c>
      <c r="Q1504" s="123" t="e">
        <f t="shared" si="115"/>
        <v>#N/A</v>
      </c>
      <c r="R1504" s="6" t="e">
        <f>VLOOKUP(E1504,'Billing Type Category'!A:C,3,0)*M1504</f>
        <v>#N/A</v>
      </c>
      <c r="S1504" s="6" t="e">
        <f>VLOOKUP($J1504,'Material category'!B:F,4,FALSE)*O1504</f>
        <v>#N/A</v>
      </c>
      <c r="T1504" s="6" t="e">
        <f t="shared" si="116"/>
        <v>#N/A</v>
      </c>
      <c r="U1504" s="6" t="e">
        <f t="shared" si="117"/>
        <v>#N/A</v>
      </c>
      <c r="V1504" s="2" t="e">
        <f>VLOOKUP($J1504,'Material category'!B:D,3,0)</f>
        <v>#N/A</v>
      </c>
      <c r="W1504" s="2" t="e">
        <f>VLOOKUP(G1504,'Cust Category'!A:C,3,0)</f>
        <v>#N/A</v>
      </c>
      <c r="X1504" s="2" t="e">
        <f>VLOOKUP(G1504,'Cust Category'!A:C,2,0)</f>
        <v>#N/A</v>
      </c>
      <c r="Y1504" s="31" t="e">
        <f t="shared" si="118"/>
        <v>#N/A</v>
      </c>
      <c r="Z1504" t="e">
        <f t="shared" si="119"/>
        <v>#N/A</v>
      </c>
    </row>
    <row r="1505" spans="1:26" hidden="1">
      <c r="A1505" s="179"/>
      <c r="B1505" s="178"/>
      <c r="C1505" s="178"/>
      <c r="D1505" s="178"/>
      <c r="E1505" s="178"/>
      <c r="F1505" s="178"/>
      <c r="G1505" s="178"/>
      <c r="H1505" s="178"/>
      <c r="I1505" s="178"/>
      <c r="J1505" s="178"/>
      <c r="K1505" s="178"/>
      <c r="L1505" s="180"/>
      <c r="M1505" s="181"/>
      <c r="N1505" s="2" t="e">
        <f>VLOOKUP($J1505,'Material category'!B:D,2,0)</f>
        <v>#N/A</v>
      </c>
      <c r="O1505" s="123" t="e">
        <f>VLOOKUP(E1505,'Billing Type Category'!A:C,3,0)*$L1505</f>
        <v>#N/A</v>
      </c>
      <c r="P1505" s="123" t="e">
        <f>VLOOKUP($J1505,'Material category'!B:F,5,FALSE)*O1505</f>
        <v>#N/A</v>
      </c>
      <c r="Q1505" s="123" t="e">
        <f t="shared" si="115"/>
        <v>#N/A</v>
      </c>
      <c r="R1505" s="6" t="e">
        <f>VLOOKUP(E1505,'Billing Type Category'!A:C,3,0)*M1505</f>
        <v>#N/A</v>
      </c>
      <c r="S1505" s="6" t="e">
        <f>VLOOKUP($J1505,'Material category'!B:F,4,FALSE)*O1505</f>
        <v>#N/A</v>
      </c>
      <c r="T1505" s="6" t="e">
        <f t="shared" si="116"/>
        <v>#N/A</v>
      </c>
      <c r="U1505" s="6" t="e">
        <f t="shared" si="117"/>
        <v>#N/A</v>
      </c>
      <c r="V1505" s="2" t="e">
        <f>VLOOKUP($J1505,'Material category'!B:D,3,0)</f>
        <v>#N/A</v>
      </c>
      <c r="W1505" s="2" t="e">
        <f>VLOOKUP(G1505,'Cust Category'!A:C,3,0)</f>
        <v>#N/A</v>
      </c>
      <c r="X1505" s="2" t="e">
        <f>VLOOKUP(G1505,'Cust Category'!A:C,2,0)</f>
        <v>#N/A</v>
      </c>
      <c r="Y1505" s="31" t="e">
        <f t="shared" si="118"/>
        <v>#N/A</v>
      </c>
      <c r="Z1505" t="e">
        <f t="shared" si="119"/>
        <v>#N/A</v>
      </c>
    </row>
    <row r="1506" spans="1:26" hidden="1">
      <c r="A1506" s="179"/>
      <c r="B1506" s="178"/>
      <c r="C1506" s="178"/>
      <c r="D1506" s="178"/>
      <c r="E1506" s="178"/>
      <c r="F1506" s="178"/>
      <c r="G1506" s="178"/>
      <c r="H1506" s="178"/>
      <c r="I1506" s="178"/>
      <c r="J1506" s="178"/>
      <c r="K1506" s="178"/>
      <c r="L1506" s="180"/>
      <c r="M1506" s="181"/>
      <c r="N1506" s="2" t="e">
        <f>VLOOKUP($J1506,'Material category'!B:D,2,0)</f>
        <v>#N/A</v>
      </c>
      <c r="O1506" s="123" t="e">
        <f>VLOOKUP(E1506,'Billing Type Category'!A:C,3,0)*$L1506</f>
        <v>#N/A</v>
      </c>
      <c r="P1506" s="123" t="e">
        <f>VLOOKUP($J1506,'Material category'!B:F,5,FALSE)*O1506</f>
        <v>#N/A</v>
      </c>
      <c r="Q1506" s="123" t="e">
        <f t="shared" si="115"/>
        <v>#N/A</v>
      </c>
      <c r="R1506" s="6" t="e">
        <f>VLOOKUP(E1506,'Billing Type Category'!A:C,3,0)*M1506</f>
        <v>#N/A</v>
      </c>
      <c r="S1506" s="6" t="e">
        <f>VLOOKUP($J1506,'Material category'!B:F,4,FALSE)*O1506</f>
        <v>#N/A</v>
      </c>
      <c r="T1506" s="6" t="e">
        <f t="shared" si="116"/>
        <v>#N/A</v>
      </c>
      <c r="U1506" s="6" t="e">
        <f t="shared" si="117"/>
        <v>#N/A</v>
      </c>
      <c r="V1506" s="2" t="e">
        <f>VLOOKUP($J1506,'Material category'!B:D,3,0)</f>
        <v>#N/A</v>
      </c>
      <c r="W1506" s="2" t="e">
        <f>VLOOKUP(G1506,'Cust Category'!A:C,3,0)</f>
        <v>#N/A</v>
      </c>
      <c r="X1506" s="2" t="e">
        <f>VLOOKUP(G1506,'Cust Category'!A:C,2,0)</f>
        <v>#N/A</v>
      </c>
      <c r="Y1506" s="31" t="e">
        <f t="shared" si="118"/>
        <v>#N/A</v>
      </c>
      <c r="Z1506" t="e">
        <f t="shared" si="119"/>
        <v>#N/A</v>
      </c>
    </row>
    <row r="1507" spans="1:26" hidden="1">
      <c r="A1507" s="179"/>
      <c r="B1507" s="178"/>
      <c r="C1507" s="178"/>
      <c r="D1507" s="178"/>
      <c r="E1507" s="178"/>
      <c r="F1507" s="178"/>
      <c r="G1507" s="178"/>
      <c r="H1507" s="178"/>
      <c r="I1507" s="178"/>
      <c r="J1507" s="178"/>
      <c r="K1507" s="178"/>
      <c r="L1507" s="180"/>
      <c r="M1507" s="181"/>
      <c r="N1507" s="2" t="e">
        <f>VLOOKUP($J1507,'Material category'!B:D,2,0)</f>
        <v>#N/A</v>
      </c>
      <c r="O1507" s="123" t="e">
        <f>VLOOKUP(E1507,'Billing Type Category'!A:C,3,0)*$L1507</f>
        <v>#N/A</v>
      </c>
      <c r="P1507" s="123" t="e">
        <f>VLOOKUP($J1507,'Material category'!B:F,5,FALSE)*O1507</f>
        <v>#N/A</v>
      </c>
      <c r="Q1507" s="123" t="e">
        <f t="shared" si="115"/>
        <v>#N/A</v>
      </c>
      <c r="R1507" s="6" t="e">
        <f>VLOOKUP(E1507,'Billing Type Category'!A:C,3,0)*M1507</f>
        <v>#N/A</v>
      </c>
      <c r="S1507" s="6" t="e">
        <f>VLOOKUP($J1507,'Material category'!B:F,4,FALSE)*O1507</f>
        <v>#N/A</v>
      </c>
      <c r="T1507" s="6" t="e">
        <f t="shared" si="116"/>
        <v>#N/A</v>
      </c>
      <c r="U1507" s="6" t="e">
        <f t="shared" si="117"/>
        <v>#N/A</v>
      </c>
      <c r="V1507" s="2" t="e">
        <f>VLOOKUP($J1507,'Material category'!B:D,3,0)</f>
        <v>#N/A</v>
      </c>
      <c r="W1507" s="2" t="e">
        <f>VLOOKUP(G1507,'Cust Category'!A:C,3,0)</f>
        <v>#N/A</v>
      </c>
      <c r="X1507" s="2" t="e">
        <f>VLOOKUP(G1507,'Cust Category'!A:C,2,0)</f>
        <v>#N/A</v>
      </c>
      <c r="Y1507" s="31" t="e">
        <f t="shared" si="118"/>
        <v>#N/A</v>
      </c>
      <c r="Z1507" t="e">
        <f t="shared" si="119"/>
        <v>#N/A</v>
      </c>
    </row>
    <row r="1508" spans="1:26" hidden="1">
      <c r="A1508" s="179"/>
      <c r="B1508" s="178"/>
      <c r="C1508" s="178"/>
      <c r="D1508" s="178"/>
      <c r="E1508" s="178"/>
      <c r="F1508" s="178"/>
      <c r="G1508" s="178"/>
      <c r="H1508" s="178"/>
      <c r="I1508" s="178"/>
      <c r="J1508" s="178"/>
      <c r="K1508" s="178"/>
      <c r="L1508" s="180"/>
      <c r="M1508" s="181"/>
      <c r="N1508" s="2" t="e">
        <f>VLOOKUP($J1508,'Material category'!B:D,2,0)</f>
        <v>#N/A</v>
      </c>
      <c r="O1508" s="123" t="e">
        <f>VLOOKUP(E1508,'Billing Type Category'!A:C,3,0)*$L1508</f>
        <v>#N/A</v>
      </c>
      <c r="P1508" s="123" t="e">
        <f>VLOOKUP($J1508,'Material category'!B:F,5,FALSE)*O1508</f>
        <v>#N/A</v>
      </c>
      <c r="Q1508" s="123" t="e">
        <f t="shared" si="115"/>
        <v>#N/A</v>
      </c>
      <c r="R1508" s="6" t="e">
        <f>VLOOKUP(E1508,'Billing Type Category'!A:C,3,0)*M1508</f>
        <v>#N/A</v>
      </c>
      <c r="S1508" s="6" t="e">
        <f>VLOOKUP($J1508,'Material category'!B:F,4,FALSE)*O1508</f>
        <v>#N/A</v>
      </c>
      <c r="T1508" s="6" t="e">
        <f t="shared" si="116"/>
        <v>#N/A</v>
      </c>
      <c r="U1508" s="6" t="e">
        <f t="shared" si="117"/>
        <v>#N/A</v>
      </c>
      <c r="V1508" s="2" t="e">
        <f>VLOOKUP($J1508,'Material category'!B:D,3,0)</f>
        <v>#N/A</v>
      </c>
      <c r="W1508" s="2" t="e">
        <f>VLOOKUP(G1508,'Cust Category'!A:C,3,0)</f>
        <v>#N/A</v>
      </c>
      <c r="X1508" s="2" t="e">
        <f>VLOOKUP(G1508,'Cust Category'!A:C,2,0)</f>
        <v>#N/A</v>
      </c>
      <c r="Y1508" s="31" t="e">
        <f t="shared" si="118"/>
        <v>#N/A</v>
      </c>
      <c r="Z1508" t="e">
        <f t="shared" si="119"/>
        <v>#N/A</v>
      </c>
    </row>
    <row r="1509" spans="1:26" hidden="1">
      <c r="A1509" s="179"/>
      <c r="B1509" s="178"/>
      <c r="C1509" s="178"/>
      <c r="D1509" s="178"/>
      <c r="E1509" s="178"/>
      <c r="F1509" s="178"/>
      <c r="G1509" s="178"/>
      <c r="H1509" s="178"/>
      <c r="I1509" s="178"/>
      <c r="J1509" s="178"/>
      <c r="K1509" s="178"/>
      <c r="L1509" s="180"/>
      <c r="M1509" s="181"/>
      <c r="N1509" s="2" t="e">
        <f>VLOOKUP($J1509,'Material category'!B:D,2,0)</f>
        <v>#N/A</v>
      </c>
      <c r="O1509" s="123" t="e">
        <f>VLOOKUP(E1509,'Billing Type Category'!A:C,3,0)*$L1509</f>
        <v>#N/A</v>
      </c>
      <c r="P1509" s="123" t="e">
        <f>VLOOKUP($J1509,'Material category'!B:F,5,FALSE)*O1509</f>
        <v>#N/A</v>
      </c>
      <c r="Q1509" s="123" t="e">
        <f t="shared" si="115"/>
        <v>#N/A</v>
      </c>
      <c r="R1509" s="6" t="e">
        <f>VLOOKUP(E1509,'Billing Type Category'!A:C,3,0)*M1509</f>
        <v>#N/A</v>
      </c>
      <c r="S1509" s="6" t="e">
        <f>VLOOKUP($J1509,'Material category'!B:F,4,FALSE)*O1509</f>
        <v>#N/A</v>
      </c>
      <c r="T1509" s="6" t="e">
        <f t="shared" si="116"/>
        <v>#N/A</v>
      </c>
      <c r="U1509" s="6" t="e">
        <f t="shared" si="117"/>
        <v>#N/A</v>
      </c>
      <c r="V1509" s="2" t="e">
        <f>VLOOKUP($J1509,'Material category'!B:D,3,0)</f>
        <v>#N/A</v>
      </c>
      <c r="W1509" s="2" t="e">
        <f>VLOOKUP(G1509,'Cust Category'!A:C,3,0)</f>
        <v>#N/A</v>
      </c>
      <c r="X1509" s="2" t="e">
        <f>VLOOKUP(G1509,'Cust Category'!A:C,2,0)</f>
        <v>#N/A</v>
      </c>
      <c r="Y1509" s="31" t="e">
        <f t="shared" si="118"/>
        <v>#N/A</v>
      </c>
      <c r="Z1509" t="e">
        <f t="shared" si="119"/>
        <v>#N/A</v>
      </c>
    </row>
    <row r="1510" spans="1:26" hidden="1">
      <c r="A1510" s="179"/>
      <c r="B1510" s="178"/>
      <c r="C1510" s="178"/>
      <c r="D1510" s="178"/>
      <c r="E1510" s="178"/>
      <c r="F1510" s="178"/>
      <c r="G1510" s="178"/>
      <c r="H1510" s="178"/>
      <c r="I1510" s="178"/>
      <c r="J1510" s="178"/>
      <c r="K1510" s="178"/>
      <c r="L1510" s="180"/>
      <c r="M1510" s="181"/>
      <c r="N1510" s="2" t="e">
        <f>VLOOKUP($J1510,'Material category'!B:D,2,0)</f>
        <v>#N/A</v>
      </c>
      <c r="O1510" s="123" t="e">
        <f>VLOOKUP(E1510,'Billing Type Category'!A:C,3,0)*$L1510</f>
        <v>#N/A</v>
      </c>
      <c r="P1510" s="123" t="e">
        <f>VLOOKUP($J1510,'Material category'!B:F,5,FALSE)*O1510</f>
        <v>#N/A</v>
      </c>
      <c r="Q1510" s="123" t="e">
        <f t="shared" si="115"/>
        <v>#N/A</v>
      </c>
      <c r="R1510" s="6" t="e">
        <f>VLOOKUP(E1510,'Billing Type Category'!A:C,3,0)*M1510</f>
        <v>#N/A</v>
      </c>
      <c r="S1510" s="6" t="e">
        <f>VLOOKUP($J1510,'Material category'!B:F,4,FALSE)*O1510</f>
        <v>#N/A</v>
      </c>
      <c r="T1510" s="6" t="e">
        <f t="shared" si="116"/>
        <v>#N/A</v>
      </c>
      <c r="U1510" s="6" t="e">
        <f t="shared" si="117"/>
        <v>#N/A</v>
      </c>
      <c r="V1510" s="2" t="e">
        <f>VLOOKUP($J1510,'Material category'!B:D,3,0)</f>
        <v>#N/A</v>
      </c>
      <c r="W1510" s="2" t="e">
        <f>VLOOKUP(G1510,'Cust Category'!A:C,3,0)</f>
        <v>#N/A</v>
      </c>
      <c r="X1510" s="2" t="e">
        <f>VLOOKUP(G1510,'Cust Category'!A:C,2,0)</f>
        <v>#N/A</v>
      </c>
      <c r="Y1510" s="31" t="e">
        <f t="shared" si="118"/>
        <v>#N/A</v>
      </c>
      <c r="Z1510" t="e">
        <f t="shared" si="119"/>
        <v>#N/A</v>
      </c>
    </row>
    <row r="1511" spans="1:26" hidden="1">
      <c r="A1511" s="179"/>
      <c r="B1511" s="178"/>
      <c r="C1511" s="178"/>
      <c r="D1511" s="178"/>
      <c r="E1511" s="178"/>
      <c r="F1511" s="178"/>
      <c r="G1511" s="178"/>
      <c r="H1511" s="178"/>
      <c r="I1511" s="178"/>
      <c r="J1511" s="178"/>
      <c r="K1511" s="178"/>
      <c r="L1511" s="180"/>
      <c r="M1511" s="181"/>
      <c r="N1511" s="2" t="e">
        <f>VLOOKUP($J1511,'Material category'!B:D,2,0)</f>
        <v>#N/A</v>
      </c>
      <c r="O1511" s="123" t="e">
        <f>VLOOKUP(E1511,'Billing Type Category'!A:C,3,0)*$L1511</f>
        <v>#N/A</v>
      </c>
      <c r="P1511" s="123" t="e">
        <f>VLOOKUP($J1511,'Material category'!B:F,5,FALSE)*O1511</f>
        <v>#N/A</v>
      </c>
      <c r="Q1511" s="123" t="e">
        <f t="shared" si="115"/>
        <v>#N/A</v>
      </c>
      <c r="R1511" s="6" t="e">
        <f>VLOOKUP(E1511,'Billing Type Category'!A:C,3,0)*M1511</f>
        <v>#N/A</v>
      </c>
      <c r="S1511" s="6" t="e">
        <f>VLOOKUP($J1511,'Material category'!B:F,4,FALSE)*O1511</f>
        <v>#N/A</v>
      </c>
      <c r="T1511" s="6" t="e">
        <f t="shared" si="116"/>
        <v>#N/A</v>
      </c>
      <c r="U1511" s="6" t="e">
        <f t="shared" si="117"/>
        <v>#N/A</v>
      </c>
      <c r="V1511" s="2" t="e">
        <f>VLOOKUP($J1511,'Material category'!B:D,3,0)</f>
        <v>#N/A</v>
      </c>
      <c r="W1511" s="2" t="e">
        <f>VLOOKUP(G1511,'Cust Category'!A:C,3,0)</f>
        <v>#N/A</v>
      </c>
      <c r="X1511" s="2" t="e">
        <f>VLOOKUP(G1511,'Cust Category'!A:C,2,0)</f>
        <v>#N/A</v>
      </c>
      <c r="Y1511" s="31" t="e">
        <f t="shared" si="118"/>
        <v>#N/A</v>
      </c>
      <c r="Z1511" t="e">
        <f t="shared" si="119"/>
        <v>#N/A</v>
      </c>
    </row>
    <row r="1512" spans="1:26" hidden="1">
      <c r="A1512" s="179"/>
      <c r="B1512" s="178"/>
      <c r="C1512" s="178"/>
      <c r="D1512" s="178"/>
      <c r="E1512" s="178"/>
      <c r="F1512" s="178"/>
      <c r="G1512" s="178"/>
      <c r="H1512" s="178"/>
      <c r="I1512" s="178"/>
      <c r="J1512" s="178"/>
      <c r="K1512" s="178"/>
      <c r="L1512" s="180"/>
      <c r="M1512" s="181"/>
      <c r="N1512" s="2" t="e">
        <f>VLOOKUP($J1512,'Material category'!B:D,2,0)</f>
        <v>#N/A</v>
      </c>
      <c r="O1512" s="123" t="e">
        <f>VLOOKUP(E1512,'Billing Type Category'!A:C,3,0)*$L1512</f>
        <v>#N/A</v>
      </c>
      <c r="P1512" s="123" t="e">
        <f>VLOOKUP($J1512,'Material category'!B:F,5,FALSE)*O1512</f>
        <v>#N/A</v>
      </c>
      <c r="Q1512" s="123" t="e">
        <f t="shared" si="115"/>
        <v>#N/A</v>
      </c>
      <c r="R1512" s="6" t="e">
        <f>VLOOKUP(E1512,'Billing Type Category'!A:C,3,0)*M1512</f>
        <v>#N/A</v>
      </c>
      <c r="S1512" s="6" t="e">
        <f>VLOOKUP($J1512,'Material category'!B:F,4,FALSE)*O1512</f>
        <v>#N/A</v>
      </c>
      <c r="T1512" s="6" t="e">
        <f t="shared" si="116"/>
        <v>#N/A</v>
      </c>
      <c r="U1512" s="6" t="e">
        <f t="shared" si="117"/>
        <v>#N/A</v>
      </c>
      <c r="V1512" s="2" t="e">
        <f>VLOOKUP($J1512,'Material category'!B:D,3,0)</f>
        <v>#N/A</v>
      </c>
      <c r="W1512" s="2" t="e">
        <f>VLOOKUP(G1512,'Cust Category'!A:C,3,0)</f>
        <v>#N/A</v>
      </c>
      <c r="X1512" s="2" t="e">
        <f>VLOOKUP(G1512,'Cust Category'!A:C,2,0)</f>
        <v>#N/A</v>
      </c>
      <c r="Y1512" s="31" t="e">
        <f t="shared" si="118"/>
        <v>#N/A</v>
      </c>
      <c r="Z1512" t="e">
        <f t="shared" si="119"/>
        <v>#N/A</v>
      </c>
    </row>
    <row r="1513" spans="1:26" hidden="1">
      <c r="A1513" s="179"/>
      <c r="B1513" s="178"/>
      <c r="C1513" s="178"/>
      <c r="D1513" s="178"/>
      <c r="E1513" s="178"/>
      <c r="F1513" s="178"/>
      <c r="G1513" s="178"/>
      <c r="H1513" s="178"/>
      <c r="I1513" s="178"/>
      <c r="J1513" s="178"/>
      <c r="K1513" s="178"/>
      <c r="L1513" s="180"/>
      <c r="M1513" s="181"/>
      <c r="N1513" s="2" t="e">
        <f>VLOOKUP($J1513,'Material category'!B:D,2,0)</f>
        <v>#N/A</v>
      </c>
      <c r="O1513" s="123" t="e">
        <f>VLOOKUP(E1513,'Billing Type Category'!A:C,3,0)*$L1513</f>
        <v>#N/A</v>
      </c>
      <c r="P1513" s="123" t="e">
        <f>VLOOKUP($J1513,'Material category'!B:F,5,FALSE)*O1513</f>
        <v>#N/A</v>
      </c>
      <c r="Q1513" s="123" t="e">
        <f t="shared" si="115"/>
        <v>#N/A</v>
      </c>
      <c r="R1513" s="6" t="e">
        <f>VLOOKUP(E1513,'Billing Type Category'!A:C,3,0)*M1513</f>
        <v>#N/A</v>
      </c>
      <c r="S1513" s="6" t="e">
        <f>VLOOKUP($J1513,'Material category'!B:F,4,FALSE)*O1513</f>
        <v>#N/A</v>
      </c>
      <c r="T1513" s="6" t="e">
        <f t="shared" si="116"/>
        <v>#N/A</v>
      </c>
      <c r="U1513" s="6" t="e">
        <f t="shared" si="117"/>
        <v>#N/A</v>
      </c>
      <c r="V1513" s="2" t="e">
        <f>VLOOKUP($J1513,'Material category'!B:D,3,0)</f>
        <v>#N/A</v>
      </c>
      <c r="W1513" s="2" t="e">
        <f>VLOOKUP(G1513,'Cust Category'!A:C,3,0)</f>
        <v>#N/A</v>
      </c>
      <c r="X1513" s="2" t="e">
        <f>VLOOKUP(G1513,'Cust Category'!A:C,2,0)</f>
        <v>#N/A</v>
      </c>
      <c r="Y1513" s="31" t="e">
        <f t="shared" si="118"/>
        <v>#N/A</v>
      </c>
      <c r="Z1513" t="e">
        <f t="shared" si="119"/>
        <v>#N/A</v>
      </c>
    </row>
    <row r="1514" spans="1:26" hidden="1">
      <c r="A1514" s="179"/>
      <c r="B1514" s="178"/>
      <c r="C1514" s="178"/>
      <c r="D1514" s="178"/>
      <c r="E1514" s="178"/>
      <c r="F1514" s="178"/>
      <c r="G1514" s="178"/>
      <c r="H1514" s="178"/>
      <c r="I1514" s="178"/>
      <c r="J1514" s="178"/>
      <c r="K1514" s="178"/>
      <c r="L1514" s="180"/>
      <c r="M1514" s="181"/>
      <c r="N1514" s="2" t="e">
        <f>VLOOKUP($J1514,'Material category'!B:D,2,0)</f>
        <v>#N/A</v>
      </c>
      <c r="O1514" s="123" t="e">
        <f>VLOOKUP(E1514,'Billing Type Category'!A:C,3,0)*$L1514</f>
        <v>#N/A</v>
      </c>
      <c r="P1514" s="123" t="e">
        <f>VLOOKUP($J1514,'Material category'!B:F,5,FALSE)*O1514</f>
        <v>#N/A</v>
      </c>
      <c r="Q1514" s="123" t="e">
        <f t="shared" si="115"/>
        <v>#N/A</v>
      </c>
      <c r="R1514" s="6" t="e">
        <f>VLOOKUP(E1514,'Billing Type Category'!A:C,3,0)*M1514</f>
        <v>#N/A</v>
      </c>
      <c r="S1514" s="6" t="e">
        <f>VLOOKUP($J1514,'Material category'!B:F,4,FALSE)*O1514</f>
        <v>#N/A</v>
      </c>
      <c r="T1514" s="6" t="e">
        <f t="shared" si="116"/>
        <v>#N/A</v>
      </c>
      <c r="U1514" s="6" t="e">
        <f t="shared" si="117"/>
        <v>#N/A</v>
      </c>
      <c r="V1514" s="2" t="e">
        <f>VLOOKUP($J1514,'Material category'!B:D,3,0)</f>
        <v>#N/A</v>
      </c>
      <c r="W1514" s="2" t="e">
        <f>VLOOKUP(G1514,'Cust Category'!A:C,3,0)</f>
        <v>#N/A</v>
      </c>
      <c r="X1514" s="2" t="e">
        <f>VLOOKUP(G1514,'Cust Category'!A:C,2,0)</f>
        <v>#N/A</v>
      </c>
      <c r="Y1514" s="31" t="e">
        <f t="shared" si="118"/>
        <v>#N/A</v>
      </c>
      <c r="Z1514" t="e">
        <f t="shared" si="119"/>
        <v>#N/A</v>
      </c>
    </row>
    <row r="1515" spans="1:26" hidden="1">
      <c r="A1515" s="179"/>
      <c r="B1515" s="178"/>
      <c r="C1515" s="178"/>
      <c r="D1515" s="178"/>
      <c r="E1515" s="178"/>
      <c r="F1515" s="178"/>
      <c r="G1515" s="178"/>
      <c r="H1515" s="178"/>
      <c r="I1515" s="178"/>
      <c r="J1515" s="178"/>
      <c r="K1515" s="178"/>
      <c r="L1515" s="180"/>
      <c r="M1515" s="181"/>
      <c r="N1515" s="2" t="e">
        <f>VLOOKUP($J1515,'Material category'!B:D,2,0)</f>
        <v>#N/A</v>
      </c>
      <c r="O1515" s="123" t="e">
        <f>VLOOKUP(E1515,'Billing Type Category'!A:C,3,0)*$L1515</f>
        <v>#N/A</v>
      </c>
      <c r="P1515" s="123" t="e">
        <f>VLOOKUP($J1515,'Material category'!B:F,5,FALSE)*O1515</f>
        <v>#N/A</v>
      </c>
      <c r="Q1515" s="123" t="e">
        <f t="shared" si="115"/>
        <v>#N/A</v>
      </c>
      <c r="R1515" s="6" t="e">
        <f>VLOOKUP(E1515,'Billing Type Category'!A:C,3,0)*M1515</f>
        <v>#N/A</v>
      </c>
      <c r="S1515" s="6" t="e">
        <f>VLOOKUP($J1515,'Material category'!B:F,4,FALSE)*O1515</f>
        <v>#N/A</v>
      </c>
      <c r="T1515" s="6" t="e">
        <f t="shared" si="116"/>
        <v>#N/A</v>
      </c>
      <c r="U1515" s="6" t="e">
        <f t="shared" si="117"/>
        <v>#N/A</v>
      </c>
      <c r="V1515" s="2" t="e">
        <f>VLOOKUP($J1515,'Material category'!B:D,3,0)</f>
        <v>#N/A</v>
      </c>
      <c r="W1515" s="2" t="e">
        <f>VLOOKUP(G1515,'Cust Category'!A:C,3,0)</f>
        <v>#N/A</v>
      </c>
      <c r="X1515" s="2" t="e">
        <f>VLOOKUP(G1515,'Cust Category'!A:C,2,0)</f>
        <v>#N/A</v>
      </c>
      <c r="Y1515" s="31" t="e">
        <f t="shared" si="118"/>
        <v>#N/A</v>
      </c>
      <c r="Z1515" t="e">
        <f t="shared" si="119"/>
        <v>#N/A</v>
      </c>
    </row>
    <row r="1516" spans="1:26" hidden="1">
      <c r="A1516" s="179"/>
      <c r="B1516" s="178"/>
      <c r="C1516" s="178"/>
      <c r="D1516" s="178"/>
      <c r="E1516" s="178"/>
      <c r="F1516" s="178"/>
      <c r="G1516" s="178"/>
      <c r="H1516" s="178"/>
      <c r="I1516" s="178"/>
      <c r="J1516" s="178"/>
      <c r="K1516" s="178"/>
      <c r="L1516" s="180"/>
      <c r="M1516" s="181"/>
      <c r="N1516" s="2" t="e">
        <f>VLOOKUP($J1516,'Material category'!B:D,2,0)</f>
        <v>#N/A</v>
      </c>
      <c r="O1516" s="123" t="e">
        <f>VLOOKUP(E1516,'Billing Type Category'!A:C,3,0)*$L1516</f>
        <v>#N/A</v>
      </c>
      <c r="P1516" s="123" t="e">
        <f>VLOOKUP($J1516,'Material category'!B:F,5,FALSE)*O1516</f>
        <v>#N/A</v>
      </c>
      <c r="Q1516" s="123" t="e">
        <f t="shared" si="115"/>
        <v>#N/A</v>
      </c>
      <c r="R1516" s="6" t="e">
        <f>VLOOKUP(E1516,'Billing Type Category'!A:C,3,0)*M1516</f>
        <v>#N/A</v>
      </c>
      <c r="S1516" s="6" t="e">
        <f>VLOOKUP($J1516,'Material category'!B:F,4,FALSE)*O1516</f>
        <v>#N/A</v>
      </c>
      <c r="T1516" s="6" t="e">
        <f t="shared" si="116"/>
        <v>#N/A</v>
      </c>
      <c r="U1516" s="6" t="e">
        <f t="shared" si="117"/>
        <v>#N/A</v>
      </c>
      <c r="V1516" s="2" t="e">
        <f>VLOOKUP($J1516,'Material category'!B:D,3,0)</f>
        <v>#N/A</v>
      </c>
      <c r="W1516" s="2" t="e">
        <f>VLOOKUP(G1516,'Cust Category'!A:C,3,0)</f>
        <v>#N/A</v>
      </c>
      <c r="X1516" s="2" t="e">
        <f>VLOOKUP(G1516,'Cust Category'!A:C,2,0)</f>
        <v>#N/A</v>
      </c>
      <c r="Y1516" s="31" t="e">
        <f t="shared" si="118"/>
        <v>#N/A</v>
      </c>
      <c r="Z1516" t="e">
        <f t="shared" si="119"/>
        <v>#N/A</v>
      </c>
    </row>
    <row r="1517" spans="1:26" hidden="1">
      <c r="A1517" s="179"/>
      <c r="B1517" s="178"/>
      <c r="C1517" s="178"/>
      <c r="D1517" s="178"/>
      <c r="E1517" s="178"/>
      <c r="F1517" s="178"/>
      <c r="G1517" s="178"/>
      <c r="H1517" s="178"/>
      <c r="I1517" s="178"/>
      <c r="J1517" s="178"/>
      <c r="K1517" s="178"/>
      <c r="L1517" s="180"/>
      <c r="M1517" s="181"/>
      <c r="N1517" s="2" t="e">
        <f>VLOOKUP($J1517,'Material category'!B:D,2,0)</f>
        <v>#N/A</v>
      </c>
      <c r="O1517" s="123" t="e">
        <f>VLOOKUP(E1517,'Billing Type Category'!A:C,3,0)*$L1517</f>
        <v>#N/A</v>
      </c>
      <c r="P1517" s="123" t="e">
        <f>VLOOKUP($J1517,'Material category'!B:F,5,FALSE)*O1517</f>
        <v>#N/A</v>
      </c>
      <c r="Q1517" s="123" t="e">
        <f t="shared" si="115"/>
        <v>#N/A</v>
      </c>
      <c r="R1517" s="6" t="e">
        <f>VLOOKUP(E1517,'Billing Type Category'!A:C,3,0)*M1517</f>
        <v>#N/A</v>
      </c>
      <c r="S1517" s="6" t="e">
        <f>VLOOKUP($J1517,'Material category'!B:F,4,FALSE)*O1517</f>
        <v>#N/A</v>
      </c>
      <c r="T1517" s="6" t="e">
        <f t="shared" si="116"/>
        <v>#N/A</v>
      </c>
      <c r="U1517" s="6" t="e">
        <f t="shared" si="117"/>
        <v>#N/A</v>
      </c>
      <c r="V1517" s="2" t="e">
        <f>VLOOKUP($J1517,'Material category'!B:D,3,0)</f>
        <v>#N/A</v>
      </c>
      <c r="W1517" s="2" t="e">
        <f>VLOOKUP(G1517,'Cust Category'!A:C,3,0)</f>
        <v>#N/A</v>
      </c>
      <c r="X1517" s="2" t="e">
        <f>VLOOKUP(G1517,'Cust Category'!A:C,2,0)</f>
        <v>#N/A</v>
      </c>
      <c r="Y1517" s="31" t="e">
        <f t="shared" si="118"/>
        <v>#N/A</v>
      </c>
      <c r="Z1517" t="e">
        <f t="shared" si="119"/>
        <v>#N/A</v>
      </c>
    </row>
    <row r="1518" spans="1:26" hidden="1">
      <c r="A1518" s="179"/>
      <c r="B1518" s="178"/>
      <c r="C1518" s="178"/>
      <c r="D1518" s="178"/>
      <c r="E1518" s="178"/>
      <c r="F1518" s="178"/>
      <c r="G1518" s="178"/>
      <c r="H1518" s="178"/>
      <c r="I1518" s="178"/>
      <c r="J1518" s="178"/>
      <c r="K1518" s="178"/>
      <c r="L1518" s="180"/>
      <c r="M1518" s="181"/>
      <c r="N1518" s="2" t="e">
        <f>VLOOKUP($J1518,'Material category'!B:D,2,0)</f>
        <v>#N/A</v>
      </c>
      <c r="O1518" s="123" t="e">
        <f>VLOOKUP(E1518,'Billing Type Category'!A:C,3,0)*$L1518</f>
        <v>#N/A</v>
      </c>
      <c r="P1518" s="123" t="e">
        <f>VLOOKUP($J1518,'Material category'!B:F,5,FALSE)*O1518</f>
        <v>#N/A</v>
      </c>
      <c r="Q1518" s="123" t="e">
        <f t="shared" si="115"/>
        <v>#N/A</v>
      </c>
      <c r="R1518" s="6" t="e">
        <f>VLOOKUP(E1518,'Billing Type Category'!A:C,3,0)*M1518</f>
        <v>#N/A</v>
      </c>
      <c r="S1518" s="6" t="e">
        <f>VLOOKUP($J1518,'Material category'!B:F,4,FALSE)*O1518</f>
        <v>#N/A</v>
      </c>
      <c r="T1518" s="6" t="e">
        <f t="shared" si="116"/>
        <v>#N/A</v>
      </c>
      <c r="U1518" s="6" t="e">
        <f t="shared" si="117"/>
        <v>#N/A</v>
      </c>
      <c r="V1518" s="2" t="e">
        <f>VLOOKUP($J1518,'Material category'!B:D,3,0)</f>
        <v>#N/A</v>
      </c>
      <c r="W1518" s="2" t="e">
        <f>VLOOKUP(G1518,'Cust Category'!A:C,3,0)</f>
        <v>#N/A</v>
      </c>
      <c r="X1518" s="2" t="e">
        <f>VLOOKUP(G1518,'Cust Category'!A:C,2,0)</f>
        <v>#N/A</v>
      </c>
      <c r="Y1518" s="31" t="e">
        <f t="shared" si="118"/>
        <v>#N/A</v>
      </c>
      <c r="Z1518" t="e">
        <f t="shared" si="119"/>
        <v>#N/A</v>
      </c>
    </row>
    <row r="1519" spans="1:26" hidden="1">
      <c r="A1519" s="179"/>
      <c r="B1519" s="178"/>
      <c r="C1519" s="178"/>
      <c r="D1519" s="178"/>
      <c r="E1519" s="178"/>
      <c r="F1519" s="178"/>
      <c r="G1519" s="178"/>
      <c r="H1519" s="178"/>
      <c r="I1519" s="178"/>
      <c r="J1519" s="178"/>
      <c r="K1519" s="178"/>
      <c r="L1519" s="180"/>
      <c r="M1519" s="181"/>
      <c r="N1519" s="2" t="e">
        <f>VLOOKUP($J1519,'Material category'!B:D,2,0)</f>
        <v>#N/A</v>
      </c>
      <c r="O1519" s="123" t="e">
        <f>VLOOKUP(E1519,'Billing Type Category'!A:C,3,0)*$L1519</f>
        <v>#N/A</v>
      </c>
      <c r="P1519" s="123" t="e">
        <f>VLOOKUP($J1519,'Material category'!B:F,5,FALSE)*O1519</f>
        <v>#N/A</v>
      </c>
      <c r="Q1519" s="123" t="e">
        <f t="shared" si="115"/>
        <v>#N/A</v>
      </c>
      <c r="R1519" s="6" t="e">
        <f>VLOOKUP(E1519,'Billing Type Category'!A:C,3,0)*M1519</f>
        <v>#N/A</v>
      </c>
      <c r="S1519" s="6" t="e">
        <f>VLOOKUP($J1519,'Material category'!B:F,4,FALSE)*O1519</f>
        <v>#N/A</v>
      </c>
      <c r="T1519" s="6" t="e">
        <f t="shared" si="116"/>
        <v>#N/A</v>
      </c>
      <c r="U1519" s="6" t="e">
        <f t="shared" si="117"/>
        <v>#N/A</v>
      </c>
      <c r="V1519" s="2" t="e">
        <f>VLOOKUP($J1519,'Material category'!B:D,3,0)</f>
        <v>#N/A</v>
      </c>
      <c r="W1519" s="2" t="e">
        <f>VLOOKUP(G1519,'Cust Category'!A:C,3,0)</f>
        <v>#N/A</v>
      </c>
      <c r="X1519" s="2" t="e">
        <f>VLOOKUP(G1519,'Cust Category'!A:C,2,0)</f>
        <v>#N/A</v>
      </c>
      <c r="Y1519" s="31" t="e">
        <f t="shared" si="118"/>
        <v>#N/A</v>
      </c>
      <c r="Z1519" t="e">
        <f t="shared" si="119"/>
        <v>#N/A</v>
      </c>
    </row>
    <row r="1520" spans="1:26" hidden="1">
      <c r="A1520" s="179"/>
      <c r="B1520" s="178"/>
      <c r="C1520" s="178"/>
      <c r="D1520" s="178"/>
      <c r="E1520" s="178"/>
      <c r="F1520" s="178"/>
      <c r="G1520" s="178"/>
      <c r="H1520" s="178"/>
      <c r="I1520" s="178"/>
      <c r="J1520" s="178"/>
      <c r="K1520" s="178"/>
      <c r="L1520" s="180"/>
      <c r="M1520" s="181"/>
      <c r="N1520" s="2" t="e">
        <f>VLOOKUP($J1520,'Material category'!B:D,2,0)</f>
        <v>#N/A</v>
      </c>
      <c r="O1520" s="123" t="e">
        <f>VLOOKUP(E1520,'Billing Type Category'!A:C,3,0)*$L1520</f>
        <v>#N/A</v>
      </c>
      <c r="P1520" s="123" t="e">
        <f>VLOOKUP($J1520,'Material category'!B:F,5,FALSE)*O1520</f>
        <v>#N/A</v>
      </c>
      <c r="Q1520" s="123" t="e">
        <f t="shared" si="115"/>
        <v>#N/A</v>
      </c>
      <c r="R1520" s="6" t="e">
        <f>VLOOKUP(E1520,'Billing Type Category'!A:C,3,0)*M1520</f>
        <v>#N/A</v>
      </c>
      <c r="S1520" s="6" t="e">
        <f>VLOOKUP($J1520,'Material category'!B:F,4,FALSE)*O1520</f>
        <v>#N/A</v>
      </c>
      <c r="T1520" s="6" t="e">
        <f t="shared" si="116"/>
        <v>#N/A</v>
      </c>
      <c r="U1520" s="6" t="e">
        <f t="shared" si="117"/>
        <v>#N/A</v>
      </c>
      <c r="V1520" s="2" t="e">
        <f>VLOOKUP($J1520,'Material category'!B:D,3,0)</f>
        <v>#N/A</v>
      </c>
      <c r="W1520" s="2" t="e">
        <f>VLOOKUP(G1520,'Cust Category'!A:C,3,0)</f>
        <v>#N/A</v>
      </c>
      <c r="X1520" s="2" t="e">
        <f>VLOOKUP(G1520,'Cust Category'!A:C,2,0)</f>
        <v>#N/A</v>
      </c>
      <c r="Y1520" s="31" t="e">
        <f t="shared" si="118"/>
        <v>#N/A</v>
      </c>
      <c r="Z1520" t="e">
        <f t="shared" si="119"/>
        <v>#N/A</v>
      </c>
    </row>
    <row r="1521" spans="1:26" hidden="1">
      <c r="A1521" s="179"/>
      <c r="B1521" s="178"/>
      <c r="C1521" s="178"/>
      <c r="D1521" s="178"/>
      <c r="E1521" s="178"/>
      <c r="F1521" s="178"/>
      <c r="G1521" s="178"/>
      <c r="H1521" s="178"/>
      <c r="I1521" s="178"/>
      <c r="J1521" s="178"/>
      <c r="K1521" s="178"/>
      <c r="L1521" s="180"/>
      <c r="M1521" s="181"/>
      <c r="N1521" s="2" t="e">
        <f>VLOOKUP($J1521,'Material category'!B:D,2,0)</f>
        <v>#N/A</v>
      </c>
      <c r="O1521" s="123" t="e">
        <f>VLOOKUP(E1521,'Billing Type Category'!A:C,3,0)*$L1521</f>
        <v>#N/A</v>
      </c>
      <c r="P1521" s="123" t="e">
        <f>VLOOKUP($J1521,'Material category'!B:F,5,FALSE)*O1521</f>
        <v>#N/A</v>
      </c>
      <c r="Q1521" s="123" t="e">
        <f t="shared" si="115"/>
        <v>#N/A</v>
      </c>
      <c r="R1521" s="6" t="e">
        <f>VLOOKUP(E1521,'Billing Type Category'!A:C,3,0)*M1521</f>
        <v>#N/A</v>
      </c>
      <c r="S1521" s="6" t="e">
        <f>VLOOKUP($J1521,'Material category'!B:F,4,FALSE)*O1521</f>
        <v>#N/A</v>
      </c>
      <c r="T1521" s="6" t="e">
        <f t="shared" si="116"/>
        <v>#N/A</v>
      </c>
      <c r="U1521" s="6" t="e">
        <f t="shared" si="117"/>
        <v>#N/A</v>
      </c>
      <c r="V1521" s="2" t="e">
        <f>VLOOKUP($J1521,'Material category'!B:D,3,0)</f>
        <v>#N/A</v>
      </c>
      <c r="W1521" s="2" t="e">
        <f>VLOOKUP(G1521,'Cust Category'!A:C,3,0)</f>
        <v>#N/A</v>
      </c>
      <c r="X1521" s="2" t="e">
        <f>VLOOKUP(G1521,'Cust Category'!A:C,2,0)</f>
        <v>#N/A</v>
      </c>
      <c r="Y1521" s="31" t="e">
        <f t="shared" si="118"/>
        <v>#N/A</v>
      </c>
      <c r="Z1521" t="e">
        <f t="shared" si="119"/>
        <v>#N/A</v>
      </c>
    </row>
    <row r="1522" spans="1:26" hidden="1">
      <c r="A1522" s="179"/>
      <c r="B1522" s="178"/>
      <c r="C1522" s="178"/>
      <c r="D1522" s="178"/>
      <c r="E1522" s="178"/>
      <c r="F1522" s="178"/>
      <c r="G1522" s="178"/>
      <c r="H1522" s="178"/>
      <c r="I1522" s="178"/>
      <c r="J1522" s="178"/>
      <c r="K1522" s="178"/>
      <c r="L1522" s="180"/>
      <c r="M1522" s="181"/>
      <c r="N1522" s="2" t="e">
        <f>VLOOKUP($J1522,'Material category'!B:D,2,0)</f>
        <v>#N/A</v>
      </c>
      <c r="O1522" s="123" t="e">
        <f>VLOOKUP(E1522,'Billing Type Category'!A:C,3,0)*$L1522</f>
        <v>#N/A</v>
      </c>
      <c r="P1522" s="123" t="e">
        <f>VLOOKUP($J1522,'Material category'!B:F,5,FALSE)*O1522</f>
        <v>#N/A</v>
      </c>
      <c r="Q1522" s="123" t="e">
        <f t="shared" si="115"/>
        <v>#N/A</v>
      </c>
      <c r="R1522" s="6" t="e">
        <f>VLOOKUP(E1522,'Billing Type Category'!A:C,3,0)*M1522</f>
        <v>#N/A</v>
      </c>
      <c r="S1522" s="6" t="e">
        <f>VLOOKUP($J1522,'Material category'!B:F,4,FALSE)*O1522</f>
        <v>#N/A</v>
      </c>
      <c r="T1522" s="6" t="e">
        <f t="shared" si="116"/>
        <v>#N/A</v>
      </c>
      <c r="U1522" s="6" t="e">
        <f t="shared" si="117"/>
        <v>#N/A</v>
      </c>
      <c r="V1522" s="2" t="e">
        <f>VLOOKUP($J1522,'Material category'!B:D,3,0)</f>
        <v>#N/A</v>
      </c>
      <c r="W1522" s="2" t="e">
        <f>VLOOKUP(G1522,'Cust Category'!A:C,3,0)</f>
        <v>#N/A</v>
      </c>
      <c r="X1522" s="2" t="e">
        <f>VLOOKUP(G1522,'Cust Category'!A:C,2,0)</f>
        <v>#N/A</v>
      </c>
      <c r="Y1522" s="31" t="e">
        <f t="shared" si="118"/>
        <v>#N/A</v>
      </c>
      <c r="Z1522" t="e">
        <f t="shared" si="119"/>
        <v>#N/A</v>
      </c>
    </row>
    <row r="1523" spans="1:26" hidden="1">
      <c r="A1523" s="179"/>
      <c r="B1523" s="178"/>
      <c r="C1523" s="178"/>
      <c r="D1523" s="178"/>
      <c r="E1523" s="178"/>
      <c r="F1523" s="178"/>
      <c r="G1523" s="178"/>
      <c r="H1523" s="178"/>
      <c r="I1523" s="178"/>
      <c r="J1523" s="178"/>
      <c r="K1523" s="178"/>
      <c r="L1523" s="180"/>
      <c r="M1523" s="181"/>
      <c r="N1523" s="2" t="e">
        <f>VLOOKUP($J1523,'Material category'!B:D,2,0)</f>
        <v>#N/A</v>
      </c>
      <c r="O1523" s="123" t="e">
        <f>VLOOKUP(E1523,'Billing Type Category'!A:C,3,0)*$L1523</f>
        <v>#N/A</v>
      </c>
      <c r="P1523" s="123" t="e">
        <f>VLOOKUP($J1523,'Material category'!B:F,5,FALSE)*O1523</f>
        <v>#N/A</v>
      </c>
      <c r="Q1523" s="123" t="e">
        <f t="shared" si="115"/>
        <v>#N/A</v>
      </c>
      <c r="R1523" s="6" t="e">
        <f>VLOOKUP(E1523,'Billing Type Category'!A:C,3,0)*M1523</f>
        <v>#N/A</v>
      </c>
      <c r="S1523" s="6" t="e">
        <f>VLOOKUP($J1523,'Material category'!B:F,4,FALSE)*O1523</f>
        <v>#N/A</v>
      </c>
      <c r="T1523" s="6" t="e">
        <f t="shared" si="116"/>
        <v>#N/A</v>
      </c>
      <c r="U1523" s="6" t="e">
        <f t="shared" si="117"/>
        <v>#N/A</v>
      </c>
      <c r="V1523" s="2" t="e">
        <f>VLOOKUP($J1523,'Material category'!B:D,3,0)</f>
        <v>#N/A</v>
      </c>
      <c r="W1523" s="2" t="e">
        <f>VLOOKUP(G1523,'Cust Category'!A:C,3,0)</f>
        <v>#N/A</v>
      </c>
      <c r="X1523" s="2" t="e">
        <f>VLOOKUP(G1523,'Cust Category'!A:C,2,0)</f>
        <v>#N/A</v>
      </c>
      <c r="Y1523" s="31" t="e">
        <f t="shared" si="118"/>
        <v>#N/A</v>
      </c>
      <c r="Z1523" t="e">
        <f t="shared" si="119"/>
        <v>#N/A</v>
      </c>
    </row>
    <row r="1524" spans="1:26" hidden="1">
      <c r="A1524" s="179"/>
      <c r="B1524" s="178"/>
      <c r="C1524" s="178"/>
      <c r="D1524" s="178"/>
      <c r="E1524" s="178"/>
      <c r="F1524" s="178"/>
      <c r="G1524" s="178"/>
      <c r="H1524" s="178"/>
      <c r="I1524" s="178"/>
      <c r="J1524" s="178"/>
      <c r="K1524" s="178"/>
      <c r="L1524" s="180"/>
      <c r="M1524" s="181"/>
      <c r="N1524" s="2" t="e">
        <f>VLOOKUP($J1524,'Material category'!B:D,2,0)</f>
        <v>#N/A</v>
      </c>
      <c r="O1524" s="123" t="e">
        <f>VLOOKUP(E1524,'Billing Type Category'!A:C,3,0)*$L1524</f>
        <v>#N/A</v>
      </c>
      <c r="P1524" s="123" t="e">
        <f>VLOOKUP($J1524,'Material category'!B:F,5,FALSE)*O1524</f>
        <v>#N/A</v>
      </c>
      <c r="Q1524" s="123" t="e">
        <f t="shared" si="115"/>
        <v>#N/A</v>
      </c>
      <c r="R1524" s="6" t="e">
        <f>VLOOKUP(E1524,'Billing Type Category'!A:C,3,0)*M1524</f>
        <v>#N/A</v>
      </c>
      <c r="S1524" s="6" t="e">
        <f>VLOOKUP($J1524,'Material category'!B:F,4,FALSE)*O1524</f>
        <v>#N/A</v>
      </c>
      <c r="T1524" s="6" t="e">
        <f t="shared" si="116"/>
        <v>#N/A</v>
      </c>
      <c r="U1524" s="6" t="e">
        <f t="shared" si="117"/>
        <v>#N/A</v>
      </c>
      <c r="V1524" s="2" t="e">
        <f>VLOOKUP($J1524,'Material category'!B:D,3,0)</f>
        <v>#N/A</v>
      </c>
      <c r="W1524" s="2" t="e">
        <f>VLOOKUP(G1524,'Cust Category'!A:C,3,0)</f>
        <v>#N/A</v>
      </c>
      <c r="X1524" s="2" t="e">
        <f>VLOOKUP(G1524,'Cust Category'!A:C,2,0)</f>
        <v>#N/A</v>
      </c>
      <c r="Y1524" s="31" t="e">
        <f t="shared" si="118"/>
        <v>#N/A</v>
      </c>
      <c r="Z1524" t="e">
        <f t="shared" si="119"/>
        <v>#N/A</v>
      </c>
    </row>
    <row r="1525" spans="1:26" hidden="1">
      <c r="A1525" s="179"/>
      <c r="B1525" s="178"/>
      <c r="C1525" s="178"/>
      <c r="D1525" s="178"/>
      <c r="E1525" s="178"/>
      <c r="F1525" s="178"/>
      <c r="G1525" s="178"/>
      <c r="H1525" s="178"/>
      <c r="I1525" s="178"/>
      <c r="J1525" s="178"/>
      <c r="K1525" s="178"/>
      <c r="L1525" s="180"/>
      <c r="M1525" s="181"/>
      <c r="N1525" s="2" t="e">
        <f>VLOOKUP($J1525,'Material category'!B:D,2,0)</f>
        <v>#N/A</v>
      </c>
      <c r="O1525" s="123" t="e">
        <f>VLOOKUP(E1525,'Billing Type Category'!A:C,3,0)*$L1525</f>
        <v>#N/A</v>
      </c>
      <c r="P1525" s="123" t="e">
        <f>VLOOKUP($J1525,'Material category'!B:F,5,FALSE)*O1525</f>
        <v>#N/A</v>
      </c>
      <c r="Q1525" s="123" t="e">
        <f t="shared" si="115"/>
        <v>#N/A</v>
      </c>
      <c r="R1525" s="6" t="e">
        <f>VLOOKUP(E1525,'Billing Type Category'!A:C,3,0)*M1525</f>
        <v>#N/A</v>
      </c>
      <c r="S1525" s="6" t="e">
        <f>VLOOKUP($J1525,'Material category'!B:F,4,FALSE)*O1525</f>
        <v>#N/A</v>
      </c>
      <c r="T1525" s="6" t="e">
        <f t="shared" si="116"/>
        <v>#N/A</v>
      </c>
      <c r="U1525" s="6" t="e">
        <f t="shared" si="117"/>
        <v>#N/A</v>
      </c>
      <c r="V1525" s="2" t="e">
        <f>VLOOKUP($J1525,'Material category'!B:D,3,0)</f>
        <v>#N/A</v>
      </c>
      <c r="W1525" s="2" t="e">
        <f>VLOOKUP(G1525,'Cust Category'!A:C,3,0)</f>
        <v>#N/A</v>
      </c>
      <c r="X1525" s="2" t="e">
        <f>VLOOKUP(G1525,'Cust Category'!A:C,2,0)</f>
        <v>#N/A</v>
      </c>
      <c r="Y1525" s="31" t="e">
        <f t="shared" si="118"/>
        <v>#N/A</v>
      </c>
      <c r="Z1525" t="e">
        <f t="shared" si="119"/>
        <v>#N/A</v>
      </c>
    </row>
    <row r="1526" spans="1:26" hidden="1">
      <c r="A1526" s="179"/>
      <c r="B1526" s="178"/>
      <c r="C1526" s="178"/>
      <c r="D1526" s="178"/>
      <c r="E1526" s="178"/>
      <c r="F1526" s="178"/>
      <c r="G1526" s="178"/>
      <c r="H1526" s="178"/>
      <c r="I1526" s="178"/>
      <c r="J1526" s="178"/>
      <c r="K1526" s="178"/>
      <c r="L1526" s="180"/>
      <c r="M1526" s="181"/>
      <c r="N1526" s="2" t="e">
        <f>VLOOKUP($J1526,'Material category'!B:D,2,0)</f>
        <v>#N/A</v>
      </c>
      <c r="O1526" s="123" t="e">
        <f>VLOOKUP(E1526,'Billing Type Category'!A:C,3,0)*$L1526</f>
        <v>#N/A</v>
      </c>
      <c r="P1526" s="123" t="e">
        <f>VLOOKUP($J1526,'Material category'!B:F,5,FALSE)*O1526</f>
        <v>#N/A</v>
      </c>
      <c r="Q1526" s="123" t="e">
        <f t="shared" si="115"/>
        <v>#N/A</v>
      </c>
      <c r="R1526" s="6" t="e">
        <f>VLOOKUP(E1526,'Billing Type Category'!A:C,3,0)*M1526</f>
        <v>#N/A</v>
      </c>
      <c r="S1526" s="6" t="e">
        <f>VLOOKUP($J1526,'Material category'!B:F,4,FALSE)*O1526</f>
        <v>#N/A</v>
      </c>
      <c r="T1526" s="6" t="e">
        <f t="shared" si="116"/>
        <v>#N/A</v>
      </c>
      <c r="U1526" s="6" t="e">
        <f t="shared" si="117"/>
        <v>#N/A</v>
      </c>
      <c r="V1526" s="2" t="e">
        <f>VLOOKUP($J1526,'Material category'!B:D,3,0)</f>
        <v>#N/A</v>
      </c>
      <c r="W1526" s="2" t="e">
        <f>VLOOKUP(G1526,'Cust Category'!A:C,3,0)</f>
        <v>#N/A</v>
      </c>
      <c r="X1526" s="2" t="e">
        <f>VLOOKUP(G1526,'Cust Category'!A:C,2,0)</f>
        <v>#N/A</v>
      </c>
      <c r="Y1526" s="31" t="e">
        <f t="shared" si="118"/>
        <v>#N/A</v>
      </c>
      <c r="Z1526" t="e">
        <f t="shared" si="119"/>
        <v>#N/A</v>
      </c>
    </row>
    <row r="1527" spans="1:26" hidden="1">
      <c r="A1527" s="179"/>
      <c r="B1527" s="178"/>
      <c r="C1527" s="178"/>
      <c r="D1527" s="178"/>
      <c r="E1527" s="178"/>
      <c r="F1527" s="178"/>
      <c r="G1527" s="178"/>
      <c r="H1527" s="178"/>
      <c r="I1527" s="178"/>
      <c r="J1527" s="178"/>
      <c r="K1527" s="178"/>
      <c r="L1527" s="180"/>
      <c r="M1527" s="181"/>
      <c r="N1527" s="2" t="e">
        <f>VLOOKUP($J1527,'Material category'!B:D,2,0)</f>
        <v>#N/A</v>
      </c>
      <c r="O1527" s="123" t="e">
        <f>VLOOKUP(E1527,'Billing Type Category'!A:C,3,0)*$L1527</f>
        <v>#N/A</v>
      </c>
      <c r="P1527" s="123" t="e">
        <f>VLOOKUP($J1527,'Material category'!B:F,5,FALSE)*O1527</f>
        <v>#N/A</v>
      </c>
      <c r="Q1527" s="123" t="e">
        <f t="shared" si="115"/>
        <v>#N/A</v>
      </c>
      <c r="R1527" s="6" t="e">
        <f>VLOOKUP(E1527,'Billing Type Category'!A:C,3,0)*M1527</f>
        <v>#N/A</v>
      </c>
      <c r="S1527" s="6" t="e">
        <f>VLOOKUP($J1527,'Material category'!B:F,4,FALSE)*O1527</f>
        <v>#N/A</v>
      </c>
      <c r="T1527" s="6" t="e">
        <f t="shared" si="116"/>
        <v>#N/A</v>
      </c>
      <c r="U1527" s="6" t="e">
        <f t="shared" si="117"/>
        <v>#N/A</v>
      </c>
      <c r="V1527" s="2" t="e">
        <f>VLOOKUP($J1527,'Material category'!B:D,3,0)</f>
        <v>#N/A</v>
      </c>
      <c r="W1527" s="2" t="e">
        <f>VLOOKUP(G1527,'Cust Category'!A:C,3,0)</f>
        <v>#N/A</v>
      </c>
      <c r="X1527" s="2" t="e">
        <f>VLOOKUP(G1527,'Cust Category'!A:C,2,0)</f>
        <v>#N/A</v>
      </c>
      <c r="Y1527" s="31" t="e">
        <f t="shared" si="118"/>
        <v>#N/A</v>
      </c>
      <c r="Z1527" t="e">
        <f t="shared" si="119"/>
        <v>#N/A</v>
      </c>
    </row>
    <row r="1528" spans="1:26" hidden="1">
      <c r="A1528" s="179"/>
      <c r="B1528" s="178"/>
      <c r="C1528" s="178"/>
      <c r="D1528" s="178"/>
      <c r="E1528" s="178"/>
      <c r="F1528" s="178"/>
      <c r="G1528" s="178"/>
      <c r="H1528" s="178"/>
      <c r="I1528" s="178"/>
      <c r="J1528" s="178"/>
      <c r="K1528" s="178"/>
      <c r="L1528" s="180"/>
      <c r="M1528" s="181"/>
      <c r="N1528" s="2" t="e">
        <f>VLOOKUP($J1528,'Material category'!B:D,2,0)</f>
        <v>#N/A</v>
      </c>
      <c r="O1528" s="123" t="e">
        <f>VLOOKUP(E1528,'Billing Type Category'!A:C,3,0)*$L1528</f>
        <v>#N/A</v>
      </c>
      <c r="P1528" s="123" t="e">
        <f>VLOOKUP($J1528,'Material category'!B:F,5,FALSE)*O1528</f>
        <v>#N/A</v>
      </c>
      <c r="Q1528" s="123" t="e">
        <f t="shared" si="115"/>
        <v>#N/A</v>
      </c>
      <c r="R1528" s="6" t="e">
        <f>VLOOKUP(E1528,'Billing Type Category'!A:C,3,0)*M1528</f>
        <v>#N/A</v>
      </c>
      <c r="S1528" s="6" t="e">
        <f>VLOOKUP($J1528,'Material category'!B:F,4,FALSE)*O1528</f>
        <v>#N/A</v>
      </c>
      <c r="T1528" s="6" t="e">
        <f t="shared" si="116"/>
        <v>#N/A</v>
      </c>
      <c r="U1528" s="6" t="e">
        <f t="shared" si="117"/>
        <v>#N/A</v>
      </c>
      <c r="V1528" s="2" t="e">
        <f>VLOOKUP($J1528,'Material category'!B:D,3,0)</f>
        <v>#N/A</v>
      </c>
      <c r="W1528" s="2" t="e">
        <f>VLOOKUP(G1528,'Cust Category'!A:C,3,0)</f>
        <v>#N/A</v>
      </c>
      <c r="X1528" s="2" t="e">
        <f>VLOOKUP(G1528,'Cust Category'!A:C,2,0)</f>
        <v>#N/A</v>
      </c>
      <c r="Y1528" s="31" t="e">
        <f t="shared" si="118"/>
        <v>#N/A</v>
      </c>
      <c r="Z1528" t="e">
        <f t="shared" si="119"/>
        <v>#N/A</v>
      </c>
    </row>
    <row r="1529" spans="1:26" hidden="1">
      <c r="A1529" s="179"/>
      <c r="B1529" s="178"/>
      <c r="C1529" s="178"/>
      <c r="D1529" s="178"/>
      <c r="E1529" s="178"/>
      <c r="F1529" s="178"/>
      <c r="G1529" s="178"/>
      <c r="H1529" s="178"/>
      <c r="I1529" s="178"/>
      <c r="J1529" s="178"/>
      <c r="K1529" s="178"/>
      <c r="L1529" s="180"/>
      <c r="M1529" s="181"/>
      <c r="N1529" s="2" t="e">
        <f>VLOOKUP($J1529,'Material category'!B:D,2,0)</f>
        <v>#N/A</v>
      </c>
      <c r="O1529" s="123" t="e">
        <f>VLOOKUP(E1529,'Billing Type Category'!A:C,3,0)*$L1529</f>
        <v>#N/A</v>
      </c>
      <c r="P1529" s="123" t="e">
        <f>VLOOKUP($J1529,'Material category'!B:F,5,FALSE)*O1529</f>
        <v>#N/A</v>
      </c>
      <c r="Q1529" s="123" t="e">
        <f t="shared" si="115"/>
        <v>#N/A</v>
      </c>
      <c r="R1529" s="6" t="e">
        <f>VLOOKUP(E1529,'Billing Type Category'!A:C,3,0)*M1529</f>
        <v>#N/A</v>
      </c>
      <c r="S1529" s="6" t="e">
        <f>VLOOKUP($J1529,'Material category'!B:F,4,FALSE)*O1529</f>
        <v>#N/A</v>
      </c>
      <c r="T1529" s="6" t="e">
        <f t="shared" si="116"/>
        <v>#N/A</v>
      </c>
      <c r="U1529" s="6" t="e">
        <f t="shared" si="117"/>
        <v>#N/A</v>
      </c>
      <c r="V1529" s="2" t="e">
        <f>VLOOKUP($J1529,'Material category'!B:D,3,0)</f>
        <v>#N/A</v>
      </c>
      <c r="W1529" s="2" t="e">
        <f>VLOOKUP(G1529,'Cust Category'!A:C,3,0)</f>
        <v>#N/A</v>
      </c>
      <c r="X1529" s="2" t="e">
        <f>VLOOKUP(G1529,'Cust Category'!A:C,2,0)</f>
        <v>#N/A</v>
      </c>
      <c r="Y1529" s="31" t="e">
        <f t="shared" si="118"/>
        <v>#N/A</v>
      </c>
      <c r="Z1529" t="e">
        <f t="shared" si="119"/>
        <v>#N/A</v>
      </c>
    </row>
    <row r="1530" spans="1:26" hidden="1">
      <c r="A1530" s="179"/>
      <c r="B1530" s="178"/>
      <c r="C1530" s="178"/>
      <c r="D1530" s="178"/>
      <c r="E1530" s="178"/>
      <c r="F1530" s="178"/>
      <c r="G1530" s="178"/>
      <c r="H1530" s="178"/>
      <c r="I1530" s="178"/>
      <c r="J1530" s="178"/>
      <c r="K1530" s="178"/>
      <c r="L1530" s="180"/>
      <c r="M1530" s="181"/>
      <c r="N1530" s="2" t="e">
        <f>VLOOKUP($J1530,'Material category'!B:D,2,0)</f>
        <v>#N/A</v>
      </c>
      <c r="O1530" s="123" t="e">
        <f>VLOOKUP(E1530,'Billing Type Category'!A:C,3,0)*$L1530</f>
        <v>#N/A</v>
      </c>
      <c r="P1530" s="123" t="e">
        <f>VLOOKUP($J1530,'Material category'!B:F,5,FALSE)*O1530</f>
        <v>#N/A</v>
      </c>
      <c r="Q1530" s="123" t="e">
        <f t="shared" si="115"/>
        <v>#N/A</v>
      </c>
      <c r="R1530" s="6" t="e">
        <f>VLOOKUP(E1530,'Billing Type Category'!A:C,3,0)*M1530</f>
        <v>#N/A</v>
      </c>
      <c r="S1530" s="6" t="e">
        <f>VLOOKUP($J1530,'Material category'!B:F,4,FALSE)*O1530</f>
        <v>#N/A</v>
      </c>
      <c r="T1530" s="6" t="e">
        <f t="shared" si="116"/>
        <v>#N/A</v>
      </c>
      <c r="U1530" s="6" t="e">
        <f t="shared" si="117"/>
        <v>#N/A</v>
      </c>
      <c r="V1530" s="2" t="e">
        <f>VLOOKUP($J1530,'Material category'!B:D,3,0)</f>
        <v>#N/A</v>
      </c>
      <c r="W1530" s="2" t="e">
        <f>VLOOKUP(G1530,'Cust Category'!A:C,3,0)</f>
        <v>#N/A</v>
      </c>
      <c r="X1530" s="2" t="e">
        <f>VLOOKUP(G1530,'Cust Category'!A:C,2,0)</f>
        <v>#N/A</v>
      </c>
      <c r="Y1530" s="31" t="e">
        <f t="shared" si="118"/>
        <v>#N/A</v>
      </c>
      <c r="Z1530" t="e">
        <f t="shared" si="119"/>
        <v>#N/A</v>
      </c>
    </row>
    <row r="1531" spans="1:26" hidden="1">
      <c r="A1531" s="179"/>
      <c r="B1531" s="178"/>
      <c r="C1531" s="178"/>
      <c r="D1531" s="178"/>
      <c r="E1531" s="178"/>
      <c r="F1531" s="178"/>
      <c r="G1531" s="178"/>
      <c r="H1531" s="178"/>
      <c r="I1531" s="178"/>
      <c r="J1531" s="178"/>
      <c r="K1531" s="178"/>
      <c r="L1531" s="180"/>
      <c r="M1531" s="181"/>
      <c r="N1531" s="2" t="e">
        <f>VLOOKUP($J1531,'Material category'!B:D,2,0)</f>
        <v>#N/A</v>
      </c>
      <c r="O1531" s="123" t="e">
        <f>VLOOKUP(E1531,'Billing Type Category'!A:C,3,0)*$L1531</f>
        <v>#N/A</v>
      </c>
      <c r="P1531" s="123" t="e">
        <f>VLOOKUP($J1531,'Material category'!B:F,5,FALSE)*O1531</f>
        <v>#N/A</v>
      </c>
      <c r="Q1531" s="123" t="e">
        <f t="shared" si="115"/>
        <v>#N/A</v>
      </c>
      <c r="R1531" s="6" t="e">
        <f>VLOOKUP(E1531,'Billing Type Category'!A:C,3,0)*M1531</f>
        <v>#N/A</v>
      </c>
      <c r="S1531" s="6" t="e">
        <f>VLOOKUP($J1531,'Material category'!B:F,4,FALSE)*O1531</f>
        <v>#N/A</v>
      </c>
      <c r="T1531" s="6" t="e">
        <f t="shared" si="116"/>
        <v>#N/A</v>
      </c>
      <c r="U1531" s="6" t="e">
        <f t="shared" si="117"/>
        <v>#N/A</v>
      </c>
      <c r="V1531" s="2" t="e">
        <f>VLOOKUP($J1531,'Material category'!B:D,3,0)</f>
        <v>#N/A</v>
      </c>
      <c r="W1531" s="2" t="e">
        <f>VLOOKUP(G1531,'Cust Category'!A:C,3,0)</f>
        <v>#N/A</v>
      </c>
      <c r="X1531" s="2" t="e">
        <f>VLOOKUP(G1531,'Cust Category'!A:C,2,0)</f>
        <v>#N/A</v>
      </c>
      <c r="Y1531" s="31" t="e">
        <f t="shared" si="118"/>
        <v>#N/A</v>
      </c>
      <c r="Z1531" t="e">
        <f t="shared" si="119"/>
        <v>#N/A</v>
      </c>
    </row>
    <row r="1532" spans="1:26" hidden="1">
      <c r="A1532" s="179"/>
      <c r="B1532" s="178"/>
      <c r="C1532" s="178"/>
      <c r="D1532" s="178"/>
      <c r="E1532" s="178"/>
      <c r="F1532" s="178"/>
      <c r="G1532" s="178"/>
      <c r="H1532" s="178"/>
      <c r="I1532" s="178"/>
      <c r="J1532" s="178"/>
      <c r="K1532" s="178"/>
      <c r="L1532" s="180"/>
      <c r="M1532" s="181"/>
      <c r="N1532" s="2" t="e">
        <f>VLOOKUP($J1532,'Material category'!B:D,2,0)</f>
        <v>#N/A</v>
      </c>
      <c r="O1532" s="123" t="e">
        <f>VLOOKUP(E1532,'Billing Type Category'!A:C,3,0)*$L1532</f>
        <v>#N/A</v>
      </c>
      <c r="P1532" s="123" t="e">
        <f>VLOOKUP($J1532,'Material category'!B:F,5,FALSE)*O1532</f>
        <v>#N/A</v>
      </c>
      <c r="Q1532" s="123" t="e">
        <f t="shared" si="115"/>
        <v>#N/A</v>
      </c>
      <c r="R1532" s="6" t="e">
        <f>VLOOKUP(E1532,'Billing Type Category'!A:C,3,0)*M1532</f>
        <v>#N/A</v>
      </c>
      <c r="S1532" s="6" t="e">
        <f>VLOOKUP($J1532,'Material category'!B:F,4,FALSE)*O1532</f>
        <v>#N/A</v>
      </c>
      <c r="T1532" s="6" t="e">
        <f t="shared" si="116"/>
        <v>#N/A</v>
      </c>
      <c r="U1532" s="6" t="e">
        <f t="shared" si="117"/>
        <v>#N/A</v>
      </c>
      <c r="V1532" s="2" t="e">
        <f>VLOOKUP($J1532,'Material category'!B:D,3,0)</f>
        <v>#N/A</v>
      </c>
      <c r="W1532" s="2" t="e">
        <f>VLOOKUP(G1532,'Cust Category'!A:C,3,0)</f>
        <v>#N/A</v>
      </c>
      <c r="X1532" s="2" t="e">
        <f>VLOOKUP(G1532,'Cust Category'!A:C,2,0)</f>
        <v>#N/A</v>
      </c>
      <c r="Y1532" s="31" t="e">
        <f t="shared" si="118"/>
        <v>#N/A</v>
      </c>
      <c r="Z1532" t="e">
        <f t="shared" si="119"/>
        <v>#N/A</v>
      </c>
    </row>
    <row r="1533" spans="1:26" hidden="1">
      <c r="A1533" s="179"/>
      <c r="B1533" s="178"/>
      <c r="C1533" s="178"/>
      <c r="D1533" s="178"/>
      <c r="E1533" s="178"/>
      <c r="F1533" s="178"/>
      <c r="G1533" s="178"/>
      <c r="H1533" s="178"/>
      <c r="I1533" s="178"/>
      <c r="J1533" s="178"/>
      <c r="K1533" s="178"/>
      <c r="L1533" s="180"/>
      <c r="M1533" s="181"/>
      <c r="N1533" s="2" t="e">
        <f>VLOOKUP($J1533,'Material category'!B:D,2,0)</f>
        <v>#N/A</v>
      </c>
      <c r="O1533" s="123" t="e">
        <f>VLOOKUP(E1533,'Billing Type Category'!A:C,3,0)*$L1533</f>
        <v>#N/A</v>
      </c>
      <c r="P1533" s="123" t="e">
        <f>VLOOKUP($J1533,'Material category'!B:F,5,FALSE)*O1533</f>
        <v>#N/A</v>
      </c>
      <c r="Q1533" s="123" t="e">
        <f t="shared" si="115"/>
        <v>#N/A</v>
      </c>
      <c r="R1533" s="6" t="e">
        <f>VLOOKUP(E1533,'Billing Type Category'!A:C,3,0)*M1533</f>
        <v>#N/A</v>
      </c>
      <c r="S1533" s="6" t="e">
        <f>VLOOKUP($J1533,'Material category'!B:F,4,FALSE)*O1533</f>
        <v>#N/A</v>
      </c>
      <c r="T1533" s="6" t="e">
        <f t="shared" si="116"/>
        <v>#N/A</v>
      </c>
      <c r="U1533" s="6" t="e">
        <f t="shared" si="117"/>
        <v>#N/A</v>
      </c>
      <c r="V1533" s="2" t="e">
        <f>VLOOKUP($J1533,'Material category'!B:D,3,0)</f>
        <v>#N/A</v>
      </c>
      <c r="W1533" s="2" t="e">
        <f>VLOOKUP(G1533,'Cust Category'!A:C,3,0)</f>
        <v>#N/A</v>
      </c>
      <c r="X1533" s="2" t="e">
        <f>VLOOKUP(G1533,'Cust Category'!A:C,2,0)</f>
        <v>#N/A</v>
      </c>
      <c r="Y1533" s="31" t="e">
        <f t="shared" si="118"/>
        <v>#N/A</v>
      </c>
      <c r="Z1533" t="e">
        <f t="shared" si="119"/>
        <v>#N/A</v>
      </c>
    </row>
    <row r="1534" spans="1:26" hidden="1">
      <c r="A1534" s="179"/>
      <c r="B1534" s="178"/>
      <c r="C1534" s="178"/>
      <c r="D1534" s="178"/>
      <c r="E1534" s="178"/>
      <c r="F1534" s="178"/>
      <c r="G1534" s="178"/>
      <c r="H1534" s="178"/>
      <c r="I1534" s="178"/>
      <c r="J1534" s="178"/>
      <c r="K1534" s="178"/>
      <c r="L1534" s="180"/>
      <c r="M1534" s="181"/>
      <c r="N1534" s="2" t="e">
        <f>VLOOKUP($J1534,'Material category'!B:D,2,0)</f>
        <v>#N/A</v>
      </c>
      <c r="O1534" s="123" t="e">
        <f>VLOOKUP(E1534,'Billing Type Category'!A:C,3,0)*$L1534</f>
        <v>#N/A</v>
      </c>
      <c r="P1534" s="123" t="e">
        <f>VLOOKUP($J1534,'Material category'!B:F,5,FALSE)*O1534</f>
        <v>#N/A</v>
      </c>
      <c r="Q1534" s="123" t="e">
        <f t="shared" si="115"/>
        <v>#N/A</v>
      </c>
      <c r="R1534" s="6" t="e">
        <f>VLOOKUP(E1534,'Billing Type Category'!A:C,3,0)*M1534</f>
        <v>#N/A</v>
      </c>
      <c r="S1534" s="6" t="e">
        <f>VLOOKUP($J1534,'Material category'!B:F,4,FALSE)*O1534</f>
        <v>#N/A</v>
      </c>
      <c r="T1534" s="6" t="e">
        <f t="shared" si="116"/>
        <v>#N/A</v>
      </c>
      <c r="U1534" s="6" t="e">
        <f t="shared" si="117"/>
        <v>#N/A</v>
      </c>
      <c r="V1534" s="2" t="e">
        <f>VLOOKUP($J1534,'Material category'!B:D,3,0)</f>
        <v>#N/A</v>
      </c>
      <c r="W1534" s="2" t="e">
        <f>VLOOKUP(G1534,'Cust Category'!A:C,3,0)</f>
        <v>#N/A</v>
      </c>
      <c r="X1534" s="2" t="e">
        <f>VLOOKUP(G1534,'Cust Category'!A:C,2,0)</f>
        <v>#N/A</v>
      </c>
      <c r="Y1534" s="31" t="e">
        <f t="shared" si="118"/>
        <v>#N/A</v>
      </c>
      <c r="Z1534" t="e">
        <f t="shared" si="119"/>
        <v>#N/A</v>
      </c>
    </row>
    <row r="1535" spans="1:26" hidden="1">
      <c r="A1535" s="179"/>
      <c r="B1535" s="178"/>
      <c r="C1535" s="178"/>
      <c r="D1535" s="178"/>
      <c r="E1535" s="178"/>
      <c r="F1535" s="178"/>
      <c r="G1535" s="178"/>
      <c r="H1535" s="178"/>
      <c r="I1535" s="178"/>
      <c r="J1535" s="178"/>
      <c r="K1535" s="178"/>
      <c r="L1535" s="180"/>
      <c r="M1535" s="181"/>
      <c r="N1535" s="2" t="e">
        <f>VLOOKUP($J1535,'Material category'!B:D,2,0)</f>
        <v>#N/A</v>
      </c>
      <c r="O1535" s="123" t="e">
        <f>VLOOKUP(E1535,'Billing Type Category'!A:C,3,0)*$L1535</f>
        <v>#N/A</v>
      </c>
      <c r="P1535" s="123" t="e">
        <f>VLOOKUP($J1535,'Material category'!B:F,5,FALSE)*O1535</f>
        <v>#N/A</v>
      </c>
      <c r="Q1535" s="123" t="e">
        <f t="shared" si="115"/>
        <v>#N/A</v>
      </c>
      <c r="R1535" s="6" t="e">
        <f>VLOOKUP(E1535,'Billing Type Category'!A:C,3,0)*M1535</f>
        <v>#N/A</v>
      </c>
      <c r="S1535" s="6" t="e">
        <f>VLOOKUP($J1535,'Material category'!B:F,4,FALSE)*O1535</f>
        <v>#N/A</v>
      </c>
      <c r="T1535" s="6" t="e">
        <f t="shared" si="116"/>
        <v>#N/A</v>
      </c>
      <c r="U1535" s="6" t="e">
        <f t="shared" si="117"/>
        <v>#N/A</v>
      </c>
      <c r="V1535" s="2" t="e">
        <f>VLOOKUP($J1535,'Material category'!B:D,3,0)</f>
        <v>#N/A</v>
      </c>
      <c r="W1535" s="2" t="e">
        <f>VLOOKUP(G1535,'Cust Category'!A:C,3,0)</f>
        <v>#N/A</v>
      </c>
      <c r="X1535" s="2" t="e">
        <f>VLOOKUP(G1535,'Cust Category'!A:C,2,0)</f>
        <v>#N/A</v>
      </c>
      <c r="Y1535" s="31" t="e">
        <f t="shared" si="118"/>
        <v>#N/A</v>
      </c>
      <c r="Z1535" t="e">
        <f t="shared" si="119"/>
        <v>#N/A</v>
      </c>
    </row>
    <row r="1536" spans="1:26" hidden="1">
      <c r="A1536" s="179"/>
      <c r="B1536" s="178"/>
      <c r="C1536" s="178"/>
      <c r="D1536" s="178"/>
      <c r="E1536" s="178"/>
      <c r="F1536" s="178"/>
      <c r="G1536" s="178"/>
      <c r="H1536" s="178"/>
      <c r="I1536" s="178"/>
      <c r="J1536" s="178"/>
      <c r="K1536" s="178"/>
      <c r="L1536" s="180"/>
      <c r="M1536" s="181"/>
      <c r="N1536" s="2" t="e">
        <f>VLOOKUP($J1536,'Material category'!B:D,2,0)</f>
        <v>#N/A</v>
      </c>
      <c r="O1536" s="123" t="e">
        <f>VLOOKUP(E1536,'Billing Type Category'!A:C,3,0)*$L1536</f>
        <v>#N/A</v>
      </c>
      <c r="P1536" s="123" t="e">
        <f>VLOOKUP($J1536,'Material category'!B:F,5,FALSE)*O1536</f>
        <v>#N/A</v>
      </c>
      <c r="Q1536" s="123" t="e">
        <f t="shared" si="115"/>
        <v>#N/A</v>
      </c>
      <c r="R1536" s="6" t="e">
        <f>VLOOKUP(E1536,'Billing Type Category'!A:C,3,0)*M1536</f>
        <v>#N/A</v>
      </c>
      <c r="S1536" s="6" t="e">
        <f>VLOOKUP($J1536,'Material category'!B:F,4,FALSE)*O1536</f>
        <v>#N/A</v>
      </c>
      <c r="T1536" s="6" t="e">
        <f t="shared" si="116"/>
        <v>#N/A</v>
      </c>
      <c r="U1536" s="6" t="e">
        <f t="shared" si="117"/>
        <v>#N/A</v>
      </c>
      <c r="V1536" s="2" t="e">
        <f>VLOOKUP($J1536,'Material category'!B:D,3,0)</f>
        <v>#N/A</v>
      </c>
      <c r="W1536" s="2" t="e">
        <f>VLOOKUP(G1536,'Cust Category'!A:C,3,0)</f>
        <v>#N/A</v>
      </c>
      <c r="X1536" s="2" t="e">
        <f>VLOOKUP(G1536,'Cust Category'!A:C,2,0)</f>
        <v>#N/A</v>
      </c>
      <c r="Y1536" s="31" t="e">
        <f t="shared" si="118"/>
        <v>#N/A</v>
      </c>
      <c r="Z1536" t="e">
        <f t="shared" si="119"/>
        <v>#N/A</v>
      </c>
    </row>
    <row r="1537" spans="1:26" hidden="1">
      <c r="A1537" s="179"/>
      <c r="B1537" s="178"/>
      <c r="C1537" s="178"/>
      <c r="D1537" s="178"/>
      <c r="E1537" s="178"/>
      <c r="F1537" s="178"/>
      <c r="G1537" s="178"/>
      <c r="H1537" s="178"/>
      <c r="I1537" s="178"/>
      <c r="J1537" s="178"/>
      <c r="K1537" s="178"/>
      <c r="L1537" s="180"/>
      <c r="M1537" s="181"/>
      <c r="N1537" s="2" t="e">
        <f>VLOOKUP($J1537,'Material category'!B:D,2,0)</f>
        <v>#N/A</v>
      </c>
      <c r="O1537" s="123" t="e">
        <f>VLOOKUP(E1537,'Billing Type Category'!A:C,3,0)*$L1537</f>
        <v>#N/A</v>
      </c>
      <c r="P1537" s="123" t="e">
        <f>VLOOKUP($J1537,'Material category'!B:F,5,FALSE)*O1537</f>
        <v>#N/A</v>
      </c>
      <c r="Q1537" s="123" t="e">
        <f t="shared" si="115"/>
        <v>#N/A</v>
      </c>
      <c r="R1537" s="6" t="e">
        <f>VLOOKUP(E1537,'Billing Type Category'!A:C,3,0)*M1537</f>
        <v>#N/A</v>
      </c>
      <c r="S1537" s="6" t="e">
        <f>VLOOKUP($J1537,'Material category'!B:F,4,FALSE)*O1537</f>
        <v>#N/A</v>
      </c>
      <c r="T1537" s="6" t="e">
        <f t="shared" si="116"/>
        <v>#N/A</v>
      </c>
      <c r="U1537" s="6" t="e">
        <f t="shared" si="117"/>
        <v>#N/A</v>
      </c>
      <c r="V1537" s="2" t="e">
        <f>VLOOKUP($J1537,'Material category'!B:D,3,0)</f>
        <v>#N/A</v>
      </c>
      <c r="W1537" s="2" t="e">
        <f>VLOOKUP(G1537,'Cust Category'!A:C,3,0)</f>
        <v>#N/A</v>
      </c>
      <c r="X1537" s="2" t="e">
        <f>VLOOKUP(G1537,'Cust Category'!A:C,2,0)</f>
        <v>#N/A</v>
      </c>
      <c r="Y1537" s="31" t="e">
        <f t="shared" si="118"/>
        <v>#N/A</v>
      </c>
      <c r="Z1537" t="e">
        <f t="shared" si="119"/>
        <v>#N/A</v>
      </c>
    </row>
    <row r="1538" spans="1:26" hidden="1">
      <c r="A1538" s="179"/>
      <c r="B1538" s="178"/>
      <c r="C1538" s="178"/>
      <c r="D1538" s="178"/>
      <c r="E1538" s="178"/>
      <c r="F1538" s="178"/>
      <c r="G1538" s="178"/>
      <c r="H1538" s="178"/>
      <c r="I1538" s="178"/>
      <c r="J1538" s="178"/>
      <c r="K1538" s="178"/>
      <c r="L1538" s="180"/>
      <c r="M1538" s="181"/>
      <c r="N1538" s="2" t="e">
        <f>VLOOKUP($J1538,'Material category'!B:D,2,0)</f>
        <v>#N/A</v>
      </c>
      <c r="O1538" s="123" t="e">
        <f>VLOOKUP(E1538,'Billing Type Category'!A:C,3,0)*$L1538</f>
        <v>#N/A</v>
      </c>
      <c r="P1538" s="123" t="e">
        <f>VLOOKUP($J1538,'Material category'!B:F,5,FALSE)*O1538</f>
        <v>#N/A</v>
      </c>
      <c r="Q1538" s="123" t="e">
        <f t="shared" ref="Q1538:Q1601" si="120">P1538-R1538</f>
        <v>#N/A</v>
      </c>
      <c r="R1538" s="6" t="e">
        <f>VLOOKUP(E1538,'Billing Type Category'!A:C,3,0)*M1538</f>
        <v>#N/A</v>
      </c>
      <c r="S1538" s="6" t="e">
        <f>VLOOKUP($J1538,'Material category'!B:F,4,FALSE)*O1538</f>
        <v>#N/A</v>
      </c>
      <c r="T1538" s="6" t="e">
        <f t="shared" ref="T1538:T1601" si="121">S1538*7/107</f>
        <v>#N/A</v>
      </c>
      <c r="U1538" s="6" t="e">
        <f t="shared" ref="U1538:U1601" si="122">R1538+T1538</f>
        <v>#N/A</v>
      </c>
      <c r="V1538" s="2" t="e">
        <f>VLOOKUP($J1538,'Material category'!B:D,3,0)</f>
        <v>#N/A</v>
      </c>
      <c r="W1538" s="2" t="e">
        <f>VLOOKUP(G1538,'Cust Category'!A:C,3,0)</f>
        <v>#N/A</v>
      </c>
      <c r="X1538" s="2" t="e">
        <f>VLOOKUP(G1538,'Cust Category'!A:C,2,0)</f>
        <v>#N/A</v>
      </c>
      <c r="Y1538" s="31" t="e">
        <f t="shared" ref="Y1538:Y1601" si="123">P1538/O1538</f>
        <v>#N/A</v>
      </c>
      <c r="Z1538" t="e">
        <f t="shared" ref="Z1538:Z1601" si="124">S1538/O1538</f>
        <v>#N/A</v>
      </c>
    </row>
    <row r="1539" spans="1:26" hidden="1">
      <c r="A1539" s="179"/>
      <c r="B1539" s="178"/>
      <c r="C1539" s="178"/>
      <c r="D1539" s="178"/>
      <c r="E1539" s="178"/>
      <c r="F1539" s="178"/>
      <c r="G1539" s="178"/>
      <c r="H1539" s="178"/>
      <c r="I1539" s="178"/>
      <c r="J1539" s="178"/>
      <c r="K1539" s="178"/>
      <c r="L1539" s="180"/>
      <c r="M1539" s="181"/>
      <c r="N1539" s="2" t="e">
        <f>VLOOKUP($J1539,'Material category'!B:D,2,0)</f>
        <v>#N/A</v>
      </c>
      <c r="O1539" s="123" t="e">
        <f>VLOOKUP(E1539,'Billing Type Category'!A:C,3,0)*$L1539</f>
        <v>#N/A</v>
      </c>
      <c r="P1539" s="123" t="e">
        <f>VLOOKUP($J1539,'Material category'!B:F,5,FALSE)*O1539</f>
        <v>#N/A</v>
      </c>
      <c r="Q1539" s="123" t="e">
        <f t="shared" si="120"/>
        <v>#N/A</v>
      </c>
      <c r="R1539" s="6" t="e">
        <f>VLOOKUP(E1539,'Billing Type Category'!A:C,3,0)*M1539</f>
        <v>#N/A</v>
      </c>
      <c r="S1539" s="6" t="e">
        <f>VLOOKUP($J1539,'Material category'!B:F,4,FALSE)*O1539</f>
        <v>#N/A</v>
      </c>
      <c r="T1539" s="6" t="e">
        <f t="shared" si="121"/>
        <v>#N/A</v>
      </c>
      <c r="U1539" s="6" t="e">
        <f t="shared" si="122"/>
        <v>#N/A</v>
      </c>
      <c r="V1539" s="2" t="e">
        <f>VLOOKUP($J1539,'Material category'!B:D,3,0)</f>
        <v>#N/A</v>
      </c>
      <c r="W1539" s="2" t="e">
        <f>VLOOKUP(G1539,'Cust Category'!A:C,3,0)</f>
        <v>#N/A</v>
      </c>
      <c r="X1539" s="2" t="e">
        <f>VLOOKUP(G1539,'Cust Category'!A:C,2,0)</f>
        <v>#N/A</v>
      </c>
      <c r="Y1539" s="31" t="e">
        <f t="shared" si="123"/>
        <v>#N/A</v>
      </c>
      <c r="Z1539" t="e">
        <f t="shared" si="124"/>
        <v>#N/A</v>
      </c>
    </row>
    <row r="1540" spans="1:26" hidden="1">
      <c r="A1540" s="179"/>
      <c r="B1540" s="178"/>
      <c r="C1540" s="178"/>
      <c r="D1540" s="178"/>
      <c r="E1540" s="178"/>
      <c r="F1540" s="178"/>
      <c r="G1540" s="178"/>
      <c r="H1540" s="178"/>
      <c r="I1540" s="178"/>
      <c r="J1540" s="178"/>
      <c r="K1540" s="178"/>
      <c r="L1540" s="180"/>
      <c r="M1540" s="181"/>
      <c r="N1540" s="2" t="e">
        <f>VLOOKUP($J1540,'Material category'!B:D,2,0)</f>
        <v>#N/A</v>
      </c>
      <c r="O1540" s="123" t="e">
        <f>VLOOKUP(E1540,'Billing Type Category'!A:C,3,0)*$L1540</f>
        <v>#N/A</v>
      </c>
      <c r="P1540" s="123" t="e">
        <f>VLOOKUP($J1540,'Material category'!B:F,5,FALSE)*O1540</f>
        <v>#N/A</v>
      </c>
      <c r="Q1540" s="123" t="e">
        <f t="shared" si="120"/>
        <v>#N/A</v>
      </c>
      <c r="R1540" s="6" t="e">
        <f>VLOOKUP(E1540,'Billing Type Category'!A:C,3,0)*M1540</f>
        <v>#N/A</v>
      </c>
      <c r="S1540" s="6" t="e">
        <f>VLOOKUP($J1540,'Material category'!B:F,4,FALSE)*O1540</f>
        <v>#N/A</v>
      </c>
      <c r="T1540" s="6" t="e">
        <f t="shared" si="121"/>
        <v>#N/A</v>
      </c>
      <c r="U1540" s="6" t="e">
        <f t="shared" si="122"/>
        <v>#N/A</v>
      </c>
      <c r="V1540" s="2" t="e">
        <f>VLOOKUP($J1540,'Material category'!B:D,3,0)</f>
        <v>#N/A</v>
      </c>
      <c r="W1540" s="2" t="e">
        <f>VLOOKUP(G1540,'Cust Category'!A:C,3,0)</f>
        <v>#N/A</v>
      </c>
      <c r="X1540" s="2" t="e">
        <f>VLOOKUP(G1540,'Cust Category'!A:C,2,0)</f>
        <v>#N/A</v>
      </c>
      <c r="Y1540" s="31" t="e">
        <f t="shared" si="123"/>
        <v>#N/A</v>
      </c>
      <c r="Z1540" t="e">
        <f t="shared" si="124"/>
        <v>#N/A</v>
      </c>
    </row>
    <row r="1541" spans="1:26" hidden="1">
      <c r="A1541" s="179"/>
      <c r="B1541" s="178"/>
      <c r="C1541" s="178"/>
      <c r="D1541" s="178"/>
      <c r="E1541" s="178"/>
      <c r="F1541" s="178"/>
      <c r="G1541" s="178"/>
      <c r="H1541" s="178"/>
      <c r="I1541" s="178"/>
      <c r="J1541" s="178"/>
      <c r="K1541" s="178"/>
      <c r="L1541" s="180"/>
      <c r="M1541" s="181"/>
      <c r="N1541" s="2" t="e">
        <f>VLOOKUP($J1541,'Material category'!B:D,2,0)</f>
        <v>#N/A</v>
      </c>
      <c r="O1541" s="123" t="e">
        <f>VLOOKUP(E1541,'Billing Type Category'!A:C,3,0)*$L1541</f>
        <v>#N/A</v>
      </c>
      <c r="P1541" s="123" t="e">
        <f>VLOOKUP($J1541,'Material category'!B:F,5,FALSE)*O1541</f>
        <v>#N/A</v>
      </c>
      <c r="Q1541" s="123" t="e">
        <f t="shared" si="120"/>
        <v>#N/A</v>
      </c>
      <c r="R1541" s="6" t="e">
        <f>VLOOKUP(E1541,'Billing Type Category'!A:C,3,0)*M1541</f>
        <v>#N/A</v>
      </c>
      <c r="S1541" s="6" t="e">
        <f>VLOOKUP($J1541,'Material category'!B:F,4,FALSE)*O1541</f>
        <v>#N/A</v>
      </c>
      <c r="T1541" s="6" t="e">
        <f t="shared" si="121"/>
        <v>#N/A</v>
      </c>
      <c r="U1541" s="6" t="e">
        <f t="shared" si="122"/>
        <v>#N/A</v>
      </c>
      <c r="V1541" s="2" t="e">
        <f>VLOOKUP($J1541,'Material category'!B:D,3,0)</f>
        <v>#N/A</v>
      </c>
      <c r="W1541" s="2" t="e">
        <f>VLOOKUP(G1541,'Cust Category'!A:C,3,0)</f>
        <v>#N/A</v>
      </c>
      <c r="X1541" s="2" t="e">
        <f>VLOOKUP(G1541,'Cust Category'!A:C,2,0)</f>
        <v>#N/A</v>
      </c>
      <c r="Y1541" s="31" t="e">
        <f t="shared" si="123"/>
        <v>#N/A</v>
      </c>
      <c r="Z1541" t="e">
        <f t="shared" si="124"/>
        <v>#N/A</v>
      </c>
    </row>
    <row r="1542" spans="1:26" hidden="1">
      <c r="A1542" s="179"/>
      <c r="B1542" s="178"/>
      <c r="C1542" s="178"/>
      <c r="D1542" s="178"/>
      <c r="E1542" s="178"/>
      <c r="F1542" s="178"/>
      <c r="G1542" s="178"/>
      <c r="H1542" s="178"/>
      <c r="I1542" s="178"/>
      <c r="J1542" s="178"/>
      <c r="K1542" s="178"/>
      <c r="L1542" s="180"/>
      <c r="M1542" s="181"/>
      <c r="N1542" s="2" t="e">
        <f>VLOOKUP($J1542,'Material category'!B:D,2,0)</f>
        <v>#N/A</v>
      </c>
      <c r="O1542" s="123" t="e">
        <f>VLOOKUP(E1542,'Billing Type Category'!A:C,3,0)*$L1542</f>
        <v>#N/A</v>
      </c>
      <c r="P1542" s="123" t="e">
        <f>VLOOKUP($J1542,'Material category'!B:F,5,FALSE)*O1542</f>
        <v>#N/A</v>
      </c>
      <c r="Q1542" s="123" t="e">
        <f t="shared" si="120"/>
        <v>#N/A</v>
      </c>
      <c r="R1542" s="6" t="e">
        <f>VLOOKUP(E1542,'Billing Type Category'!A:C,3,0)*M1542</f>
        <v>#N/A</v>
      </c>
      <c r="S1542" s="6" t="e">
        <f>VLOOKUP($J1542,'Material category'!B:F,4,FALSE)*O1542</f>
        <v>#N/A</v>
      </c>
      <c r="T1542" s="6" t="e">
        <f t="shared" si="121"/>
        <v>#N/A</v>
      </c>
      <c r="U1542" s="6" t="e">
        <f t="shared" si="122"/>
        <v>#N/A</v>
      </c>
      <c r="V1542" s="2" t="e">
        <f>VLOOKUP($J1542,'Material category'!B:D,3,0)</f>
        <v>#N/A</v>
      </c>
      <c r="W1542" s="2" t="e">
        <f>VLOOKUP(G1542,'Cust Category'!A:C,3,0)</f>
        <v>#N/A</v>
      </c>
      <c r="X1542" s="2" t="e">
        <f>VLOOKUP(G1542,'Cust Category'!A:C,2,0)</f>
        <v>#N/A</v>
      </c>
      <c r="Y1542" s="31" t="e">
        <f t="shared" si="123"/>
        <v>#N/A</v>
      </c>
      <c r="Z1542" t="e">
        <f t="shared" si="124"/>
        <v>#N/A</v>
      </c>
    </row>
    <row r="1543" spans="1:26" hidden="1">
      <c r="A1543" s="179"/>
      <c r="B1543" s="178"/>
      <c r="C1543" s="178"/>
      <c r="D1543" s="178"/>
      <c r="E1543" s="178"/>
      <c r="F1543" s="178"/>
      <c r="G1543" s="178"/>
      <c r="H1543" s="178"/>
      <c r="I1543" s="178"/>
      <c r="J1543" s="178"/>
      <c r="K1543" s="178"/>
      <c r="L1543" s="180"/>
      <c r="M1543" s="181"/>
      <c r="N1543" s="2" t="e">
        <f>VLOOKUP($J1543,'Material category'!B:D,2,0)</f>
        <v>#N/A</v>
      </c>
      <c r="O1543" s="123" t="e">
        <f>VLOOKUP(E1543,'Billing Type Category'!A:C,3,0)*$L1543</f>
        <v>#N/A</v>
      </c>
      <c r="P1543" s="123" t="e">
        <f>VLOOKUP($J1543,'Material category'!B:F,5,FALSE)*O1543</f>
        <v>#N/A</v>
      </c>
      <c r="Q1543" s="123" t="e">
        <f t="shared" si="120"/>
        <v>#N/A</v>
      </c>
      <c r="R1543" s="6" t="e">
        <f>VLOOKUP(E1543,'Billing Type Category'!A:C,3,0)*M1543</f>
        <v>#N/A</v>
      </c>
      <c r="S1543" s="6" t="e">
        <f>VLOOKUP($J1543,'Material category'!B:F,4,FALSE)*O1543</f>
        <v>#N/A</v>
      </c>
      <c r="T1543" s="6" t="e">
        <f t="shared" si="121"/>
        <v>#N/A</v>
      </c>
      <c r="U1543" s="6" t="e">
        <f t="shared" si="122"/>
        <v>#N/A</v>
      </c>
      <c r="V1543" s="2" t="e">
        <f>VLOOKUP($J1543,'Material category'!B:D,3,0)</f>
        <v>#N/A</v>
      </c>
      <c r="W1543" s="2" t="e">
        <f>VLOOKUP(G1543,'Cust Category'!A:C,3,0)</f>
        <v>#N/A</v>
      </c>
      <c r="X1543" s="2" t="e">
        <f>VLOOKUP(G1543,'Cust Category'!A:C,2,0)</f>
        <v>#N/A</v>
      </c>
      <c r="Y1543" s="31" t="e">
        <f t="shared" si="123"/>
        <v>#N/A</v>
      </c>
      <c r="Z1543" t="e">
        <f t="shared" si="124"/>
        <v>#N/A</v>
      </c>
    </row>
    <row r="1544" spans="1:26" hidden="1">
      <c r="A1544" s="179"/>
      <c r="B1544" s="178"/>
      <c r="C1544" s="178"/>
      <c r="D1544" s="178"/>
      <c r="E1544" s="178"/>
      <c r="F1544" s="178"/>
      <c r="G1544" s="178"/>
      <c r="H1544" s="178"/>
      <c r="I1544" s="178"/>
      <c r="J1544" s="178"/>
      <c r="K1544" s="178"/>
      <c r="L1544" s="180"/>
      <c r="M1544" s="181"/>
      <c r="N1544" s="2" t="e">
        <f>VLOOKUP($J1544,'Material category'!B:D,2,0)</f>
        <v>#N/A</v>
      </c>
      <c r="O1544" s="123" t="e">
        <f>VLOOKUP(E1544,'Billing Type Category'!A:C,3,0)*$L1544</f>
        <v>#N/A</v>
      </c>
      <c r="P1544" s="123" t="e">
        <f>VLOOKUP($J1544,'Material category'!B:F,5,FALSE)*O1544</f>
        <v>#N/A</v>
      </c>
      <c r="Q1544" s="123" t="e">
        <f t="shared" si="120"/>
        <v>#N/A</v>
      </c>
      <c r="R1544" s="6" t="e">
        <f>VLOOKUP(E1544,'Billing Type Category'!A:C,3,0)*M1544</f>
        <v>#N/A</v>
      </c>
      <c r="S1544" s="6" t="e">
        <f>VLOOKUP($J1544,'Material category'!B:F,4,FALSE)*O1544</f>
        <v>#N/A</v>
      </c>
      <c r="T1544" s="6" t="e">
        <f t="shared" si="121"/>
        <v>#N/A</v>
      </c>
      <c r="U1544" s="6" t="e">
        <f t="shared" si="122"/>
        <v>#N/A</v>
      </c>
      <c r="V1544" s="2" t="e">
        <f>VLOOKUP($J1544,'Material category'!B:D,3,0)</f>
        <v>#N/A</v>
      </c>
      <c r="W1544" s="2" t="e">
        <f>VLOOKUP(G1544,'Cust Category'!A:C,3,0)</f>
        <v>#N/A</v>
      </c>
      <c r="X1544" s="2" t="e">
        <f>VLOOKUP(G1544,'Cust Category'!A:C,2,0)</f>
        <v>#N/A</v>
      </c>
      <c r="Y1544" s="31" t="e">
        <f t="shared" si="123"/>
        <v>#N/A</v>
      </c>
      <c r="Z1544" t="e">
        <f t="shared" si="124"/>
        <v>#N/A</v>
      </c>
    </row>
    <row r="1545" spans="1:26" hidden="1">
      <c r="A1545" s="179"/>
      <c r="B1545" s="178"/>
      <c r="C1545" s="178"/>
      <c r="D1545" s="178"/>
      <c r="E1545" s="178"/>
      <c r="F1545" s="178"/>
      <c r="G1545" s="178"/>
      <c r="H1545" s="178"/>
      <c r="I1545" s="178"/>
      <c r="J1545" s="178"/>
      <c r="K1545" s="178"/>
      <c r="L1545" s="180"/>
      <c r="M1545" s="181"/>
      <c r="N1545" s="2" t="e">
        <f>VLOOKUP($J1545,'Material category'!B:D,2,0)</f>
        <v>#N/A</v>
      </c>
      <c r="O1545" s="123" t="e">
        <f>VLOOKUP(E1545,'Billing Type Category'!A:C,3,0)*$L1545</f>
        <v>#N/A</v>
      </c>
      <c r="P1545" s="123" t="e">
        <f>VLOOKUP($J1545,'Material category'!B:F,5,FALSE)*O1545</f>
        <v>#N/A</v>
      </c>
      <c r="Q1545" s="123" t="e">
        <f t="shared" si="120"/>
        <v>#N/A</v>
      </c>
      <c r="R1545" s="6" t="e">
        <f>VLOOKUP(E1545,'Billing Type Category'!A:C,3,0)*M1545</f>
        <v>#N/A</v>
      </c>
      <c r="S1545" s="6" t="e">
        <f>VLOOKUP($J1545,'Material category'!B:F,4,FALSE)*O1545</f>
        <v>#N/A</v>
      </c>
      <c r="T1545" s="6" t="e">
        <f t="shared" si="121"/>
        <v>#N/A</v>
      </c>
      <c r="U1545" s="6" t="e">
        <f t="shared" si="122"/>
        <v>#N/A</v>
      </c>
      <c r="V1545" s="2" t="e">
        <f>VLOOKUP($J1545,'Material category'!B:D,3,0)</f>
        <v>#N/A</v>
      </c>
      <c r="W1545" s="2" t="e">
        <f>VLOOKUP(G1545,'Cust Category'!A:C,3,0)</f>
        <v>#N/A</v>
      </c>
      <c r="X1545" s="2" t="e">
        <f>VLOOKUP(G1545,'Cust Category'!A:C,2,0)</f>
        <v>#N/A</v>
      </c>
      <c r="Y1545" s="31" t="e">
        <f t="shared" si="123"/>
        <v>#N/A</v>
      </c>
      <c r="Z1545" t="e">
        <f t="shared" si="124"/>
        <v>#N/A</v>
      </c>
    </row>
    <row r="1546" spans="1:26" hidden="1">
      <c r="A1546" s="179"/>
      <c r="B1546" s="178"/>
      <c r="C1546" s="178"/>
      <c r="D1546" s="178"/>
      <c r="E1546" s="178"/>
      <c r="F1546" s="178"/>
      <c r="G1546" s="178"/>
      <c r="H1546" s="178"/>
      <c r="I1546" s="178"/>
      <c r="J1546" s="178"/>
      <c r="K1546" s="178"/>
      <c r="L1546" s="180"/>
      <c r="M1546" s="181"/>
      <c r="N1546" s="2" t="e">
        <f>VLOOKUP($J1546,'Material category'!B:D,2,0)</f>
        <v>#N/A</v>
      </c>
      <c r="O1546" s="123" t="e">
        <f>VLOOKUP(E1546,'Billing Type Category'!A:C,3,0)*$L1546</f>
        <v>#N/A</v>
      </c>
      <c r="P1546" s="123" t="e">
        <f>VLOOKUP($J1546,'Material category'!B:F,5,FALSE)*O1546</f>
        <v>#N/A</v>
      </c>
      <c r="Q1546" s="123" t="e">
        <f t="shared" si="120"/>
        <v>#N/A</v>
      </c>
      <c r="R1546" s="6" t="e">
        <f>VLOOKUP(E1546,'Billing Type Category'!A:C,3,0)*M1546</f>
        <v>#N/A</v>
      </c>
      <c r="S1546" s="6" t="e">
        <f>VLOOKUP($J1546,'Material category'!B:F,4,FALSE)*O1546</f>
        <v>#N/A</v>
      </c>
      <c r="T1546" s="6" t="e">
        <f t="shared" si="121"/>
        <v>#N/A</v>
      </c>
      <c r="U1546" s="6" t="e">
        <f t="shared" si="122"/>
        <v>#N/A</v>
      </c>
      <c r="V1546" s="2" t="e">
        <f>VLOOKUP($J1546,'Material category'!B:D,3,0)</f>
        <v>#N/A</v>
      </c>
      <c r="W1546" s="2" t="e">
        <f>VLOOKUP(G1546,'Cust Category'!A:C,3,0)</f>
        <v>#N/A</v>
      </c>
      <c r="X1546" s="2" t="e">
        <f>VLOOKUP(G1546,'Cust Category'!A:C,2,0)</f>
        <v>#N/A</v>
      </c>
      <c r="Y1546" s="31" t="e">
        <f t="shared" si="123"/>
        <v>#N/A</v>
      </c>
      <c r="Z1546" t="e">
        <f t="shared" si="124"/>
        <v>#N/A</v>
      </c>
    </row>
    <row r="1547" spans="1:26" hidden="1">
      <c r="A1547" s="179"/>
      <c r="B1547" s="178"/>
      <c r="C1547" s="178"/>
      <c r="D1547" s="178"/>
      <c r="E1547" s="178"/>
      <c r="F1547" s="178"/>
      <c r="G1547" s="178"/>
      <c r="H1547" s="178"/>
      <c r="I1547" s="178"/>
      <c r="J1547" s="178"/>
      <c r="K1547" s="178"/>
      <c r="L1547" s="180"/>
      <c r="M1547" s="181"/>
      <c r="N1547" s="2" t="e">
        <f>VLOOKUP($J1547,'Material category'!B:D,2,0)</f>
        <v>#N/A</v>
      </c>
      <c r="O1547" s="123" t="e">
        <f>VLOOKUP(E1547,'Billing Type Category'!A:C,3,0)*$L1547</f>
        <v>#N/A</v>
      </c>
      <c r="P1547" s="123" t="e">
        <f>VLOOKUP($J1547,'Material category'!B:F,5,FALSE)*O1547</f>
        <v>#N/A</v>
      </c>
      <c r="Q1547" s="123" t="e">
        <f t="shared" si="120"/>
        <v>#N/A</v>
      </c>
      <c r="R1547" s="6" t="e">
        <f>VLOOKUP(E1547,'Billing Type Category'!A:C,3,0)*M1547</f>
        <v>#N/A</v>
      </c>
      <c r="S1547" s="6" t="e">
        <f>VLOOKUP($J1547,'Material category'!B:F,4,FALSE)*O1547</f>
        <v>#N/A</v>
      </c>
      <c r="T1547" s="6" t="e">
        <f t="shared" si="121"/>
        <v>#N/A</v>
      </c>
      <c r="U1547" s="6" t="e">
        <f t="shared" si="122"/>
        <v>#N/A</v>
      </c>
      <c r="V1547" s="2" t="e">
        <f>VLOOKUP($J1547,'Material category'!B:D,3,0)</f>
        <v>#N/A</v>
      </c>
      <c r="W1547" s="2" t="e">
        <f>VLOOKUP(G1547,'Cust Category'!A:C,3,0)</f>
        <v>#N/A</v>
      </c>
      <c r="X1547" s="2" t="e">
        <f>VLOOKUP(G1547,'Cust Category'!A:C,2,0)</f>
        <v>#N/A</v>
      </c>
      <c r="Y1547" s="31" t="e">
        <f t="shared" si="123"/>
        <v>#N/A</v>
      </c>
      <c r="Z1547" t="e">
        <f t="shared" si="124"/>
        <v>#N/A</v>
      </c>
    </row>
    <row r="1548" spans="1:26" hidden="1">
      <c r="A1548" s="179"/>
      <c r="B1548" s="178"/>
      <c r="C1548" s="178"/>
      <c r="D1548" s="178"/>
      <c r="E1548" s="178"/>
      <c r="F1548" s="178"/>
      <c r="G1548" s="178"/>
      <c r="H1548" s="178"/>
      <c r="I1548" s="178"/>
      <c r="J1548" s="178"/>
      <c r="K1548" s="178"/>
      <c r="L1548" s="180"/>
      <c r="M1548" s="181"/>
      <c r="N1548" s="2" t="e">
        <f>VLOOKUP($J1548,'Material category'!B:D,2,0)</f>
        <v>#N/A</v>
      </c>
      <c r="O1548" s="123" t="e">
        <f>VLOOKUP(E1548,'Billing Type Category'!A:C,3,0)*$L1548</f>
        <v>#N/A</v>
      </c>
      <c r="P1548" s="123" t="e">
        <f>VLOOKUP($J1548,'Material category'!B:F,5,FALSE)*O1548</f>
        <v>#N/A</v>
      </c>
      <c r="Q1548" s="123" t="e">
        <f t="shared" si="120"/>
        <v>#N/A</v>
      </c>
      <c r="R1548" s="6" t="e">
        <f>VLOOKUP(E1548,'Billing Type Category'!A:C,3,0)*M1548</f>
        <v>#N/A</v>
      </c>
      <c r="S1548" s="6" t="e">
        <f>VLOOKUP($J1548,'Material category'!B:F,4,FALSE)*O1548</f>
        <v>#N/A</v>
      </c>
      <c r="T1548" s="6" t="e">
        <f t="shared" si="121"/>
        <v>#N/A</v>
      </c>
      <c r="U1548" s="6" t="e">
        <f t="shared" si="122"/>
        <v>#N/A</v>
      </c>
      <c r="V1548" s="2" t="e">
        <f>VLOOKUP($J1548,'Material category'!B:D,3,0)</f>
        <v>#N/A</v>
      </c>
      <c r="W1548" s="2" t="e">
        <f>VLOOKUP(G1548,'Cust Category'!A:C,3,0)</f>
        <v>#N/A</v>
      </c>
      <c r="X1548" s="2" t="e">
        <f>VLOOKUP(G1548,'Cust Category'!A:C,2,0)</f>
        <v>#N/A</v>
      </c>
      <c r="Y1548" s="31" t="e">
        <f t="shared" si="123"/>
        <v>#N/A</v>
      </c>
      <c r="Z1548" t="e">
        <f t="shared" si="124"/>
        <v>#N/A</v>
      </c>
    </row>
    <row r="1549" spans="1:26" hidden="1">
      <c r="A1549" s="179"/>
      <c r="B1549" s="178"/>
      <c r="C1549" s="178"/>
      <c r="D1549" s="178"/>
      <c r="E1549" s="178"/>
      <c r="F1549" s="178"/>
      <c r="G1549" s="178"/>
      <c r="H1549" s="178"/>
      <c r="I1549" s="178"/>
      <c r="J1549" s="178"/>
      <c r="K1549" s="178"/>
      <c r="L1549" s="180"/>
      <c r="M1549" s="181"/>
      <c r="N1549" s="2" t="e">
        <f>VLOOKUP($J1549,'Material category'!B:D,2,0)</f>
        <v>#N/A</v>
      </c>
      <c r="O1549" s="123" t="e">
        <f>VLOOKUP(E1549,'Billing Type Category'!A:C,3,0)*$L1549</f>
        <v>#N/A</v>
      </c>
      <c r="P1549" s="123" t="e">
        <f>VLOOKUP($J1549,'Material category'!B:F,5,FALSE)*O1549</f>
        <v>#N/A</v>
      </c>
      <c r="Q1549" s="123" t="e">
        <f t="shared" si="120"/>
        <v>#N/A</v>
      </c>
      <c r="R1549" s="6" t="e">
        <f>VLOOKUP(E1549,'Billing Type Category'!A:C,3,0)*M1549</f>
        <v>#N/A</v>
      </c>
      <c r="S1549" s="6" t="e">
        <f>VLOOKUP($J1549,'Material category'!B:F,4,FALSE)*O1549</f>
        <v>#N/A</v>
      </c>
      <c r="T1549" s="6" t="e">
        <f t="shared" si="121"/>
        <v>#N/A</v>
      </c>
      <c r="U1549" s="6" t="e">
        <f t="shared" si="122"/>
        <v>#N/A</v>
      </c>
      <c r="V1549" s="2" t="e">
        <f>VLOOKUP($J1549,'Material category'!B:D,3,0)</f>
        <v>#N/A</v>
      </c>
      <c r="W1549" s="2" t="e">
        <f>VLOOKUP(G1549,'Cust Category'!A:C,3,0)</f>
        <v>#N/A</v>
      </c>
      <c r="X1549" s="2" t="e">
        <f>VLOOKUP(G1549,'Cust Category'!A:C,2,0)</f>
        <v>#N/A</v>
      </c>
      <c r="Y1549" s="31" t="e">
        <f t="shared" si="123"/>
        <v>#N/A</v>
      </c>
      <c r="Z1549" t="e">
        <f t="shared" si="124"/>
        <v>#N/A</v>
      </c>
    </row>
    <row r="1550" spans="1:26" hidden="1">
      <c r="A1550" s="179"/>
      <c r="B1550" s="178"/>
      <c r="C1550" s="178"/>
      <c r="D1550" s="178"/>
      <c r="E1550" s="178"/>
      <c r="F1550" s="178"/>
      <c r="G1550" s="178"/>
      <c r="H1550" s="178"/>
      <c r="I1550" s="178"/>
      <c r="J1550" s="178"/>
      <c r="K1550" s="178"/>
      <c r="L1550" s="180"/>
      <c r="M1550" s="181"/>
      <c r="N1550" s="2" t="e">
        <f>VLOOKUP($J1550,'Material category'!B:D,2,0)</f>
        <v>#N/A</v>
      </c>
      <c r="O1550" s="123" t="e">
        <f>VLOOKUP(E1550,'Billing Type Category'!A:C,3,0)*$L1550</f>
        <v>#N/A</v>
      </c>
      <c r="P1550" s="123" t="e">
        <f>VLOOKUP($J1550,'Material category'!B:F,5,FALSE)*O1550</f>
        <v>#N/A</v>
      </c>
      <c r="Q1550" s="123" t="e">
        <f t="shared" si="120"/>
        <v>#N/A</v>
      </c>
      <c r="R1550" s="6" t="e">
        <f>VLOOKUP(E1550,'Billing Type Category'!A:C,3,0)*M1550</f>
        <v>#N/A</v>
      </c>
      <c r="S1550" s="6" t="e">
        <f>VLOOKUP($J1550,'Material category'!B:F,4,FALSE)*O1550</f>
        <v>#N/A</v>
      </c>
      <c r="T1550" s="6" t="e">
        <f t="shared" si="121"/>
        <v>#N/A</v>
      </c>
      <c r="U1550" s="6" t="e">
        <f t="shared" si="122"/>
        <v>#N/A</v>
      </c>
      <c r="V1550" s="2" t="e">
        <f>VLOOKUP($J1550,'Material category'!B:D,3,0)</f>
        <v>#N/A</v>
      </c>
      <c r="W1550" s="2" t="e">
        <f>VLOOKUP(G1550,'Cust Category'!A:C,3,0)</f>
        <v>#N/A</v>
      </c>
      <c r="X1550" s="2" t="e">
        <f>VLOOKUP(G1550,'Cust Category'!A:C,2,0)</f>
        <v>#N/A</v>
      </c>
      <c r="Y1550" s="31" t="e">
        <f t="shared" si="123"/>
        <v>#N/A</v>
      </c>
      <c r="Z1550" t="e">
        <f t="shared" si="124"/>
        <v>#N/A</v>
      </c>
    </row>
    <row r="1551" spans="1:26" hidden="1">
      <c r="A1551" s="179"/>
      <c r="B1551" s="178"/>
      <c r="C1551" s="178"/>
      <c r="D1551" s="178"/>
      <c r="E1551" s="178"/>
      <c r="F1551" s="178"/>
      <c r="G1551" s="178"/>
      <c r="H1551" s="178"/>
      <c r="I1551" s="178"/>
      <c r="J1551" s="178"/>
      <c r="K1551" s="178"/>
      <c r="L1551" s="180"/>
      <c r="M1551" s="181"/>
      <c r="N1551" s="2" t="e">
        <f>VLOOKUP($J1551,'Material category'!B:D,2,0)</f>
        <v>#N/A</v>
      </c>
      <c r="O1551" s="123" t="e">
        <f>VLOOKUP(E1551,'Billing Type Category'!A:C,3,0)*$L1551</f>
        <v>#N/A</v>
      </c>
      <c r="P1551" s="123" t="e">
        <f>VLOOKUP($J1551,'Material category'!B:F,5,FALSE)*O1551</f>
        <v>#N/A</v>
      </c>
      <c r="Q1551" s="123" t="e">
        <f t="shared" si="120"/>
        <v>#N/A</v>
      </c>
      <c r="R1551" s="6" t="e">
        <f>VLOOKUP(E1551,'Billing Type Category'!A:C,3,0)*M1551</f>
        <v>#N/A</v>
      </c>
      <c r="S1551" s="6" t="e">
        <f>VLOOKUP($J1551,'Material category'!B:F,4,FALSE)*O1551</f>
        <v>#N/A</v>
      </c>
      <c r="T1551" s="6" t="e">
        <f t="shared" si="121"/>
        <v>#N/A</v>
      </c>
      <c r="U1551" s="6" t="e">
        <f t="shared" si="122"/>
        <v>#N/A</v>
      </c>
      <c r="V1551" s="2" t="e">
        <f>VLOOKUP($J1551,'Material category'!B:D,3,0)</f>
        <v>#N/A</v>
      </c>
      <c r="W1551" s="2" t="e">
        <f>VLOOKUP(G1551,'Cust Category'!A:C,3,0)</f>
        <v>#N/A</v>
      </c>
      <c r="X1551" s="2" t="e">
        <f>VLOOKUP(G1551,'Cust Category'!A:C,2,0)</f>
        <v>#N/A</v>
      </c>
      <c r="Y1551" s="31" t="e">
        <f t="shared" si="123"/>
        <v>#N/A</v>
      </c>
      <c r="Z1551" t="e">
        <f t="shared" si="124"/>
        <v>#N/A</v>
      </c>
    </row>
    <row r="1552" spans="1:26" hidden="1">
      <c r="A1552" s="179"/>
      <c r="B1552" s="178"/>
      <c r="C1552" s="178"/>
      <c r="D1552" s="178"/>
      <c r="E1552" s="178"/>
      <c r="F1552" s="178"/>
      <c r="G1552" s="178"/>
      <c r="H1552" s="178"/>
      <c r="I1552" s="178"/>
      <c r="J1552" s="178"/>
      <c r="K1552" s="178"/>
      <c r="L1552" s="180"/>
      <c r="M1552" s="181"/>
      <c r="N1552" s="2" t="e">
        <f>VLOOKUP($J1552,'Material category'!B:D,2,0)</f>
        <v>#N/A</v>
      </c>
      <c r="O1552" s="123" t="e">
        <f>VLOOKUP(E1552,'Billing Type Category'!A:C,3,0)*$L1552</f>
        <v>#N/A</v>
      </c>
      <c r="P1552" s="123" t="e">
        <f>VLOOKUP($J1552,'Material category'!B:F,5,FALSE)*O1552</f>
        <v>#N/A</v>
      </c>
      <c r="Q1552" s="123" t="e">
        <f t="shared" si="120"/>
        <v>#N/A</v>
      </c>
      <c r="R1552" s="6" t="e">
        <f>VLOOKUP(E1552,'Billing Type Category'!A:C,3,0)*M1552</f>
        <v>#N/A</v>
      </c>
      <c r="S1552" s="6" t="e">
        <f>VLOOKUP($J1552,'Material category'!B:F,4,FALSE)*O1552</f>
        <v>#N/A</v>
      </c>
      <c r="T1552" s="6" t="e">
        <f t="shared" si="121"/>
        <v>#N/A</v>
      </c>
      <c r="U1552" s="6" t="e">
        <f t="shared" si="122"/>
        <v>#N/A</v>
      </c>
      <c r="V1552" s="2" t="e">
        <f>VLOOKUP($J1552,'Material category'!B:D,3,0)</f>
        <v>#N/A</v>
      </c>
      <c r="W1552" s="2" t="e">
        <f>VLOOKUP(G1552,'Cust Category'!A:C,3,0)</f>
        <v>#N/A</v>
      </c>
      <c r="X1552" s="2" t="e">
        <f>VLOOKUP(G1552,'Cust Category'!A:C,2,0)</f>
        <v>#N/A</v>
      </c>
      <c r="Y1552" s="31" t="e">
        <f t="shared" si="123"/>
        <v>#N/A</v>
      </c>
      <c r="Z1552" t="e">
        <f t="shared" si="124"/>
        <v>#N/A</v>
      </c>
    </row>
    <row r="1553" spans="1:26" hidden="1">
      <c r="A1553" s="179"/>
      <c r="B1553" s="178"/>
      <c r="C1553" s="178"/>
      <c r="D1553" s="178"/>
      <c r="E1553" s="178"/>
      <c r="F1553" s="178"/>
      <c r="G1553" s="178"/>
      <c r="H1553" s="178"/>
      <c r="I1553" s="178"/>
      <c r="J1553" s="178"/>
      <c r="K1553" s="178"/>
      <c r="L1553" s="180"/>
      <c r="M1553" s="181"/>
      <c r="N1553" s="2" t="e">
        <f>VLOOKUP($J1553,'Material category'!B:D,2,0)</f>
        <v>#N/A</v>
      </c>
      <c r="O1553" s="123" t="e">
        <f>VLOOKUP(E1553,'Billing Type Category'!A:C,3,0)*$L1553</f>
        <v>#N/A</v>
      </c>
      <c r="P1553" s="123" t="e">
        <f>VLOOKUP($J1553,'Material category'!B:F,5,FALSE)*O1553</f>
        <v>#N/A</v>
      </c>
      <c r="Q1553" s="123" t="e">
        <f t="shared" si="120"/>
        <v>#N/A</v>
      </c>
      <c r="R1553" s="6" t="e">
        <f>VLOOKUP(E1553,'Billing Type Category'!A:C,3,0)*M1553</f>
        <v>#N/A</v>
      </c>
      <c r="S1553" s="6" t="e">
        <f>VLOOKUP($J1553,'Material category'!B:F,4,FALSE)*O1553</f>
        <v>#N/A</v>
      </c>
      <c r="T1553" s="6" t="e">
        <f t="shared" si="121"/>
        <v>#N/A</v>
      </c>
      <c r="U1553" s="6" t="e">
        <f t="shared" si="122"/>
        <v>#N/A</v>
      </c>
      <c r="V1553" s="2" t="e">
        <f>VLOOKUP($J1553,'Material category'!B:D,3,0)</f>
        <v>#N/A</v>
      </c>
      <c r="W1553" s="2" t="e">
        <f>VLOOKUP(G1553,'Cust Category'!A:C,3,0)</f>
        <v>#N/A</v>
      </c>
      <c r="X1553" s="2" t="e">
        <f>VLOOKUP(G1553,'Cust Category'!A:C,2,0)</f>
        <v>#N/A</v>
      </c>
      <c r="Y1553" s="31" t="e">
        <f t="shared" si="123"/>
        <v>#N/A</v>
      </c>
      <c r="Z1553" t="e">
        <f t="shared" si="124"/>
        <v>#N/A</v>
      </c>
    </row>
    <row r="1554" spans="1:26" hidden="1">
      <c r="A1554" s="179"/>
      <c r="B1554" s="178"/>
      <c r="C1554" s="178"/>
      <c r="D1554" s="178"/>
      <c r="E1554" s="178"/>
      <c r="F1554" s="178"/>
      <c r="G1554" s="178"/>
      <c r="H1554" s="178"/>
      <c r="I1554" s="178"/>
      <c r="J1554" s="178"/>
      <c r="K1554" s="178"/>
      <c r="L1554" s="180"/>
      <c r="M1554" s="181"/>
      <c r="N1554" s="2" t="e">
        <f>VLOOKUP($J1554,'Material category'!B:D,2,0)</f>
        <v>#N/A</v>
      </c>
      <c r="O1554" s="123" t="e">
        <f>VLOOKUP(E1554,'Billing Type Category'!A:C,3,0)*$L1554</f>
        <v>#N/A</v>
      </c>
      <c r="P1554" s="123" t="e">
        <f>VLOOKUP($J1554,'Material category'!B:F,5,FALSE)*O1554</f>
        <v>#N/A</v>
      </c>
      <c r="Q1554" s="123" t="e">
        <f t="shared" si="120"/>
        <v>#N/A</v>
      </c>
      <c r="R1554" s="6" t="e">
        <f>VLOOKUP(E1554,'Billing Type Category'!A:C,3,0)*M1554</f>
        <v>#N/A</v>
      </c>
      <c r="S1554" s="6" t="e">
        <f>VLOOKUP($J1554,'Material category'!B:F,4,FALSE)*O1554</f>
        <v>#N/A</v>
      </c>
      <c r="T1554" s="6" t="e">
        <f t="shared" si="121"/>
        <v>#N/A</v>
      </c>
      <c r="U1554" s="6" t="e">
        <f t="shared" si="122"/>
        <v>#N/A</v>
      </c>
      <c r="V1554" s="2" t="e">
        <f>VLOOKUP($J1554,'Material category'!B:D,3,0)</f>
        <v>#N/A</v>
      </c>
      <c r="W1554" s="2" t="e">
        <f>VLOOKUP(G1554,'Cust Category'!A:C,3,0)</f>
        <v>#N/A</v>
      </c>
      <c r="X1554" s="2" t="e">
        <f>VLOOKUP(G1554,'Cust Category'!A:C,2,0)</f>
        <v>#N/A</v>
      </c>
      <c r="Y1554" s="31" t="e">
        <f t="shared" si="123"/>
        <v>#N/A</v>
      </c>
      <c r="Z1554" t="e">
        <f t="shared" si="124"/>
        <v>#N/A</v>
      </c>
    </row>
    <row r="1555" spans="1:26" hidden="1">
      <c r="A1555" s="179"/>
      <c r="B1555" s="178"/>
      <c r="C1555" s="178"/>
      <c r="D1555" s="178"/>
      <c r="E1555" s="178"/>
      <c r="F1555" s="178"/>
      <c r="G1555" s="178"/>
      <c r="H1555" s="178"/>
      <c r="I1555" s="178"/>
      <c r="J1555" s="178"/>
      <c r="K1555" s="178"/>
      <c r="L1555" s="180"/>
      <c r="M1555" s="181"/>
      <c r="N1555" s="2" t="e">
        <f>VLOOKUP($J1555,'Material category'!B:D,2,0)</f>
        <v>#N/A</v>
      </c>
      <c r="O1555" s="123" t="e">
        <f>VLOOKUP(E1555,'Billing Type Category'!A:C,3,0)*$L1555</f>
        <v>#N/A</v>
      </c>
      <c r="P1555" s="123" t="e">
        <f>VLOOKUP($J1555,'Material category'!B:F,5,FALSE)*O1555</f>
        <v>#N/A</v>
      </c>
      <c r="Q1555" s="123" t="e">
        <f t="shared" si="120"/>
        <v>#N/A</v>
      </c>
      <c r="R1555" s="6" t="e">
        <f>VLOOKUP(E1555,'Billing Type Category'!A:C,3,0)*M1555</f>
        <v>#N/A</v>
      </c>
      <c r="S1555" s="6" t="e">
        <f>VLOOKUP($J1555,'Material category'!B:F,4,FALSE)*O1555</f>
        <v>#N/A</v>
      </c>
      <c r="T1555" s="6" t="e">
        <f t="shared" si="121"/>
        <v>#N/A</v>
      </c>
      <c r="U1555" s="6" t="e">
        <f t="shared" si="122"/>
        <v>#N/A</v>
      </c>
      <c r="V1555" s="2" t="e">
        <f>VLOOKUP($J1555,'Material category'!B:D,3,0)</f>
        <v>#N/A</v>
      </c>
      <c r="W1555" s="2" t="e">
        <f>VLOOKUP(G1555,'Cust Category'!A:C,3,0)</f>
        <v>#N/A</v>
      </c>
      <c r="X1555" s="2" t="e">
        <f>VLOOKUP(G1555,'Cust Category'!A:C,2,0)</f>
        <v>#N/A</v>
      </c>
      <c r="Y1555" s="31" t="e">
        <f t="shared" si="123"/>
        <v>#N/A</v>
      </c>
      <c r="Z1555" t="e">
        <f t="shared" si="124"/>
        <v>#N/A</v>
      </c>
    </row>
    <row r="1556" spans="1:26" hidden="1">
      <c r="A1556" s="179"/>
      <c r="B1556" s="178"/>
      <c r="C1556" s="178"/>
      <c r="D1556" s="178"/>
      <c r="E1556" s="178"/>
      <c r="F1556" s="178"/>
      <c r="G1556" s="178"/>
      <c r="H1556" s="178"/>
      <c r="I1556" s="178"/>
      <c r="J1556" s="178"/>
      <c r="K1556" s="178"/>
      <c r="L1556" s="180"/>
      <c r="M1556" s="181"/>
      <c r="N1556" s="2" t="e">
        <f>VLOOKUP($J1556,'Material category'!B:D,2,0)</f>
        <v>#N/A</v>
      </c>
      <c r="O1556" s="123" t="e">
        <f>VLOOKUP(E1556,'Billing Type Category'!A:C,3,0)*$L1556</f>
        <v>#N/A</v>
      </c>
      <c r="P1556" s="123" t="e">
        <f>VLOOKUP($J1556,'Material category'!B:F,5,FALSE)*O1556</f>
        <v>#N/A</v>
      </c>
      <c r="Q1556" s="123" t="e">
        <f t="shared" si="120"/>
        <v>#N/A</v>
      </c>
      <c r="R1556" s="6" t="e">
        <f>VLOOKUP(E1556,'Billing Type Category'!A:C,3,0)*M1556</f>
        <v>#N/A</v>
      </c>
      <c r="S1556" s="6" t="e">
        <f>VLOOKUP($J1556,'Material category'!B:F,4,FALSE)*O1556</f>
        <v>#N/A</v>
      </c>
      <c r="T1556" s="6" t="e">
        <f t="shared" si="121"/>
        <v>#N/A</v>
      </c>
      <c r="U1556" s="6" t="e">
        <f t="shared" si="122"/>
        <v>#N/A</v>
      </c>
      <c r="V1556" s="2" t="e">
        <f>VLOOKUP($J1556,'Material category'!B:D,3,0)</f>
        <v>#N/A</v>
      </c>
      <c r="W1556" s="2" t="e">
        <f>VLOOKUP(G1556,'Cust Category'!A:C,3,0)</f>
        <v>#N/A</v>
      </c>
      <c r="X1556" s="2" t="e">
        <f>VLOOKUP(G1556,'Cust Category'!A:C,2,0)</f>
        <v>#N/A</v>
      </c>
      <c r="Y1556" s="31" t="e">
        <f t="shared" si="123"/>
        <v>#N/A</v>
      </c>
      <c r="Z1556" t="e">
        <f t="shared" si="124"/>
        <v>#N/A</v>
      </c>
    </row>
    <row r="1557" spans="1:26" hidden="1">
      <c r="A1557" s="179"/>
      <c r="B1557" s="178"/>
      <c r="C1557" s="178"/>
      <c r="D1557" s="178"/>
      <c r="E1557" s="178"/>
      <c r="F1557" s="178"/>
      <c r="G1557" s="178"/>
      <c r="H1557" s="178"/>
      <c r="I1557" s="178"/>
      <c r="J1557" s="178"/>
      <c r="K1557" s="178"/>
      <c r="L1557" s="180"/>
      <c r="M1557" s="181"/>
      <c r="N1557" s="2" t="e">
        <f>VLOOKUP($J1557,'Material category'!B:D,2,0)</f>
        <v>#N/A</v>
      </c>
      <c r="O1557" s="123" t="e">
        <f>VLOOKUP(E1557,'Billing Type Category'!A:C,3,0)*$L1557</f>
        <v>#N/A</v>
      </c>
      <c r="P1557" s="123" t="e">
        <f>VLOOKUP($J1557,'Material category'!B:F,5,FALSE)*O1557</f>
        <v>#N/A</v>
      </c>
      <c r="Q1557" s="123" t="e">
        <f t="shared" si="120"/>
        <v>#N/A</v>
      </c>
      <c r="R1557" s="6" t="e">
        <f>VLOOKUP(E1557,'Billing Type Category'!A:C,3,0)*M1557</f>
        <v>#N/A</v>
      </c>
      <c r="S1557" s="6" t="e">
        <f>VLOOKUP($J1557,'Material category'!B:F,4,FALSE)*O1557</f>
        <v>#N/A</v>
      </c>
      <c r="T1557" s="6" t="e">
        <f t="shared" si="121"/>
        <v>#N/A</v>
      </c>
      <c r="U1557" s="6" t="e">
        <f t="shared" si="122"/>
        <v>#N/A</v>
      </c>
      <c r="V1557" s="2" t="e">
        <f>VLOOKUP($J1557,'Material category'!B:D,3,0)</f>
        <v>#N/A</v>
      </c>
      <c r="W1557" s="2" t="e">
        <f>VLOOKUP(G1557,'Cust Category'!A:C,3,0)</f>
        <v>#N/A</v>
      </c>
      <c r="X1557" s="2" t="e">
        <f>VLOOKUP(G1557,'Cust Category'!A:C,2,0)</f>
        <v>#N/A</v>
      </c>
      <c r="Y1557" s="31" t="e">
        <f t="shared" si="123"/>
        <v>#N/A</v>
      </c>
      <c r="Z1557" t="e">
        <f t="shared" si="124"/>
        <v>#N/A</v>
      </c>
    </row>
    <row r="1558" spans="1:26" hidden="1">
      <c r="A1558" s="179"/>
      <c r="B1558" s="178"/>
      <c r="C1558" s="178"/>
      <c r="D1558" s="178"/>
      <c r="E1558" s="178"/>
      <c r="F1558" s="178"/>
      <c r="G1558" s="178"/>
      <c r="H1558" s="178"/>
      <c r="I1558" s="178"/>
      <c r="J1558" s="178"/>
      <c r="K1558" s="178"/>
      <c r="L1558" s="180"/>
      <c r="M1558" s="181"/>
      <c r="N1558" s="2" t="e">
        <f>VLOOKUP($J1558,'Material category'!B:D,2,0)</f>
        <v>#N/A</v>
      </c>
      <c r="O1558" s="123" t="e">
        <f>VLOOKUP(E1558,'Billing Type Category'!A:C,3,0)*$L1558</f>
        <v>#N/A</v>
      </c>
      <c r="P1558" s="123" t="e">
        <f>VLOOKUP($J1558,'Material category'!B:F,5,FALSE)*O1558</f>
        <v>#N/A</v>
      </c>
      <c r="Q1558" s="123" t="e">
        <f t="shared" si="120"/>
        <v>#N/A</v>
      </c>
      <c r="R1558" s="6" t="e">
        <f>VLOOKUP(E1558,'Billing Type Category'!A:C,3,0)*M1558</f>
        <v>#N/A</v>
      </c>
      <c r="S1558" s="6" t="e">
        <f>VLOOKUP($J1558,'Material category'!B:F,4,FALSE)*O1558</f>
        <v>#N/A</v>
      </c>
      <c r="T1558" s="6" t="e">
        <f t="shared" si="121"/>
        <v>#N/A</v>
      </c>
      <c r="U1558" s="6" t="e">
        <f t="shared" si="122"/>
        <v>#N/A</v>
      </c>
      <c r="V1558" s="2" t="e">
        <f>VLOOKUP($J1558,'Material category'!B:D,3,0)</f>
        <v>#N/A</v>
      </c>
      <c r="W1558" s="2" t="e">
        <f>VLOOKUP(G1558,'Cust Category'!A:C,3,0)</f>
        <v>#N/A</v>
      </c>
      <c r="X1558" s="2" t="e">
        <f>VLOOKUP(G1558,'Cust Category'!A:C,2,0)</f>
        <v>#N/A</v>
      </c>
      <c r="Y1558" s="31" t="e">
        <f t="shared" si="123"/>
        <v>#N/A</v>
      </c>
      <c r="Z1558" t="e">
        <f t="shared" si="124"/>
        <v>#N/A</v>
      </c>
    </row>
    <row r="1559" spans="1:26" hidden="1">
      <c r="A1559" s="179"/>
      <c r="B1559" s="178"/>
      <c r="C1559" s="178"/>
      <c r="D1559" s="178"/>
      <c r="E1559" s="178"/>
      <c r="F1559" s="178"/>
      <c r="G1559" s="178"/>
      <c r="H1559" s="178"/>
      <c r="I1559" s="178"/>
      <c r="J1559" s="178"/>
      <c r="K1559" s="178"/>
      <c r="L1559" s="180"/>
      <c r="M1559" s="181"/>
      <c r="N1559" s="2" t="e">
        <f>VLOOKUP($J1559,'Material category'!B:D,2,0)</f>
        <v>#N/A</v>
      </c>
      <c r="O1559" s="123" t="e">
        <f>VLOOKUP(E1559,'Billing Type Category'!A:C,3,0)*$L1559</f>
        <v>#N/A</v>
      </c>
      <c r="P1559" s="123" t="e">
        <f>VLOOKUP($J1559,'Material category'!B:F,5,FALSE)*O1559</f>
        <v>#N/A</v>
      </c>
      <c r="Q1559" s="123" t="e">
        <f t="shared" si="120"/>
        <v>#N/A</v>
      </c>
      <c r="R1559" s="6" t="e">
        <f>VLOOKUP(E1559,'Billing Type Category'!A:C,3,0)*M1559</f>
        <v>#N/A</v>
      </c>
      <c r="S1559" s="6" t="e">
        <f>VLOOKUP($J1559,'Material category'!B:F,4,FALSE)*O1559</f>
        <v>#N/A</v>
      </c>
      <c r="T1559" s="6" t="e">
        <f t="shared" si="121"/>
        <v>#N/A</v>
      </c>
      <c r="U1559" s="6" t="e">
        <f t="shared" si="122"/>
        <v>#N/A</v>
      </c>
      <c r="V1559" s="2" t="e">
        <f>VLOOKUP($J1559,'Material category'!B:D,3,0)</f>
        <v>#N/A</v>
      </c>
      <c r="W1559" s="2" t="e">
        <f>VLOOKUP(G1559,'Cust Category'!A:C,3,0)</f>
        <v>#N/A</v>
      </c>
      <c r="X1559" s="2" t="e">
        <f>VLOOKUP(G1559,'Cust Category'!A:C,2,0)</f>
        <v>#N/A</v>
      </c>
      <c r="Y1559" s="31" t="e">
        <f t="shared" si="123"/>
        <v>#N/A</v>
      </c>
      <c r="Z1559" t="e">
        <f t="shared" si="124"/>
        <v>#N/A</v>
      </c>
    </row>
    <row r="1560" spans="1:26" hidden="1">
      <c r="A1560" s="179"/>
      <c r="B1560" s="178"/>
      <c r="C1560" s="178"/>
      <c r="D1560" s="178"/>
      <c r="E1560" s="178"/>
      <c r="F1560" s="178"/>
      <c r="G1560" s="178"/>
      <c r="H1560" s="178"/>
      <c r="I1560" s="178"/>
      <c r="J1560" s="178"/>
      <c r="K1560" s="178"/>
      <c r="L1560" s="180"/>
      <c r="M1560" s="181"/>
      <c r="N1560" s="2" t="e">
        <f>VLOOKUP($J1560,'Material category'!B:D,2,0)</f>
        <v>#N/A</v>
      </c>
      <c r="O1560" s="123" t="e">
        <f>VLOOKUP(E1560,'Billing Type Category'!A:C,3,0)*$L1560</f>
        <v>#N/A</v>
      </c>
      <c r="P1560" s="123" t="e">
        <f>VLOOKUP($J1560,'Material category'!B:F,5,FALSE)*O1560</f>
        <v>#N/A</v>
      </c>
      <c r="Q1560" s="123" t="e">
        <f t="shared" si="120"/>
        <v>#N/A</v>
      </c>
      <c r="R1560" s="6" t="e">
        <f>VLOOKUP(E1560,'Billing Type Category'!A:C,3,0)*M1560</f>
        <v>#N/A</v>
      </c>
      <c r="S1560" s="6" t="e">
        <f>VLOOKUP($J1560,'Material category'!B:F,4,FALSE)*O1560</f>
        <v>#N/A</v>
      </c>
      <c r="T1560" s="6" t="e">
        <f t="shared" si="121"/>
        <v>#N/A</v>
      </c>
      <c r="U1560" s="6" t="e">
        <f t="shared" si="122"/>
        <v>#N/A</v>
      </c>
      <c r="V1560" s="2" t="e">
        <f>VLOOKUP($J1560,'Material category'!B:D,3,0)</f>
        <v>#N/A</v>
      </c>
      <c r="W1560" s="2" t="e">
        <f>VLOOKUP(G1560,'Cust Category'!A:C,3,0)</f>
        <v>#N/A</v>
      </c>
      <c r="X1560" s="2" t="e">
        <f>VLOOKUP(G1560,'Cust Category'!A:C,2,0)</f>
        <v>#N/A</v>
      </c>
      <c r="Y1560" s="31" t="e">
        <f t="shared" si="123"/>
        <v>#N/A</v>
      </c>
      <c r="Z1560" t="e">
        <f t="shared" si="124"/>
        <v>#N/A</v>
      </c>
    </row>
    <row r="1561" spans="1:26" hidden="1">
      <c r="A1561" s="179"/>
      <c r="B1561" s="178"/>
      <c r="C1561" s="178"/>
      <c r="D1561" s="178"/>
      <c r="E1561" s="178"/>
      <c r="F1561" s="178"/>
      <c r="G1561" s="178"/>
      <c r="H1561" s="178"/>
      <c r="I1561" s="178"/>
      <c r="J1561" s="178"/>
      <c r="K1561" s="178"/>
      <c r="L1561" s="180"/>
      <c r="M1561" s="181"/>
      <c r="N1561" s="2" t="e">
        <f>VLOOKUP($J1561,'Material category'!B:D,2,0)</f>
        <v>#N/A</v>
      </c>
      <c r="O1561" s="123" t="e">
        <f>VLOOKUP(E1561,'Billing Type Category'!A:C,3,0)*$L1561</f>
        <v>#N/A</v>
      </c>
      <c r="P1561" s="123" t="e">
        <f>VLOOKUP($J1561,'Material category'!B:F,5,FALSE)*O1561</f>
        <v>#N/A</v>
      </c>
      <c r="Q1561" s="123" t="e">
        <f t="shared" si="120"/>
        <v>#N/A</v>
      </c>
      <c r="R1561" s="6" t="e">
        <f>VLOOKUP(E1561,'Billing Type Category'!A:C,3,0)*M1561</f>
        <v>#N/A</v>
      </c>
      <c r="S1561" s="6" t="e">
        <f>VLOOKUP($J1561,'Material category'!B:F,4,FALSE)*O1561</f>
        <v>#N/A</v>
      </c>
      <c r="T1561" s="6" t="e">
        <f t="shared" si="121"/>
        <v>#N/A</v>
      </c>
      <c r="U1561" s="6" t="e">
        <f t="shared" si="122"/>
        <v>#N/A</v>
      </c>
      <c r="V1561" s="2" t="e">
        <f>VLOOKUP($J1561,'Material category'!B:D,3,0)</f>
        <v>#N/A</v>
      </c>
      <c r="W1561" s="2" t="e">
        <f>VLOOKUP(G1561,'Cust Category'!A:C,3,0)</f>
        <v>#N/A</v>
      </c>
      <c r="X1561" s="2" t="e">
        <f>VLOOKUP(G1561,'Cust Category'!A:C,2,0)</f>
        <v>#N/A</v>
      </c>
      <c r="Y1561" s="31" t="e">
        <f t="shared" si="123"/>
        <v>#N/A</v>
      </c>
      <c r="Z1561" t="e">
        <f t="shared" si="124"/>
        <v>#N/A</v>
      </c>
    </row>
    <row r="1562" spans="1:26" hidden="1">
      <c r="A1562" s="179"/>
      <c r="B1562" s="178"/>
      <c r="C1562" s="178"/>
      <c r="D1562" s="178"/>
      <c r="E1562" s="178"/>
      <c r="F1562" s="178"/>
      <c r="G1562" s="178"/>
      <c r="H1562" s="178"/>
      <c r="I1562" s="178"/>
      <c r="J1562" s="178"/>
      <c r="K1562" s="178"/>
      <c r="L1562" s="180"/>
      <c r="M1562" s="181"/>
      <c r="N1562" s="2" t="e">
        <f>VLOOKUP($J1562,'Material category'!B:D,2,0)</f>
        <v>#N/A</v>
      </c>
      <c r="O1562" s="123" t="e">
        <f>VLOOKUP(E1562,'Billing Type Category'!A:C,3,0)*$L1562</f>
        <v>#N/A</v>
      </c>
      <c r="P1562" s="123" t="e">
        <f>VLOOKUP($J1562,'Material category'!B:F,5,FALSE)*O1562</f>
        <v>#N/A</v>
      </c>
      <c r="Q1562" s="123" t="e">
        <f t="shared" si="120"/>
        <v>#N/A</v>
      </c>
      <c r="R1562" s="6" t="e">
        <f>VLOOKUP(E1562,'Billing Type Category'!A:C,3,0)*M1562</f>
        <v>#N/A</v>
      </c>
      <c r="S1562" s="6" t="e">
        <f>VLOOKUP($J1562,'Material category'!B:F,4,FALSE)*O1562</f>
        <v>#N/A</v>
      </c>
      <c r="T1562" s="6" t="e">
        <f t="shared" si="121"/>
        <v>#N/A</v>
      </c>
      <c r="U1562" s="6" t="e">
        <f t="shared" si="122"/>
        <v>#N/A</v>
      </c>
      <c r="V1562" s="2" t="e">
        <f>VLOOKUP($J1562,'Material category'!B:D,3,0)</f>
        <v>#N/A</v>
      </c>
      <c r="W1562" s="2" t="e">
        <f>VLOOKUP(G1562,'Cust Category'!A:C,3,0)</f>
        <v>#N/A</v>
      </c>
      <c r="X1562" s="2" t="e">
        <f>VLOOKUP(G1562,'Cust Category'!A:C,2,0)</f>
        <v>#N/A</v>
      </c>
      <c r="Y1562" s="31" t="e">
        <f t="shared" si="123"/>
        <v>#N/A</v>
      </c>
      <c r="Z1562" t="e">
        <f t="shared" si="124"/>
        <v>#N/A</v>
      </c>
    </row>
    <row r="1563" spans="1:26" hidden="1">
      <c r="A1563" s="179"/>
      <c r="B1563" s="178"/>
      <c r="C1563" s="178"/>
      <c r="D1563" s="178"/>
      <c r="E1563" s="178"/>
      <c r="F1563" s="178"/>
      <c r="G1563" s="178"/>
      <c r="H1563" s="178"/>
      <c r="I1563" s="178"/>
      <c r="J1563" s="178"/>
      <c r="K1563" s="178"/>
      <c r="L1563" s="180"/>
      <c r="M1563" s="181"/>
      <c r="N1563" s="2" t="e">
        <f>VLOOKUP($J1563,'Material category'!B:D,2,0)</f>
        <v>#N/A</v>
      </c>
      <c r="O1563" s="123" t="e">
        <f>VLOOKUP(E1563,'Billing Type Category'!A:C,3,0)*$L1563</f>
        <v>#N/A</v>
      </c>
      <c r="P1563" s="123" t="e">
        <f>VLOOKUP($J1563,'Material category'!B:F,5,FALSE)*O1563</f>
        <v>#N/A</v>
      </c>
      <c r="Q1563" s="123" t="e">
        <f t="shared" si="120"/>
        <v>#N/A</v>
      </c>
      <c r="R1563" s="6" t="e">
        <f>VLOOKUP(E1563,'Billing Type Category'!A:C,3,0)*M1563</f>
        <v>#N/A</v>
      </c>
      <c r="S1563" s="6" t="e">
        <f>VLOOKUP($J1563,'Material category'!B:F,4,FALSE)*O1563</f>
        <v>#N/A</v>
      </c>
      <c r="T1563" s="6" t="e">
        <f t="shared" si="121"/>
        <v>#N/A</v>
      </c>
      <c r="U1563" s="6" t="e">
        <f t="shared" si="122"/>
        <v>#N/A</v>
      </c>
      <c r="V1563" s="2" t="e">
        <f>VLOOKUP($J1563,'Material category'!B:D,3,0)</f>
        <v>#N/A</v>
      </c>
      <c r="W1563" s="2" t="e">
        <f>VLOOKUP(G1563,'Cust Category'!A:C,3,0)</f>
        <v>#N/A</v>
      </c>
      <c r="X1563" s="2" t="e">
        <f>VLOOKUP(G1563,'Cust Category'!A:C,2,0)</f>
        <v>#N/A</v>
      </c>
      <c r="Y1563" s="31" t="e">
        <f t="shared" si="123"/>
        <v>#N/A</v>
      </c>
      <c r="Z1563" t="e">
        <f t="shared" si="124"/>
        <v>#N/A</v>
      </c>
    </row>
    <row r="1564" spans="1:26" hidden="1">
      <c r="A1564" s="179"/>
      <c r="B1564" s="178"/>
      <c r="C1564" s="178"/>
      <c r="D1564" s="178"/>
      <c r="E1564" s="178"/>
      <c r="F1564" s="178"/>
      <c r="G1564" s="178"/>
      <c r="H1564" s="178"/>
      <c r="I1564" s="178"/>
      <c r="J1564" s="178"/>
      <c r="K1564" s="178"/>
      <c r="L1564" s="180"/>
      <c r="M1564" s="181"/>
      <c r="N1564" s="2" t="e">
        <f>VLOOKUP($J1564,'Material category'!B:D,2,0)</f>
        <v>#N/A</v>
      </c>
      <c r="O1564" s="123" t="e">
        <f>VLOOKUP(E1564,'Billing Type Category'!A:C,3,0)*$L1564</f>
        <v>#N/A</v>
      </c>
      <c r="P1564" s="123" t="e">
        <f>VLOOKUP($J1564,'Material category'!B:F,5,FALSE)*O1564</f>
        <v>#N/A</v>
      </c>
      <c r="Q1564" s="123" t="e">
        <f t="shared" si="120"/>
        <v>#N/A</v>
      </c>
      <c r="R1564" s="6" t="e">
        <f>VLOOKUP(E1564,'Billing Type Category'!A:C,3,0)*M1564</f>
        <v>#N/A</v>
      </c>
      <c r="S1564" s="6" t="e">
        <f>VLOOKUP($J1564,'Material category'!B:F,4,FALSE)*O1564</f>
        <v>#N/A</v>
      </c>
      <c r="T1564" s="6" t="e">
        <f t="shared" si="121"/>
        <v>#N/A</v>
      </c>
      <c r="U1564" s="6" t="e">
        <f t="shared" si="122"/>
        <v>#N/A</v>
      </c>
      <c r="V1564" s="2" t="e">
        <f>VLOOKUP($J1564,'Material category'!B:D,3,0)</f>
        <v>#N/A</v>
      </c>
      <c r="W1564" s="2" t="e">
        <f>VLOOKUP(G1564,'Cust Category'!A:C,3,0)</f>
        <v>#N/A</v>
      </c>
      <c r="X1564" s="2" t="e">
        <f>VLOOKUP(G1564,'Cust Category'!A:C,2,0)</f>
        <v>#N/A</v>
      </c>
      <c r="Y1564" s="31" t="e">
        <f t="shared" si="123"/>
        <v>#N/A</v>
      </c>
      <c r="Z1564" t="e">
        <f t="shared" si="124"/>
        <v>#N/A</v>
      </c>
    </row>
    <row r="1565" spans="1:26" hidden="1">
      <c r="A1565" s="179"/>
      <c r="B1565" s="178"/>
      <c r="C1565" s="178"/>
      <c r="D1565" s="178"/>
      <c r="E1565" s="178"/>
      <c r="F1565" s="178"/>
      <c r="G1565" s="178"/>
      <c r="H1565" s="178"/>
      <c r="I1565" s="178"/>
      <c r="J1565" s="178"/>
      <c r="K1565" s="178"/>
      <c r="L1565" s="180"/>
      <c r="M1565" s="181"/>
      <c r="N1565" s="2" t="e">
        <f>VLOOKUP($J1565,'Material category'!B:D,2,0)</f>
        <v>#N/A</v>
      </c>
      <c r="O1565" s="123" t="e">
        <f>VLOOKUP(E1565,'Billing Type Category'!A:C,3,0)*$L1565</f>
        <v>#N/A</v>
      </c>
      <c r="P1565" s="123" t="e">
        <f>VLOOKUP($J1565,'Material category'!B:F,5,FALSE)*O1565</f>
        <v>#N/A</v>
      </c>
      <c r="Q1565" s="123" t="e">
        <f t="shared" si="120"/>
        <v>#N/A</v>
      </c>
      <c r="R1565" s="6" t="e">
        <f>VLOOKUP(E1565,'Billing Type Category'!A:C,3,0)*M1565</f>
        <v>#N/A</v>
      </c>
      <c r="S1565" s="6" t="e">
        <f>VLOOKUP($J1565,'Material category'!B:F,4,FALSE)*O1565</f>
        <v>#N/A</v>
      </c>
      <c r="T1565" s="6" t="e">
        <f t="shared" si="121"/>
        <v>#N/A</v>
      </c>
      <c r="U1565" s="6" t="e">
        <f t="shared" si="122"/>
        <v>#N/A</v>
      </c>
      <c r="V1565" s="2" t="e">
        <f>VLOOKUP($J1565,'Material category'!B:D,3,0)</f>
        <v>#N/A</v>
      </c>
      <c r="W1565" s="2" t="e">
        <f>VLOOKUP(G1565,'Cust Category'!A:C,3,0)</f>
        <v>#N/A</v>
      </c>
      <c r="X1565" s="2" t="e">
        <f>VLOOKUP(G1565,'Cust Category'!A:C,2,0)</f>
        <v>#N/A</v>
      </c>
      <c r="Y1565" s="31" t="e">
        <f t="shared" si="123"/>
        <v>#N/A</v>
      </c>
      <c r="Z1565" t="e">
        <f t="shared" si="124"/>
        <v>#N/A</v>
      </c>
    </row>
    <row r="1566" spans="1:26" hidden="1">
      <c r="A1566" s="179"/>
      <c r="B1566" s="178"/>
      <c r="C1566" s="178"/>
      <c r="D1566" s="178"/>
      <c r="E1566" s="178"/>
      <c r="F1566" s="178"/>
      <c r="G1566" s="178"/>
      <c r="H1566" s="178"/>
      <c r="I1566" s="178"/>
      <c r="J1566" s="178"/>
      <c r="K1566" s="178"/>
      <c r="L1566" s="180"/>
      <c r="M1566" s="181"/>
      <c r="N1566" s="2" t="e">
        <f>VLOOKUP($J1566,'Material category'!B:D,2,0)</f>
        <v>#N/A</v>
      </c>
      <c r="O1566" s="123" t="e">
        <f>VLOOKUP(E1566,'Billing Type Category'!A:C,3,0)*$L1566</f>
        <v>#N/A</v>
      </c>
      <c r="P1566" s="123" t="e">
        <f>VLOOKUP($J1566,'Material category'!B:F,5,FALSE)*O1566</f>
        <v>#N/A</v>
      </c>
      <c r="Q1566" s="123" t="e">
        <f t="shared" si="120"/>
        <v>#N/A</v>
      </c>
      <c r="R1566" s="6" t="e">
        <f>VLOOKUP(E1566,'Billing Type Category'!A:C,3,0)*M1566</f>
        <v>#N/A</v>
      </c>
      <c r="S1566" s="6" t="e">
        <f>VLOOKUP($J1566,'Material category'!B:F,4,FALSE)*O1566</f>
        <v>#N/A</v>
      </c>
      <c r="T1566" s="6" t="e">
        <f t="shared" si="121"/>
        <v>#N/A</v>
      </c>
      <c r="U1566" s="6" t="e">
        <f t="shared" si="122"/>
        <v>#N/A</v>
      </c>
      <c r="V1566" s="2" t="e">
        <f>VLOOKUP($J1566,'Material category'!B:D,3,0)</f>
        <v>#N/A</v>
      </c>
      <c r="W1566" s="2" t="e">
        <f>VLOOKUP(G1566,'Cust Category'!A:C,3,0)</f>
        <v>#N/A</v>
      </c>
      <c r="X1566" s="2" t="e">
        <f>VLOOKUP(G1566,'Cust Category'!A:C,2,0)</f>
        <v>#N/A</v>
      </c>
      <c r="Y1566" s="31" t="e">
        <f t="shared" si="123"/>
        <v>#N/A</v>
      </c>
      <c r="Z1566" t="e">
        <f t="shared" si="124"/>
        <v>#N/A</v>
      </c>
    </row>
    <row r="1567" spans="1:26" hidden="1">
      <c r="A1567" s="179"/>
      <c r="B1567" s="178"/>
      <c r="C1567" s="178"/>
      <c r="D1567" s="178"/>
      <c r="E1567" s="178"/>
      <c r="F1567" s="178"/>
      <c r="G1567" s="178"/>
      <c r="H1567" s="178"/>
      <c r="I1567" s="178"/>
      <c r="J1567" s="178"/>
      <c r="K1567" s="178"/>
      <c r="L1567" s="180"/>
      <c r="M1567" s="181"/>
      <c r="N1567" s="2" t="e">
        <f>VLOOKUP($J1567,'Material category'!B:D,2,0)</f>
        <v>#N/A</v>
      </c>
      <c r="O1567" s="123" t="e">
        <f>VLOOKUP(E1567,'Billing Type Category'!A:C,3,0)*$L1567</f>
        <v>#N/A</v>
      </c>
      <c r="P1567" s="123" t="e">
        <f>VLOOKUP($J1567,'Material category'!B:F,5,FALSE)*O1567</f>
        <v>#N/A</v>
      </c>
      <c r="Q1567" s="123" t="e">
        <f t="shared" si="120"/>
        <v>#N/A</v>
      </c>
      <c r="R1567" s="6" t="e">
        <f>VLOOKUP(E1567,'Billing Type Category'!A:C,3,0)*M1567</f>
        <v>#N/A</v>
      </c>
      <c r="S1567" s="6" t="e">
        <f>VLOOKUP($J1567,'Material category'!B:F,4,FALSE)*O1567</f>
        <v>#N/A</v>
      </c>
      <c r="T1567" s="6" t="e">
        <f t="shared" si="121"/>
        <v>#N/A</v>
      </c>
      <c r="U1567" s="6" t="e">
        <f t="shared" si="122"/>
        <v>#N/A</v>
      </c>
      <c r="V1567" s="2" t="e">
        <f>VLOOKUP($J1567,'Material category'!B:D,3,0)</f>
        <v>#N/A</v>
      </c>
      <c r="W1567" s="2" t="e">
        <f>VLOOKUP(G1567,'Cust Category'!A:C,3,0)</f>
        <v>#N/A</v>
      </c>
      <c r="X1567" s="2" t="e">
        <f>VLOOKUP(G1567,'Cust Category'!A:C,2,0)</f>
        <v>#N/A</v>
      </c>
      <c r="Y1567" s="31" t="e">
        <f t="shared" si="123"/>
        <v>#N/A</v>
      </c>
      <c r="Z1567" t="e">
        <f t="shared" si="124"/>
        <v>#N/A</v>
      </c>
    </row>
    <row r="1568" spans="1:26" hidden="1">
      <c r="A1568" s="179"/>
      <c r="B1568" s="178"/>
      <c r="C1568" s="178"/>
      <c r="D1568" s="178"/>
      <c r="E1568" s="178"/>
      <c r="F1568" s="178"/>
      <c r="G1568" s="178"/>
      <c r="H1568" s="178"/>
      <c r="I1568" s="178"/>
      <c r="J1568" s="178"/>
      <c r="K1568" s="178"/>
      <c r="L1568" s="180"/>
      <c r="M1568" s="181"/>
      <c r="N1568" s="2" t="e">
        <f>VLOOKUP($J1568,'Material category'!B:D,2,0)</f>
        <v>#N/A</v>
      </c>
      <c r="O1568" s="123" t="e">
        <f>VLOOKUP(E1568,'Billing Type Category'!A:C,3,0)*$L1568</f>
        <v>#N/A</v>
      </c>
      <c r="P1568" s="123" t="e">
        <f>VLOOKUP($J1568,'Material category'!B:F,5,FALSE)*O1568</f>
        <v>#N/A</v>
      </c>
      <c r="Q1568" s="123" t="e">
        <f t="shared" si="120"/>
        <v>#N/A</v>
      </c>
      <c r="R1568" s="6" t="e">
        <f>VLOOKUP(E1568,'Billing Type Category'!A:C,3,0)*M1568</f>
        <v>#N/A</v>
      </c>
      <c r="S1568" s="6" t="e">
        <f>VLOOKUP($J1568,'Material category'!B:F,4,FALSE)*O1568</f>
        <v>#N/A</v>
      </c>
      <c r="T1568" s="6" t="e">
        <f t="shared" si="121"/>
        <v>#N/A</v>
      </c>
      <c r="U1568" s="6" t="e">
        <f t="shared" si="122"/>
        <v>#N/A</v>
      </c>
      <c r="V1568" s="2" t="e">
        <f>VLOOKUP($J1568,'Material category'!B:D,3,0)</f>
        <v>#N/A</v>
      </c>
      <c r="W1568" s="2" t="e">
        <f>VLOOKUP(G1568,'Cust Category'!A:C,3,0)</f>
        <v>#N/A</v>
      </c>
      <c r="X1568" s="2" t="e">
        <f>VLOOKUP(G1568,'Cust Category'!A:C,2,0)</f>
        <v>#N/A</v>
      </c>
      <c r="Y1568" s="31" t="e">
        <f t="shared" si="123"/>
        <v>#N/A</v>
      </c>
      <c r="Z1568" t="e">
        <f t="shared" si="124"/>
        <v>#N/A</v>
      </c>
    </row>
    <row r="1569" spans="1:26" hidden="1">
      <c r="A1569" s="179"/>
      <c r="B1569" s="178"/>
      <c r="C1569" s="178"/>
      <c r="D1569" s="178"/>
      <c r="E1569" s="178"/>
      <c r="F1569" s="178"/>
      <c r="G1569" s="178"/>
      <c r="H1569" s="178"/>
      <c r="I1569" s="178"/>
      <c r="J1569" s="178"/>
      <c r="K1569" s="178"/>
      <c r="L1569" s="180"/>
      <c r="M1569" s="181"/>
      <c r="N1569" s="2" t="e">
        <f>VLOOKUP($J1569,'Material category'!B:D,2,0)</f>
        <v>#N/A</v>
      </c>
      <c r="O1569" s="123" t="e">
        <f>VLOOKUP(E1569,'Billing Type Category'!A:C,3,0)*$L1569</f>
        <v>#N/A</v>
      </c>
      <c r="P1569" s="123" t="e">
        <f>VLOOKUP($J1569,'Material category'!B:F,5,FALSE)*O1569</f>
        <v>#N/A</v>
      </c>
      <c r="Q1569" s="123" t="e">
        <f t="shared" si="120"/>
        <v>#N/A</v>
      </c>
      <c r="R1569" s="6" t="e">
        <f>VLOOKUP(E1569,'Billing Type Category'!A:C,3,0)*M1569</f>
        <v>#N/A</v>
      </c>
      <c r="S1569" s="6" t="e">
        <f>VLOOKUP($J1569,'Material category'!B:F,4,FALSE)*O1569</f>
        <v>#N/A</v>
      </c>
      <c r="T1569" s="6" t="e">
        <f t="shared" si="121"/>
        <v>#N/A</v>
      </c>
      <c r="U1569" s="6" t="e">
        <f t="shared" si="122"/>
        <v>#N/A</v>
      </c>
      <c r="V1569" s="2" t="e">
        <f>VLOOKUP($J1569,'Material category'!B:D,3,0)</f>
        <v>#N/A</v>
      </c>
      <c r="W1569" s="2" t="e">
        <f>VLOOKUP(G1569,'Cust Category'!A:C,3,0)</f>
        <v>#N/A</v>
      </c>
      <c r="X1569" s="2" t="e">
        <f>VLOOKUP(G1569,'Cust Category'!A:C,2,0)</f>
        <v>#N/A</v>
      </c>
      <c r="Y1569" s="31" t="e">
        <f t="shared" si="123"/>
        <v>#N/A</v>
      </c>
      <c r="Z1569" t="e">
        <f t="shared" si="124"/>
        <v>#N/A</v>
      </c>
    </row>
    <row r="1570" spans="1:26" hidden="1">
      <c r="A1570" s="179"/>
      <c r="B1570" s="178"/>
      <c r="C1570" s="178"/>
      <c r="D1570" s="178"/>
      <c r="E1570" s="178"/>
      <c r="F1570" s="178"/>
      <c r="G1570" s="178"/>
      <c r="H1570" s="178"/>
      <c r="I1570" s="178"/>
      <c r="J1570" s="178"/>
      <c r="K1570" s="178"/>
      <c r="L1570" s="180"/>
      <c r="M1570" s="181"/>
      <c r="N1570" s="2" t="e">
        <f>VLOOKUP($J1570,'Material category'!B:D,2,0)</f>
        <v>#N/A</v>
      </c>
      <c r="O1570" s="123" t="e">
        <f>VLOOKUP(E1570,'Billing Type Category'!A:C,3,0)*$L1570</f>
        <v>#N/A</v>
      </c>
      <c r="P1570" s="123" t="e">
        <f>VLOOKUP($J1570,'Material category'!B:F,5,FALSE)*O1570</f>
        <v>#N/A</v>
      </c>
      <c r="Q1570" s="123" t="e">
        <f t="shared" si="120"/>
        <v>#N/A</v>
      </c>
      <c r="R1570" s="6" t="e">
        <f>VLOOKUP(E1570,'Billing Type Category'!A:C,3,0)*M1570</f>
        <v>#N/A</v>
      </c>
      <c r="S1570" s="6" t="e">
        <f>VLOOKUP($J1570,'Material category'!B:F,4,FALSE)*O1570</f>
        <v>#N/A</v>
      </c>
      <c r="T1570" s="6" t="e">
        <f t="shared" si="121"/>
        <v>#N/A</v>
      </c>
      <c r="U1570" s="6" t="e">
        <f t="shared" si="122"/>
        <v>#N/A</v>
      </c>
      <c r="V1570" s="2" t="e">
        <f>VLOOKUP($J1570,'Material category'!B:D,3,0)</f>
        <v>#N/A</v>
      </c>
      <c r="W1570" s="2" t="e">
        <f>VLOOKUP(G1570,'Cust Category'!A:C,3,0)</f>
        <v>#N/A</v>
      </c>
      <c r="X1570" s="2" t="e">
        <f>VLOOKUP(G1570,'Cust Category'!A:C,2,0)</f>
        <v>#N/A</v>
      </c>
      <c r="Y1570" s="31" t="e">
        <f t="shared" si="123"/>
        <v>#N/A</v>
      </c>
      <c r="Z1570" t="e">
        <f t="shared" si="124"/>
        <v>#N/A</v>
      </c>
    </row>
    <row r="1571" spans="1:26" hidden="1">
      <c r="A1571" s="179"/>
      <c r="B1571" s="178"/>
      <c r="C1571" s="178"/>
      <c r="D1571" s="178"/>
      <c r="E1571" s="178"/>
      <c r="F1571" s="178"/>
      <c r="G1571" s="178"/>
      <c r="H1571" s="178"/>
      <c r="I1571" s="178"/>
      <c r="J1571" s="178"/>
      <c r="K1571" s="178"/>
      <c r="L1571" s="180"/>
      <c r="M1571" s="181"/>
      <c r="N1571" s="2" t="e">
        <f>VLOOKUP($J1571,'Material category'!B:D,2,0)</f>
        <v>#N/A</v>
      </c>
      <c r="O1571" s="123" t="e">
        <f>VLOOKUP(E1571,'Billing Type Category'!A:C,3,0)*$L1571</f>
        <v>#N/A</v>
      </c>
      <c r="P1571" s="123" t="e">
        <f>VLOOKUP($J1571,'Material category'!B:F,5,FALSE)*O1571</f>
        <v>#N/A</v>
      </c>
      <c r="Q1571" s="123" t="e">
        <f t="shared" si="120"/>
        <v>#N/A</v>
      </c>
      <c r="R1571" s="6" t="e">
        <f>VLOOKUP(E1571,'Billing Type Category'!A:C,3,0)*M1571</f>
        <v>#N/A</v>
      </c>
      <c r="S1571" s="6" t="e">
        <f>VLOOKUP($J1571,'Material category'!B:F,4,FALSE)*O1571</f>
        <v>#N/A</v>
      </c>
      <c r="T1571" s="6" t="e">
        <f t="shared" si="121"/>
        <v>#N/A</v>
      </c>
      <c r="U1571" s="6" t="e">
        <f t="shared" si="122"/>
        <v>#N/A</v>
      </c>
      <c r="V1571" s="2" t="e">
        <f>VLOOKUP($J1571,'Material category'!B:D,3,0)</f>
        <v>#N/A</v>
      </c>
      <c r="W1571" s="2" t="e">
        <f>VLOOKUP(G1571,'Cust Category'!A:C,3,0)</f>
        <v>#N/A</v>
      </c>
      <c r="X1571" s="2" t="e">
        <f>VLOOKUP(G1571,'Cust Category'!A:C,2,0)</f>
        <v>#N/A</v>
      </c>
      <c r="Y1571" s="31" t="e">
        <f t="shared" si="123"/>
        <v>#N/A</v>
      </c>
      <c r="Z1571" t="e">
        <f t="shared" si="124"/>
        <v>#N/A</v>
      </c>
    </row>
    <row r="1572" spans="1:26" hidden="1">
      <c r="A1572" s="179"/>
      <c r="B1572" s="178"/>
      <c r="C1572" s="178"/>
      <c r="D1572" s="178"/>
      <c r="E1572" s="178"/>
      <c r="F1572" s="178"/>
      <c r="G1572" s="178"/>
      <c r="H1572" s="178"/>
      <c r="I1572" s="178"/>
      <c r="J1572" s="178"/>
      <c r="K1572" s="178"/>
      <c r="L1572" s="180"/>
      <c r="M1572" s="181"/>
      <c r="N1572" s="2" t="e">
        <f>VLOOKUP($J1572,'Material category'!B:D,2,0)</f>
        <v>#N/A</v>
      </c>
      <c r="O1572" s="123" t="e">
        <f>VLOOKUP(E1572,'Billing Type Category'!A:C,3,0)*$L1572</f>
        <v>#N/A</v>
      </c>
      <c r="P1572" s="123" t="e">
        <f>VLOOKUP($J1572,'Material category'!B:F,5,FALSE)*O1572</f>
        <v>#N/A</v>
      </c>
      <c r="Q1572" s="123" t="e">
        <f t="shared" si="120"/>
        <v>#N/A</v>
      </c>
      <c r="R1572" s="6" t="e">
        <f>VLOOKUP(E1572,'Billing Type Category'!A:C,3,0)*M1572</f>
        <v>#N/A</v>
      </c>
      <c r="S1572" s="6" t="e">
        <f>VLOOKUP($J1572,'Material category'!B:F,4,FALSE)*O1572</f>
        <v>#N/A</v>
      </c>
      <c r="T1572" s="6" t="e">
        <f t="shared" si="121"/>
        <v>#N/A</v>
      </c>
      <c r="U1572" s="6" t="e">
        <f t="shared" si="122"/>
        <v>#N/A</v>
      </c>
      <c r="V1572" s="2" t="e">
        <f>VLOOKUP($J1572,'Material category'!B:D,3,0)</f>
        <v>#N/A</v>
      </c>
      <c r="W1572" s="2" t="e">
        <f>VLOOKUP(G1572,'Cust Category'!A:C,3,0)</f>
        <v>#N/A</v>
      </c>
      <c r="X1572" s="2" t="e">
        <f>VLOOKUP(G1572,'Cust Category'!A:C,2,0)</f>
        <v>#N/A</v>
      </c>
      <c r="Y1572" s="31" t="e">
        <f t="shared" si="123"/>
        <v>#N/A</v>
      </c>
      <c r="Z1572" t="e">
        <f t="shared" si="124"/>
        <v>#N/A</v>
      </c>
    </row>
    <row r="1573" spans="1:26" hidden="1">
      <c r="A1573" s="179"/>
      <c r="B1573" s="178"/>
      <c r="C1573" s="178"/>
      <c r="D1573" s="178"/>
      <c r="E1573" s="178"/>
      <c r="F1573" s="178"/>
      <c r="G1573" s="178"/>
      <c r="H1573" s="178"/>
      <c r="I1573" s="178"/>
      <c r="J1573" s="178"/>
      <c r="K1573" s="178"/>
      <c r="L1573" s="180"/>
      <c r="M1573" s="181"/>
      <c r="N1573" s="2" t="e">
        <f>VLOOKUP($J1573,'Material category'!B:D,2,0)</f>
        <v>#N/A</v>
      </c>
      <c r="O1573" s="123" t="e">
        <f>VLOOKUP(E1573,'Billing Type Category'!A:C,3,0)*$L1573</f>
        <v>#N/A</v>
      </c>
      <c r="P1573" s="123" t="e">
        <f>VLOOKUP($J1573,'Material category'!B:F,5,FALSE)*O1573</f>
        <v>#N/A</v>
      </c>
      <c r="Q1573" s="123" t="e">
        <f t="shared" si="120"/>
        <v>#N/A</v>
      </c>
      <c r="R1573" s="6" t="e">
        <f>VLOOKUP(E1573,'Billing Type Category'!A:C,3,0)*M1573</f>
        <v>#N/A</v>
      </c>
      <c r="S1573" s="6" t="e">
        <f>VLOOKUP($J1573,'Material category'!B:F,4,FALSE)*O1573</f>
        <v>#N/A</v>
      </c>
      <c r="T1573" s="6" t="e">
        <f t="shared" si="121"/>
        <v>#N/A</v>
      </c>
      <c r="U1573" s="6" t="e">
        <f t="shared" si="122"/>
        <v>#N/A</v>
      </c>
      <c r="V1573" s="2" t="e">
        <f>VLOOKUP($J1573,'Material category'!B:D,3,0)</f>
        <v>#N/A</v>
      </c>
      <c r="W1573" s="2" t="e">
        <f>VLOOKUP(G1573,'Cust Category'!A:C,3,0)</f>
        <v>#N/A</v>
      </c>
      <c r="X1573" s="2" t="e">
        <f>VLOOKUP(G1573,'Cust Category'!A:C,2,0)</f>
        <v>#N/A</v>
      </c>
      <c r="Y1573" s="31" t="e">
        <f t="shared" si="123"/>
        <v>#N/A</v>
      </c>
      <c r="Z1573" t="e">
        <f t="shared" si="124"/>
        <v>#N/A</v>
      </c>
    </row>
    <row r="1574" spans="1:26" hidden="1">
      <c r="A1574" s="179"/>
      <c r="B1574" s="178"/>
      <c r="C1574" s="178"/>
      <c r="D1574" s="178"/>
      <c r="E1574" s="178"/>
      <c r="F1574" s="178"/>
      <c r="G1574" s="178"/>
      <c r="H1574" s="178"/>
      <c r="I1574" s="178"/>
      <c r="J1574" s="178"/>
      <c r="K1574" s="178"/>
      <c r="L1574" s="180"/>
      <c r="M1574" s="181"/>
      <c r="N1574" s="2" t="e">
        <f>VLOOKUP($J1574,'Material category'!B:D,2,0)</f>
        <v>#N/A</v>
      </c>
      <c r="O1574" s="123" t="e">
        <f>VLOOKUP(E1574,'Billing Type Category'!A:C,3,0)*$L1574</f>
        <v>#N/A</v>
      </c>
      <c r="P1574" s="123" t="e">
        <f>VLOOKUP($J1574,'Material category'!B:F,5,FALSE)*O1574</f>
        <v>#N/A</v>
      </c>
      <c r="Q1574" s="123" t="e">
        <f t="shared" si="120"/>
        <v>#N/A</v>
      </c>
      <c r="R1574" s="6" t="e">
        <f>VLOOKUP(E1574,'Billing Type Category'!A:C,3,0)*M1574</f>
        <v>#N/A</v>
      </c>
      <c r="S1574" s="6" t="e">
        <f>VLOOKUP($J1574,'Material category'!B:F,4,FALSE)*O1574</f>
        <v>#N/A</v>
      </c>
      <c r="T1574" s="6" t="e">
        <f t="shared" si="121"/>
        <v>#N/A</v>
      </c>
      <c r="U1574" s="6" t="e">
        <f t="shared" si="122"/>
        <v>#N/A</v>
      </c>
      <c r="V1574" s="2" t="e">
        <f>VLOOKUP($J1574,'Material category'!B:D,3,0)</f>
        <v>#N/A</v>
      </c>
      <c r="W1574" s="2" t="e">
        <f>VLOOKUP(G1574,'Cust Category'!A:C,3,0)</f>
        <v>#N/A</v>
      </c>
      <c r="X1574" s="2" t="e">
        <f>VLOOKUP(G1574,'Cust Category'!A:C,2,0)</f>
        <v>#N/A</v>
      </c>
      <c r="Y1574" s="31" t="e">
        <f t="shared" si="123"/>
        <v>#N/A</v>
      </c>
      <c r="Z1574" t="e">
        <f t="shared" si="124"/>
        <v>#N/A</v>
      </c>
    </row>
    <row r="1575" spans="1:26" hidden="1">
      <c r="A1575" s="179"/>
      <c r="B1575" s="178"/>
      <c r="C1575" s="178"/>
      <c r="D1575" s="178"/>
      <c r="E1575" s="178"/>
      <c r="F1575" s="178"/>
      <c r="G1575" s="178"/>
      <c r="H1575" s="178"/>
      <c r="I1575" s="178"/>
      <c r="J1575" s="178"/>
      <c r="K1575" s="178"/>
      <c r="L1575" s="180"/>
      <c r="M1575" s="181"/>
      <c r="N1575" s="2" t="e">
        <f>VLOOKUP($J1575,'Material category'!B:D,2,0)</f>
        <v>#N/A</v>
      </c>
      <c r="O1575" s="123" t="e">
        <f>VLOOKUP(E1575,'Billing Type Category'!A:C,3,0)*$L1575</f>
        <v>#N/A</v>
      </c>
      <c r="P1575" s="123" t="e">
        <f>VLOOKUP($J1575,'Material category'!B:F,5,FALSE)*O1575</f>
        <v>#N/A</v>
      </c>
      <c r="Q1575" s="123" t="e">
        <f t="shared" si="120"/>
        <v>#N/A</v>
      </c>
      <c r="R1575" s="6" t="e">
        <f>VLOOKUP(E1575,'Billing Type Category'!A:C,3,0)*M1575</f>
        <v>#N/A</v>
      </c>
      <c r="S1575" s="6" t="e">
        <f>VLOOKUP($J1575,'Material category'!B:F,4,FALSE)*O1575</f>
        <v>#N/A</v>
      </c>
      <c r="T1575" s="6" t="e">
        <f t="shared" si="121"/>
        <v>#N/A</v>
      </c>
      <c r="U1575" s="6" t="e">
        <f t="shared" si="122"/>
        <v>#N/A</v>
      </c>
      <c r="V1575" s="2" t="e">
        <f>VLOOKUP($J1575,'Material category'!B:D,3,0)</f>
        <v>#N/A</v>
      </c>
      <c r="W1575" s="2" t="e">
        <f>VLOOKUP(G1575,'Cust Category'!A:C,3,0)</f>
        <v>#N/A</v>
      </c>
      <c r="X1575" s="2" t="e">
        <f>VLOOKUP(G1575,'Cust Category'!A:C,2,0)</f>
        <v>#N/A</v>
      </c>
      <c r="Y1575" s="31" t="e">
        <f t="shared" si="123"/>
        <v>#N/A</v>
      </c>
      <c r="Z1575" t="e">
        <f t="shared" si="124"/>
        <v>#N/A</v>
      </c>
    </row>
    <row r="1576" spans="1:26" hidden="1">
      <c r="A1576" s="179"/>
      <c r="B1576" s="178"/>
      <c r="C1576" s="178"/>
      <c r="D1576" s="178"/>
      <c r="E1576" s="178"/>
      <c r="F1576" s="178"/>
      <c r="G1576" s="178"/>
      <c r="H1576" s="178"/>
      <c r="I1576" s="178"/>
      <c r="J1576" s="178"/>
      <c r="K1576" s="178"/>
      <c r="L1576" s="180"/>
      <c r="M1576" s="181"/>
      <c r="N1576" s="2" t="e">
        <f>VLOOKUP($J1576,'Material category'!B:D,2,0)</f>
        <v>#N/A</v>
      </c>
      <c r="O1576" s="123" t="e">
        <f>VLOOKUP(E1576,'Billing Type Category'!A:C,3,0)*$L1576</f>
        <v>#N/A</v>
      </c>
      <c r="P1576" s="123" t="e">
        <f>VLOOKUP($J1576,'Material category'!B:F,5,FALSE)*O1576</f>
        <v>#N/A</v>
      </c>
      <c r="Q1576" s="123" t="e">
        <f t="shared" si="120"/>
        <v>#N/A</v>
      </c>
      <c r="R1576" s="6" t="e">
        <f>VLOOKUP(E1576,'Billing Type Category'!A:C,3,0)*M1576</f>
        <v>#N/A</v>
      </c>
      <c r="S1576" s="6" t="e">
        <f>VLOOKUP($J1576,'Material category'!B:F,4,FALSE)*O1576</f>
        <v>#N/A</v>
      </c>
      <c r="T1576" s="6" t="e">
        <f t="shared" si="121"/>
        <v>#N/A</v>
      </c>
      <c r="U1576" s="6" t="e">
        <f t="shared" si="122"/>
        <v>#N/A</v>
      </c>
      <c r="V1576" s="2" t="e">
        <f>VLOOKUP($J1576,'Material category'!B:D,3,0)</f>
        <v>#N/A</v>
      </c>
      <c r="W1576" s="2" t="e">
        <f>VLOOKUP(G1576,'Cust Category'!A:C,3,0)</f>
        <v>#N/A</v>
      </c>
      <c r="X1576" s="2" t="e">
        <f>VLOOKUP(G1576,'Cust Category'!A:C,2,0)</f>
        <v>#N/A</v>
      </c>
      <c r="Y1576" s="31" t="e">
        <f t="shared" si="123"/>
        <v>#N/A</v>
      </c>
      <c r="Z1576" t="e">
        <f t="shared" si="124"/>
        <v>#N/A</v>
      </c>
    </row>
    <row r="1577" spans="1:26" hidden="1">
      <c r="A1577" s="179"/>
      <c r="B1577" s="178"/>
      <c r="C1577" s="178"/>
      <c r="D1577" s="178"/>
      <c r="E1577" s="178"/>
      <c r="F1577" s="178"/>
      <c r="G1577" s="178"/>
      <c r="H1577" s="178"/>
      <c r="I1577" s="178"/>
      <c r="J1577" s="178"/>
      <c r="K1577" s="178"/>
      <c r="L1577" s="180"/>
      <c r="M1577" s="181"/>
      <c r="N1577" s="2" t="e">
        <f>VLOOKUP($J1577,'Material category'!B:D,2,0)</f>
        <v>#N/A</v>
      </c>
      <c r="O1577" s="123" t="e">
        <f>VLOOKUP(E1577,'Billing Type Category'!A:C,3,0)*$L1577</f>
        <v>#N/A</v>
      </c>
      <c r="P1577" s="123" t="e">
        <f>VLOOKUP($J1577,'Material category'!B:F,5,FALSE)*O1577</f>
        <v>#N/A</v>
      </c>
      <c r="Q1577" s="123" t="e">
        <f t="shared" si="120"/>
        <v>#N/A</v>
      </c>
      <c r="R1577" s="6" t="e">
        <f>VLOOKUP(E1577,'Billing Type Category'!A:C,3,0)*M1577</f>
        <v>#N/A</v>
      </c>
      <c r="S1577" s="6" t="e">
        <f>VLOOKUP($J1577,'Material category'!B:F,4,FALSE)*O1577</f>
        <v>#N/A</v>
      </c>
      <c r="T1577" s="6" t="e">
        <f t="shared" si="121"/>
        <v>#N/A</v>
      </c>
      <c r="U1577" s="6" t="e">
        <f t="shared" si="122"/>
        <v>#N/A</v>
      </c>
      <c r="V1577" s="2" t="e">
        <f>VLOOKUP($J1577,'Material category'!B:D,3,0)</f>
        <v>#N/A</v>
      </c>
      <c r="W1577" s="2" t="e">
        <f>VLOOKUP(G1577,'Cust Category'!A:C,3,0)</f>
        <v>#N/A</v>
      </c>
      <c r="X1577" s="2" t="e">
        <f>VLOOKUP(G1577,'Cust Category'!A:C,2,0)</f>
        <v>#N/A</v>
      </c>
      <c r="Y1577" s="31" t="e">
        <f t="shared" si="123"/>
        <v>#N/A</v>
      </c>
      <c r="Z1577" t="e">
        <f t="shared" si="124"/>
        <v>#N/A</v>
      </c>
    </row>
    <row r="1578" spans="1:26" hidden="1">
      <c r="A1578" s="179"/>
      <c r="B1578" s="178"/>
      <c r="C1578" s="178"/>
      <c r="D1578" s="178"/>
      <c r="E1578" s="178"/>
      <c r="F1578" s="178"/>
      <c r="G1578" s="178"/>
      <c r="H1578" s="178"/>
      <c r="I1578" s="178"/>
      <c r="J1578" s="178"/>
      <c r="K1578" s="178"/>
      <c r="L1578" s="180"/>
      <c r="M1578" s="181"/>
      <c r="N1578" s="2" t="e">
        <f>VLOOKUP($J1578,'Material category'!B:D,2,0)</f>
        <v>#N/A</v>
      </c>
      <c r="O1578" s="123" t="e">
        <f>VLOOKUP(E1578,'Billing Type Category'!A:C,3,0)*$L1578</f>
        <v>#N/A</v>
      </c>
      <c r="P1578" s="123" t="e">
        <f>VLOOKUP($J1578,'Material category'!B:F,5,FALSE)*O1578</f>
        <v>#N/A</v>
      </c>
      <c r="Q1578" s="123" t="e">
        <f t="shared" si="120"/>
        <v>#N/A</v>
      </c>
      <c r="R1578" s="6" t="e">
        <f>VLOOKUP(E1578,'Billing Type Category'!A:C,3,0)*M1578</f>
        <v>#N/A</v>
      </c>
      <c r="S1578" s="6" t="e">
        <f>VLOOKUP($J1578,'Material category'!B:F,4,FALSE)*O1578</f>
        <v>#N/A</v>
      </c>
      <c r="T1578" s="6" t="e">
        <f t="shared" si="121"/>
        <v>#N/A</v>
      </c>
      <c r="U1578" s="6" t="e">
        <f t="shared" si="122"/>
        <v>#N/A</v>
      </c>
      <c r="V1578" s="2" t="e">
        <f>VLOOKUP($J1578,'Material category'!B:D,3,0)</f>
        <v>#N/A</v>
      </c>
      <c r="W1578" s="2" t="e">
        <f>VLOOKUP(G1578,'Cust Category'!A:C,3,0)</f>
        <v>#N/A</v>
      </c>
      <c r="X1578" s="2" t="e">
        <f>VLOOKUP(G1578,'Cust Category'!A:C,2,0)</f>
        <v>#N/A</v>
      </c>
      <c r="Y1578" s="31" t="e">
        <f t="shared" si="123"/>
        <v>#N/A</v>
      </c>
      <c r="Z1578" t="e">
        <f t="shared" si="124"/>
        <v>#N/A</v>
      </c>
    </row>
    <row r="1579" spans="1:26" hidden="1">
      <c r="A1579" s="179"/>
      <c r="B1579" s="178"/>
      <c r="C1579" s="178"/>
      <c r="D1579" s="178"/>
      <c r="E1579" s="178"/>
      <c r="F1579" s="178"/>
      <c r="G1579" s="178"/>
      <c r="H1579" s="178"/>
      <c r="I1579" s="178"/>
      <c r="J1579" s="178"/>
      <c r="K1579" s="178"/>
      <c r="L1579" s="180"/>
      <c r="M1579" s="181"/>
      <c r="N1579" s="2" t="e">
        <f>VLOOKUP($J1579,'Material category'!B:D,2,0)</f>
        <v>#N/A</v>
      </c>
      <c r="O1579" s="123" t="e">
        <f>VLOOKUP(E1579,'Billing Type Category'!A:C,3,0)*$L1579</f>
        <v>#N/A</v>
      </c>
      <c r="P1579" s="123" t="e">
        <f>VLOOKUP($J1579,'Material category'!B:F,5,FALSE)*O1579</f>
        <v>#N/A</v>
      </c>
      <c r="Q1579" s="123" t="e">
        <f t="shared" si="120"/>
        <v>#N/A</v>
      </c>
      <c r="R1579" s="6" t="e">
        <f>VLOOKUP(E1579,'Billing Type Category'!A:C,3,0)*M1579</f>
        <v>#N/A</v>
      </c>
      <c r="S1579" s="6" t="e">
        <f>VLOOKUP($J1579,'Material category'!B:F,4,FALSE)*O1579</f>
        <v>#N/A</v>
      </c>
      <c r="T1579" s="6" t="e">
        <f t="shared" si="121"/>
        <v>#N/A</v>
      </c>
      <c r="U1579" s="6" t="e">
        <f t="shared" si="122"/>
        <v>#N/A</v>
      </c>
      <c r="V1579" s="2" t="e">
        <f>VLOOKUP($J1579,'Material category'!B:D,3,0)</f>
        <v>#N/A</v>
      </c>
      <c r="W1579" s="2" t="e">
        <f>VLOOKUP(G1579,'Cust Category'!A:C,3,0)</f>
        <v>#N/A</v>
      </c>
      <c r="X1579" s="2" t="e">
        <f>VLOOKUP(G1579,'Cust Category'!A:C,2,0)</f>
        <v>#N/A</v>
      </c>
      <c r="Y1579" s="31" t="e">
        <f t="shared" si="123"/>
        <v>#N/A</v>
      </c>
      <c r="Z1579" t="e">
        <f t="shared" si="124"/>
        <v>#N/A</v>
      </c>
    </row>
    <row r="1580" spans="1:26" hidden="1">
      <c r="A1580" s="179"/>
      <c r="B1580" s="178"/>
      <c r="C1580" s="178"/>
      <c r="D1580" s="178"/>
      <c r="E1580" s="178"/>
      <c r="F1580" s="178"/>
      <c r="G1580" s="178"/>
      <c r="H1580" s="178"/>
      <c r="I1580" s="178"/>
      <c r="J1580" s="178"/>
      <c r="K1580" s="178"/>
      <c r="L1580" s="180"/>
      <c r="M1580" s="181"/>
      <c r="N1580" s="2" t="e">
        <f>VLOOKUP($J1580,'Material category'!B:D,2,0)</f>
        <v>#N/A</v>
      </c>
      <c r="O1580" s="123" t="e">
        <f>VLOOKUP(E1580,'Billing Type Category'!A:C,3,0)*$L1580</f>
        <v>#N/A</v>
      </c>
      <c r="P1580" s="123" t="e">
        <f>VLOOKUP($J1580,'Material category'!B:F,5,FALSE)*O1580</f>
        <v>#N/A</v>
      </c>
      <c r="Q1580" s="123" t="e">
        <f t="shared" si="120"/>
        <v>#N/A</v>
      </c>
      <c r="R1580" s="6" t="e">
        <f>VLOOKUP(E1580,'Billing Type Category'!A:C,3,0)*M1580</f>
        <v>#N/A</v>
      </c>
      <c r="S1580" s="6" t="e">
        <f>VLOOKUP($J1580,'Material category'!B:F,4,FALSE)*O1580</f>
        <v>#N/A</v>
      </c>
      <c r="T1580" s="6" t="e">
        <f t="shared" si="121"/>
        <v>#N/A</v>
      </c>
      <c r="U1580" s="6" t="e">
        <f t="shared" si="122"/>
        <v>#N/A</v>
      </c>
      <c r="V1580" s="2" t="e">
        <f>VLOOKUP($J1580,'Material category'!B:D,3,0)</f>
        <v>#N/A</v>
      </c>
      <c r="W1580" s="2" t="e">
        <f>VLOOKUP(G1580,'Cust Category'!A:C,3,0)</f>
        <v>#N/A</v>
      </c>
      <c r="X1580" s="2" t="e">
        <f>VLOOKUP(G1580,'Cust Category'!A:C,2,0)</f>
        <v>#N/A</v>
      </c>
      <c r="Y1580" s="31" t="e">
        <f t="shared" si="123"/>
        <v>#N/A</v>
      </c>
      <c r="Z1580" t="e">
        <f t="shared" si="124"/>
        <v>#N/A</v>
      </c>
    </row>
    <row r="1581" spans="1:26" hidden="1">
      <c r="A1581" s="179"/>
      <c r="B1581" s="178"/>
      <c r="C1581" s="178"/>
      <c r="D1581" s="178"/>
      <c r="E1581" s="178"/>
      <c r="F1581" s="178"/>
      <c r="G1581" s="178"/>
      <c r="H1581" s="178"/>
      <c r="I1581" s="178"/>
      <c r="J1581" s="178"/>
      <c r="K1581" s="178"/>
      <c r="L1581" s="180"/>
      <c r="M1581" s="181"/>
      <c r="N1581" s="2" t="e">
        <f>VLOOKUP($J1581,'Material category'!B:D,2,0)</f>
        <v>#N/A</v>
      </c>
      <c r="O1581" s="123" t="e">
        <f>VLOOKUP(E1581,'Billing Type Category'!A:C,3,0)*$L1581</f>
        <v>#N/A</v>
      </c>
      <c r="P1581" s="123" t="e">
        <f>VLOOKUP($J1581,'Material category'!B:F,5,FALSE)*O1581</f>
        <v>#N/A</v>
      </c>
      <c r="Q1581" s="123" t="e">
        <f t="shared" si="120"/>
        <v>#N/A</v>
      </c>
      <c r="R1581" s="6" t="e">
        <f>VLOOKUP(E1581,'Billing Type Category'!A:C,3,0)*M1581</f>
        <v>#N/A</v>
      </c>
      <c r="S1581" s="6" t="e">
        <f>VLOOKUP($J1581,'Material category'!B:F,4,FALSE)*O1581</f>
        <v>#N/A</v>
      </c>
      <c r="T1581" s="6" t="e">
        <f t="shared" si="121"/>
        <v>#N/A</v>
      </c>
      <c r="U1581" s="6" t="e">
        <f t="shared" si="122"/>
        <v>#N/A</v>
      </c>
      <c r="V1581" s="2" t="e">
        <f>VLOOKUP($J1581,'Material category'!B:D,3,0)</f>
        <v>#N/A</v>
      </c>
      <c r="W1581" s="2" t="e">
        <f>VLOOKUP(G1581,'Cust Category'!A:C,3,0)</f>
        <v>#N/A</v>
      </c>
      <c r="X1581" s="2" t="e">
        <f>VLOOKUP(G1581,'Cust Category'!A:C,2,0)</f>
        <v>#N/A</v>
      </c>
      <c r="Y1581" s="31" t="e">
        <f t="shared" si="123"/>
        <v>#N/A</v>
      </c>
      <c r="Z1581" t="e">
        <f t="shared" si="124"/>
        <v>#N/A</v>
      </c>
    </row>
    <row r="1582" spans="1:26" hidden="1">
      <c r="A1582" s="179"/>
      <c r="B1582" s="178"/>
      <c r="C1582" s="178"/>
      <c r="D1582" s="178"/>
      <c r="E1582" s="178"/>
      <c r="F1582" s="178"/>
      <c r="G1582" s="178"/>
      <c r="H1582" s="178"/>
      <c r="I1582" s="178"/>
      <c r="J1582" s="178"/>
      <c r="K1582" s="178"/>
      <c r="L1582" s="180"/>
      <c r="M1582" s="181"/>
      <c r="N1582" s="2" t="e">
        <f>VLOOKUP($J1582,'Material category'!B:D,2,0)</f>
        <v>#N/A</v>
      </c>
      <c r="O1582" s="123" t="e">
        <f>VLOOKUP(E1582,'Billing Type Category'!A:C,3,0)*$L1582</f>
        <v>#N/A</v>
      </c>
      <c r="P1582" s="123" t="e">
        <f>VLOOKUP($J1582,'Material category'!B:F,5,FALSE)*O1582</f>
        <v>#N/A</v>
      </c>
      <c r="Q1582" s="123" t="e">
        <f t="shared" si="120"/>
        <v>#N/A</v>
      </c>
      <c r="R1582" s="6" t="e">
        <f>VLOOKUP(E1582,'Billing Type Category'!A:C,3,0)*M1582</f>
        <v>#N/A</v>
      </c>
      <c r="S1582" s="6" t="e">
        <f>VLOOKUP($J1582,'Material category'!B:F,4,FALSE)*O1582</f>
        <v>#N/A</v>
      </c>
      <c r="T1582" s="6" t="e">
        <f t="shared" si="121"/>
        <v>#N/A</v>
      </c>
      <c r="U1582" s="6" t="e">
        <f t="shared" si="122"/>
        <v>#N/A</v>
      </c>
      <c r="V1582" s="2" t="e">
        <f>VLOOKUP($J1582,'Material category'!B:D,3,0)</f>
        <v>#N/A</v>
      </c>
      <c r="W1582" s="2" t="e">
        <f>VLOOKUP(G1582,'Cust Category'!A:C,3,0)</f>
        <v>#N/A</v>
      </c>
      <c r="X1582" s="2" t="e">
        <f>VLOOKUP(G1582,'Cust Category'!A:C,2,0)</f>
        <v>#N/A</v>
      </c>
      <c r="Y1582" s="31" t="e">
        <f t="shared" si="123"/>
        <v>#N/A</v>
      </c>
      <c r="Z1582" t="e">
        <f t="shared" si="124"/>
        <v>#N/A</v>
      </c>
    </row>
    <row r="1583" spans="1:26" hidden="1">
      <c r="A1583" s="179"/>
      <c r="B1583" s="178"/>
      <c r="C1583" s="178"/>
      <c r="D1583" s="178"/>
      <c r="E1583" s="178"/>
      <c r="F1583" s="178"/>
      <c r="G1583" s="178"/>
      <c r="H1583" s="178"/>
      <c r="I1583" s="178"/>
      <c r="J1583" s="178"/>
      <c r="K1583" s="178"/>
      <c r="L1583" s="180"/>
      <c r="M1583" s="181"/>
      <c r="N1583" s="2" t="e">
        <f>VLOOKUP($J1583,'Material category'!B:D,2,0)</f>
        <v>#N/A</v>
      </c>
      <c r="O1583" s="123" t="e">
        <f>VLOOKUP(E1583,'Billing Type Category'!A:C,3,0)*$L1583</f>
        <v>#N/A</v>
      </c>
      <c r="P1583" s="123" t="e">
        <f>VLOOKUP($J1583,'Material category'!B:F,5,FALSE)*O1583</f>
        <v>#N/A</v>
      </c>
      <c r="Q1583" s="123" t="e">
        <f t="shared" si="120"/>
        <v>#N/A</v>
      </c>
      <c r="R1583" s="6" t="e">
        <f>VLOOKUP(E1583,'Billing Type Category'!A:C,3,0)*M1583</f>
        <v>#N/A</v>
      </c>
      <c r="S1583" s="6" t="e">
        <f>VLOOKUP($J1583,'Material category'!B:F,4,FALSE)*O1583</f>
        <v>#N/A</v>
      </c>
      <c r="T1583" s="6" t="e">
        <f t="shared" si="121"/>
        <v>#N/A</v>
      </c>
      <c r="U1583" s="6" t="e">
        <f t="shared" si="122"/>
        <v>#N/A</v>
      </c>
      <c r="V1583" s="2" t="e">
        <f>VLOOKUP($J1583,'Material category'!B:D,3,0)</f>
        <v>#N/A</v>
      </c>
      <c r="W1583" s="2" t="e">
        <f>VLOOKUP(G1583,'Cust Category'!A:C,3,0)</f>
        <v>#N/A</v>
      </c>
      <c r="X1583" s="2" t="e">
        <f>VLOOKUP(G1583,'Cust Category'!A:C,2,0)</f>
        <v>#N/A</v>
      </c>
      <c r="Y1583" s="31" t="e">
        <f t="shared" si="123"/>
        <v>#N/A</v>
      </c>
      <c r="Z1583" t="e">
        <f t="shared" si="124"/>
        <v>#N/A</v>
      </c>
    </row>
    <row r="1584" spans="1:26" hidden="1">
      <c r="A1584" s="179"/>
      <c r="B1584" s="178"/>
      <c r="C1584" s="178"/>
      <c r="D1584" s="178"/>
      <c r="E1584" s="178"/>
      <c r="F1584" s="178"/>
      <c r="G1584" s="178"/>
      <c r="H1584" s="178"/>
      <c r="I1584" s="178"/>
      <c r="J1584" s="178"/>
      <c r="K1584" s="178"/>
      <c r="L1584" s="180"/>
      <c r="M1584" s="181"/>
      <c r="N1584" s="2" t="e">
        <f>VLOOKUP($J1584,'Material category'!B:D,2,0)</f>
        <v>#N/A</v>
      </c>
      <c r="O1584" s="123" t="e">
        <f>VLOOKUP(E1584,'Billing Type Category'!A:C,3,0)*$L1584</f>
        <v>#N/A</v>
      </c>
      <c r="P1584" s="123" t="e">
        <f>VLOOKUP($J1584,'Material category'!B:F,5,FALSE)*O1584</f>
        <v>#N/A</v>
      </c>
      <c r="Q1584" s="123" t="e">
        <f t="shared" si="120"/>
        <v>#N/A</v>
      </c>
      <c r="R1584" s="6" t="e">
        <f>VLOOKUP(E1584,'Billing Type Category'!A:C,3,0)*M1584</f>
        <v>#N/A</v>
      </c>
      <c r="S1584" s="6" t="e">
        <f>VLOOKUP($J1584,'Material category'!B:F,4,FALSE)*O1584</f>
        <v>#N/A</v>
      </c>
      <c r="T1584" s="6" t="e">
        <f t="shared" si="121"/>
        <v>#N/A</v>
      </c>
      <c r="U1584" s="6" t="e">
        <f t="shared" si="122"/>
        <v>#N/A</v>
      </c>
      <c r="V1584" s="2" t="e">
        <f>VLOOKUP($J1584,'Material category'!B:D,3,0)</f>
        <v>#N/A</v>
      </c>
      <c r="W1584" s="2" t="e">
        <f>VLOOKUP(G1584,'Cust Category'!A:C,3,0)</f>
        <v>#N/A</v>
      </c>
      <c r="X1584" s="2" t="e">
        <f>VLOOKUP(G1584,'Cust Category'!A:C,2,0)</f>
        <v>#N/A</v>
      </c>
      <c r="Y1584" s="31" t="e">
        <f t="shared" si="123"/>
        <v>#N/A</v>
      </c>
      <c r="Z1584" t="e">
        <f t="shared" si="124"/>
        <v>#N/A</v>
      </c>
    </row>
    <row r="1585" spans="1:26" hidden="1">
      <c r="A1585" s="179"/>
      <c r="B1585" s="178"/>
      <c r="C1585" s="178"/>
      <c r="D1585" s="178"/>
      <c r="E1585" s="178"/>
      <c r="F1585" s="178"/>
      <c r="G1585" s="178"/>
      <c r="H1585" s="178"/>
      <c r="I1585" s="178"/>
      <c r="J1585" s="178"/>
      <c r="K1585" s="178"/>
      <c r="L1585" s="180"/>
      <c r="M1585" s="181"/>
      <c r="N1585" s="2" t="e">
        <f>VLOOKUP($J1585,'Material category'!B:D,2,0)</f>
        <v>#N/A</v>
      </c>
      <c r="O1585" s="123" t="e">
        <f>VLOOKUP(E1585,'Billing Type Category'!A:C,3,0)*$L1585</f>
        <v>#N/A</v>
      </c>
      <c r="P1585" s="123" t="e">
        <f>VLOOKUP($J1585,'Material category'!B:F,5,FALSE)*O1585</f>
        <v>#N/A</v>
      </c>
      <c r="Q1585" s="123" t="e">
        <f t="shared" si="120"/>
        <v>#N/A</v>
      </c>
      <c r="R1585" s="6" t="e">
        <f>VLOOKUP(E1585,'Billing Type Category'!A:C,3,0)*M1585</f>
        <v>#N/A</v>
      </c>
      <c r="S1585" s="6" t="e">
        <f>VLOOKUP($J1585,'Material category'!B:F,4,FALSE)*O1585</f>
        <v>#N/A</v>
      </c>
      <c r="T1585" s="6" t="e">
        <f t="shared" si="121"/>
        <v>#N/A</v>
      </c>
      <c r="U1585" s="6" t="e">
        <f t="shared" si="122"/>
        <v>#N/A</v>
      </c>
      <c r="V1585" s="2" t="e">
        <f>VLOOKUP($J1585,'Material category'!B:D,3,0)</f>
        <v>#N/A</v>
      </c>
      <c r="W1585" s="2" t="e">
        <f>VLOOKUP(G1585,'Cust Category'!A:C,3,0)</f>
        <v>#N/A</v>
      </c>
      <c r="X1585" s="2" t="e">
        <f>VLOOKUP(G1585,'Cust Category'!A:C,2,0)</f>
        <v>#N/A</v>
      </c>
      <c r="Y1585" s="31" t="e">
        <f t="shared" si="123"/>
        <v>#N/A</v>
      </c>
      <c r="Z1585" t="e">
        <f t="shared" si="124"/>
        <v>#N/A</v>
      </c>
    </row>
    <row r="1586" spans="1:26" hidden="1">
      <c r="A1586" s="179"/>
      <c r="B1586" s="178"/>
      <c r="C1586" s="178"/>
      <c r="D1586" s="178"/>
      <c r="E1586" s="178"/>
      <c r="F1586" s="178"/>
      <c r="G1586" s="178"/>
      <c r="H1586" s="178"/>
      <c r="I1586" s="178"/>
      <c r="J1586" s="178"/>
      <c r="K1586" s="178"/>
      <c r="L1586" s="180"/>
      <c r="M1586" s="181"/>
      <c r="N1586" s="2" t="e">
        <f>VLOOKUP($J1586,'Material category'!B:D,2,0)</f>
        <v>#N/A</v>
      </c>
      <c r="O1586" s="123" t="e">
        <f>VLOOKUP(E1586,'Billing Type Category'!A:C,3,0)*$L1586</f>
        <v>#N/A</v>
      </c>
      <c r="P1586" s="123" t="e">
        <f>VLOOKUP($J1586,'Material category'!B:F,5,FALSE)*O1586</f>
        <v>#N/A</v>
      </c>
      <c r="Q1586" s="123" t="e">
        <f t="shared" si="120"/>
        <v>#N/A</v>
      </c>
      <c r="R1586" s="6" t="e">
        <f>VLOOKUP(E1586,'Billing Type Category'!A:C,3,0)*M1586</f>
        <v>#N/A</v>
      </c>
      <c r="S1586" s="6" t="e">
        <f>VLOOKUP($J1586,'Material category'!B:F,4,FALSE)*O1586</f>
        <v>#N/A</v>
      </c>
      <c r="T1586" s="6" t="e">
        <f t="shared" si="121"/>
        <v>#N/A</v>
      </c>
      <c r="U1586" s="6" t="e">
        <f t="shared" si="122"/>
        <v>#N/A</v>
      </c>
      <c r="V1586" s="2" t="e">
        <f>VLOOKUP($J1586,'Material category'!B:D,3,0)</f>
        <v>#N/A</v>
      </c>
      <c r="W1586" s="2" t="e">
        <f>VLOOKUP(G1586,'Cust Category'!A:C,3,0)</f>
        <v>#N/A</v>
      </c>
      <c r="X1586" s="2" t="e">
        <f>VLOOKUP(G1586,'Cust Category'!A:C,2,0)</f>
        <v>#N/A</v>
      </c>
      <c r="Y1586" s="31" t="e">
        <f t="shared" si="123"/>
        <v>#N/A</v>
      </c>
      <c r="Z1586" t="e">
        <f t="shared" si="124"/>
        <v>#N/A</v>
      </c>
    </row>
    <row r="1587" spans="1:26" hidden="1">
      <c r="A1587" s="179"/>
      <c r="B1587" s="178"/>
      <c r="C1587" s="178"/>
      <c r="D1587" s="178"/>
      <c r="E1587" s="178"/>
      <c r="F1587" s="178"/>
      <c r="G1587" s="178"/>
      <c r="H1587" s="178"/>
      <c r="I1587" s="178"/>
      <c r="J1587" s="178"/>
      <c r="K1587" s="178"/>
      <c r="L1587" s="180"/>
      <c r="M1587" s="181"/>
      <c r="N1587" s="2" t="e">
        <f>VLOOKUP($J1587,'Material category'!B:D,2,0)</f>
        <v>#N/A</v>
      </c>
      <c r="O1587" s="123" t="e">
        <f>VLOOKUP(E1587,'Billing Type Category'!A:C,3,0)*$L1587</f>
        <v>#N/A</v>
      </c>
      <c r="P1587" s="123" t="e">
        <f>VLOOKUP($J1587,'Material category'!B:F,5,FALSE)*O1587</f>
        <v>#N/A</v>
      </c>
      <c r="Q1587" s="123" t="e">
        <f t="shared" si="120"/>
        <v>#N/A</v>
      </c>
      <c r="R1587" s="6" t="e">
        <f>VLOOKUP(E1587,'Billing Type Category'!A:C,3,0)*M1587</f>
        <v>#N/A</v>
      </c>
      <c r="S1587" s="6" t="e">
        <f>VLOOKUP($J1587,'Material category'!B:F,4,FALSE)*O1587</f>
        <v>#N/A</v>
      </c>
      <c r="T1587" s="6" t="e">
        <f t="shared" si="121"/>
        <v>#N/A</v>
      </c>
      <c r="U1587" s="6" t="e">
        <f t="shared" si="122"/>
        <v>#N/A</v>
      </c>
      <c r="V1587" s="2" t="e">
        <f>VLOOKUP($J1587,'Material category'!B:D,3,0)</f>
        <v>#N/A</v>
      </c>
      <c r="W1587" s="2" t="e">
        <f>VLOOKUP(G1587,'Cust Category'!A:C,3,0)</f>
        <v>#N/A</v>
      </c>
      <c r="X1587" s="2" t="e">
        <f>VLOOKUP(G1587,'Cust Category'!A:C,2,0)</f>
        <v>#N/A</v>
      </c>
      <c r="Y1587" s="31" t="e">
        <f t="shared" si="123"/>
        <v>#N/A</v>
      </c>
      <c r="Z1587" t="e">
        <f t="shared" si="124"/>
        <v>#N/A</v>
      </c>
    </row>
    <row r="1588" spans="1:26" hidden="1">
      <c r="A1588" s="179"/>
      <c r="B1588" s="178"/>
      <c r="C1588" s="178"/>
      <c r="D1588" s="178"/>
      <c r="E1588" s="178"/>
      <c r="F1588" s="178"/>
      <c r="G1588" s="178"/>
      <c r="H1588" s="178"/>
      <c r="I1588" s="178"/>
      <c r="J1588" s="178"/>
      <c r="K1588" s="178"/>
      <c r="L1588" s="180"/>
      <c r="M1588" s="181"/>
      <c r="N1588" s="2" t="e">
        <f>VLOOKUP($J1588,'Material category'!B:D,2,0)</f>
        <v>#N/A</v>
      </c>
      <c r="O1588" s="123" t="e">
        <f>VLOOKUP(E1588,'Billing Type Category'!A:C,3,0)*$L1588</f>
        <v>#N/A</v>
      </c>
      <c r="P1588" s="123" t="e">
        <f>VLOOKUP($J1588,'Material category'!B:F,5,FALSE)*O1588</f>
        <v>#N/A</v>
      </c>
      <c r="Q1588" s="123" t="e">
        <f t="shared" si="120"/>
        <v>#N/A</v>
      </c>
      <c r="R1588" s="6" t="e">
        <f>VLOOKUP(E1588,'Billing Type Category'!A:C,3,0)*M1588</f>
        <v>#N/A</v>
      </c>
      <c r="S1588" s="6" t="e">
        <f>VLOOKUP($J1588,'Material category'!B:F,4,FALSE)*O1588</f>
        <v>#N/A</v>
      </c>
      <c r="T1588" s="6" t="e">
        <f t="shared" si="121"/>
        <v>#N/A</v>
      </c>
      <c r="U1588" s="6" t="e">
        <f t="shared" si="122"/>
        <v>#N/A</v>
      </c>
      <c r="V1588" s="2" t="e">
        <f>VLOOKUP($J1588,'Material category'!B:D,3,0)</f>
        <v>#N/A</v>
      </c>
      <c r="W1588" s="2" t="e">
        <f>VLOOKUP(G1588,'Cust Category'!A:C,3,0)</f>
        <v>#N/A</v>
      </c>
      <c r="X1588" s="2" t="e">
        <f>VLOOKUP(G1588,'Cust Category'!A:C,2,0)</f>
        <v>#N/A</v>
      </c>
      <c r="Y1588" s="31" t="e">
        <f t="shared" si="123"/>
        <v>#N/A</v>
      </c>
      <c r="Z1588" t="e">
        <f t="shared" si="124"/>
        <v>#N/A</v>
      </c>
    </row>
    <row r="1589" spans="1:26" hidden="1">
      <c r="A1589" s="179"/>
      <c r="B1589" s="178"/>
      <c r="C1589" s="178"/>
      <c r="D1589" s="178"/>
      <c r="E1589" s="178"/>
      <c r="F1589" s="178"/>
      <c r="G1589" s="178"/>
      <c r="H1589" s="178"/>
      <c r="I1589" s="178"/>
      <c r="J1589" s="178"/>
      <c r="K1589" s="178"/>
      <c r="L1589" s="180"/>
      <c r="M1589" s="181"/>
      <c r="N1589" s="2" t="e">
        <f>VLOOKUP($J1589,'Material category'!B:D,2,0)</f>
        <v>#N/A</v>
      </c>
      <c r="O1589" s="123" t="e">
        <f>VLOOKUP(E1589,'Billing Type Category'!A:C,3,0)*$L1589</f>
        <v>#N/A</v>
      </c>
      <c r="P1589" s="123" t="e">
        <f>VLOOKUP($J1589,'Material category'!B:F,5,FALSE)*O1589</f>
        <v>#N/A</v>
      </c>
      <c r="Q1589" s="123" t="e">
        <f t="shared" si="120"/>
        <v>#N/A</v>
      </c>
      <c r="R1589" s="6" t="e">
        <f>VLOOKUP(E1589,'Billing Type Category'!A:C,3,0)*M1589</f>
        <v>#N/A</v>
      </c>
      <c r="S1589" s="6" t="e">
        <f>VLOOKUP($J1589,'Material category'!B:F,4,FALSE)*O1589</f>
        <v>#N/A</v>
      </c>
      <c r="T1589" s="6" t="e">
        <f t="shared" si="121"/>
        <v>#N/A</v>
      </c>
      <c r="U1589" s="6" t="e">
        <f t="shared" si="122"/>
        <v>#N/A</v>
      </c>
      <c r="V1589" s="2" t="e">
        <f>VLOOKUP($J1589,'Material category'!B:D,3,0)</f>
        <v>#N/A</v>
      </c>
      <c r="W1589" s="2" t="e">
        <f>VLOOKUP(G1589,'Cust Category'!A:C,3,0)</f>
        <v>#N/A</v>
      </c>
      <c r="X1589" s="2" t="e">
        <f>VLOOKUP(G1589,'Cust Category'!A:C,2,0)</f>
        <v>#N/A</v>
      </c>
      <c r="Y1589" s="31" t="e">
        <f t="shared" si="123"/>
        <v>#N/A</v>
      </c>
      <c r="Z1589" t="e">
        <f t="shared" si="124"/>
        <v>#N/A</v>
      </c>
    </row>
    <row r="1590" spans="1:26" hidden="1">
      <c r="A1590" s="179"/>
      <c r="B1590" s="178"/>
      <c r="C1590" s="178"/>
      <c r="D1590" s="178"/>
      <c r="E1590" s="178"/>
      <c r="F1590" s="178"/>
      <c r="G1590" s="178"/>
      <c r="H1590" s="178"/>
      <c r="I1590" s="178"/>
      <c r="J1590" s="178"/>
      <c r="K1590" s="178"/>
      <c r="L1590" s="180"/>
      <c r="M1590" s="181"/>
      <c r="N1590" s="2" t="e">
        <f>VLOOKUP($J1590,'Material category'!B:D,2,0)</f>
        <v>#N/A</v>
      </c>
      <c r="O1590" s="123" t="e">
        <f>VLOOKUP(E1590,'Billing Type Category'!A:C,3,0)*$L1590</f>
        <v>#N/A</v>
      </c>
      <c r="P1590" s="123" t="e">
        <f>VLOOKUP($J1590,'Material category'!B:F,5,FALSE)*O1590</f>
        <v>#N/A</v>
      </c>
      <c r="Q1590" s="123" t="e">
        <f t="shared" si="120"/>
        <v>#N/A</v>
      </c>
      <c r="R1590" s="6" t="e">
        <f>VLOOKUP(E1590,'Billing Type Category'!A:C,3,0)*M1590</f>
        <v>#N/A</v>
      </c>
      <c r="S1590" s="6" t="e">
        <f>VLOOKUP($J1590,'Material category'!B:F,4,FALSE)*O1590</f>
        <v>#N/A</v>
      </c>
      <c r="T1590" s="6" t="e">
        <f t="shared" si="121"/>
        <v>#N/A</v>
      </c>
      <c r="U1590" s="6" t="e">
        <f t="shared" si="122"/>
        <v>#N/A</v>
      </c>
      <c r="V1590" s="2" t="e">
        <f>VLOOKUP($J1590,'Material category'!B:D,3,0)</f>
        <v>#N/A</v>
      </c>
      <c r="W1590" s="2" t="e">
        <f>VLOOKUP(G1590,'Cust Category'!A:C,3,0)</f>
        <v>#N/A</v>
      </c>
      <c r="X1590" s="2" t="e">
        <f>VLOOKUP(G1590,'Cust Category'!A:C,2,0)</f>
        <v>#N/A</v>
      </c>
      <c r="Y1590" s="31" t="e">
        <f t="shared" si="123"/>
        <v>#N/A</v>
      </c>
      <c r="Z1590" t="e">
        <f t="shared" si="124"/>
        <v>#N/A</v>
      </c>
    </row>
    <row r="1591" spans="1:26" hidden="1">
      <c r="A1591" s="179"/>
      <c r="B1591" s="178"/>
      <c r="C1591" s="178"/>
      <c r="D1591" s="178"/>
      <c r="E1591" s="178"/>
      <c r="F1591" s="178"/>
      <c r="G1591" s="178"/>
      <c r="H1591" s="178"/>
      <c r="I1591" s="178"/>
      <c r="J1591" s="178"/>
      <c r="K1591" s="178"/>
      <c r="L1591" s="180"/>
      <c r="M1591" s="181"/>
      <c r="N1591" s="2" t="e">
        <f>VLOOKUP($J1591,'Material category'!B:D,2,0)</f>
        <v>#N/A</v>
      </c>
      <c r="O1591" s="123" t="e">
        <f>VLOOKUP(E1591,'Billing Type Category'!A:C,3,0)*$L1591</f>
        <v>#N/A</v>
      </c>
      <c r="P1591" s="123" t="e">
        <f>VLOOKUP($J1591,'Material category'!B:F,5,FALSE)*O1591</f>
        <v>#N/A</v>
      </c>
      <c r="Q1591" s="123" t="e">
        <f t="shared" si="120"/>
        <v>#N/A</v>
      </c>
      <c r="R1591" s="6" t="e">
        <f>VLOOKUP(E1591,'Billing Type Category'!A:C,3,0)*M1591</f>
        <v>#N/A</v>
      </c>
      <c r="S1591" s="6" t="e">
        <f>VLOOKUP($J1591,'Material category'!B:F,4,FALSE)*O1591</f>
        <v>#N/A</v>
      </c>
      <c r="T1591" s="6" t="e">
        <f t="shared" si="121"/>
        <v>#N/A</v>
      </c>
      <c r="U1591" s="6" t="e">
        <f t="shared" si="122"/>
        <v>#N/A</v>
      </c>
      <c r="V1591" s="2" t="e">
        <f>VLOOKUP($J1591,'Material category'!B:D,3,0)</f>
        <v>#N/A</v>
      </c>
      <c r="W1591" s="2" t="e">
        <f>VLOOKUP(G1591,'Cust Category'!A:C,3,0)</f>
        <v>#N/A</v>
      </c>
      <c r="X1591" s="2" t="e">
        <f>VLOOKUP(G1591,'Cust Category'!A:C,2,0)</f>
        <v>#N/A</v>
      </c>
      <c r="Y1591" s="31" t="e">
        <f t="shared" si="123"/>
        <v>#N/A</v>
      </c>
      <c r="Z1591" t="e">
        <f t="shared" si="124"/>
        <v>#N/A</v>
      </c>
    </row>
    <row r="1592" spans="1:26" hidden="1">
      <c r="A1592" s="179"/>
      <c r="B1592" s="178"/>
      <c r="C1592" s="178"/>
      <c r="D1592" s="178"/>
      <c r="E1592" s="178"/>
      <c r="F1592" s="178"/>
      <c r="G1592" s="178"/>
      <c r="H1592" s="178"/>
      <c r="I1592" s="178"/>
      <c r="J1592" s="178"/>
      <c r="K1592" s="178"/>
      <c r="L1592" s="180"/>
      <c r="M1592" s="181"/>
      <c r="N1592" s="2" t="e">
        <f>VLOOKUP($J1592,'Material category'!B:D,2,0)</f>
        <v>#N/A</v>
      </c>
      <c r="O1592" s="123" t="e">
        <f>VLOOKUP(E1592,'Billing Type Category'!A:C,3,0)*$L1592</f>
        <v>#N/A</v>
      </c>
      <c r="P1592" s="123" t="e">
        <f>VLOOKUP($J1592,'Material category'!B:F,5,FALSE)*O1592</f>
        <v>#N/A</v>
      </c>
      <c r="Q1592" s="123" t="e">
        <f t="shared" si="120"/>
        <v>#N/A</v>
      </c>
      <c r="R1592" s="6" t="e">
        <f>VLOOKUP(E1592,'Billing Type Category'!A:C,3,0)*M1592</f>
        <v>#N/A</v>
      </c>
      <c r="S1592" s="6" t="e">
        <f>VLOOKUP($J1592,'Material category'!B:F,4,FALSE)*O1592</f>
        <v>#N/A</v>
      </c>
      <c r="T1592" s="6" t="e">
        <f t="shared" si="121"/>
        <v>#N/A</v>
      </c>
      <c r="U1592" s="6" t="e">
        <f t="shared" si="122"/>
        <v>#N/A</v>
      </c>
      <c r="V1592" s="2" t="e">
        <f>VLOOKUP($J1592,'Material category'!B:D,3,0)</f>
        <v>#N/A</v>
      </c>
      <c r="W1592" s="2" t="e">
        <f>VLOOKUP(G1592,'Cust Category'!A:C,3,0)</f>
        <v>#N/A</v>
      </c>
      <c r="X1592" s="2" t="e">
        <f>VLOOKUP(G1592,'Cust Category'!A:C,2,0)</f>
        <v>#N/A</v>
      </c>
      <c r="Y1592" s="31" t="e">
        <f t="shared" si="123"/>
        <v>#N/A</v>
      </c>
      <c r="Z1592" t="e">
        <f t="shared" si="124"/>
        <v>#N/A</v>
      </c>
    </row>
    <row r="1593" spans="1:26" hidden="1">
      <c r="A1593" s="179"/>
      <c r="B1593" s="178"/>
      <c r="C1593" s="178"/>
      <c r="D1593" s="178"/>
      <c r="E1593" s="178"/>
      <c r="F1593" s="178"/>
      <c r="G1593" s="178"/>
      <c r="H1593" s="178"/>
      <c r="I1593" s="178"/>
      <c r="J1593" s="178"/>
      <c r="K1593" s="178"/>
      <c r="L1593" s="180"/>
      <c r="M1593" s="181"/>
      <c r="N1593" s="2" t="e">
        <f>VLOOKUP($J1593,'Material category'!B:D,2,0)</f>
        <v>#N/A</v>
      </c>
      <c r="O1593" s="123" t="e">
        <f>VLOOKUP(E1593,'Billing Type Category'!A:C,3,0)*$L1593</f>
        <v>#N/A</v>
      </c>
      <c r="P1593" s="123" t="e">
        <f>VLOOKUP($J1593,'Material category'!B:F,5,FALSE)*O1593</f>
        <v>#N/A</v>
      </c>
      <c r="Q1593" s="123" t="e">
        <f t="shared" si="120"/>
        <v>#N/A</v>
      </c>
      <c r="R1593" s="6" t="e">
        <f>VLOOKUP(E1593,'Billing Type Category'!A:C,3,0)*M1593</f>
        <v>#N/A</v>
      </c>
      <c r="S1593" s="6" t="e">
        <f>VLOOKUP($J1593,'Material category'!B:F,4,FALSE)*O1593</f>
        <v>#N/A</v>
      </c>
      <c r="T1593" s="6" t="e">
        <f t="shared" si="121"/>
        <v>#N/A</v>
      </c>
      <c r="U1593" s="6" t="e">
        <f t="shared" si="122"/>
        <v>#N/A</v>
      </c>
      <c r="V1593" s="2" t="e">
        <f>VLOOKUP($J1593,'Material category'!B:D,3,0)</f>
        <v>#N/A</v>
      </c>
      <c r="W1593" s="2" t="e">
        <f>VLOOKUP(G1593,'Cust Category'!A:C,3,0)</f>
        <v>#N/A</v>
      </c>
      <c r="X1593" s="2" t="e">
        <f>VLOOKUP(G1593,'Cust Category'!A:C,2,0)</f>
        <v>#N/A</v>
      </c>
      <c r="Y1593" s="31" t="e">
        <f t="shared" si="123"/>
        <v>#N/A</v>
      </c>
      <c r="Z1593" t="e">
        <f t="shared" si="124"/>
        <v>#N/A</v>
      </c>
    </row>
    <row r="1594" spans="1:26" hidden="1">
      <c r="A1594" s="179"/>
      <c r="B1594" s="178"/>
      <c r="C1594" s="178"/>
      <c r="D1594" s="178"/>
      <c r="E1594" s="178"/>
      <c r="F1594" s="178"/>
      <c r="G1594" s="178"/>
      <c r="H1594" s="178"/>
      <c r="I1594" s="178"/>
      <c r="J1594" s="178"/>
      <c r="K1594" s="178"/>
      <c r="L1594" s="180"/>
      <c r="M1594" s="181"/>
      <c r="N1594" s="2" t="e">
        <f>VLOOKUP($J1594,'Material category'!B:D,2,0)</f>
        <v>#N/A</v>
      </c>
      <c r="O1594" s="123" t="e">
        <f>VLOOKUP(E1594,'Billing Type Category'!A:C,3,0)*$L1594</f>
        <v>#N/A</v>
      </c>
      <c r="P1594" s="123" t="e">
        <f>VLOOKUP($J1594,'Material category'!B:F,5,FALSE)*O1594</f>
        <v>#N/A</v>
      </c>
      <c r="Q1594" s="123" t="e">
        <f t="shared" si="120"/>
        <v>#N/A</v>
      </c>
      <c r="R1594" s="6" t="e">
        <f>VLOOKUP(E1594,'Billing Type Category'!A:C,3,0)*M1594</f>
        <v>#N/A</v>
      </c>
      <c r="S1594" s="6" t="e">
        <f>VLOOKUP($J1594,'Material category'!B:F,4,FALSE)*O1594</f>
        <v>#N/A</v>
      </c>
      <c r="T1594" s="6" t="e">
        <f t="shared" si="121"/>
        <v>#N/A</v>
      </c>
      <c r="U1594" s="6" t="e">
        <f t="shared" si="122"/>
        <v>#N/A</v>
      </c>
      <c r="V1594" s="2" t="e">
        <f>VLOOKUP($J1594,'Material category'!B:D,3,0)</f>
        <v>#N/A</v>
      </c>
      <c r="W1594" s="2" t="e">
        <f>VLOOKUP(G1594,'Cust Category'!A:C,3,0)</f>
        <v>#N/A</v>
      </c>
      <c r="X1594" s="2" t="e">
        <f>VLOOKUP(G1594,'Cust Category'!A:C,2,0)</f>
        <v>#N/A</v>
      </c>
      <c r="Y1594" s="31" t="e">
        <f t="shared" si="123"/>
        <v>#N/A</v>
      </c>
      <c r="Z1594" t="e">
        <f t="shared" si="124"/>
        <v>#N/A</v>
      </c>
    </row>
    <row r="1595" spans="1:26" hidden="1">
      <c r="A1595" s="179"/>
      <c r="B1595" s="178"/>
      <c r="C1595" s="178"/>
      <c r="D1595" s="178"/>
      <c r="E1595" s="178"/>
      <c r="F1595" s="178"/>
      <c r="G1595" s="178"/>
      <c r="H1595" s="178"/>
      <c r="I1595" s="178"/>
      <c r="J1595" s="178"/>
      <c r="K1595" s="178"/>
      <c r="L1595" s="180"/>
      <c r="M1595" s="181"/>
      <c r="N1595" s="2" t="e">
        <f>VLOOKUP($J1595,'Material category'!B:D,2,0)</f>
        <v>#N/A</v>
      </c>
      <c r="O1595" s="123" t="e">
        <f>VLOOKUP(E1595,'Billing Type Category'!A:C,3,0)*$L1595</f>
        <v>#N/A</v>
      </c>
      <c r="P1595" s="123" t="e">
        <f>VLOOKUP($J1595,'Material category'!B:F,5,FALSE)*O1595</f>
        <v>#N/A</v>
      </c>
      <c r="Q1595" s="123" t="e">
        <f t="shared" si="120"/>
        <v>#N/A</v>
      </c>
      <c r="R1595" s="6" t="e">
        <f>VLOOKUP(E1595,'Billing Type Category'!A:C,3,0)*M1595</f>
        <v>#N/A</v>
      </c>
      <c r="S1595" s="6" t="e">
        <f>VLOOKUP($J1595,'Material category'!B:F,4,FALSE)*O1595</f>
        <v>#N/A</v>
      </c>
      <c r="T1595" s="6" t="e">
        <f t="shared" si="121"/>
        <v>#N/A</v>
      </c>
      <c r="U1595" s="6" t="e">
        <f t="shared" si="122"/>
        <v>#N/A</v>
      </c>
      <c r="V1595" s="2" t="e">
        <f>VLOOKUP($J1595,'Material category'!B:D,3,0)</f>
        <v>#N/A</v>
      </c>
      <c r="W1595" s="2" t="e">
        <f>VLOOKUP(G1595,'Cust Category'!A:C,3,0)</f>
        <v>#N/A</v>
      </c>
      <c r="X1595" s="2" t="e">
        <f>VLOOKUP(G1595,'Cust Category'!A:C,2,0)</f>
        <v>#N/A</v>
      </c>
      <c r="Y1595" s="31" t="e">
        <f t="shared" si="123"/>
        <v>#N/A</v>
      </c>
      <c r="Z1595" t="e">
        <f t="shared" si="124"/>
        <v>#N/A</v>
      </c>
    </row>
    <row r="1596" spans="1:26" hidden="1">
      <c r="A1596" s="179"/>
      <c r="B1596" s="178"/>
      <c r="C1596" s="178"/>
      <c r="D1596" s="178"/>
      <c r="E1596" s="178"/>
      <c r="F1596" s="178"/>
      <c r="G1596" s="178"/>
      <c r="H1596" s="178"/>
      <c r="I1596" s="178"/>
      <c r="J1596" s="178"/>
      <c r="K1596" s="178"/>
      <c r="L1596" s="180"/>
      <c r="M1596" s="181"/>
      <c r="N1596" s="2" t="e">
        <f>VLOOKUP($J1596,'Material category'!B:D,2,0)</f>
        <v>#N/A</v>
      </c>
      <c r="O1596" s="123" t="e">
        <f>VLOOKUP(E1596,'Billing Type Category'!A:C,3,0)*$L1596</f>
        <v>#N/A</v>
      </c>
      <c r="P1596" s="123" t="e">
        <f>VLOOKUP($J1596,'Material category'!B:F,5,FALSE)*O1596</f>
        <v>#N/A</v>
      </c>
      <c r="Q1596" s="123" t="e">
        <f t="shared" si="120"/>
        <v>#N/A</v>
      </c>
      <c r="R1596" s="6" t="e">
        <f>VLOOKUP(E1596,'Billing Type Category'!A:C,3,0)*M1596</f>
        <v>#N/A</v>
      </c>
      <c r="S1596" s="6" t="e">
        <f>VLOOKUP($J1596,'Material category'!B:F,4,FALSE)*O1596</f>
        <v>#N/A</v>
      </c>
      <c r="T1596" s="6" t="e">
        <f t="shared" si="121"/>
        <v>#N/A</v>
      </c>
      <c r="U1596" s="6" t="e">
        <f t="shared" si="122"/>
        <v>#N/A</v>
      </c>
      <c r="V1596" s="2" t="e">
        <f>VLOOKUP($J1596,'Material category'!B:D,3,0)</f>
        <v>#N/A</v>
      </c>
      <c r="W1596" s="2" t="e">
        <f>VLOOKUP(G1596,'Cust Category'!A:C,3,0)</f>
        <v>#N/A</v>
      </c>
      <c r="X1596" s="2" t="e">
        <f>VLOOKUP(G1596,'Cust Category'!A:C,2,0)</f>
        <v>#N/A</v>
      </c>
      <c r="Y1596" s="31" t="e">
        <f t="shared" si="123"/>
        <v>#N/A</v>
      </c>
      <c r="Z1596" t="e">
        <f t="shared" si="124"/>
        <v>#N/A</v>
      </c>
    </row>
    <row r="1597" spans="1:26" hidden="1">
      <c r="A1597" s="179"/>
      <c r="B1597" s="178"/>
      <c r="C1597" s="178"/>
      <c r="D1597" s="178"/>
      <c r="E1597" s="178"/>
      <c r="F1597" s="178"/>
      <c r="G1597" s="178"/>
      <c r="H1597" s="178"/>
      <c r="I1597" s="178"/>
      <c r="J1597" s="178"/>
      <c r="K1597" s="178"/>
      <c r="L1597" s="180"/>
      <c r="M1597" s="181"/>
      <c r="N1597" s="2" t="e">
        <f>VLOOKUP($J1597,'Material category'!B:D,2,0)</f>
        <v>#N/A</v>
      </c>
      <c r="O1597" s="123" t="e">
        <f>VLOOKUP(E1597,'Billing Type Category'!A:C,3,0)*$L1597</f>
        <v>#N/A</v>
      </c>
      <c r="P1597" s="123" t="e">
        <f>VLOOKUP($J1597,'Material category'!B:F,5,FALSE)*O1597</f>
        <v>#N/A</v>
      </c>
      <c r="Q1597" s="123" t="e">
        <f t="shared" si="120"/>
        <v>#N/A</v>
      </c>
      <c r="R1597" s="6" t="e">
        <f>VLOOKUP(E1597,'Billing Type Category'!A:C,3,0)*M1597</f>
        <v>#N/A</v>
      </c>
      <c r="S1597" s="6" t="e">
        <f>VLOOKUP($J1597,'Material category'!B:F,4,FALSE)*O1597</f>
        <v>#N/A</v>
      </c>
      <c r="T1597" s="6" t="e">
        <f t="shared" si="121"/>
        <v>#N/A</v>
      </c>
      <c r="U1597" s="6" t="e">
        <f t="shared" si="122"/>
        <v>#N/A</v>
      </c>
      <c r="V1597" s="2" t="e">
        <f>VLOOKUP($J1597,'Material category'!B:D,3,0)</f>
        <v>#N/A</v>
      </c>
      <c r="W1597" s="2" t="e">
        <f>VLOOKUP(G1597,'Cust Category'!A:C,3,0)</f>
        <v>#N/A</v>
      </c>
      <c r="X1597" s="2" t="e">
        <f>VLOOKUP(G1597,'Cust Category'!A:C,2,0)</f>
        <v>#N/A</v>
      </c>
      <c r="Y1597" s="31" t="e">
        <f t="shared" si="123"/>
        <v>#N/A</v>
      </c>
      <c r="Z1597" t="e">
        <f t="shared" si="124"/>
        <v>#N/A</v>
      </c>
    </row>
    <row r="1598" spans="1:26" hidden="1">
      <c r="A1598" s="179"/>
      <c r="B1598" s="178"/>
      <c r="C1598" s="178"/>
      <c r="D1598" s="178"/>
      <c r="E1598" s="178"/>
      <c r="F1598" s="178"/>
      <c r="G1598" s="178"/>
      <c r="H1598" s="178"/>
      <c r="I1598" s="178"/>
      <c r="J1598" s="178"/>
      <c r="K1598" s="178"/>
      <c r="L1598" s="180"/>
      <c r="M1598" s="181"/>
      <c r="N1598" s="2" t="e">
        <f>VLOOKUP($J1598,'Material category'!B:D,2,0)</f>
        <v>#N/A</v>
      </c>
      <c r="O1598" s="123" t="e">
        <f>VLOOKUP(E1598,'Billing Type Category'!A:C,3,0)*$L1598</f>
        <v>#N/A</v>
      </c>
      <c r="P1598" s="123" t="e">
        <f>VLOOKUP($J1598,'Material category'!B:F,5,FALSE)*O1598</f>
        <v>#N/A</v>
      </c>
      <c r="Q1598" s="123" t="e">
        <f t="shared" si="120"/>
        <v>#N/A</v>
      </c>
      <c r="R1598" s="6" t="e">
        <f>VLOOKUP(E1598,'Billing Type Category'!A:C,3,0)*M1598</f>
        <v>#N/A</v>
      </c>
      <c r="S1598" s="6" t="e">
        <f>VLOOKUP($J1598,'Material category'!B:F,4,FALSE)*O1598</f>
        <v>#N/A</v>
      </c>
      <c r="T1598" s="6" t="e">
        <f t="shared" si="121"/>
        <v>#N/A</v>
      </c>
      <c r="U1598" s="6" t="e">
        <f t="shared" si="122"/>
        <v>#N/A</v>
      </c>
      <c r="V1598" s="2" t="e">
        <f>VLOOKUP($J1598,'Material category'!B:D,3,0)</f>
        <v>#N/A</v>
      </c>
      <c r="W1598" s="2" t="e">
        <f>VLOOKUP(G1598,'Cust Category'!A:C,3,0)</f>
        <v>#N/A</v>
      </c>
      <c r="X1598" s="2" t="e">
        <f>VLOOKUP(G1598,'Cust Category'!A:C,2,0)</f>
        <v>#N/A</v>
      </c>
      <c r="Y1598" s="31" t="e">
        <f t="shared" si="123"/>
        <v>#N/A</v>
      </c>
      <c r="Z1598" t="e">
        <f t="shared" si="124"/>
        <v>#N/A</v>
      </c>
    </row>
    <row r="1599" spans="1:26" hidden="1">
      <c r="A1599" s="179"/>
      <c r="B1599" s="178"/>
      <c r="C1599" s="178"/>
      <c r="D1599" s="178"/>
      <c r="E1599" s="178"/>
      <c r="F1599" s="178"/>
      <c r="G1599" s="178"/>
      <c r="H1599" s="178"/>
      <c r="I1599" s="178"/>
      <c r="J1599" s="178"/>
      <c r="K1599" s="178"/>
      <c r="L1599" s="180"/>
      <c r="M1599" s="181"/>
      <c r="N1599" s="2" t="e">
        <f>VLOOKUP($J1599,'Material category'!B:D,2,0)</f>
        <v>#N/A</v>
      </c>
      <c r="O1599" s="123" t="e">
        <f>VLOOKUP(E1599,'Billing Type Category'!A:C,3,0)*$L1599</f>
        <v>#N/A</v>
      </c>
      <c r="P1599" s="123" t="e">
        <f>VLOOKUP($J1599,'Material category'!B:F,5,FALSE)*O1599</f>
        <v>#N/A</v>
      </c>
      <c r="Q1599" s="123" t="e">
        <f t="shared" si="120"/>
        <v>#N/A</v>
      </c>
      <c r="R1599" s="6" t="e">
        <f>VLOOKUP(E1599,'Billing Type Category'!A:C,3,0)*M1599</f>
        <v>#N/A</v>
      </c>
      <c r="S1599" s="6" t="e">
        <f>VLOOKUP($J1599,'Material category'!B:F,4,FALSE)*O1599</f>
        <v>#N/A</v>
      </c>
      <c r="T1599" s="6" t="e">
        <f t="shared" si="121"/>
        <v>#N/A</v>
      </c>
      <c r="U1599" s="6" t="e">
        <f t="shared" si="122"/>
        <v>#N/A</v>
      </c>
      <c r="V1599" s="2" t="e">
        <f>VLOOKUP($J1599,'Material category'!B:D,3,0)</f>
        <v>#N/A</v>
      </c>
      <c r="W1599" s="2" t="e">
        <f>VLOOKUP(G1599,'Cust Category'!A:C,3,0)</f>
        <v>#N/A</v>
      </c>
      <c r="X1599" s="2" t="e">
        <f>VLOOKUP(G1599,'Cust Category'!A:C,2,0)</f>
        <v>#N/A</v>
      </c>
      <c r="Y1599" s="31" t="e">
        <f t="shared" si="123"/>
        <v>#N/A</v>
      </c>
      <c r="Z1599" t="e">
        <f t="shared" si="124"/>
        <v>#N/A</v>
      </c>
    </row>
    <row r="1600" spans="1:26" hidden="1">
      <c r="A1600" s="179"/>
      <c r="B1600" s="178"/>
      <c r="C1600" s="178"/>
      <c r="D1600" s="178"/>
      <c r="E1600" s="178"/>
      <c r="F1600" s="178"/>
      <c r="G1600" s="178"/>
      <c r="H1600" s="178"/>
      <c r="I1600" s="178"/>
      <c r="J1600" s="178"/>
      <c r="K1600" s="178"/>
      <c r="L1600" s="180"/>
      <c r="M1600" s="181"/>
      <c r="N1600" s="2" t="e">
        <f>VLOOKUP($J1600,'Material category'!B:D,2,0)</f>
        <v>#N/A</v>
      </c>
      <c r="O1600" s="123" t="e">
        <f>VLOOKUP(E1600,'Billing Type Category'!A:C,3,0)*$L1600</f>
        <v>#N/A</v>
      </c>
      <c r="P1600" s="123" t="e">
        <f>VLOOKUP($J1600,'Material category'!B:F,5,FALSE)*O1600</f>
        <v>#N/A</v>
      </c>
      <c r="Q1600" s="123" t="e">
        <f t="shared" si="120"/>
        <v>#N/A</v>
      </c>
      <c r="R1600" s="6" t="e">
        <f>VLOOKUP(E1600,'Billing Type Category'!A:C,3,0)*M1600</f>
        <v>#N/A</v>
      </c>
      <c r="S1600" s="6" t="e">
        <f>VLOOKUP($J1600,'Material category'!B:F,4,FALSE)*O1600</f>
        <v>#N/A</v>
      </c>
      <c r="T1600" s="6" t="e">
        <f t="shared" si="121"/>
        <v>#N/A</v>
      </c>
      <c r="U1600" s="6" t="e">
        <f t="shared" si="122"/>
        <v>#N/A</v>
      </c>
      <c r="V1600" s="2" t="e">
        <f>VLOOKUP($J1600,'Material category'!B:D,3,0)</f>
        <v>#N/A</v>
      </c>
      <c r="W1600" s="2" t="e">
        <f>VLOOKUP(G1600,'Cust Category'!A:C,3,0)</f>
        <v>#N/A</v>
      </c>
      <c r="X1600" s="2" t="e">
        <f>VLOOKUP(G1600,'Cust Category'!A:C,2,0)</f>
        <v>#N/A</v>
      </c>
      <c r="Y1600" s="31" t="e">
        <f t="shared" si="123"/>
        <v>#N/A</v>
      </c>
      <c r="Z1600" t="e">
        <f t="shared" si="124"/>
        <v>#N/A</v>
      </c>
    </row>
    <row r="1601" spans="1:26" hidden="1">
      <c r="A1601" s="179"/>
      <c r="B1601" s="178"/>
      <c r="C1601" s="178"/>
      <c r="D1601" s="178"/>
      <c r="E1601" s="178"/>
      <c r="F1601" s="178"/>
      <c r="G1601" s="178"/>
      <c r="H1601" s="178"/>
      <c r="I1601" s="178"/>
      <c r="J1601" s="178"/>
      <c r="K1601" s="178"/>
      <c r="L1601" s="180"/>
      <c r="M1601" s="181"/>
      <c r="N1601" s="2" t="e">
        <f>VLOOKUP($J1601,'Material category'!B:D,2,0)</f>
        <v>#N/A</v>
      </c>
      <c r="O1601" s="123" t="e">
        <f>VLOOKUP(E1601,'Billing Type Category'!A:C,3,0)*$L1601</f>
        <v>#N/A</v>
      </c>
      <c r="P1601" s="123" t="e">
        <f>VLOOKUP($J1601,'Material category'!B:F,5,FALSE)*O1601</f>
        <v>#N/A</v>
      </c>
      <c r="Q1601" s="123" t="e">
        <f t="shared" si="120"/>
        <v>#N/A</v>
      </c>
      <c r="R1601" s="6" t="e">
        <f>VLOOKUP(E1601,'Billing Type Category'!A:C,3,0)*M1601</f>
        <v>#N/A</v>
      </c>
      <c r="S1601" s="6" t="e">
        <f>VLOOKUP($J1601,'Material category'!B:F,4,FALSE)*O1601</f>
        <v>#N/A</v>
      </c>
      <c r="T1601" s="6" t="e">
        <f t="shared" si="121"/>
        <v>#N/A</v>
      </c>
      <c r="U1601" s="6" t="e">
        <f t="shared" si="122"/>
        <v>#N/A</v>
      </c>
      <c r="V1601" s="2" t="e">
        <f>VLOOKUP($J1601,'Material category'!B:D,3,0)</f>
        <v>#N/A</v>
      </c>
      <c r="W1601" s="2" t="e">
        <f>VLOOKUP(G1601,'Cust Category'!A:C,3,0)</f>
        <v>#N/A</v>
      </c>
      <c r="X1601" s="2" t="e">
        <f>VLOOKUP(G1601,'Cust Category'!A:C,2,0)</f>
        <v>#N/A</v>
      </c>
      <c r="Y1601" s="31" t="e">
        <f t="shared" si="123"/>
        <v>#N/A</v>
      </c>
      <c r="Z1601" t="e">
        <f t="shared" si="124"/>
        <v>#N/A</v>
      </c>
    </row>
    <row r="1602" spans="1:26" hidden="1">
      <c r="A1602" s="179"/>
      <c r="B1602" s="178"/>
      <c r="C1602" s="178"/>
      <c r="D1602" s="178"/>
      <c r="E1602" s="178"/>
      <c r="F1602" s="178"/>
      <c r="G1602" s="178"/>
      <c r="H1602" s="178"/>
      <c r="I1602" s="178"/>
      <c r="J1602" s="178"/>
      <c r="K1602" s="178"/>
      <c r="L1602" s="180"/>
      <c r="M1602" s="181"/>
      <c r="N1602" s="2" t="e">
        <f>VLOOKUP($J1602,'Material category'!B:D,2,0)</f>
        <v>#N/A</v>
      </c>
      <c r="O1602" s="123" t="e">
        <f>VLOOKUP(E1602,'Billing Type Category'!A:C,3,0)*$L1602</f>
        <v>#N/A</v>
      </c>
      <c r="P1602" s="123" t="e">
        <f>VLOOKUP($J1602,'Material category'!B:F,5,FALSE)*O1602</f>
        <v>#N/A</v>
      </c>
      <c r="Q1602" s="123" t="e">
        <f t="shared" ref="Q1602:Q1665" si="125">P1602-R1602</f>
        <v>#N/A</v>
      </c>
      <c r="R1602" s="6" t="e">
        <f>VLOOKUP(E1602,'Billing Type Category'!A:C,3,0)*M1602</f>
        <v>#N/A</v>
      </c>
      <c r="S1602" s="6" t="e">
        <f>VLOOKUP($J1602,'Material category'!B:F,4,FALSE)*O1602</f>
        <v>#N/A</v>
      </c>
      <c r="T1602" s="6" t="e">
        <f t="shared" ref="T1602:T1665" si="126">S1602*7/107</f>
        <v>#N/A</v>
      </c>
      <c r="U1602" s="6" t="e">
        <f t="shared" ref="U1602:U1665" si="127">R1602+T1602</f>
        <v>#N/A</v>
      </c>
      <c r="V1602" s="2" t="e">
        <f>VLOOKUP($J1602,'Material category'!B:D,3,0)</f>
        <v>#N/A</v>
      </c>
      <c r="W1602" s="2" t="e">
        <f>VLOOKUP(G1602,'Cust Category'!A:C,3,0)</f>
        <v>#N/A</v>
      </c>
      <c r="X1602" s="2" t="e">
        <f>VLOOKUP(G1602,'Cust Category'!A:C,2,0)</f>
        <v>#N/A</v>
      </c>
      <c r="Y1602" s="31" t="e">
        <f t="shared" ref="Y1602:Y1665" si="128">P1602/O1602</f>
        <v>#N/A</v>
      </c>
      <c r="Z1602" t="e">
        <f t="shared" ref="Z1602:Z1665" si="129">S1602/O1602</f>
        <v>#N/A</v>
      </c>
    </row>
    <row r="1603" spans="1:26" hidden="1">
      <c r="A1603" s="179"/>
      <c r="B1603" s="178"/>
      <c r="C1603" s="178"/>
      <c r="D1603" s="178"/>
      <c r="E1603" s="178"/>
      <c r="F1603" s="178"/>
      <c r="G1603" s="178"/>
      <c r="H1603" s="178"/>
      <c r="I1603" s="178"/>
      <c r="J1603" s="178"/>
      <c r="K1603" s="178"/>
      <c r="L1603" s="180"/>
      <c r="M1603" s="181"/>
      <c r="N1603" s="2" t="e">
        <f>VLOOKUP($J1603,'Material category'!B:D,2,0)</f>
        <v>#N/A</v>
      </c>
      <c r="O1603" s="123" t="e">
        <f>VLOOKUP(E1603,'Billing Type Category'!A:C,3,0)*$L1603</f>
        <v>#N/A</v>
      </c>
      <c r="P1603" s="123" t="e">
        <f>VLOOKUP($J1603,'Material category'!B:F,5,FALSE)*O1603</f>
        <v>#N/A</v>
      </c>
      <c r="Q1603" s="123" t="e">
        <f t="shared" si="125"/>
        <v>#N/A</v>
      </c>
      <c r="R1603" s="6" t="e">
        <f>VLOOKUP(E1603,'Billing Type Category'!A:C,3,0)*M1603</f>
        <v>#N/A</v>
      </c>
      <c r="S1603" s="6" t="e">
        <f>VLOOKUP($J1603,'Material category'!B:F,4,FALSE)*O1603</f>
        <v>#N/A</v>
      </c>
      <c r="T1603" s="6" t="e">
        <f t="shared" si="126"/>
        <v>#N/A</v>
      </c>
      <c r="U1603" s="6" t="e">
        <f t="shared" si="127"/>
        <v>#N/A</v>
      </c>
      <c r="V1603" s="2" t="e">
        <f>VLOOKUP($J1603,'Material category'!B:D,3,0)</f>
        <v>#N/A</v>
      </c>
      <c r="W1603" s="2" t="e">
        <f>VLOOKUP(G1603,'Cust Category'!A:C,3,0)</f>
        <v>#N/A</v>
      </c>
      <c r="X1603" s="2" t="e">
        <f>VLOOKUP(G1603,'Cust Category'!A:C,2,0)</f>
        <v>#N/A</v>
      </c>
      <c r="Y1603" s="31" t="e">
        <f t="shared" si="128"/>
        <v>#N/A</v>
      </c>
      <c r="Z1603" t="e">
        <f t="shared" si="129"/>
        <v>#N/A</v>
      </c>
    </row>
    <row r="1604" spans="1:26" hidden="1">
      <c r="A1604" s="179"/>
      <c r="B1604" s="178"/>
      <c r="C1604" s="178"/>
      <c r="D1604" s="178"/>
      <c r="E1604" s="178"/>
      <c r="F1604" s="178"/>
      <c r="G1604" s="178"/>
      <c r="H1604" s="178"/>
      <c r="I1604" s="178"/>
      <c r="J1604" s="178"/>
      <c r="K1604" s="178"/>
      <c r="L1604" s="180"/>
      <c r="M1604" s="181"/>
      <c r="N1604" s="2" t="e">
        <f>VLOOKUP($J1604,'Material category'!B:D,2,0)</f>
        <v>#N/A</v>
      </c>
      <c r="O1604" s="123" t="e">
        <f>VLOOKUP(E1604,'Billing Type Category'!A:C,3,0)*$L1604</f>
        <v>#N/A</v>
      </c>
      <c r="P1604" s="123" t="e">
        <f>VLOOKUP($J1604,'Material category'!B:F,5,FALSE)*O1604</f>
        <v>#N/A</v>
      </c>
      <c r="Q1604" s="123" t="e">
        <f t="shared" si="125"/>
        <v>#N/A</v>
      </c>
      <c r="R1604" s="6" t="e">
        <f>VLOOKUP(E1604,'Billing Type Category'!A:C,3,0)*M1604</f>
        <v>#N/A</v>
      </c>
      <c r="S1604" s="6" t="e">
        <f>VLOOKUP($J1604,'Material category'!B:F,4,FALSE)*O1604</f>
        <v>#N/A</v>
      </c>
      <c r="T1604" s="6" t="e">
        <f t="shared" si="126"/>
        <v>#N/A</v>
      </c>
      <c r="U1604" s="6" t="e">
        <f t="shared" si="127"/>
        <v>#N/A</v>
      </c>
      <c r="V1604" s="2" t="e">
        <f>VLOOKUP($J1604,'Material category'!B:D,3,0)</f>
        <v>#N/A</v>
      </c>
      <c r="W1604" s="2" t="e">
        <f>VLOOKUP(G1604,'Cust Category'!A:C,3,0)</f>
        <v>#N/A</v>
      </c>
      <c r="X1604" s="2" t="e">
        <f>VLOOKUP(G1604,'Cust Category'!A:C,2,0)</f>
        <v>#N/A</v>
      </c>
      <c r="Y1604" s="31" t="e">
        <f t="shared" si="128"/>
        <v>#N/A</v>
      </c>
      <c r="Z1604" t="e">
        <f t="shared" si="129"/>
        <v>#N/A</v>
      </c>
    </row>
    <row r="1605" spans="1:26" hidden="1">
      <c r="A1605" s="179"/>
      <c r="B1605" s="178"/>
      <c r="C1605" s="178"/>
      <c r="D1605" s="178"/>
      <c r="E1605" s="178"/>
      <c r="F1605" s="178"/>
      <c r="G1605" s="178"/>
      <c r="H1605" s="178"/>
      <c r="I1605" s="178"/>
      <c r="J1605" s="178"/>
      <c r="K1605" s="178"/>
      <c r="L1605" s="180"/>
      <c r="M1605" s="181"/>
      <c r="N1605" s="2" t="e">
        <f>VLOOKUP($J1605,'Material category'!B:D,2,0)</f>
        <v>#N/A</v>
      </c>
      <c r="O1605" s="123" t="e">
        <f>VLOOKUP(E1605,'Billing Type Category'!A:C,3,0)*$L1605</f>
        <v>#N/A</v>
      </c>
      <c r="P1605" s="123" t="e">
        <f>VLOOKUP($J1605,'Material category'!B:F,5,FALSE)*O1605</f>
        <v>#N/A</v>
      </c>
      <c r="Q1605" s="123" t="e">
        <f t="shared" si="125"/>
        <v>#N/A</v>
      </c>
      <c r="R1605" s="6" t="e">
        <f>VLOOKUP(E1605,'Billing Type Category'!A:C,3,0)*M1605</f>
        <v>#N/A</v>
      </c>
      <c r="S1605" s="6" t="e">
        <f>VLOOKUP($J1605,'Material category'!B:F,4,FALSE)*O1605</f>
        <v>#N/A</v>
      </c>
      <c r="T1605" s="6" t="e">
        <f t="shared" si="126"/>
        <v>#N/A</v>
      </c>
      <c r="U1605" s="6" t="e">
        <f t="shared" si="127"/>
        <v>#N/A</v>
      </c>
      <c r="V1605" s="2" t="e">
        <f>VLOOKUP($J1605,'Material category'!B:D,3,0)</f>
        <v>#N/A</v>
      </c>
      <c r="W1605" s="2" t="e">
        <f>VLOOKUP(G1605,'Cust Category'!A:C,3,0)</f>
        <v>#N/A</v>
      </c>
      <c r="X1605" s="2" t="e">
        <f>VLOOKUP(G1605,'Cust Category'!A:C,2,0)</f>
        <v>#N/A</v>
      </c>
      <c r="Y1605" s="31" t="e">
        <f t="shared" si="128"/>
        <v>#N/A</v>
      </c>
      <c r="Z1605" t="e">
        <f t="shared" si="129"/>
        <v>#N/A</v>
      </c>
    </row>
    <row r="1606" spans="1:26" hidden="1">
      <c r="A1606" s="179"/>
      <c r="B1606" s="178"/>
      <c r="C1606" s="178"/>
      <c r="D1606" s="178"/>
      <c r="E1606" s="178"/>
      <c r="F1606" s="178"/>
      <c r="G1606" s="178"/>
      <c r="H1606" s="178"/>
      <c r="I1606" s="178"/>
      <c r="J1606" s="178"/>
      <c r="K1606" s="178"/>
      <c r="L1606" s="180"/>
      <c r="M1606" s="181"/>
      <c r="N1606" s="2" t="e">
        <f>VLOOKUP($J1606,'Material category'!B:D,2,0)</f>
        <v>#N/A</v>
      </c>
      <c r="O1606" s="123" t="e">
        <f>VLOOKUP(E1606,'Billing Type Category'!A:C,3,0)*$L1606</f>
        <v>#N/A</v>
      </c>
      <c r="P1606" s="123" t="e">
        <f>VLOOKUP($J1606,'Material category'!B:F,5,FALSE)*O1606</f>
        <v>#N/A</v>
      </c>
      <c r="Q1606" s="123" t="e">
        <f t="shared" si="125"/>
        <v>#N/A</v>
      </c>
      <c r="R1606" s="6" t="e">
        <f>VLOOKUP(E1606,'Billing Type Category'!A:C,3,0)*M1606</f>
        <v>#N/A</v>
      </c>
      <c r="S1606" s="6" t="e">
        <f>VLOOKUP($J1606,'Material category'!B:F,4,FALSE)*O1606</f>
        <v>#N/A</v>
      </c>
      <c r="T1606" s="6" t="e">
        <f t="shared" si="126"/>
        <v>#N/A</v>
      </c>
      <c r="U1606" s="6" t="e">
        <f t="shared" si="127"/>
        <v>#N/A</v>
      </c>
      <c r="V1606" s="2" t="e">
        <f>VLOOKUP($J1606,'Material category'!B:D,3,0)</f>
        <v>#N/A</v>
      </c>
      <c r="W1606" s="2" t="e">
        <f>VLOOKUP(G1606,'Cust Category'!A:C,3,0)</f>
        <v>#N/A</v>
      </c>
      <c r="X1606" s="2" t="e">
        <f>VLOOKUP(G1606,'Cust Category'!A:C,2,0)</f>
        <v>#N/A</v>
      </c>
      <c r="Y1606" s="31" t="e">
        <f t="shared" si="128"/>
        <v>#N/A</v>
      </c>
      <c r="Z1606" t="e">
        <f t="shared" si="129"/>
        <v>#N/A</v>
      </c>
    </row>
    <row r="1607" spans="1:26" hidden="1">
      <c r="A1607" s="179"/>
      <c r="B1607" s="178"/>
      <c r="C1607" s="178"/>
      <c r="D1607" s="178"/>
      <c r="E1607" s="178"/>
      <c r="F1607" s="178"/>
      <c r="G1607" s="178"/>
      <c r="H1607" s="178"/>
      <c r="I1607" s="178"/>
      <c r="J1607" s="178"/>
      <c r="K1607" s="178"/>
      <c r="L1607" s="180"/>
      <c r="M1607" s="181"/>
      <c r="N1607" s="2" t="e">
        <f>VLOOKUP($J1607,'Material category'!B:D,2,0)</f>
        <v>#N/A</v>
      </c>
      <c r="O1607" s="123" t="e">
        <f>VLOOKUP(E1607,'Billing Type Category'!A:C,3,0)*$L1607</f>
        <v>#N/A</v>
      </c>
      <c r="P1607" s="123" t="e">
        <f>VLOOKUP($J1607,'Material category'!B:F,5,FALSE)*O1607</f>
        <v>#N/A</v>
      </c>
      <c r="Q1607" s="123" t="e">
        <f t="shared" si="125"/>
        <v>#N/A</v>
      </c>
      <c r="R1607" s="6" t="e">
        <f>VLOOKUP(E1607,'Billing Type Category'!A:C,3,0)*M1607</f>
        <v>#N/A</v>
      </c>
      <c r="S1607" s="6" t="e">
        <f>VLOOKUP($J1607,'Material category'!B:F,4,FALSE)*O1607</f>
        <v>#N/A</v>
      </c>
      <c r="T1607" s="6" t="e">
        <f t="shared" si="126"/>
        <v>#N/A</v>
      </c>
      <c r="U1607" s="6" t="e">
        <f t="shared" si="127"/>
        <v>#N/A</v>
      </c>
      <c r="V1607" s="2" t="e">
        <f>VLOOKUP($J1607,'Material category'!B:D,3,0)</f>
        <v>#N/A</v>
      </c>
      <c r="W1607" s="2" t="e">
        <f>VLOOKUP(G1607,'Cust Category'!A:C,3,0)</f>
        <v>#N/A</v>
      </c>
      <c r="X1607" s="2" t="e">
        <f>VLOOKUP(G1607,'Cust Category'!A:C,2,0)</f>
        <v>#N/A</v>
      </c>
      <c r="Y1607" s="31" t="e">
        <f t="shared" si="128"/>
        <v>#N/A</v>
      </c>
      <c r="Z1607" t="e">
        <f t="shared" si="129"/>
        <v>#N/A</v>
      </c>
    </row>
    <row r="1608" spans="1:26" hidden="1">
      <c r="A1608" s="179"/>
      <c r="B1608" s="178"/>
      <c r="C1608" s="178"/>
      <c r="D1608" s="178"/>
      <c r="E1608" s="178"/>
      <c r="F1608" s="178"/>
      <c r="G1608" s="178"/>
      <c r="H1608" s="178"/>
      <c r="I1608" s="178"/>
      <c r="J1608" s="178"/>
      <c r="K1608" s="178"/>
      <c r="L1608" s="180"/>
      <c r="M1608" s="181"/>
      <c r="N1608" s="2" t="e">
        <f>VLOOKUP($J1608,'Material category'!B:D,2,0)</f>
        <v>#N/A</v>
      </c>
      <c r="O1608" s="123" t="e">
        <f>VLOOKUP(E1608,'Billing Type Category'!A:C,3,0)*$L1608</f>
        <v>#N/A</v>
      </c>
      <c r="P1608" s="123" t="e">
        <f>VLOOKUP($J1608,'Material category'!B:F,5,FALSE)*O1608</f>
        <v>#N/A</v>
      </c>
      <c r="Q1608" s="123" t="e">
        <f t="shared" si="125"/>
        <v>#N/A</v>
      </c>
      <c r="R1608" s="6" t="e">
        <f>VLOOKUP(E1608,'Billing Type Category'!A:C,3,0)*M1608</f>
        <v>#N/A</v>
      </c>
      <c r="S1608" s="6" t="e">
        <f>VLOOKUP($J1608,'Material category'!B:F,4,FALSE)*O1608</f>
        <v>#N/A</v>
      </c>
      <c r="T1608" s="6" t="e">
        <f t="shared" si="126"/>
        <v>#N/A</v>
      </c>
      <c r="U1608" s="6" t="e">
        <f t="shared" si="127"/>
        <v>#N/A</v>
      </c>
      <c r="V1608" s="2" t="e">
        <f>VLOOKUP($J1608,'Material category'!B:D,3,0)</f>
        <v>#N/A</v>
      </c>
      <c r="W1608" s="2" t="e">
        <f>VLOOKUP(G1608,'Cust Category'!A:C,3,0)</f>
        <v>#N/A</v>
      </c>
      <c r="X1608" s="2" t="e">
        <f>VLOOKUP(G1608,'Cust Category'!A:C,2,0)</f>
        <v>#N/A</v>
      </c>
      <c r="Y1608" s="31" t="e">
        <f t="shared" si="128"/>
        <v>#N/A</v>
      </c>
      <c r="Z1608" t="e">
        <f t="shared" si="129"/>
        <v>#N/A</v>
      </c>
    </row>
    <row r="1609" spans="1:26" hidden="1">
      <c r="A1609" s="179"/>
      <c r="B1609" s="178"/>
      <c r="C1609" s="178"/>
      <c r="D1609" s="178"/>
      <c r="E1609" s="178"/>
      <c r="F1609" s="178"/>
      <c r="G1609" s="178"/>
      <c r="H1609" s="178"/>
      <c r="I1609" s="178"/>
      <c r="J1609" s="178"/>
      <c r="K1609" s="178"/>
      <c r="L1609" s="180"/>
      <c r="M1609" s="181"/>
      <c r="N1609" s="2" t="e">
        <f>VLOOKUP($J1609,'Material category'!B:D,2,0)</f>
        <v>#N/A</v>
      </c>
      <c r="O1609" s="123" t="e">
        <f>VLOOKUP(E1609,'Billing Type Category'!A:C,3,0)*$L1609</f>
        <v>#N/A</v>
      </c>
      <c r="P1609" s="123" t="e">
        <f>VLOOKUP($J1609,'Material category'!B:F,5,FALSE)*O1609</f>
        <v>#N/A</v>
      </c>
      <c r="Q1609" s="123" t="e">
        <f t="shared" si="125"/>
        <v>#N/A</v>
      </c>
      <c r="R1609" s="6" t="e">
        <f>VLOOKUP(E1609,'Billing Type Category'!A:C,3,0)*M1609</f>
        <v>#N/A</v>
      </c>
      <c r="S1609" s="6" t="e">
        <f>VLOOKUP($J1609,'Material category'!B:F,4,FALSE)*O1609</f>
        <v>#N/A</v>
      </c>
      <c r="T1609" s="6" t="e">
        <f t="shared" si="126"/>
        <v>#N/A</v>
      </c>
      <c r="U1609" s="6" t="e">
        <f t="shared" si="127"/>
        <v>#N/A</v>
      </c>
      <c r="V1609" s="2" t="e">
        <f>VLOOKUP($J1609,'Material category'!B:D,3,0)</f>
        <v>#N/A</v>
      </c>
      <c r="W1609" s="2" t="e">
        <f>VLOOKUP(G1609,'Cust Category'!A:C,3,0)</f>
        <v>#N/A</v>
      </c>
      <c r="X1609" s="2" t="e">
        <f>VLOOKUP(G1609,'Cust Category'!A:C,2,0)</f>
        <v>#N/A</v>
      </c>
      <c r="Y1609" s="31" t="e">
        <f t="shared" si="128"/>
        <v>#N/A</v>
      </c>
      <c r="Z1609" t="e">
        <f t="shared" si="129"/>
        <v>#N/A</v>
      </c>
    </row>
    <row r="1610" spans="1:26" hidden="1">
      <c r="A1610" s="179"/>
      <c r="B1610" s="178"/>
      <c r="C1610" s="178"/>
      <c r="D1610" s="178"/>
      <c r="E1610" s="178"/>
      <c r="F1610" s="178"/>
      <c r="G1610" s="178"/>
      <c r="H1610" s="178"/>
      <c r="I1610" s="178"/>
      <c r="J1610" s="178"/>
      <c r="K1610" s="178"/>
      <c r="L1610" s="180"/>
      <c r="M1610" s="181"/>
      <c r="N1610" s="2" t="e">
        <f>VLOOKUP($J1610,'Material category'!B:D,2,0)</f>
        <v>#N/A</v>
      </c>
      <c r="O1610" s="123" t="e">
        <f>VLOOKUP(E1610,'Billing Type Category'!A:C,3,0)*$L1610</f>
        <v>#N/A</v>
      </c>
      <c r="P1610" s="123" t="e">
        <f>VLOOKUP($J1610,'Material category'!B:F,5,FALSE)*O1610</f>
        <v>#N/A</v>
      </c>
      <c r="Q1610" s="123" t="e">
        <f t="shared" si="125"/>
        <v>#N/A</v>
      </c>
      <c r="R1610" s="6" t="e">
        <f>VLOOKUP(E1610,'Billing Type Category'!A:C,3,0)*M1610</f>
        <v>#N/A</v>
      </c>
      <c r="S1610" s="6" t="e">
        <f>VLOOKUP($J1610,'Material category'!B:F,4,FALSE)*O1610</f>
        <v>#N/A</v>
      </c>
      <c r="T1610" s="6" t="e">
        <f t="shared" si="126"/>
        <v>#N/A</v>
      </c>
      <c r="U1610" s="6" t="e">
        <f t="shared" si="127"/>
        <v>#N/A</v>
      </c>
      <c r="V1610" s="2" t="e">
        <f>VLOOKUP($J1610,'Material category'!B:D,3,0)</f>
        <v>#N/A</v>
      </c>
      <c r="W1610" s="2" t="e">
        <f>VLOOKUP(G1610,'Cust Category'!A:C,3,0)</f>
        <v>#N/A</v>
      </c>
      <c r="X1610" s="2" t="e">
        <f>VLOOKUP(G1610,'Cust Category'!A:C,2,0)</f>
        <v>#N/A</v>
      </c>
      <c r="Y1610" s="31" t="e">
        <f t="shared" si="128"/>
        <v>#N/A</v>
      </c>
      <c r="Z1610" t="e">
        <f t="shared" si="129"/>
        <v>#N/A</v>
      </c>
    </row>
    <row r="1611" spans="1:26" hidden="1">
      <c r="A1611" s="179"/>
      <c r="B1611" s="178"/>
      <c r="C1611" s="178"/>
      <c r="D1611" s="178"/>
      <c r="E1611" s="178"/>
      <c r="F1611" s="178"/>
      <c r="G1611" s="178"/>
      <c r="H1611" s="178"/>
      <c r="I1611" s="178"/>
      <c r="J1611" s="178"/>
      <c r="K1611" s="178"/>
      <c r="L1611" s="180"/>
      <c r="M1611" s="181"/>
      <c r="N1611" s="2" t="e">
        <f>VLOOKUP($J1611,'Material category'!B:D,2,0)</f>
        <v>#N/A</v>
      </c>
      <c r="O1611" s="123" t="e">
        <f>VLOOKUP(E1611,'Billing Type Category'!A:C,3,0)*$L1611</f>
        <v>#N/A</v>
      </c>
      <c r="P1611" s="123" t="e">
        <f>VLOOKUP($J1611,'Material category'!B:F,5,FALSE)*O1611</f>
        <v>#N/A</v>
      </c>
      <c r="Q1611" s="123" t="e">
        <f t="shared" si="125"/>
        <v>#N/A</v>
      </c>
      <c r="R1611" s="6" t="e">
        <f>VLOOKUP(E1611,'Billing Type Category'!A:C,3,0)*M1611</f>
        <v>#N/A</v>
      </c>
      <c r="S1611" s="6" t="e">
        <f>VLOOKUP($J1611,'Material category'!B:F,4,FALSE)*O1611</f>
        <v>#N/A</v>
      </c>
      <c r="T1611" s="6" t="e">
        <f t="shared" si="126"/>
        <v>#N/A</v>
      </c>
      <c r="U1611" s="6" t="e">
        <f t="shared" si="127"/>
        <v>#N/A</v>
      </c>
      <c r="V1611" s="2" t="e">
        <f>VLOOKUP($J1611,'Material category'!B:D,3,0)</f>
        <v>#N/A</v>
      </c>
      <c r="W1611" s="2" t="e">
        <f>VLOOKUP(G1611,'Cust Category'!A:C,3,0)</f>
        <v>#N/A</v>
      </c>
      <c r="X1611" s="2" t="e">
        <f>VLOOKUP(G1611,'Cust Category'!A:C,2,0)</f>
        <v>#N/A</v>
      </c>
      <c r="Y1611" s="31" t="e">
        <f t="shared" si="128"/>
        <v>#N/A</v>
      </c>
      <c r="Z1611" t="e">
        <f t="shared" si="129"/>
        <v>#N/A</v>
      </c>
    </row>
    <row r="1612" spans="1:26" hidden="1">
      <c r="A1612" s="179"/>
      <c r="B1612" s="178"/>
      <c r="C1612" s="178"/>
      <c r="D1612" s="178"/>
      <c r="E1612" s="178"/>
      <c r="F1612" s="178"/>
      <c r="G1612" s="178"/>
      <c r="H1612" s="178"/>
      <c r="I1612" s="178"/>
      <c r="J1612" s="178"/>
      <c r="K1612" s="178"/>
      <c r="L1612" s="180"/>
      <c r="M1612" s="181"/>
      <c r="N1612" s="2" t="e">
        <f>VLOOKUP($J1612,'Material category'!B:D,2,0)</f>
        <v>#N/A</v>
      </c>
      <c r="O1612" s="123" t="e">
        <f>VLOOKUP(E1612,'Billing Type Category'!A:C,3,0)*$L1612</f>
        <v>#N/A</v>
      </c>
      <c r="P1612" s="123" t="e">
        <f>VLOOKUP($J1612,'Material category'!B:F,5,FALSE)*O1612</f>
        <v>#N/A</v>
      </c>
      <c r="Q1612" s="123" t="e">
        <f t="shared" si="125"/>
        <v>#N/A</v>
      </c>
      <c r="R1612" s="6" t="e">
        <f>VLOOKUP(E1612,'Billing Type Category'!A:C,3,0)*M1612</f>
        <v>#N/A</v>
      </c>
      <c r="S1612" s="6" t="e">
        <f>VLOOKUP($J1612,'Material category'!B:F,4,FALSE)*O1612</f>
        <v>#N/A</v>
      </c>
      <c r="T1612" s="6" t="e">
        <f t="shared" si="126"/>
        <v>#N/A</v>
      </c>
      <c r="U1612" s="6" t="e">
        <f t="shared" si="127"/>
        <v>#N/A</v>
      </c>
      <c r="V1612" s="2" t="e">
        <f>VLOOKUP($J1612,'Material category'!B:D,3,0)</f>
        <v>#N/A</v>
      </c>
      <c r="W1612" s="2" t="e">
        <f>VLOOKUP(G1612,'Cust Category'!A:C,3,0)</f>
        <v>#N/A</v>
      </c>
      <c r="X1612" s="2" t="e">
        <f>VLOOKUP(G1612,'Cust Category'!A:C,2,0)</f>
        <v>#N/A</v>
      </c>
      <c r="Y1612" s="31" t="e">
        <f t="shared" si="128"/>
        <v>#N/A</v>
      </c>
      <c r="Z1612" t="e">
        <f t="shared" si="129"/>
        <v>#N/A</v>
      </c>
    </row>
    <row r="1613" spans="1:26" hidden="1">
      <c r="A1613" s="179"/>
      <c r="B1613" s="178"/>
      <c r="C1613" s="178"/>
      <c r="D1613" s="178"/>
      <c r="E1613" s="178"/>
      <c r="F1613" s="178"/>
      <c r="G1613" s="178"/>
      <c r="H1613" s="178"/>
      <c r="I1613" s="178"/>
      <c r="J1613" s="178"/>
      <c r="K1613" s="178"/>
      <c r="L1613" s="180"/>
      <c r="M1613" s="181"/>
      <c r="N1613" s="2" t="e">
        <f>VLOOKUP($J1613,'Material category'!B:D,2,0)</f>
        <v>#N/A</v>
      </c>
      <c r="O1613" s="123" t="e">
        <f>VLOOKUP(E1613,'Billing Type Category'!A:C,3,0)*$L1613</f>
        <v>#N/A</v>
      </c>
      <c r="P1613" s="123" t="e">
        <f>VLOOKUP($J1613,'Material category'!B:F,5,FALSE)*O1613</f>
        <v>#N/A</v>
      </c>
      <c r="Q1613" s="123" t="e">
        <f t="shared" si="125"/>
        <v>#N/A</v>
      </c>
      <c r="R1613" s="6" t="e">
        <f>VLOOKUP(E1613,'Billing Type Category'!A:C,3,0)*M1613</f>
        <v>#N/A</v>
      </c>
      <c r="S1613" s="6" t="e">
        <f>VLOOKUP($J1613,'Material category'!B:F,4,FALSE)*O1613</f>
        <v>#N/A</v>
      </c>
      <c r="T1613" s="6" t="e">
        <f t="shared" si="126"/>
        <v>#N/A</v>
      </c>
      <c r="U1613" s="6" t="e">
        <f t="shared" si="127"/>
        <v>#N/A</v>
      </c>
      <c r="V1613" s="2" t="e">
        <f>VLOOKUP($J1613,'Material category'!B:D,3,0)</f>
        <v>#N/A</v>
      </c>
      <c r="W1613" s="2" t="e">
        <f>VLOOKUP(G1613,'Cust Category'!A:C,3,0)</f>
        <v>#N/A</v>
      </c>
      <c r="X1613" s="2" t="e">
        <f>VLOOKUP(G1613,'Cust Category'!A:C,2,0)</f>
        <v>#N/A</v>
      </c>
      <c r="Y1613" s="31" t="e">
        <f t="shared" si="128"/>
        <v>#N/A</v>
      </c>
      <c r="Z1613" t="e">
        <f t="shared" si="129"/>
        <v>#N/A</v>
      </c>
    </row>
    <row r="1614" spans="1:26" hidden="1">
      <c r="A1614" s="179"/>
      <c r="B1614" s="178"/>
      <c r="C1614" s="178"/>
      <c r="D1614" s="178"/>
      <c r="E1614" s="178"/>
      <c r="F1614" s="178"/>
      <c r="G1614" s="178"/>
      <c r="H1614" s="178"/>
      <c r="I1614" s="178"/>
      <c r="J1614" s="178"/>
      <c r="K1614" s="178"/>
      <c r="L1614" s="180"/>
      <c r="M1614" s="181"/>
      <c r="N1614" s="2" t="e">
        <f>VLOOKUP($J1614,'Material category'!B:D,2,0)</f>
        <v>#N/A</v>
      </c>
      <c r="O1614" s="123" t="e">
        <f>VLOOKUP(E1614,'Billing Type Category'!A:C,3,0)*$L1614</f>
        <v>#N/A</v>
      </c>
      <c r="P1614" s="123" t="e">
        <f>VLOOKUP($J1614,'Material category'!B:F,5,FALSE)*O1614</f>
        <v>#N/A</v>
      </c>
      <c r="Q1614" s="123" t="e">
        <f t="shared" si="125"/>
        <v>#N/A</v>
      </c>
      <c r="R1614" s="6" t="e">
        <f>VLOOKUP(E1614,'Billing Type Category'!A:C,3,0)*M1614</f>
        <v>#N/A</v>
      </c>
      <c r="S1614" s="6" t="e">
        <f>VLOOKUP($J1614,'Material category'!B:F,4,FALSE)*O1614</f>
        <v>#N/A</v>
      </c>
      <c r="T1614" s="6" t="e">
        <f t="shared" si="126"/>
        <v>#N/A</v>
      </c>
      <c r="U1614" s="6" t="e">
        <f t="shared" si="127"/>
        <v>#N/A</v>
      </c>
      <c r="V1614" s="2" t="e">
        <f>VLOOKUP($J1614,'Material category'!B:D,3,0)</f>
        <v>#N/A</v>
      </c>
      <c r="W1614" s="2" t="e">
        <f>VLOOKUP(G1614,'Cust Category'!A:C,3,0)</f>
        <v>#N/A</v>
      </c>
      <c r="X1614" s="2" t="e">
        <f>VLOOKUP(G1614,'Cust Category'!A:C,2,0)</f>
        <v>#N/A</v>
      </c>
      <c r="Y1614" s="31" t="e">
        <f t="shared" si="128"/>
        <v>#N/A</v>
      </c>
      <c r="Z1614" t="e">
        <f t="shared" si="129"/>
        <v>#N/A</v>
      </c>
    </row>
    <row r="1615" spans="1:26" hidden="1">
      <c r="A1615" s="179"/>
      <c r="B1615" s="178"/>
      <c r="C1615" s="178"/>
      <c r="D1615" s="178"/>
      <c r="E1615" s="178"/>
      <c r="F1615" s="178"/>
      <c r="G1615" s="178"/>
      <c r="H1615" s="178"/>
      <c r="I1615" s="178"/>
      <c r="J1615" s="178"/>
      <c r="K1615" s="178"/>
      <c r="L1615" s="180"/>
      <c r="M1615" s="181"/>
      <c r="N1615" s="2" t="e">
        <f>VLOOKUP($J1615,'Material category'!B:D,2,0)</f>
        <v>#N/A</v>
      </c>
      <c r="O1615" s="123" t="e">
        <f>VLOOKUP(E1615,'Billing Type Category'!A:C,3,0)*$L1615</f>
        <v>#N/A</v>
      </c>
      <c r="P1615" s="123" t="e">
        <f>VLOOKUP($J1615,'Material category'!B:F,5,FALSE)*O1615</f>
        <v>#N/A</v>
      </c>
      <c r="Q1615" s="123" t="e">
        <f t="shared" si="125"/>
        <v>#N/A</v>
      </c>
      <c r="R1615" s="6" t="e">
        <f>VLOOKUP(E1615,'Billing Type Category'!A:C,3,0)*M1615</f>
        <v>#N/A</v>
      </c>
      <c r="S1615" s="6" t="e">
        <f>VLOOKUP($J1615,'Material category'!B:F,4,FALSE)*O1615</f>
        <v>#N/A</v>
      </c>
      <c r="T1615" s="6" t="e">
        <f t="shared" si="126"/>
        <v>#N/A</v>
      </c>
      <c r="U1615" s="6" t="e">
        <f t="shared" si="127"/>
        <v>#N/A</v>
      </c>
      <c r="V1615" s="2" t="e">
        <f>VLOOKUP($J1615,'Material category'!B:D,3,0)</f>
        <v>#N/A</v>
      </c>
      <c r="W1615" s="2" t="e">
        <f>VLOOKUP(G1615,'Cust Category'!A:C,3,0)</f>
        <v>#N/A</v>
      </c>
      <c r="X1615" s="2" t="e">
        <f>VLOOKUP(G1615,'Cust Category'!A:C,2,0)</f>
        <v>#N/A</v>
      </c>
      <c r="Y1615" s="31" t="e">
        <f t="shared" si="128"/>
        <v>#N/A</v>
      </c>
      <c r="Z1615" t="e">
        <f t="shared" si="129"/>
        <v>#N/A</v>
      </c>
    </row>
    <row r="1616" spans="1:26" hidden="1">
      <c r="A1616" s="179"/>
      <c r="B1616" s="178"/>
      <c r="C1616" s="178"/>
      <c r="D1616" s="178"/>
      <c r="E1616" s="178"/>
      <c r="F1616" s="178"/>
      <c r="G1616" s="178"/>
      <c r="H1616" s="178"/>
      <c r="I1616" s="178"/>
      <c r="J1616" s="178"/>
      <c r="K1616" s="178"/>
      <c r="L1616" s="180"/>
      <c r="M1616" s="181"/>
      <c r="N1616" s="2" t="e">
        <f>VLOOKUP($J1616,'Material category'!B:D,2,0)</f>
        <v>#N/A</v>
      </c>
      <c r="O1616" s="123" t="e">
        <f>VLOOKUP(E1616,'Billing Type Category'!A:C,3,0)*$L1616</f>
        <v>#N/A</v>
      </c>
      <c r="P1616" s="123" t="e">
        <f>VLOOKUP($J1616,'Material category'!B:F,5,FALSE)*O1616</f>
        <v>#N/A</v>
      </c>
      <c r="Q1616" s="123" t="e">
        <f t="shared" si="125"/>
        <v>#N/A</v>
      </c>
      <c r="R1616" s="6" t="e">
        <f>VLOOKUP(E1616,'Billing Type Category'!A:C,3,0)*M1616</f>
        <v>#N/A</v>
      </c>
      <c r="S1616" s="6" t="e">
        <f>VLOOKUP($J1616,'Material category'!B:F,4,FALSE)*O1616</f>
        <v>#N/A</v>
      </c>
      <c r="T1616" s="6" t="e">
        <f t="shared" si="126"/>
        <v>#N/A</v>
      </c>
      <c r="U1616" s="6" t="e">
        <f t="shared" si="127"/>
        <v>#N/A</v>
      </c>
      <c r="V1616" s="2" t="e">
        <f>VLOOKUP($J1616,'Material category'!B:D,3,0)</f>
        <v>#N/A</v>
      </c>
      <c r="W1616" s="2" t="e">
        <f>VLOOKUP(G1616,'Cust Category'!A:C,3,0)</f>
        <v>#N/A</v>
      </c>
      <c r="X1616" s="2" t="e">
        <f>VLOOKUP(G1616,'Cust Category'!A:C,2,0)</f>
        <v>#N/A</v>
      </c>
      <c r="Y1616" s="31" t="e">
        <f t="shared" si="128"/>
        <v>#N/A</v>
      </c>
      <c r="Z1616" t="e">
        <f t="shared" si="129"/>
        <v>#N/A</v>
      </c>
    </row>
    <row r="1617" spans="1:26" hidden="1">
      <c r="A1617" s="179"/>
      <c r="B1617" s="178"/>
      <c r="C1617" s="178"/>
      <c r="D1617" s="178"/>
      <c r="E1617" s="178"/>
      <c r="F1617" s="178"/>
      <c r="G1617" s="178"/>
      <c r="H1617" s="178"/>
      <c r="I1617" s="178"/>
      <c r="J1617" s="178"/>
      <c r="K1617" s="178"/>
      <c r="L1617" s="180"/>
      <c r="M1617" s="181"/>
      <c r="N1617" s="2" t="e">
        <f>VLOOKUP($J1617,'Material category'!B:D,2,0)</f>
        <v>#N/A</v>
      </c>
      <c r="O1617" s="123" t="e">
        <f>VLOOKUP(E1617,'Billing Type Category'!A:C,3,0)*$L1617</f>
        <v>#N/A</v>
      </c>
      <c r="P1617" s="123" t="e">
        <f>VLOOKUP($J1617,'Material category'!B:F,5,FALSE)*O1617</f>
        <v>#N/A</v>
      </c>
      <c r="Q1617" s="123" t="e">
        <f t="shared" si="125"/>
        <v>#N/A</v>
      </c>
      <c r="R1617" s="6" t="e">
        <f>VLOOKUP(E1617,'Billing Type Category'!A:C,3,0)*M1617</f>
        <v>#N/A</v>
      </c>
      <c r="S1617" s="6" t="e">
        <f>VLOOKUP($J1617,'Material category'!B:F,4,FALSE)*O1617</f>
        <v>#N/A</v>
      </c>
      <c r="T1617" s="6" t="e">
        <f t="shared" si="126"/>
        <v>#N/A</v>
      </c>
      <c r="U1617" s="6" t="e">
        <f t="shared" si="127"/>
        <v>#N/A</v>
      </c>
      <c r="V1617" s="2" t="e">
        <f>VLOOKUP($J1617,'Material category'!B:D,3,0)</f>
        <v>#N/A</v>
      </c>
      <c r="W1617" s="2" t="e">
        <f>VLOOKUP(G1617,'Cust Category'!A:C,3,0)</f>
        <v>#N/A</v>
      </c>
      <c r="X1617" s="2" t="e">
        <f>VLOOKUP(G1617,'Cust Category'!A:C,2,0)</f>
        <v>#N/A</v>
      </c>
      <c r="Y1617" s="31" t="e">
        <f t="shared" si="128"/>
        <v>#N/A</v>
      </c>
      <c r="Z1617" t="e">
        <f t="shared" si="129"/>
        <v>#N/A</v>
      </c>
    </row>
    <row r="1618" spans="1:26" hidden="1">
      <c r="A1618" s="179"/>
      <c r="B1618" s="178"/>
      <c r="C1618" s="178"/>
      <c r="D1618" s="178"/>
      <c r="E1618" s="178"/>
      <c r="F1618" s="178"/>
      <c r="G1618" s="178"/>
      <c r="H1618" s="178"/>
      <c r="I1618" s="178"/>
      <c r="J1618" s="178"/>
      <c r="K1618" s="178"/>
      <c r="L1618" s="180"/>
      <c r="M1618" s="181"/>
      <c r="N1618" s="2" t="e">
        <f>VLOOKUP($J1618,'Material category'!B:D,2,0)</f>
        <v>#N/A</v>
      </c>
      <c r="O1618" s="123" t="e">
        <f>VLOOKUP(E1618,'Billing Type Category'!A:C,3,0)*$L1618</f>
        <v>#N/A</v>
      </c>
      <c r="P1618" s="123" t="e">
        <f>VLOOKUP($J1618,'Material category'!B:F,5,FALSE)*O1618</f>
        <v>#N/A</v>
      </c>
      <c r="Q1618" s="123" t="e">
        <f t="shared" si="125"/>
        <v>#N/A</v>
      </c>
      <c r="R1618" s="6" t="e">
        <f>VLOOKUP(E1618,'Billing Type Category'!A:C,3,0)*M1618</f>
        <v>#N/A</v>
      </c>
      <c r="S1618" s="6" t="e">
        <f>VLOOKUP($J1618,'Material category'!B:F,4,FALSE)*O1618</f>
        <v>#N/A</v>
      </c>
      <c r="T1618" s="6" t="e">
        <f t="shared" si="126"/>
        <v>#N/A</v>
      </c>
      <c r="U1618" s="6" t="e">
        <f t="shared" si="127"/>
        <v>#N/A</v>
      </c>
      <c r="V1618" s="2" t="e">
        <f>VLOOKUP($J1618,'Material category'!B:D,3,0)</f>
        <v>#N/A</v>
      </c>
      <c r="W1618" s="2" t="e">
        <f>VLOOKUP(G1618,'Cust Category'!A:C,3,0)</f>
        <v>#N/A</v>
      </c>
      <c r="X1618" s="2" t="e">
        <f>VLOOKUP(G1618,'Cust Category'!A:C,2,0)</f>
        <v>#N/A</v>
      </c>
      <c r="Y1618" s="31" t="e">
        <f t="shared" si="128"/>
        <v>#N/A</v>
      </c>
      <c r="Z1618" t="e">
        <f t="shared" si="129"/>
        <v>#N/A</v>
      </c>
    </row>
    <row r="1619" spans="1:26" hidden="1">
      <c r="A1619" s="179"/>
      <c r="B1619" s="178"/>
      <c r="C1619" s="178"/>
      <c r="D1619" s="178"/>
      <c r="E1619" s="178"/>
      <c r="F1619" s="178"/>
      <c r="G1619" s="178"/>
      <c r="H1619" s="178"/>
      <c r="I1619" s="178"/>
      <c r="J1619" s="178"/>
      <c r="K1619" s="178"/>
      <c r="L1619" s="180"/>
      <c r="M1619" s="181"/>
      <c r="N1619" s="2" t="e">
        <f>VLOOKUP($J1619,'Material category'!B:D,2,0)</f>
        <v>#N/A</v>
      </c>
      <c r="O1619" s="123" t="e">
        <f>VLOOKUP(E1619,'Billing Type Category'!A:C,3,0)*$L1619</f>
        <v>#N/A</v>
      </c>
      <c r="P1619" s="123" t="e">
        <f>VLOOKUP($J1619,'Material category'!B:F,5,FALSE)*O1619</f>
        <v>#N/A</v>
      </c>
      <c r="Q1619" s="123" t="e">
        <f t="shared" si="125"/>
        <v>#N/A</v>
      </c>
      <c r="R1619" s="6" t="e">
        <f>VLOOKUP(E1619,'Billing Type Category'!A:C,3,0)*M1619</f>
        <v>#N/A</v>
      </c>
      <c r="S1619" s="6" t="e">
        <f>VLOOKUP($J1619,'Material category'!B:F,4,FALSE)*O1619</f>
        <v>#N/A</v>
      </c>
      <c r="T1619" s="6" t="e">
        <f t="shared" si="126"/>
        <v>#N/A</v>
      </c>
      <c r="U1619" s="6" t="e">
        <f t="shared" si="127"/>
        <v>#N/A</v>
      </c>
      <c r="V1619" s="2" t="e">
        <f>VLOOKUP($J1619,'Material category'!B:D,3,0)</f>
        <v>#N/A</v>
      </c>
      <c r="W1619" s="2" t="e">
        <f>VLOOKUP(G1619,'Cust Category'!A:C,3,0)</f>
        <v>#N/A</v>
      </c>
      <c r="X1619" s="2" t="e">
        <f>VLOOKUP(G1619,'Cust Category'!A:C,2,0)</f>
        <v>#N/A</v>
      </c>
      <c r="Y1619" s="31" t="e">
        <f t="shared" si="128"/>
        <v>#N/A</v>
      </c>
      <c r="Z1619" t="e">
        <f t="shared" si="129"/>
        <v>#N/A</v>
      </c>
    </row>
    <row r="1620" spans="1:26" hidden="1">
      <c r="A1620" s="179"/>
      <c r="B1620" s="178"/>
      <c r="C1620" s="178"/>
      <c r="D1620" s="178"/>
      <c r="E1620" s="178"/>
      <c r="F1620" s="178"/>
      <c r="G1620" s="178"/>
      <c r="H1620" s="178"/>
      <c r="I1620" s="178"/>
      <c r="J1620" s="178"/>
      <c r="K1620" s="178"/>
      <c r="L1620" s="180"/>
      <c r="M1620" s="181"/>
      <c r="N1620" s="2" t="e">
        <f>VLOOKUP($J1620,'Material category'!B:D,2,0)</f>
        <v>#N/A</v>
      </c>
      <c r="O1620" s="123" t="e">
        <f>VLOOKUP(E1620,'Billing Type Category'!A:C,3,0)*$L1620</f>
        <v>#N/A</v>
      </c>
      <c r="P1620" s="123" t="e">
        <f>VLOOKUP($J1620,'Material category'!B:F,5,FALSE)*O1620</f>
        <v>#N/A</v>
      </c>
      <c r="Q1620" s="123" t="e">
        <f t="shared" si="125"/>
        <v>#N/A</v>
      </c>
      <c r="R1620" s="6" t="e">
        <f>VLOOKUP(E1620,'Billing Type Category'!A:C,3,0)*M1620</f>
        <v>#N/A</v>
      </c>
      <c r="S1620" s="6" t="e">
        <f>VLOOKUP($J1620,'Material category'!B:F,4,FALSE)*O1620</f>
        <v>#N/A</v>
      </c>
      <c r="T1620" s="6" t="e">
        <f t="shared" si="126"/>
        <v>#N/A</v>
      </c>
      <c r="U1620" s="6" t="e">
        <f t="shared" si="127"/>
        <v>#N/A</v>
      </c>
      <c r="V1620" s="2" t="e">
        <f>VLOOKUP($J1620,'Material category'!B:D,3,0)</f>
        <v>#N/A</v>
      </c>
      <c r="W1620" s="2" t="e">
        <f>VLOOKUP(G1620,'Cust Category'!A:C,3,0)</f>
        <v>#N/A</v>
      </c>
      <c r="X1620" s="2" t="e">
        <f>VLOOKUP(G1620,'Cust Category'!A:C,2,0)</f>
        <v>#N/A</v>
      </c>
      <c r="Y1620" s="31" t="e">
        <f t="shared" si="128"/>
        <v>#N/A</v>
      </c>
      <c r="Z1620" t="e">
        <f t="shared" si="129"/>
        <v>#N/A</v>
      </c>
    </row>
    <row r="1621" spans="1:26" hidden="1">
      <c r="A1621" s="179"/>
      <c r="B1621" s="178"/>
      <c r="C1621" s="178"/>
      <c r="D1621" s="178"/>
      <c r="E1621" s="178"/>
      <c r="F1621" s="178"/>
      <c r="G1621" s="178"/>
      <c r="H1621" s="178"/>
      <c r="I1621" s="178"/>
      <c r="J1621" s="178"/>
      <c r="K1621" s="178"/>
      <c r="L1621" s="180"/>
      <c r="M1621" s="181"/>
      <c r="N1621" s="2" t="e">
        <f>VLOOKUP($J1621,'Material category'!B:D,2,0)</f>
        <v>#N/A</v>
      </c>
      <c r="O1621" s="123" t="e">
        <f>VLOOKUP(E1621,'Billing Type Category'!A:C,3,0)*$L1621</f>
        <v>#N/A</v>
      </c>
      <c r="P1621" s="123" t="e">
        <f>VLOOKUP($J1621,'Material category'!B:F,5,FALSE)*O1621</f>
        <v>#N/A</v>
      </c>
      <c r="Q1621" s="123" t="e">
        <f t="shared" si="125"/>
        <v>#N/A</v>
      </c>
      <c r="R1621" s="6" t="e">
        <f>VLOOKUP(E1621,'Billing Type Category'!A:C,3,0)*M1621</f>
        <v>#N/A</v>
      </c>
      <c r="S1621" s="6" t="e">
        <f>VLOOKUP($J1621,'Material category'!B:F,4,FALSE)*O1621</f>
        <v>#N/A</v>
      </c>
      <c r="T1621" s="6" t="e">
        <f t="shared" si="126"/>
        <v>#N/A</v>
      </c>
      <c r="U1621" s="6" t="e">
        <f t="shared" si="127"/>
        <v>#N/A</v>
      </c>
      <c r="V1621" s="2" t="e">
        <f>VLOOKUP($J1621,'Material category'!B:D,3,0)</f>
        <v>#N/A</v>
      </c>
      <c r="W1621" s="2" t="e">
        <f>VLOOKUP(G1621,'Cust Category'!A:C,3,0)</f>
        <v>#N/A</v>
      </c>
      <c r="X1621" s="2" t="e">
        <f>VLOOKUP(G1621,'Cust Category'!A:C,2,0)</f>
        <v>#N/A</v>
      </c>
      <c r="Y1621" s="31" t="e">
        <f t="shared" si="128"/>
        <v>#N/A</v>
      </c>
      <c r="Z1621" t="e">
        <f t="shared" si="129"/>
        <v>#N/A</v>
      </c>
    </row>
    <row r="1622" spans="1:26" hidden="1">
      <c r="A1622" s="179"/>
      <c r="B1622" s="178"/>
      <c r="C1622" s="178"/>
      <c r="D1622" s="178"/>
      <c r="E1622" s="178"/>
      <c r="F1622" s="178"/>
      <c r="G1622" s="178"/>
      <c r="H1622" s="178"/>
      <c r="I1622" s="178"/>
      <c r="J1622" s="178"/>
      <c r="K1622" s="178"/>
      <c r="L1622" s="180"/>
      <c r="M1622" s="181"/>
      <c r="N1622" s="2" t="e">
        <f>VLOOKUP($J1622,'Material category'!B:D,2,0)</f>
        <v>#N/A</v>
      </c>
      <c r="O1622" s="123" t="e">
        <f>VLOOKUP(E1622,'Billing Type Category'!A:C,3,0)*$L1622</f>
        <v>#N/A</v>
      </c>
      <c r="P1622" s="123" t="e">
        <f>VLOOKUP($J1622,'Material category'!B:F,5,FALSE)*O1622</f>
        <v>#N/A</v>
      </c>
      <c r="Q1622" s="123" t="e">
        <f t="shared" si="125"/>
        <v>#N/A</v>
      </c>
      <c r="R1622" s="6" t="e">
        <f>VLOOKUP(E1622,'Billing Type Category'!A:C,3,0)*M1622</f>
        <v>#N/A</v>
      </c>
      <c r="S1622" s="6" t="e">
        <f>VLOOKUP($J1622,'Material category'!B:F,4,FALSE)*O1622</f>
        <v>#N/A</v>
      </c>
      <c r="T1622" s="6" t="e">
        <f t="shared" si="126"/>
        <v>#N/A</v>
      </c>
      <c r="U1622" s="6" t="e">
        <f t="shared" si="127"/>
        <v>#N/A</v>
      </c>
      <c r="V1622" s="2" t="e">
        <f>VLOOKUP($J1622,'Material category'!B:D,3,0)</f>
        <v>#N/A</v>
      </c>
      <c r="W1622" s="2" t="e">
        <f>VLOOKUP(G1622,'Cust Category'!A:C,3,0)</f>
        <v>#N/A</v>
      </c>
      <c r="X1622" s="2" t="e">
        <f>VLOOKUP(G1622,'Cust Category'!A:C,2,0)</f>
        <v>#N/A</v>
      </c>
      <c r="Y1622" s="31" t="e">
        <f t="shared" si="128"/>
        <v>#N/A</v>
      </c>
      <c r="Z1622" t="e">
        <f t="shared" si="129"/>
        <v>#N/A</v>
      </c>
    </row>
    <row r="1623" spans="1:26" hidden="1">
      <c r="A1623" s="179"/>
      <c r="B1623" s="178"/>
      <c r="C1623" s="178"/>
      <c r="D1623" s="178"/>
      <c r="E1623" s="178"/>
      <c r="F1623" s="178"/>
      <c r="G1623" s="178"/>
      <c r="H1623" s="178"/>
      <c r="I1623" s="178"/>
      <c r="J1623" s="178"/>
      <c r="K1623" s="178"/>
      <c r="L1623" s="180"/>
      <c r="M1623" s="181"/>
      <c r="N1623" s="2" t="e">
        <f>VLOOKUP($J1623,'Material category'!B:D,2,0)</f>
        <v>#N/A</v>
      </c>
      <c r="O1623" s="123" t="e">
        <f>VLOOKUP(E1623,'Billing Type Category'!A:C,3,0)*$L1623</f>
        <v>#N/A</v>
      </c>
      <c r="P1623" s="123" t="e">
        <f>VLOOKUP($J1623,'Material category'!B:F,5,FALSE)*O1623</f>
        <v>#N/A</v>
      </c>
      <c r="Q1623" s="123" t="e">
        <f t="shared" si="125"/>
        <v>#N/A</v>
      </c>
      <c r="R1623" s="6" t="e">
        <f>VLOOKUP(E1623,'Billing Type Category'!A:C,3,0)*M1623</f>
        <v>#N/A</v>
      </c>
      <c r="S1623" s="6" t="e">
        <f>VLOOKUP($J1623,'Material category'!B:F,4,FALSE)*O1623</f>
        <v>#N/A</v>
      </c>
      <c r="T1623" s="6" t="e">
        <f t="shared" si="126"/>
        <v>#N/A</v>
      </c>
      <c r="U1623" s="6" t="e">
        <f t="shared" si="127"/>
        <v>#N/A</v>
      </c>
      <c r="V1623" s="2" t="e">
        <f>VLOOKUP($J1623,'Material category'!B:D,3,0)</f>
        <v>#N/A</v>
      </c>
      <c r="W1623" s="2" t="e">
        <f>VLOOKUP(G1623,'Cust Category'!A:C,3,0)</f>
        <v>#N/A</v>
      </c>
      <c r="X1623" s="2" t="e">
        <f>VLOOKUP(G1623,'Cust Category'!A:C,2,0)</f>
        <v>#N/A</v>
      </c>
      <c r="Y1623" s="31" t="e">
        <f t="shared" si="128"/>
        <v>#N/A</v>
      </c>
      <c r="Z1623" t="e">
        <f t="shared" si="129"/>
        <v>#N/A</v>
      </c>
    </row>
    <row r="1624" spans="1:26" hidden="1">
      <c r="A1624" s="179"/>
      <c r="B1624" s="178"/>
      <c r="C1624" s="178"/>
      <c r="D1624" s="178"/>
      <c r="E1624" s="178"/>
      <c r="F1624" s="178"/>
      <c r="G1624" s="178"/>
      <c r="H1624" s="178"/>
      <c r="I1624" s="178"/>
      <c r="J1624" s="178"/>
      <c r="K1624" s="178"/>
      <c r="L1624" s="180"/>
      <c r="M1624" s="181"/>
      <c r="N1624" s="2" t="e">
        <f>VLOOKUP($J1624,'Material category'!B:D,2,0)</f>
        <v>#N/A</v>
      </c>
      <c r="O1624" s="123" t="e">
        <f>VLOOKUP(E1624,'Billing Type Category'!A:C,3,0)*$L1624</f>
        <v>#N/A</v>
      </c>
      <c r="P1624" s="123" t="e">
        <f>VLOOKUP($J1624,'Material category'!B:F,5,FALSE)*O1624</f>
        <v>#N/A</v>
      </c>
      <c r="Q1624" s="123" t="e">
        <f t="shared" si="125"/>
        <v>#N/A</v>
      </c>
      <c r="R1624" s="6" t="e">
        <f>VLOOKUP(E1624,'Billing Type Category'!A:C,3,0)*M1624</f>
        <v>#N/A</v>
      </c>
      <c r="S1624" s="6" t="e">
        <f>VLOOKUP($J1624,'Material category'!B:F,4,FALSE)*O1624</f>
        <v>#N/A</v>
      </c>
      <c r="T1624" s="6" t="e">
        <f t="shared" si="126"/>
        <v>#N/A</v>
      </c>
      <c r="U1624" s="6" t="e">
        <f t="shared" si="127"/>
        <v>#N/A</v>
      </c>
      <c r="V1624" s="2" t="e">
        <f>VLOOKUP($J1624,'Material category'!B:D,3,0)</f>
        <v>#N/A</v>
      </c>
      <c r="W1624" s="2" t="e">
        <f>VLOOKUP(G1624,'Cust Category'!A:C,3,0)</f>
        <v>#N/A</v>
      </c>
      <c r="X1624" s="2" t="e">
        <f>VLOOKUP(G1624,'Cust Category'!A:C,2,0)</f>
        <v>#N/A</v>
      </c>
      <c r="Y1624" s="31" t="e">
        <f t="shared" si="128"/>
        <v>#N/A</v>
      </c>
      <c r="Z1624" t="e">
        <f t="shared" si="129"/>
        <v>#N/A</v>
      </c>
    </row>
    <row r="1625" spans="1:26" hidden="1">
      <c r="A1625" s="179"/>
      <c r="B1625" s="178"/>
      <c r="C1625" s="178"/>
      <c r="D1625" s="178"/>
      <c r="E1625" s="178"/>
      <c r="F1625" s="178"/>
      <c r="G1625" s="178"/>
      <c r="H1625" s="178"/>
      <c r="I1625" s="178"/>
      <c r="J1625" s="178"/>
      <c r="K1625" s="178"/>
      <c r="L1625" s="180"/>
      <c r="M1625" s="181"/>
      <c r="N1625" s="2" t="e">
        <f>VLOOKUP($J1625,'Material category'!B:D,2,0)</f>
        <v>#N/A</v>
      </c>
      <c r="O1625" s="123" t="e">
        <f>VLOOKUP(E1625,'Billing Type Category'!A:C,3,0)*$L1625</f>
        <v>#N/A</v>
      </c>
      <c r="P1625" s="123" t="e">
        <f>VLOOKUP($J1625,'Material category'!B:F,5,FALSE)*O1625</f>
        <v>#N/A</v>
      </c>
      <c r="Q1625" s="123" t="e">
        <f t="shared" si="125"/>
        <v>#N/A</v>
      </c>
      <c r="R1625" s="6" t="e">
        <f>VLOOKUP(E1625,'Billing Type Category'!A:C,3,0)*M1625</f>
        <v>#N/A</v>
      </c>
      <c r="S1625" s="6" t="e">
        <f>VLOOKUP($J1625,'Material category'!B:F,4,FALSE)*O1625</f>
        <v>#N/A</v>
      </c>
      <c r="T1625" s="6" t="e">
        <f t="shared" si="126"/>
        <v>#N/A</v>
      </c>
      <c r="U1625" s="6" t="e">
        <f t="shared" si="127"/>
        <v>#N/A</v>
      </c>
      <c r="V1625" s="2" t="e">
        <f>VLOOKUP($J1625,'Material category'!B:D,3,0)</f>
        <v>#N/A</v>
      </c>
      <c r="W1625" s="2" t="e">
        <f>VLOOKUP(G1625,'Cust Category'!A:C,3,0)</f>
        <v>#N/A</v>
      </c>
      <c r="X1625" s="2" t="e">
        <f>VLOOKUP(G1625,'Cust Category'!A:C,2,0)</f>
        <v>#N/A</v>
      </c>
      <c r="Y1625" s="31" t="e">
        <f t="shared" si="128"/>
        <v>#N/A</v>
      </c>
      <c r="Z1625" t="e">
        <f t="shared" si="129"/>
        <v>#N/A</v>
      </c>
    </row>
    <row r="1626" spans="1:26" hidden="1">
      <c r="A1626" s="179"/>
      <c r="B1626" s="178"/>
      <c r="C1626" s="178"/>
      <c r="D1626" s="178"/>
      <c r="E1626" s="178"/>
      <c r="F1626" s="178"/>
      <c r="G1626" s="178"/>
      <c r="H1626" s="178"/>
      <c r="I1626" s="178"/>
      <c r="J1626" s="178"/>
      <c r="K1626" s="178"/>
      <c r="L1626" s="180"/>
      <c r="M1626" s="181"/>
      <c r="N1626" s="2" t="e">
        <f>VLOOKUP($J1626,'Material category'!B:D,2,0)</f>
        <v>#N/A</v>
      </c>
      <c r="O1626" s="123" t="e">
        <f>VLOOKUP(E1626,'Billing Type Category'!A:C,3,0)*$L1626</f>
        <v>#N/A</v>
      </c>
      <c r="P1626" s="123" t="e">
        <f>VLOOKUP($J1626,'Material category'!B:F,5,FALSE)*O1626</f>
        <v>#N/A</v>
      </c>
      <c r="Q1626" s="123" t="e">
        <f t="shared" si="125"/>
        <v>#N/A</v>
      </c>
      <c r="R1626" s="6" t="e">
        <f>VLOOKUP(E1626,'Billing Type Category'!A:C,3,0)*M1626</f>
        <v>#N/A</v>
      </c>
      <c r="S1626" s="6" t="e">
        <f>VLOOKUP($J1626,'Material category'!B:F,4,FALSE)*O1626</f>
        <v>#N/A</v>
      </c>
      <c r="T1626" s="6" t="e">
        <f t="shared" si="126"/>
        <v>#N/A</v>
      </c>
      <c r="U1626" s="6" t="e">
        <f t="shared" si="127"/>
        <v>#N/A</v>
      </c>
      <c r="V1626" s="2" t="e">
        <f>VLOOKUP($J1626,'Material category'!B:D,3,0)</f>
        <v>#N/A</v>
      </c>
      <c r="W1626" s="2" t="e">
        <f>VLOOKUP(G1626,'Cust Category'!A:C,3,0)</f>
        <v>#N/A</v>
      </c>
      <c r="X1626" s="2" t="e">
        <f>VLOOKUP(G1626,'Cust Category'!A:C,2,0)</f>
        <v>#N/A</v>
      </c>
      <c r="Y1626" s="31" t="e">
        <f t="shared" si="128"/>
        <v>#N/A</v>
      </c>
      <c r="Z1626" t="e">
        <f t="shared" si="129"/>
        <v>#N/A</v>
      </c>
    </row>
    <row r="1627" spans="1:26" hidden="1">
      <c r="A1627" s="179"/>
      <c r="B1627" s="178"/>
      <c r="C1627" s="178"/>
      <c r="D1627" s="178"/>
      <c r="E1627" s="178"/>
      <c r="F1627" s="178"/>
      <c r="G1627" s="178"/>
      <c r="H1627" s="178"/>
      <c r="I1627" s="178"/>
      <c r="J1627" s="178"/>
      <c r="K1627" s="178"/>
      <c r="L1627" s="180"/>
      <c r="M1627" s="181"/>
      <c r="N1627" s="2" t="e">
        <f>VLOOKUP($J1627,'Material category'!B:D,2,0)</f>
        <v>#N/A</v>
      </c>
      <c r="O1627" s="123" t="e">
        <f>VLOOKUP(E1627,'Billing Type Category'!A:C,3,0)*$L1627</f>
        <v>#N/A</v>
      </c>
      <c r="P1627" s="123" t="e">
        <f>VLOOKUP($J1627,'Material category'!B:F,5,FALSE)*O1627</f>
        <v>#N/A</v>
      </c>
      <c r="Q1627" s="123" t="e">
        <f t="shared" si="125"/>
        <v>#N/A</v>
      </c>
      <c r="R1627" s="6" t="e">
        <f>VLOOKUP(E1627,'Billing Type Category'!A:C,3,0)*M1627</f>
        <v>#N/A</v>
      </c>
      <c r="S1627" s="6" t="e">
        <f>VLOOKUP($J1627,'Material category'!B:F,4,FALSE)*O1627</f>
        <v>#N/A</v>
      </c>
      <c r="T1627" s="6" t="e">
        <f t="shared" si="126"/>
        <v>#N/A</v>
      </c>
      <c r="U1627" s="6" t="e">
        <f t="shared" si="127"/>
        <v>#N/A</v>
      </c>
      <c r="V1627" s="2" t="e">
        <f>VLOOKUP($J1627,'Material category'!B:D,3,0)</f>
        <v>#N/A</v>
      </c>
      <c r="W1627" s="2" t="e">
        <f>VLOOKUP(G1627,'Cust Category'!A:C,3,0)</f>
        <v>#N/A</v>
      </c>
      <c r="X1627" s="2" t="e">
        <f>VLOOKUP(G1627,'Cust Category'!A:C,2,0)</f>
        <v>#N/A</v>
      </c>
      <c r="Y1627" s="31" t="e">
        <f t="shared" si="128"/>
        <v>#N/A</v>
      </c>
      <c r="Z1627" t="e">
        <f t="shared" si="129"/>
        <v>#N/A</v>
      </c>
    </row>
    <row r="1628" spans="1:26" hidden="1">
      <c r="A1628" s="179"/>
      <c r="B1628" s="178"/>
      <c r="C1628" s="178"/>
      <c r="D1628" s="178"/>
      <c r="E1628" s="178"/>
      <c r="F1628" s="178"/>
      <c r="G1628" s="178"/>
      <c r="H1628" s="178"/>
      <c r="I1628" s="178"/>
      <c r="J1628" s="178"/>
      <c r="K1628" s="178"/>
      <c r="L1628" s="180"/>
      <c r="M1628" s="181"/>
      <c r="N1628" s="2" t="e">
        <f>VLOOKUP($J1628,'Material category'!B:D,2,0)</f>
        <v>#N/A</v>
      </c>
      <c r="O1628" s="123" t="e">
        <f>VLOOKUP(E1628,'Billing Type Category'!A:C,3,0)*$L1628</f>
        <v>#N/A</v>
      </c>
      <c r="P1628" s="123" t="e">
        <f>VLOOKUP($J1628,'Material category'!B:F,5,FALSE)*O1628</f>
        <v>#N/A</v>
      </c>
      <c r="Q1628" s="123" t="e">
        <f t="shared" si="125"/>
        <v>#N/A</v>
      </c>
      <c r="R1628" s="6" t="e">
        <f>VLOOKUP(E1628,'Billing Type Category'!A:C,3,0)*M1628</f>
        <v>#N/A</v>
      </c>
      <c r="S1628" s="6" t="e">
        <f>VLOOKUP($J1628,'Material category'!B:F,4,FALSE)*O1628</f>
        <v>#N/A</v>
      </c>
      <c r="T1628" s="6" t="e">
        <f t="shared" si="126"/>
        <v>#N/A</v>
      </c>
      <c r="U1628" s="6" t="e">
        <f t="shared" si="127"/>
        <v>#N/A</v>
      </c>
      <c r="V1628" s="2" t="e">
        <f>VLOOKUP($J1628,'Material category'!B:D,3,0)</f>
        <v>#N/A</v>
      </c>
      <c r="W1628" s="2" t="e">
        <f>VLOOKUP(G1628,'Cust Category'!A:C,3,0)</f>
        <v>#N/A</v>
      </c>
      <c r="X1628" s="2" t="e">
        <f>VLOOKUP(G1628,'Cust Category'!A:C,2,0)</f>
        <v>#N/A</v>
      </c>
      <c r="Y1628" s="31" t="e">
        <f t="shared" si="128"/>
        <v>#N/A</v>
      </c>
      <c r="Z1628" t="e">
        <f t="shared" si="129"/>
        <v>#N/A</v>
      </c>
    </row>
    <row r="1629" spans="1:26" hidden="1">
      <c r="A1629" s="179"/>
      <c r="B1629" s="178"/>
      <c r="C1629" s="178"/>
      <c r="D1629" s="178"/>
      <c r="E1629" s="178"/>
      <c r="F1629" s="178"/>
      <c r="G1629" s="178"/>
      <c r="H1629" s="178"/>
      <c r="I1629" s="178"/>
      <c r="J1629" s="178"/>
      <c r="K1629" s="178"/>
      <c r="L1629" s="180"/>
      <c r="M1629" s="181"/>
      <c r="N1629" s="2" t="e">
        <f>VLOOKUP($J1629,'Material category'!B:D,2,0)</f>
        <v>#N/A</v>
      </c>
      <c r="O1629" s="123" t="e">
        <f>VLOOKUP(E1629,'Billing Type Category'!A:C,3,0)*$L1629</f>
        <v>#N/A</v>
      </c>
      <c r="P1629" s="123" t="e">
        <f>VLOOKUP($J1629,'Material category'!B:F,5,FALSE)*O1629</f>
        <v>#N/A</v>
      </c>
      <c r="Q1629" s="123" t="e">
        <f t="shared" si="125"/>
        <v>#N/A</v>
      </c>
      <c r="R1629" s="6" t="e">
        <f>VLOOKUP(E1629,'Billing Type Category'!A:C,3,0)*M1629</f>
        <v>#N/A</v>
      </c>
      <c r="S1629" s="6" t="e">
        <f>VLOOKUP($J1629,'Material category'!B:F,4,FALSE)*O1629</f>
        <v>#N/A</v>
      </c>
      <c r="T1629" s="6" t="e">
        <f t="shared" si="126"/>
        <v>#N/A</v>
      </c>
      <c r="U1629" s="6" t="e">
        <f t="shared" si="127"/>
        <v>#N/A</v>
      </c>
      <c r="V1629" s="2" t="e">
        <f>VLOOKUP($J1629,'Material category'!B:D,3,0)</f>
        <v>#N/A</v>
      </c>
      <c r="W1629" s="2" t="e">
        <f>VLOOKUP(G1629,'Cust Category'!A:C,3,0)</f>
        <v>#N/A</v>
      </c>
      <c r="X1629" s="2" t="e">
        <f>VLOOKUP(G1629,'Cust Category'!A:C,2,0)</f>
        <v>#N/A</v>
      </c>
      <c r="Y1629" s="31" t="e">
        <f t="shared" si="128"/>
        <v>#N/A</v>
      </c>
      <c r="Z1629" t="e">
        <f t="shared" si="129"/>
        <v>#N/A</v>
      </c>
    </row>
    <row r="1630" spans="1:26" hidden="1">
      <c r="A1630" s="179"/>
      <c r="B1630" s="178"/>
      <c r="C1630" s="178"/>
      <c r="D1630" s="178"/>
      <c r="E1630" s="178"/>
      <c r="F1630" s="178"/>
      <c r="G1630" s="178"/>
      <c r="H1630" s="178"/>
      <c r="I1630" s="178"/>
      <c r="J1630" s="178"/>
      <c r="K1630" s="178"/>
      <c r="L1630" s="180"/>
      <c r="M1630" s="181"/>
      <c r="N1630" s="2" t="e">
        <f>VLOOKUP($J1630,'Material category'!B:D,2,0)</f>
        <v>#N/A</v>
      </c>
      <c r="O1630" s="123" t="e">
        <f>VLOOKUP(E1630,'Billing Type Category'!A:C,3,0)*$L1630</f>
        <v>#N/A</v>
      </c>
      <c r="P1630" s="123" t="e">
        <f>VLOOKUP($J1630,'Material category'!B:F,5,FALSE)*O1630</f>
        <v>#N/A</v>
      </c>
      <c r="Q1630" s="123" t="e">
        <f t="shared" si="125"/>
        <v>#N/A</v>
      </c>
      <c r="R1630" s="6" t="e">
        <f>VLOOKUP(E1630,'Billing Type Category'!A:C,3,0)*M1630</f>
        <v>#N/A</v>
      </c>
      <c r="S1630" s="6" t="e">
        <f>VLOOKUP($J1630,'Material category'!B:F,4,FALSE)*O1630</f>
        <v>#N/A</v>
      </c>
      <c r="T1630" s="6" t="e">
        <f t="shared" si="126"/>
        <v>#N/A</v>
      </c>
      <c r="U1630" s="6" t="e">
        <f t="shared" si="127"/>
        <v>#N/A</v>
      </c>
      <c r="V1630" s="2" t="e">
        <f>VLOOKUP($J1630,'Material category'!B:D,3,0)</f>
        <v>#N/A</v>
      </c>
      <c r="W1630" s="2" t="e">
        <f>VLOOKUP(G1630,'Cust Category'!A:C,3,0)</f>
        <v>#N/A</v>
      </c>
      <c r="X1630" s="2" t="e">
        <f>VLOOKUP(G1630,'Cust Category'!A:C,2,0)</f>
        <v>#N/A</v>
      </c>
      <c r="Y1630" s="31" t="e">
        <f t="shared" si="128"/>
        <v>#N/A</v>
      </c>
      <c r="Z1630" t="e">
        <f t="shared" si="129"/>
        <v>#N/A</v>
      </c>
    </row>
    <row r="1631" spans="1:26" hidden="1">
      <c r="A1631" s="179"/>
      <c r="B1631" s="178"/>
      <c r="C1631" s="178"/>
      <c r="D1631" s="178"/>
      <c r="E1631" s="178"/>
      <c r="F1631" s="178"/>
      <c r="G1631" s="178"/>
      <c r="H1631" s="178"/>
      <c r="I1631" s="178"/>
      <c r="J1631" s="178"/>
      <c r="K1631" s="178"/>
      <c r="L1631" s="180"/>
      <c r="M1631" s="181"/>
      <c r="N1631" s="2" t="e">
        <f>VLOOKUP($J1631,'Material category'!B:D,2,0)</f>
        <v>#N/A</v>
      </c>
      <c r="O1631" s="123" t="e">
        <f>VLOOKUP(E1631,'Billing Type Category'!A:C,3,0)*$L1631</f>
        <v>#N/A</v>
      </c>
      <c r="P1631" s="123" t="e">
        <f>VLOOKUP($J1631,'Material category'!B:F,5,FALSE)*O1631</f>
        <v>#N/A</v>
      </c>
      <c r="Q1631" s="123" t="e">
        <f t="shared" si="125"/>
        <v>#N/A</v>
      </c>
      <c r="R1631" s="6" t="e">
        <f>VLOOKUP(E1631,'Billing Type Category'!A:C,3,0)*M1631</f>
        <v>#N/A</v>
      </c>
      <c r="S1631" s="6" t="e">
        <f>VLOOKUP($J1631,'Material category'!B:F,4,FALSE)*O1631</f>
        <v>#N/A</v>
      </c>
      <c r="T1631" s="6" t="e">
        <f t="shared" si="126"/>
        <v>#N/A</v>
      </c>
      <c r="U1631" s="6" t="e">
        <f t="shared" si="127"/>
        <v>#N/A</v>
      </c>
      <c r="V1631" s="2" t="e">
        <f>VLOOKUP($J1631,'Material category'!B:D,3,0)</f>
        <v>#N/A</v>
      </c>
      <c r="W1631" s="2" t="e">
        <f>VLOOKUP(G1631,'Cust Category'!A:C,3,0)</f>
        <v>#N/A</v>
      </c>
      <c r="X1631" s="2" t="e">
        <f>VLOOKUP(G1631,'Cust Category'!A:C,2,0)</f>
        <v>#N/A</v>
      </c>
      <c r="Y1631" s="31" t="e">
        <f t="shared" si="128"/>
        <v>#N/A</v>
      </c>
      <c r="Z1631" t="e">
        <f t="shared" si="129"/>
        <v>#N/A</v>
      </c>
    </row>
    <row r="1632" spans="1:26" hidden="1">
      <c r="A1632" s="179"/>
      <c r="B1632" s="178"/>
      <c r="C1632" s="178"/>
      <c r="D1632" s="178"/>
      <c r="E1632" s="178"/>
      <c r="F1632" s="178"/>
      <c r="G1632" s="178"/>
      <c r="H1632" s="178"/>
      <c r="I1632" s="178"/>
      <c r="J1632" s="178"/>
      <c r="K1632" s="178"/>
      <c r="L1632" s="180"/>
      <c r="M1632" s="181"/>
      <c r="N1632" s="2" t="e">
        <f>VLOOKUP($J1632,'Material category'!B:D,2,0)</f>
        <v>#N/A</v>
      </c>
      <c r="O1632" s="123" t="e">
        <f>VLOOKUP(E1632,'Billing Type Category'!A:C,3,0)*$L1632</f>
        <v>#N/A</v>
      </c>
      <c r="P1632" s="123" t="e">
        <f>VLOOKUP($J1632,'Material category'!B:F,5,FALSE)*O1632</f>
        <v>#N/A</v>
      </c>
      <c r="Q1632" s="123" t="e">
        <f t="shared" si="125"/>
        <v>#N/A</v>
      </c>
      <c r="R1632" s="6" t="e">
        <f>VLOOKUP(E1632,'Billing Type Category'!A:C,3,0)*M1632</f>
        <v>#N/A</v>
      </c>
      <c r="S1632" s="6" t="e">
        <f>VLOOKUP($J1632,'Material category'!B:F,4,FALSE)*O1632</f>
        <v>#N/A</v>
      </c>
      <c r="T1632" s="6" t="e">
        <f t="shared" si="126"/>
        <v>#N/A</v>
      </c>
      <c r="U1632" s="6" t="e">
        <f t="shared" si="127"/>
        <v>#N/A</v>
      </c>
      <c r="V1632" s="2" t="e">
        <f>VLOOKUP($J1632,'Material category'!B:D,3,0)</f>
        <v>#N/A</v>
      </c>
      <c r="W1632" s="2" t="e">
        <f>VLOOKUP(G1632,'Cust Category'!A:C,3,0)</f>
        <v>#N/A</v>
      </c>
      <c r="X1632" s="2" t="e">
        <f>VLOOKUP(G1632,'Cust Category'!A:C,2,0)</f>
        <v>#N/A</v>
      </c>
      <c r="Y1632" s="31" t="e">
        <f t="shared" si="128"/>
        <v>#N/A</v>
      </c>
      <c r="Z1632" t="e">
        <f t="shared" si="129"/>
        <v>#N/A</v>
      </c>
    </row>
    <row r="1633" spans="1:26" hidden="1">
      <c r="A1633" s="179"/>
      <c r="B1633" s="178"/>
      <c r="C1633" s="178"/>
      <c r="D1633" s="178"/>
      <c r="E1633" s="178"/>
      <c r="F1633" s="178"/>
      <c r="G1633" s="178"/>
      <c r="H1633" s="178"/>
      <c r="I1633" s="178"/>
      <c r="J1633" s="178"/>
      <c r="K1633" s="178"/>
      <c r="L1633" s="180"/>
      <c r="M1633" s="181"/>
      <c r="N1633" s="2" t="e">
        <f>VLOOKUP($J1633,'Material category'!B:D,2,0)</f>
        <v>#N/A</v>
      </c>
      <c r="O1633" s="123" t="e">
        <f>VLOOKUP(E1633,'Billing Type Category'!A:C,3,0)*$L1633</f>
        <v>#N/A</v>
      </c>
      <c r="P1633" s="123" t="e">
        <f>VLOOKUP($J1633,'Material category'!B:F,5,FALSE)*O1633</f>
        <v>#N/A</v>
      </c>
      <c r="Q1633" s="123" t="e">
        <f t="shared" si="125"/>
        <v>#N/A</v>
      </c>
      <c r="R1633" s="6" t="e">
        <f>VLOOKUP(E1633,'Billing Type Category'!A:C,3,0)*M1633</f>
        <v>#N/A</v>
      </c>
      <c r="S1633" s="6" t="e">
        <f>VLOOKUP($J1633,'Material category'!B:F,4,FALSE)*O1633</f>
        <v>#N/A</v>
      </c>
      <c r="T1633" s="6" t="e">
        <f t="shared" si="126"/>
        <v>#N/A</v>
      </c>
      <c r="U1633" s="6" t="e">
        <f t="shared" si="127"/>
        <v>#N/A</v>
      </c>
      <c r="V1633" s="2" t="e">
        <f>VLOOKUP($J1633,'Material category'!B:D,3,0)</f>
        <v>#N/A</v>
      </c>
      <c r="W1633" s="2" t="e">
        <f>VLOOKUP(G1633,'Cust Category'!A:C,3,0)</f>
        <v>#N/A</v>
      </c>
      <c r="X1633" s="2" t="e">
        <f>VLOOKUP(G1633,'Cust Category'!A:C,2,0)</f>
        <v>#N/A</v>
      </c>
      <c r="Y1633" s="31" t="e">
        <f t="shared" si="128"/>
        <v>#N/A</v>
      </c>
      <c r="Z1633" t="e">
        <f t="shared" si="129"/>
        <v>#N/A</v>
      </c>
    </row>
    <row r="1634" spans="1:26" hidden="1">
      <c r="A1634" s="179"/>
      <c r="B1634" s="178"/>
      <c r="C1634" s="178"/>
      <c r="D1634" s="178"/>
      <c r="E1634" s="178"/>
      <c r="F1634" s="178"/>
      <c r="G1634" s="178"/>
      <c r="H1634" s="178"/>
      <c r="I1634" s="178"/>
      <c r="J1634" s="178"/>
      <c r="K1634" s="178"/>
      <c r="L1634" s="180"/>
      <c r="M1634" s="181"/>
      <c r="N1634" s="2" t="e">
        <f>VLOOKUP($J1634,'Material category'!B:D,2,0)</f>
        <v>#N/A</v>
      </c>
      <c r="O1634" s="123" t="e">
        <f>VLOOKUP(E1634,'Billing Type Category'!A:C,3,0)*$L1634</f>
        <v>#N/A</v>
      </c>
      <c r="P1634" s="123" t="e">
        <f>VLOOKUP($J1634,'Material category'!B:F,5,FALSE)*O1634</f>
        <v>#N/A</v>
      </c>
      <c r="Q1634" s="123" t="e">
        <f t="shared" si="125"/>
        <v>#N/A</v>
      </c>
      <c r="R1634" s="6" t="e">
        <f>VLOOKUP(E1634,'Billing Type Category'!A:C,3,0)*M1634</f>
        <v>#N/A</v>
      </c>
      <c r="S1634" s="6" t="e">
        <f>VLOOKUP($J1634,'Material category'!B:F,4,FALSE)*O1634</f>
        <v>#N/A</v>
      </c>
      <c r="T1634" s="6" t="e">
        <f t="shared" si="126"/>
        <v>#N/A</v>
      </c>
      <c r="U1634" s="6" t="e">
        <f t="shared" si="127"/>
        <v>#N/A</v>
      </c>
      <c r="V1634" s="2" t="e">
        <f>VLOOKUP($J1634,'Material category'!B:D,3,0)</f>
        <v>#N/A</v>
      </c>
      <c r="W1634" s="2" t="e">
        <f>VLOOKUP(G1634,'Cust Category'!A:C,3,0)</f>
        <v>#N/A</v>
      </c>
      <c r="X1634" s="2" t="e">
        <f>VLOOKUP(G1634,'Cust Category'!A:C,2,0)</f>
        <v>#N/A</v>
      </c>
      <c r="Y1634" s="31" t="e">
        <f t="shared" si="128"/>
        <v>#N/A</v>
      </c>
      <c r="Z1634" t="e">
        <f t="shared" si="129"/>
        <v>#N/A</v>
      </c>
    </row>
    <row r="1635" spans="1:26" hidden="1">
      <c r="A1635" s="179"/>
      <c r="B1635" s="178"/>
      <c r="C1635" s="178"/>
      <c r="D1635" s="178"/>
      <c r="E1635" s="178"/>
      <c r="F1635" s="178"/>
      <c r="G1635" s="178"/>
      <c r="H1635" s="178"/>
      <c r="I1635" s="178"/>
      <c r="J1635" s="178"/>
      <c r="K1635" s="178"/>
      <c r="L1635" s="180"/>
      <c r="M1635" s="181"/>
      <c r="N1635" s="2" t="e">
        <f>VLOOKUP($J1635,'Material category'!B:D,2,0)</f>
        <v>#N/A</v>
      </c>
      <c r="O1635" s="123" t="e">
        <f>VLOOKUP(E1635,'Billing Type Category'!A:C,3,0)*$L1635</f>
        <v>#N/A</v>
      </c>
      <c r="P1635" s="123" t="e">
        <f>VLOOKUP($J1635,'Material category'!B:F,5,FALSE)*O1635</f>
        <v>#N/A</v>
      </c>
      <c r="Q1635" s="123" t="e">
        <f t="shared" si="125"/>
        <v>#N/A</v>
      </c>
      <c r="R1635" s="6" t="e">
        <f>VLOOKUP(E1635,'Billing Type Category'!A:C,3,0)*M1635</f>
        <v>#N/A</v>
      </c>
      <c r="S1635" s="6" t="e">
        <f>VLOOKUP($J1635,'Material category'!B:F,4,FALSE)*O1635</f>
        <v>#N/A</v>
      </c>
      <c r="T1635" s="6" t="e">
        <f t="shared" si="126"/>
        <v>#N/A</v>
      </c>
      <c r="U1635" s="6" t="e">
        <f t="shared" si="127"/>
        <v>#N/A</v>
      </c>
      <c r="V1635" s="2" t="e">
        <f>VLOOKUP($J1635,'Material category'!B:D,3,0)</f>
        <v>#N/A</v>
      </c>
      <c r="W1635" s="2" t="e">
        <f>VLOOKUP(G1635,'Cust Category'!A:C,3,0)</f>
        <v>#N/A</v>
      </c>
      <c r="X1635" s="2" t="e">
        <f>VLOOKUP(G1635,'Cust Category'!A:C,2,0)</f>
        <v>#N/A</v>
      </c>
      <c r="Y1635" s="31" t="e">
        <f t="shared" si="128"/>
        <v>#N/A</v>
      </c>
      <c r="Z1635" t="e">
        <f t="shared" si="129"/>
        <v>#N/A</v>
      </c>
    </row>
    <row r="1636" spans="1:26" hidden="1">
      <c r="A1636" s="179"/>
      <c r="B1636" s="178"/>
      <c r="C1636" s="178"/>
      <c r="D1636" s="178"/>
      <c r="E1636" s="178"/>
      <c r="F1636" s="178"/>
      <c r="G1636" s="178"/>
      <c r="H1636" s="178"/>
      <c r="I1636" s="178"/>
      <c r="J1636" s="178"/>
      <c r="K1636" s="178"/>
      <c r="L1636" s="180"/>
      <c r="M1636" s="181"/>
      <c r="N1636" s="2" t="e">
        <f>VLOOKUP($J1636,'Material category'!B:D,2,0)</f>
        <v>#N/A</v>
      </c>
      <c r="O1636" s="123" t="e">
        <f>VLOOKUP(E1636,'Billing Type Category'!A:C,3,0)*$L1636</f>
        <v>#N/A</v>
      </c>
      <c r="P1636" s="123" t="e">
        <f>VLOOKUP($J1636,'Material category'!B:F,5,FALSE)*O1636</f>
        <v>#N/A</v>
      </c>
      <c r="Q1636" s="123" t="e">
        <f t="shared" si="125"/>
        <v>#N/A</v>
      </c>
      <c r="R1636" s="6" t="e">
        <f>VLOOKUP(E1636,'Billing Type Category'!A:C,3,0)*M1636</f>
        <v>#N/A</v>
      </c>
      <c r="S1636" s="6" t="e">
        <f>VLOOKUP($J1636,'Material category'!B:F,4,FALSE)*O1636</f>
        <v>#N/A</v>
      </c>
      <c r="T1636" s="6" t="e">
        <f t="shared" si="126"/>
        <v>#N/A</v>
      </c>
      <c r="U1636" s="6" t="e">
        <f t="shared" si="127"/>
        <v>#N/A</v>
      </c>
      <c r="V1636" s="2" t="e">
        <f>VLOOKUP($J1636,'Material category'!B:D,3,0)</f>
        <v>#N/A</v>
      </c>
      <c r="W1636" s="2" t="e">
        <f>VLOOKUP(G1636,'Cust Category'!A:C,3,0)</f>
        <v>#N/A</v>
      </c>
      <c r="X1636" s="2" t="e">
        <f>VLOOKUP(G1636,'Cust Category'!A:C,2,0)</f>
        <v>#N/A</v>
      </c>
      <c r="Y1636" s="31" t="e">
        <f t="shared" si="128"/>
        <v>#N/A</v>
      </c>
      <c r="Z1636" t="e">
        <f t="shared" si="129"/>
        <v>#N/A</v>
      </c>
    </row>
    <row r="1637" spans="1:26" hidden="1">
      <c r="A1637" s="179"/>
      <c r="B1637" s="178"/>
      <c r="C1637" s="178"/>
      <c r="D1637" s="178"/>
      <c r="E1637" s="178"/>
      <c r="F1637" s="178"/>
      <c r="G1637" s="178"/>
      <c r="H1637" s="178"/>
      <c r="I1637" s="178"/>
      <c r="J1637" s="178"/>
      <c r="K1637" s="178"/>
      <c r="L1637" s="180"/>
      <c r="M1637" s="181"/>
      <c r="N1637" s="2" t="e">
        <f>VLOOKUP($J1637,'Material category'!B:D,2,0)</f>
        <v>#N/A</v>
      </c>
      <c r="O1637" s="123" t="e">
        <f>VLOOKUP(E1637,'Billing Type Category'!A:C,3,0)*$L1637</f>
        <v>#N/A</v>
      </c>
      <c r="P1637" s="123" t="e">
        <f>VLOOKUP($J1637,'Material category'!B:F,5,FALSE)*O1637</f>
        <v>#N/A</v>
      </c>
      <c r="Q1637" s="123" t="e">
        <f t="shared" si="125"/>
        <v>#N/A</v>
      </c>
      <c r="R1637" s="6" t="e">
        <f>VLOOKUP(E1637,'Billing Type Category'!A:C,3,0)*M1637</f>
        <v>#N/A</v>
      </c>
      <c r="S1637" s="6" t="e">
        <f>VLOOKUP($J1637,'Material category'!B:F,4,FALSE)*O1637</f>
        <v>#N/A</v>
      </c>
      <c r="T1637" s="6" t="e">
        <f t="shared" si="126"/>
        <v>#N/A</v>
      </c>
      <c r="U1637" s="6" t="e">
        <f t="shared" si="127"/>
        <v>#N/A</v>
      </c>
      <c r="V1637" s="2" t="e">
        <f>VLOOKUP($J1637,'Material category'!B:D,3,0)</f>
        <v>#N/A</v>
      </c>
      <c r="W1637" s="2" t="e">
        <f>VLOOKUP(G1637,'Cust Category'!A:C,3,0)</f>
        <v>#N/A</v>
      </c>
      <c r="X1637" s="2" t="e">
        <f>VLOOKUP(G1637,'Cust Category'!A:C,2,0)</f>
        <v>#N/A</v>
      </c>
      <c r="Y1637" s="31" t="e">
        <f t="shared" si="128"/>
        <v>#N/A</v>
      </c>
      <c r="Z1637" t="e">
        <f t="shared" si="129"/>
        <v>#N/A</v>
      </c>
    </row>
    <row r="1638" spans="1:26" hidden="1">
      <c r="A1638" s="179"/>
      <c r="B1638" s="178"/>
      <c r="C1638" s="178"/>
      <c r="D1638" s="178"/>
      <c r="E1638" s="178"/>
      <c r="F1638" s="178"/>
      <c r="G1638" s="178"/>
      <c r="H1638" s="178"/>
      <c r="I1638" s="178"/>
      <c r="J1638" s="178"/>
      <c r="K1638" s="178"/>
      <c r="L1638" s="180"/>
      <c r="M1638" s="181"/>
      <c r="N1638" s="2" t="e">
        <f>VLOOKUP($J1638,'Material category'!B:D,2,0)</f>
        <v>#N/A</v>
      </c>
      <c r="O1638" s="123" t="e">
        <f>VLOOKUP(E1638,'Billing Type Category'!A:C,3,0)*$L1638</f>
        <v>#N/A</v>
      </c>
      <c r="P1638" s="123" t="e">
        <f>VLOOKUP($J1638,'Material category'!B:F,5,FALSE)*O1638</f>
        <v>#N/A</v>
      </c>
      <c r="Q1638" s="123" t="e">
        <f t="shared" si="125"/>
        <v>#N/A</v>
      </c>
      <c r="R1638" s="6" t="e">
        <f>VLOOKUP(E1638,'Billing Type Category'!A:C,3,0)*M1638</f>
        <v>#N/A</v>
      </c>
      <c r="S1638" s="6" t="e">
        <f>VLOOKUP($J1638,'Material category'!B:F,4,FALSE)*O1638</f>
        <v>#N/A</v>
      </c>
      <c r="T1638" s="6" t="e">
        <f t="shared" si="126"/>
        <v>#N/A</v>
      </c>
      <c r="U1638" s="6" t="e">
        <f t="shared" si="127"/>
        <v>#N/A</v>
      </c>
      <c r="V1638" s="2" t="e">
        <f>VLOOKUP($J1638,'Material category'!B:D,3,0)</f>
        <v>#N/A</v>
      </c>
      <c r="W1638" s="2" t="e">
        <f>VLOOKUP(G1638,'Cust Category'!A:C,3,0)</f>
        <v>#N/A</v>
      </c>
      <c r="X1638" s="2" t="e">
        <f>VLOOKUP(G1638,'Cust Category'!A:C,2,0)</f>
        <v>#N/A</v>
      </c>
      <c r="Y1638" s="31" t="e">
        <f t="shared" si="128"/>
        <v>#N/A</v>
      </c>
      <c r="Z1638" t="e">
        <f t="shared" si="129"/>
        <v>#N/A</v>
      </c>
    </row>
    <row r="1639" spans="1:26" hidden="1">
      <c r="A1639" s="179"/>
      <c r="B1639" s="178"/>
      <c r="C1639" s="178"/>
      <c r="D1639" s="178"/>
      <c r="E1639" s="178"/>
      <c r="F1639" s="178"/>
      <c r="G1639" s="178"/>
      <c r="H1639" s="178"/>
      <c r="I1639" s="178"/>
      <c r="J1639" s="178"/>
      <c r="K1639" s="178"/>
      <c r="L1639" s="180"/>
      <c r="M1639" s="181"/>
      <c r="N1639" s="2" t="e">
        <f>VLOOKUP($J1639,'Material category'!B:D,2,0)</f>
        <v>#N/A</v>
      </c>
      <c r="O1639" s="123" t="e">
        <f>VLOOKUP(E1639,'Billing Type Category'!A:C,3,0)*$L1639</f>
        <v>#N/A</v>
      </c>
      <c r="P1639" s="123" t="e">
        <f>VLOOKUP($J1639,'Material category'!B:F,5,FALSE)*O1639</f>
        <v>#N/A</v>
      </c>
      <c r="Q1639" s="123" t="e">
        <f t="shared" si="125"/>
        <v>#N/A</v>
      </c>
      <c r="R1639" s="6" t="e">
        <f>VLOOKUP(E1639,'Billing Type Category'!A:C,3,0)*M1639</f>
        <v>#N/A</v>
      </c>
      <c r="S1639" s="6" t="e">
        <f>VLOOKUP($J1639,'Material category'!B:F,4,FALSE)*O1639</f>
        <v>#N/A</v>
      </c>
      <c r="T1639" s="6" t="e">
        <f t="shared" si="126"/>
        <v>#N/A</v>
      </c>
      <c r="U1639" s="6" t="e">
        <f t="shared" si="127"/>
        <v>#N/A</v>
      </c>
      <c r="V1639" s="2" t="e">
        <f>VLOOKUP($J1639,'Material category'!B:D,3,0)</f>
        <v>#N/A</v>
      </c>
      <c r="W1639" s="2" t="e">
        <f>VLOOKUP(G1639,'Cust Category'!A:C,3,0)</f>
        <v>#N/A</v>
      </c>
      <c r="X1639" s="2" t="e">
        <f>VLOOKUP(G1639,'Cust Category'!A:C,2,0)</f>
        <v>#N/A</v>
      </c>
      <c r="Y1639" s="31" t="e">
        <f t="shared" si="128"/>
        <v>#N/A</v>
      </c>
      <c r="Z1639" t="e">
        <f t="shared" si="129"/>
        <v>#N/A</v>
      </c>
    </row>
    <row r="1640" spans="1:26" hidden="1">
      <c r="A1640" s="179"/>
      <c r="B1640" s="178"/>
      <c r="C1640" s="178"/>
      <c r="D1640" s="178"/>
      <c r="E1640" s="178"/>
      <c r="F1640" s="178"/>
      <c r="G1640" s="178"/>
      <c r="H1640" s="178"/>
      <c r="I1640" s="178"/>
      <c r="J1640" s="178"/>
      <c r="K1640" s="178"/>
      <c r="L1640" s="180"/>
      <c r="M1640" s="181"/>
      <c r="N1640" s="2" t="e">
        <f>VLOOKUP($J1640,'Material category'!B:D,2,0)</f>
        <v>#N/A</v>
      </c>
      <c r="O1640" s="123" t="e">
        <f>VLOOKUP(E1640,'Billing Type Category'!A:C,3,0)*$L1640</f>
        <v>#N/A</v>
      </c>
      <c r="P1640" s="123" t="e">
        <f>VLOOKUP($J1640,'Material category'!B:F,5,FALSE)*O1640</f>
        <v>#N/A</v>
      </c>
      <c r="Q1640" s="123" t="e">
        <f t="shared" si="125"/>
        <v>#N/A</v>
      </c>
      <c r="R1640" s="6" t="e">
        <f>VLOOKUP(E1640,'Billing Type Category'!A:C,3,0)*M1640</f>
        <v>#N/A</v>
      </c>
      <c r="S1640" s="6" t="e">
        <f>VLOOKUP($J1640,'Material category'!B:F,4,FALSE)*O1640</f>
        <v>#N/A</v>
      </c>
      <c r="T1640" s="6" t="e">
        <f t="shared" si="126"/>
        <v>#N/A</v>
      </c>
      <c r="U1640" s="6" t="e">
        <f t="shared" si="127"/>
        <v>#N/A</v>
      </c>
      <c r="V1640" s="2" t="e">
        <f>VLOOKUP($J1640,'Material category'!B:D,3,0)</f>
        <v>#N/A</v>
      </c>
      <c r="W1640" s="2" t="e">
        <f>VLOOKUP(G1640,'Cust Category'!A:C,3,0)</f>
        <v>#N/A</v>
      </c>
      <c r="X1640" s="2" t="e">
        <f>VLOOKUP(G1640,'Cust Category'!A:C,2,0)</f>
        <v>#N/A</v>
      </c>
      <c r="Y1640" s="31" t="e">
        <f t="shared" si="128"/>
        <v>#N/A</v>
      </c>
      <c r="Z1640" t="e">
        <f t="shared" si="129"/>
        <v>#N/A</v>
      </c>
    </row>
    <row r="1641" spans="1:26" hidden="1">
      <c r="A1641" s="179"/>
      <c r="B1641" s="178"/>
      <c r="C1641" s="178"/>
      <c r="D1641" s="178"/>
      <c r="E1641" s="178"/>
      <c r="F1641" s="178"/>
      <c r="G1641" s="178"/>
      <c r="H1641" s="178"/>
      <c r="I1641" s="178"/>
      <c r="J1641" s="178"/>
      <c r="K1641" s="178"/>
      <c r="L1641" s="180"/>
      <c r="M1641" s="181"/>
      <c r="N1641" s="2" t="e">
        <f>VLOOKUP($J1641,'Material category'!B:D,2,0)</f>
        <v>#N/A</v>
      </c>
      <c r="O1641" s="123" t="e">
        <f>VLOOKUP(E1641,'Billing Type Category'!A:C,3,0)*$L1641</f>
        <v>#N/A</v>
      </c>
      <c r="P1641" s="123" t="e">
        <f>VLOOKUP($J1641,'Material category'!B:F,5,FALSE)*O1641</f>
        <v>#N/A</v>
      </c>
      <c r="Q1641" s="123" t="e">
        <f t="shared" si="125"/>
        <v>#N/A</v>
      </c>
      <c r="R1641" s="6" t="e">
        <f>VLOOKUP(E1641,'Billing Type Category'!A:C,3,0)*M1641</f>
        <v>#N/A</v>
      </c>
      <c r="S1641" s="6" t="e">
        <f>VLOOKUP($J1641,'Material category'!B:F,4,FALSE)*O1641</f>
        <v>#N/A</v>
      </c>
      <c r="T1641" s="6" t="e">
        <f t="shared" si="126"/>
        <v>#N/A</v>
      </c>
      <c r="U1641" s="6" t="e">
        <f t="shared" si="127"/>
        <v>#N/A</v>
      </c>
      <c r="V1641" s="2" t="e">
        <f>VLOOKUP($J1641,'Material category'!B:D,3,0)</f>
        <v>#N/A</v>
      </c>
      <c r="W1641" s="2" t="e">
        <f>VLOOKUP(G1641,'Cust Category'!A:C,3,0)</f>
        <v>#N/A</v>
      </c>
      <c r="X1641" s="2" t="e">
        <f>VLOOKUP(G1641,'Cust Category'!A:C,2,0)</f>
        <v>#N/A</v>
      </c>
      <c r="Y1641" s="31" t="e">
        <f t="shared" si="128"/>
        <v>#N/A</v>
      </c>
      <c r="Z1641" t="e">
        <f t="shared" si="129"/>
        <v>#N/A</v>
      </c>
    </row>
    <row r="1642" spans="1:26" hidden="1">
      <c r="A1642" s="179"/>
      <c r="B1642" s="178"/>
      <c r="C1642" s="178"/>
      <c r="D1642" s="178"/>
      <c r="E1642" s="178"/>
      <c r="F1642" s="178"/>
      <c r="G1642" s="178"/>
      <c r="H1642" s="178"/>
      <c r="I1642" s="178"/>
      <c r="J1642" s="178"/>
      <c r="K1642" s="178"/>
      <c r="L1642" s="180"/>
      <c r="M1642" s="181"/>
      <c r="N1642" s="2" t="e">
        <f>VLOOKUP($J1642,'Material category'!B:D,2,0)</f>
        <v>#N/A</v>
      </c>
      <c r="O1642" s="123" t="e">
        <f>VLOOKUP(E1642,'Billing Type Category'!A:C,3,0)*$L1642</f>
        <v>#N/A</v>
      </c>
      <c r="P1642" s="123" t="e">
        <f>VLOOKUP($J1642,'Material category'!B:F,5,FALSE)*O1642</f>
        <v>#N/A</v>
      </c>
      <c r="Q1642" s="123" t="e">
        <f t="shared" si="125"/>
        <v>#N/A</v>
      </c>
      <c r="R1642" s="6" t="e">
        <f>VLOOKUP(E1642,'Billing Type Category'!A:C,3,0)*M1642</f>
        <v>#N/A</v>
      </c>
      <c r="S1642" s="6" t="e">
        <f>VLOOKUP($J1642,'Material category'!B:F,4,FALSE)*O1642</f>
        <v>#N/A</v>
      </c>
      <c r="T1642" s="6" t="e">
        <f t="shared" si="126"/>
        <v>#N/A</v>
      </c>
      <c r="U1642" s="6" t="e">
        <f t="shared" si="127"/>
        <v>#N/A</v>
      </c>
      <c r="V1642" s="2" t="e">
        <f>VLOOKUP($J1642,'Material category'!B:D,3,0)</f>
        <v>#N/A</v>
      </c>
      <c r="W1642" s="2" t="e">
        <f>VLOOKUP(G1642,'Cust Category'!A:C,3,0)</f>
        <v>#N/A</v>
      </c>
      <c r="X1642" s="2" t="e">
        <f>VLOOKUP(G1642,'Cust Category'!A:C,2,0)</f>
        <v>#N/A</v>
      </c>
      <c r="Y1642" s="31" t="e">
        <f t="shared" si="128"/>
        <v>#N/A</v>
      </c>
      <c r="Z1642" t="e">
        <f t="shared" si="129"/>
        <v>#N/A</v>
      </c>
    </row>
    <row r="1643" spans="1:26" hidden="1">
      <c r="A1643" s="179"/>
      <c r="B1643" s="178"/>
      <c r="C1643" s="178"/>
      <c r="D1643" s="178"/>
      <c r="E1643" s="178"/>
      <c r="F1643" s="178"/>
      <c r="G1643" s="178"/>
      <c r="H1643" s="178"/>
      <c r="I1643" s="178"/>
      <c r="J1643" s="178"/>
      <c r="K1643" s="178"/>
      <c r="L1643" s="180"/>
      <c r="M1643" s="181"/>
      <c r="N1643" s="2" t="e">
        <f>VLOOKUP($J1643,'Material category'!B:D,2,0)</f>
        <v>#N/A</v>
      </c>
      <c r="O1643" s="123" t="e">
        <f>VLOOKUP(E1643,'Billing Type Category'!A:C,3,0)*$L1643</f>
        <v>#N/A</v>
      </c>
      <c r="P1643" s="123" t="e">
        <f>VLOOKUP($J1643,'Material category'!B:F,5,FALSE)*O1643</f>
        <v>#N/A</v>
      </c>
      <c r="Q1643" s="123" t="e">
        <f t="shared" si="125"/>
        <v>#N/A</v>
      </c>
      <c r="R1643" s="6" t="e">
        <f>VLOOKUP(E1643,'Billing Type Category'!A:C,3,0)*M1643</f>
        <v>#N/A</v>
      </c>
      <c r="S1643" s="6" t="e">
        <f>VLOOKUP($J1643,'Material category'!B:F,4,FALSE)*O1643</f>
        <v>#N/A</v>
      </c>
      <c r="T1643" s="6" t="e">
        <f t="shared" si="126"/>
        <v>#N/A</v>
      </c>
      <c r="U1643" s="6" t="e">
        <f t="shared" si="127"/>
        <v>#N/A</v>
      </c>
      <c r="V1643" s="2" t="e">
        <f>VLOOKUP($J1643,'Material category'!B:D,3,0)</f>
        <v>#N/A</v>
      </c>
      <c r="W1643" s="2" t="e">
        <f>VLOOKUP(G1643,'Cust Category'!A:C,3,0)</f>
        <v>#N/A</v>
      </c>
      <c r="X1643" s="2" t="e">
        <f>VLOOKUP(G1643,'Cust Category'!A:C,2,0)</f>
        <v>#N/A</v>
      </c>
      <c r="Y1643" s="31" t="e">
        <f t="shared" si="128"/>
        <v>#N/A</v>
      </c>
      <c r="Z1643" t="e">
        <f t="shared" si="129"/>
        <v>#N/A</v>
      </c>
    </row>
    <row r="1644" spans="1:26" hidden="1">
      <c r="A1644" s="179"/>
      <c r="B1644" s="178"/>
      <c r="C1644" s="178"/>
      <c r="D1644" s="178"/>
      <c r="E1644" s="178"/>
      <c r="F1644" s="178"/>
      <c r="G1644" s="178"/>
      <c r="H1644" s="178"/>
      <c r="I1644" s="178"/>
      <c r="J1644" s="178"/>
      <c r="K1644" s="178"/>
      <c r="L1644" s="180"/>
      <c r="M1644" s="181"/>
      <c r="N1644" s="2" t="e">
        <f>VLOOKUP($J1644,'Material category'!B:D,2,0)</f>
        <v>#N/A</v>
      </c>
      <c r="O1644" s="123" t="e">
        <f>VLOOKUP(E1644,'Billing Type Category'!A:C,3,0)*$L1644</f>
        <v>#N/A</v>
      </c>
      <c r="P1644" s="123" t="e">
        <f>VLOOKUP($J1644,'Material category'!B:F,5,FALSE)*O1644</f>
        <v>#N/A</v>
      </c>
      <c r="Q1644" s="123" t="e">
        <f t="shared" si="125"/>
        <v>#N/A</v>
      </c>
      <c r="R1644" s="6" t="e">
        <f>VLOOKUP(E1644,'Billing Type Category'!A:C,3,0)*M1644</f>
        <v>#N/A</v>
      </c>
      <c r="S1644" s="6" t="e">
        <f>VLOOKUP($J1644,'Material category'!B:F,4,FALSE)*O1644</f>
        <v>#N/A</v>
      </c>
      <c r="T1644" s="6" t="e">
        <f t="shared" si="126"/>
        <v>#N/A</v>
      </c>
      <c r="U1644" s="6" t="e">
        <f t="shared" si="127"/>
        <v>#N/A</v>
      </c>
      <c r="V1644" s="2" t="e">
        <f>VLOOKUP($J1644,'Material category'!B:D,3,0)</f>
        <v>#N/A</v>
      </c>
      <c r="W1644" s="2" t="e">
        <f>VLOOKUP(G1644,'Cust Category'!A:C,3,0)</f>
        <v>#N/A</v>
      </c>
      <c r="X1644" s="2" t="e">
        <f>VLOOKUP(G1644,'Cust Category'!A:C,2,0)</f>
        <v>#N/A</v>
      </c>
      <c r="Y1644" s="31" t="e">
        <f t="shared" si="128"/>
        <v>#N/A</v>
      </c>
      <c r="Z1644" t="e">
        <f t="shared" si="129"/>
        <v>#N/A</v>
      </c>
    </row>
    <row r="1645" spans="1:26" hidden="1">
      <c r="A1645" s="179"/>
      <c r="B1645" s="178"/>
      <c r="C1645" s="178"/>
      <c r="D1645" s="178"/>
      <c r="E1645" s="178"/>
      <c r="F1645" s="178"/>
      <c r="G1645" s="178"/>
      <c r="H1645" s="178"/>
      <c r="I1645" s="178"/>
      <c r="J1645" s="178"/>
      <c r="K1645" s="178"/>
      <c r="L1645" s="180"/>
      <c r="M1645" s="181"/>
      <c r="N1645" s="2" t="e">
        <f>VLOOKUP($J1645,'Material category'!B:D,2,0)</f>
        <v>#N/A</v>
      </c>
      <c r="O1645" s="123" t="e">
        <f>VLOOKUP(E1645,'Billing Type Category'!A:C,3,0)*$L1645</f>
        <v>#N/A</v>
      </c>
      <c r="P1645" s="123" t="e">
        <f>VLOOKUP($J1645,'Material category'!B:F,5,FALSE)*O1645</f>
        <v>#N/A</v>
      </c>
      <c r="Q1645" s="123" t="e">
        <f t="shared" si="125"/>
        <v>#N/A</v>
      </c>
      <c r="R1645" s="6" t="e">
        <f>VLOOKUP(E1645,'Billing Type Category'!A:C,3,0)*M1645</f>
        <v>#N/A</v>
      </c>
      <c r="S1645" s="6" t="e">
        <f>VLOOKUP($J1645,'Material category'!B:F,4,FALSE)*O1645</f>
        <v>#N/A</v>
      </c>
      <c r="T1645" s="6" t="e">
        <f t="shared" si="126"/>
        <v>#N/A</v>
      </c>
      <c r="U1645" s="6" t="e">
        <f t="shared" si="127"/>
        <v>#N/A</v>
      </c>
      <c r="V1645" s="2" t="e">
        <f>VLOOKUP($J1645,'Material category'!B:D,3,0)</f>
        <v>#N/A</v>
      </c>
      <c r="W1645" s="2" t="e">
        <f>VLOOKUP(G1645,'Cust Category'!A:C,3,0)</f>
        <v>#N/A</v>
      </c>
      <c r="X1645" s="2" t="e">
        <f>VLOOKUP(G1645,'Cust Category'!A:C,2,0)</f>
        <v>#N/A</v>
      </c>
      <c r="Y1645" s="31" t="e">
        <f t="shared" si="128"/>
        <v>#N/A</v>
      </c>
      <c r="Z1645" t="e">
        <f t="shared" si="129"/>
        <v>#N/A</v>
      </c>
    </row>
    <row r="1646" spans="1:26" hidden="1">
      <c r="A1646" s="179"/>
      <c r="B1646" s="178"/>
      <c r="C1646" s="178"/>
      <c r="D1646" s="178"/>
      <c r="E1646" s="178"/>
      <c r="F1646" s="178"/>
      <c r="G1646" s="178"/>
      <c r="H1646" s="178"/>
      <c r="I1646" s="178"/>
      <c r="J1646" s="178"/>
      <c r="K1646" s="178"/>
      <c r="L1646" s="180"/>
      <c r="M1646" s="181"/>
      <c r="N1646" s="2" t="e">
        <f>VLOOKUP($J1646,'Material category'!B:D,2,0)</f>
        <v>#N/A</v>
      </c>
      <c r="O1646" s="123" t="e">
        <f>VLOOKUP(E1646,'Billing Type Category'!A:C,3,0)*$L1646</f>
        <v>#N/A</v>
      </c>
      <c r="P1646" s="123" t="e">
        <f>VLOOKUP($J1646,'Material category'!B:F,5,FALSE)*O1646</f>
        <v>#N/A</v>
      </c>
      <c r="Q1646" s="123" t="e">
        <f t="shared" si="125"/>
        <v>#N/A</v>
      </c>
      <c r="R1646" s="6" t="e">
        <f>VLOOKUP(E1646,'Billing Type Category'!A:C,3,0)*M1646</f>
        <v>#N/A</v>
      </c>
      <c r="S1646" s="6" t="e">
        <f>VLOOKUP($J1646,'Material category'!B:F,4,FALSE)*O1646</f>
        <v>#N/A</v>
      </c>
      <c r="T1646" s="6" t="e">
        <f t="shared" si="126"/>
        <v>#N/A</v>
      </c>
      <c r="U1646" s="6" t="e">
        <f t="shared" si="127"/>
        <v>#N/A</v>
      </c>
      <c r="V1646" s="2" t="e">
        <f>VLOOKUP($J1646,'Material category'!B:D,3,0)</f>
        <v>#N/A</v>
      </c>
      <c r="W1646" s="2" t="e">
        <f>VLOOKUP(G1646,'Cust Category'!A:C,3,0)</f>
        <v>#N/A</v>
      </c>
      <c r="X1646" s="2" t="e">
        <f>VLOOKUP(G1646,'Cust Category'!A:C,2,0)</f>
        <v>#N/A</v>
      </c>
      <c r="Y1646" s="31" t="e">
        <f t="shared" si="128"/>
        <v>#N/A</v>
      </c>
      <c r="Z1646" t="e">
        <f t="shared" si="129"/>
        <v>#N/A</v>
      </c>
    </row>
    <row r="1647" spans="1:26" hidden="1">
      <c r="A1647" s="179"/>
      <c r="B1647" s="178"/>
      <c r="C1647" s="178"/>
      <c r="D1647" s="178"/>
      <c r="E1647" s="178"/>
      <c r="F1647" s="178"/>
      <c r="G1647" s="178"/>
      <c r="H1647" s="178"/>
      <c r="I1647" s="178"/>
      <c r="J1647" s="178"/>
      <c r="K1647" s="178"/>
      <c r="L1647" s="180"/>
      <c r="M1647" s="181"/>
      <c r="N1647" s="2" t="e">
        <f>VLOOKUP($J1647,'Material category'!B:D,2,0)</f>
        <v>#N/A</v>
      </c>
      <c r="O1647" s="123" t="e">
        <f>VLOOKUP(E1647,'Billing Type Category'!A:C,3,0)*$L1647</f>
        <v>#N/A</v>
      </c>
      <c r="P1647" s="123" t="e">
        <f>VLOOKUP($J1647,'Material category'!B:F,5,FALSE)*O1647</f>
        <v>#N/A</v>
      </c>
      <c r="Q1647" s="123" t="e">
        <f t="shared" si="125"/>
        <v>#N/A</v>
      </c>
      <c r="R1647" s="6" t="e">
        <f>VLOOKUP(E1647,'Billing Type Category'!A:C,3,0)*M1647</f>
        <v>#N/A</v>
      </c>
      <c r="S1647" s="6" t="e">
        <f>VLOOKUP($J1647,'Material category'!B:F,4,FALSE)*O1647</f>
        <v>#N/A</v>
      </c>
      <c r="T1647" s="6" t="e">
        <f t="shared" si="126"/>
        <v>#N/A</v>
      </c>
      <c r="U1647" s="6" t="e">
        <f t="shared" si="127"/>
        <v>#N/A</v>
      </c>
      <c r="V1647" s="2" t="e">
        <f>VLOOKUP($J1647,'Material category'!B:D,3,0)</f>
        <v>#N/A</v>
      </c>
      <c r="W1647" s="2" t="e">
        <f>VLOOKUP(G1647,'Cust Category'!A:C,3,0)</f>
        <v>#N/A</v>
      </c>
      <c r="X1647" s="2" t="e">
        <f>VLOOKUP(G1647,'Cust Category'!A:C,2,0)</f>
        <v>#N/A</v>
      </c>
      <c r="Y1647" s="31" t="e">
        <f t="shared" si="128"/>
        <v>#N/A</v>
      </c>
      <c r="Z1647" t="e">
        <f t="shared" si="129"/>
        <v>#N/A</v>
      </c>
    </row>
    <row r="1648" spans="1:26" hidden="1">
      <c r="A1648" s="179"/>
      <c r="B1648" s="178"/>
      <c r="C1648" s="178"/>
      <c r="D1648" s="178"/>
      <c r="E1648" s="178"/>
      <c r="F1648" s="178"/>
      <c r="G1648" s="178"/>
      <c r="H1648" s="178"/>
      <c r="I1648" s="178"/>
      <c r="J1648" s="178"/>
      <c r="K1648" s="178"/>
      <c r="L1648" s="180"/>
      <c r="M1648" s="181"/>
      <c r="N1648" s="2" t="e">
        <f>VLOOKUP($J1648,'Material category'!B:D,2,0)</f>
        <v>#N/A</v>
      </c>
      <c r="O1648" s="123" t="e">
        <f>VLOOKUP(E1648,'Billing Type Category'!A:C,3,0)*$L1648</f>
        <v>#N/A</v>
      </c>
      <c r="P1648" s="123" t="e">
        <f>VLOOKUP($J1648,'Material category'!B:F,5,FALSE)*O1648</f>
        <v>#N/A</v>
      </c>
      <c r="Q1648" s="123" t="e">
        <f t="shared" si="125"/>
        <v>#N/A</v>
      </c>
      <c r="R1648" s="6" t="e">
        <f>VLOOKUP(E1648,'Billing Type Category'!A:C,3,0)*M1648</f>
        <v>#N/A</v>
      </c>
      <c r="S1648" s="6" t="e">
        <f>VLOOKUP($J1648,'Material category'!B:F,4,FALSE)*O1648</f>
        <v>#N/A</v>
      </c>
      <c r="T1648" s="6" t="e">
        <f t="shared" si="126"/>
        <v>#N/A</v>
      </c>
      <c r="U1648" s="6" t="e">
        <f t="shared" si="127"/>
        <v>#N/A</v>
      </c>
      <c r="V1648" s="2" t="e">
        <f>VLOOKUP($J1648,'Material category'!B:D,3,0)</f>
        <v>#N/A</v>
      </c>
      <c r="W1648" s="2" t="e">
        <f>VLOOKUP(G1648,'Cust Category'!A:C,3,0)</f>
        <v>#N/A</v>
      </c>
      <c r="X1648" s="2" t="e">
        <f>VLOOKUP(G1648,'Cust Category'!A:C,2,0)</f>
        <v>#N/A</v>
      </c>
      <c r="Y1648" s="31" t="e">
        <f t="shared" si="128"/>
        <v>#N/A</v>
      </c>
      <c r="Z1648" t="e">
        <f t="shared" si="129"/>
        <v>#N/A</v>
      </c>
    </row>
    <row r="1649" spans="1:26" hidden="1">
      <c r="A1649" s="179"/>
      <c r="B1649" s="178"/>
      <c r="C1649" s="178"/>
      <c r="D1649" s="178"/>
      <c r="E1649" s="178"/>
      <c r="F1649" s="178"/>
      <c r="G1649" s="178"/>
      <c r="H1649" s="178"/>
      <c r="I1649" s="178"/>
      <c r="J1649" s="178"/>
      <c r="K1649" s="178"/>
      <c r="L1649" s="180"/>
      <c r="M1649" s="181"/>
      <c r="N1649" s="2" t="e">
        <f>VLOOKUP($J1649,'Material category'!B:D,2,0)</f>
        <v>#N/A</v>
      </c>
      <c r="O1649" s="123" t="e">
        <f>VLOOKUP(E1649,'Billing Type Category'!A:C,3,0)*$L1649</f>
        <v>#N/A</v>
      </c>
      <c r="P1649" s="123" t="e">
        <f>VLOOKUP($J1649,'Material category'!B:F,5,FALSE)*O1649</f>
        <v>#N/A</v>
      </c>
      <c r="Q1649" s="123" t="e">
        <f t="shared" si="125"/>
        <v>#N/A</v>
      </c>
      <c r="R1649" s="6" t="e">
        <f>VLOOKUP(E1649,'Billing Type Category'!A:C,3,0)*M1649</f>
        <v>#N/A</v>
      </c>
      <c r="S1649" s="6" t="e">
        <f>VLOOKUP($J1649,'Material category'!B:F,4,FALSE)*O1649</f>
        <v>#N/A</v>
      </c>
      <c r="T1649" s="6" t="e">
        <f t="shared" si="126"/>
        <v>#N/A</v>
      </c>
      <c r="U1649" s="6" t="e">
        <f t="shared" si="127"/>
        <v>#N/A</v>
      </c>
      <c r="V1649" s="2" t="e">
        <f>VLOOKUP($J1649,'Material category'!B:D,3,0)</f>
        <v>#N/A</v>
      </c>
      <c r="W1649" s="2" t="e">
        <f>VLOOKUP(G1649,'Cust Category'!A:C,3,0)</f>
        <v>#N/A</v>
      </c>
      <c r="X1649" s="2" t="e">
        <f>VLOOKUP(G1649,'Cust Category'!A:C,2,0)</f>
        <v>#N/A</v>
      </c>
      <c r="Y1649" s="31" t="e">
        <f t="shared" si="128"/>
        <v>#N/A</v>
      </c>
      <c r="Z1649" t="e">
        <f t="shared" si="129"/>
        <v>#N/A</v>
      </c>
    </row>
    <row r="1650" spans="1:26" hidden="1">
      <c r="A1650" s="179"/>
      <c r="B1650" s="178"/>
      <c r="C1650" s="178"/>
      <c r="D1650" s="178"/>
      <c r="E1650" s="178"/>
      <c r="F1650" s="178"/>
      <c r="G1650" s="178"/>
      <c r="H1650" s="178"/>
      <c r="I1650" s="178"/>
      <c r="J1650" s="178"/>
      <c r="K1650" s="178"/>
      <c r="L1650" s="180"/>
      <c r="M1650" s="181"/>
      <c r="N1650" s="2" t="e">
        <f>VLOOKUP($J1650,'Material category'!B:D,2,0)</f>
        <v>#N/A</v>
      </c>
      <c r="O1650" s="123" t="e">
        <f>VLOOKUP(E1650,'Billing Type Category'!A:C,3,0)*$L1650</f>
        <v>#N/A</v>
      </c>
      <c r="P1650" s="123" t="e">
        <f>VLOOKUP($J1650,'Material category'!B:F,5,FALSE)*O1650</f>
        <v>#N/A</v>
      </c>
      <c r="Q1650" s="123" t="e">
        <f t="shared" si="125"/>
        <v>#N/A</v>
      </c>
      <c r="R1650" s="6" t="e">
        <f>VLOOKUP(E1650,'Billing Type Category'!A:C,3,0)*M1650</f>
        <v>#N/A</v>
      </c>
      <c r="S1650" s="6" t="e">
        <f>VLOOKUP($J1650,'Material category'!B:F,4,FALSE)*O1650</f>
        <v>#N/A</v>
      </c>
      <c r="T1650" s="6" t="e">
        <f t="shared" si="126"/>
        <v>#N/A</v>
      </c>
      <c r="U1650" s="6" t="e">
        <f t="shared" si="127"/>
        <v>#N/A</v>
      </c>
      <c r="V1650" s="2" t="e">
        <f>VLOOKUP($J1650,'Material category'!B:D,3,0)</f>
        <v>#N/A</v>
      </c>
      <c r="W1650" s="2" t="e">
        <f>VLOOKUP(G1650,'Cust Category'!A:C,3,0)</f>
        <v>#N/A</v>
      </c>
      <c r="X1650" s="2" t="e">
        <f>VLOOKUP(G1650,'Cust Category'!A:C,2,0)</f>
        <v>#N/A</v>
      </c>
      <c r="Y1650" s="31" t="e">
        <f t="shared" si="128"/>
        <v>#N/A</v>
      </c>
      <c r="Z1650" t="e">
        <f t="shared" si="129"/>
        <v>#N/A</v>
      </c>
    </row>
    <row r="1651" spans="1:26" hidden="1">
      <c r="A1651" s="179"/>
      <c r="B1651" s="178"/>
      <c r="C1651" s="178"/>
      <c r="D1651" s="178"/>
      <c r="E1651" s="178"/>
      <c r="F1651" s="178"/>
      <c r="G1651" s="178"/>
      <c r="H1651" s="178"/>
      <c r="I1651" s="178"/>
      <c r="J1651" s="178"/>
      <c r="K1651" s="178"/>
      <c r="L1651" s="180"/>
      <c r="M1651" s="181"/>
      <c r="N1651" s="2" t="e">
        <f>VLOOKUP($J1651,'Material category'!B:D,2,0)</f>
        <v>#N/A</v>
      </c>
      <c r="O1651" s="123" t="e">
        <f>VLOOKUP(E1651,'Billing Type Category'!A:C,3,0)*$L1651</f>
        <v>#N/A</v>
      </c>
      <c r="P1651" s="123" t="e">
        <f>VLOOKUP($J1651,'Material category'!B:F,5,FALSE)*O1651</f>
        <v>#N/A</v>
      </c>
      <c r="Q1651" s="123" t="e">
        <f t="shared" si="125"/>
        <v>#N/A</v>
      </c>
      <c r="R1651" s="6" t="e">
        <f>VLOOKUP(E1651,'Billing Type Category'!A:C,3,0)*M1651</f>
        <v>#N/A</v>
      </c>
      <c r="S1651" s="6" t="e">
        <f>VLOOKUP($J1651,'Material category'!B:F,4,FALSE)*O1651</f>
        <v>#N/A</v>
      </c>
      <c r="T1651" s="6" t="e">
        <f t="shared" si="126"/>
        <v>#N/A</v>
      </c>
      <c r="U1651" s="6" t="e">
        <f t="shared" si="127"/>
        <v>#N/A</v>
      </c>
      <c r="V1651" s="2" t="e">
        <f>VLOOKUP($J1651,'Material category'!B:D,3,0)</f>
        <v>#N/A</v>
      </c>
      <c r="W1651" s="2" t="e">
        <f>VLOOKUP(G1651,'Cust Category'!A:C,3,0)</f>
        <v>#N/A</v>
      </c>
      <c r="X1651" s="2" t="e">
        <f>VLOOKUP(G1651,'Cust Category'!A:C,2,0)</f>
        <v>#N/A</v>
      </c>
      <c r="Y1651" s="31" t="e">
        <f t="shared" si="128"/>
        <v>#N/A</v>
      </c>
      <c r="Z1651" t="e">
        <f t="shared" si="129"/>
        <v>#N/A</v>
      </c>
    </row>
    <row r="1652" spans="1:26" hidden="1">
      <c r="A1652" s="179"/>
      <c r="B1652" s="178"/>
      <c r="C1652" s="178"/>
      <c r="D1652" s="178"/>
      <c r="E1652" s="178"/>
      <c r="F1652" s="178"/>
      <c r="G1652" s="178"/>
      <c r="H1652" s="178"/>
      <c r="I1652" s="178"/>
      <c r="J1652" s="178"/>
      <c r="K1652" s="178"/>
      <c r="L1652" s="180"/>
      <c r="M1652" s="181"/>
      <c r="N1652" s="2" t="e">
        <f>VLOOKUP($J1652,'Material category'!B:D,2,0)</f>
        <v>#N/A</v>
      </c>
      <c r="O1652" s="123" t="e">
        <f>VLOOKUP(E1652,'Billing Type Category'!A:C,3,0)*$L1652</f>
        <v>#N/A</v>
      </c>
      <c r="P1652" s="123" t="e">
        <f>VLOOKUP($J1652,'Material category'!B:F,5,FALSE)*O1652</f>
        <v>#N/A</v>
      </c>
      <c r="Q1652" s="123" t="e">
        <f t="shared" si="125"/>
        <v>#N/A</v>
      </c>
      <c r="R1652" s="6" t="e">
        <f>VLOOKUP(E1652,'Billing Type Category'!A:C,3,0)*M1652</f>
        <v>#N/A</v>
      </c>
      <c r="S1652" s="6" t="e">
        <f>VLOOKUP($J1652,'Material category'!B:F,4,FALSE)*O1652</f>
        <v>#N/A</v>
      </c>
      <c r="T1652" s="6" t="e">
        <f t="shared" si="126"/>
        <v>#N/A</v>
      </c>
      <c r="U1652" s="6" t="e">
        <f t="shared" si="127"/>
        <v>#N/A</v>
      </c>
      <c r="V1652" s="2" t="e">
        <f>VLOOKUP($J1652,'Material category'!B:D,3,0)</f>
        <v>#N/A</v>
      </c>
      <c r="W1652" s="2" t="e">
        <f>VLOOKUP(G1652,'Cust Category'!A:C,3,0)</f>
        <v>#N/A</v>
      </c>
      <c r="X1652" s="2" t="e">
        <f>VLOOKUP(G1652,'Cust Category'!A:C,2,0)</f>
        <v>#N/A</v>
      </c>
      <c r="Y1652" s="31" t="e">
        <f t="shared" si="128"/>
        <v>#N/A</v>
      </c>
      <c r="Z1652" t="e">
        <f t="shared" si="129"/>
        <v>#N/A</v>
      </c>
    </row>
    <row r="1653" spans="1:26" hidden="1">
      <c r="A1653" s="179"/>
      <c r="B1653" s="178"/>
      <c r="C1653" s="178"/>
      <c r="D1653" s="178"/>
      <c r="E1653" s="178"/>
      <c r="F1653" s="178"/>
      <c r="G1653" s="178"/>
      <c r="H1653" s="178"/>
      <c r="I1653" s="178"/>
      <c r="J1653" s="178"/>
      <c r="K1653" s="178"/>
      <c r="L1653" s="180"/>
      <c r="M1653" s="181"/>
      <c r="N1653" s="2" t="e">
        <f>VLOOKUP($J1653,'Material category'!B:D,2,0)</f>
        <v>#N/A</v>
      </c>
      <c r="O1653" s="123" t="e">
        <f>VLOOKUP(E1653,'Billing Type Category'!A:C,3,0)*$L1653</f>
        <v>#N/A</v>
      </c>
      <c r="P1653" s="123" t="e">
        <f>VLOOKUP($J1653,'Material category'!B:F,5,FALSE)*O1653</f>
        <v>#N/A</v>
      </c>
      <c r="Q1653" s="123" t="e">
        <f t="shared" si="125"/>
        <v>#N/A</v>
      </c>
      <c r="R1653" s="6" t="e">
        <f>VLOOKUP(E1653,'Billing Type Category'!A:C,3,0)*M1653</f>
        <v>#N/A</v>
      </c>
      <c r="S1653" s="6" t="e">
        <f>VLOOKUP($J1653,'Material category'!B:F,4,FALSE)*O1653</f>
        <v>#N/A</v>
      </c>
      <c r="T1653" s="6" t="e">
        <f t="shared" si="126"/>
        <v>#N/A</v>
      </c>
      <c r="U1653" s="6" t="e">
        <f t="shared" si="127"/>
        <v>#N/A</v>
      </c>
      <c r="V1653" s="2" t="e">
        <f>VLOOKUP($J1653,'Material category'!B:D,3,0)</f>
        <v>#N/A</v>
      </c>
      <c r="W1653" s="2" t="e">
        <f>VLOOKUP(G1653,'Cust Category'!A:C,3,0)</f>
        <v>#N/A</v>
      </c>
      <c r="X1653" s="2" t="e">
        <f>VLOOKUP(G1653,'Cust Category'!A:C,2,0)</f>
        <v>#N/A</v>
      </c>
      <c r="Y1653" s="31" t="e">
        <f t="shared" si="128"/>
        <v>#N/A</v>
      </c>
      <c r="Z1653" t="e">
        <f t="shared" si="129"/>
        <v>#N/A</v>
      </c>
    </row>
    <row r="1654" spans="1:26" hidden="1">
      <c r="A1654" s="179"/>
      <c r="B1654" s="178"/>
      <c r="C1654" s="178"/>
      <c r="D1654" s="178"/>
      <c r="E1654" s="178"/>
      <c r="F1654" s="178"/>
      <c r="G1654" s="178"/>
      <c r="H1654" s="178"/>
      <c r="I1654" s="178"/>
      <c r="J1654" s="178"/>
      <c r="K1654" s="178"/>
      <c r="L1654" s="180"/>
      <c r="M1654" s="181"/>
      <c r="N1654" s="2" t="e">
        <f>VLOOKUP($J1654,'Material category'!B:D,2,0)</f>
        <v>#N/A</v>
      </c>
      <c r="O1654" s="123" t="e">
        <f>VLOOKUP(E1654,'Billing Type Category'!A:C,3,0)*$L1654</f>
        <v>#N/A</v>
      </c>
      <c r="P1654" s="123" t="e">
        <f>VLOOKUP($J1654,'Material category'!B:F,5,FALSE)*O1654</f>
        <v>#N/A</v>
      </c>
      <c r="Q1654" s="123" t="e">
        <f t="shared" si="125"/>
        <v>#N/A</v>
      </c>
      <c r="R1654" s="6" t="e">
        <f>VLOOKUP(E1654,'Billing Type Category'!A:C,3,0)*M1654</f>
        <v>#N/A</v>
      </c>
      <c r="S1654" s="6" t="e">
        <f>VLOOKUP($J1654,'Material category'!B:F,4,FALSE)*O1654</f>
        <v>#N/A</v>
      </c>
      <c r="T1654" s="6" t="e">
        <f t="shared" si="126"/>
        <v>#N/A</v>
      </c>
      <c r="U1654" s="6" t="e">
        <f t="shared" si="127"/>
        <v>#N/A</v>
      </c>
      <c r="V1654" s="2" t="e">
        <f>VLOOKUP($J1654,'Material category'!B:D,3,0)</f>
        <v>#N/A</v>
      </c>
      <c r="W1654" s="2" t="e">
        <f>VLOOKUP(G1654,'Cust Category'!A:C,3,0)</f>
        <v>#N/A</v>
      </c>
      <c r="X1654" s="2" t="e">
        <f>VLOOKUP(G1654,'Cust Category'!A:C,2,0)</f>
        <v>#N/A</v>
      </c>
      <c r="Y1654" s="31" t="e">
        <f t="shared" si="128"/>
        <v>#N/A</v>
      </c>
      <c r="Z1654" t="e">
        <f t="shared" si="129"/>
        <v>#N/A</v>
      </c>
    </row>
    <row r="1655" spans="1:26" hidden="1">
      <c r="A1655" s="179"/>
      <c r="B1655" s="178"/>
      <c r="C1655" s="178"/>
      <c r="D1655" s="178"/>
      <c r="E1655" s="178"/>
      <c r="F1655" s="178"/>
      <c r="G1655" s="178"/>
      <c r="H1655" s="178"/>
      <c r="I1655" s="178"/>
      <c r="J1655" s="178"/>
      <c r="K1655" s="178"/>
      <c r="L1655" s="180"/>
      <c r="M1655" s="181"/>
      <c r="N1655" s="2" t="e">
        <f>VLOOKUP($J1655,'Material category'!B:D,2,0)</f>
        <v>#N/A</v>
      </c>
      <c r="O1655" s="123" t="e">
        <f>VLOOKUP(E1655,'Billing Type Category'!A:C,3,0)*$L1655</f>
        <v>#N/A</v>
      </c>
      <c r="P1655" s="123" t="e">
        <f>VLOOKUP($J1655,'Material category'!B:F,5,FALSE)*O1655</f>
        <v>#N/A</v>
      </c>
      <c r="Q1655" s="123" t="e">
        <f t="shared" si="125"/>
        <v>#N/A</v>
      </c>
      <c r="R1655" s="6" t="e">
        <f>VLOOKUP(E1655,'Billing Type Category'!A:C,3,0)*M1655</f>
        <v>#N/A</v>
      </c>
      <c r="S1655" s="6" t="e">
        <f>VLOOKUP($J1655,'Material category'!B:F,4,FALSE)*O1655</f>
        <v>#N/A</v>
      </c>
      <c r="T1655" s="6" t="e">
        <f t="shared" si="126"/>
        <v>#N/A</v>
      </c>
      <c r="U1655" s="6" t="e">
        <f t="shared" si="127"/>
        <v>#N/A</v>
      </c>
      <c r="V1655" s="2" t="e">
        <f>VLOOKUP($J1655,'Material category'!B:D,3,0)</f>
        <v>#N/A</v>
      </c>
      <c r="W1655" s="2" t="e">
        <f>VLOOKUP(G1655,'Cust Category'!A:C,3,0)</f>
        <v>#N/A</v>
      </c>
      <c r="X1655" s="2" t="e">
        <f>VLOOKUP(G1655,'Cust Category'!A:C,2,0)</f>
        <v>#N/A</v>
      </c>
      <c r="Y1655" s="31" t="e">
        <f t="shared" si="128"/>
        <v>#N/A</v>
      </c>
      <c r="Z1655" t="e">
        <f t="shared" si="129"/>
        <v>#N/A</v>
      </c>
    </row>
    <row r="1656" spans="1:26" hidden="1">
      <c r="A1656" s="179"/>
      <c r="B1656" s="178"/>
      <c r="C1656" s="178"/>
      <c r="D1656" s="178"/>
      <c r="E1656" s="178"/>
      <c r="F1656" s="178"/>
      <c r="G1656" s="178"/>
      <c r="H1656" s="178"/>
      <c r="I1656" s="178"/>
      <c r="J1656" s="178"/>
      <c r="K1656" s="178"/>
      <c r="L1656" s="180"/>
      <c r="M1656" s="181"/>
      <c r="N1656" s="2" t="e">
        <f>VLOOKUP($J1656,'Material category'!B:D,2,0)</f>
        <v>#N/A</v>
      </c>
      <c r="O1656" s="123" t="e">
        <f>VLOOKUP(E1656,'Billing Type Category'!A:C,3,0)*$L1656</f>
        <v>#N/A</v>
      </c>
      <c r="P1656" s="123" t="e">
        <f>VLOOKUP($J1656,'Material category'!B:F,5,FALSE)*O1656</f>
        <v>#N/A</v>
      </c>
      <c r="Q1656" s="123" t="e">
        <f t="shared" si="125"/>
        <v>#N/A</v>
      </c>
      <c r="R1656" s="6" t="e">
        <f>VLOOKUP(E1656,'Billing Type Category'!A:C,3,0)*M1656</f>
        <v>#N/A</v>
      </c>
      <c r="S1656" s="6" t="e">
        <f>VLOOKUP($J1656,'Material category'!B:F,4,FALSE)*O1656</f>
        <v>#N/A</v>
      </c>
      <c r="T1656" s="6" t="e">
        <f t="shared" si="126"/>
        <v>#N/A</v>
      </c>
      <c r="U1656" s="6" t="e">
        <f t="shared" si="127"/>
        <v>#N/A</v>
      </c>
      <c r="V1656" s="2" t="e">
        <f>VLOOKUP($J1656,'Material category'!B:D,3,0)</f>
        <v>#N/A</v>
      </c>
      <c r="W1656" s="2" t="e">
        <f>VLOOKUP(G1656,'Cust Category'!A:C,3,0)</f>
        <v>#N/A</v>
      </c>
      <c r="X1656" s="2" t="e">
        <f>VLOOKUP(G1656,'Cust Category'!A:C,2,0)</f>
        <v>#N/A</v>
      </c>
      <c r="Y1656" s="31" t="e">
        <f t="shared" si="128"/>
        <v>#N/A</v>
      </c>
      <c r="Z1656" t="e">
        <f t="shared" si="129"/>
        <v>#N/A</v>
      </c>
    </row>
    <row r="1657" spans="1:26" hidden="1">
      <c r="A1657" s="179"/>
      <c r="B1657" s="178"/>
      <c r="C1657" s="178"/>
      <c r="D1657" s="178"/>
      <c r="E1657" s="178"/>
      <c r="F1657" s="178"/>
      <c r="G1657" s="178"/>
      <c r="H1657" s="178"/>
      <c r="I1657" s="178"/>
      <c r="J1657" s="178"/>
      <c r="K1657" s="178"/>
      <c r="L1657" s="180"/>
      <c r="M1657" s="181"/>
      <c r="N1657" s="2" t="e">
        <f>VLOOKUP($J1657,'Material category'!B:D,2,0)</f>
        <v>#N/A</v>
      </c>
      <c r="O1657" s="123" t="e">
        <f>VLOOKUP(E1657,'Billing Type Category'!A:C,3,0)*$L1657</f>
        <v>#N/A</v>
      </c>
      <c r="P1657" s="123" t="e">
        <f>VLOOKUP($J1657,'Material category'!B:F,5,FALSE)*O1657</f>
        <v>#N/A</v>
      </c>
      <c r="Q1657" s="123" t="e">
        <f t="shared" si="125"/>
        <v>#N/A</v>
      </c>
      <c r="R1657" s="6" t="e">
        <f>VLOOKUP(E1657,'Billing Type Category'!A:C,3,0)*M1657</f>
        <v>#N/A</v>
      </c>
      <c r="S1657" s="6" t="e">
        <f>VLOOKUP($J1657,'Material category'!B:F,4,FALSE)*O1657</f>
        <v>#N/A</v>
      </c>
      <c r="T1657" s="6" t="e">
        <f t="shared" si="126"/>
        <v>#N/A</v>
      </c>
      <c r="U1657" s="6" t="e">
        <f t="shared" si="127"/>
        <v>#N/A</v>
      </c>
      <c r="V1657" s="2" t="e">
        <f>VLOOKUP($J1657,'Material category'!B:D,3,0)</f>
        <v>#N/A</v>
      </c>
      <c r="W1657" s="2" t="e">
        <f>VLOOKUP(G1657,'Cust Category'!A:C,3,0)</f>
        <v>#N/A</v>
      </c>
      <c r="X1657" s="2" t="e">
        <f>VLOOKUP(G1657,'Cust Category'!A:C,2,0)</f>
        <v>#N/A</v>
      </c>
      <c r="Y1657" s="31" t="e">
        <f t="shared" si="128"/>
        <v>#N/A</v>
      </c>
      <c r="Z1657" t="e">
        <f t="shared" si="129"/>
        <v>#N/A</v>
      </c>
    </row>
    <row r="1658" spans="1:26" hidden="1">
      <c r="A1658" s="179"/>
      <c r="B1658" s="178"/>
      <c r="C1658" s="178"/>
      <c r="D1658" s="178"/>
      <c r="E1658" s="178"/>
      <c r="F1658" s="178"/>
      <c r="G1658" s="178"/>
      <c r="H1658" s="178"/>
      <c r="I1658" s="178"/>
      <c r="J1658" s="178"/>
      <c r="K1658" s="178"/>
      <c r="L1658" s="180"/>
      <c r="M1658" s="181"/>
      <c r="N1658" s="2" t="e">
        <f>VLOOKUP($J1658,'Material category'!B:D,2,0)</f>
        <v>#N/A</v>
      </c>
      <c r="O1658" s="123" t="e">
        <f>VLOOKUP(E1658,'Billing Type Category'!A:C,3,0)*$L1658</f>
        <v>#N/A</v>
      </c>
      <c r="P1658" s="123" t="e">
        <f>VLOOKUP($J1658,'Material category'!B:F,5,FALSE)*O1658</f>
        <v>#N/A</v>
      </c>
      <c r="Q1658" s="123" t="e">
        <f t="shared" si="125"/>
        <v>#N/A</v>
      </c>
      <c r="R1658" s="6" t="e">
        <f>VLOOKUP(E1658,'Billing Type Category'!A:C,3,0)*M1658</f>
        <v>#N/A</v>
      </c>
      <c r="S1658" s="6" t="e">
        <f>VLOOKUP($J1658,'Material category'!B:F,4,FALSE)*O1658</f>
        <v>#N/A</v>
      </c>
      <c r="T1658" s="6" t="e">
        <f t="shared" si="126"/>
        <v>#N/A</v>
      </c>
      <c r="U1658" s="6" t="e">
        <f t="shared" si="127"/>
        <v>#N/A</v>
      </c>
      <c r="V1658" s="2" t="e">
        <f>VLOOKUP($J1658,'Material category'!B:D,3,0)</f>
        <v>#N/A</v>
      </c>
      <c r="W1658" s="2" t="e">
        <f>VLOOKUP(G1658,'Cust Category'!A:C,3,0)</f>
        <v>#N/A</v>
      </c>
      <c r="X1658" s="2" t="e">
        <f>VLOOKUP(G1658,'Cust Category'!A:C,2,0)</f>
        <v>#N/A</v>
      </c>
      <c r="Y1658" s="31" t="e">
        <f t="shared" si="128"/>
        <v>#N/A</v>
      </c>
      <c r="Z1658" t="e">
        <f t="shared" si="129"/>
        <v>#N/A</v>
      </c>
    </row>
    <row r="1659" spans="1:26" hidden="1">
      <c r="A1659" s="179"/>
      <c r="B1659" s="178"/>
      <c r="C1659" s="178"/>
      <c r="D1659" s="178"/>
      <c r="E1659" s="178"/>
      <c r="F1659" s="178"/>
      <c r="G1659" s="178"/>
      <c r="H1659" s="178"/>
      <c r="I1659" s="178"/>
      <c r="J1659" s="178"/>
      <c r="K1659" s="178"/>
      <c r="L1659" s="180"/>
      <c r="M1659" s="181"/>
      <c r="N1659" s="2" t="e">
        <f>VLOOKUP($J1659,'Material category'!B:D,2,0)</f>
        <v>#N/A</v>
      </c>
      <c r="O1659" s="123" t="e">
        <f>VLOOKUP(E1659,'Billing Type Category'!A:C,3,0)*$L1659</f>
        <v>#N/A</v>
      </c>
      <c r="P1659" s="123" t="e">
        <f>VLOOKUP($J1659,'Material category'!B:F,5,FALSE)*O1659</f>
        <v>#N/A</v>
      </c>
      <c r="Q1659" s="123" t="e">
        <f t="shared" si="125"/>
        <v>#N/A</v>
      </c>
      <c r="R1659" s="6" t="e">
        <f>VLOOKUP(E1659,'Billing Type Category'!A:C,3,0)*M1659</f>
        <v>#N/A</v>
      </c>
      <c r="S1659" s="6" t="e">
        <f>VLOOKUP($J1659,'Material category'!B:F,4,FALSE)*O1659</f>
        <v>#N/A</v>
      </c>
      <c r="T1659" s="6" t="e">
        <f t="shared" si="126"/>
        <v>#N/A</v>
      </c>
      <c r="U1659" s="6" t="e">
        <f t="shared" si="127"/>
        <v>#N/A</v>
      </c>
      <c r="V1659" s="2" t="e">
        <f>VLOOKUP($J1659,'Material category'!B:D,3,0)</f>
        <v>#N/A</v>
      </c>
      <c r="W1659" s="2" t="e">
        <f>VLOOKUP(G1659,'Cust Category'!A:C,3,0)</f>
        <v>#N/A</v>
      </c>
      <c r="X1659" s="2" t="e">
        <f>VLOOKUP(G1659,'Cust Category'!A:C,2,0)</f>
        <v>#N/A</v>
      </c>
      <c r="Y1659" s="31" t="e">
        <f t="shared" si="128"/>
        <v>#N/A</v>
      </c>
      <c r="Z1659" t="e">
        <f t="shared" si="129"/>
        <v>#N/A</v>
      </c>
    </row>
    <row r="1660" spans="1:26" hidden="1">
      <c r="A1660" s="179"/>
      <c r="B1660" s="178"/>
      <c r="C1660" s="178"/>
      <c r="D1660" s="178"/>
      <c r="E1660" s="178"/>
      <c r="F1660" s="178"/>
      <c r="G1660" s="178"/>
      <c r="H1660" s="178"/>
      <c r="I1660" s="178"/>
      <c r="J1660" s="178"/>
      <c r="K1660" s="178"/>
      <c r="L1660" s="180"/>
      <c r="M1660" s="181"/>
      <c r="N1660" s="2" t="e">
        <f>VLOOKUP($J1660,'Material category'!B:D,2,0)</f>
        <v>#N/A</v>
      </c>
      <c r="O1660" s="123" t="e">
        <f>VLOOKUP(E1660,'Billing Type Category'!A:C,3,0)*$L1660</f>
        <v>#N/A</v>
      </c>
      <c r="P1660" s="123" t="e">
        <f>VLOOKUP($J1660,'Material category'!B:F,5,FALSE)*O1660</f>
        <v>#N/A</v>
      </c>
      <c r="Q1660" s="123" t="e">
        <f t="shared" si="125"/>
        <v>#N/A</v>
      </c>
      <c r="R1660" s="6" t="e">
        <f>VLOOKUP(E1660,'Billing Type Category'!A:C,3,0)*M1660</f>
        <v>#N/A</v>
      </c>
      <c r="S1660" s="6" t="e">
        <f>VLOOKUP($J1660,'Material category'!B:F,4,FALSE)*O1660</f>
        <v>#N/A</v>
      </c>
      <c r="T1660" s="6" t="e">
        <f t="shared" si="126"/>
        <v>#N/A</v>
      </c>
      <c r="U1660" s="6" t="e">
        <f t="shared" si="127"/>
        <v>#N/A</v>
      </c>
      <c r="V1660" s="2" t="e">
        <f>VLOOKUP($J1660,'Material category'!B:D,3,0)</f>
        <v>#N/A</v>
      </c>
      <c r="W1660" s="2" t="e">
        <f>VLOOKUP(G1660,'Cust Category'!A:C,3,0)</f>
        <v>#N/A</v>
      </c>
      <c r="X1660" s="2" t="e">
        <f>VLOOKUP(G1660,'Cust Category'!A:C,2,0)</f>
        <v>#N/A</v>
      </c>
      <c r="Y1660" s="31" t="e">
        <f t="shared" si="128"/>
        <v>#N/A</v>
      </c>
      <c r="Z1660" t="e">
        <f t="shared" si="129"/>
        <v>#N/A</v>
      </c>
    </row>
    <row r="1661" spans="1:26" hidden="1">
      <c r="A1661" s="179"/>
      <c r="B1661" s="178"/>
      <c r="C1661" s="178"/>
      <c r="D1661" s="178"/>
      <c r="E1661" s="178"/>
      <c r="F1661" s="178"/>
      <c r="G1661" s="178"/>
      <c r="H1661" s="178"/>
      <c r="I1661" s="178"/>
      <c r="J1661" s="178"/>
      <c r="K1661" s="178"/>
      <c r="L1661" s="180"/>
      <c r="M1661" s="181"/>
      <c r="N1661" s="2" t="e">
        <f>VLOOKUP($J1661,'Material category'!B:D,2,0)</f>
        <v>#N/A</v>
      </c>
      <c r="O1661" s="123" t="e">
        <f>VLOOKUP(E1661,'Billing Type Category'!A:C,3,0)*$L1661</f>
        <v>#N/A</v>
      </c>
      <c r="P1661" s="123" t="e">
        <f>VLOOKUP($J1661,'Material category'!B:F,5,FALSE)*O1661</f>
        <v>#N/A</v>
      </c>
      <c r="Q1661" s="123" t="e">
        <f t="shared" si="125"/>
        <v>#N/A</v>
      </c>
      <c r="R1661" s="6" t="e">
        <f>VLOOKUP(E1661,'Billing Type Category'!A:C,3,0)*M1661</f>
        <v>#N/A</v>
      </c>
      <c r="S1661" s="6" t="e">
        <f>VLOOKUP($J1661,'Material category'!B:F,4,FALSE)*O1661</f>
        <v>#N/A</v>
      </c>
      <c r="T1661" s="6" t="e">
        <f t="shared" si="126"/>
        <v>#N/A</v>
      </c>
      <c r="U1661" s="6" t="e">
        <f t="shared" si="127"/>
        <v>#N/A</v>
      </c>
      <c r="V1661" s="2" t="e">
        <f>VLOOKUP($J1661,'Material category'!B:D,3,0)</f>
        <v>#N/A</v>
      </c>
      <c r="W1661" s="2" t="e">
        <f>VLOOKUP(G1661,'Cust Category'!A:C,3,0)</f>
        <v>#N/A</v>
      </c>
      <c r="X1661" s="2" t="e">
        <f>VLOOKUP(G1661,'Cust Category'!A:C,2,0)</f>
        <v>#N/A</v>
      </c>
      <c r="Y1661" s="31" t="e">
        <f t="shared" si="128"/>
        <v>#N/A</v>
      </c>
      <c r="Z1661" t="e">
        <f t="shared" si="129"/>
        <v>#N/A</v>
      </c>
    </row>
    <row r="1662" spans="1:26" hidden="1">
      <c r="A1662" s="179"/>
      <c r="B1662" s="178"/>
      <c r="C1662" s="178"/>
      <c r="D1662" s="178"/>
      <c r="E1662" s="178"/>
      <c r="F1662" s="178"/>
      <c r="G1662" s="178"/>
      <c r="H1662" s="178"/>
      <c r="I1662" s="178"/>
      <c r="J1662" s="178"/>
      <c r="K1662" s="178"/>
      <c r="L1662" s="180"/>
      <c r="M1662" s="181"/>
      <c r="N1662" s="2" t="e">
        <f>VLOOKUP($J1662,'Material category'!B:D,2,0)</f>
        <v>#N/A</v>
      </c>
      <c r="O1662" s="123" t="e">
        <f>VLOOKUP(E1662,'Billing Type Category'!A:C,3,0)*$L1662</f>
        <v>#N/A</v>
      </c>
      <c r="P1662" s="123" t="e">
        <f>VLOOKUP($J1662,'Material category'!B:F,5,FALSE)*O1662</f>
        <v>#N/A</v>
      </c>
      <c r="Q1662" s="123" t="e">
        <f t="shared" si="125"/>
        <v>#N/A</v>
      </c>
      <c r="R1662" s="6" t="e">
        <f>VLOOKUP(E1662,'Billing Type Category'!A:C,3,0)*M1662</f>
        <v>#N/A</v>
      </c>
      <c r="S1662" s="6" t="e">
        <f>VLOOKUP($J1662,'Material category'!B:F,4,FALSE)*O1662</f>
        <v>#N/A</v>
      </c>
      <c r="T1662" s="6" t="e">
        <f t="shared" si="126"/>
        <v>#N/A</v>
      </c>
      <c r="U1662" s="6" t="e">
        <f t="shared" si="127"/>
        <v>#N/A</v>
      </c>
      <c r="V1662" s="2" t="e">
        <f>VLOOKUP($J1662,'Material category'!B:D,3,0)</f>
        <v>#N/A</v>
      </c>
      <c r="W1662" s="2" t="e">
        <f>VLOOKUP(G1662,'Cust Category'!A:C,3,0)</f>
        <v>#N/A</v>
      </c>
      <c r="X1662" s="2" t="e">
        <f>VLOOKUP(G1662,'Cust Category'!A:C,2,0)</f>
        <v>#N/A</v>
      </c>
      <c r="Y1662" s="31" t="e">
        <f t="shared" si="128"/>
        <v>#N/A</v>
      </c>
      <c r="Z1662" t="e">
        <f t="shared" si="129"/>
        <v>#N/A</v>
      </c>
    </row>
    <row r="1663" spans="1:26" hidden="1">
      <c r="A1663" s="179"/>
      <c r="B1663" s="178"/>
      <c r="C1663" s="178"/>
      <c r="D1663" s="178"/>
      <c r="E1663" s="178"/>
      <c r="F1663" s="178"/>
      <c r="G1663" s="178"/>
      <c r="H1663" s="178"/>
      <c r="I1663" s="178"/>
      <c r="J1663" s="178"/>
      <c r="K1663" s="178"/>
      <c r="L1663" s="180"/>
      <c r="M1663" s="181"/>
      <c r="N1663" s="2" t="e">
        <f>VLOOKUP($J1663,'Material category'!B:D,2,0)</f>
        <v>#N/A</v>
      </c>
      <c r="O1663" s="123" t="e">
        <f>VLOOKUP(E1663,'Billing Type Category'!A:C,3,0)*$L1663</f>
        <v>#N/A</v>
      </c>
      <c r="P1663" s="123" t="e">
        <f>VLOOKUP($J1663,'Material category'!B:F,5,FALSE)*O1663</f>
        <v>#N/A</v>
      </c>
      <c r="Q1663" s="123" t="e">
        <f t="shared" si="125"/>
        <v>#N/A</v>
      </c>
      <c r="R1663" s="6" t="e">
        <f>VLOOKUP(E1663,'Billing Type Category'!A:C,3,0)*M1663</f>
        <v>#N/A</v>
      </c>
      <c r="S1663" s="6" t="e">
        <f>VLOOKUP($J1663,'Material category'!B:F,4,FALSE)*O1663</f>
        <v>#N/A</v>
      </c>
      <c r="T1663" s="6" t="e">
        <f t="shared" si="126"/>
        <v>#N/A</v>
      </c>
      <c r="U1663" s="6" t="e">
        <f t="shared" si="127"/>
        <v>#N/A</v>
      </c>
      <c r="V1663" s="2" t="e">
        <f>VLOOKUP($J1663,'Material category'!B:D,3,0)</f>
        <v>#N/A</v>
      </c>
      <c r="W1663" s="2" t="e">
        <f>VLOOKUP(G1663,'Cust Category'!A:C,3,0)</f>
        <v>#N/A</v>
      </c>
      <c r="X1663" s="2" t="e">
        <f>VLOOKUP(G1663,'Cust Category'!A:C,2,0)</f>
        <v>#N/A</v>
      </c>
      <c r="Y1663" s="31" t="e">
        <f t="shared" si="128"/>
        <v>#N/A</v>
      </c>
      <c r="Z1663" t="e">
        <f t="shared" si="129"/>
        <v>#N/A</v>
      </c>
    </row>
    <row r="1664" spans="1:26" hidden="1">
      <c r="A1664" s="179"/>
      <c r="B1664" s="178"/>
      <c r="C1664" s="178"/>
      <c r="D1664" s="178"/>
      <c r="E1664" s="178"/>
      <c r="F1664" s="178"/>
      <c r="G1664" s="178"/>
      <c r="H1664" s="178"/>
      <c r="I1664" s="178"/>
      <c r="J1664" s="178"/>
      <c r="K1664" s="178"/>
      <c r="L1664" s="180"/>
      <c r="M1664" s="181"/>
      <c r="N1664" s="2" t="e">
        <f>VLOOKUP($J1664,'Material category'!B:D,2,0)</f>
        <v>#N/A</v>
      </c>
      <c r="O1664" s="123" t="e">
        <f>VLOOKUP(E1664,'Billing Type Category'!A:C,3,0)*$L1664</f>
        <v>#N/A</v>
      </c>
      <c r="P1664" s="123" t="e">
        <f>VLOOKUP($J1664,'Material category'!B:F,5,FALSE)*O1664</f>
        <v>#N/A</v>
      </c>
      <c r="Q1664" s="123" t="e">
        <f t="shared" si="125"/>
        <v>#N/A</v>
      </c>
      <c r="R1664" s="6" t="e">
        <f>VLOOKUP(E1664,'Billing Type Category'!A:C,3,0)*M1664</f>
        <v>#N/A</v>
      </c>
      <c r="S1664" s="6" t="e">
        <f>VLOOKUP($J1664,'Material category'!B:F,4,FALSE)*O1664</f>
        <v>#N/A</v>
      </c>
      <c r="T1664" s="6" t="e">
        <f t="shared" si="126"/>
        <v>#N/A</v>
      </c>
      <c r="U1664" s="6" t="e">
        <f t="shared" si="127"/>
        <v>#N/A</v>
      </c>
      <c r="V1664" s="2" t="e">
        <f>VLOOKUP($J1664,'Material category'!B:D,3,0)</f>
        <v>#N/A</v>
      </c>
      <c r="W1664" s="2" t="e">
        <f>VLOOKUP(G1664,'Cust Category'!A:C,3,0)</f>
        <v>#N/A</v>
      </c>
      <c r="X1664" s="2" t="e">
        <f>VLOOKUP(G1664,'Cust Category'!A:C,2,0)</f>
        <v>#N/A</v>
      </c>
      <c r="Y1664" s="31" t="e">
        <f t="shared" si="128"/>
        <v>#N/A</v>
      </c>
      <c r="Z1664" t="e">
        <f t="shared" si="129"/>
        <v>#N/A</v>
      </c>
    </row>
    <row r="1665" spans="1:26" hidden="1">
      <c r="A1665" s="179"/>
      <c r="B1665" s="178"/>
      <c r="C1665" s="178"/>
      <c r="D1665" s="178"/>
      <c r="E1665" s="178"/>
      <c r="F1665" s="178"/>
      <c r="G1665" s="178"/>
      <c r="H1665" s="178"/>
      <c r="I1665" s="178"/>
      <c r="J1665" s="178"/>
      <c r="K1665" s="178"/>
      <c r="L1665" s="180"/>
      <c r="M1665" s="181"/>
      <c r="N1665" s="2" t="e">
        <f>VLOOKUP($J1665,'Material category'!B:D,2,0)</f>
        <v>#N/A</v>
      </c>
      <c r="O1665" s="123" t="e">
        <f>VLOOKUP(E1665,'Billing Type Category'!A:C,3,0)*$L1665</f>
        <v>#N/A</v>
      </c>
      <c r="P1665" s="123" t="e">
        <f>VLOOKUP($J1665,'Material category'!B:F,5,FALSE)*O1665</f>
        <v>#N/A</v>
      </c>
      <c r="Q1665" s="123" t="e">
        <f t="shared" si="125"/>
        <v>#N/A</v>
      </c>
      <c r="R1665" s="6" t="e">
        <f>VLOOKUP(E1665,'Billing Type Category'!A:C,3,0)*M1665</f>
        <v>#N/A</v>
      </c>
      <c r="S1665" s="6" t="e">
        <f>VLOOKUP($J1665,'Material category'!B:F,4,FALSE)*O1665</f>
        <v>#N/A</v>
      </c>
      <c r="T1665" s="6" t="e">
        <f t="shared" si="126"/>
        <v>#N/A</v>
      </c>
      <c r="U1665" s="6" t="e">
        <f t="shared" si="127"/>
        <v>#N/A</v>
      </c>
      <c r="V1665" s="2" t="e">
        <f>VLOOKUP($J1665,'Material category'!B:D,3,0)</f>
        <v>#N/A</v>
      </c>
      <c r="W1665" s="2" t="e">
        <f>VLOOKUP(G1665,'Cust Category'!A:C,3,0)</f>
        <v>#N/A</v>
      </c>
      <c r="X1665" s="2" t="e">
        <f>VLOOKUP(G1665,'Cust Category'!A:C,2,0)</f>
        <v>#N/A</v>
      </c>
      <c r="Y1665" s="31" t="e">
        <f t="shared" si="128"/>
        <v>#N/A</v>
      </c>
      <c r="Z1665" t="e">
        <f t="shared" si="129"/>
        <v>#N/A</v>
      </c>
    </row>
    <row r="1666" spans="1:26" hidden="1">
      <c r="A1666" s="179"/>
      <c r="B1666" s="178"/>
      <c r="C1666" s="178"/>
      <c r="D1666" s="178"/>
      <c r="E1666" s="178"/>
      <c r="F1666" s="178"/>
      <c r="G1666" s="178"/>
      <c r="H1666" s="178"/>
      <c r="I1666" s="178"/>
      <c r="J1666" s="178"/>
      <c r="K1666" s="178"/>
      <c r="L1666" s="180"/>
      <c r="M1666" s="181"/>
      <c r="N1666" s="2" t="e">
        <f>VLOOKUP($J1666,'Material category'!B:D,2,0)</f>
        <v>#N/A</v>
      </c>
      <c r="O1666" s="123" t="e">
        <f>VLOOKUP(E1666,'Billing Type Category'!A:C,3,0)*$L1666</f>
        <v>#N/A</v>
      </c>
      <c r="P1666" s="123" t="e">
        <f>VLOOKUP($J1666,'Material category'!B:F,5,FALSE)*O1666</f>
        <v>#N/A</v>
      </c>
      <c r="Q1666" s="123" t="e">
        <f t="shared" ref="Q1666:Q1729" si="130">P1666-R1666</f>
        <v>#N/A</v>
      </c>
      <c r="R1666" s="6" t="e">
        <f>VLOOKUP(E1666,'Billing Type Category'!A:C,3,0)*M1666</f>
        <v>#N/A</v>
      </c>
      <c r="S1666" s="6" t="e">
        <f>VLOOKUP($J1666,'Material category'!B:F,4,FALSE)*O1666</f>
        <v>#N/A</v>
      </c>
      <c r="T1666" s="6" t="e">
        <f t="shared" ref="T1666:T1729" si="131">S1666*7/107</f>
        <v>#N/A</v>
      </c>
      <c r="U1666" s="6" t="e">
        <f t="shared" ref="U1666:U1729" si="132">R1666+T1666</f>
        <v>#N/A</v>
      </c>
      <c r="V1666" s="2" t="e">
        <f>VLOOKUP($J1666,'Material category'!B:D,3,0)</f>
        <v>#N/A</v>
      </c>
      <c r="W1666" s="2" t="e">
        <f>VLOOKUP(G1666,'Cust Category'!A:C,3,0)</f>
        <v>#N/A</v>
      </c>
      <c r="X1666" s="2" t="e">
        <f>VLOOKUP(G1666,'Cust Category'!A:C,2,0)</f>
        <v>#N/A</v>
      </c>
      <c r="Y1666" s="31" t="e">
        <f t="shared" ref="Y1666:Y1729" si="133">P1666/O1666</f>
        <v>#N/A</v>
      </c>
      <c r="Z1666" t="e">
        <f t="shared" ref="Z1666:Z1729" si="134">S1666/O1666</f>
        <v>#N/A</v>
      </c>
    </row>
    <row r="1667" spans="1:26" hidden="1">
      <c r="A1667" s="179"/>
      <c r="B1667" s="178"/>
      <c r="C1667" s="178"/>
      <c r="D1667" s="178"/>
      <c r="E1667" s="178"/>
      <c r="F1667" s="178"/>
      <c r="G1667" s="178"/>
      <c r="H1667" s="178"/>
      <c r="I1667" s="178"/>
      <c r="J1667" s="178"/>
      <c r="K1667" s="178"/>
      <c r="L1667" s="180"/>
      <c r="M1667" s="181"/>
      <c r="N1667" s="2" t="e">
        <f>VLOOKUP($J1667,'Material category'!B:D,2,0)</f>
        <v>#N/A</v>
      </c>
      <c r="O1667" s="123" t="e">
        <f>VLOOKUP(E1667,'Billing Type Category'!A:C,3,0)*$L1667</f>
        <v>#N/A</v>
      </c>
      <c r="P1667" s="123" t="e">
        <f>VLOOKUP($J1667,'Material category'!B:F,5,FALSE)*O1667</f>
        <v>#N/A</v>
      </c>
      <c r="Q1667" s="123" t="e">
        <f t="shared" si="130"/>
        <v>#N/A</v>
      </c>
      <c r="R1667" s="6" t="e">
        <f>VLOOKUP(E1667,'Billing Type Category'!A:C,3,0)*M1667</f>
        <v>#N/A</v>
      </c>
      <c r="S1667" s="6" t="e">
        <f>VLOOKUP($J1667,'Material category'!B:F,4,FALSE)*O1667</f>
        <v>#N/A</v>
      </c>
      <c r="T1667" s="6" t="e">
        <f t="shared" si="131"/>
        <v>#N/A</v>
      </c>
      <c r="U1667" s="6" t="e">
        <f t="shared" si="132"/>
        <v>#N/A</v>
      </c>
      <c r="V1667" s="2" t="e">
        <f>VLOOKUP($J1667,'Material category'!B:D,3,0)</f>
        <v>#N/A</v>
      </c>
      <c r="W1667" s="2" t="e">
        <f>VLOOKUP(G1667,'Cust Category'!A:C,3,0)</f>
        <v>#N/A</v>
      </c>
      <c r="X1667" s="2" t="e">
        <f>VLOOKUP(G1667,'Cust Category'!A:C,2,0)</f>
        <v>#N/A</v>
      </c>
      <c r="Y1667" s="31" t="e">
        <f t="shared" si="133"/>
        <v>#N/A</v>
      </c>
      <c r="Z1667" t="e">
        <f t="shared" si="134"/>
        <v>#N/A</v>
      </c>
    </row>
    <row r="1668" spans="1:26" hidden="1">
      <c r="A1668" s="179"/>
      <c r="B1668" s="178"/>
      <c r="C1668" s="178"/>
      <c r="D1668" s="178"/>
      <c r="E1668" s="178"/>
      <c r="F1668" s="178"/>
      <c r="G1668" s="178"/>
      <c r="H1668" s="178"/>
      <c r="I1668" s="178"/>
      <c r="J1668" s="178"/>
      <c r="K1668" s="178"/>
      <c r="L1668" s="180"/>
      <c r="M1668" s="181"/>
      <c r="N1668" s="2" t="e">
        <f>VLOOKUP($J1668,'Material category'!B:D,2,0)</f>
        <v>#N/A</v>
      </c>
      <c r="O1668" s="123" t="e">
        <f>VLOOKUP(E1668,'Billing Type Category'!A:C,3,0)*$L1668</f>
        <v>#N/A</v>
      </c>
      <c r="P1668" s="123" t="e">
        <f>VLOOKUP($J1668,'Material category'!B:F,5,FALSE)*O1668</f>
        <v>#N/A</v>
      </c>
      <c r="Q1668" s="123" t="e">
        <f t="shared" si="130"/>
        <v>#N/A</v>
      </c>
      <c r="R1668" s="6" t="e">
        <f>VLOOKUP(E1668,'Billing Type Category'!A:C,3,0)*M1668</f>
        <v>#N/A</v>
      </c>
      <c r="S1668" s="6" t="e">
        <f>VLOOKUP($J1668,'Material category'!B:F,4,FALSE)*O1668</f>
        <v>#N/A</v>
      </c>
      <c r="T1668" s="6" t="e">
        <f t="shared" si="131"/>
        <v>#N/A</v>
      </c>
      <c r="U1668" s="6" t="e">
        <f t="shared" si="132"/>
        <v>#N/A</v>
      </c>
      <c r="V1668" s="2" t="e">
        <f>VLOOKUP($J1668,'Material category'!B:D,3,0)</f>
        <v>#N/A</v>
      </c>
      <c r="W1668" s="2" t="e">
        <f>VLOOKUP(G1668,'Cust Category'!A:C,3,0)</f>
        <v>#N/A</v>
      </c>
      <c r="X1668" s="2" t="e">
        <f>VLOOKUP(G1668,'Cust Category'!A:C,2,0)</f>
        <v>#N/A</v>
      </c>
      <c r="Y1668" s="31" t="e">
        <f t="shared" si="133"/>
        <v>#N/A</v>
      </c>
      <c r="Z1668" t="e">
        <f t="shared" si="134"/>
        <v>#N/A</v>
      </c>
    </row>
    <row r="1669" spans="1:26" hidden="1">
      <c r="A1669" s="179"/>
      <c r="B1669" s="178"/>
      <c r="C1669" s="178"/>
      <c r="D1669" s="178"/>
      <c r="E1669" s="178"/>
      <c r="F1669" s="178"/>
      <c r="G1669" s="178"/>
      <c r="H1669" s="178"/>
      <c r="I1669" s="178"/>
      <c r="J1669" s="178"/>
      <c r="K1669" s="178"/>
      <c r="L1669" s="180"/>
      <c r="M1669" s="181"/>
      <c r="N1669" s="2" t="e">
        <f>VLOOKUP($J1669,'Material category'!B:D,2,0)</f>
        <v>#N/A</v>
      </c>
      <c r="O1669" s="123" t="e">
        <f>VLOOKUP(E1669,'Billing Type Category'!A:C,3,0)*$L1669</f>
        <v>#N/A</v>
      </c>
      <c r="P1669" s="123" t="e">
        <f>VLOOKUP($J1669,'Material category'!B:F,5,FALSE)*O1669</f>
        <v>#N/A</v>
      </c>
      <c r="Q1669" s="123" t="e">
        <f t="shared" si="130"/>
        <v>#N/A</v>
      </c>
      <c r="R1669" s="6" t="e">
        <f>VLOOKUP(E1669,'Billing Type Category'!A:C,3,0)*M1669</f>
        <v>#N/A</v>
      </c>
      <c r="S1669" s="6" t="e">
        <f>VLOOKUP($J1669,'Material category'!B:F,4,FALSE)*O1669</f>
        <v>#N/A</v>
      </c>
      <c r="T1669" s="6" t="e">
        <f t="shared" si="131"/>
        <v>#N/A</v>
      </c>
      <c r="U1669" s="6" t="e">
        <f t="shared" si="132"/>
        <v>#N/A</v>
      </c>
      <c r="V1669" s="2" t="e">
        <f>VLOOKUP($J1669,'Material category'!B:D,3,0)</f>
        <v>#N/A</v>
      </c>
      <c r="W1669" s="2" t="e">
        <f>VLOOKUP(G1669,'Cust Category'!A:C,3,0)</f>
        <v>#N/A</v>
      </c>
      <c r="X1669" s="2" t="e">
        <f>VLOOKUP(G1669,'Cust Category'!A:C,2,0)</f>
        <v>#N/A</v>
      </c>
      <c r="Y1669" s="31" t="e">
        <f t="shared" si="133"/>
        <v>#N/A</v>
      </c>
      <c r="Z1669" t="e">
        <f t="shared" si="134"/>
        <v>#N/A</v>
      </c>
    </row>
    <row r="1670" spans="1:26" hidden="1">
      <c r="A1670" s="179"/>
      <c r="B1670" s="178"/>
      <c r="C1670" s="178"/>
      <c r="D1670" s="178"/>
      <c r="E1670" s="178"/>
      <c r="F1670" s="178"/>
      <c r="G1670" s="178"/>
      <c r="H1670" s="178"/>
      <c r="I1670" s="178"/>
      <c r="J1670" s="178"/>
      <c r="K1670" s="178"/>
      <c r="L1670" s="180"/>
      <c r="M1670" s="181"/>
      <c r="N1670" s="2" t="e">
        <f>VLOOKUP($J1670,'Material category'!B:D,2,0)</f>
        <v>#N/A</v>
      </c>
      <c r="O1670" s="123" t="e">
        <f>VLOOKUP(E1670,'Billing Type Category'!A:C,3,0)*$L1670</f>
        <v>#N/A</v>
      </c>
      <c r="P1670" s="123" t="e">
        <f>VLOOKUP($J1670,'Material category'!B:F,5,FALSE)*O1670</f>
        <v>#N/A</v>
      </c>
      <c r="Q1670" s="123" t="e">
        <f t="shared" si="130"/>
        <v>#N/A</v>
      </c>
      <c r="R1670" s="6" t="e">
        <f>VLOOKUP(E1670,'Billing Type Category'!A:C,3,0)*M1670</f>
        <v>#N/A</v>
      </c>
      <c r="S1670" s="6" t="e">
        <f>VLOOKUP($J1670,'Material category'!B:F,4,FALSE)*O1670</f>
        <v>#N/A</v>
      </c>
      <c r="T1670" s="6" t="e">
        <f t="shared" si="131"/>
        <v>#N/A</v>
      </c>
      <c r="U1670" s="6" t="e">
        <f t="shared" si="132"/>
        <v>#N/A</v>
      </c>
      <c r="V1670" s="2" t="e">
        <f>VLOOKUP($J1670,'Material category'!B:D,3,0)</f>
        <v>#N/A</v>
      </c>
      <c r="W1670" s="2" t="e">
        <f>VLOOKUP(G1670,'Cust Category'!A:C,3,0)</f>
        <v>#N/A</v>
      </c>
      <c r="X1670" s="2" t="e">
        <f>VLOOKUP(G1670,'Cust Category'!A:C,2,0)</f>
        <v>#N/A</v>
      </c>
      <c r="Y1670" s="31" t="e">
        <f t="shared" si="133"/>
        <v>#N/A</v>
      </c>
      <c r="Z1670" t="e">
        <f t="shared" si="134"/>
        <v>#N/A</v>
      </c>
    </row>
    <row r="1671" spans="1:26" hidden="1">
      <c r="A1671" s="179"/>
      <c r="B1671" s="178"/>
      <c r="C1671" s="178"/>
      <c r="D1671" s="178"/>
      <c r="E1671" s="178"/>
      <c r="F1671" s="178"/>
      <c r="G1671" s="178"/>
      <c r="H1671" s="178"/>
      <c r="I1671" s="178"/>
      <c r="J1671" s="178"/>
      <c r="K1671" s="178"/>
      <c r="L1671" s="180"/>
      <c r="M1671" s="181"/>
      <c r="N1671" s="2" t="e">
        <f>VLOOKUP($J1671,'Material category'!B:D,2,0)</f>
        <v>#N/A</v>
      </c>
      <c r="O1671" s="123" t="e">
        <f>VLOOKUP(E1671,'Billing Type Category'!A:C,3,0)*$L1671</f>
        <v>#N/A</v>
      </c>
      <c r="P1671" s="123" t="e">
        <f>VLOOKUP($J1671,'Material category'!B:F,5,FALSE)*O1671</f>
        <v>#N/A</v>
      </c>
      <c r="Q1671" s="123" t="e">
        <f t="shared" si="130"/>
        <v>#N/A</v>
      </c>
      <c r="R1671" s="6" t="e">
        <f>VLOOKUP(E1671,'Billing Type Category'!A:C,3,0)*M1671</f>
        <v>#N/A</v>
      </c>
      <c r="S1671" s="6" t="e">
        <f>VLOOKUP($J1671,'Material category'!B:F,4,FALSE)*O1671</f>
        <v>#N/A</v>
      </c>
      <c r="T1671" s="6" t="e">
        <f t="shared" si="131"/>
        <v>#N/A</v>
      </c>
      <c r="U1671" s="6" t="e">
        <f t="shared" si="132"/>
        <v>#N/A</v>
      </c>
      <c r="V1671" s="2" t="e">
        <f>VLOOKUP($J1671,'Material category'!B:D,3,0)</f>
        <v>#N/A</v>
      </c>
      <c r="W1671" s="2" t="e">
        <f>VLOOKUP(G1671,'Cust Category'!A:C,3,0)</f>
        <v>#N/A</v>
      </c>
      <c r="X1671" s="2" t="e">
        <f>VLOOKUP(G1671,'Cust Category'!A:C,2,0)</f>
        <v>#N/A</v>
      </c>
      <c r="Y1671" s="31" t="e">
        <f t="shared" si="133"/>
        <v>#N/A</v>
      </c>
      <c r="Z1671" t="e">
        <f t="shared" si="134"/>
        <v>#N/A</v>
      </c>
    </row>
    <row r="1672" spans="1:26" hidden="1">
      <c r="A1672" s="179"/>
      <c r="B1672" s="178"/>
      <c r="C1672" s="178"/>
      <c r="D1672" s="178"/>
      <c r="E1672" s="178"/>
      <c r="F1672" s="178"/>
      <c r="G1672" s="178"/>
      <c r="H1672" s="178"/>
      <c r="I1672" s="178"/>
      <c r="J1672" s="178"/>
      <c r="K1672" s="178"/>
      <c r="L1672" s="180"/>
      <c r="M1672" s="181"/>
      <c r="N1672" s="2" t="e">
        <f>VLOOKUP($J1672,'Material category'!B:D,2,0)</f>
        <v>#N/A</v>
      </c>
      <c r="O1672" s="123" t="e">
        <f>VLOOKUP(E1672,'Billing Type Category'!A:C,3,0)*$L1672</f>
        <v>#N/A</v>
      </c>
      <c r="P1672" s="123" t="e">
        <f>VLOOKUP($J1672,'Material category'!B:F,5,FALSE)*O1672</f>
        <v>#N/A</v>
      </c>
      <c r="Q1672" s="123" t="e">
        <f t="shared" si="130"/>
        <v>#N/A</v>
      </c>
      <c r="R1672" s="6" t="e">
        <f>VLOOKUP(E1672,'Billing Type Category'!A:C,3,0)*M1672</f>
        <v>#N/A</v>
      </c>
      <c r="S1672" s="6" t="e">
        <f>VLOOKUP($J1672,'Material category'!B:F,4,FALSE)*O1672</f>
        <v>#N/A</v>
      </c>
      <c r="T1672" s="6" t="e">
        <f t="shared" si="131"/>
        <v>#N/A</v>
      </c>
      <c r="U1672" s="6" t="e">
        <f t="shared" si="132"/>
        <v>#N/A</v>
      </c>
      <c r="V1672" s="2" t="e">
        <f>VLOOKUP($J1672,'Material category'!B:D,3,0)</f>
        <v>#N/A</v>
      </c>
      <c r="W1672" s="2" t="e">
        <f>VLOOKUP(G1672,'Cust Category'!A:C,3,0)</f>
        <v>#N/A</v>
      </c>
      <c r="X1672" s="2" t="e">
        <f>VLOOKUP(G1672,'Cust Category'!A:C,2,0)</f>
        <v>#N/A</v>
      </c>
      <c r="Y1672" s="31" t="e">
        <f t="shared" si="133"/>
        <v>#N/A</v>
      </c>
      <c r="Z1672" t="e">
        <f t="shared" si="134"/>
        <v>#N/A</v>
      </c>
    </row>
    <row r="1673" spans="1:26" hidden="1">
      <c r="A1673" s="179"/>
      <c r="B1673" s="178"/>
      <c r="C1673" s="178"/>
      <c r="D1673" s="178"/>
      <c r="E1673" s="178"/>
      <c r="F1673" s="178"/>
      <c r="G1673" s="178"/>
      <c r="H1673" s="178"/>
      <c r="I1673" s="178"/>
      <c r="J1673" s="178"/>
      <c r="K1673" s="178"/>
      <c r="L1673" s="180"/>
      <c r="M1673" s="181"/>
      <c r="N1673" s="2" t="e">
        <f>VLOOKUP($J1673,'Material category'!B:D,2,0)</f>
        <v>#N/A</v>
      </c>
      <c r="O1673" s="123" t="e">
        <f>VLOOKUP(E1673,'Billing Type Category'!A:C,3,0)*$L1673</f>
        <v>#N/A</v>
      </c>
      <c r="P1673" s="123" t="e">
        <f>VLOOKUP($J1673,'Material category'!B:F,5,FALSE)*O1673</f>
        <v>#N/A</v>
      </c>
      <c r="Q1673" s="123" t="e">
        <f t="shared" si="130"/>
        <v>#N/A</v>
      </c>
      <c r="R1673" s="6" t="e">
        <f>VLOOKUP(E1673,'Billing Type Category'!A:C,3,0)*M1673</f>
        <v>#N/A</v>
      </c>
      <c r="S1673" s="6" t="e">
        <f>VLOOKUP($J1673,'Material category'!B:F,4,FALSE)*O1673</f>
        <v>#N/A</v>
      </c>
      <c r="T1673" s="6" t="e">
        <f t="shared" si="131"/>
        <v>#N/A</v>
      </c>
      <c r="U1673" s="6" t="e">
        <f t="shared" si="132"/>
        <v>#N/A</v>
      </c>
      <c r="V1673" s="2" t="e">
        <f>VLOOKUP($J1673,'Material category'!B:D,3,0)</f>
        <v>#N/A</v>
      </c>
      <c r="W1673" s="2" t="e">
        <f>VLOOKUP(G1673,'Cust Category'!A:C,3,0)</f>
        <v>#N/A</v>
      </c>
      <c r="X1673" s="2" t="e">
        <f>VLOOKUP(G1673,'Cust Category'!A:C,2,0)</f>
        <v>#N/A</v>
      </c>
      <c r="Y1673" s="31" t="e">
        <f t="shared" si="133"/>
        <v>#N/A</v>
      </c>
      <c r="Z1673" t="e">
        <f t="shared" si="134"/>
        <v>#N/A</v>
      </c>
    </row>
    <row r="1674" spans="1:26" hidden="1">
      <c r="A1674" s="179"/>
      <c r="B1674" s="178"/>
      <c r="C1674" s="178"/>
      <c r="D1674" s="178"/>
      <c r="E1674" s="178"/>
      <c r="F1674" s="178"/>
      <c r="G1674" s="178"/>
      <c r="H1674" s="178"/>
      <c r="I1674" s="178"/>
      <c r="J1674" s="178"/>
      <c r="K1674" s="178"/>
      <c r="L1674" s="180"/>
      <c r="M1674" s="181"/>
      <c r="N1674" s="2" t="e">
        <f>VLOOKUP($J1674,'Material category'!B:D,2,0)</f>
        <v>#N/A</v>
      </c>
      <c r="O1674" s="123" t="e">
        <f>VLOOKUP(E1674,'Billing Type Category'!A:C,3,0)*$L1674</f>
        <v>#N/A</v>
      </c>
      <c r="P1674" s="123" t="e">
        <f>VLOOKUP($J1674,'Material category'!B:F,5,FALSE)*O1674</f>
        <v>#N/A</v>
      </c>
      <c r="Q1674" s="123" t="e">
        <f t="shared" si="130"/>
        <v>#N/A</v>
      </c>
      <c r="R1674" s="6" t="e">
        <f>VLOOKUP(E1674,'Billing Type Category'!A:C,3,0)*M1674</f>
        <v>#N/A</v>
      </c>
      <c r="S1674" s="6" t="e">
        <f>VLOOKUP($J1674,'Material category'!B:F,4,FALSE)*O1674</f>
        <v>#N/A</v>
      </c>
      <c r="T1674" s="6" t="e">
        <f t="shared" si="131"/>
        <v>#N/A</v>
      </c>
      <c r="U1674" s="6" t="e">
        <f t="shared" si="132"/>
        <v>#N/A</v>
      </c>
      <c r="V1674" s="2" t="e">
        <f>VLOOKUP($J1674,'Material category'!B:D,3,0)</f>
        <v>#N/A</v>
      </c>
      <c r="W1674" s="2" t="e">
        <f>VLOOKUP(G1674,'Cust Category'!A:C,3,0)</f>
        <v>#N/A</v>
      </c>
      <c r="X1674" s="2" t="e">
        <f>VLOOKUP(G1674,'Cust Category'!A:C,2,0)</f>
        <v>#N/A</v>
      </c>
      <c r="Y1674" s="31" t="e">
        <f t="shared" si="133"/>
        <v>#N/A</v>
      </c>
      <c r="Z1674" t="e">
        <f t="shared" si="134"/>
        <v>#N/A</v>
      </c>
    </row>
    <row r="1675" spans="1:26" hidden="1">
      <c r="A1675" s="179"/>
      <c r="B1675" s="178"/>
      <c r="C1675" s="178"/>
      <c r="D1675" s="178"/>
      <c r="E1675" s="178"/>
      <c r="F1675" s="178"/>
      <c r="G1675" s="178"/>
      <c r="H1675" s="178"/>
      <c r="I1675" s="178"/>
      <c r="J1675" s="178"/>
      <c r="K1675" s="178"/>
      <c r="L1675" s="180"/>
      <c r="M1675" s="181"/>
      <c r="N1675" s="2" t="e">
        <f>VLOOKUP($J1675,'Material category'!B:D,2,0)</f>
        <v>#N/A</v>
      </c>
      <c r="O1675" s="123" t="e">
        <f>VLOOKUP(E1675,'Billing Type Category'!A:C,3,0)*$L1675</f>
        <v>#N/A</v>
      </c>
      <c r="P1675" s="123" t="e">
        <f>VLOOKUP($J1675,'Material category'!B:F,5,FALSE)*O1675</f>
        <v>#N/A</v>
      </c>
      <c r="Q1675" s="123" t="e">
        <f t="shared" si="130"/>
        <v>#N/A</v>
      </c>
      <c r="R1675" s="6" t="e">
        <f>VLOOKUP(E1675,'Billing Type Category'!A:C,3,0)*M1675</f>
        <v>#N/A</v>
      </c>
      <c r="S1675" s="6" t="e">
        <f>VLOOKUP($J1675,'Material category'!B:F,4,FALSE)*O1675</f>
        <v>#N/A</v>
      </c>
      <c r="T1675" s="6" t="e">
        <f t="shared" si="131"/>
        <v>#N/A</v>
      </c>
      <c r="U1675" s="6" t="e">
        <f t="shared" si="132"/>
        <v>#N/A</v>
      </c>
      <c r="V1675" s="2" t="e">
        <f>VLOOKUP($J1675,'Material category'!B:D,3,0)</f>
        <v>#N/A</v>
      </c>
      <c r="W1675" s="2" t="e">
        <f>VLOOKUP(G1675,'Cust Category'!A:C,3,0)</f>
        <v>#N/A</v>
      </c>
      <c r="X1675" s="2" t="e">
        <f>VLOOKUP(G1675,'Cust Category'!A:C,2,0)</f>
        <v>#N/A</v>
      </c>
      <c r="Y1675" s="31" t="e">
        <f t="shared" si="133"/>
        <v>#N/A</v>
      </c>
      <c r="Z1675" t="e">
        <f t="shared" si="134"/>
        <v>#N/A</v>
      </c>
    </row>
    <row r="1676" spans="1:26" hidden="1">
      <c r="A1676" s="179"/>
      <c r="B1676" s="178"/>
      <c r="C1676" s="178"/>
      <c r="D1676" s="178"/>
      <c r="E1676" s="178"/>
      <c r="F1676" s="178"/>
      <c r="G1676" s="178"/>
      <c r="H1676" s="178"/>
      <c r="I1676" s="178"/>
      <c r="J1676" s="178"/>
      <c r="K1676" s="178"/>
      <c r="L1676" s="180"/>
      <c r="M1676" s="181"/>
      <c r="N1676" s="2" t="e">
        <f>VLOOKUP($J1676,'Material category'!B:D,2,0)</f>
        <v>#N/A</v>
      </c>
      <c r="O1676" s="123" t="e">
        <f>VLOOKUP(E1676,'Billing Type Category'!A:C,3,0)*$L1676</f>
        <v>#N/A</v>
      </c>
      <c r="P1676" s="123" t="e">
        <f>VLOOKUP($J1676,'Material category'!B:F,5,FALSE)*O1676</f>
        <v>#N/A</v>
      </c>
      <c r="Q1676" s="123" t="e">
        <f t="shared" si="130"/>
        <v>#N/A</v>
      </c>
      <c r="R1676" s="6" t="e">
        <f>VLOOKUP(E1676,'Billing Type Category'!A:C,3,0)*M1676</f>
        <v>#N/A</v>
      </c>
      <c r="S1676" s="6" t="e">
        <f>VLOOKUP($J1676,'Material category'!B:F,4,FALSE)*O1676</f>
        <v>#N/A</v>
      </c>
      <c r="T1676" s="6" t="e">
        <f t="shared" si="131"/>
        <v>#N/A</v>
      </c>
      <c r="U1676" s="6" t="e">
        <f t="shared" si="132"/>
        <v>#N/A</v>
      </c>
      <c r="V1676" s="2" t="e">
        <f>VLOOKUP($J1676,'Material category'!B:D,3,0)</f>
        <v>#N/A</v>
      </c>
      <c r="W1676" s="2" t="e">
        <f>VLOOKUP(G1676,'Cust Category'!A:C,3,0)</f>
        <v>#N/A</v>
      </c>
      <c r="X1676" s="2" t="e">
        <f>VLOOKUP(G1676,'Cust Category'!A:C,2,0)</f>
        <v>#N/A</v>
      </c>
      <c r="Y1676" s="31" t="e">
        <f t="shared" si="133"/>
        <v>#N/A</v>
      </c>
      <c r="Z1676" t="e">
        <f t="shared" si="134"/>
        <v>#N/A</v>
      </c>
    </row>
    <row r="1677" spans="1:26" hidden="1">
      <c r="A1677" s="179"/>
      <c r="B1677" s="178"/>
      <c r="C1677" s="178"/>
      <c r="D1677" s="178"/>
      <c r="E1677" s="178"/>
      <c r="F1677" s="178"/>
      <c r="G1677" s="178"/>
      <c r="H1677" s="178"/>
      <c r="I1677" s="178"/>
      <c r="J1677" s="178"/>
      <c r="K1677" s="178"/>
      <c r="L1677" s="180"/>
      <c r="M1677" s="181"/>
      <c r="N1677" s="2" t="e">
        <f>VLOOKUP($J1677,'Material category'!B:D,2,0)</f>
        <v>#N/A</v>
      </c>
      <c r="O1677" s="123" t="e">
        <f>VLOOKUP(E1677,'Billing Type Category'!A:C,3,0)*$L1677</f>
        <v>#N/A</v>
      </c>
      <c r="P1677" s="123" t="e">
        <f>VLOOKUP($J1677,'Material category'!B:F,5,FALSE)*O1677</f>
        <v>#N/A</v>
      </c>
      <c r="Q1677" s="123" t="e">
        <f t="shared" si="130"/>
        <v>#N/A</v>
      </c>
      <c r="R1677" s="6" t="e">
        <f>VLOOKUP(E1677,'Billing Type Category'!A:C,3,0)*M1677</f>
        <v>#N/A</v>
      </c>
      <c r="S1677" s="6" t="e">
        <f>VLOOKUP($J1677,'Material category'!B:F,4,FALSE)*O1677</f>
        <v>#N/A</v>
      </c>
      <c r="T1677" s="6" t="e">
        <f t="shared" si="131"/>
        <v>#N/A</v>
      </c>
      <c r="U1677" s="6" t="e">
        <f t="shared" si="132"/>
        <v>#N/A</v>
      </c>
      <c r="V1677" s="2" t="e">
        <f>VLOOKUP($J1677,'Material category'!B:D,3,0)</f>
        <v>#N/A</v>
      </c>
      <c r="W1677" s="2" t="e">
        <f>VLOOKUP(G1677,'Cust Category'!A:C,3,0)</f>
        <v>#N/A</v>
      </c>
      <c r="X1677" s="2" t="e">
        <f>VLOOKUP(G1677,'Cust Category'!A:C,2,0)</f>
        <v>#N/A</v>
      </c>
      <c r="Y1677" s="31" t="e">
        <f t="shared" si="133"/>
        <v>#N/A</v>
      </c>
      <c r="Z1677" t="e">
        <f t="shared" si="134"/>
        <v>#N/A</v>
      </c>
    </row>
    <row r="1678" spans="1:26" hidden="1">
      <c r="A1678" s="179"/>
      <c r="B1678" s="178"/>
      <c r="C1678" s="178"/>
      <c r="D1678" s="178"/>
      <c r="E1678" s="178"/>
      <c r="F1678" s="178"/>
      <c r="G1678" s="178"/>
      <c r="H1678" s="178"/>
      <c r="I1678" s="178"/>
      <c r="J1678" s="178"/>
      <c r="K1678" s="178"/>
      <c r="L1678" s="180"/>
      <c r="M1678" s="181"/>
      <c r="N1678" s="2" t="e">
        <f>VLOOKUP($J1678,'Material category'!B:D,2,0)</f>
        <v>#N/A</v>
      </c>
      <c r="O1678" s="123" t="e">
        <f>VLOOKUP(E1678,'Billing Type Category'!A:C,3,0)*$L1678</f>
        <v>#N/A</v>
      </c>
      <c r="P1678" s="123" t="e">
        <f>VLOOKUP($J1678,'Material category'!B:F,5,FALSE)*O1678</f>
        <v>#N/A</v>
      </c>
      <c r="Q1678" s="123" t="e">
        <f t="shared" si="130"/>
        <v>#N/A</v>
      </c>
      <c r="R1678" s="6" t="e">
        <f>VLOOKUP(E1678,'Billing Type Category'!A:C,3,0)*M1678</f>
        <v>#N/A</v>
      </c>
      <c r="S1678" s="6" t="e">
        <f>VLOOKUP($J1678,'Material category'!B:F,4,FALSE)*O1678</f>
        <v>#N/A</v>
      </c>
      <c r="T1678" s="6" t="e">
        <f t="shared" si="131"/>
        <v>#N/A</v>
      </c>
      <c r="U1678" s="6" t="e">
        <f t="shared" si="132"/>
        <v>#N/A</v>
      </c>
      <c r="V1678" s="2" t="e">
        <f>VLOOKUP($J1678,'Material category'!B:D,3,0)</f>
        <v>#N/A</v>
      </c>
      <c r="W1678" s="2" t="e">
        <f>VLOOKUP(G1678,'Cust Category'!A:C,3,0)</f>
        <v>#N/A</v>
      </c>
      <c r="X1678" s="2" t="e">
        <f>VLOOKUP(G1678,'Cust Category'!A:C,2,0)</f>
        <v>#N/A</v>
      </c>
      <c r="Y1678" s="31" t="e">
        <f t="shared" si="133"/>
        <v>#N/A</v>
      </c>
      <c r="Z1678" t="e">
        <f t="shared" si="134"/>
        <v>#N/A</v>
      </c>
    </row>
    <row r="1679" spans="1:26" hidden="1">
      <c r="A1679" s="179"/>
      <c r="B1679" s="178"/>
      <c r="C1679" s="178"/>
      <c r="D1679" s="178"/>
      <c r="E1679" s="178"/>
      <c r="F1679" s="178"/>
      <c r="G1679" s="178"/>
      <c r="H1679" s="178"/>
      <c r="I1679" s="178"/>
      <c r="J1679" s="178"/>
      <c r="K1679" s="178"/>
      <c r="L1679" s="180"/>
      <c r="M1679" s="181"/>
      <c r="N1679" s="2" t="e">
        <f>VLOOKUP($J1679,'Material category'!B:D,2,0)</f>
        <v>#N/A</v>
      </c>
      <c r="O1679" s="123" t="e">
        <f>VLOOKUP(E1679,'Billing Type Category'!A:C,3,0)*$L1679</f>
        <v>#N/A</v>
      </c>
      <c r="P1679" s="123" t="e">
        <f>VLOOKUP($J1679,'Material category'!B:F,5,FALSE)*O1679</f>
        <v>#N/A</v>
      </c>
      <c r="Q1679" s="123" t="e">
        <f t="shared" si="130"/>
        <v>#N/A</v>
      </c>
      <c r="R1679" s="6" t="e">
        <f>VLOOKUP(E1679,'Billing Type Category'!A:C,3,0)*M1679</f>
        <v>#N/A</v>
      </c>
      <c r="S1679" s="6" t="e">
        <f>VLOOKUP($J1679,'Material category'!B:F,4,FALSE)*O1679</f>
        <v>#N/A</v>
      </c>
      <c r="T1679" s="6" t="e">
        <f t="shared" si="131"/>
        <v>#N/A</v>
      </c>
      <c r="U1679" s="6" t="e">
        <f t="shared" si="132"/>
        <v>#N/A</v>
      </c>
      <c r="V1679" s="2" t="e">
        <f>VLOOKUP($J1679,'Material category'!B:D,3,0)</f>
        <v>#N/A</v>
      </c>
      <c r="W1679" s="2" t="e">
        <f>VLOOKUP(G1679,'Cust Category'!A:C,3,0)</f>
        <v>#N/A</v>
      </c>
      <c r="X1679" s="2" t="e">
        <f>VLOOKUP(G1679,'Cust Category'!A:C,2,0)</f>
        <v>#N/A</v>
      </c>
      <c r="Y1679" s="31" t="e">
        <f t="shared" si="133"/>
        <v>#N/A</v>
      </c>
      <c r="Z1679" t="e">
        <f t="shared" si="134"/>
        <v>#N/A</v>
      </c>
    </row>
    <row r="1680" spans="1:26" hidden="1">
      <c r="A1680" s="179"/>
      <c r="B1680" s="178"/>
      <c r="C1680" s="178"/>
      <c r="D1680" s="178"/>
      <c r="E1680" s="178"/>
      <c r="F1680" s="178"/>
      <c r="G1680" s="178"/>
      <c r="H1680" s="178"/>
      <c r="I1680" s="178"/>
      <c r="J1680" s="178"/>
      <c r="K1680" s="178"/>
      <c r="L1680" s="180"/>
      <c r="M1680" s="181"/>
      <c r="N1680" s="2" t="e">
        <f>VLOOKUP($J1680,'Material category'!B:D,2,0)</f>
        <v>#N/A</v>
      </c>
      <c r="O1680" s="123" t="e">
        <f>VLOOKUP(E1680,'Billing Type Category'!A:C,3,0)*$L1680</f>
        <v>#N/A</v>
      </c>
      <c r="P1680" s="123" t="e">
        <f>VLOOKUP($J1680,'Material category'!B:F,5,FALSE)*O1680</f>
        <v>#N/A</v>
      </c>
      <c r="Q1680" s="123" t="e">
        <f t="shared" si="130"/>
        <v>#N/A</v>
      </c>
      <c r="R1680" s="6" t="e">
        <f>VLOOKUP(E1680,'Billing Type Category'!A:C,3,0)*M1680</f>
        <v>#N/A</v>
      </c>
      <c r="S1680" s="6" t="e">
        <f>VLOOKUP($J1680,'Material category'!B:F,4,FALSE)*O1680</f>
        <v>#N/A</v>
      </c>
      <c r="T1680" s="6" t="e">
        <f t="shared" si="131"/>
        <v>#N/A</v>
      </c>
      <c r="U1680" s="6" t="e">
        <f t="shared" si="132"/>
        <v>#N/A</v>
      </c>
      <c r="V1680" s="2" t="e">
        <f>VLOOKUP($J1680,'Material category'!B:D,3,0)</f>
        <v>#N/A</v>
      </c>
      <c r="W1680" s="2" t="e">
        <f>VLOOKUP(G1680,'Cust Category'!A:C,3,0)</f>
        <v>#N/A</v>
      </c>
      <c r="X1680" s="2" t="e">
        <f>VLOOKUP(G1680,'Cust Category'!A:C,2,0)</f>
        <v>#N/A</v>
      </c>
      <c r="Y1680" s="31" t="e">
        <f t="shared" si="133"/>
        <v>#N/A</v>
      </c>
      <c r="Z1680" t="e">
        <f t="shared" si="134"/>
        <v>#N/A</v>
      </c>
    </row>
    <row r="1681" spans="1:26" hidden="1">
      <c r="A1681" s="179"/>
      <c r="B1681" s="178"/>
      <c r="C1681" s="178"/>
      <c r="D1681" s="178"/>
      <c r="E1681" s="178"/>
      <c r="F1681" s="178"/>
      <c r="G1681" s="178"/>
      <c r="H1681" s="178"/>
      <c r="I1681" s="178"/>
      <c r="J1681" s="178"/>
      <c r="K1681" s="178"/>
      <c r="L1681" s="180"/>
      <c r="M1681" s="181"/>
      <c r="N1681" s="2" t="e">
        <f>VLOOKUP($J1681,'Material category'!B:D,2,0)</f>
        <v>#N/A</v>
      </c>
      <c r="O1681" s="123" t="e">
        <f>VLOOKUP(E1681,'Billing Type Category'!A:C,3,0)*$L1681</f>
        <v>#N/A</v>
      </c>
      <c r="P1681" s="123" t="e">
        <f>VLOOKUP($J1681,'Material category'!B:F,5,FALSE)*O1681</f>
        <v>#N/A</v>
      </c>
      <c r="Q1681" s="123" t="e">
        <f t="shared" si="130"/>
        <v>#N/A</v>
      </c>
      <c r="R1681" s="6" t="e">
        <f>VLOOKUP(E1681,'Billing Type Category'!A:C,3,0)*M1681</f>
        <v>#N/A</v>
      </c>
      <c r="S1681" s="6" t="e">
        <f>VLOOKUP($J1681,'Material category'!B:F,4,FALSE)*O1681</f>
        <v>#N/A</v>
      </c>
      <c r="T1681" s="6" t="e">
        <f t="shared" si="131"/>
        <v>#N/A</v>
      </c>
      <c r="U1681" s="6" t="e">
        <f t="shared" si="132"/>
        <v>#N/A</v>
      </c>
      <c r="V1681" s="2" t="e">
        <f>VLOOKUP($J1681,'Material category'!B:D,3,0)</f>
        <v>#N/A</v>
      </c>
      <c r="W1681" s="2" t="e">
        <f>VLOOKUP(G1681,'Cust Category'!A:C,3,0)</f>
        <v>#N/A</v>
      </c>
      <c r="X1681" s="2" t="e">
        <f>VLOOKUP(G1681,'Cust Category'!A:C,2,0)</f>
        <v>#N/A</v>
      </c>
      <c r="Y1681" s="31" t="e">
        <f t="shared" si="133"/>
        <v>#N/A</v>
      </c>
      <c r="Z1681" t="e">
        <f t="shared" si="134"/>
        <v>#N/A</v>
      </c>
    </row>
    <row r="1682" spans="1:26" hidden="1">
      <c r="A1682" s="179"/>
      <c r="B1682" s="178"/>
      <c r="C1682" s="178"/>
      <c r="D1682" s="178"/>
      <c r="E1682" s="178"/>
      <c r="F1682" s="178"/>
      <c r="G1682" s="178"/>
      <c r="H1682" s="178"/>
      <c r="I1682" s="178"/>
      <c r="J1682" s="178"/>
      <c r="K1682" s="178"/>
      <c r="L1682" s="180"/>
      <c r="M1682" s="181"/>
      <c r="N1682" s="2" t="e">
        <f>VLOOKUP($J1682,'Material category'!B:D,2,0)</f>
        <v>#N/A</v>
      </c>
      <c r="O1682" s="123" t="e">
        <f>VLOOKUP(E1682,'Billing Type Category'!A:C,3,0)*$L1682</f>
        <v>#N/A</v>
      </c>
      <c r="P1682" s="123" t="e">
        <f>VLOOKUP($J1682,'Material category'!B:F,5,FALSE)*O1682</f>
        <v>#N/A</v>
      </c>
      <c r="Q1682" s="123" t="e">
        <f t="shared" si="130"/>
        <v>#N/A</v>
      </c>
      <c r="R1682" s="6" t="e">
        <f>VLOOKUP(E1682,'Billing Type Category'!A:C,3,0)*M1682</f>
        <v>#N/A</v>
      </c>
      <c r="S1682" s="6" t="e">
        <f>VLOOKUP($J1682,'Material category'!B:F,4,FALSE)*O1682</f>
        <v>#N/A</v>
      </c>
      <c r="T1682" s="6" t="e">
        <f t="shared" si="131"/>
        <v>#N/A</v>
      </c>
      <c r="U1682" s="6" t="e">
        <f t="shared" si="132"/>
        <v>#N/A</v>
      </c>
      <c r="V1682" s="2" t="e">
        <f>VLOOKUP($J1682,'Material category'!B:D,3,0)</f>
        <v>#N/A</v>
      </c>
      <c r="W1682" s="2" t="e">
        <f>VLOOKUP(G1682,'Cust Category'!A:C,3,0)</f>
        <v>#N/A</v>
      </c>
      <c r="X1682" s="2" t="e">
        <f>VLOOKUP(G1682,'Cust Category'!A:C,2,0)</f>
        <v>#N/A</v>
      </c>
      <c r="Y1682" s="31" t="e">
        <f t="shared" si="133"/>
        <v>#N/A</v>
      </c>
      <c r="Z1682" t="e">
        <f t="shared" si="134"/>
        <v>#N/A</v>
      </c>
    </row>
    <row r="1683" spans="1:26" hidden="1">
      <c r="A1683" s="179"/>
      <c r="B1683" s="178"/>
      <c r="C1683" s="178"/>
      <c r="D1683" s="178"/>
      <c r="E1683" s="178"/>
      <c r="F1683" s="178"/>
      <c r="G1683" s="178"/>
      <c r="H1683" s="178"/>
      <c r="I1683" s="178"/>
      <c r="J1683" s="178"/>
      <c r="K1683" s="178"/>
      <c r="L1683" s="180"/>
      <c r="M1683" s="181"/>
      <c r="N1683" s="2" t="e">
        <f>VLOOKUP($J1683,'Material category'!B:D,2,0)</f>
        <v>#N/A</v>
      </c>
      <c r="O1683" s="123" t="e">
        <f>VLOOKUP(E1683,'Billing Type Category'!A:C,3,0)*$L1683</f>
        <v>#N/A</v>
      </c>
      <c r="P1683" s="123" t="e">
        <f>VLOOKUP($J1683,'Material category'!B:F,5,FALSE)*O1683</f>
        <v>#N/A</v>
      </c>
      <c r="Q1683" s="123" t="e">
        <f t="shared" si="130"/>
        <v>#N/A</v>
      </c>
      <c r="R1683" s="6" t="e">
        <f>VLOOKUP(E1683,'Billing Type Category'!A:C,3,0)*M1683</f>
        <v>#N/A</v>
      </c>
      <c r="S1683" s="6" t="e">
        <f>VLOOKUP($J1683,'Material category'!B:F,4,FALSE)*O1683</f>
        <v>#N/A</v>
      </c>
      <c r="T1683" s="6" t="e">
        <f t="shared" si="131"/>
        <v>#N/A</v>
      </c>
      <c r="U1683" s="6" t="e">
        <f t="shared" si="132"/>
        <v>#N/A</v>
      </c>
      <c r="V1683" s="2" t="e">
        <f>VLOOKUP($J1683,'Material category'!B:D,3,0)</f>
        <v>#N/A</v>
      </c>
      <c r="W1683" s="2" t="e">
        <f>VLOOKUP(G1683,'Cust Category'!A:C,3,0)</f>
        <v>#N/A</v>
      </c>
      <c r="X1683" s="2" t="e">
        <f>VLOOKUP(G1683,'Cust Category'!A:C,2,0)</f>
        <v>#N/A</v>
      </c>
      <c r="Y1683" s="31" t="e">
        <f t="shared" si="133"/>
        <v>#N/A</v>
      </c>
      <c r="Z1683" t="e">
        <f t="shared" si="134"/>
        <v>#N/A</v>
      </c>
    </row>
    <row r="1684" spans="1:26" hidden="1">
      <c r="A1684" s="179"/>
      <c r="B1684" s="178"/>
      <c r="C1684" s="178"/>
      <c r="D1684" s="178"/>
      <c r="E1684" s="178"/>
      <c r="F1684" s="178"/>
      <c r="G1684" s="178"/>
      <c r="H1684" s="178"/>
      <c r="I1684" s="178"/>
      <c r="J1684" s="178"/>
      <c r="K1684" s="178"/>
      <c r="L1684" s="180"/>
      <c r="M1684" s="181"/>
      <c r="N1684" s="2" t="e">
        <f>VLOOKUP($J1684,'Material category'!B:D,2,0)</f>
        <v>#N/A</v>
      </c>
      <c r="O1684" s="123" t="e">
        <f>VLOOKUP(E1684,'Billing Type Category'!A:C,3,0)*$L1684</f>
        <v>#N/A</v>
      </c>
      <c r="P1684" s="123" t="e">
        <f>VLOOKUP($J1684,'Material category'!B:F,5,FALSE)*O1684</f>
        <v>#N/A</v>
      </c>
      <c r="Q1684" s="123" t="e">
        <f t="shared" si="130"/>
        <v>#N/A</v>
      </c>
      <c r="R1684" s="6" t="e">
        <f>VLOOKUP(E1684,'Billing Type Category'!A:C,3,0)*M1684</f>
        <v>#N/A</v>
      </c>
      <c r="S1684" s="6" t="e">
        <f>VLOOKUP($J1684,'Material category'!B:F,4,FALSE)*O1684</f>
        <v>#N/A</v>
      </c>
      <c r="T1684" s="6" t="e">
        <f t="shared" si="131"/>
        <v>#N/A</v>
      </c>
      <c r="U1684" s="6" t="e">
        <f t="shared" si="132"/>
        <v>#N/A</v>
      </c>
      <c r="V1684" s="2" t="e">
        <f>VLOOKUP($J1684,'Material category'!B:D,3,0)</f>
        <v>#N/A</v>
      </c>
      <c r="W1684" s="2" t="e">
        <f>VLOOKUP(G1684,'Cust Category'!A:C,3,0)</f>
        <v>#N/A</v>
      </c>
      <c r="X1684" s="2" t="e">
        <f>VLOOKUP(G1684,'Cust Category'!A:C,2,0)</f>
        <v>#N/A</v>
      </c>
      <c r="Y1684" s="31" t="e">
        <f t="shared" si="133"/>
        <v>#N/A</v>
      </c>
      <c r="Z1684" t="e">
        <f t="shared" si="134"/>
        <v>#N/A</v>
      </c>
    </row>
    <row r="1685" spans="1:26" hidden="1">
      <c r="A1685" s="179"/>
      <c r="B1685" s="178"/>
      <c r="C1685" s="178"/>
      <c r="D1685" s="178"/>
      <c r="E1685" s="178"/>
      <c r="F1685" s="178"/>
      <c r="G1685" s="178"/>
      <c r="H1685" s="178"/>
      <c r="I1685" s="178"/>
      <c r="J1685" s="178"/>
      <c r="K1685" s="178"/>
      <c r="L1685" s="180"/>
      <c r="M1685" s="181"/>
      <c r="N1685" s="2" t="e">
        <f>VLOOKUP($J1685,'Material category'!B:D,2,0)</f>
        <v>#N/A</v>
      </c>
      <c r="O1685" s="123" t="e">
        <f>VLOOKUP(E1685,'Billing Type Category'!A:C,3,0)*$L1685</f>
        <v>#N/A</v>
      </c>
      <c r="P1685" s="123" t="e">
        <f>VLOOKUP($J1685,'Material category'!B:F,5,FALSE)*O1685</f>
        <v>#N/A</v>
      </c>
      <c r="Q1685" s="123" t="e">
        <f t="shared" si="130"/>
        <v>#N/A</v>
      </c>
      <c r="R1685" s="6" t="e">
        <f>VLOOKUP(E1685,'Billing Type Category'!A:C,3,0)*M1685</f>
        <v>#N/A</v>
      </c>
      <c r="S1685" s="6" t="e">
        <f>VLOOKUP($J1685,'Material category'!B:F,4,FALSE)*O1685</f>
        <v>#N/A</v>
      </c>
      <c r="T1685" s="6" t="e">
        <f t="shared" si="131"/>
        <v>#N/A</v>
      </c>
      <c r="U1685" s="6" t="e">
        <f t="shared" si="132"/>
        <v>#N/A</v>
      </c>
      <c r="V1685" s="2" t="e">
        <f>VLOOKUP($J1685,'Material category'!B:D,3,0)</f>
        <v>#N/A</v>
      </c>
      <c r="W1685" s="2" t="e">
        <f>VLOOKUP(G1685,'Cust Category'!A:C,3,0)</f>
        <v>#N/A</v>
      </c>
      <c r="X1685" s="2" t="e">
        <f>VLOOKUP(G1685,'Cust Category'!A:C,2,0)</f>
        <v>#N/A</v>
      </c>
      <c r="Y1685" s="31" t="e">
        <f t="shared" si="133"/>
        <v>#N/A</v>
      </c>
      <c r="Z1685" t="e">
        <f t="shared" si="134"/>
        <v>#N/A</v>
      </c>
    </row>
    <row r="1686" spans="1:26" hidden="1">
      <c r="A1686" s="179"/>
      <c r="B1686" s="178"/>
      <c r="C1686" s="178"/>
      <c r="D1686" s="178"/>
      <c r="E1686" s="178"/>
      <c r="F1686" s="178"/>
      <c r="G1686" s="178"/>
      <c r="H1686" s="178"/>
      <c r="I1686" s="178"/>
      <c r="J1686" s="178"/>
      <c r="K1686" s="178"/>
      <c r="L1686" s="180"/>
      <c r="M1686" s="181"/>
      <c r="N1686" s="2" t="e">
        <f>VLOOKUP($J1686,'Material category'!B:D,2,0)</f>
        <v>#N/A</v>
      </c>
      <c r="O1686" s="123" t="e">
        <f>VLOOKUP(E1686,'Billing Type Category'!A:C,3,0)*$L1686</f>
        <v>#N/A</v>
      </c>
      <c r="P1686" s="123" t="e">
        <f>VLOOKUP($J1686,'Material category'!B:F,5,FALSE)*O1686</f>
        <v>#N/A</v>
      </c>
      <c r="Q1686" s="123" t="e">
        <f t="shared" si="130"/>
        <v>#N/A</v>
      </c>
      <c r="R1686" s="6" t="e">
        <f>VLOOKUP(E1686,'Billing Type Category'!A:C,3,0)*M1686</f>
        <v>#N/A</v>
      </c>
      <c r="S1686" s="6" t="e">
        <f>VLOOKUP($J1686,'Material category'!B:F,4,FALSE)*O1686</f>
        <v>#N/A</v>
      </c>
      <c r="T1686" s="6" t="e">
        <f t="shared" si="131"/>
        <v>#N/A</v>
      </c>
      <c r="U1686" s="6" t="e">
        <f t="shared" si="132"/>
        <v>#N/A</v>
      </c>
      <c r="V1686" s="2" t="e">
        <f>VLOOKUP($J1686,'Material category'!B:D,3,0)</f>
        <v>#N/A</v>
      </c>
      <c r="W1686" s="2" t="e">
        <f>VLOOKUP(G1686,'Cust Category'!A:C,3,0)</f>
        <v>#N/A</v>
      </c>
      <c r="X1686" s="2" t="e">
        <f>VLOOKUP(G1686,'Cust Category'!A:C,2,0)</f>
        <v>#N/A</v>
      </c>
      <c r="Y1686" s="31" t="e">
        <f t="shared" si="133"/>
        <v>#N/A</v>
      </c>
      <c r="Z1686" t="e">
        <f t="shared" si="134"/>
        <v>#N/A</v>
      </c>
    </row>
    <row r="1687" spans="1:26" hidden="1">
      <c r="A1687" s="179"/>
      <c r="B1687" s="178"/>
      <c r="C1687" s="178"/>
      <c r="D1687" s="178"/>
      <c r="E1687" s="178"/>
      <c r="F1687" s="178"/>
      <c r="G1687" s="178"/>
      <c r="H1687" s="178"/>
      <c r="I1687" s="178"/>
      <c r="J1687" s="178"/>
      <c r="K1687" s="178"/>
      <c r="L1687" s="180"/>
      <c r="M1687" s="181"/>
      <c r="N1687" s="2" t="e">
        <f>VLOOKUP($J1687,'Material category'!B:D,2,0)</f>
        <v>#N/A</v>
      </c>
      <c r="O1687" s="123" t="e">
        <f>VLOOKUP(E1687,'Billing Type Category'!A:C,3,0)*$L1687</f>
        <v>#N/A</v>
      </c>
      <c r="P1687" s="123" t="e">
        <f>VLOOKUP($J1687,'Material category'!B:F,5,FALSE)*O1687</f>
        <v>#N/A</v>
      </c>
      <c r="Q1687" s="123" t="e">
        <f t="shared" si="130"/>
        <v>#N/A</v>
      </c>
      <c r="R1687" s="6" t="e">
        <f>VLOOKUP(E1687,'Billing Type Category'!A:C,3,0)*M1687</f>
        <v>#N/A</v>
      </c>
      <c r="S1687" s="6" t="e">
        <f>VLOOKUP($J1687,'Material category'!B:F,4,FALSE)*O1687</f>
        <v>#N/A</v>
      </c>
      <c r="T1687" s="6" t="e">
        <f t="shared" si="131"/>
        <v>#N/A</v>
      </c>
      <c r="U1687" s="6" t="e">
        <f t="shared" si="132"/>
        <v>#N/A</v>
      </c>
      <c r="V1687" s="2" t="e">
        <f>VLOOKUP($J1687,'Material category'!B:D,3,0)</f>
        <v>#N/A</v>
      </c>
      <c r="W1687" s="2" t="e">
        <f>VLOOKUP(G1687,'Cust Category'!A:C,3,0)</f>
        <v>#N/A</v>
      </c>
      <c r="X1687" s="2" t="e">
        <f>VLOOKUP(G1687,'Cust Category'!A:C,2,0)</f>
        <v>#N/A</v>
      </c>
      <c r="Y1687" s="31" t="e">
        <f t="shared" si="133"/>
        <v>#N/A</v>
      </c>
      <c r="Z1687" t="e">
        <f t="shared" si="134"/>
        <v>#N/A</v>
      </c>
    </row>
    <row r="1688" spans="1:26" hidden="1">
      <c r="A1688" s="179"/>
      <c r="B1688" s="178"/>
      <c r="C1688" s="178"/>
      <c r="D1688" s="178"/>
      <c r="E1688" s="178"/>
      <c r="F1688" s="178"/>
      <c r="G1688" s="178"/>
      <c r="H1688" s="178"/>
      <c r="I1688" s="178"/>
      <c r="J1688" s="178"/>
      <c r="K1688" s="178"/>
      <c r="L1688" s="180"/>
      <c r="M1688" s="181"/>
      <c r="N1688" s="2" t="e">
        <f>VLOOKUP($J1688,'Material category'!B:D,2,0)</f>
        <v>#N/A</v>
      </c>
      <c r="O1688" s="123" t="e">
        <f>VLOOKUP(E1688,'Billing Type Category'!A:C,3,0)*$L1688</f>
        <v>#N/A</v>
      </c>
      <c r="P1688" s="123" t="e">
        <f>VLOOKUP($J1688,'Material category'!B:F,5,FALSE)*O1688</f>
        <v>#N/A</v>
      </c>
      <c r="Q1688" s="123" t="e">
        <f t="shared" si="130"/>
        <v>#N/A</v>
      </c>
      <c r="R1688" s="6" t="e">
        <f>VLOOKUP(E1688,'Billing Type Category'!A:C,3,0)*M1688</f>
        <v>#N/A</v>
      </c>
      <c r="S1688" s="6" t="e">
        <f>VLOOKUP($J1688,'Material category'!B:F,4,FALSE)*O1688</f>
        <v>#N/A</v>
      </c>
      <c r="T1688" s="6" t="e">
        <f t="shared" si="131"/>
        <v>#N/A</v>
      </c>
      <c r="U1688" s="6" t="e">
        <f t="shared" si="132"/>
        <v>#N/A</v>
      </c>
      <c r="V1688" s="2" t="e">
        <f>VLOOKUP($J1688,'Material category'!B:D,3,0)</f>
        <v>#N/A</v>
      </c>
      <c r="W1688" s="2" t="e">
        <f>VLOOKUP(G1688,'Cust Category'!A:C,3,0)</f>
        <v>#N/A</v>
      </c>
      <c r="X1688" s="2" t="e">
        <f>VLOOKUP(G1688,'Cust Category'!A:C,2,0)</f>
        <v>#N/A</v>
      </c>
      <c r="Y1688" s="31" t="e">
        <f t="shared" si="133"/>
        <v>#N/A</v>
      </c>
      <c r="Z1688" t="e">
        <f t="shared" si="134"/>
        <v>#N/A</v>
      </c>
    </row>
    <row r="1689" spans="1:26" hidden="1">
      <c r="A1689" s="179"/>
      <c r="B1689" s="178"/>
      <c r="C1689" s="178"/>
      <c r="D1689" s="178"/>
      <c r="E1689" s="178"/>
      <c r="F1689" s="178"/>
      <c r="G1689" s="178"/>
      <c r="H1689" s="178"/>
      <c r="I1689" s="178"/>
      <c r="J1689" s="178"/>
      <c r="K1689" s="178"/>
      <c r="L1689" s="180"/>
      <c r="M1689" s="181"/>
      <c r="N1689" s="2" t="e">
        <f>VLOOKUP($J1689,'Material category'!B:D,2,0)</f>
        <v>#N/A</v>
      </c>
      <c r="O1689" s="123" t="e">
        <f>VLOOKUP(E1689,'Billing Type Category'!A:C,3,0)*$L1689</f>
        <v>#N/A</v>
      </c>
      <c r="P1689" s="123" t="e">
        <f>VLOOKUP($J1689,'Material category'!B:F,5,FALSE)*O1689</f>
        <v>#N/A</v>
      </c>
      <c r="Q1689" s="123" t="e">
        <f t="shared" si="130"/>
        <v>#N/A</v>
      </c>
      <c r="R1689" s="6" t="e">
        <f>VLOOKUP(E1689,'Billing Type Category'!A:C,3,0)*M1689</f>
        <v>#N/A</v>
      </c>
      <c r="S1689" s="6" t="e">
        <f>VLOOKUP($J1689,'Material category'!B:F,4,FALSE)*O1689</f>
        <v>#N/A</v>
      </c>
      <c r="T1689" s="6" t="e">
        <f t="shared" si="131"/>
        <v>#N/A</v>
      </c>
      <c r="U1689" s="6" t="e">
        <f t="shared" si="132"/>
        <v>#N/A</v>
      </c>
      <c r="V1689" s="2" t="e">
        <f>VLOOKUP($J1689,'Material category'!B:D,3,0)</f>
        <v>#N/A</v>
      </c>
      <c r="W1689" s="2" t="e">
        <f>VLOOKUP(G1689,'Cust Category'!A:C,3,0)</f>
        <v>#N/A</v>
      </c>
      <c r="X1689" s="2" t="e">
        <f>VLOOKUP(G1689,'Cust Category'!A:C,2,0)</f>
        <v>#N/A</v>
      </c>
      <c r="Y1689" s="31" t="e">
        <f t="shared" si="133"/>
        <v>#N/A</v>
      </c>
      <c r="Z1689" t="e">
        <f t="shared" si="134"/>
        <v>#N/A</v>
      </c>
    </row>
    <row r="1690" spans="1:26" hidden="1">
      <c r="A1690" s="179"/>
      <c r="B1690" s="178"/>
      <c r="C1690" s="178"/>
      <c r="D1690" s="178"/>
      <c r="E1690" s="178"/>
      <c r="F1690" s="178"/>
      <c r="G1690" s="178"/>
      <c r="H1690" s="178"/>
      <c r="I1690" s="178"/>
      <c r="J1690" s="178"/>
      <c r="K1690" s="178"/>
      <c r="L1690" s="180"/>
      <c r="M1690" s="181"/>
      <c r="N1690" s="2" t="e">
        <f>VLOOKUP($J1690,'Material category'!B:D,2,0)</f>
        <v>#N/A</v>
      </c>
      <c r="O1690" s="123" t="e">
        <f>VLOOKUP(E1690,'Billing Type Category'!A:C,3,0)*$L1690</f>
        <v>#N/A</v>
      </c>
      <c r="P1690" s="123" t="e">
        <f>VLOOKUP($J1690,'Material category'!B:F,5,FALSE)*O1690</f>
        <v>#N/A</v>
      </c>
      <c r="Q1690" s="123" t="e">
        <f t="shared" si="130"/>
        <v>#N/A</v>
      </c>
      <c r="R1690" s="6" t="e">
        <f>VLOOKUP(E1690,'Billing Type Category'!A:C,3,0)*M1690</f>
        <v>#N/A</v>
      </c>
      <c r="S1690" s="6" t="e">
        <f>VLOOKUP($J1690,'Material category'!B:F,4,FALSE)*O1690</f>
        <v>#N/A</v>
      </c>
      <c r="T1690" s="6" t="e">
        <f t="shared" si="131"/>
        <v>#N/A</v>
      </c>
      <c r="U1690" s="6" t="e">
        <f t="shared" si="132"/>
        <v>#N/A</v>
      </c>
      <c r="V1690" s="2" t="e">
        <f>VLOOKUP($J1690,'Material category'!B:D,3,0)</f>
        <v>#N/A</v>
      </c>
      <c r="W1690" s="2" t="e">
        <f>VLOOKUP(G1690,'Cust Category'!A:C,3,0)</f>
        <v>#N/A</v>
      </c>
      <c r="X1690" s="2" t="e">
        <f>VLOOKUP(G1690,'Cust Category'!A:C,2,0)</f>
        <v>#N/A</v>
      </c>
      <c r="Y1690" s="31" t="e">
        <f t="shared" si="133"/>
        <v>#N/A</v>
      </c>
      <c r="Z1690" t="e">
        <f t="shared" si="134"/>
        <v>#N/A</v>
      </c>
    </row>
    <row r="1691" spans="1:26" hidden="1">
      <c r="A1691" s="179"/>
      <c r="B1691" s="178"/>
      <c r="C1691" s="178"/>
      <c r="D1691" s="178"/>
      <c r="E1691" s="178"/>
      <c r="F1691" s="178"/>
      <c r="G1691" s="178"/>
      <c r="H1691" s="178"/>
      <c r="I1691" s="178"/>
      <c r="J1691" s="178"/>
      <c r="K1691" s="178"/>
      <c r="L1691" s="180"/>
      <c r="M1691" s="181"/>
      <c r="N1691" s="2" t="e">
        <f>VLOOKUP($J1691,'Material category'!B:D,2,0)</f>
        <v>#N/A</v>
      </c>
      <c r="O1691" s="123" t="e">
        <f>VLOOKUP(E1691,'Billing Type Category'!A:C,3,0)*$L1691</f>
        <v>#N/A</v>
      </c>
      <c r="P1691" s="123" t="e">
        <f>VLOOKUP($J1691,'Material category'!B:F,5,FALSE)*O1691</f>
        <v>#N/A</v>
      </c>
      <c r="Q1691" s="123" t="e">
        <f t="shared" si="130"/>
        <v>#N/A</v>
      </c>
      <c r="R1691" s="6" t="e">
        <f>VLOOKUP(E1691,'Billing Type Category'!A:C,3,0)*M1691</f>
        <v>#N/A</v>
      </c>
      <c r="S1691" s="6" t="e">
        <f>VLOOKUP($J1691,'Material category'!B:F,4,FALSE)*O1691</f>
        <v>#N/A</v>
      </c>
      <c r="T1691" s="6" t="e">
        <f t="shared" si="131"/>
        <v>#N/A</v>
      </c>
      <c r="U1691" s="6" t="e">
        <f t="shared" si="132"/>
        <v>#N/A</v>
      </c>
      <c r="V1691" s="2" t="e">
        <f>VLOOKUP($J1691,'Material category'!B:D,3,0)</f>
        <v>#N/A</v>
      </c>
      <c r="W1691" s="2" t="e">
        <f>VLOOKUP(G1691,'Cust Category'!A:C,3,0)</f>
        <v>#N/A</v>
      </c>
      <c r="X1691" s="2" t="e">
        <f>VLOOKUP(G1691,'Cust Category'!A:C,2,0)</f>
        <v>#N/A</v>
      </c>
      <c r="Y1691" s="31" t="e">
        <f t="shared" si="133"/>
        <v>#N/A</v>
      </c>
      <c r="Z1691" t="e">
        <f t="shared" si="134"/>
        <v>#N/A</v>
      </c>
    </row>
    <row r="1692" spans="1:26" hidden="1">
      <c r="A1692" s="179"/>
      <c r="B1692" s="178"/>
      <c r="C1692" s="178"/>
      <c r="D1692" s="178"/>
      <c r="E1692" s="178"/>
      <c r="F1692" s="178"/>
      <c r="G1692" s="178"/>
      <c r="H1692" s="178"/>
      <c r="I1692" s="178"/>
      <c r="J1692" s="178"/>
      <c r="K1692" s="178"/>
      <c r="L1692" s="180"/>
      <c r="M1692" s="181"/>
      <c r="N1692" s="2" t="e">
        <f>VLOOKUP($J1692,'Material category'!B:D,2,0)</f>
        <v>#N/A</v>
      </c>
      <c r="O1692" s="123" t="e">
        <f>VLOOKUP(E1692,'Billing Type Category'!A:C,3,0)*$L1692</f>
        <v>#N/A</v>
      </c>
      <c r="P1692" s="123" t="e">
        <f>VLOOKUP($J1692,'Material category'!B:F,5,FALSE)*O1692</f>
        <v>#N/A</v>
      </c>
      <c r="Q1692" s="123" t="e">
        <f t="shared" si="130"/>
        <v>#N/A</v>
      </c>
      <c r="R1692" s="6" t="e">
        <f>VLOOKUP(E1692,'Billing Type Category'!A:C,3,0)*M1692</f>
        <v>#N/A</v>
      </c>
      <c r="S1692" s="6" t="e">
        <f>VLOOKUP($J1692,'Material category'!B:F,4,FALSE)*O1692</f>
        <v>#N/A</v>
      </c>
      <c r="T1692" s="6" t="e">
        <f t="shared" si="131"/>
        <v>#N/A</v>
      </c>
      <c r="U1692" s="6" t="e">
        <f t="shared" si="132"/>
        <v>#N/A</v>
      </c>
      <c r="V1692" s="2" t="e">
        <f>VLOOKUP($J1692,'Material category'!B:D,3,0)</f>
        <v>#N/A</v>
      </c>
      <c r="W1692" s="2" t="e">
        <f>VLOOKUP(G1692,'Cust Category'!A:C,3,0)</f>
        <v>#N/A</v>
      </c>
      <c r="X1692" s="2" t="e">
        <f>VLOOKUP(G1692,'Cust Category'!A:C,2,0)</f>
        <v>#N/A</v>
      </c>
      <c r="Y1692" s="31" t="e">
        <f t="shared" si="133"/>
        <v>#N/A</v>
      </c>
      <c r="Z1692" t="e">
        <f t="shared" si="134"/>
        <v>#N/A</v>
      </c>
    </row>
    <row r="1693" spans="1:26" hidden="1">
      <c r="A1693" s="179"/>
      <c r="B1693" s="178"/>
      <c r="C1693" s="178"/>
      <c r="D1693" s="178"/>
      <c r="E1693" s="178"/>
      <c r="F1693" s="178"/>
      <c r="G1693" s="178"/>
      <c r="H1693" s="178"/>
      <c r="I1693" s="178"/>
      <c r="J1693" s="178"/>
      <c r="K1693" s="178"/>
      <c r="L1693" s="180"/>
      <c r="M1693" s="181"/>
      <c r="N1693" s="2" t="e">
        <f>VLOOKUP($J1693,'Material category'!B:D,2,0)</f>
        <v>#N/A</v>
      </c>
      <c r="O1693" s="123" t="e">
        <f>VLOOKUP(E1693,'Billing Type Category'!A:C,3,0)*$L1693</f>
        <v>#N/A</v>
      </c>
      <c r="P1693" s="123" t="e">
        <f>VLOOKUP($J1693,'Material category'!B:F,5,FALSE)*O1693</f>
        <v>#N/A</v>
      </c>
      <c r="Q1693" s="123" t="e">
        <f t="shared" si="130"/>
        <v>#N/A</v>
      </c>
      <c r="R1693" s="6" t="e">
        <f>VLOOKUP(E1693,'Billing Type Category'!A:C,3,0)*M1693</f>
        <v>#N/A</v>
      </c>
      <c r="S1693" s="6" t="e">
        <f>VLOOKUP($J1693,'Material category'!B:F,4,FALSE)*O1693</f>
        <v>#N/A</v>
      </c>
      <c r="T1693" s="6" t="e">
        <f t="shared" si="131"/>
        <v>#N/A</v>
      </c>
      <c r="U1693" s="6" t="e">
        <f t="shared" si="132"/>
        <v>#N/A</v>
      </c>
      <c r="V1693" s="2" t="e">
        <f>VLOOKUP($J1693,'Material category'!B:D,3,0)</f>
        <v>#N/A</v>
      </c>
      <c r="W1693" s="2" t="e">
        <f>VLOOKUP(G1693,'Cust Category'!A:C,3,0)</f>
        <v>#N/A</v>
      </c>
      <c r="X1693" s="2" t="e">
        <f>VLOOKUP(G1693,'Cust Category'!A:C,2,0)</f>
        <v>#N/A</v>
      </c>
      <c r="Y1693" s="31" t="e">
        <f t="shared" si="133"/>
        <v>#N/A</v>
      </c>
      <c r="Z1693" t="e">
        <f t="shared" si="134"/>
        <v>#N/A</v>
      </c>
    </row>
    <row r="1694" spans="1:26" hidden="1">
      <c r="A1694" s="179"/>
      <c r="B1694" s="178"/>
      <c r="C1694" s="178"/>
      <c r="D1694" s="178"/>
      <c r="E1694" s="178"/>
      <c r="F1694" s="178"/>
      <c r="G1694" s="178"/>
      <c r="H1694" s="178"/>
      <c r="I1694" s="178"/>
      <c r="J1694" s="178"/>
      <c r="K1694" s="178"/>
      <c r="L1694" s="180"/>
      <c r="M1694" s="181"/>
      <c r="N1694" s="2" t="e">
        <f>VLOOKUP($J1694,'Material category'!B:D,2,0)</f>
        <v>#N/A</v>
      </c>
      <c r="O1694" s="123" t="e">
        <f>VLOOKUP(E1694,'Billing Type Category'!A:C,3,0)*$L1694</f>
        <v>#N/A</v>
      </c>
      <c r="P1694" s="123" t="e">
        <f>VLOOKUP($J1694,'Material category'!B:F,5,FALSE)*O1694</f>
        <v>#N/A</v>
      </c>
      <c r="Q1694" s="123" t="e">
        <f t="shared" si="130"/>
        <v>#N/A</v>
      </c>
      <c r="R1694" s="6" t="e">
        <f>VLOOKUP(E1694,'Billing Type Category'!A:C,3,0)*M1694</f>
        <v>#N/A</v>
      </c>
      <c r="S1694" s="6" t="e">
        <f>VLOOKUP($J1694,'Material category'!B:F,4,FALSE)*O1694</f>
        <v>#N/A</v>
      </c>
      <c r="T1694" s="6" t="e">
        <f t="shared" si="131"/>
        <v>#N/A</v>
      </c>
      <c r="U1694" s="6" t="e">
        <f t="shared" si="132"/>
        <v>#N/A</v>
      </c>
      <c r="V1694" s="2" t="e">
        <f>VLOOKUP($J1694,'Material category'!B:D,3,0)</f>
        <v>#N/A</v>
      </c>
      <c r="W1694" s="2" t="e">
        <f>VLOOKUP(G1694,'Cust Category'!A:C,3,0)</f>
        <v>#N/A</v>
      </c>
      <c r="X1694" s="2" t="e">
        <f>VLOOKUP(G1694,'Cust Category'!A:C,2,0)</f>
        <v>#N/A</v>
      </c>
      <c r="Y1694" s="31" t="e">
        <f t="shared" si="133"/>
        <v>#N/A</v>
      </c>
      <c r="Z1694" t="e">
        <f t="shared" si="134"/>
        <v>#N/A</v>
      </c>
    </row>
    <row r="1695" spans="1:26" hidden="1">
      <c r="A1695" s="179"/>
      <c r="B1695" s="178"/>
      <c r="C1695" s="178"/>
      <c r="D1695" s="178"/>
      <c r="E1695" s="178"/>
      <c r="F1695" s="178"/>
      <c r="G1695" s="178"/>
      <c r="H1695" s="178"/>
      <c r="I1695" s="178"/>
      <c r="J1695" s="178"/>
      <c r="K1695" s="178"/>
      <c r="L1695" s="180"/>
      <c r="M1695" s="181"/>
      <c r="N1695" s="2" t="e">
        <f>VLOOKUP($J1695,'Material category'!B:D,2,0)</f>
        <v>#N/A</v>
      </c>
      <c r="O1695" s="123" t="e">
        <f>VLOOKUP(E1695,'Billing Type Category'!A:C,3,0)*$L1695</f>
        <v>#N/A</v>
      </c>
      <c r="P1695" s="123" t="e">
        <f>VLOOKUP($J1695,'Material category'!B:F,5,FALSE)*O1695</f>
        <v>#N/A</v>
      </c>
      <c r="Q1695" s="123" t="e">
        <f t="shared" si="130"/>
        <v>#N/A</v>
      </c>
      <c r="R1695" s="6" t="e">
        <f>VLOOKUP(E1695,'Billing Type Category'!A:C,3,0)*M1695</f>
        <v>#N/A</v>
      </c>
      <c r="S1695" s="6" t="e">
        <f>VLOOKUP($J1695,'Material category'!B:F,4,FALSE)*O1695</f>
        <v>#N/A</v>
      </c>
      <c r="T1695" s="6" t="e">
        <f t="shared" si="131"/>
        <v>#N/A</v>
      </c>
      <c r="U1695" s="6" t="e">
        <f t="shared" si="132"/>
        <v>#N/A</v>
      </c>
      <c r="V1695" s="2" t="e">
        <f>VLOOKUP($J1695,'Material category'!B:D,3,0)</f>
        <v>#N/A</v>
      </c>
      <c r="W1695" s="2" t="e">
        <f>VLOOKUP(G1695,'Cust Category'!A:C,3,0)</f>
        <v>#N/A</v>
      </c>
      <c r="X1695" s="2" t="e">
        <f>VLOOKUP(G1695,'Cust Category'!A:C,2,0)</f>
        <v>#N/A</v>
      </c>
      <c r="Y1695" s="31" t="e">
        <f t="shared" si="133"/>
        <v>#N/A</v>
      </c>
      <c r="Z1695" t="e">
        <f t="shared" si="134"/>
        <v>#N/A</v>
      </c>
    </row>
    <row r="1696" spans="1:26" hidden="1">
      <c r="A1696" s="179"/>
      <c r="B1696" s="178"/>
      <c r="C1696" s="178"/>
      <c r="D1696" s="178"/>
      <c r="E1696" s="178"/>
      <c r="F1696" s="178"/>
      <c r="G1696" s="178"/>
      <c r="H1696" s="178"/>
      <c r="I1696" s="178"/>
      <c r="J1696" s="178"/>
      <c r="K1696" s="178"/>
      <c r="L1696" s="180"/>
      <c r="M1696" s="181"/>
      <c r="N1696" s="2" t="e">
        <f>VLOOKUP($J1696,'Material category'!B:D,2,0)</f>
        <v>#N/A</v>
      </c>
      <c r="O1696" s="123" t="e">
        <f>VLOOKUP(E1696,'Billing Type Category'!A:C,3,0)*$L1696</f>
        <v>#N/A</v>
      </c>
      <c r="P1696" s="123" t="e">
        <f>VLOOKUP($J1696,'Material category'!B:F,5,FALSE)*O1696</f>
        <v>#N/A</v>
      </c>
      <c r="Q1696" s="123" t="e">
        <f t="shared" si="130"/>
        <v>#N/A</v>
      </c>
      <c r="R1696" s="6" t="e">
        <f>VLOOKUP(E1696,'Billing Type Category'!A:C,3,0)*M1696</f>
        <v>#N/A</v>
      </c>
      <c r="S1696" s="6" t="e">
        <f>VLOOKUP($J1696,'Material category'!B:F,4,FALSE)*O1696</f>
        <v>#N/A</v>
      </c>
      <c r="T1696" s="6" t="e">
        <f t="shared" si="131"/>
        <v>#N/A</v>
      </c>
      <c r="U1696" s="6" t="e">
        <f t="shared" si="132"/>
        <v>#N/A</v>
      </c>
      <c r="V1696" s="2" t="e">
        <f>VLOOKUP($J1696,'Material category'!B:D,3,0)</f>
        <v>#N/A</v>
      </c>
      <c r="W1696" s="2" t="e">
        <f>VLOOKUP(G1696,'Cust Category'!A:C,3,0)</f>
        <v>#N/A</v>
      </c>
      <c r="X1696" s="2" t="e">
        <f>VLOOKUP(G1696,'Cust Category'!A:C,2,0)</f>
        <v>#N/A</v>
      </c>
      <c r="Y1696" s="31" t="e">
        <f t="shared" si="133"/>
        <v>#N/A</v>
      </c>
      <c r="Z1696" t="e">
        <f t="shared" si="134"/>
        <v>#N/A</v>
      </c>
    </row>
    <row r="1697" spans="1:26" hidden="1">
      <c r="A1697" s="179"/>
      <c r="B1697" s="178"/>
      <c r="C1697" s="178"/>
      <c r="D1697" s="178"/>
      <c r="E1697" s="178"/>
      <c r="F1697" s="178"/>
      <c r="G1697" s="178"/>
      <c r="H1697" s="178"/>
      <c r="I1697" s="178"/>
      <c r="J1697" s="178"/>
      <c r="K1697" s="178"/>
      <c r="L1697" s="180"/>
      <c r="M1697" s="181"/>
      <c r="N1697" s="2" t="e">
        <f>VLOOKUP($J1697,'Material category'!B:D,2,0)</f>
        <v>#N/A</v>
      </c>
      <c r="O1697" s="123" t="e">
        <f>VLOOKUP(E1697,'Billing Type Category'!A:C,3,0)*$L1697</f>
        <v>#N/A</v>
      </c>
      <c r="P1697" s="123" t="e">
        <f>VLOOKUP($J1697,'Material category'!B:F,5,FALSE)*O1697</f>
        <v>#N/A</v>
      </c>
      <c r="Q1697" s="123" t="e">
        <f t="shared" si="130"/>
        <v>#N/A</v>
      </c>
      <c r="R1697" s="6" t="e">
        <f>VLOOKUP(E1697,'Billing Type Category'!A:C,3,0)*M1697</f>
        <v>#N/A</v>
      </c>
      <c r="S1697" s="6" t="e">
        <f>VLOOKUP($J1697,'Material category'!B:F,4,FALSE)*O1697</f>
        <v>#N/A</v>
      </c>
      <c r="T1697" s="6" t="e">
        <f t="shared" si="131"/>
        <v>#N/A</v>
      </c>
      <c r="U1697" s="6" t="e">
        <f t="shared" si="132"/>
        <v>#N/A</v>
      </c>
      <c r="V1697" s="2" t="e">
        <f>VLOOKUP($J1697,'Material category'!B:D,3,0)</f>
        <v>#N/A</v>
      </c>
      <c r="W1697" s="2" t="e">
        <f>VLOOKUP(G1697,'Cust Category'!A:C,3,0)</f>
        <v>#N/A</v>
      </c>
      <c r="X1697" s="2" t="e">
        <f>VLOOKUP(G1697,'Cust Category'!A:C,2,0)</f>
        <v>#N/A</v>
      </c>
      <c r="Y1697" s="31" t="e">
        <f t="shared" si="133"/>
        <v>#N/A</v>
      </c>
      <c r="Z1697" t="e">
        <f t="shared" si="134"/>
        <v>#N/A</v>
      </c>
    </row>
    <row r="1698" spans="1:26" hidden="1">
      <c r="A1698" s="179"/>
      <c r="B1698" s="178"/>
      <c r="C1698" s="178"/>
      <c r="D1698" s="178"/>
      <c r="E1698" s="178"/>
      <c r="F1698" s="178"/>
      <c r="G1698" s="178"/>
      <c r="H1698" s="178"/>
      <c r="I1698" s="178"/>
      <c r="J1698" s="178"/>
      <c r="K1698" s="178"/>
      <c r="L1698" s="180"/>
      <c r="M1698" s="181"/>
      <c r="N1698" s="2" t="e">
        <f>VLOOKUP($J1698,'Material category'!B:D,2,0)</f>
        <v>#N/A</v>
      </c>
      <c r="O1698" s="123" t="e">
        <f>VLOOKUP(E1698,'Billing Type Category'!A:C,3,0)*$L1698</f>
        <v>#N/A</v>
      </c>
      <c r="P1698" s="123" t="e">
        <f>VLOOKUP($J1698,'Material category'!B:F,5,FALSE)*O1698</f>
        <v>#N/A</v>
      </c>
      <c r="Q1698" s="123" t="e">
        <f t="shared" si="130"/>
        <v>#N/A</v>
      </c>
      <c r="R1698" s="6" t="e">
        <f>VLOOKUP(E1698,'Billing Type Category'!A:C,3,0)*M1698</f>
        <v>#N/A</v>
      </c>
      <c r="S1698" s="6" t="e">
        <f>VLOOKUP($J1698,'Material category'!B:F,4,FALSE)*O1698</f>
        <v>#N/A</v>
      </c>
      <c r="T1698" s="6" t="e">
        <f t="shared" si="131"/>
        <v>#N/A</v>
      </c>
      <c r="U1698" s="6" t="e">
        <f t="shared" si="132"/>
        <v>#N/A</v>
      </c>
      <c r="V1698" s="2" t="e">
        <f>VLOOKUP($J1698,'Material category'!B:D,3,0)</f>
        <v>#N/A</v>
      </c>
      <c r="W1698" s="2" t="e">
        <f>VLOOKUP(G1698,'Cust Category'!A:C,3,0)</f>
        <v>#N/A</v>
      </c>
      <c r="X1698" s="2" t="e">
        <f>VLOOKUP(G1698,'Cust Category'!A:C,2,0)</f>
        <v>#N/A</v>
      </c>
      <c r="Y1698" s="31" t="e">
        <f t="shared" si="133"/>
        <v>#N/A</v>
      </c>
      <c r="Z1698" t="e">
        <f t="shared" si="134"/>
        <v>#N/A</v>
      </c>
    </row>
    <row r="1699" spans="1:26" hidden="1">
      <c r="A1699" s="179"/>
      <c r="B1699" s="178"/>
      <c r="C1699" s="178"/>
      <c r="D1699" s="178"/>
      <c r="E1699" s="178"/>
      <c r="F1699" s="178"/>
      <c r="G1699" s="178"/>
      <c r="H1699" s="178"/>
      <c r="I1699" s="178"/>
      <c r="J1699" s="178"/>
      <c r="K1699" s="178"/>
      <c r="L1699" s="180"/>
      <c r="M1699" s="181"/>
      <c r="N1699" s="2" t="e">
        <f>VLOOKUP($J1699,'Material category'!B:D,2,0)</f>
        <v>#N/A</v>
      </c>
      <c r="O1699" s="123" t="e">
        <f>VLOOKUP(E1699,'Billing Type Category'!A:C,3,0)*$L1699</f>
        <v>#N/A</v>
      </c>
      <c r="P1699" s="123" t="e">
        <f>VLOOKUP($J1699,'Material category'!B:F,5,FALSE)*O1699</f>
        <v>#N/A</v>
      </c>
      <c r="Q1699" s="123" t="e">
        <f t="shared" si="130"/>
        <v>#N/A</v>
      </c>
      <c r="R1699" s="6" t="e">
        <f>VLOOKUP(E1699,'Billing Type Category'!A:C,3,0)*M1699</f>
        <v>#N/A</v>
      </c>
      <c r="S1699" s="6" t="e">
        <f>VLOOKUP($J1699,'Material category'!B:F,4,FALSE)*O1699</f>
        <v>#N/A</v>
      </c>
      <c r="T1699" s="6" t="e">
        <f t="shared" si="131"/>
        <v>#N/A</v>
      </c>
      <c r="U1699" s="6" t="e">
        <f t="shared" si="132"/>
        <v>#N/A</v>
      </c>
      <c r="V1699" s="2" t="e">
        <f>VLOOKUP($J1699,'Material category'!B:D,3,0)</f>
        <v>#N/A</v>
      </c>
      <c r="W1699" s="2" t="e">
        <f>VLOOKUP(G1699,'Cust Category'!A:C,3,0)</f>
        <v>#N/A</v>
      </c>
      <c r="X1699" s="2" t="e">
        <f>VLOOKUP(G1699,'Cust Category'!A:C,2,0)</f>
        <v>#N/A</v>
      </c>
      <c r="Y1699" s="31" t="e">
        <f t="shared" si="133"/>
        <v>#N/A</v>
      </c>
      <c r="Z1699" t="e">
        <f t="shared" si="134"/>
        <v>#N/A</v>
      </c>
    </row>
    <row r="1700" spans="1:26" hidden="1">
      <c r="A1700" s="179"/>
      <c r="B1700" s="178"/>
      <c r="C1700" s="178"/>
      <c r="D1700" s="178"/>
      <c r="E1700" s="178"/>
      <c r="F1700" s="178"/>
      <c r="G1700" s="178"/>
      <c r="H1700" s="178"/>
      <c r="I1700" s="178"/>
      <c r="J1700" s="178"/>
      <c r="K1700" s="178"/>
      <c r="L1700" s="180"/>
      <c r="M1700" s="181"/>
      <c r="N1700" s="2" t="e">
        <f>VLOOKUP($J1700,'Material category'!B:D,2,0)</f>
        <v>#N/A</v>
      </c>
      <c r="O1700" s="123" t="e">
        <f>VLOOKUP(E1700,'Billing Type Category'!A:C,3,0)*$L1700</f>
        <v>#N/A</v>
      </c>
      <c r="P1700" s="123" t="e">
        <f>VLOOKUP($J1700,'Material category'!B:F,5,FALSE)*O1700</f>
        <v>#N/A</v>
      </c>
      <c r="Q1700" s="123" t="e">
        <f t="shared" si="130"/>
        <v>#N/A</v>
      </c>
      <c r="R1700" s="6" t="e">
        <f>VLOOKUP(E1700,'Billing Type Category'!A:C,3,0)*M1700</f>
        <v>#N/A</v>
      </c>
      <c r="S1700" s="6" t="e">
        <f>VLOOKUP($J1700,'Material category'!B:F,4,FALSE)*O1700</f>
        <v>#N/A</v>
      </c>
      <c r="T1700" s="6" t="e">
        <f t="shared" si="131"/>
        <v>#N/A</v>
      </c>
      <c r="U1700" s="6" t="e">
        <f t="shared" si="132"/>
        <v>#N/A</v>
      </c>
      <c r="V1700" s="2" t="e">
        <f>VLOOKUP($J1700,'Material category'!B:D,3,0)</f>
        <v>#N/A</v>
      </c>
      <c r="W1700" s="2" t="e">
        <f>VLOOKUP(G1700,'Cust Category'!A:C,3,0)</f>
        <v>#N/A</v>
      </c>
      <c r="X1700" s="2" t="e">
        <f>VLOOKUP(G1700,'Cust Category'!A:C,2,0)</f>
        <v>#N/A</v>
      </c>
      <c r="Y1700" s="31" t="e">
        <f t="shared" si="133"/>
        <v>#N/A</v>
      </c>
      <c r="Z1700" t="e">
        <f t="shared" si="134"/>
        <v>#N/A</v>
      </c>
    </row>
    <row r="1701" spans="1:26" hidden="1">
      <c r="A1701" s="179"/>
      <c r="B1701" s="178"/>
      <c r="C1701" s="178"/>
      <c r="D1701" s="178"/>
      <c r="E1701" s="178"/>
      <c r="F1701" s="178"/>
      <c r="G1701" s="178"/>
      <c r="H1701" s="178"/>
      <c r="I1701" s="178"/>
      <c r="J1701" s="178"/>
      <c r="K1701" s="178"/>
      <c r="L1701" s="180"/>
      <c r="M1701" s="181"/>
      <c r="N1701" s="2" t="e">
        <f>VLOOKUP($J1701,'Material category'!B:D,2,0)</f>
        <v>#N/A</v>
      </c>
      <c r="O1701" s="123" t="e">
        <f>VLOOKUP(E1701,'Billing Type Category'!A:C,3,0)*$L1701</f>
        <v>#N/A</v>
      </c>
      <c r="P1701" s="123" t="e">
        <f>VLOOKUP($J1701,'Material category'!B:F,5,FALSE)*O1701</f>
        <v>#N/A</v>
      </c>
      <c r="Q1701" s="123" t="e">
        <f t="shared" si="130"/>
        <v>#N/A</v>
      </c>
      <c r="R1701" s="6" t="e">
        <f>VLOOKUP(E1701,'Billing Type Category'!A:C,3,0)*M1701</f>
        <v>#N/A</v>
      </c>
      <c r="S1701" s="6" t="e">
        <f>VLOOKUP($J1701,'Material category'!B:F,4,FALSE)*O1701</f>
        <v>#N/A</v>
      </c>
      <c r="T1701" s="6" t="e">
        <f t="shared" si="131"/>
        <v>#N/A</v>
      </c>
      <c r="U1701" s="6" t="e">
        <f t="shared" si="132"/>
        <v>#N/A</v>
      </c>
      <c r="V1701" s="2" t="e">
        <f>VLOOKUP($J1701,'Material category'!B:D,3,0)</f>
        <v>#N/A</v>
      </c>
      <c r="W1701" s="2" t="e">
        <f>VLOOKUP(G1701,'Cust Category'!A:C,3,0)</f>
        <v>#N/A</v>
      </c>
      <c r="X1701" s="2" t="e">
        <f>VLOOKUP(G1701,'Cust Category'!A:C,2,0)</f>
        <v>#N/A</v>
      </c>
      <c r="Y1701" s="31" t="e">
        <f t="shared" si="133"/>
        <v>#N/A</v>
      </c>
      <c r="Z1701" t="e">
        <f t="shared" si="134"/>
        <v>#N/A</v>
      </c>
    </row>
    <row r="1702" spans="1:26" hidden="1">
      <c r="A1702" s="179"/>
      <c r="B1702" s="178"/>
      <c r="C1702" s="178"/>
      <c r="D1702" s="178"/>
      <c r="E1702" s="178"/>
      <c r="F1702" s="178"/>
      <c r="G1702" s="178"/>
      <c r="H1702" s="178"/>
      <c r="I1702" s="178"/>
      <c r="J1702" s="178"/>
      <c r="K1702" s="178"/>
      <c r="L1702" s="180"/>
      <c r="M1702" s="181"/>
      <c r="N1702" s="2" t="e">
        <f>VLOOKUP($J1702,'Material category'!B:D,2,0)</f>
        <v>#N/A</v>
      </c>
      <c r="O1702" s="123" t="e">
        <f>VLOOKUP(E1702,'Billing Type Category'!A:C,3,0)*$L1702</f>
        <v>#N/A</v>
      </c>
      <c r="P1702" s="123" t="e">
        <f>VLOOKUP($J1702,'Material category'!B:F,5,FALSE)*O1702</f>
        <v>#N/A</v>
      </c>
      <c r="Q1702" s="123" t="e">
        <f t="shared" si="130"/>
        <v>#N/A</v>
      </c>
      <c r="R1702" s="6" t="e">
        <f>VLOOKUP(E1702,'Billing Type Category'!A:C,3,0)*M1702</f>
        <v>#N/A</v>
      </c>
      <c r="S1702" s="6" t="e">
        <f>VLOOKUP($J1702,'Material category'!B:F,4,FALSE)*O1702</f>
        <v>#N/A</v>
      </c>
      <c r="T1702" s="6" t="e">
        <f t="shared" si="131"/>
        <v>#N/A</v>
      </c>
      <c r="U1702" s="6" t="e">
        <f t="shared" si="132"/>
        <v>#N/A</v>
      </c>
      <c r="V1702" s="2" t="e">
        <f>VLOOKUP($J1702,'Material category'!B:D,3,0)</f>
        <v>#N/A</v>
      </c>
      <c r="W1702" s="2" t="e">
        <f>VLOOKUP(G1702,'Cust Category'!A:C,3,0)</f>
        <v>#N/A</v>
      </c>
      <c r="X1702" s="2" t="e">
        <f>VLOOKUP(G1702,'Cust Category'!A:C,2,0)</f>
        <v>#N/A</v>
      </c>
      <c r="Y1702" s="31" t="e">
        <f t="shared" si="133"/>
        <v>#N/A</v>
      </c>
      <c r="Z1702" t="e">
        <f t="shared" si="134"/>
        <v>#N/A</v>
      </c>
    </row>
    <row r="1703" spans="1:26" hidden="1">
      <c r="A1703" s="179"/>
      <c r="B1703" s="178"/>
      <c r="C1703" s="178"/>
      <c r="D1703" s="178"/>
      <c r="E1703" s="178"/>
      <c r="F1703" s="178"/>
      <c r="G1703" s="178"/>
      <c r="H1703" s="178"/>
      <c r="I1703" s="178"/>
      <c r="J1703" s="178"/>
      <c r="K1703" s="178"/>
      <c r="L1703" s="180"/>
      <c r="M1703" s="181"/>
      <c r="N1703" s="2" t="e">
        <f>VLOOKUP($J1703,'Material category'!B:D,2,0)</f>
        <v>#N/A</v>
      </c>
      <c r="O1703" s="123" t="e">
        <f>VLOOKUP(E1703,'Billing Type Category'!A:C,3,0)*$L1703</f>
        <v>#N/A</v>
      </c>
      <c r="P1703" s="123" t="e">
        <f>VLOOKUP($J1703,'Material category'!B:F,5,FALSE)*O1703</f>
        <v>#N/A</v>
      </c>
      <c r="Q1703" s="123" t="e">
        <f t="shared" si="130"/>
        <v>#N/A</v>
      </c>
      <c r="R1703" s="6" t="e">
        <f>VLOOKUP(E1703,'Billing Type Category'!A:C,3,0)*M1703</f>
        <v>#N/A</v>
      </c>
      <c r="S1703" s="6" t="e">
        <f>VLOOKUP($J1703,'Material category'!B:F,4,FALSE)*O1703</f>
        <v>#N/A</v>
      </c>
      <c r="T1703" s="6" t="e">
        <f t="shared" si="131"/>
        <v>#N/A</v>
      </c>
      <c r="U1703" s="6" t="e">
        <f t="shared" si="132"/>
        <v>#N/A</v>
      </c>
      <c r="V1703" s="2" t="e">
        <f>VLOOKUP($J1703,'Material category'!B:D,3,0)</f>
        <v>#N/A</v>
      </c>
      <c r="W1703" s="2" t="e">
        <f>VLOOKUP(G1703,'Cust Category'!A:C,3,0)</f>
        <v>#N/A</v>
      </c>
      <c r="X1703" s="2" t="e">
        <f>VLOOKUP(G1703,'Cust Category'!A:C,2,0)</f>
        <v>#N/A</v>
      </c>
      <c r="Y1703" s="31" t="e">
        <f t="shared" si="133"/>
        <v>#N/A</v>
      </c>
      <c r="Z1703" t="e">
        <f t="shared" si="134"/>
        <v>#N/A</v>
      </c>
    </row>
    <row r="1704" spans="1:26" hidden="1">
      <c r="A1704" s="179"/>
      <c r="B1704" s="178"/>
      <c r="C1704" s="178"/>
      <c r="D1704" s="178"/>
      <c r="E1704" s="178"/>
      <c r="F1704" s="178"/>
      <c r="G1704" s="178"/>
      <c r="H1704" s="178"/>
      <c r="I1704" s="178"/>
      <c r="J1704" s="178"/>
      <c r="K1704" s="178"/>
      <c r="L1704" s="180"/>
      <c r="M1704" s="181"/>
      <c r="N1704" s="2" t="e">
        <f>VLOOKUP($J1704,'Material category'!B:D,2,0)</f>
        <v>#N/A</v>
      </c>
      <c r="O1704" s="123" t="e">
        <f>VLOOKUP(E1704,'Billing Type Category'!A:C,3,0)*$L1704</f>
        <v>#N/A</v>
      </c>
      <c r="P1704" s="123" t="e">
        <f>VLOOKUP($J1704,'Material category'!B:F,5,FALSE)*O1704</f>
        <v>#N/A</v>
      </c>
      <c r="Q1704" s="123" t="e">
        <f t="shared" si="130"/>
        <v>#N/A</v>
      </c>
      <c r="R1704" s="6" t="e">
        <f>VLOOKUP(E1704,'Billing Type Category'!A:C,3,0)*M1704</f>
        <v>#N/A</v>
      </c>
      <c r="S1704" s="6" t="e">
        <f>VLOOKUP($J1704,'Material category'!B:F,4,FALSE)*O1704</f>
        <v>#N/A</v>
      </c>
      <c r="T1704" s="6" t="e">
        <f t="shared" si="131"/>
        <v>#N/A</v>
      </c>
      <c r="U1704" s="6" t="e">
        <f t="shared" si="132"/>
        <v>#N/A</v>
      </c>
      <c r="V1704" s="2" t="e">
        <f>VLOOKUP($J1704,'Material category'!B:D,3,0)</f>
        <v>#N/A</v>
      </c>
      <c r="W1704" s="2" t="e">
        <f>VLOOKUP(G1704,'Cust Category'!A:C,3,0)</f>
        <v>#N/A</v>
      </c>
      <c r="X1704" s="2" t="e">
        <f>VLOOKUP(G1704,'Cust Category'!A:C,2,0)</f>
        <v>#N/A</v>
      </c>
      <c r="Y1704" s="31" t="e">
        <f t="shared" si="133"/>
        <v>#N/A</v>
      </c>
      <c r="Z1704" t="e">
        <f t="shared" si="134"/>
        <v>#N/A</v>
      </c>
    </row>
    <row r="1705" spans="1:26" hidden="1">
      <c r="A1705" s="179"/>
      <c r="B1705" s="178"/>
      <c r="C1705" s="178"/>
      <c r="D1705" s="178"/>
      <c r="E1705" s="178"/>
      <c r="F1705" s="178"/>
      <c r="G1705" s="178"/>
      <c r="H1705" s="178"/>
      <c r="I1705" s="178"/>
      <c r="J1705" s="178"/>
      <c r="K1705" s="178"/>
      <c r="L1705" s="180"/>
      <c r="M1705" s="181"/>
      <c r="N1705" s="2" t="e">
        <f>VLOOKUP($J1705,'Material category'!B:D,2,0)</f>
        <v>#N/A</v>
      </c>
      <c r="O1705" s="123" t="e">
        <f>VLOOKUP(E1705,'Billing Type Category'!A:C,3,0)*$L1705</f>
        <v>#N/A</v>
      </c>
      <c r="P1705" s="123" t="e">
        <f>VLOOKUP($J1705,'Material category'!B:F,5,FALSE)*O1705</f>
        <v>#N/A</v>
      </c>
      <c r="Q1705" s="123" t="e">
        <f t="shared" si="130"/>
        <v>#N/A</v>
      </c>
      <c r="R1705" s="6" t="e">
        <f>VLOOKUP(E1705,'Billing Type Category'!A:C,3,0)*M1705</f>
        <v>#N/A</v>
      </c>
      <c r="S1705" s="6" t="e">
        <f>VLOOKUP($J1705,'Material category'!B:F,4,FALSE)*O1705</f>
        <v>#N/A</v>
      </c>
      <c r="T1705" s="6" t="e">
        <f t="shared" si="131"/>
        <v>#N/A</v>
      </c>
      <c r="U1705" s="6" t="e">
        <f t="shared" si="132"/>
        <v>#N/A</v>
      </c>
      <c r="V1705" s="2" t="e">
        <f>VLOOKUP($J1705,'Material category'!B:D,3,0)</f>
        <v>#N/A</v>
      </c>
      <c r="W1705" s="2" t="e">
        <f>VLOOKUP(G1705,'Cust Category'!A:C,3,0)</f>
        <v>#N/A</v>
      </c>
      <c r="X1705" s="2" t="e">
        <f>VLOOKUP(G1705,'Cust Category'!A:C,2,0)</f>
        <v>#N/A</v>
      </c>
      <c r="Y1705" s="31" t="e">
        <f t="shared" si="133"/>
        <v>#N/A</v>
      </c>
      <c r="Z1705" t="e">
        <f t="shared" si="134"/>
        <v>#N/A</v>
      </c>
    </row>
    <row r="1706" spans="1:26" hidden="1">
      <c r="A1706" s="179"/>
      <c r="B1706" s="178"/>
      <c r="C1706" s="178"/>
      <c r="D1706" s="178"/>
      <c r="E1706" s="178"/>
      <c r="F1706" s="178"/>
      <c r="G1706" s="178"/>
      <c r="H1706" s="178"/>
      <c r="I1706" s="178"/>
      <c r="J1706" s="178"/>
      <c r="K1706" s="178"/>
      <c r="L1706" s="180"/>
      <c r="M1706" s="181"/>
      <c r="N1706" s="2" t="e">
        <f>VLOOKUP($J1706,'Material category'!B:D,2,0)</f>
        <v>#N/A</v>
      </c>
      <c r="O1706" s="123" t="e">
        <f>VLOOKUP(E1706,'Billing Type Category'!A:C,3,0)*$L1706</f>
        <v>#N/A</v>
      </c>
      <c r="P1706" s="123" t="e">
        <f>VLOOKUP($J1706,'Material category'!B:F,5,FALSE)*O1706</f>
        <v>#N/A</v>
      </c>
      <c r="Q1706" s="123" t="e">
        <f t="shared" si="130"/>
        <v>#N/A</v>
      </c>
      <c r="R1706" s="6" t="e">
        <f>VLOOKUP(E1706,'Billing Type Category'!A:C,3,0)*M1706</f>
        <v>#N/A</v>
      </c>
      <c r="S1706" s="6" t="e">
        <f>VLOOKUP($J1706,'Material category'!B:F,4,FALSE)*O1706</f>
        <v>#N/A</v>
      </c>
      <c r="T1706" s="6" t="e">
        <f t="shared" si="131"/>
        <v>#N/A</v>
      </c>
      <c r="U1706" s="6" t="e">
        <f t="shared" si="132"/>
        <v>#N/A</v>
      </c>
      <c r="V1706" s="2" t="e">
        <f>VLOOKUP($J1706,'Material category'!B:D,3,0)</f>
        <v>#N/A</v>
      </c>
      <c r="W1706" s="2" t="e">
        <f>VLOOKUP(G1706,'Cust Category'!A:C,3,0)</f>
        <v>#N/A</v>
      </c>
      <c r="X1706" s="2" t="e">
        <f>VLOOKUP(G1706,'Cust Category'!A:C,2,0)</f>
        <v>#N/A</v>
      </c>
      <c r="Y1706" s="31" t="e">
        <f t="shared" si="133"/>
        <v>#N/A</v>
      </c>
      <c r="Z1706" t="e">
        <f t="shared" si="134"/>
        <v>#N/A</v>
      </c>
    </row>
    <row r="1707" spans="1:26" hidden="1">
      <c r="A1707" s="179"/>
      <c r="B1707" s="178"/>
      <c r="C1707" s="178"/>
      <c r="D1707" s="178"/>
      <c r="E1707" s="178"/>
      <c r="F1707" s="178"/>
      <c r="G1707" s="178"/>
      <c r="H1707" s="178"/>
      <c r="I1707" s="178"/>
      <c r="J1707" s="178"/>
      <c r="K1707" s="178"/>
      <c r="L1707" s="180"/>
      <c r="M1707" s="181"/>
      <c r="N1707" s="2" t="e">
        <f>VLOOKUP($J1707,'Material category'!B:D,2,0)</f>
        <v>#N/A</v>
      </c>
      <c r="O1707" s="123" t="e">
        <f>VLOOKUP(E1707,'Billing Type Category'!A:C,3,0)*$L1707</f>
        <v>#N/A</v>
      </c>
      <c r="P1707" s="123" t="e">
        <f>VLOOKUP($J1707,'Material category'!B:F,5,FALSE)*O1707</f>
        <v>#N/A</v>
      </c>
      <c r="Q1707" s="123" t="e">
        <f t="shared" si="130"/>
        <v>#N/A</v>
      </c>
      <c r="R1707" s="6" t="e">
        <f>VLOOKUP(E1707,'Billing Type Category'!A:C,3,0)*M1707</f>
        <v>#N/A</v>
      </c>
      <c r="S1707" s="6" t="e">
        <f>VLOOKUP($J1707,'Material category'!B:F,4,FALSE)*O1707</f>
        <v>#N/A</v>
      </c>
      <c r="T1707" s="6" t="e">
        <f t="shared" si="131"/>
        <v>#N/A</v>
      </c>
      <c r="U1707" s="6" t="e">
        <f t="shared" si="132"/>
        <v>#N/A</v>
      </c>
      <c r="V1707" s="2" t="e">
        <f>VLOOKUP($J1707,'Material category'!B:D,3,0)</f>
        <v>#N/A</v>
      </c>
      <c r="W1707" s="2" t="e">
        <f>VLOOKUP(G1707,'Cust Category'!A:C,3,0)</f>
        <v>#N/A</v>
      </c>
      <c r="X1707" s="2" t="e">
        <f>VLOOKUP(G1707,'Cust Category'!A:C,2,0)</f>
        <v>#N/A</v>
      </c>
      <c r="Y1707" s="31" t="e">
        <f t="shared" si="133"/>
        <v>#N/A</v>
      </c>
      <c r="Z1707" t="e">
        <f t="shared" si="134"/>
        <v>#N/A</v>
      </c>
    </row>
    <row r="1708" spans="1:26" hidden="1">
      <c r="A1708" s="179"/>
      <c r="B1708" s="178"/>
      <c r="C1708" s="178"/>
      <c r="D1708" s="178"/>
      <c r="E1708" s="178"/>
      <c r="F1708" s="178"/>
      <c r="G1708" s="178"/>
      <c r="H1708" s="178"/>
      <c r="I1708" s="178"/>
      <c r="J1708" s="178"/>
      <c r="K1708" s="178"/>
      <c r="L1708" s="180"/>
      <c r="M1708" s="181"/>
      <c r="N1708" s="2" t="e">
        <f>VLOOKUP($J1708,'Material category'!B:D,2,0)</f>
        <v>#N/A</v>
      </c>
      <c r="O1708" s="123" t="e">
        <f>VLOOKUP(E1708,'Billing Type Category'!A:C,3,0)*$L1708</f>
        <v>#N/A</v>
      </c>
      <c r="P1708" s="123" t="e">
        <f>VLOOKUP($J1708,'Material category'!B:F,5,FALSE)*O1708</f>
        <v>#N/A</v>
      </c>
      <c r="Q1708" s="123" t="e">
        <f t="shared" si="130"/>
        <v>#N/A</v>
      </c>
      <c r="R1708" s="6" t="e">
        <f>VLOOKUP(E1708,'Billing Type Category'!A:C,3,0)*M1708</f>
        <v>#N/A</v>
      </c>
      <c r="S1708" s="6" t="e">
        <f>VLOOKUP($J1708,'Material category'!B:F,4,FALSE)*O1708</f>
        <v>#N/A</v>
      </c>
      <c r="T1708" s="6" t="e">
        <f t="shared" si="131"/>
        <v>#N/A</v>
      </c>
      <c r="U1708" s="6" t="e">
        <f t="shared" si="132"/>
        <v>#N/A</v>
      </c>
      <c r="V1708" s="2" t="e">
        <f>VLOOKUP($J1708,'Material category'!B:D,3,0)</f>
        <v>#N/A</v>
      </c>
      <c r="W1708" s="2" t="e">
        <f>VLOOKUP(G1708,'Cust Category'!A:C,3,0)</f>
        <v>#N/A</v>
      </c>
      <c r="X1708" s="2" t="e">
        <f>VLOOKUP(G1708,'Cust Category'!A:C,2,0)</f>
        <v>#N/A</v>
      </c>
      <c r="Y1708" s="31" t="e">
        <f t="shared" si="133"/>
        <v>#N/A</v>
      </c>
      <c r="Z1708" t="e">
        <f t="shared" si="134"/>
        <v>#N/A</v>
      </c>
    </row>
    <row r="1709" spans="1:26" hidden="1">
      <c r="A1709" s="179"/>
      <c r="B1709" s="178"/>
      <c r="C1709" s="178"/>
      <c r="D1709" s="178"/>
      <c r="E1709" s="178"/>
      <c r="F1709" s="178"/>
      <c r="G1709" s="178"/>
      <c r="H1709" s="178"/>
      <c r="I1709" s="178"/>
      <c r="J1709" s="178"/>
      <c r="K1709" s="178"/>
      <c r="L1709" s="180"/>
      <c r="M1709" s="181"/>
      <c r="N1709" s="2" t="e">
        <f>VLOOKUP($J1709,'Material category'!B:D,2,0)</f>
        <v>#N/A</v>
      </c>
      <c r="O1709" s="123" t="e">
        <f>VLOOKUP(E1709,'Billing Type Category'!A:C,3,0)*$L1709</f>
        <v>#N/A</v>
      </c>
      <c r="P1709" s="123" t="e">
        <f>VLOOKUP($J1709,'Material category'!B:F,5,FALSE)*O1709</f>
        <v>#N/A</v>
      </c>
      <c r="Q1709" s="123" t="e">
        <f t="shared" si="130"/>
        <v>#N/A</v>
      </c>
      <c r="R1709" s="6" t="e">
        <f>VLOOKUP(E1709,'Billing Type Category'!A:C,3,0)*M1709</f>
        <v>#N/A</v>
      </c>
      <c r="S1709" s="6" t="e">
        <f>VLOOKUP($J1709,'Material category'!B:F,4,FALSE)*O1709</f>
        <v>#N/A</v>
      </c>
      <c r="T1709" s="6" t="e">
        <f t="shared" si="131"/>
        <v>#N/A</v>
      </c>
      <c r="U1709" s="6" t="e">
        <f t="shared" si="132"/>
        <v>#N/A</v>
      </c>
      <c r="V1709" s="2" t="e">
        <f>VLOOKUP($J1709,'Material category'!B:D,3,0)</f>
        <v>#N/A</v>
      </c>
      <c r="W1709" s="2" t="e">
        <f>VLOOKUP(G1709,'Cust Category'!A:C,3,0)</f>
        <v>#N/A</v>
      </c>
      <c r="X1709" s="2" t="e">
        <f>VLOOKUP(G1709,'Cust Category'!A:C,2,0)</f>
        <v>#N/A</v>
      </c>
      <c r="Y1709" s="31" t="e">
        <f t="shared" si="133"/>
        <v>#N/A</v>
      </c>
      <c r="Z1709" t="e">
        <f t="shared" si="134"/>
        <v>#N/A</v>
      </c>
    </row>
    <row r="1710" spans="1:26" hidden="1">
      <c r="A1710" s="179"/>
      <c r="B1710" s="178"/>
      <c r="C1710" s="178"/>
      <c r="D1710" s="178"/>
      <c r="E1710" s="178"/>
      <c r="F1710" s="178"/>
      <c r="G1710" s="178"/>
      <c r="H1710" s="178"/>
      <c r="I1710" s="178"/>
      <c r="J1710" s="178"/>
      <c r="K1710" s="178"/>
      <c r="L1710" s="180"/>
      <c r="M1710" s="181"/>
      <c r="N1710" s="2" t="e">
        <f>VLOOKUP($J1710,'Material category'!B:D,2,0)</f>
        <v>#N/A</v>
      </c>
      <c r="O1710" s="123" t="e">
        <f>VLOOKUP(E1710,'Billing Type Category'!A:C,3,0)*$L1710</f>
        <v>#N/A</v>
      </c>
      <c r="P1710" s="123" t="e">
        <f>VLOOKUP($J1710,'Material category'!B:F,5,FALSE)*O1710</f>
        <v>#N/A</v>
      </c>
      <c r="Q1710" s="123" t="e">
        <f t="shared" si="130"/>
        <v>#N/A</v>
      </c>
      <c r="R1710" s="6" t="e">
        <f>VLOOKUP(E1710,'Billing Type Category'!A:C,3,0)*M1710</f>
        <v>#N/A</v>
      </c>
      <c r="S1710" s="6" t="e">
        <f>VLOOKUP($J1710,'Material category'!B:F,4,FALSE)*O1710</f>
        <v>#N/A</v>
      </c>
      <c r="T1710" s="6" t="e">
        <f t="shared" si="131"/>
        <v>#N/A</v>
      </c>
      <c r="U1710" s="6" t="e">
        <f t="shared" si="132"/>
        <v>#N/A</v>
      </c>
      <c r="V1710" s="2" t="e">
        <f>VLOOKUP($J1710,'Material category'!B:D,3,0)</f>
        <v>#N/A</v>
      </c>
      <c r="W1710" s="2" t="e">
        <f>VLOOKUP(G1710,'Cust Category'!A:C,3,0)</f>
        <v>#N/A</v>
      </c>
      <c r="X1710" s="2" t="e">
        <f>VLOOKUP(G1710,'Cust Category'!A:C,2,0)</f>
        <v>#N/A</v>
      </c>
      <c r="Y1710" s="31" t="e">
        <f t="shared" si="133"/>
        <v>#N/A</v>
      </c>
      <c r="Z1710" t="e">
        <f t="shared" si="134"/>
        <v>#N/A</v>
      </c>
    </row>
    <row r="1711" spans="1:26" hidden="1">
      <c r="A1711" s="179"/>
      <c r="B1711" s="178"/>
      <c r="C1711" s="178"/>
      <c r="D1711" s="178"/>
      <c r="E1711" s="178"/>
      <c r="F1711" s="178"/>
      <c r="G1711" s="178"/>
      <c r="H1711" s="178"/>
      <c r="I1711" s="178"/>
      <c r="J1711" s="178"/>
      <c r="K1711" s="178"/>
      <c r="L1711" s="180"/>
      <c r="M1711" s="181"/>
      <c r="N1711" s="2" t="e">
        <f>VLOOKUP($J1711,'Material category'!B:D,2,0)</f>
        <v>#N/A</v>
      </c>
      <c r="O1711" s="123" t="e">
        <f>VLOOKUP(E1711,'Billing Type Category'!A:C,3,0)*$L1711</f>
        <v>#N/A</v>
      </c>
      <c r="P1711" s="123" t="e">
        <f>VLOOKUP($J1711,'Material category'!B:F,5,FALSE)*O1711</f>
        <v>#N/A</v>
      </c>
      <c r="Q1711" s="123" t="e">
        <f t="shared" si="130"/>
        <v>#N/A</v>
      </c>
      <c r="R1711" s="6" t="e">
        <f>VLOOKUP(E1711,'Billing Type Category'!A:C,3,0)*M1711</f>
        <v>#N/A</v>
      </c>
      <c r="S1711" s="6" t="e">
        <f>VLOOKUP($J1711,'Material category'!B:F,4,FALSE)*O1711</f>
        <v>#N/A</v>
      </c>
      <c r="T1711" s="6" t="e">
        <f t="shared" si="131"/>
        <v>#N/A</v>
      </c>
      <c r="U1711" s="6" t="e">
        <f t="shared" si="132"/>
        <v>#N/A</v>
      </c>
      <c r="V1711" s="2" t="e">
        <f>VLOOKUP($J1711,'Material category'!B:D,3,0)</f>
        <v>#N/A</v>
      </c>
      <c r="W1711" s="2" t="e">
        <f>VLOOKUP(G1711,'Cust Category'!A:C,3,0)</f>
        <v>#N/A</v>
      </c>
      <c r="X1711" s="2" t="e">
        <f>VLOOKUP(G1711,'Cust Category'!A:C,2,0)</f>
        <v>#N/A</v>
      </c>
      <c r="Y1711" s="31" t="e">
        <f t="shared" si="133"/>
        <v>#N/A</v>
      </c>
      <c r="Z1711" t="e">
        <f t="shared" si="134"/>
        <v>#N/A</v>
      </c>
    </row>
    <row r="1712" spans="1:26" hidden="1">
      <c r="A1712" s="179"/>
      <c r="B1712" s="178"/>
      <c r="C1712" s="178"/>
      <c r="D1712" s="178"/>
      <c r="E1712" s="178"/>
      <c r="F1712" s="178"/>
      <c r="G1712" s="178"/>
      <c r="H1712" s="178"/>
      <c r="I1712" s="178"/>
      <c r="J1712" s="178"/>
      <c r="K1712" s="178"/>
      <c r="L1712" s="180"/>
      <c r="M1712" s="181"/>
      <c r="N1712" s="2" t="e">
        <f>VLOOKUP($J1712,'Material category'!B:D,2,0)</f>
        <v>#N/A</v>
      </c>
      <c r="O1712" s="123" t="e">
        <f>VLOOKUP(E1712,'Billing Type Category'!A:C,3,0)*$L1712</f>
        <v>#N/A</v>
      </c>
      <c r="P1712" s="123" t="e">
        <f>VLOOKUP($J1712,'Material category'!B:F,5,FALSE)*O1712</f>
        <v>#N/A</v>
      </c>
      <c r="Q1712" s="123" t="e">
        <f t="shared" si="130"/>
        <v>#N/A</v>
      </c>
      <c r="R1712" s="6" t="e">
        <f>VLOOKUP(E1712,'Billing Type Category'!A:C,3,0)*M1712</f>
        <v>#N/A</v>
      </c>
      <c r="S1712" s="6" t="e">
        <f>VLOOKUP($J1712,'Material category'!B:F,4,FALSE)*O1712</f>
        <v>#N/A</v>
      </c>
      <c r="T1712" s="6" t="e">
        <f t="shared" si="131"/>
        <v>#N/A</v>
      </c>
      <c r="U1712" s="6" t="e">
        <f t="shared" si="132"/>
        <v>#N/A</v>
      </c>
      <c r="V1712" s="2" t="e">
        <f>VLOOKUP($J1712,'Material category'!B:D,3,0)</f>
        <v>#N/A</v>
      </c>
      <c r="W1712" s="2" t="e">
        <f>VLOOKUP(G1712,'Cust Category'!A:C,3,0)</f>
        <v>#N/A</v>
      </c>
      <c r="X1712" s="2" t="e">
        <f>VLOOKUP(G1712,'Cust Category'!A:C,2,0)</f>
        <v>#N/A</v>
      </c>
      <c r="Y1712" s="31" t="e">
        <f t="shared" si="133"/>
        <v>#N/A</v>
      </c>
      <c r="Z1712" t="e">
        <f t="shared" si="134"/>
        <v>#N/A</v>
      </c>
    </row>
    <row r="1713" spans="1:26" hidden="1">
      <c r="A1713" s="179"/>
      <c r="B1713" s="178"/>
      <c r="C1713" s="178"/>
      <c r="D1713" s="178"/>
      <c r="E1713" s="178"/>
      <c r="F1713" s="178"/>
      <c r="G1713" s="178"/>
      <c r="H1713" s="178"/>
      <c r="I1713" s="178"/>
      <c r="J1713" s="178"/>
      <c r="K1713" s="178"/>
      <c r="L1713" s="180"/>
      <c r="M1713" s="181"/>
      <c r="N1713" s="2" t="e">
        <f>VLOOKUP($J1713,'Material category'!B:D,2,0)</f>
        <v>#N/A</v>
      </c>
      <c r="O1713" s="123" t="e">
        <f>VLOOKUP(E1713,'Billing Type Category'!A:C,3,0)*$L1713</f>
        <v>#N/A</v>
      </c>
      <c r="P1713" s="123" t="e">
        <f>VLOOKUP($J1713,'Material category'!B:F,5,FALSE)*O1713</f>
        <v>#N/A</v>
      </c>
      <c r="Q1713" s="123" t="e">
        <f t="shared" si="130"/>
        <v>#N/A</v>
      </c>
      <c r="R1713" s="6" t="e">
        <f>VLOOKUP(E1713,'Billing Type Category'!A:C,3,0)*M1713</f>
        <v>#N/A</v>
      </c>
      <c r="S1713" s="6" t="e">
        <f>VLOOKUP($J1713,'Material category'!B:F,4,FALSE)*O1713</f>
        <v>#N/A</v>
      </c>
      <c r="T1713" s="6" t="e">
        <f t="shared" si="131"/>
        <v>#N/A</v>
      </c>
      <c r="U1713" s="6" t="e">
        <f t="shared" si="132"/>
        <v>#N/A</v>
      </c>
      <c r="V1713" s="2" t="e">
        <f>VLOOKUP($J1713,'Material category'!B:D,3,0)</f>
        <v>#N/A</v>
      </c>
      <c r="W1713" s="2" t="e">
        <f>VLOOKUP(G1713,'Cust Category'!A:C,3,0)</f>
        <v>#N/A</v>
      </c>
      <c r="X1713" s="2" t="e">
        <f>VLOOKUP(G1713,'Cust Category'!A:C,2,0)</f>
        <v>#N/A</v>
      </c>
      <c r="Y1713" s="31" t="e">
        <f t="shared" si="133"/>
        <v>#N/A</v>
      </c>
      <c r="Z1713" t="e">
        <f t="shared" si="134"/>
        <v>#N/A</v>
      </c>
    </row>
    <row r="1714" spans="1:26" hidden="1">
      <c r="A1714" s="179"/>
      <c r="B1714" s="178"/>
      <c r="C1714" s="178"/>
      <c r="D1714" s="178"/>
      <c r="E1714" s="178"/>
      <c r="F1714" s="178"/>
      <c r="G1714" s="178"/>
      <c r="H1714" s="178"/>
      <c r="I1714" s="178"/>
      <c r="J1714" s="178"/>
      <c r="K1714" s="178"/>
      <c r="L1714" s="180"/>
      <c r="M1714" s="181"/>
      <c r="N1714" s="2" t="e">
        <f>VLOOKUP($J1714,'Material category'!B:D,2,0)</f>
        <v>#N/A</v>
      </c>
      <c r="O1714" s="123" t="e">
        <f>VLOOKUP(E1714,'Billing Type Category'!A:C,3,0)*$L1714</f>
        <v>#N/A</v>
      </c>
      <c r="P1714" s="123" t="e">
        <f>VLOOKUP($J1714,'Material category'!B:F,5,FALSE)*O1714</f>
        <v>#N/A</v>
      </c>
      <c r="Q1714" s="123" t="e">
        <f t="shared" si="130"/>
        <v>#N/A</v>
      </c>
      <c r="R1714" s="6" t="e">
        <f>VLOOKUP(E1714,'Billing Type Category'!A:C,3,0)*M1714</f>
        <v>#N/A</v>
      </c>
      <c r="S1714" s="6" t="e">
        <f>VLOOKUP($J1714,'Material category'!B:F,4,FALSE)*O1714</f>
        <v>#N/A</v>
      </c>
      <c r="T1714" s="6" t="e">
        <f t="shared" si="131"/>
        <v>#N/A</v>
      </c>
      <c r="U1714" s="6" t="e">
        <f t="shared" si="132"/>
        <v>#N/A</v>
      </c>
      <c r="V1714" s="2" t="e">
        <f>VLOOKUP($J1714,'Material category'!B:D,3,0)</f>
        <v>#N/A</v>
      </c>
      <c r="W1714" s="2" t="e">
        <f>VLOOKUP(G1714,'Cust Category'!A:C,3,0)</f>
        <v>#N/A</v>
      </c>
      <c r="X1714" s="2" t="e">
        <f>VLOOKUP(G1714,'Cust Category'!A:C,2,0)</f>
        <v>#N/A</v>
      </c>
      <c r="Y1714" s="31" t="e">
        <f t="shared" si="133"/>
        <v>#N/A</v>
      </c>
      <c r="Z1714" t="e">
        <f t="shared" si="134"/>
        <v>#N/A</v>
      </c>
    </row>
    <row r="1715" spans="1:26" hidden="1">
      <c r="A1715" s="179"/>
      <c r="B1715" s="178"/>
      <c r="C1715" s="178"/>
      <c r="D1715" s="178"/>
      <c r="E1715" s="178"/>
      <c r="F1715" s="178"/>
      <c r="G1715" s="178"/>
      <c r="H1715" s="178"/>
      <c r="I1715" s="178"/>
      <c r="J1715" s="178"/>
      <c r="K1715" s="178"/>
      <c r="L1715" s="180"/>
      <c r="M1715" s="181"/>
      <c r="N1715" s="2" t="e">
        <f>VLOOKUP($J1715,'Material category'!B:D,2,0)</f>
        <v>#N/A</v>
      </c>
      <c r="O1715" s="123" t="e">
        <f>VLOOKUP(E1715,'Billing Type Category'!A:C,3,0)*$L1715</f>
        <v>#N/A</v>
      </c>
      <c r="P1715" s="123" t="e">
        <f>VLOOKUP($J1715,'Material category'!B:F,5,FALSE)*O1715</f>
        <v>#N/A</v>
      </c>
      <c r="Q1715" s="123" t="e">
        <f t="shared" si="130"/>
        <v>#N/A</v>
      </c>
      <c r="R1715" s="6" t="e">
        <f>VLOOKUP(E1715,'Billing Type Category'!A:C,3,0)*M1715</f>
        <v>#N/A</v>
      </c>
      <c r="S1715" s="6" t="e">
        <f>VLOOKUP($J1715,'Material category'!B:F,4,FALSE)*O1715</f>
        <v>#N/A</v>
      </c>
      <c r="T1715" s="6" t="e">
        <f t="shared" si="131"/>
        <v>#N/A</v>
      </c>
      <c r="U1715" s="6" t="e">
        <f t="shared" si="132"/>
        <v>#N/A</v>
      </c>
      <c r="V1715" s="2" t="e">
        <f>VLOOKUP($J1715,'Material category'!B:D,3,0)</f>
        <v>#N/A</v>
      </c>
      <c r="W1715" s="2" t="e">
        <f>VLOOKUP(G1715,'Cust Category'!A:C,3,0)</f>
        <v>#N/A</v>
      </c>
      <c r="X1715" s="2" t="e">
        <f>VLOOKUP(G1715,'Cust Category'!A:C,2,0)</f>
        <v>#N/A</v>
      </c>
      <c r="Y1715" s="31" t="e">
        <f t="shared" si="133"/>
        <v>#N/A</v>
      </c>
      <c r="Z1715" t="e">
        <f t="shared" si="134"/>
        <v>#N/A</v>
      </c>
    </row>
    <row r="1716" spans="1:26" hidden="1">
      <c r="A1716" s="179"/>
      <c r="B1716" s="178"/>
      <c r="C1716" s="178"/>
      <c r="D1716" s="178"/>
      <c r="E1716" s="178"/>
      <c r="F1716" s="178"/>
      <c r="G1716" s="178"/>
      <c r="H1716" s="178"/>
      <c r="I1716" s="178"/>
      <c r="J1716" s="178"/>
      <c r="K1716" s="178"/>
      <c r="L1716" s="180"/>
      <c r="M1716" s="181"/>
      <c r="N1716" s="2" t="e">
        <f>VLOOKUP($J1716,'Material category'!B:D,2,0)</f>
        <v>#N/A</v>
      </c>
      <c r="O1716" s="123" t="e">
        <f>VLOOKUP(E1716,'Billing Type Category'!A:C,3,0)*$L1716</f>
        <v>#N/A</v>
      </c>
      <c r="P1716" s="123" t="e">
        <f>VLOOKUP($J1716,'Material category'!B:F,5,FALSE)*O1716</f>
        <v>#N/A</v>
      </c>
      <c r="Q1716" s="123" t="e">
        <f t="shared" si="130"/>
        <v>#N/A</v>
      </c>
      <c r="R1716" s="6" t="e">
        <f>VLOOKUP(E1716,'Billing Type Category'!A:C,3,0)*M1716</f>
        <v>#N/A</v>
      </c>
      <c r="S1716" s="6" t="e">
        <f>VLOOKUP($J1716,'Material category'!B:F,4,FALSE)*O1716</f>
        <v>#N/A</v>
      </c>
      <c r="T1716" s="6" t="e">
        <f t="shared" si="131"/>
        <v>#N/A</v>
      </c>
      <c r="U1716" s="6" t="e">
        <f t="shared" si="132"/>
        <v>#N/A</v>
      </c>
      <c r="V1716" s="2" t="e">
        <f>VLOOKUP($J1716,'Material category'!B:D,3,0)</f>
        <v>#N/A</v>
      </c>
      <c r="W1716" s="2" t="e">
        <f>VLOOKUP(G1716,'Cust Category'!A:C,3,0)</f>
        <v>#N/A</v>
      </c>
      <c r="X1716" s="2" t="e">
        <f>VLOOKUP(G1716,'Cust Category'!A:C,2,0)</f>
        <v>#N/A</v>
      </c>
      <c r="Y1716" s="31" t="e">
        <f t="shared" si="133"/>
        <v>#N/A</v>
      </c>
      <c r="Z1716" t="e">
        <f t="shared" si="134"/>
        <v>#N/A</v>
      </c>
    </row>
    <row r="1717" spans="1:26" hidden="1">
      <c r="A1717" s="179"/>
      <c r="B1717" s="178"/>
      <c r="C1717" s="178"/>
      <c r="D1717" s="178"/>
      <c r="E1717" s="178"/>
      <c r="F1717" s="178"/>
      <c r="G1717" s="178"/>
      <c r="H1717" s="178"/>
      <c r="I1717" s="178"/>
      <c r="J1717" s="178"/>
      <c r="K1717" s="178"/>
      <c r="L1717" s="180"/>
      <c r="M1717" s="181"/>
      <c r="N1717" s="2" t="e">
        <f>VLOOKUP($J1717,'Material category'!B:D,2,0)</f>
        <v>#N/A</v>
      </c>
      <c r="O1717" s="123" t="e">
        <f>VLOOKUP(E1717,'Billing Type Category'!A:C,3,0)*$L1717</f>
        <v>#N/A</v>
      </c>
      <c r="P1717" s="123" t="e">
        <f>VLOOKUP($J1717,'Material category'!B:F,5,FALSE)*O1717</f>
        <v>#N/A</v>
      </c>
      <c r="Q1717" s="123" t="e">
        <f t="shared" si="130"/>
        <v>#N/A</v>
      </c>
      <c r="R1717" s="6" t="e">
        <f>VLOOKUP(E1717,'Billing Type Category'!A:C,3,0)*M1717</f>
        <v>#N/A</v>
      </c>
      <c r="S1717" s="6" t="e">
        <f>VLOOKUP($J1717,'Material category'!B:F,4,FALSE)*O1717</f>
        <v>#N/A</v>
      </c>
      <c r="T1717" s="6" t="e">
        <f t="shared" si="131"/>
        <v>#N/A</v>
      </c>
      <c r="U1717" s="6" t="e">
        <f t="shared" si="132"/>
        <v>#N/A</v>
      </c>
      <c r="V1717" s="2" t="e">
        <f>VLOOKUP($J1717,'Material category'!B:D,3,0)</f>
        <v>#N/A</v>
      </c>
      <c r="W1717" s="2" t="e">
        <f>VLOOKUP(G1717,'Cust Category'!A:C,3,0)</f>
        <v>#N/A</v>
      </c>
      <c r="X1717" s="2" t="e">
        <f>VLOOKUP(G1717,'Cust Category'!A:C,2,0)</f>
        <v>#N/A</v>
      </c>
      <c r="Y1717" s="31" t="e">
        <f t="shared" si="133"/>
        <v>#N/A</v>
      </c>
      <c r="Z1717" t="e">
        <f t="shared" si="134"/>
        <v>#N/A</v>
      </c>
    </row>
    <row r="1718" spans="1:26" hidden="1">
      <c r="A1718" s="179"/>
      <c r="B1718" s="178"/>
      <c r="C1718" s="178"/>
      <c r="D1718" s="178"/>
      <c r="E1718" s="178"/>
      <c r="F1718" s="178"/>
      <c r="G1718" s="178"/>
      <c r="H1718" s="178"/>
      <c r="I1718" s="178"/>
      <c r="J1718" s="178"/>
      <c r="K1718" s="178"/>
      <c r="L1718" s="180"/>
      <c r="M1718" s="181"/>
      <c r="N1718" s="2" t="e">
        <f>VLOOKUP($J1718,'Material category'!B:D,2,0)</f>
        <v>#N/A</v>
      </c>
      <c r="O1718" s="123" t="e">
        <f>VLOOKUP(E1718,'Billing Type Category'!A:C,3,0)*$L1718</f>
        <v>#N/A</v>
      </c>
      <c r="P1718" s="123" t="e">
        <f>VLOOKUP($J1718,'Material category'!B:F,5,FALSE)*O1718</f>
        <v>#N/A</v>
      </c>
      <c r="Q1718" s="123" t="e">
        <f t="shared" si="130"/>
        <v>#N/A</v>
      </c>
      <c r="R1718" s="6" t="e">
        <f>VLOOKUP(E1718,'Billing Type Category'!A:C,3,0)*M1718</f>
        <v>#N/A</v>
      </c>
      <c r="S1718" s="6" t="e">
        <f>VLOOKUP($J1718,'Material category'!B:F,4,FALSE)*O1718</f>
        <v>#N/A</v>
      </c>
      <c r="T1718" s="6" t="e">
        <f t="shared" si="131"/>
        <v>#N/A</v>
      </c>
      <c r="U1718" s="6" t="e">
        <f t="shared" si="132"/>
        <v>#N/A</v>
      </c>
      <c r="V1718" s="2" t="e">
        <f>VLOOKUP($J1718,'Material category'!B:D,3,0)</f>
        <v>#N/A</v>
      </c>
      <c r="W1718" s="2" t="e">
        <f>VLOOKUP(G1718,'Cust Category'!A:C,3,0)</f>
        <v>#N/A</v>
      </c>
      <c r="X1718" s="2" t="e">
        <f>VLOOKUP(G1718,'Cust Category'!A:C,2,0)</f>
        <v>#N/A</v>
      </c>
      <c r="Y1718" s="31" t="e">
        <f t="shared" si="133"/>
        <v>#N/A</v>
      </c>
      <c r="Z1718" t="e">
        <f t="shared" si="134"/>
        <v>#N/A</v>
      </c>
    </row>
    <row r="1719" spans="1:26" hidden="1">
      <c r="A1719" s="179"/>
      <c r="B1719" s="178"/>
      <c r="C1719" s="178"/>
      <c r="D1719" s="178"/>
      <c r="E1719" s="178"/>
      <c r="F1719" s="178"/>
      <c r="G1719" s="178"/>
      <c r="H1719" s="178"/>
      <c r="I1719" s="178"/>
      <c r="J1719" s="178"/>
      <c r="K1719" s="178"/>
      <c r="L1719" s="180"/>
      <c r="M1719" s="181"/>
      <c r="N1719" s="2" t="e">
        <f>VLOOKUP($J1719,'Material category'!B:D,2,0)</f>
        <v>#N/A</v>
      </c>
      <c r="O1719" s="123" t="e">
        <f>VLOOKUP(E1719,'Billing Type Category'!A:C,3,0)*$L1719</f>
        <v>#N/A</v>
      </c>
      <c r="P1719" s="123" t="e">
        <f>VLOOKUP($J1719,'Material category'!B:F,5,FALSE)*O1719</f>
        <v>#N/A</v>
      </c>
      <c r="Q1719" s="123" t="e">
        <f t="shared" si="130"/>
        <v>#N/A</v>
      </c>
      <c r="R1719" s="6" t="e">
        <f>VLOOKUP(E1719,'Billing Type Category'!A:C,3,0)*M1719</f>
        <v>#N/A</v>
      </c>
      <c r="S1719" s="6" t="e">
        <f>VLOOKUP($J1719,'Material category'!B:F,4,FALSE)*O1719</f>
        <v>#N/A</v>
      </c>
      <c r="T1719" s="6" t="e">
        <f t="shared" si="131"/>
        <v>#N/A</v>
      </c>
      <c r="U1719" s="6" t="e">
        <f t="shared" si="132"/>
        <v>#N/A</v>
      </c>
      <c r="V1719" s="2" t="e">
        <f>VLOOKUP($J1719,'Material category'!B:D,3,0)</f>
        <v>#N/A</v>
      </c>
      <c r="W1719" s="2" t="e">
        <f>VLOOKUP(G1719,'Cust Category'!A:C,3,0)</f>
        <v>#N/A</v>
      </c>
      <c r="X1719" s="2" t="e">
        <f>VLOOKUP(G1719,'Cust Category'!A:C,2,0)</f>
        <v>#N/A</v>
      </c>
      <c r="Y1719" s="31" t="e">
        <f t="shared" si="133"/>
        <v>#N/A</v>
      </c>
      <c r="Z1719" t="e">
        <f t="shared" si="134"/>
        <v>#N/A</v>
      </c>
    </row>
    <row r="1720" spans="1:26" hidden="1">
      <c r="A1720" s="179"/>
      <c r="B1720" s="178"/>
      <c r="C1720" s="178"/>
      <c r="D1720" s="178"/>
      <c r="E1720" s="178"/>
      <c r="F1720" s="178"/>
      <c r="G1720" s="178"/>
      <c r="H1720" s="178"/>
      <c r="I1720" s="178"/>
      <c r="J1720" s="178"/>
      <c r="K1720" s="178"/>
      <c r="L1720" s="180"/>
      <c r="M1720" s="181"/>
      <c r="N1720" s="2" t="e">
        <f>VLOOKUP($J1720,'Material category'!B:D,2,0)</f>
        <v>#N/A</v>
      </c>
      <c r="O1720" s="123" t="e">
        <f>VLOOKUP(E1720,'Billing Type Category'!A:C,3,0)*$L1720</f>
        <v>#N/A</v>
      </c>
      <c r="P1720" s="123" t="e">
        <f>VLOOKUP($J1720,'Material category'!B:F,5,FALSE)*O1720</f>
        <v>#N/A</v>
      </c>
      <c r="Q1720" s="123" t="e">
        <f t="shared" si="130"/>
        <v>#N/A</v>
      </c>
      <c r="R1720" s="6" t="e">
        <f>VLOOKUP(E1720,'Billing Type Category'!A:C,3,0)*M1720</f>
        <v>#N/A</v>
      </c>
      <c r="S1720" s="6" t="e">
        <f>VLOOKUP($J1720,'Material category'!B:F,4,FALSE)*O1720</f>
        <v>#N/A</v>
      </c>
      <c r="T1720" s="6" t="e">
        <f t="shared" si="131"/>
        <v>#N/A</v>
      </c>
      <c r="U1720" s="6" t="e">
        <f t="shared" si="132"/>
        <v>#N/A</v>
      </c>
      <c r="V1720" s="2" t="e">
        <f>VLOOKUP($J1720,'Material category'!B:D,3,0)</f>
        <v>#N/A</v>
      </c>
      <c r="W1720" s="2" t="e">
        <f>VLOOKUP(G1720,'Cust Category'!A:C,3,0)</f>
        <v>#N/A</v>
      </c>
      <c r="X1720" s="2" t="e">
        <f>VLOOKUP(G1720,'Cust Category'!A:C,2,0)</f>
        <v>#N/A</v>
      </c>
      <c r="Y1720" s="31" t="e">
        <f t="shared" si="133"/>
        <v>#N/A</v>
      </c>
      <c r="Z1720" t="e">
        <f t="shared" si="134"/>
        <v>#N/A</v>
      </c>
    </row>
    <row r="1721" spans="1:26" hidden="1">
      <c r="A1721" s="179"/>
      <c r="B1721" s="178"/>
      <c r="C1721" s="178"/>
      <c r="D1721" s="178"/>
      <c r="E1721" s="178"/>
      <c r="F1721" s="178"/>
      <c r="G1721" s="178"/>
      <c r="H1721" s="178"/>
      <c r="I1721" s="178"/>
      <c r="J1721" s="178"/>
      <c r="K1721" s="178"/>
      <c r="L1721" s="180"/>
      <c r="M1721" s="181"/>
      <c r="N1721" s="2" t="e">
        <f>VLOOKUP($J1721,'Material category'!B:D,2,0)</f>
        <v>#N/A</v>
      </c>
      <c r="O1721" s="123" t="e">
        <f>VLOOKUP(E1721,'Billing Type Category'!A:C,3,0)*$L1721</f>
        <v>#N/A</v>
      </c>
      <c r="P1721" s="123" t="e">
        <f>VLOOKUP($J1721,'Material category'!B:F,5,FALSE)*O1721</f>
        <v>#N/A</v>
      </c>
      <c r="Q1721" s="123" t="e">
        <f t="shared" si="130"/>
        <v>#N/A</v>
      </c>
      <c r="R1721" s="6" t="e">
        <f>VLOOKUP(E1721,'Billing Type Category'!A:C,3,0)*M1721</f>
        <v>#N/A</v>
      </c>
      <c r="S1721" s="6" t="e">
        <f>VLOOKUP($J1721,'Material category'!B:F,4,FALSE)*O1721</f>
        <v>#N/A</v>
      </c>
      <c r="T1721" s="6" t="e">
        <f t="shared" si="131"/>
        <v>#N/A</v>
      </c>
      <c r="U1721" s="6" t="e">
        <f t="shared" si="132"/>
        <v>#N/A</v>
      </c>
      <c r="V1721" s="2" t="e">
        <f>VLOOKUP($J1721,'Material category'!B:D,3,0)</f>
        <v>#N/A</v>
      </c>
      <c r="W1721" s="2" t="e">
        <f>VLOOKUP(G1721,'Cust Category'!A:C,3,0)</f>
        <v>#N/A</v>
      </c>
      <c r="X1721" s="2" t="e">
        <f>VLOOKUP(G1721,'Cust Category'!A:C,2,0)</f>
        <v>#N/A</v>
      </c>
      <c r="Y1721" s="31" t="e">
        <f t="shared" si="133"/>
        <v>#N/A</v>
      </c>
      <c r="Z1721" t="e">
        <f t="shared" si="134"/>
        <v>#N/A</v>
      </c>
    </row>
    <row r="1722" spans="1:26" hidden="1">
      <c r="A1722" s="179"/>
      <c r="B1722" s="178"/>
      <c r="C1722" s="178"/>
      <c r="D1722" s="178"/>
      <c r="E1722" s="178"/>
      <c r="F1722" s="178"/>
      <c r="G1722" s="178"/>
      <c r="H1722" s="178"/>
      <c r="I1722" s="178"/>
      <c r="J1722" s="178"/>
      <c r="K1722" s="178"/>
      <c r="L1722" s="180"/>
      <c r="M1722" s="181"/>
      <c r="N1722" s="2" t="e">
        <f>VLOOKUP($J1722,'Material category'!B:D,2,0)</f>
        <v>#N/A</v>
      </c>
      <c r="O1722" s="123" t="e">
        <f>VLOOKUP(E1722,'Billing Type Category'!A:C,3,0)*$L1722</f>
        <v>#N/A</v>
      </c>
      <c r="P1722" s="123" t="e">
        <f>VLOOKUP($J1722,'Material category'!B:F,5,FALSE)*O1722</f>
        <v>#N/A</v>
      </c>
      <c r="Q1722" s="123" t="e">
        <f t="shared" si="130"/>
        <v>#N/A</v>
      </c>
      <c r="R1722" s="6" t="e">
        <f>VLOOKUP(E1722,'Billing Type Category'!A:C,3,0)*M1722</f>
        <v>#N/A</v>
      </c>
      <c r="S1722" s="6" t="e">
        <f>VLOOKUP($J1722,'Material category'!B:F,4,FALSE)*O1722</f>
        <v>#N/A</v>
      </c>
      <c r="T1722" s="6" t="e">
        <f t="shared" si="131"/>
        <v>#N/A</v>
      </c>
      <c r="U1722" s="6" t="e">
        <f t="shared" si="132"/>
        <v>#N/A</v>
      </c>
      <c r="V1722" s="2" t="e">
        <f>VLOOKUP($J1722,'Material category'!B:D,3,0)</f>
        <v>#N/A</v>
      </c>
      <c r="W1722" s="2" t="e">
        <f>VLOOKUP(G1722,'Cust Category'!A:C,3,0)</f>
        <v>#N/A</v>
      </c>
      <c r="X1722" s="2" t="e">
        <f>VLOOKUP(G1722,'Cust Category'!A:C,2,0)</f>
        <v>#N/A</v>
      </c>
      <c r="Y1722" s="31" t="e">
        <f t="shared" si="133"/>
        <v>#N/A</v>
      </c>
      <c r="Z1722" t="e">
        <f t="shared" si="134"/>
        <v>#N/A</v>
      </c>
    </row>
    <row r="1723" spans="1:26" hidden="1">
      <c r="A1723" s="179"/>
      <c r="B1723" s="178"/>
      <c r="C1723" s="178"/>
      <c r="D1723" s="178"/>
      <c r="E1723" s="178"/>
      <c r="F1723" s="178"/>
      <c r="G1723" s="178"/>
      <c r="H1723" s="178"/>
      <c r="I1723" s="178"/>
      <c r="J1723" s="178"/>
      <c r="K1723" s="178"/>
      <c r="L1723" s="180"/>
      <c r="M1723" s="181"/>
      <c r="N1723" s="2" t="e">
        <f>VLOOKUP($J1723,'Material category'!B:D,2,0)</f>
        <v>#N/A</v>
      </c>
      <c r="O1723" s="123" t="e">
        <f>VLOOKUP(E1723,'Billing Type Category'!A:C,3,0)*$L1723</f>
        <v>#N/A</v>
      </c>
      <c r="P1723" s="123" t="e">
        <f>VLOOKUP($J1723,'Material category'!B:F,5,FALSE)*O1723</f>
        <v>#N/A</v>
      </c>
      <c r="Q1723" s="123" t="e">
        <f t="shared" si="130"/>
        <v>#N/A</v>
      </c>
      <c r="R1723" s="6" t="e">
        <f>VLOOKUP(E1723,'Billing Type Category'!A:C,3,0)*M1723</f>
        <v>#N/A</v>
      </c>
      <c r="S1723" s="6" t="e">
        <f>VLOOKUP($J1723,'Material category'!B:F,4,FALSE)*O1723</f>
        <v>#N/A</v>
      </c>
      <c r="T1723" s="6" t="e">
        <f t="shared" si="131"/>
        <v>#N/A</v>
      </c>
      <c r="U1723" s="6" t="e">
        <f t="shared" si="132"/>
        <v>#N/A</v>
      </c>
      <c r="V1723" s="2" t="e">
        <f>VLOOKUP($J1723,'Material category'!B:D,3,0)</f>
        <v>#N/A</v>
      </c>
      <c r="W1723" s="2" t="e">
        <f>VLOOKUP(G1723,'Cust Category'!A:C,3,0)</f>
        <v>#N/A</v>
      </c>
      <c r="X1723" s="2" t="e">
        <f>VLOOKUP(G1723,'Cust Category'!A:C,2,0)</f>
        <v>#N/A</v>
      </c>
      <c r="Y1723" s="31" t="e">
        <f t="shared" si="133"/>
        <v>#N/A</v>
      </c>
      <c r="Z1723" t="e">
        <f t="shared" si="134"/>
        <v>#N/A</v>
      </c>
    </row>
    <row r="1724" spans="1:26" hidden="1">
      <c r="A1724" s="179"/>
      <c r="B1724" s="178"/>
      <c r="C1724" s="178"/>
      <c r="D1724" s="178"/>
      <c r="E1724" s="178"/>
      <c r="F1724" s="178"/>
      <c r="G1724" s="178"/>
      <c r="H1724" s="178"/>
      <c r="I1724" s="178"/>
      <c r="J1724" s="178"/>
      <c r="K1724" s="178"/>
      <c r="L1724" s="180"/>
      <c r="M1724" s="181"/>
      <c r="N1724" s="2" t="e">
        <f>VLOOKUP($J1724,'Material category'!B:D,2,0)</f>
        <v>#N/A</v>
      </c>
      <c r="O1724" s="123" t="e">
        <f>VLOOKUP(E1724,'Billing Type Category'!A:C,3,0)*$L1724</f>
        <v>#N/A</v>
      </c>
      <c r="P1724" s="123" t="e">
        <f>VLOOKUP($J1724,'Material category'!B:F,5,FALSE)*O1724</f>
        <v>#N/A</v>
      </c>
      <c r="Q1724" s="123" t="e">
        <f t="shared" si="130"/>
        <v>#N/A</v>
      </c>
      <c r="R1724" s="6" t="e">
        <f>VLOOKUP(E1724,'Billing Type Category'!A:C,3,0)*M1724</f>
        <v>#N/A</v>
      </c>
      <c r="S1724" s="6" t="e">
        <f>VLOOKUP($J1724,'Material category'!B:F,4,FALSE)*O1724</f>
        <v>#N/A</v>
      </c>
      <c r="T1724" s="6" t="e">
        <f t="shared" si="131"/>
        <v>#N/A</v>
      </c>
      <c r="U1724" s="6" t="e">
        <f t="shared" si="132"/>
        <v>#N/A</v>
      </c>
      <c r="V1724" s="2" t="e">
        <f>VLOOKUP($J1724,'Material category'!B:D,3,0)</f>
        <v>#N/A</v>
      </c>
      <c r="W1724" s="2" t="e">
        <f>VLOOKUP(G1724,'Cust Category'!A:C,3,0)</f>
        <v>#N/A</v>
      </c>
      <c r="X1724" s="2" t="e">
        <f>VLOOKUP(G1724,'Cust Category'!A:C,2,0)</f>
        <v>#N/A</v>
      </c>
      <c r="Y1724" s="31" t="e">
        <f t="shared" si="133"/>
        <v>#N/A</v>
      </c>
      <c r="Z1724" t="e">
        <f t="shared" si="134"/>
        <v>#N/A</v>
      </c>
    </row>
    <row r="1725" spans="1:26" hidden="1">
      <c r="A1725" s="179"/>
      <c r="B1725" s="178"/>
      <c r="C1725" s="178"/>
      <c r="D1725" s="178"/>
      <c r="E1725" s="178"/>
      <c r="F1725" s="178"/>
      <c r="G1725" s="178"/>
      <c r="H1725" s="178"/>
      <c r="I1725" s="178"/>
      <c r="J1725" s="178"/>
      <c r="K1725" s="178"/>
      <c r="L1725" s="180"/>
      <c r="M1725" s="181"/>
      <c r="N1725" s="2" t="e">
        <f>VLOOKUP($J1725,'Material category'!B:D,2,0)</f>
        <v>#N/A</v>
      </c>
      <c r="O1725" s="123" t="e">
        <f>VLOOKUP(E1725,'Billing Type Category'!A:C,3,0)*$L1725</f>
        <v>#N/A</v>
      </c>
      <c r="P1725" s="123" t="e">
        <f>VLOOKUP($J1725,'Material category'!B:F,5,FALSE)*O1725</f>
        <v>#N/A</v>
      </c>
      <c r="Q1725" s="123" t="e">
        <f t="shared" si="130"/>
        <v>#N/A</v>
      </c>
      <c r="R1725" s="6" t="e">
        <f>VLOOKUP(E1725,'Billing Type Category'!A:C,3,0)*M1725</f>
        <v>#N/A</v>
      </c>
      <c r="S1725" s="6" t="e">
        <f>VLOOKUP($J1725,'Material category'!B:F,4,FALSE)*O1725</f>
        <v>#N/A</v>
      </c>
      <c r="T1725" s="6" t="e">
        <f t="shared" si="131"/>
        <v>#N/A</v>
      </c>
      <c r="U1725" s="6" t="e">
        <f t="shared" si="132"/>
        <v>#N/A</v>
      </c>
      <c r="V1725" s="2" t="e">
        <f>VLOOKUP($J1725,'Material category'!B:D,3,0)</f>
        <v>#N/A</v>
      </c>
      <c r="W1725" s="2" t="e">
        <f>VLOOKUP(G1725,'Cust Category'!A:C,3,0)</f>
        <v>#N/A</v>
      </c>
      <c r="X1725" s="2" t="e">
        <f>VLOOKUP(G1725,'Cust Category'!A:C,2,0)</f>
        <v>#N/A</v>
      </c>
      <c r="Y1725" s="31" t="e">
        <f t="shared" si="133"/>
        <v>#N/A</v>
      </c>
      <c r="Z1725" t="e">
        <f t="shared" si="134"/>
        <v>#N/A</v>
      </c>
    </row>
    <row r="1726" spans="1:26" hidden="1">
      <c r="A1726" s="179"/>
      <c r="B1726" s="178"/>
      <c r="C1726" s="178"/>
      <c r="D1726" s="178"/>
      <c r="E1726" s="178"/>
      <c r="F1726" s="178"/>
      <c r="G1726" s="178"/>
      <c r="H1726" s="178"/>
      <c r="I1726" s="178"/>
      <c r="J1726" s="178"/>
      <c r="K1726" s="178"/>
      <c r="L1726" s="180"/>
      <c r="M1726" s="181"/>
      <c r="N1726" s="2" t="e">
        <f>VLOOKUP($J1726,'Material category'!B:D,2,0)</f>
        <v>#N/A</v>
      </c>
      <c r="O1726" s="123" t="e">
        <f>VLOOKUP(E1726,'Billing Type Category'!A:C,3,0)*$L1726</f>
        <v>#N/A</v>
      </c>
      <c r="P1726" s="123" t="e">
        <f>VLOOKUP($J1726,'Material category'!B:F,5,FALSE)*O1726</f>
        <v>#N/A</v>
      </c>
      <c r="Q1726" s="123" t="e">
        <f t="shared" si="130"/>
        <v>#N/A</v>
      </c>
      <c r="R1726" s="6" t="e">
        <f>VLOOKUP(E1726,'Billing Type Category'!A:C,3,0)*M1726</f>
        <v>#N/A</v>
      </c>
      <c r="S1726" s="6" t="e">
        <f>VLOOKUP($J1726,'Material category'!B:F,4,FALSE)*O1726</f>
        <v>#N/A</v>
      </c>
      <c r="T1726" s="6" t="e">
        <f t="shared" si="131"/>
        <v>#N/A</v>
      </c>
      <c r="U1726" s="6" t="e">
        <f t="shared" si="132"/>
        <v>#N/A</v>
      </c>
      <c r="V1726" s="2" t="e">
        <f>VLOOKUP($J1726,'Material category'!B:D,3,0)</f>
        <v>#N/A</v>
      </c>
      <c r="W1726" s="2" t="e">
        <f>VLOOKUP(G1726,'Cust Category'!A:C,3,0)</f>
        <v>#N/A</v>
      </c>
      <c r="X1726" s="2" t="e">
        <f>VLOOKUP(G1726,'Cust Category'!A:C,2,0)</f>
        <v>#N/A</v>
      </c>
      <c r="Y1726" s="31" t="e">
        <f t="shared" si="133"/>
        <v>#N/A</v>
      </c>
      <c r="Z1726" t="e">
        <f t="shared" si="134"/>
        <v>#N/A</v>
      </c>
    </row>
    <row r="1727" spans="1:26" hidden="1">
      <c r="A1727" s="179"/>
      <c r="B1727" s="178"/>
      <c r="C1727" s="178"/>
      <c r="D1727" s="178"/>
      <c r="E1727" s="178"/>
      <c r="F1727" s="178"/>
      <c r="G1727" s="178"/>
      <c r="H1727" s="178"/>
      <c r="I1727" s="178"/>
      <c r="J1727" s="178"/>
      <c r="K1727" s="178"/>
      <c r="L1727" s="180"/>
      <c r="M1727" s="181"/>
      <c r="N1727" s="2" t="e">
        <f>VLOOKUP($J1727,'Material category'!B:D,2,0)</f>
        <v>#N/A</v>
      </c>
      <c r="O1727" s="123" t="e">
        <f>VLOOKUP(E1727,'Billing Type Category'!A:C,3,0)*$L1727</f>
        <v>#N/A</v>
      </c>
      <c r="P1727" s="123" t="e">
        <f>VLOOKUP($J1727,'Material category'!B:F,5,FALSE)*O1727</f>
        <v>#N/A</v>
      </c>
      <c r="Q1727" s="123" t="e">
        <f t="shared" si="130"/>
        <v>#N/A</v>
      </c>
      <c r="R1727" s="6" t="e">
        <f>VLOOKUP(E1727,'Billing Type Category'!A:C,3,0)*M1727</f>
        <v>#N/A</v>
      </c>
      <c r="S1727" s="6" t="e">
        <f>VLOOKUP($J1727,'Material category'!B:F,4,FALSE)*O1727</f>
        <v>#N/A</v>
      </c>
      <c r="T1727" s="6" t="e">
        <f t="shared" si="131"/>
        <v>#N/A</v>
      </c>
      <c r="U1727" s="6" t="e">
        <f t="shared" si="132"/>
        <v>#N/A</v>
      </c>
      <c r="V1727" s="2" t="e">
        <f>VLOOKUP($J1727,'Material category'!B:D,3,0)</f>
        <v>#N/A</v>
      </c>
      <c r="W1727" s="2" t="e">
        <f>VLOOKUP(G1727,'Cust Category'!A:C,3,0)</f>
        <v>#N/A</v>
      </c>
      <c r="X1727" s="2" t="e">
        <f>VLOOKUP(G1727,'Cust Category'!A:C,2,0)</f>
        <v>#N/A</v>
      </c>
      <c r="Y1727" s="31" t="e">
        <f t="shared" si="133"/>
        <v>#N/A</v>
      </c>
      <c r="Z1727" t="e">
        <f t="shared" si="134"/>
        <v>#N/A</v>
      </c>
    </row>
    <row r="1728" spans="1:26" hidden="1">
      <c r="A1728" s="179"/>
      <c r="B1728" s="178"/>
      <c r="C1728" s="178"/>
      <c r="D1728" s="178"/>
      <c r="E1728" s="178"/>
      <c r="F1728" s="178"/>
      <c r="G1728" s="178"/>
      <c r="H1728" s="178"/>
      <c r="I1728" s="178"/>
      <c r="J1728" s="178"/>
      <c r="K1728" s="178"/>
      <c r="L1728" s="180"/>
      <c r="M1728" s="181"/>
      <c r="N1728" s="2" t="e">
        <f>VLOOKUP($J1728,'Material category'!B:D,2,0)</f>
        <v>#N/A</v>
      </c>
      <c r="O1728" s="123" t="e">
        <f>VLOOKUP(E1728,'Billing Type Category'!A:C,3,0)*$L1728</f>
        <v>#N/A</v>
      </c>
      <c r="P1728" s="123" t="e">
        <f>VLOOKUP($J1728,'Material category'!B:F,5,FALSE)*O1728</f>
        <v>#N/A</v>
      </c>
      <c r="Q1728" s="123" t="e">
        <f t="shared" si="130"/>
        <v>#N/A</v>
      </c>
      <c r="R1728" s="6" t="e">
        <f>VLOOKUP(E1728,'Billing Type Category'!A:C,3,0)*M1728</f>
        <v>#N/A</v>
      </c>
      <c r="S1728" s="6" t="e">
        <f>VLOOKUP($J1728,'Material category'!B:F,4,FALSE)*O1728</f>
        <v>#N/A</v>
      </c>
      <c r="T1728" s="6" t="e">
        <f t="shared" si="131"/>
        <v>#N/A</v>
      </c>
      <c r="U1728" s="6" t="e">
        <f t="shared" si="132"/>
        <v>#N/A</v>
      </c>
      <c r="V1728" s="2" t="e">
        <f>VLOOKUP($J1728,'Material category'!B:D,3,0)</f>
        <v>#N/A</v>
      </c>
      <c r="W1728" s="2" t="e">
        <f>VLOOKUP(G1728,'Cust Category'!A:C,3,0)</f>
        <v>#N/A</v>
      </c>
      <c r="X1728" s="2" t="e">
        <f>VLOOKUP(G1728,'Cust Category'!A:C,2,0)</f>
        <v>#N/A</v>
      </c>
      <c r="Y1728" s="31" t="e">
        <f t="shared" si="133"/>
        <v>#N/A</v>
      </c>
      <c r="Z1728" t="e">
        <f t="shared" si="134"/>
        <v>#N/A</v>
      </c>
    </row>
    <row r="1729" spans="1:26" hidden="1">
      <c r="A1729" s="179"/>
      <c r="B1729" s="178"/>
      <c r="C1729" s="178"/>
      <c r="D1729" s="178"/>
      <c r="E1729" s="178"/>
      <c r="F1729" s="178"/>
      <c r="G1729" s="178"/>
      <c r="H1729" s="178"/>
      <c r="I1729" s="178"/>
      <c r="J1729" s="178"/>
      <c r="K1729" s="178"/>
      <c r="L1729" s="180"/>
      <c r="M1729" s="181"/>
      <c r="N1729" s="2" t="e">
        <f>VLOOKUP($J1729,'Material category'!B:D,2,0)</f>
        <v>#N/A</v>
      </c>
      <c r="O1729" s="123" t="e">
        <f>VLOOKUP(E1729,'Billing Type Category'!A:C,3,0)*$L1729</f>
        <v>#N/A</v>
      </c>
      <c r="P1729" s="123" t="e">
        <f>VLOOKUP($J1729,'Material category'!B:F,5,FALSE)*O1729</f>
        <v>#N/A</v>
      </c>
      <c r="Q1729" s="123" t="e">
        <f t="shared" si="130"/>
        <v>#N/A</v>
      </c>
      <c r="R1729" s="6" t="e">
        <f>VLOOKUP(E1729,'Billing Type Category'!A:C,3,0)*M1729</f>
        <v>#N/A</v>
      </c>
      <c r="S1729" s="6" t="e">
        <f>VLOOKUP($J1729,'Material category'!B:F,4,FALSE)*O1729</f>
        <v>#N/A</v>
      </c>
      <c r="T1729" s="6" t="e">
        <f t="shared" si="131"/>
        <v>#N/A</v>
      </c>
      <c r="U1729" s="6" t="e">
        <f t="shared" si="132"/>
        <v>#N/A</v>
      </c>
      <c r="V1729" s="2" t="e">
        <f>VLOOKUP($J1729,'Material category'!B:D,3,0)</f>
        <v>#N/A</v>
      </c>
      <c r="W1729" s="2" t="e">
        <f>VLOOKUP(G1729,'Cust Category'!A:C,3,0)</f>
        <v>#N/A</v>
      </c>
      <c r="X1729" s="2" t="e">
        <f>VLOOKUP(G1729,'Cust Category'!A:C,2,0)</f>
        <v>#N/A</v>
      </c>
      <c r="Y1729" s="31" t="e">
        <f t="shared" si="133"/>
        <v>#N/A</v>
      </c>
      <c r="Z1729" t="e">
        <f t="shared" si="134"/>
        <v>#N/A</v>
      </c>
    </row>
    <row r="1730" spans="1:26" hidden="1">
      <c r="A1730" s="179"/>
      <c r="B1730" s="178"/>
      <c r="C1730" s="178"/>
      <c r="D1730" s="178"/>
      <c r="E1730" s="178"/>
      <c r="F1730" s="178"/>
      <c r="G1730" s="178"/>
      <c r="H1730" s="178"/>
      <c r="I1730" s="178"/>
      <c r="J1730" s="178"/>
      <c r="K1730" s="178"/>
      <c r="L1730" s="180"/>
      <c r="M1730" s="181"/>
      <c r="N1730" s="2" t="e">
        <f>VLOOKUP($J1730,'Material category'!B:D,2,0)</f>
        <v>#N/A</v>
      </c>
      <c r="O1730" s="123" t="e">
        <f>VLOOKUP(E1730,'Billing Type Category'!A:C,3,0)*$L1730</f>
        <v>#N/A</v>
      </c>
      <c r="P1730" s="123" t="e">
        <f>VLOOKUP($J1730,'Material category'!B:F,5,FALSE)*O1730</f>
        <v>#N/A</v>
      </c>
      <c r="Q1730" s="123" t="e">
        <f t="shared" ref="Q1730:Q1793" si="135">P1730-R1730</f>
        <v>#N/A</v>
      </c>
      <c r="R1730" s="6" t="e">
        <f>VLOOKUP(E1730,'Billing Type Category'!A:C,3,0)*M1730</f>
        <v>#N/A</v>
      </c>
      <c r="S1730" s="6" t="e">
        <f>VLOOKUP($J1730,'Material category'!B:F,4,FALSE)*O1730</f>
        <v>#N/A</v>
      </c>
      <c r="T1730" s="6" t="e">
        <f t="shared" ref="T1730:T1793" si="136">S1730*7/107</f>
        <v>#N/A</v>
      </c>
      <c r="U1730" s="6" t="e">
        <f t="shared" ref="U1730:U1793" si="137">R1730+T1730</f>
        <v>#N/A</v>
      </c>
      <c r="V1730" s="2" t="e">
        <f>VLOOKUP($J1730,'Material category'!B:D,3,0)</f>
        <v>#N/A</v>
      </c>
      <c r="W1730" s="2" t="e">
        <f>VLOOKUP(G1730,'Cust Category'!A:C,3,0)</f>
        <v>#N/A</v>
      </c>
      <c r="X1730" s="2" t="e">
        <f>VLOOKUP(G1730,'Cust Category'!A:C,2,0)</f>
        <v>#N/A</v>
      </c>
      <c r="Y1730" s="31" t="e">
        <f t="shared" ref="Y1730:Y1793" si="138">P1730/O1730</f>
        <v>#N/A</v>
      </c>
      <c r="Z1730" t="e">
        <f t="shared" ref="Z1730:Z1793" si="139">S1730/O1730</f>
        <v>#N/A</v>
      </c>
    </row>
    <row r="1731" spans="1:26" hidden="1">
      <c r="A1731" s="179"/>
      <c r="B1731" s="178"/>
      <c r="C1731" s="178"/>
      <c r="D1731" s="178"/>
      <c r="E1731" s="178"/>
      <c r="F1731" s="178"/>
      <c r="G1731" s="178"/>
      <c r="H1731" s="178"/>
      <c r="I1731" s="178"/>
      <c r="J1731" s="178"/>
      <c r="K1731" s="178"/>
      <c r="L1731" s="180"/>
      <c r="M1731" s="181"/>
      <c r="N1731" s="2" t="e">
        <f>VLOOKUP($J1731,'Material category'!B:D,2,0)</f>
        <v>#N/A</v>
      </c>
      <c r="O1731" s="123" t="e">
        <f>VLOOKUP(E1731,'Billing Type Category'!A:C,3,0)*$L1731</f>
        <v>#N/A</v>
      </c>
      <c r="P1731" s="123" t="e">
        <f>VLOOKUP($J1731,'Material category'!B:F,5,FALSE)*O1731</f>
        <v>#N/A</v>
      </c>
      <c r="Q1731" s="123" t="e">
        <f t="shared" si="135"/>
        <v>#N/A</v>
      </c>
      <c r="R1731" s="6" t="e">
        <f>VLOOKUP(E1731,'Billing Type Category'!A:C,3,0)*M1731</f>
        <v>#N/A</v>
      </c>
      <c r="S1731" s="6" t="e">
        <f>VLOOKUP($J1731,'Material category'!B:F,4,FALSE)*O1731</f>
        <v>#N/A</v>
      </c>
      <c r="T1731" s="6" t="e">
        <f t="shared" si="136"/>
        <v>#N/A</v>
      </c>
      <c r="U1731" s="6" t="e">
        <f t="shared" si="137"/>
        <v>#N/A</v>
      </c>
      <c r="V1731" s="2" t="e">
        <f>VLOOKUP($J1731,'Material category'!B:D,3,0)</f>
        <v>#N/A</v>
      </c>
      <c r="W1731" s="2" t="e">
        <f>VLOOKUP(G1731,'Cust Category'!A:C,3,0)</f>
        <v>#N/A</v>
      </c>
      <c r="X1731" s="2" t="e">
        <f>VLOOKUP(G1731,'Cust Category'!A:C,2,0)</f>
        <v>#N/A</v>
      </c>
      <c r="Y1731" s="31" t="e">
        <f t="shared" si="138"/>
        <v>#N/A</v>
      </c>
      <c r="Z1731" t="e">
        <f t="shared" si="139"/>
        <v>#N/A</v>
      </c>
    </row>
    <row r="1732" spans="1:26" hidden="1">
      <c r="A1732" s="179"/>
      <c r="B1732" s="178"/>
      <c r="C1732" s="178"/>
      <c r="D1732" s="178"/>
      <c r="E1732" s="178"/>
      <c r="F1732" s="178"/>
      <c r="G1732" s="178"/>
      <c r="H1732" s="178"/>
      <c r="I1732" s="178"/>
      <c r="J1732" s="178"/>
      <c r="K1732" s="178"/>
      <c r="L1732" s="180"/>
      <c r="M1732" s="181"/>
      <c r="N1732" s="2" t="e">
        <f>VLOOKUP($J1732,'Material category'!B:D,2,0)</f>
        <v>#N/A</v>
      </c>
      <c r="O1732" s="123" t="e">
        <f>VLOOKUP(E1732,'Billing Type Category'!A:C,3,0)*$L1732</f>
        <v>#N/A</v>
      </c>
      <c r="P1732" s="123" t="e">
        <f>VLOOKUP($J1732,'Material category'!B:F,5,FALSE)*O1732</f>
        <v>#N/A</v>
      </c>
      <c r="Q1732" s="123" t="e">
        <f t="shared" si="135"/>
        <v>#N/A</v>
      </c>
      <c r="R1732" s="6" t="e">
        <f>VLOOKUP(E1732,'Billing Type Category'!A:C,3,0)*M1732</f>
        <v>#N/A</v>
      </c>
      <c r="S1732" s="6" t="e">
        <f>VLOOKUP($J1732,'Material category'!B:F,4,FALSE)*O1732</f>
        <v>#N/A</v>
      </c>
      <c r="T1732" s="6" t="e">
        <f t="shared" si="136"/>
        <v>#N/A</v>
      </c>
      <c r="U1732" s="6" t="e">
        <f t="shared" si="137"/>
        <v>#N/A</v>
      </c>
      <c r="V1732" s="2" t="e">
        <f>VLOOKUP($J1732,'Material category'!B:D,3,0)</f>
        <v>#N/A</v>
      </c>
      <c r="W1732" s="2" t="e">
        <f>VLOOKUP(G1732,'Cust Category'!A:C,3,0)</f>
        <v>#N/A</v>
      </c>
      <c r="X1732" s="2" t="e">
        <f>VLOOKUP(G1732,'Cust Category'!A:C,2,0)</f>
        <v>#N/A</v>
      </c>
      <c r="Y1732" s="31" t="e">
        <f t="shared" si="138"/>
        <v>#N/A</v>
      </c>
      <c r="Z1732" t="e">
        <f t="shared" si="139"/>
        <v>#N/A</v>
      </c>
    </row>
    <row r="1733" spans="1:26" hidden="1">
      <c r="A1733" s="179"/>
      <c r="B1733" s="178"/>
      <c r="C1733" s="178"/>
      <c r="D1733" s="178"/>
      <c r="E1733" s="178"/>
      <c r="F1733" s="178"/>
      <c r="G1733" s="178"/>
      <c r="H1733" s="178"/>
      <c r="I1733" s="178"/>
      <c r="J1733" s="178"/>
      <c r="K1733" s="178"/>
      <c r="L1733" s="180"/>
      <c r="M1733" s="181"/>
      <c r="N1733" s="2" t="e">
        <f>VLOOKUP($J1733,'Material category'!B:D,2,0)</f>
        <v>#N/A</v>
      </c>
      <c r="O1733" s="123" t="e">
        <f>VLOOKUP(E1733,'Billing Type Category'!A:C,3,0)*$L1733</f>
        <v>#N/A</v>
      </c>
      <c r="P1733" s="123" t="e">
        <f>VLOOKUP($J1733,'Material category'!B:F,5,FALSE)*O1733</f>
        <v>#N/A</v>
      </c>
      <c r="Q1733" s="123" t="e">
        <f t="shared" si="135"/>
        <v>#N/A</v>
      </c>
      <c r="R1733" s="6" t="e">
        <f>VLOOKUP(E1733,'Billing Type Category'!A:C,3,0)*M1733</f>
        <v>#N/A</v>
      </c>
      <c r="S1733" s="6" t="e">
        <f>VLOOKUP($J1733,'Material category'!B:F,4,FALSE)*O1733</f>
        <v>#N/A</v>
      </c>
      <c r="T1733" s="6" t="e">
        <f t="shared" si="136"/>
        <v>#N/A</v>
      </c>
      <c r="U1733" s="6" t="e">
        <f t="shared" si="137"/>
        <v>#N/A</v>
      </c>
      <c r="V1733" s="2" t="e">
        <f>VLOOKUP($J1733,'Material category'!B:D,3,0)</f>
        <v>#N/A</v>
      </c>
      <c r="W1733" s="2" t="e">
        <f>VLOOKUP(G1733,'Cust Category'!A:C,3,0)</f>
        <v>#N/A</v>
      </c>
      <c r="X1733" s="2" t="e">
        <f>VLOOKUP(G1733,'Cust Category'!A:C,2,0)</f>
        <v>#N/A</v>
      </c>
      <c r="Y1733" s="31" t="e">
        <f t="shared" si="138"/>
        <v>#N/A</v>
      </c>
      <c r="Z1733" t="e">
        <f t="shared" si="139"/>
        <v>#N/A</v>
      </c>
    </row>
    <row r="1734" spans="1:26" hidden="1">
      <c r="A1734" s="179"/>
      <c r="B1734" s="178"/>
      <c r="C1734" s="178"/>
      <c r="D1734" s="178"/>
      <c r="E1734" s="178"/>
      <c r="F1734" s="178"/>
      <c r="G1734" s="178"/>
      <c r="H1734" s="178"/>
      <c r="I1734" s="178"/>
      <c r="J1734" s="178"/>
      <c r="K1734" s="178"/>
      <c r="L1734" s="180"/>
      <c r="M1734" s="181"/>
      <c r="N1734" s="2" t="e">
        <f>VLOOKUP($J1734,'Material category'!B:D,2,0)</f>
        <v>#N/A</v>
      </c>
      <c r="O1734" s="123" t="e">
        <f>VLOOKUP(E1734,'Billing Type Category'!A:C,3,0)*$L1734</f>
        <v>#N/A</v>
      </c>
      <c r="P1734" s="123" t="e">
        <f>VLOOKUP($J1734,'Material category'!B:F,5,FALSE)*O1734</f>
        <v>#N/A</v>
      </c>
      <c r="Q1734" s="123" t="e">
        <f t="shared" si="135"/>
        <v>#N/A</v>
      </c>
      <c r="R1734" s="6" t="e">
        <f>VLOOKUP(E1734,'Billing Type Category'!A:C,3,0)*M1734</f>
        <v>#N/A</v>
      </c>
      <c r="S1734" s="6" t="e">
        <f>VLOOKUP($J1734,'Material category'!B:F,4,FALSE)*O1734</f>
        <v>#N/A</v>
      </c>
      <c r="T1734" s="6" t="e">
        <f t="shared" si="136"/>
        <v>#N/A</v>
      </c>
      <c r="U1734" s="6" t="e">
        <f t="shared" si="137"/>
        <v>#N/A</v>
      </c>
      <c r="V1734" s="2" t="e">
        <f>VLOOKUP($J1734,'Material category'!B:D,3,0)</f>
        <v>#N/A</v>
      </c>
      <c r="W1734" s="2" t="e">
        <f>VLOOKUP(G1734,'Cust Category'!A:C,3,0)</f>
        <v>#N/A</v>
      </c>
      <c r="X1734" s="2" t="e">
        <f>VLOOKUP(G1734,'Cust Category'!A:C,2,0)</f>
        <v>#N/A</v>
      </c>
      <c r="Y1734" s="31" t="e">
        <f t="shared" si="138"/>
        <v>#N/A</v>
      </c>
      <c r="Z1734" t="e">
        <f t="shared" si="139"/>
        <v>#N/A</v>
      </c>
    </row>
    <row r="1735" spans="1:26" hidden="1">
      <c r="A1735" s="179"/>
      <c r="B1735" s="178"/>
      <c r="C1735" s="178"/>
      <c r="D1735" s="178"/>
      <c r="E1735" s="178"/>
      <c r="F1735" s="178"/>
      <c r="G1735" s="178"/>
      <c r="H1735" s="178"/>
      <c r="I1735" s="178"/>
      <c r="J1735" s="178"/>
      <c r="K1735" s="178"/>
      <c r="L1735" s="180"/>
      <c r="M1735" s="181"/>
      <c r="N1735" s="2" t="e">
        <f>VLOOKUP($J1735,'Material category'!B:D,2,0)</f>
        <v>#N/A</v>
      </c>
      <c r="O1735" s="123" t="e">
        <f>VLOOKUP(E1735,'Billing Type Category'!A:C,3,0)*$L1735</f>
        <v>#N/A</v>
      </c>
      <c r="P1735" s="123" t="e">
        <f>VLOOKUP($J1735,'Material category'!B:F,5,FALSE)*O1735</f>
        <v>#N/A</v>
      </c>
      <c r="Q1735" s="123" t="e">
        <f t="shared" si="135"/>
        <v>#N/A</v>
      </c>
      <c r="R1735" s="6" t="e">
        <f>VLOOKUP(E1735,'Billing Type Category'!A:C,3,0)*M1735</f>
        <v>#N/A</v>
      </c>
      <c r="S1735" s="6" t="e">
        <f>VLOOKUP($J1735,'Material category'!B:F,4,FALSE)*O1735</f>
        <v>#N/A</v>
      </c>
      <c r="T1735" s="6" t="e">
        <f t="shared" si="136"/>
        <v>#N/A</v>
      </c>
      <c r="U1735" s="6" t="e">
        <f t="shared" si="137"/>
        <v>#N/A</v>
      </c>
      <c r="V1735" s="2" t="e">
        <f>VLOOKUP($J1735,'Material category'!B:D,3,0)</f>
        <v>#N/A</v>
      </c>
      <c r="W1735" s="2" t="e">
        <f>VLOOKUP(G1735,'Cust Category'!A:C,3,0)</f>
        <v>#N/A</v>
      </c>
      <c r="X1735" s="2" t="e">
        <f>VLOOKUP(G1735,'Cust Category'!A:C,2,0)</f>
        <v>#N/A</v>
      </c>
      <c r="Y1735" s="31" t="e">
        <f t="shared" si="138"/>
        <v>#N/A</v>
      </c>
      <c r="Z1735" t="e">
        <f t="shared" si="139"/>
        <v>#N/A</v>
      </c>
    </row>
    <row r="1736" spans="1:26" hidden="1">
      <c r="A1736" s="179"/>
      <c r="B1736" s="178"/>
      <c r="C1736" s="178"/>
      <c r="D1736" s="178"/>
      <c r="E1736" s="178"/>
      <c r="F1736" s="178"/>
      <c r="G1736" s="178"/>
      <c r="H1736" s="178"/>
      <c r="I1736" s="178"/>
      <c r="J1736" s="178"/>
      <c r="K1736" s="178"/>
      <c r="L1736" s="180"/>
      <c r="M1736" s="181"/>
      <c r="N1736" s="2" t="e">
        <f>VLOOKUP($J1736,'Material category'!B:D,2,0)</f>
        <v>#N/A</v>
      </c>
      <c r="O1736" s="123" t="e">
        <f>VLOOKUP(E1736,'Billing Type Category'!A:C,3,0)*$L1736</f>
        <v>#N/A</v>
      </c>
      <c r="P1736" s="123" t="e">
        <f>VLOOKUP($J1736,'Material category'!B:F,5,FALSE)*O1736</f>
        <v>#N/A</v>
      </c>
      <c r="Q1736" s="123" t="e">
        <f t="shared" si="135"/>
        <v>#N/A</v>
      </c>
      <c r="R1736" s="6" t="e">
        <f>VLOOKUP(E1736,'Billing Type Category'!A:C,3,0)*M1736</f>
        <v>#N/A</v>
      </c>
      <c r="S1736" s="6" t="e">
        <f>VLOOKUP($J1736,'Material category'!B:F,4,FALSE)*O1736</f>
        <v>#N/A</v>
      </c>
      <c r="T1736" s="6" t="e">
        <f t="shared" si="136"/>
        <v>#N/A</v>
      </c>
      <c r="U1736" s="6" t="e">
        <f t="shared" si="137"/>
        <v>#N/A</v>
      </c>
      <c r="V1736" s="2" t="e">
        <f>VLOOKUP($J1736,'Material category'!B:D,3,0)</f>
        <v>#N/A</v>
      </c>
      <c r="W1736" s="2" t="e">
        <f>VLOOKUP(G1736,'Cust Category'!A:C,3,0)</f>
        <v>#N/A</v>
      </c>
      <c r="X1736" s="2" t="e">
        <f>VLOOKUP(G1736,'Cust Category'!A:C,2,0)</f>
        <v>#N/A</v>
      </c>
      <c r="Y1736" s="31" t="e">
        <f t="shared" si="138"/>
        <v>#N/A</v>
      </c>
      <c r="Z1736" t="e">
        <f t="shared" si="139"/>
        <v>#N/A</v>
      </c>
    </row>
    <row r="1737" spans="1:26" hidden="1">
      <c r="A1737" s="179"/>
      <c r="B1737" s="178"/>
      <c r="C1737" s="178"/>
      <c r="D1737" s="178"/>
      <c r="E1737" s="178"/>
      <c r="F1737" s="178"/>
      <c r="G1737" s="178"/>
      <c r="H1737" s="178"/>
      <c r="I1737" s="178"/>
      <c r="J1737" s="178"/>
      <c r="K1737" s="178"/>
      <c r="L1737" s="180"/>
      <c r="M1737" s="181"/>
      <c r="N1737" s="2" t="e">
        <f>VLOOKUP($J1737,'Material category'!B:D,2,0)</f>
        <v>#N/A</v>
      </c>
      <c r="O1737" s="123" t="e">
        <f>VLOOKUP(E1737,'Billing Type Category'!A:C,3,0)*$L1737</f>
        <v>#N/A</v>
      </c>
      <c r="P1737" s="123" t="e">
        <f>VLOOKUP($J1737,'Material category'!B:F,5,FALSE)*O1737</f>
        <v>#N/A</v>
      </c>
      <c r="Q1737" s="123" t="e">
        <f t="shared" si="135"/>
        <v>#N/A</v>
      </c>
      <c r="R1737" s="6" t="e">
        <f>VLOOKUP(E1737,'Billing Type Category'!A:C,3,0)*M1737</f>
        <v>#N/A</v>
      </c>
      <c r="S1737" s="6" t="e">
        <f>VLOOKUP($J1737,'Material category'!B:F,4,FALSE)*O1737</f>
        <v>#N/A</v>
      </c>
      <c r="T1737" s="6" t="e">
        <f t="shared" si="136"/>
        <v>#N/A</v>
      </c>
      <c r="U1737" s="6" t="e">
        <f t="shared" si="137"/>
        <v>#N/A</v>
      </c>
      <c r="V1737" s="2" t="e">
        <f>VLOOKUP($J1737,'Material category'!B:D,3,0)</f>
        <v>#N/A</v>
      </c>
      <c r="W1737" s="2" t="e">
        <f>VLOOKUP(G1737,'Cust Category'!A:C,3,0)</f>
        <v>#N/A</v>
      </c>
      <c r="X1737" s="2" t="e">
        <f>VLOOKUP(G1737,'Cust Category'!A:C,2,0)</f>
        <v>#N/A</v>
      </c>
      <c r="Y1737" s="31" t="e">
        <f t="shared" si="138"/>
        <v>#N/A</v>
      </c>
      <c r="Z1737" t="e">
        <f t="shared" si="139"/>
        <v>#N/A</v>
      </c>
    </row>
    <row r="1738" spans="1:26" hidden="1">
      <c r="A1738" s="179"/>
      <c r="B1738" s="178"/>
      <c r="C1738" s="178"/>
      <c r="D1738" s="178"/>
      <c r="E1738" s="178"/>
      <c r="F1738" s="178"/>
      <c r="G1738" s="178"/>
      <c r="H1738" s="178"/>
      <c r="I1738" s="178"/>
      <c r="J1738" s="178"/>
      <c r="K1738" s="178"/>
      <c r="L1738" s="180"/>
      <c r="M1738" s="181"/>
      <c r="N1738" s="2" t="e">
        <f>VLOOKUP($J1738,'Material category'!B:D,2,0)</f>
        <v>#N/A</v>
      </c>
      <c r="O1738" s="123" t="e">
        <f>VLOOKUP(E1738,'Billing Type Category'!A:C,3,0)*$L1738</f>
        <v>#N/A</v>
      </c>
      <c r="P1738" s="123" t="e">
        <f>VLOOKUP($J1738,'Material category'!B:F,5,FALSE)*O1738</f>
        <v>#N/A</v>
      </c>
      <c r="Q1738" s="123" t="e">
        <f t="shared" si="135"/>
        <v>#N/A</v>
      </c>
      <c r="R1738" s="6" t="e">
        <f>VLOOKUP(E1738,'Billing Type Category'!A:C,3,0)*M1738</f>
        <v>#N/A</v>
      </c>
      <c r="S1738" s="6" t="e">
        <f>VLOOKUP($J1738,'Material category'!B:F,4,FALSE)*O1738</f>
        <v>#N/A</v>
      </c>
      <c r="T1738" s="6" t="e">
        <f t="shared" si="136"/>
        <v>#N/A</v>
      </c>
      <c r="U1738" s="6" t="e">
        <f t="shared" si="137"/>
        <v>#N/A</v>
      </c>
      <c r="V1738" s="2" t="e">
        <f>VLOOKUP($J1738,'Material category'!B:D,3,0)</f>
        <v>#N/A</v>
      </c>
      <c r="W1738" s="2" t="e">
        <f>VLOOKUP(G1738,'Cust Category'!A:C,3,0)</f>
        <v>#N/A</v>
      </c>
      <c r="X1738" s="2" t="e">
        <f>VLOOKUP(G1738,'Cust Category'!A:C,2,0)</f>
        <v>#N/A</v>
      </c>
      <c r="Y1738" s="31" t="e">
        <f t="shared" si="138"/>
        <v>#N/A</v>
      </c>
      <c r="Z1738" t="e">
        <f t="shared" si="139"/>
        <v>#N/A</v>
      </c>
    </row>
    <row r="1739" spans="1:26" hidden="1">
      <c r="A1739" s="179"/>
      <c r="B1739" s="178"/>
      <c r="C1739" s="178"/>
      <c r="D1739" s="178"/>
      <c r="E1739" s="178"/>
      <c r="F1739" s="178"/>
      <c r="G1739" s="178"/>
      <c r="H1739" s="178"/>
      <c r="I1739" s="178"/>
      <c r="J1739" s="178"/>
      <c r="K1739" s="178"/>
      <c r="L1739" s="180"/>
      <c r="M1739" s="181"/>
      <c r="N1739" s="2" t="e">
        <f>VLOOKUP($J1739,'Material category'!B:D,2,0)</f>
        <v>#N/A</v>
      </c>
      <c r="O1739" s="123" t="e">
        <f>VLOOKUP(E1739,'Billing Type Category'!A:C,3,0)*$L1739</f>
        <v>#N/A</v>
      </c>
      <c r="P1739" s="123" t="e">
        <f>VLOOKUP($J1739,'Material category'!B:F,5,FALSE)*O1739</f>
        <v>#N/A</v>
      </c>
      <c r="Q1739" s="123" t="e">
        <f t="shared" si="135"/>
        <v>#N/A</v>
      </c>
      <c r="R1739" s="6" t="e">
        <f>VLOOKUP(E1739,'Billing Type Category'!A:C,3,0)*M1739</f>
        <v>#N/A</v>
      </c>
      <c r="S1739" s="6" t="e">
        <f>VLOOKUP($J1739,'Material category'!B:F,4,FALSE)*O1739</f>
        <v>#N/A</v>
      </c>
      <c r="T1739" s="6" t="e">
        <f t="shared" si="136"/>
        <v>#N/A</v>
      </c>
      <c r="U1739" s="6" t="e">
        <f t="shared" si="137"/>
        <v>#N/A</v>
      </c>
      <c r="V1739" s="2" t="e">
        <f>VLOOKUP($J1739,'Material category'!B:D,3,0)</f>
        <v>#N/A</v>
      </c>
      <c r="W1739" s="2" t="e">
        <f>VLOOKUP(G1739,'Cust Category'!A:C,3,0)</f>
        <v>#N/A</v>
      </c>
      <c r="X1739" s="2" t="e">
        <f>VLOOKUP(G1739,'Cust Category'!A:C,2,0)</f>
        <v>#N/A</v>
      </c>
      <c r="Y1739" s="31" t="e">
        <f t="shared" si="138"/>
        <v>#N/A</v>
      </c>
      <c r="Z1739" t="e">
        <f t="shared" si="139"/>
        <v>#N/A</v>
      </c>
    </row>
    <row r="1740" spans="1:26" hidden="1">
      <c r="A1740" s="179"/>
      <c r="B1740" s="178"/>
      <c r="C1740" s="178"/>
      <c r="D1740" s="178"/>
      <c r="E1740" s="178"/>
      <c r="F1740" s="178"/>
      <c r="G1740" s="178"/>
      <c r="H1740" s="178"/>
      <c r="I1740" s="178"/>
      <c r="J1740" s="178"/>
      <c r="K1740" s="178"/>
      <c r="L1740" s="180"/>
      <c r="M1740" s="181"/>
      <c r="N1740" s="2" t="e">
        <f>VLOOKUP($J1740,'Material category'!B:D,2,0)</f>
        <v>#N/A</v>
      </c>
      <c r="O1740" s="123" t="e">
        <f>VLOOKUP(E1740,'Billing Type Category'!A:C,3,0)*$L1740</f>
        <v>#N/A</v>
      </c>
      <c r="P1740" s="123" t="e">
        <f>VLOOKUP($J1740,'Material category'!B:F,5,FALSE)*O1740</f>
        <v>#N/A</v>
      </c>
      <c r="Q1740" s="123" t="e">
        <f t="shared" si="135"/>
        <v>#N/A</v>
      </c>
      <c r="R1740" s="6" t="e">
        <f>VLOOKUP(E1740,'Billing Type Category'!A:C,3,0)*M1740</f>
        <v>#N/A</v>
      </c>
      <c r="S1740" s="6" t="e">
        <f>VLOOKUP($J1740,'Material category'!B:F,4,FALSE)*O1740</f>
        <v>#N/A</v>
      </c>
      <c r="T1740" s="6" t="e">
        <f t="shared" si="136"/>
        <v>#N/A</v>
      </c>
      <c r="U1740" s="6" t="e">
        <f t="shared" si="137"/>
        <v>#N/A</v>
      </c>
      <c r="V1740" s="2" t="e">
        <f>VLOOKUP($J1740,'Material category'!B:D,3,0)</f>
        <v>#N/A</v>
      </c>
      <c r="W1740" s="2" t="e">
        <f>VLOOKUP(G1740,'Cust Category'!A:C,3,0)</f>
        <v>#N/A</v>
      </c>
      <c r="X1740" s="2" t="e">
        <f>VLOOKUP(G1740,'Cust Category'!A:C,2,0)</f>
        <v>#N/A</v>
      </c>
      <c r="Y1740" s="31" t="e">
        <f t="shared" si="138"/>
        <v>#N/A</v>
      </c>
      <c r="Z1740" t="e">
        <f t="shared" si="139"/>
        <v>#N/A</v>
      </c>
    </row>
    <row r="1741" spans="1:26" hidden="1">
      <c r="A1741" s="179"/>
      <c r="B1741" s="178"/>
      <c r="C1741" s="178"/>
      <c r="D1741" s="178"/>
      <c r="E1741" s="178"/>
      <c r="F1741" s="178"/>
      <c r="G1741" s="178"/>
      <c r="H1741" s="178"/>
      <c r="I1741" s="178"/>
      <c r="J1741" s="178"/>
      <c r="K1741" s="178"/>
      <c r="L1741" s="180"/>
      <c r="M1741" s="181"/>
      <c r="N1741" s="2" t="e">
        <f>VLOOKUP($J1741,'Material category'!B:D,2,0)</f>
        <v>#N/A</v>
      </c>
      <c r="O1741" s="123" t="e">
        <f>VLOOKUP(E1741,'Billing Type Category'!A:C,3,0)*$L1741</f>
        <v>#N/A</v>
      </c>
      <c r="P1741" s="123" t="e">
        <f>VLOOKUP($J1741,'Material category'!B:F,5,FALSE)*O1741</f>
        <v>#N/A</v>
      </c>
      <c r="Q1741" s="123" t="e">
        <f t="shared" si="135"/>
        <v>#N/A</v>
      </c>
      <c r="R1741" s="6" t="e">
        <f>VLOOKUP(E1741,'Billing Type Category'!A:C,3,0)*M1741</f>
        <v>#N/A</v>
      </c>
      <c r="S1741" s="6" t="e">
        <f>VLOOKUP($J1741,'Material category'!B:F,4,FALSE)*O1741</f>
        <v>#N/A</v>
      </c>
      <c r="T1741" s="6" t="e">
        <f t="shared" si="136"/>
        <v>#N/A</v>
      </c>
      <c r="U1741" s="6" t="e">
        <f t="shared" si="137"/>
        <v>#N/A</v>
      </c>
      <c r="V1741" s="2" t="e">
        <f>VLOOKUP($J1741,'Material category'!B:D,3,0)</f>
        <v>#N/A</v>
      </c>
      <c r="W1741" s="2" t="e">
        <f>VLOOKUP(G1741,'Cust Category'!A:C,3,0)</f>
        <v>#N/A</v>
      </c>
      <c r="X1741" s="2" t="e">
        <f>VLOOKUP(G1741,'Cust Category'!A:C,2,0)</f>
        <v>#N/A</v>
      </c>
      <c r="Y1741" s="31" t="e">
        <f t="shared" si="138"/>
        <v>#N/A</v>
      </c>
      <c r="Z1741" t="e">
        <f t="shared" si="139"/>
        <v>#N/A</v>
      </c>
    </row>
    <row r="1742" spans="1:26" hidden="1">
      <c r="A1742" s="179"/>
      <c r="B1742" s="178"/>
      <c r="C1742" s="178"/>
      <c r="D1742" s="178"/>
      <c r="E1742" s="178"/>
      <c r="F1742" s="178"/>
      <c r="G1742" s="178"/>
      <c r="H1742" s="178"/>
      <c r="I1742" s="178"/>
      <c r="J1742" s="178"/>
      <c r="K1742" s="178"/>
      <c r="L1742" s="180"/>
      <c r="M1742" s="181"/>
      <c r="N1742" s="2" t="e">
        <f>VLOOKUP($J1742,'Material category'!B:D,2,0)</f>
        <v>#N/A</v>
      </c>
      <c r="O1742" s="123" t="e">
        <f>VLOOKUP(E1742,'Billing Type Category'!A:C,3,0)*$L1742</f>
        <v>#N/A</v>
      </c>
      <c r="P1742" s="123" t="e">
        <f>VLOOKUP($J1742,'Material category'!B:F,5,FALSE)*O1742</f>
        <v>#N/A</v>
      </c>
      <c r="Q1742" s="123" t="e">
        <f t="shared" si="135"/>
        <v>#N/A</v>
      </c>
      <c r="R1742" s="6" t="e">
        <f>VLOOKUP(E1742,'Billing Type Category'!A:C,3,0)*M1742</f>
        <v>#N/A</v>
      </c>
      <c r="S1742" s="6" t="e">
        <f>VLOOKUP($J1742,'Material category'!B:F,4,FALSE)*O1742</f>
        <v>#N/A</v>
      </c>
      <c r="T1742" s="6" t="e">
        <f t="shared" si="136"/>
        <v>#N/A</v>
      </c>
      <c r="U1742" s="6" t="e">
        <f t="shared" si="137"/>
        <v>#N/A</v>
      </c>
      <c r="V1742" s="2" t="e">
        <f>VLOOKUP($J1742,'Material category'!B:D,3,0)</f>
        <v>#N/A</v>
      </c>
      <c r="W1742" s="2" t="e">
        <f>VLOOKUP(G1742,'Cust Category'!A:C,3,0)</f>
        <v>#N/A</v>
      </c>
      <c r="X1742" s="2" t="e">
        <f>VLOOKUP(G1742,'Cust Category'!A:C,2,0)</f>
        <v>#N/A</v>
      </c>
      <c r="Y1742" s="31" t="e">
        <f t="shared" si="138"/>
        <v>#N/A</v>
      </c>
      <c r="Z1742" t="e">
        <f t="shared" si="139"/>
        <v>#N/A</v>
      </c>
    </row>
    <row r="1743" spans="1:26" hidden="1">
      <c r="A1743" s="179"/>
      <c r="B1743" s="178"/>
      <c r="C1743" s="178"/>
      <c r="D1743" s="178"/>
      <c r="E1743" s="178"/>
      <c r="F1743" s="178"/>
      <c r="G1743" s="178"/>
      <c r="H1743" s="178"/>
      <c r="I1743" s="178"/>
      <c r="J1743" s="178"/>
      <c r="K1743" s="178"/>
      <c r="L1743" s="180"/>
      <c r="M1743" s="181"/>
      <c r="N1743" s="2" t="e">
        <f>VLOOKUP($J1743,'Material category'!B:D,2,0)</f>
        <v>#N/A</v>
      </c>
      <c r="O1743" s="123" t="e">
        <f>VLOOKUP(E1743,'Billing Type Category'!A:C,3,0)*$L1743</f>
        <v>#N/A</v>
      </c>
      <c r="P1743" s="123" t="e">
        <f>VLOOKUP($J1743,'Material category'!B:F,5,FALSE)*O1743</f>
        <v>#N/A</v>
      </c>
      <c r="Q1743" s="123" t="e">
        <f t="shared" si="135"/>
        <v>#N/A</v>
      </c>
      <c r="R1743" s="6" t="e">
        <f>VLOOKUP(E1743,'Billing Type Category'!A:C,3,0)*M1743</f>
        <v>#N/A</v>
      </c>
      <c r="S1743" s="6" t="e">
        <f>VLOOKUP($J1743,'Material category'!B:F,4,FALSE)*O1743</f>
        <v>#N/A</v>
      </c>
      <c r="T1743" s="6" t="e">
        <f t="shared" si="136"/>
        <v>#N/A</v>
      </c>
      <c r="U1743" s="6" t="e">
        <f t="shared" si="137"/>
        <v>#N/A</v>
      </c>
      <c r="V1743" s="2" t="e">
        <f>VLOOKUP($J1743,'Material category'!B:D,3,0)</f>
        <v>#N/A</v>
      </c>
      <c r="W1743" s="2" t="e">
        <f>VLOOKUP(G1743,'Cust Category'!A:C,3,0)</f>
        <v>#N/A</v>
      </c>
      <c r="X1743" s="2" t="e">
        <f>VLOOKUP(G1743,'Cust Category'!A:C,2,0)</f>
        <v>#N/A</v>
      </c>
      <c r="Y1743" s="31" t="e">
        <f t="shared" si="138"/>
        <v>#N/A</v>
      </c>
      <c r="Z1743" t="e">
        <f t="shared" si="139"/>
        <v>#N/A</v>
      </c>
    </row>
    <row r="1744" spans="1:26" hidden="1">
      <c r="A1744" s="179"/>
      <c r="B1744" s="178"/>
      <c r="C1744" s="178"/>
      <c r="D1744" s="178"/>
      <c r="E1744" s="178"/>
      <c r="F1744" s="178"/>
      <c r="G1744" s="178"/>
      <c r="H1744" s="178"/>
      <c r="I1744" s="178"/>
      <c r="J1744" s="178"/>
      <c r="K1744" s="178"/>
      <c r="L1744" s="180"/>
      <c r="M1744" s="181"/>
      <c r="N1744" s="2" t="e">
        <f>VLOOKUP($J1744,'Material category'!B:D,2,0)</f>
        <v>#N/A</v>
      </c>
      <c r="O1744" s="123" t="e">
        <f>VLOOKUP(E1744,'Billing Type Category'!A:C,3,0)*$L1744</f>
        <v>#N/A</v>
      </c>
      <c r="P1744" s="123" t="e">
        <f>VLOOKUP($J1744,'Material category'!B:F,5,FALSE)*O1744</f>
        <v>#N/A</v>
      </c>
      <c r="Q1744" s="123" t="e">
        <f t="shared" si="135"/>
        <v>#N/A</v>
      </c>
      <c r="R1744" s="6" t="e">
        <f>VLOOKUP(E1744,'Billing Type Category'!A:C,3,0)*M1744</f>
        <v>#N/A</v>
      </c>
      <c r="S1744" s="6" t="e">
        <f>VLOOKUP($J1744,'Material category'!B:F,4,FALSE)*O1744</f>
        <v>#N/A</v>
      </c>
      <c r="T1744" s="6" t="e">
        <f t="shared" si="136"/>
        <v>#N/A</v>
      </c>
      <c r="U1744" s="6" t="e">
        <f t="shared" si="137"/>
        <v>#N/A</v>
      </c>
      <c r="V1744" s="2" t="e">
        <f>VLOOKUP($J1744,'Material category'!B:D,3,0)</f>
        <v>#N/A</v>
      </c>
      <c r="W1744" s="2" t="e">
        <f>VLOOKUP(G1744,'Cust Category'!A:C,3,0)</f>
        <v>#N/A</v>
      </c>
      <c r="X1744" s="2" t="e">
        <f>VLOOKUP(G1744,'Cust Category'!A:C,2,0)</f>
        <v>#N/A</v>
      </c>
      <c r="Y1744" s="31" t="e">
        <f t="shared" si="138"/>
        <v>#N/A</v>
      </c>
      <c r="Z1744" t="e">
        <f t="shared" si="139"/>
        <v>#N/A</v>
      </c>
    </row>
    <row r="1745" spans="1:26" hidden="1">
      <c r="A1745" s="179"/>
      <c r="B1745" s="178"/>
      <c r="C1745" s="178"/>
      <c r="D1745" s="178"/>
      <c r="E1745" s="178"/>
      <c r="F1745" s="178"/>
      <c r="G1745" s="178"/>
      <c r="H1745" s="178"/>
      <c r="I1745" s="178"/>
      <c r="J1745" s="178"/>
      <c r="K1745" s="178"/>
      <c r="L1745" s="180"/>
      <c r="M1745" s="181"/>
      <c r="N1745" s="2" t="e">
        <f>VLOOKUP($J1745,'Material category'!B:D,2,0)</f>
        <v>#N/A</v>
      </c>
      <c r="O1745" s="123" t="e">
        <f>VLOOKUP(E1745,'Billing Type Category'!A:C,3,0)*$L1745</f>
        <v>#N/A</v>
      </c>
      <c r="P1745" s="123" t="e">
        <f>VLOOKUP($J1745,'Material category'!B:F,5,FALSE)*O1745</f>
        <v>#N/A</v>
      </c>
      <c r="Q1745" s="123" t="e">
        <f t="shared" si="135"/>
        <v>#N/A</v>
      </c>
      <c r="R1745" s="6" t="e">
        <f>VLOOKUP(E1745,'Billing Type Category'!A:C,3,0)*M1745</f>
        <v>#N/A</v>
      </c>
      <c r="S1745" s="6" t="e">
        <f>VLOOKUP($J1745,'Material category'!B:F,4,FALSE)*O1745</f>
        <v>#N/A</v>
      </c>
      <c r="T1745" s="6" t="e">
        <f t="shared" si="136"/>
        <v>#N/A</v>
      </c>
      <c r="U1745" s="6" t="e">
        <f t="shared" si="137"/>
        <v>#N/A</v>
      </c>
      <c r="V1745" s="2" t="e">
        <f>VLOOKUP($J1745,'Material category'!B:D,3,0)</f>
        <v>#N/A</v>
      </c>
      <c r="W1745" s="2" t="e">
        <f>VLOOKUP(G1745,'Cust Category'!A:C,3,0)</f>
        <v>#N/A</v>
      </c>
      <c r="X1745" s="2" t="e">
        <f>VLOOKUP(G1745,'Cust Category'!A:C,2,0)</f>
        <v>#N/A</v>
      </c>
      <c r="Y1745" s="31" t="e">
        <f t="shared" si="138"/>
        <v>#N/A</v>
      </c>
      <c r="Z1745" t="e">
        <f t="shared" si="139"/>
        <v>#N/A</v>
      </c>
    </row>
    <row r="1746" spans="1:26" hidden="1">
      <c r="A1746" s="179"/>
      <c r="B1746" s="178"/>
      <c r="C1746" s="178"/>
      <c r="D1746" s="178"/>
      <c r="E1746" s="178"/>
      <c r="F1746" s="178"/>
      <c r="G1746" s="178"/>
      <c r="H1746" s="178"/>
      <c r="I1746" s="178"/>
      <c r="J1746" s="178"/>
      <c r="K1746" s="178"/>
      <c r="L1746" s="180"/>
      <c r="M1746" s="181"/>
      <c r="N1746" s="2" t="e">
        <f>VLOOKUP($J1746,'Material category'!B:D,2,0)</f>
        <v>#N/A</v>
      </c>
      <c r="O1746" s="123" t="e">
        <f>VLOOKUP(E1746,'Billing Type Category'!A:C,3,0)*$L1746</f>
        <v>#N/A</v>
      </c>
      <c r="P1746" s="123" t="e">
        <f>VLOOKUP($J1746,'Material category'!B:F,5,FALSE)*O1746</f>
        <v>#N/A</v>
      </c>
      <c r="Q1746" s="123" t="e">
        <f t="shared" si="135"/>
        <v>#N/A</v>
      </c>
      <c r="R1746" s="6" t="e">
        <f>VLOOKUP(E1746,'Billing Type Category'!A:C,3,0)*M1746</f>
        <v>#N/A</v>
      </c>
      <c r="S1746" s="6" t="e">
        <f>VLOOKUP($J1746,'Material category'!B:F,4,FALSE)*O1746</f>
        <v>#N/A</v>
      </c>
      <c r="T1746" s="6" t="e">
        <f t="shared" si="136"/>
        <v>#N/A</v>
      </c>
      <c r="U1746" s="6" t="e">
        <f t="shared" si="137"/>
        <v>#N/A</v>
      </c>
      <c r="V1746" s="2" t="e">
        <f>VLOOKUP($J1746,'Material category'!B:D,3,0)</f>
        <v>#N/A</v>
      </c>
      <c r="W1746" s="2" t="e">
        <f>VLOOKUP(G1746,'Cust Category'!A:C,3,0)</f>
        <v>#N/A</v>
      </c>
      <c r="X1746" s="2" t="e">
        <f>VLOOKUP(G1746,'Cust Category'!A:C,2,0)</f>
        <v>#N/A</v>
      </c>
      <c r="Y1746" s="31" t="e">
        <f t="shared" si="138"/>
        <v>#N/A</v>
      </c>
      <c r="Z1746" t="e">
        <f t="shared" si="139"/>
        <v>#N/A</v>
      </c>
    </row>
    <row r="1747" spans="1:26" hidden="1">
      <c r="A1747" s="179"/>
      <c r="B1747" s="178"/>
      <c r="C1747" s="178"/>
      <c r="D1747" s="178"/>
      <c r="E1747" s="178"/>
      <c r="F1747" s="178"/>
      <c r="G1747" s="178"/>
      <c r="H1747" s="178"/>
      <c r="I1747" s="178"/>
      <c r="J1747" s="178"/>
      <c r="K1747" s="178"/>
      <c r="L1747" s="180"/>
      <c r="M1747" s="181"/>
      <c r="N1747" s="2" t="e">
        <f>VLOOKUP($J1747,'Material category'!B:D,2,0)</f>
        <v>#N/A</v>
      </c>
      <c r="O1747" s="123" t="e">
        <f>VLOOKUP(E1747,'Billing Type Category'!A:C,3,0)*$L1747</f>
        <v>#N/A</v>
      </c>
      <c r="P1747" s="123" t="e">
        <f>VLOOKUP($J1747,'Material category'!B:F,5,FALSE)*O1747</f>
        <v>#N/A</v>
      </c>
      <c r="Q1747" s="123" t="e">
        <f t="shared" si="135"/>
        <v>#N/A</v>
      </c>
      <c r="R1747" s="6" t="e">
        <f>VLOOKUP(E1747,'Billing Type Category'!A:C,3,0)*M1747</f>
        <v>#N/A</v>
      </c>
      <c r="S1747" s="6" t="e">
        <f>VLOOKUP($J1747,'Material category'!B:F,4,FALSE)*O1747</f>
        <v>#N/A</v>
      </c>
      <c r="T1747" s="6" t="e">
        <f t="shared" si="136"/>
        <v>#N/A</v>
      </c>
      <c r="U1747" s="6" t="e">
        <f t="shared" si="137"/>
        <v>#N/A</v>
      </c>
      <c r="V1747" s="2" t="e">
        <f>VLOOKUP($J1747,'Material category'!B:D,3,0)</f>
        <v>#N/A</v>
      </c>
      <c r="W1747" s="2" t="e">
        <f>VLOOKUP(G1747,'Cust Category'!A:C,3,0)</f>
        <v>#N/A</v>
      </c>
      <c r="X1747" s="2" t="e">
        <f>VLOOKUP(G1747,'Cust Category'!A:C,2,0)</f>
        <v>#N/A</v>
      </c>
      <c r="Y1747" s="31" t="e">
        <f t="shared" si="138"/>
        <v>#N/A</v>
      </c>
      <c r="Z1747" t="e">
        <f t="shared" si="139"/>
        <v>#N/A</v>
      </c>
    </row>
    <row r="1748" spans="1:26" hidden="1">
      <c r="A1748" s="179"/>
      <c r="B1748" s="178"/>
      <c r="C1748" s="178"/>
      <c r="D1748" s="178"/>
      <c r="E1748" s="178"/>
      <c r="F1748" s="178"/>
      <c r="G1748" s="178"/>
      <c r="H1748" s="178"/>
      <c r="I1748" s="178"/>
      <c r="J1748" s="178"/>
      <c r="K1748" s="178"/>
      <c r="L1748" s="180"/>
      <c r="M1748" s="181"/>
      <c r="N1748" s="2" t="e">
        <f>VLOOKUP($J1748,'Material category'!B:D,2,0)</f>
        <v>#N/A</v>
      </c>
      <c r="O1748" s="123" t="e">
        <f>VLOOKUP(E1748,'Billing Type Category'!A:C,3,0)*$L1748</f>
        <v>#N/A</v>
      </c>
      <c r="P1748" s="123" t="e">
        <f>VLOOKUP($J1748,'Material category'!B:F,5,FALSE)*O1748</f>
        <v>#N/A</v>
      </c>
      <c r="Q1748" s="123" t="e">
        <f t="shared" si="135"/>
        <v>#N/A</v>
      </c>
      <c r="R1748" s="6" t="e">
        <f>VLOOKUP(E1748,'Billing Type Category'!A:C,3,0)*M1748</f>
        <v>#N/A</v>
      </c>
      <c r="S1748" s="6" t="e">
        <f>VLOOKUP($J1748,'Material category'!B:F,4,FALSE)*O1748</f>
        <v>#N/A</v>
      </c>
      <c r="T1748" s="6" t="e">
        <f t="shared" si="136"/>
        <v>#N/A</v>
      </c>
      <c r="U1748" s="6" t="e">
        <f t="shared" si="137"/>
        <v>#N/A</v>
      </c>
      <c r="V1748" s="2" t="e">
        <f>VLOOKUP($J1748,'Material category'!B:D,3,0)</f>
        <v>#N/A</v>
      </c>
      <c r="W1748" s="2" t="e">
        <f>VLOOKUP(G1748,'Cust Category'!A:C,3,0)</f>
        <v>#N/A</v>
      </c>
      <c r="X1748" s="2" t="e">
        <f>VLOOKUP(G1748,'Cust Category'!A:C,2,0)</f>
        <v>#N/A</v>
      </c>
      <c r="Y1748" s="31" t="e">
        <f t="shared" si="138"/>
        <v>#N/A</v>
      </c>
      <c r="Z1748" t="e">
        <f t="shared" si="139"/>
        <v>#N/A</v>
      </c>
    </row>
    <row r="1749" spans="1:26" hidden="1">
      <c r="A1749" s="179"/>
      <c r="B1749" s="178"/>
      <c r="C1749" s="178"/>
      <c r="D1749" s="178"/>
      <c r="E1749" s="178"/>
      <c r="F1749" s="178"/>
      <c r="G1749" s="178"/>
      <c r="H1749" s="178"/>
      <c r="I1749" s="178"/>
      <c r="J1749" s="178"/>
      <c r="K1749" s="178"/>
      <c r="L1749" s="180"/>
      <c r="M1749" s="181"/>
      <c r="N1749" s="2" t="e">
        <f>VLOOKUP($J1749,'Material category'!B:D,2,0)</f>
        <v>#N/A</v>
      </c>
      <c r="O1749" s="123" t="e">
        <f>VLOOKUP(E1749,'Billing Type Category'!A:C,3,0)*$L1749</f>
        <v>#N/A</v>
      </c>
      <c r="P1749" s="123" t="e">
        <f>VLOOKUP($J1749,'Material category'!B:F,5,FALSE)*O1749</f>
        <v>#N/A</v>
      </c>
      <c r="Q1749" s="123" t="e">
        <f t="shared" si="135"/>
        <v>#N/A</v>
      </c>
      <c r="R1749" s="6" t="e">
        <f>VLOOKUP(E1749,'Billing Type Category'!A:C,3,0)*M1749</f>
        <v>#N/A</v>
      </c>
      <c r="S1749" s="6" t="e">
        <f>VLOOKUP($J1749,'Material category'!B:F,4,FALSE)*O1749</f>
        <v>#N/A</v>
      </c>
      <c r="T1749" s="6" t="e">
        <f t="shared" si="136"/>
        <v>#N/A</v>
      </c>
      <c r="U1749" s="6" t="e">
        <f t="shared" si="137"/>
        <v>#N/A</v>
      </c>
      <c r="V1749" s="2" t="e">
        <f>VLOOKUP($J1749,'Material category'!B:D,3,0)</f>
        <v>#N/A</v>
      </c>
      <c r="W1749" s="2" t="e">
        <f>VLOOKUP(G1749,'Cust Category'!A:C,3,0)</f>
        <v>#N/A</v>
      </c>
      <c r="X1749" s="2" t="e">
        <f>VLOOKUP(G1749,'Cust Category'!A:C,2,0)</f>
        <v>#N/A</v>
      </c>
      <c r="Y1749" s="31" t="e">
        <f t="shared" si="138"/>
        <v>#N/A</v>
      </c>
      <c r="Z1749" t="e">
        <f t="shared" si="139"/>
        <v>#N/A</v>
      </c>
    </row>
    <row r="1750" spans="1:26" hidden="1">
      <c r="A1750" s="179"/>
      <c r="B1750" s="178"/>
      <c r="C1750" s="178"/>
      <c r="D1750" s="178"/>
      <c r="E1750" s="178"/>
      <c r="F1750" s="178"/>
      <c r="G1750" s="178"/>
      <c r="H1750" s="178"/>
      <c r="I1750" s="178"/>
      <c r="J1750" s="178"/>
      <c r="K1750" s="178"/>
      <c r="L1750" s="180"/>
      <c r="M1750" s="181"/>
      <c r="N1750" s="2" t="e">
        <f>VLOOKUP($J1750,'Material category'!B:D,2,0)</f>
        <v>#N/A</v>
      </c>
      <c r="O1750" s="123" t="e">
        <f>VLOOKUP(E1750,'Billing Type Category'!A:C,3,0)*$L1750</f>
        <v>#N/A</v>
      </c>
      <c r="P1750" s="123" t="e">
        <f>VLOOKUP($J1750,'Material category'!B:F,5,FALSE)*O1750</f>
        <v>#N/A</v>
      </c>
      <c r="Q1750" s="123" t="e">
        <f t="shared" si="135"/>
        <v>#N/A</v>
      </c>
      <c r="R1750" s="6" t="e">
        <f>VLOOKUP(E1750,'Billing Type Category'!A:C,3,0)*M1750</f>
        <v>#N/A</v>
      </c>
      <c r="S1750" s="6" t="e">
        <f>VLOOKUP($J1750,'Material category'!B:F,4,FALSE)*O1750</f>
        <v>#N/A</v>
      </c>
      <c r="T1750" s="6" t="e">
        <f t="shared" si="136"/>
        <v>#N/A</v>
      </c>
      <c r="U1750" s="6" t="e">
        <f t="shared" si="137"/>
        <v>#N/A</v>
      </c>
      <c r="V1750" s="2" t="e">
        <f>VLOOKUP($J1750,'Material category'!B:D,3,0)</f>
        <v>#N/A</v>
      </c>
      <c r="W1750" s="2" t="e">
        <f>VLOOKUP(G1750,'Cust Category'!A:C,3,0)</f>
        <v>#N/A</v>
      </c>
      <c r="X1750" s="2" t="e">
        <f>VLOOKUP(G1750,'Cust Category'!A:C,2,0)</f>
        <v>#N/A</v>
      </c>
      <c r="Y1750" s="31" t="e">
        <f t="shared" si="138"/>
        <v>#N/A</v>
      </c>
      <c r="Z1750" t="e">
        <f t="shared" si="139"/>
        <v>#N/A</v>
      </c>
    </row>
    <row r="1751" spans="1:26" hidden="1">
      <c r="A1751" s="179"/>
      <c r="B1751" s="178"/>
      <c r="C1751" s="178"/>
      <c r="D1751" s="178"/>
      <c r="E1751" s="178"/>
      <c r="F1751" s="178"/>
      <c r="G1751" s="178"/>
      <c r="H1751" s="178"/>
      <c r="I1751" s="178"/>
      <c r="J1751" s="178"/>
      <c r="K1751" s="178"/>
      <c r="L1751" s="180"/>
      <c r="M1751" s="181"/>
      <c r="N1751" s="2" t="e">
        <f>VLOOKUP($J1751,'Material category'!B:D,2,0)</f>
        <v>#N/A</v>
      </c>
      <c r="O1751" s="123" t="e">
        <f>VLOOKUP(E1751,'Billing Type Category'!A:C,3,0)*$L1751</f>
        <v>#N/A</v>
      </c>
      <c r="P1751" s="123" t="e">
        <f>VLOOKUP($J1751,'Material category'!B:F,5,FALSE)*O1751</f>
        <v>#N/A</v>
      </c>
      <c r="Q1751" s="123" t="e">
        <f t="shared" si="135"/>
        <v>#N/A</v>
      </c>
      <c r="R1751" s="6" t="e">
        <f>VLOOKUP(E1751,'Billing Type Category'!A:C,3,0)*M1751</f>
        <v>#N/A</v>
      </c>
      <c r="S1751" s="6" t="e">
        <f>VLOOKUP($J1751,'Material category'!B:F,4,FALSE)*O1751</f>
        <v>#N/A</v>
      </c>
      <c r="T1751" s="6" t="e">
        <f t="shared" si="136"/>
        <v>#N/A</v>
      </c>
      <c r="U1751" s="6" t="e">
        <f t="shared" si="137"/>
        <v>#N/A</v>
      </c>
      <c r="V1751" s="2" t="e">
        <f>VLOOKUP($J1751,'Material category'!B:D,3,0)</f>
        <v>#N/A</v>
      </c>
      <c r="W1751" s="2" t="e">
        <f>VLOOKUP(G1751,'Cust Category'!A:C,3,0)</f>
        <v>#N/A</v>
      </c>
      <c r="X1751" s="2" t="e">
        <f>VLOOKUP(G1751,'Cust Category'!A:C,2,0)</f>
        <v>#N/A</v>
      </c>
      <c r="Y1751" s="31" t="e">
        <f t="shared" si="138"/>
        <v>#N/A</v>
      </c>
      <c r="Z1751" t="e">
        <f t="shared" si="139"/>
        <v>#N/A</v>
      </c>
    </row>
    <row r="1752" spans="1:26" hidden="1">
      <c r="A1752" s="179"/>
      <c r="B1752" s="178"/>
      <c r="C1752" s="178"/>
      <c r="D1752" s="178"/>
      <c r="E1752" s="178"/>
      <c r="F1752" s="178"/>
      <c r="G1752" s="178"/>
      <c r="H1752" s="178"/>
      <c r="I1752" s="178"/>
      <c r="J1752" s="178"/>
      <c r="K1752" s="178"/>
      <c r="L1752" s="180"/>
      <c r="M1752" s="181"/>
      <c r="N1752" s="2" t="e">
        <f>VLOOKUP($J1752,'Material category'!B:D,2,0)</f>
        <v>#N/A</v>
      </c>
      <c r="O1752" s="123" t="e">
        <f>VLOOKUP(E1752,'Billing Type Category'!A:C,3,0)*$L1752</f>
        <v>#N/A</v>
      </c>
      <c r="P1752" s="123" t="e">
        <f>VLOOKUP($J1752,'Material category'!B:F,5,FALSE)*O1752</f>
        <v>#N/A</v>
      </c>
      <c r="Q1752" s="123" t="e">
        <f t="shared" si="135"/>
        <v>#N/A</v>
      </c>
      <c r="R1752" s="6" t="e">
        <f>VLOOKUP(E1752,'Billing Type Category'!A:C,3,0)*M1752</f>
        <v>#N/A</v>
      </c>
      <c r="S1752" s="6" t="e">
        <f>VLOOKUP($J1752,'Material category'!B:F,4,FALSE)*O1752</f>
        <v>#N/A</v>
      </c>
      <c r="T1752" s="6" t="e">
        <f t="shared" si="136"/>
        <v>#N/A</v>
      </c>
      <c r="U1752" s="6" t="e">
        <f t="shared" si="137"/>
        <v>#N/A</v>
      </c>
      <c r="V1752" s="2" t="e">
        <f>VLOOKUP($J1752,'Material category'!B:D,3,0)</f>
        <v>#N/A</v>
      </c>
      <c r="W1752" s="2" t="e">
        <f>VLOOKUP(G1752,'Cust Category'!A:C,3,0)</f>
        <v>#N/A</v>
      </c>
      <c r="X1752" s="2" t="e">
        <f>VLOOKUP(G1752,'Cust Category'!A:C,2,0)</f>
        <v>#N/A</v>
      </c>
      <c r="Y1752" s="31" t="e">
        <f t="shared" si="138"/>
        <v>#N/A</v>
      </c>
      <c r="Z1752" t="e">
        <f t="shared" si="139"/>
        <v>#N/A</v>
      </c>
    </row>
    <row r="1753" spans="1:26" hidden="1">
      <c r="A1753" s="179"/>
      <c r="B1753" s="178"/>
      <c r="C1753" s="178"/>
      <c r="D1753" s="178"/>
      <c r="E1753" s="178"/>
      <c r="F1753" s="178"/>
      <c r="G1753" s="178"/>
      <c r="H1753" s="178"/>
      <c r="I1753" s="178"/>
      <c r="J1753" s="178"/>
      <c r="K1753" s="178"/>
      <c r="L1753" s="180"/>
      <c r="M1753" s="181"/>
      <c r="N1753" s="2" t="e">
        <f>VLOOKUP($J1753,'Material category'!B:D,2,0)</f>
        <v>#N/A</v>
      </c>
      <c r="O1753" s="123" t="e">
        <f>VLOOKUP(E1753,'Billing Type Category'!A:C,3,0)*$L1753</f>
        <v>#N/A</v>
      </c>
      <c r="P1753" s="123" t="e">
        <f>VLOOKUP($J1753,'Material category'!B:F,5,FALSE)*O1753</f>
        <v>#N/A</v>
      </c>
      <c r="Q1753" s="123" t="e">
        <f t="shared" si="135"/>
        <v>#N/A</v>
      </c>
      <c r="R1753" s="6" t="e">
        <f>VLOOKUP(E1753,'Billing Type Category'!A:C,3,0)*M1753</f>
        <v>#N/A</v>
      </c>
      <c r="S1753" s="6" t="e">
        <f>VLOOKUP($J1753,'Material category'!B:F,4,FALSE)*O1753</f>
        <v>#N/A</v>
      </c>
      <c r="T1753" s="6" t="e">
        <f t="shared" si="136"/>
        <v>#N/A</v>
      </c>
      <c r="U1753" s="6" t="e">
        <f t="shared" si="137"/>
        <v>#N/A</v>
      </c>
      <c r="V1753" s="2" t="e">
        <f>VLOOKUP($J1753,'Material category'!B:D,3,0)</f>
        <v>#N/A</v>
      </c>
      <c r="W1753" s="2" t="e">
        <f>VLOOKUP(G1753,'Cust Category'!A:C,3,0)</f>
        <v>#N/A</v>
      </c>
      <c r="X1753" s="2" t="e">
        <f>VLOOKUP(G1753,'Cust Category'!A:C,2,0)</f>
        <v>#N/A</v>
      </c>
      <c r="Y1753" s="31" t="e">
        <f t="shared" si="138"/>
        <v>#N/A</v>
      </c>
      <c r="Z1753" t="e">
        <f t="shared" si="139"/>
        <v>#N/A</v>
      </c>
    </row>
    <row r="1754" spans="1:26" hidden="1">
      <c r="A1754" s="179"/>
      <c r="B1754" s="178"/>
      <c r="C1754" s="178"/>
      <c r="D1754" s="178"/>
      <c r="E1754" s="178"/>
      <c r="F1754" s="178"/>
      <c r="G1754" s="178"/>
      <c r="H1754" s="178"/>
      <c r="I1754" s="178"/>
      <c r="J1754" s="178"/>
      <c r="K1754" s="178"/>
      <c r="L1754" s="180"/>
      <c r="M1754" s="181"/>
      <c r="N1754" s="2" t="e">
        <f>VLOOKUP($J1754,'Material category'!B:D,2,0)</f>
        <v>#N/A</v>
      </c>
      <c r="O1754" s="123" t="e">
        <f>VLOOKUP(E1754,'Billing Type Category'!A:C,3,0)*$L1754</f>
        <v>#N/A</v>
      </c>
      <c r="P1754" s="123" t="e">
        <f>VLOOKUP($J1754,'Material category'!B:F,5,FALSE)*O1754</f>
        <v>#N/A</v>
      </c>
      <c r="Q1754" s="123" t="e">
        <f t="shared" si="135"/>
        <v>#N/A</v>
      </c>
      <c r="R1754" s="6" t="e">
        <f>VLOOKUP(E1754,'Billing Type Category'!A:C,3,0)*M1754</f>
        <v>#N/A</v>
      </c>
      <c r="S1754" s="6" t="e">
        <f>VLOOKUP($J1754,'Material category'!B:F,4,FALSE)*O1754</f>
        <v>#N/A</v>
      </c>
      <c r="T1754" s="6" t="e">
        <f t="shared" si="136"/>
        <v>#N/A</v>
      </c>
      <c r="U1754" s="6" t="e">
        <f t="shared" si="137"/>
        <v>#N/A</v>
      </c>
      <c r="V1754" s="2" t="e">
        <f>VLOOKUP($J1754,'Material category'!B:D,3,0)</f>
        <v>#N/A</v>
      </c>
      <c r="W1754" s="2" t="e">
        <f>VLOOKUP(G1754,'Cust Category'!A:C,3,0)</f>
        <v>#N/A</v>
      </c>
      <c r="X1754" s="2" t="e">
        <f>VLOOKUP(G1754,'Cust Category'!A:C,2,0)</f>
        <v>#N/A</v>
      </c>
      <c r="Y1754" s="31" t="e">
        <f t="shared" si="138"/>
        <v>#N/A</v>
      </c>
      <c r="Z1754" t="e">
        <f t="shared" si="139"/>
        <v>#N/A</v>
      </c>
    </row>
    <row r="1755" spans="1:26" hidden="1">
      <c r="A1755" s="179"/>
      <c r="B1755" s="178"/>
      <c r="C1755" s="178"/>
      <c r="D1755" s="178"/>
      <c r="E1755" s="178"/>
      <c r="F1755" s="178"/>
      <c r="G1755" s="178"/>
      <c r="H1755" s="178"/>
      <c r="I1755" s="178"/>
      <c r="J1755" s="178"/>
      <c r="K1755" s="178"/>
      <c r="L1755" s="180"/>
      <c r="M1755" s="181"/>
      <c r="N1755" s="2" t="e">
        <f>VLOOKUP($J1755,'Material category'!B:D,2,0)</f>
        <v>#N/A</v>
      </c>
      <c r="O1755" s="123" t="e">
        <f>VLOOKUP(E1755,'Billing Type Category'!A:C,3,0)*$L1755</f>
        <v>#N/A</v>
      </c>
      <c r="P1755" s="123" t="e">
        <f>VLOOKUP($J1755,'Material category'!B:F,5,FALSE)*O1755</f>
        <v>#N/A</v>
      </c>
      <c r="Q1755" s="123" t="e">
        <f t="shared" si="135"/>
        <v>#N/A</v>
      </c>
      <c r="R1755" s="6" t="e">
        <f>VLOOKUP(E1755,'Billing Type Category'!A:C,3,0)*M1755</f>
        <v>#N/A</v>
      </c>
      <c r="S1755" s="6" t="e">
        <f>VLOOKUP($J1755,'Material category'!B:F,4,FALSE)*O1755</f>
        <v>#N/A</v>
      </c>
      <c r="T1755" s="6" t="e">
        <f t="shared" si="136"/>
        <v>#N/A</v>
      </c>
      <c r="U1755" s="6" t="e">
        <f t="shared" si="137"/>
        <v>#N/A</v>
      </c>
      <c r="V1755" s="2" t="e">
        <f>VLOOKUP($J1755,'Material category'!B:D,3,0)</f>
        <v>#N/A</v>
      </c>
      <c r="W1755" s="2" t="e">
        <f>VLOOKUP(G1755,'Cust Category'!A:C,3,0)</f>
        <v>#N/A</v>
      </c>
      <c r="X1755" s="2" t="e">
        <f>VLOOKUP(G1755,'Cust Category'!A:C,2,0)</f>
        <v>#N/A</v>
      </c>
      <c r="Y1755" s="31" t="e">
        <f t="shared" si="138"/>
        <v>#N/A</v>
      </c>
      <c r="Z1755" t="e">
        <f t="shared" si="139"/>
        <v>#N/A</v>
      </c>
    </row>
    <row r="1756" spans="1:26" hidden="1">
      <c r="A1756" s="179"/>
      <c r="B1756" s="178"/>
      <c r="C1756" s="178"/>
      <c r="D1756" s="178"/>
      <c r="E1756" s="178"/>
      <c r="F1756" s="178"/>
      <c r="G1756" s="178"/>
      <c r="H1756" s="178"/>
      <c r="I1756" s="178"/>
      <c r="J1756" s="178"/>
      <c r="K1756" s="178"/>
      <c r="L1756" s="180"/>
      <c r="M1756" s="181"/>
      <c r="N1756" s="2" t="e">
        <f>VLOOKUP($J1756,'Material category'!B:D,2,0)</f>
        <v>#N/A</v>
      </c>
      <c r="O1756" s="123" t="e">
        <f>VLOOKUP(E1756,'Billing Type Category'!A:C,3,0)*$L1756</f>
        <v>#N/A</v>
      </c>
      <c r="P1756" s="123" t="e">
        <f>VLOOKUP($J1756,'Material category'!B:F,5,FALSE)*O1756</f>
        <v>#N/A</v>
      </c>
      <c r="Q1756" s="123" t="e">
        <f t="shared" si="135"/>
        <v>#N/A</v>
      </c>
      <c r="R1756" s="6" t="e">
        <f>VLOOKUP(E1756,'Billing Type Category'!A:C,3,0)*M1756</f>
        <v>#N/A</v>
      </c>
      <c r="S1756" s="6" t="e">
        <f>VLOOKUP($J1756,'Material category'!B:F,4,FALSE)*O1756</f>
        <v>#N/A</v>
      </c>
      <c r="T1756" s="6" t="e">
        <f t="shared" si="136"/>
        <v>#N/A</v>
      </c>
      <c r="U1756" s="6" t="e">
        <f t="shared" si="137"/>
        <v>#N/A</v>
      </c>
      <c r="V1756" s="2" t="e">
        <f>VLOOKUP($J1756,'Material category'!B:D,3,0)</f>
        <v>#N/A</v>
      </c>
      <c r="W1756" s="2" t="e">
        <f>VLOOKUP(G1756,'Cust Category'!A:C,3,0)</f>
        <v>#N/A</v>
      </c>
      <c r="X1756" s="2" t="e">
        <f>VLOOKUP(G1756,'Cust Category'!A:C,2,0)</f>
        <v>#N/A</v>
      </c>
      <c r="Y1756" s="31" t="e">
        <f t="shared" si="138"/>
        <v>#N/A</v>
      </c>
      <c r="Z1756" t="e">
        <f t="shared" si="139"/>
        <v>#N/A</v>
      </c>
    </row>
    <row r="1757" spans="1:26" hidden="1">
      <c r="A1757" s="179"/>
      <c r="B1757" s="178"/>
      <c r="C1757" s="178"/>
      <c r="D1757" s="178"/>
      <c r="E1757" s="178"/>
      <c r="F1757" s="178"/>
      <c r="G1757" s="178"/>
      <c r="H1757" s="178"/>
      <c r="I1757" s="178"/>
      <c r="J1757" s="178"/>
      <c r="K1757" s="178"/>
      <c r="L1757" s="180"/>
      <c r="M1757" s="181"/>
      <c r="N1757" s="2" t="e">
        <f>VLOOKUP($J1757,'Material category'!B:D,2,0)</f>
        <v>#N/A</v>
      </c>
      <c r="O1757" s="123" t="e">
        <f>VLOOKUP(E1757,'Billing Type Category'!A:C,3,0)*$L1757</f>
        <v>#N/A</v>
      </c>
      <c r="P1757" s="123" t="e">
        <f>VLOOKUP($J1757,'Material category'!B:F,5,FALSE)*O1757</f>
        <v>#N/A</v>
      </c>
      <c r="Q1757" s="123" t="e">
        <f t="shared" si="135"/>
        <v>#N/A</v>
      </c>
      <c r="R1757" s="6" t="e">
        <f>VLOOKUP(E1757,'Billing Type Category'!A:C,3,0)*M1757</f>
        <v>#N/A</v>
      </c>
      <c r="S1757" s="6" t="e">
        <f>VLOOKUP($J1757,'Material category'!B:F,4,FALSE)*O1757</f>
        <v>#N/A</v>
      </c>
      <c r="T1757" s="6" t="e">
        <f t="shared" si="136"/>
        <v>#N/A</v>
      </c>
      <c r="U1757" s="6" t="e">
        <f t="shared" si="137"/>
        <v>#N/A</v>
      </c>
      <c r="V1757" s="2" t="e">
        <f>VLOOKUP($J1757,'Material category'!B:D,3,0)</f>
        <v>#N/A</v>
      </c>
      <c r="W1757" s="2" t="e">
        <f>VLOOKUP(G1757,'Cust Category'!A:C,3,0)</f>
        <v>#N/A</v>
      </c>
      <c r="X1757" s="2" t="e">
        <f>VLOOKUP(G1757,'Cust Category'!A:C,2,0)</f>
        <v>#N/A</v>
      </c>
      <c r="Y1757" s="31" t="e">
        <f t="shared" si="138"/>
        <v>#N/A</v>
      </c>
      <c r="Z1757" t="e">
        <f t="shared" si="139"/>
        <v>#N/A</v>
      </c>
    </row>
    <row r="1758" spans="1:26" hidden="1">
      <c r="A1758" s="179"/>
      <c r="B1758" s="178"/>
      <c r="C1758" s="178"/>
      <c r="D1758" s="178"/>
      <c r="E1758" s="178"/>
      <c r="F1758" s="178"/>
      <c r="G1758" s="178"/>
      <c r="H1758" s="178"/>
      <c r="I1758" s="178"/>
      <c r="J1758" s="178"/>
      <c r="K1758" s="178"/>
      <c r="L1758" s="180"/>
      <c r="M1758" s="181"/>
      <c r="N1758" s="2" t="e">
        <f>VLOOKUP($J1758,'Material category'!B:D,2,0)</f>
        <v>#N/A</v>
      </c>
      <c r="O1758" s="123" t="e">
        <f>VLOOKUP(E1758,'Billing Type Category'!A:C,3,0)*$L1758</f>
        <v>#N/A</v>
      </c>
      <c r="P1758" s="123" t="e">
        <f>VLOOKUP($J1758,'Material category'!B:F,5,FALSE)*O1758</f>
        <v>#N/A</v>
      </c>
      <c r="Q1758" s="123" t="e">
        <f t="shared" si="135"/>
        <v>#N/A</v>
      </c>
      <c r="R1758" s="6" t="e">
        <f>VLOOKUP(E1758,'Billing Type Category'!A:C,3,0)*M1758</f>
        <v>#N/A</v>
      </c>
      <c r="S1758" s="6" t="e">
        <f>VLOOKUP($J1758,'Material category'!B:F,4,FALSE)*O1758</f>
        <v>#N/A</v>
      </c>
      <c r="T1758" s="6" t="e">
        <f t="shared" si="136"/>
        <v>#N/A</v>
      </c>
      <c r="U1758" s="6" t="e">
        <f t="shared" si="137"/>
        <v>#N/A</v>
      </c>
      <c r="V1758" s="2" t="e">
        <f>VLOOKUP($J1758,'Material category'!B:D,3,0)</f>
        <v>#N/A</v>
      </c>
      <c r="W1758" s="2" t="e">
        <f>VLOOKUP(G1758,'Cust Category'!A:C,3,0)</f>
        <v>#N/A</v>
      </c>
      <c r="X1758" s="2" t="e">
        <f>VLOOKUP(G1758,'Cust Category'!A:C,2,0)</f>
        <v>#N/A</v>
      </c>
      <c r="Y1758" s="31" t="e">
        <f t="shared" si="138"/>
        <v>#N/A</v>
      </c>
      <c r="Z1758" t="e">
        <f t="shared" si="139"/>
        <v>#N/A</v>
      </c>
    </row>
    <row r="1759" spans="1:26" hidden="1">
      <c r="A1759" s="179"/>
      <c r="B1759" s="178"/>
      <c r="C1759" s="178"/>
      <c r="D1759" s="178"/>
      <c r="E1759" s="178"/>
      <c r="F1759" s="178"/>
      <c r="G1759" s="178"/>
      <c r="H1759" s="178"/>
      <c r="I1759" s="178"/>
      <c r="J1759" s="178"/>
      <c r="K1759" s="178"/>
      <c r="L1759" s="180"/>
      <c r="M1759" s="181"/>
      <c r="N1759" s="2" t="e">
        <f>VLOOKUP($J1759,'Material category'!B:D,2,0)</f>
        <v>#N/A</v>
      </c>
      <c r="O1759" s="123" t="e">
        <f>VLOOKUP(E1759,'Billing Type Category'!A:C,3,0)*$L1759</f>
        <v>#N/A</v>
      </c>
      <c r="P1759" s="123" t="e">
        <f>VLOOKUP($J1759,'Material category'!B:F,5,FALSE)*O1759</f>
        <v>#N/A</v>
      </c>
      <c r="Q1759" s="123" t="e">
        <f t="shared" si="135"/>
        <v>#N/A</v>
      </c>
      <c r="R1759" s="6" t="e">
        <f>VLOOKUP(E1759,'Billing Type Category'!A:C,3,0)*M1759</f>
        <v>#N/A</v>
      </c>
      <c r="S1759" s="6" t="e">
        <f>VLOOKUP($J1759,'Material category'!B:F,4,FALSE)*O1759</f>
        <v>#N/A</v>
      </c>
      <c r="T1759" s="6" t="e">
        <f t="shared" si="136"/>
        <v>#N/A</v>
      </c>
      <c r="U1759" s="6" t="e">
        <f t="shared" si="137"/>
        <v>#N/A</v>
      </c>
      <c r="V1759" s="2" t="e">
        <f>VLOOKUP($J1759,'Material category'!B:D,3,0)</f>
        <v>#N/A</v>
      </c>
      <c r="W1759" s="2" t="e">
        <f>VLOOKUP(G1759,'Cust Category'!A:C,3,0)</f>
        <v>#N/A</v>
      </c>
      <c r="X1759" s="2" t="e">
        <f>VLOOKUP(G1759,'Cust Category'!A:C,2,0)</f>
        <v>#N/A</v>
      </c>
      <c r="Y1759" s="31" t="e">
        <f t="shared" si="138"/>
        <v>#N/A</v>
      </c>
      <c r="Z1759" t="e">
        <f t="shared" si="139"/>
        <v>#N/A</v>
      </c>
    </row>
    <row r="1760" spans="1:26" hidden="1">
      <c r="A1760" s="179"/>
      <c r="B1760" s="178"/>
      <c r="C1760" s="178"/>
      <c r="D1760" s="178"/>
      <c r="E1760" s="178"/>
      <c r="F1760" s="178"/>
      <c r="G1760" s="178"/>
      <c r="H1760" s="178"/>
      <c r="I1760" s="178"/>
      <c r="J1760" s="178"/>
      <c r="K1760" s="178"/>
      <c r="L1760" s="180"/>
      <c r="M1760" s="181"/>
      <c r="N1760" s="2" t="e">
        <f>VLOOKUP($J1760,'Material category'!B:D,2,0)</f>
        <v>#N/A</v>
      </c>
      <c r="O1760" s="123" t="e">
        <f>VLOOKUP(E1760,'Billing Type Category'!A:C,3,0)*$L1760</f>
        <v>#N/A</v>
      </c>
      <c r="P1760" s="123" t="e">
        <f>VLOOKUP($J1760,'Material category'!B:F,5,FALSE)*O1760</f>
        <v>#N/A</v>
      </c>
      <c r="Q1760" s="123" t="e">
        <f t="shared" si="135"/>
        <v>#N/A</v>
      </c>
      <c r="R1760" s="6" t="e">
        <f>VLOOKUP(E1760,'Billing Type Category'!A:C,3,0)*M1760</f>
        <v>#N/A</v>
      </c>
      <c r="S1760" s="6" t="e">
        <f>VLOOKUP($J1760,'Material category'!B:F,4,FALSE)*O1760</f>
        <v>#N/A</v>
      </c>
      <c r="T1760" s="6" t="e">
        <f t="shared" si="136"/>
        <v>#N/A</v>
      </c>
      <c r="U1760" s="6" t="e">
        <f t="shared" si="137"/>
        <v>#N/A</v>
      </c>
      <c r="V1760" s="2" t="e">
        <f>VLOOKUP($J1760,'Material category'!B:D,3,0)</f>
        <v>#N/A</v>
      </c>
      <c r="W1760" s="2" t="e">
        <f>VLOOKUP(G1760,'Cust Category'!A:C,3,0)</f>
        <v>#N/A</v>
      </c>
      <c r="X1760" s="2" t="e">
        <f>VLOOKUP(G1760,'Cust Category'!A:C,2,0)</f>
        <v>#N/A</v>
      </c>
      <c r="Y1760" s="31" t="e">
        <f t="shared" si="138"/>
        <v>#N/A</v>
      </c>
      <c r="Z1760" t="e">
        <f t="shared" si="139"/>
        <v>#N/A</v>
      </c>
    </row>
    <row r="1761" spans="1:26" hidden="1">
      <c r="A1761" s="179"/>
      <c r="B1761" s="178"/>
      <c r="C1761" s="178"/>
      <c r="D1761" s="178"/>
      <c r="E1761" s="178"/>
      <c r="F1761" s="178"/>
      <c r="G1761" s="178"/>
      <c r="H1761" s="178"/>
      <c r="I1761" s="178"/>
      <c r="J1761" s="178"/>
      <c r="K1761" s="178"/>
      <c r="L1761" s="180"/>
      <c r="M1761" s="181"/>
      <c r="N1761" s="2" t="e">
        <f>VLOOKUP($J1761,'Material category'!B:D,2,0)</f>
        <v>#N/A</v>
      </c>
      <c r="O1761" s="123" t="e">
        <f>VLOOKUP(E1761,'Billing Type Category'!A:C,3,0)*$L1761</f>
        <v>#N/A</v>
      </c>
      <c r="P1761" s="123" t="e">
        <f>VLOOKUP($J1761,'Material category'!B:F,5,FALSE)*O1761</f>
        <v>#N/A</v>
      </c>
      <c r="Q1761" s="123" t="e">
        <f t="shared" si="135"/>
        <v>#N/A</v>
      </c>
      <c r="R1761" s="6" t="e">
        <f>VLOOKUP(E1761,'Billing Type Category'!A:C,3,0)*M1761</f>
        <v>#N/A</v>
      </c>
      <c r="S1761" s="6" t="e">
        <f>VLOOKUP($J1761,'Material category'!B:F,4,FALSE)*O1761</f>
        <v>#N/A</v>
      </c>
      <c r="T1761" s="6" t="e">
        <f t="shared" si="136"/>
        <v>#N/A</v>
      </c>
      <c r="U1761" s="6" t="e">
        <f t="shared" si="137"/>
        <v>#N/A</v>
      </c>
      <c r="V1761" s="2" t="e">
        <f>VLOOKUP($J1761,'Material category'!B:D,3,0)</f>
        <v>#N/A</v>
      </c>
      <c r="W1761" s="2" t="e">
        <f>VLOOKUP(G1761,'Cust Category'!A:C,3,0)</f>
        <v>#N/A</v>
      </c>
      <c r="X1761" s="2" t="e">
        <f>VLOOKUP(G1761,'Cust Category'!A:C,2,0)</f>
        <v>#N/A</v>
      </c>
      <c r="Y1761" s="31" t="e">
        <f t="shared" si="138"/>
        <v>#N/A</v>
      </c>
      <c r="Z1761" t="e">
        <f t="shared" si="139"/>
        <v>#N/A</v>
      </c>
    </row>
    <row r="1762" spans="1:26" hidden="1">
      <c r="A1762" s="179"/>
      <c r="B1762" s="178"/>
      <c r="C1762" s="178"/>
      <c r="D1762" s="178"/>
      <c r="E1762" s="178"/>
      <c r="F1762" s="178"/>
      <c r="G1762" s="178"/>
      <c r="H1762" s="178"/>
      <c r="I1762" s="178"/>
      <c r="J1762" s="178"/>
      <c r="K1762" s="178"/>
      <c r="L1762" s="180"/>
      <c r="M1762" s="181"/>
      <c r="N1762" s="2" t="e">
        <f>VLOOKUP($J1762,'Material category'!B:D,2,0)</f>
        <v>#N/A</v>
      </c>
      <c r="O1762" s="123" t="e">
        <f>VLOOKUP(E1762,'Billing Type Category'!A:C,3,0)*$L1762</f>
        <v>#N/A</v>
      </c>
      <c r="P1762" s="123" t="e">
        <f>VLOOKUP($J1762,'Material category'!B:F,5,FALSE)*O1762</f>
        <v>#N/A</v>
      </c>
      <c r="Q1762" s="123" t="e">
        <f t="shared" si="135"/>
        <v>#N/A</v>
      </c>
      <c r="R1762" s="6" t="e">
        <f>VLOOKUP(E1762,'Billing Type Category'!A:C,3,0)*M1762</f>
        <v>#N/A</v>
      </c>
      <c r="S1762" s="6" t="e">
        <f>VLOOKUP($J1762,'Material category'!B:F,4,FALSE)*O1762</f>
        <v>#N/A</v>
      </c>
      <c r="T1762" s="6" t="e">
        <f t="shared" si="136"/>
        <v>#N/A</v>
      </c>
      <c r="U1762" s="6" t="e">
        <f t="shared" si="137"/>
        <v>#N/A</v>
      </c>
      <c r="V1762" s="2" t="e">
        <f>VLOOKUP($J1762,'Material category'!B:D,3,0)</f>
        <v>#N/A</v>
      </c>
      <c r="W1762" s="2" t="e">
        <f>VLOOKUP(G1762,'Cust Category'!A:C,3,0)</f>
        <v>#N/A</v>
      </c>
      <c r="X1762" s="2" t="e">
        <f>VLOOKUP(G1762,'Cust Category'!A:C,2,0)</f>
        <v>#N/A</v>
      </c>
      <c r="Y1762" s="31" t="e">
        <f t="shared" si="138"/>
        <v>#N/A</v>
      </c>
      <c r="Z1762" t="e">
        <f t="shared" si="139"/>
        <v>#N/A</v>
      </c>
    </row>
    <row r="1763" spans="1:26" hidden="1">
      <c r="A1763" s="179"/>
      <c r="B1763" s="178"/>
      <c r="C1763" s="178"/>
      <c r="D1763" s="178"/>
      <c r="E1763" s="178"/>
      <c r="F1763" s="178"/>
      <c r="G1763" s="178"/>
      <c r="H1763" s="178"/>
      <c r="I1763" s="178"/>
      <c r="J1763" s="178"/>
      <c r="K1763" s="178"/>
      <c r="L1763" s="180"/>
      <c r="M1763" s="181"/>
      <c r="N1763" s="2" t="e">
        <f>VLOOKUP($J1763,'Material category'!B:D,2,0)</f>
        <v>#N/A</v>
      </c>
      <c r="O1763" s="123" t="e">
        <f>VLOOKUP(E1763,'Billing Type Category'!A:C,3,0)*$L1763</f>
        <v>#N/A</v>
      </c>
      <c r="P1763" s="123" t="e">
        <f>VLOOKUP($J1763,'Material category'!B:F,5,FALSE)*O1763</f>
        <v>#N/A</v>
      </c>
      <c r="Q1763" s="123" t="e">
        <f t="shared" si="135"/>
        <v>#N/A</v>
      </c>
      <c r="R1763" s="6" t="e">
        <f>VLOOKUP(E1763,'Billing Type Category'!A:C,3,0)*M1763</f>
        <v>#N/A</v>
      </c>
      <c r="S1763" s="6" t="e">
        <f>VLOOKUP($J1763,'Material category'!B:F,4,FALSE)*O1763</f>
        <v>#N/A</v>
      </c>
      <c r="T1763" s="6" t="e">
        <f t="shared" si="136"/>
        <v>#N/A</v>
      </c>
      <c r="U1763" s="6" t="e">
        <f t="shared" si="137"/>
        <v>#N/A</v>
      </c>
      <c r="V1763" s="2" t="e">
        <f>VLOOKUP($J1763,'Material category'!B:D,3,0)</f>
        <v>#N/A</v>
      </c>
      <c r="W1763" s="2" t="e">
        <f>VLOOKUP(G1763,'Cust Category'!A:C,3,0)</f>
        <v>#N/A</v>
      </c>
      <c r="X1763" s="2" t="e">
        <f>VLOOKUP(G1763,'Cust Category'!A:C,2,0)</f>
        <v>#N/A</v>
      </c>
      <c r="Y1763" s="31" t="e">
        <f t="shared" si="138"/>
        <v>#N/A</v>
      </c>
      <c r="Z1763" t="e">
        <f t="shared" si="139"/>
        <v>#N/A</v>
      </c>
    </row>
    <row r="1764" spans="1:26" hidden="1">
      <c r="A1764" s="179"/>
      <c r="B1764" s="178"/>
      <c r="C1764" s="178"/>
      <c r="D1764" s="178"/>
      <c r="E1764" s="178"/>
      <c r="F1764" s="178"/>
      <c r="G1764" s="178"/>
      <c r="H1764" s="178"/>
      <c r="I1764" s="178"/>
      <c r="J1764" s="178"/>
      <c r="K1764" s="178"/>
      <c r="L1764" s="180"/>
      <c r="M1764" s="181"/>
      <c r="N1764" s="2" t="e">
        <f>VLOOKUP($J1764,'Material category'!B:D,2,0)</f>
        <v>#N/A</v>
      </c>
      <c r="O1764" s="123" t="e">
        <f>VLOOKUP(E1764,'Billing Type Category'!A:C,3,0)*$L1764</f>
        <v>#N/A</v>
      </c>
      <c r="P1764" s="123" t="e">
        <f>VLOOKUP($J1764,'Material category'!B:F,5,FALSE)*O1764</f>
        <v>#N/A</v>
      </c>
      <c r="Q1764" s="123" t="e">
        <f t="shared" si="135"/>
        <v>#N/A</v>
      </c>
      <c r="R1764" s="6" t="e">
        <f>VLOOKUP(E1764,'Billing Type Category'!A:C,3,0)*M1764</f>
        <v>#N/A</v>
      </c>
      <c r="S1764" s="6" t="e">
        <f>VLOOKUP($J1764,'Material category'!B:F,4,FALSE)*O1764</f>
        <v>#N/A</v>
      </c>
      <c r="T1764" s="6" t="e">
        <f t="shared" si="136"/>
        <v>#N/A</v>
      </c>
      <c r="U1764" s="6" t="e">
        <f t="shared" si="137"/>
        <v>#N/A</v>
      </c>
      <c r="V1764" s="2" t="e">
        <f>VLOOKUP($J1764,'Material category'!B:D,3,0)</f>
        <v>#N/A</v>
      </c>
      <c r="W1764" s="2" t="e">
        <f>VLOOKUP(G1764,'Cust Category'!A:C,3,0)</f>
        <v>#N/A</v>
      </c>
      <c r="X1764" s="2" t="e">
        <f>VLOOKUP(G1764,'Cust Category'!A:C,2,0)</f>
        <v>#N/A</v>
      </c>
      <c r="Y1764" s="31" t="e">
        <f t="shared" si="138"/>
        <v>#N/A</v>
      </c>
      <c r="Z1764" t="e">
        <f t="shared" si="139"/>
        <v>#N/A</v>
      </c>
    </row>
    <row r="1765" spans="1:26" hidden="1">
      <c r="A1765" s="179"/>
      <c r="B1765" s="178"/>
      <c r="C1765" s="178"/>
      <c r="D1765" s="178"/>
      <c r="E1765" s="178"/>
      <c r="F1765" s="178"/>
      <c r="G1765" s="178"/>
      <c r="H1765" s="178"/>
      <c r="I1765" s="178"/>
      <c r="J1765" s="178"/>
      <c r="K1765" s="178"/>
      <c r="L1765" s="180"/>
      <c r="M1765" s="181"/>
      <c r="N1765" s="2" t="e">
        <f>VLOOKUP($J1765,'Material category'!B:D,2,0)</f>
        <v>#N/A</v>
      </c>
      <c r="O1765" s="123" t="e">
        <f>VLOOKUP(E1765,'Billing Type Category'!A:C,3,0)*$L1765</f>
        <v>#N/A</v>
      </c>
      <c r="P1765" s="123" t="e">
        <f>VLOOKUP($J1765,'Material category'!B:F,5,FALSE)*O1765</f>
        <v>#N/A</v>
      </c>
      <c r="Q1765" s="123" t="e">
        <f t="shared" si="135"/>
        <v>#N/A</v>
      </c>
      <c r="R1765" s="6" t="e">
        <f>VLOOKUP(E1765,'Billing Type Category'!A:C,3,0)*M1765</f>
        <v>#N/A</v>
      </c>
      <c r="S1765" s="6" t="e">
        <f>VLOOKUP($J1765,'Material category'!B:F,4,FALSE)*O1765</f>
        <v>#N/A</v>
      </c>
      <c r="T1765" s="6" t="e">
        <f t="shared" si="136"/>
        <v>#N/A</v>
      </c>
      <c r="U1765" s="6" t="e">
        <f t="shared" si="137"/>
        <v>#N/A</v>
      </c>
      <c r="V1765" s="2" t="e">
        <f>VLOOKUP($J1765,'Material category'!B:D,3,0)</f>
        <v>#N/A</v>
      </c>
      <c r="W1765" s="2" t="e">
        <f>VLOOKUP(G1765,'Cust Category'!A:C,3,0)</f>
        <v>#N/A</v>
      </c>
      <c r="X1765" s="2" t="e">
        <f>VLOOKUP(G1765,'Cust Category'!A:C,2,0)</f>
        <v>#N/A</v>
      </c>
      <c r="Y1765" s="31" t="e">
        <f t="shared" si="138"/>
        <v>#N/A</v>
      </c>
      <c r="Z1765" t="e">
        <f t="shared" si="139"/>
        <v>#N/A</v>
      </c>
    </row>
    <row r="1766" spans="1:26" hidden="1">
      <c r="A1766" s="179"/>
      <c r="B1766" s="178"/>
      <c r="C1766" s="178"/>
      <c r="D1766" s="178"/>
      <c r="E1766" s="178"/>
      <c r="F1766" s="178"/>
      <c r="G1766" s="178"/>
      <c r="H1766" s="178"/>
      <c r="I1766" s="178"/>
      <c r="J1766" s="178"/>
      <c r="K1766" s="178"/>
      <c r="L1766" s="180"/>
      <c r="M1766" s="181"/>
      <c r="N1766" s="2" t="e">
        <f>VLOOKUP($J1766,'Material category'!B:D,2,0)</f>
        <v>#N/A</v>
      </c>
      <c r="O1766" s="123" t="e">
        <f>VLOOKUP(E1766,'Billing Type Category'!A:C,3,0)*$L1766</f>
        <v>#N/A</v>
      </c>
      <c r="P1766" s="123" t="e">
        <f>VLOOKUP($J1766,'Material category'!B:F,5,FALSE)*O1766</f>
        <v>#N/A</v>
      </c>
      <c r="Q1766" s="123" t="e">
        <f t="shared" si="135"/>
        <v>#N/A</v>
      </c>
      <c r="R1766" s="6" t="e">
        <f>VLOOKUP(E1766,'Billing Type Category'!A:C,3,0)*M1766</f>
        <v>#N/A</v>
      </c>
      <c r="S1766" s="6" t="e">
        <f>VLOOKUP($J1766,'Material category'!B:F,4,FALSE)*O1766</f>
        <v>#N/A</v>
      </c>
      <c r="T1766" s="6" t="e">
        <f t="shared" si="136"/>
        <v>#N/A</v>
      </c>
      <c r="U1766" s="6" t="e">
        <f t="shared" si="137"/>
        <v>#N/A</v>
      </c>
      <c r="V1766" s="2" t="e">
        <f>VLOOKUP($J1766,'Material category'!B:D,3,0)</f>
        <v>#N/A</v>
      </c>
      <c r="W1766" s="2" t="e">
        <f>VLOOKUP(G1766,'Cust Category'!A:C,3,0)</f>
        <v>#N/A</v>
      </c>
      <c r="X1766" s="2" t="e">
        <f>VLOOKUP(G1766,'Cust Category'!A:C,2,0)</f>
        <v>#N/A</v>
      </c>
      <c r="Y1766" s="31" t="e">
        <f t="shared" si="138"/>
        <v>#N/A</v>
      </c>
      <c r="Z1766" t="e">
        <f t="shared" si="139"/>
        <v>#N/A</v>
      </c>
    </row>
    <row r="1767" spans="1:26" hidden="1">
      <c r="A1767" s="179"/>
      <c r="B1767" s="178"/>
      <c r="C1767" s="178"/>
      <c r="D1767" s="178"/>
      <c r="E1767" s="178"/>
      <c r="F1767" s="178"/>
      <c r="G1767" s="178"/>
      <c r="H1767" s="178"/>
      <c r="I1767" s="178"/>
      <c r="J1767" s="178"/>
      <c r="K1767" s="178"/>
      <c r="L1767" s="180"/>
      <c r="M1767" s="181"/>
      <c r="N1767" s="2" t="e">
        <f>VLOOKUP($J1767,'Material category'!B:D,2,0)</f>
        <v>#N/A</v>
      </c>
      <c r="O1767" s="123" t="e">
        <f>VLOOKUP(E1767,'Billing Type Category'!A:C,3,0)*$L1767</f>
        <v>#N/A</v>
      </c>
      <c r="P1767" s="123" t="e">
        <f>VLOOKUP($J1767,'Material category'!B:F,5,FALSE)*O1767</f>
        <v>#N/A</v>
      </c>
      <c r="Q1767" s="123" t="e">
        <f t="shared" si="135"/>
        <v>#N/A</v>
      </c>
      <c r="R1767" s="6" t="e">
        <f>VLOOKUP(E1767,'Billing Type Category'!A:C,3,0)*M1767</f>
        <v>#N/A</v>
      </c>
      <c r="S1767" s="6" t="e">
        <f>VLOOKUP($J1767,'Material category'!B:F,4,FALSE)*O1767</f>
        <v>#N/A</v>
      </c>
      <c r="T1767" s="6" t="e">
        <f t="shared" si="136"/>
        <v>#N/A</v>
      </c>
      <c r="U1767" s="6" t="e">
        <f t="shared" si="137"/>
        <v>#N/A</v>
      </c>
      <c r="V1767" s="2" t="e">
        <f>VLOOKUP($J1767,'Material category'!B:D,3,0)</f>
        <v>#N/A</v>
      </c>
      <c r="W1767" s="2" t="e">
        <f>VLOOKUP(G1767,'Cust Category'!A:C,3,0)</f>
        <v>#N/A</v>
      </c>
      <c r="X1767" s="2" t="e">
        <f>VLOOKUP(G1767,'Cust Category'!A:C,2,0)</f>
        <v>#N/A</v>
      </c>
      <c r="Y1767" s="31" t="e">
        <f t="shared" si="138"/>
        <v>#N/A</v>
      </c>
      <c r="Z1767" t="e">
        <f t="shared" si="139"/>
        <v>#N/A</v>
      </c>
    </row>
    <row r="1768" spans="1:26" hidden="1">
      <c r="A1768" s="179"/>
      <c r="B1768" s="178"/>
      <c r="C1768" s="178"/>
      <c r="D1768" s="178"/>
      <c r="E1768" s="178"/>
      <c r="F1768" s="178"/>
      <c r="G1768" s="178"/>
      <c r="H1768" s="178"/>
      <c r="I1768" s="178"/>
      <c r="J1768" s="178"/>
      <c r="K1768" s="178"/>
      <c r="L1768" s="180"/>
      <c r="M1768" s="181"/>
      <c r="N1768" s="2" t="e">
        <f>VLOOKUP($J1768,'Material category'!B:D,2,0)</f>
        <v>#N/A</v>
      </c>
      <c r="O1768" s="123" t="e">
        <f>VLOOKUP(E1768,'Billing Type Category'!A:C,3,0)*$L1768</f>
        <v>#N/A</v>
      </c>
      <c r="P1768" s="123" t="e">
        <f>VLOOKUP($J1768,'Material category'!B:F,5,FALSE)*O1768</f>
        <v>#N/A</v>
      </c>
      <c r="Q1768" s="123" t="e">
        <f t="shared" si="135"/>
        <v>#N/A</v>
      </c>
      <c r="R1768" s="6" t="e">
        <f>VLOOKUP(E1768,'Billing Type Category'!A:C,3,0)*M1768</f>
        <v>#N/A</v>
      </c>
      <c r="S1768" s="6" t="e">
        <f>VLOOKUP($J1768,'Material category'!B:F,4,FALSE)*O1768</f>
        <v>#N/A</v>
      </c>
      <c r="T1768" s="6" t="e">
        <f t="shared" si="136"/>
        <v>#N/A</v>
      </c>
      <c r="U1768" s="6" t="e">
        <f t="shared" si="137"/>
        <v>#N/A</v>
      </c>
      <c r="V1768" s="2" t="e">
        <f>VLOOKUP($J1768,'Material category'!B:D,3,0)</f>
        <v>#N/A</v>
      </c>
      <c r="W1768" s="2" t="e">
        <f>VLOOKUP(G1768,'Cust Category'!A:C,3,0)</f>
        <v>#N/A</v>
      </c>
      <c r="X1768" s="2" t="e">
        <f>VLOOKUP(G1768,'Cust Category'!A:C,2,0)</f>
        <v>#N/A</v>
      </c>
      <c r="Y1768" s="31" t="e">
        <f t="shared" si="138"/>
        <v>#N/A</v>
      </c>
      <c r="Z1768" t="e">
        <f t="shared" si="139"/>
        <v>#N/A</v>
      </c>
    </row>
    <row r="1769" spans="1:26" hidden="1">
      <c r="A1769" s="179"/>
      <c r="B1769" s="178"/>
      <c r="C1769" s="178"/>
      <c r="D1769" s="178"/>
      <c r="E1769" s="178"/>
      <c r="F1769" s="178"/>
      <c r="G1769" s="178"/>
      <c r="H1769" s="178"/>
      <c r="I1769" s="178"/>
      <c r="J1769" s="178"/>
      <c r="K1769" s="178"/>
      <c r="L1769" s="180"/>
      <c r="M1769" s="181"/>
      <c r="N1769" s="2" t="e">
        <f>VLOOKUP($J1769,'Material category'!B:D,2,0)</f>
        <v>#N/A</v>
      </c>
      <c r="O1769" s="123" t="e">
        <f>VLOOKUP(E1769,'Billing Type Category'!A:C,3,0)*$L1769</f>
        <v>#N/A</v>
      </c>
      <c r="P1769" s="123" t="e">
        <f>VLOOKUP($J1769,'Material category'!B:F,5,FALSE)*O1769</f>
        <v>#N/A</v>
      </c>
      <c r="Q1769" s="123" t="e">
        <f t="shared" si="135"/>
        <v>#N/A</v>
      </c>
      <c r="R1769" s="6" t="e">
        <f>VLOOKUP(E1769,'Billing Type Category'!A:C,3,0)*M1769</f>
        <v>#N/A</v>
      </c>
      <c r="S1769" s="6" t="e">
        <f>VLOOKUP($J1769,'Material category'!B:F,4,FALSE)*O1769</f>
        <v>#N/A</v>
      </c>
      <c r="T1769" s="6" t="e">
        <f t="shared" si="136"/>
        <v>#N/A</v>
      </c>
      <c r="U1769" s="6" t="e">
        <f t="shared" si="137"/>
        <v>#N/A</v>
      </c>
      <c r="V1769" s="2" t="e">
        <f>VLOOKUP($J1769,'Material category'!B:D,3,0)</f>
        <v>#N/A</v>
      </c>
      <c r="W1769" s="2" t="e">
        <f>VLOOKUP(G1769,'Cust Category'!A:C,3,0)</f>
        <v>#N/A</v>
      </c>
      <c r="X1769" s="2" t="e">
        <f>VLOOKUP(G1769,'Cust Category'!A:C,2,0)</f>
        <v>#N/A</v>
      </c>
      <c r="Y1769" s="31" t="e">
        <f t="shared" si="138"/>
        <v>#N/A</v>
      </c>
      <c r="Z1769" t="e">
        <f t="shared" si="139"/>
        <v>#N/A</v>
      </c>
    </row>
    <row r="1770" spans="1:26" hidden="1">
      <c r="A1770" s="179"/>
      <c r="B1770" s="178"/>
      <c r="C1770" s="178"/>
      <c r="D1770" s="178"/>
      <c r="E1770" s="178"/>
      <c r="F1770" s="178"/>
      <c r="G1770" s="178"/>
      <c r="H1770" s="178"/>
      <c r="I1770" s="178"/>
      <c r="J1770" s="178"/>
      <c r="K1770" s="178"/>
      <c r="L1770" s="180"/>
      <c r="M1770" s="181"/>
      <c r="N1770" s="2" t="e">
        <f>VLOOKUP($J1770,'Material category'!B:D,2,0)</f>
        <v>#N/A</v>
      </c>
      <c r="O1770" s="123" t="e">
        <f>VLOOKUP(E1770,'Billing Type Category'!A:C,3,0)*$L1770</f>
        <v>#N/A</v>
      </c>
      <c r="P1770" s="123" t="e">
        <f>VLOOKUP($J1770,'Material category'!B:F,5,FALSE)*O1770</f>
        <v>#N/A</v>
      </c>
      <c r="Q1770" s="123" t="e">
        <f t="shared" si="135"/>
        <v>#N/A</v>
      </c>
      <c r="R1770" s="6" t="e">
        <f>VLOOKUP(E1770,'Billing Type Category'!A:C,3,0)*M1770</f>
        <v>#N/A</v>
      </c>
      <c r="S1770" s="6" t="e">
        <f>VLOOKUP($J1770,'Material category'!B:F,4,FALSE)*O1770</f>
        <v>#N/A</v>
      </c>
      <c r="T1770" s="6" t="e">
        <f t="shared" si="136"/>
        <v>#N/A</v>
      </c>
      <c r="U1770" s="6" t="e">
        <f t="shared" si="137"/>
        <v>#N/A</v>
      </c>
      <c r="V1770" s="2" t="e">
        <f>VLOOKUP($J1770,'Material category'!B:D,3,0)</f>
        <v>#N/A</v>
      </c>
      <c r="W1770" s="2" t="e">
        <f>VLOOKUP(G1770,'Cust Category'!A:C,3,0)</f>
        <v>#N/A</v>
      </c>
      <c r="X1770" s="2" t="e">
        <f>VLOOKUP(G1770,'Cust Category'!A:C,2,0)</f>
        <v>#N/A</v>
      </c>
      <c r="Y1770" s="31" t="e">
        <f t="shared" si="138"/>
        <v>#N/A</v>
      </c>
      <c r="Z1770" t="e">
        <f t="shared" si="139"/>
        <v>#N/A</v>
      </c>
    </row>
    <row r="1771" spans="1:26" hidden="1">
      <c r="A1771" s="179"/>
      <c r="B1771" s="178"/>
      <c r="C1771" s="178"/>
      <c r="D1771" s="178"/>
      <c r="E1771" s="178"/>
      <c r="F1771" s="178"/>
      <c r="G1771" s="178"/>
      <c r="H1771" s="178"/>
      <c r="I1771" s="178"/>
      <c r="J1771" s="178"/>
      <c r="K1771" s="178"/>
      <c r="L1771" s="180"/>
      <c r="M1771" s="181"/>
      <c r="N1771" s="2" t="e">
        <f>VLOOKUP($J1771,'Material category'!B:D,2,0)</f>
        <v>#N/A</v>
      </c>
      <c r="O1771" s="123" t="e">
        <f>VLOOKUP(E1771,'Billing Type Category'!A:C,3,0)*$L1771</f>
        <v>#N/A</v>
      </c>
      <c r="P1771" s="123" t="e">
        <f>VLOOKUP($J1771,'Material category'!B:F,5,FALSE)*O1771</f>
        <v>#N/A</v>
      </c>
      <c r="Q1771" s="123" t="e">
        <f t="shared" si="135"/>
        <v>#N/A</v>
      </c>
      <c r="R1771" s="6" t="e">
        <f>VLOOKUP(E1771,'Billing Type Category'!A:C,3,0)*M1771</f>
        <v>#N/A</v>
      </c>
      <c r="S1771" s="6" t="e">
        <f>VLOOKUP($J1771,'Material category'!B:F,4,FALSE)*O1771</f>
        <v>#N/A</v>
      </c>
      <c r="T1771" s="6" t="e">
        <f t="shared" si="136"/>
        <v>#N/A</v>
      </c>
      <c r="U1771" s="6" t="e">
        <f t="shared" si="137"/>
        <v>#N/A</v>
      </c>
      <c r="V1771" s="2" t="e">
        <f>VLOOKUP($J1771,'Material category'!B:D,3,0)</f>
        <v>#N/A</v>
      </c>
      <c r="W1771" s="2" t="e">
        <f>VLOOKUP(G1771,'Cust Category'!A:C,3,0)</f>
        <v>#N/A</v>
      </c>
      <c r="X1771" s="2" t="e">
        <f>VLOOKUP(G1771,'Cust Category'!A:C,2,0)</f>
        <v>#N/A</v>
      </c>
      <c r="Y1771" s="31" t="e">
        <f t="shared" si="138"/>
        <v>#N/A</v>
      </c>
      <c r="Z1771" t="e">
        <f t="shared" si="139"/>
        <v>#N/A</v>
      </c>
    </row>
    <row r="1772" spans="1:26" hidden="1">
      <c r="A1772" s="179"/>
      <c r="B1772" s="178"/>
      <c r="C1772" s="178"/>
      <c r="D1772" s="178"/>
      <c r="E1772" s="178"/>
      <c r="F1772" s="178"/>
      <c r="G1772" s="178"/>
      <c r="H1772" s="178"/>
      <c r="I1772" s="178"/>
      <c r="J1772" s="178"/>
      <c r="K1772" s="178"/>
      <c r="L1772" s="180"/>
      <c r="M1772" s="181"/>
      <c r="N1772" s="2" t="e">
        <f>VLOOKUP($J1772,'Material category'!B:D,2,0)</f>
        <v>#N/A</v>
      </c>
      <c r="O1772" s="123" t="e">
        <f>VLOOKUP(E1772,'Billing Type Category'!A:C,3,0)*$L1772</f>
        <v>#N/A</v>
      </c>
      <c r="P1772" s="123" t="e">
        <f>VLOOKUP($J1772,'Material category'!B:F,5,FALSE)*O1772</f>
        <v>#N/A</v>
      </c>
      <c r="Q1772" s="123" t="e">
        <f t="shared" si="135"/>
        <v>#N/A</v>
      </c>
      <c r="R1772" s="6" t="e">
        <f>VLOOKUP(E1772,'Billing Type Category'!A:C,3,0)*M1772</f>
        <v>#N/A</v>
      </c>
      <c r="S1772" s="6" t="e">
        <f>VLOOKUP($J1772,'Material category'!B:F,4,FALSE)*O1772</f>
        <v>#N/A</v>
      </c>
      <c r="T1772" s="6" t="e">
        <f t="shared" si="136"/>
        <v>#N/A</v>
      </c>
      <c r="U1772" s="6" t="e">
        <f t="shared" si="137"/>
        <v>#N/A</v>
      </c>
      <c r="V1772" s="2" t="e">
        <f>VLOOKUP($J1772,'Material category'!B:D,3,0)</f>
        <v>#N/A</v>
      </c>
      <c r="W1772" s="2" t="e">
        <f>VLOOKUP(G1772,'Cust Category'!A:C,3,0)</f>
        <v>#N/A</v>
      </c>
      <c r="X1772" s="2" t="e">
        <f>VLOOKUP(G1772,'Cust Category'!A:C,2,0)</f>
        <v>#N/A</v>
      </c>
      <c r="Y1772" s="31" t="e">
        <f t="shared" si="138"/>
        <v>#N/A</v>
      </c>
      <c r="Z1772" t="e">
        <f t="shared" si="139"/>
        <v>#N/A</v>
      </c>
    </row>
    <row r="1773" spans="1:26" hidden="1">
      <c r="A1773" s="179"/>
      <c r="B1773" s="178"/>
      <c r="C1773" s="178"/>
      <c r="D1773" s="178"/>
      <c r="E1773" s="178"/>
      <c r="F1773" s="178"/>
      <c r="G1773" s="178"/>
      <c r="H1773" s="178"/>
      <c r="I1773" s="178"/>
      <c r="J1773" s="178"/>
      <c r="K1773" s="178"/>
      <c r="L1773" s="180"/>
      <c r="M1773" s="181"/>
      <c r="N1773" s="2" t="e">
        <f>VLOOKUP($J1773,'Material category'!B:D,2,0)</f>
        <v>#N/A</v>
      </c>
      <c r="O1773" s="123" t="e">
        <f>VLOOKUP(E1773,'Billing Type Category'!A:C,3,0)*$L1773</f>
        <v>#N/A</v>
      </c>
      <c r="P1773" s="123" t="e">
        <f>VLOOKUP($J1773,'Material category'!B:F,5,FALSE)*O1773</f>
        <v>#N/A</v>
      </c>
      <c r="Q1773" s="123" t="e">
        <f t="shared" si="135"/>
        <v>#N/A</v>
      </c>
      <c r="R1773" s="6" t="e">
        <f>VLOOKUP(E1773,'Billing Type Category'!A:C,3,0)*M1773</f>
        <v>#N/A</v>
      </c>
      <c r="S1773" s="6" t="e">
        <f>VLOOKUP($J1773,'Material category'!B:F,4,FALSE)*O1773</f>
        <v>#N/A</v>
      </c>
      <c r="T1773" s="6" t="e">
        <f t="shared" si="136"/>
        <v>#N/A</v>
      </c>
      <c r="U1773" s="6" t="e">
        <f t="shared" si="137"/>
        <v>#N/A</v>
      </c>
      <c r="V1773" s="2" t="e">
        <f>VLOOKUP($J1773,'Material category'!B:D,3,0)</f>
        <v>#N/A</v>
      </c>
      <c r="W1773" s="2" t="e">
        <f>VLOOKUP(G1773,'Cust Category'!A:C,3,0)</f>
        <v>#N/A</v>
      </c>
      <c r="X1773" s="2" t="e">
        <f>VLOOKUP(G1773,'Cust Category'!A:C,2,0)</f>
        <v>#N/A</v>
      </c>
      <c r="Y1773" s="31" t="e">
        <f t="shared" si="138"/>
        <v>#N/A</v>
      </c>
      <c r="Z1773" t="e">
        <f t="shared" si="139"/>
        <v>#N/A</v>
      </c>
    </row>
    <row r="1774" spans="1:26" hidden="1">
      <c r="A1774" s="179"/>
      <c r="B1774" s="178"/>
      <c r="C1774" s="178"/>
      <c r="D1774" s="178"/>
      <c r="E1774" s="178"/>
      <c r="F1774" s="178"/>
      <c r="G1774" s="178"/>
      <c r="H1774" s="178"/>
      <c r="I1774" s="178"/>
      <c r="J1774" s="178"/>
      <c r="K1774" s="178"/>
      <c r="L1774" s="180"/>
      <c r="M1774" s="181"/>
      <c r="N1774" s="2" t="e">
        <f>VLOOKUP($J1774,'Material category'!B:D,2,0)</f>
        <v>#N/A</v>
      </c>
      <c r="O1774" s="123" t="e">
        <f>VLOOKUP(E1774,'Billing Type Category'!A:C,3,0)*$L1774</f>
        <v>#N/A</v>
      </c>
      <c r="P1774" s="123" t="e">
        <f>VLOOKUP($J1774,'Material category'!B:F,5,FALSE)*O1774</f>
        <v>#N/A</v>
      </c>
      <c r="Q1774" s="123" t="e">
        <f t="shared" si="135"/>
        <v>#N/A</v>
      </c>
      <c r="R1774" s="6" t="e">
        <f>VLOOKUP(E1774,'Billing Type Category'!A:C,3,0)*M1774</f>
        <v>#N/A</v>
      </c>
      <c r="S1774" s="6" t="e">
        <f>VLOOKUP($J1774,'Material category'!B:F,4,FALSE)*O1774</f>
        <v>#N/A</v>
      </c>
      <c r="T1774" s="6" t="e">
        <f t="shared" si="136"/>
        <v>#N/A</v>
      </c>
      <c r="U1774" s="6" t="e">
        <f t="shared" si="137"/>
        <v>#N/A</v>
      </c>
      <c r="V1774" s="2" t="e">
        <f>VLOOKUP($J1774,'Material category'!B:D,3,0)</f>
        <v>#N/A</v>
      </c>
      <c r="W1774" s="2" t="e">
        <f>VLOOKUP(G1774,'Cust Category'!A:C,3,0)</f>
        <v>#N/A</v>
      </c>
      <c r="X1774" s="2" t="e">
        <f>VLOOKUP(G1774,'Cust Category'!A:C,2,0)</f>
        <v>#N/A</v>
      </c>
      <c r="Y1774" s="31" t="e">
        <f t="shared" si="138"/>
        <v>#N/A</v>
      </c>
      <c r="Z1774" t="e">
        <f t="shared" si="139"/>
        <v>#N/A</v>
      </c>
    </row>
    <row r="1775" spans="1:26" hidden="1">
      <c r="A1775" s="179"/>
      <c r="B1775" s="178"/>
      <c r="C1775" s="178"/>
      <c r="D1775" s="178"/>
      <c r="E1775" s="178"/>
      <c r="F1775" s="178"/>
      <c r="G1775" s="178"/>
      <c r="H1775" s="178"/>
      <c r="I1775" s="178"/>
      <c r="J1775" s="178"/>
      <c r="K1775" s="178"/>
      <c r="L1775" s="180"/>
      <c r="M1775" s="181"/>
      <c r="N1775" s="2" t="e">
        <f>VLOOKUP($J1775,'Material category'!B:D,2,0)</f>
        <v>#N/A</v>
      </c>
      <c r="O1775" s="123" t="e">
        <f>VLOOKUP(E1775,'Billing Type Category'!A:C,3,0)*$L1775</f>
        <v>#N/A</v>
      </c>
      <c r="P1775" s="123" t="e">
        <f>VLOOKUP($J1775,'Material category'!B:F,5,FALSE)*O1775</f>
        <v>#N/A</v>
      </c>
      <c r="Q1775" s="123" t="e">
        <f t="shared" si="135"/>
        <v>#N/A</v>
      </c>
      <c r="R1775" s="6" t="e">
        <f>VLOOKUP(E1775,'Billing Type Category'!A:C,3,0)*M1775</f>
        <v>#N/A</v>
      </c>
      <c r="S1775" s="6" t="e">
        <f>VLOOKUP($J1775,'Material category'!B:F,4,FALSE)*O1775</f>
        <v>#N/A</v>
      </c>
      <c r="T1775" s="6" t="e">
        <f t="shared" si="136"/>
        <v>#N/A</v>
      </c>
      <c r="U1775" s="6" t="e">
        <f t="shared" si="137"/>
        <v>#N/A</v>
      </c>
      <c r="V1775" s="2" t="e">
        <f>VLOOKUP($J1775,'Material category'!B:D,3,0)</f>
        <v>#N/A</v>
      </c>
      <c r="W1775" s="2" t="e">
        <f>VLOOKUP(G1775,'Cust Category'!A:C,3,0)</f>
        <v>#N/A</v>
      </c>
      <c r="X1775" s="2" t="e">
        <f>VLOOKUP(G1775,'Cust Category'!A:C,2,0)</f>
        <v>#N/A</v>
      </c>
      <c r="Y1775" s="31" t="e">
        <f t="shared" si="138"/>
        <v>#N/A</v>
      </c>
      <c r="Z1775" t="e">
        <f t="shared" si="139"/>
        <v>#N/A</v>
      </c>
    </row>
    <row r="1776" spans="1:26" hidden="1">
      <c r="A1776" s="179"/>
      <c r="B1776" s="178"/>
      <c r="C1776" s="178"/>
      <c r="D1776" s="178"/>
      <c r="E1776" s="178"/>
      <c r="F1776" s="178"/>
      <c r="G1776" s="178"/>
      <c r="H1776" s="178"/>
      <c r="I1776" s="178"/>
      <c r="J1776" s="178"/>
      <c r="K1776" s="178"/>
      <c r="L1776" s="180"/>
      <c r="M1776" s="181"/>
      <c r="N1776" s="2" t="e">
        <f>VLOOKUP($J1776,'Material category'!B:D,2,0)</f>
        <v>#N/A</v>
      </c>
      <c r="O1776" s="123" t="e">
        <f>VLOOKUP(E1776,'Billing Type Category'!A:C,3,0)*$L1776</f>
        <v>#N/A</v>
      </c>
      <c r="P1776" s="123" t="e">
        <f>VLOOKUP($J1776,'Material category'!B:F,5,FALSE)*O1776</f>
        <v>#N/A</v>
      </c>
      <c r="Q1776" s="123" t="e">
        <f t="shared" si="135"/>
        <v>#N/A</v>
      </c>
      <c r="R1776" s="6" t="e">
        <f>VLOOKUP(E1776,'Billing Type Category'!A:C,3,0)*M1776</f>
        <v>#N/A</v>
      </c>
      <c r="S1776" s="6" t="e">
        <f>VLOOKUP($J1776,'Material category'!B:F,4,FALSE)*O1776</f>
        <v>#N/A</v>
      </c>
      <c r="T1776" s="6" t="e">
        <f t="shared" si="136"/>
        <v>#N/A</v>
      </c>
      <c r="U1776" s="6" t="e">
        <f t="shared" si="137"/>
        <v>#N/A</v>
      </c>
      <c r="V1776" s="2" t="e">
        <f>VLOOKUP($J1776,'Material category'!B:D,3,0)</f>
        <v>#N/A</v>
      </c>
      <c r="W1776" s="2" t="e">
        <f>VLOOKUP(G1776,'Cust Category'!A:C,3,0)</f>
        <v>#N/A</v>
      </c>
      <c r="X1776" s="2" t="e">
        <f>VLOOKUP(G1776,'Cust Category'!A:C,2,0)</f>
        <v>#N/A</v>
      </c>
      <c r="Y1776" s="31" t="e">
        <f t="shared" si="138"/>
        <v>#N/A</v>
      </c>
      <c r="Z1776" t="e">
        <f t="shared" si="139"/>
        <v>#N/A</v>
      </c>
    </row>
    <row r="1777" spans="1:26" hidden="1">
      <c r="A1777" s="179"/>
      <c r="B1777" s="178"/>
      <c r="C1777" s="178"/>
      <c r="D1777" s="178"/>
      <c r="E1777" s="178"/>
      <c r="F1777" s="178"/>
      <c r="G1777" s="178"/>
      <c r="H1777" s="178"/>
      <c r="I1777" s="178"/>
      <c r="J1777" s="178"/>
      <c r="K1777" s="178"/>
      <c r="L1777" s="180"/>
      <c r="M1777" s="181"/>
      <c r="N1777" s="2" t="e">
        <f>VLOOKUP($J1777,'Material category'!B:D,2,0)</f>
        <v>#N/A</v>
      </c>
      <c r="O1777" s="123" t="e">
        <f>VLOOKUP(E1777,'Billing Type Category'!A:C,3,0)*$L1777</f>
        <v>#N/A</v>
      </c>
      <c r="P1777" s="123" t="e">
        <f>VLOOKUP($J1777,'Material category'!B:F,5,FALSE)*O1777</f>
        <v>#N/A</v>
      </c>
      <c r="Q1777" s="123" t="e">
        <f t="shared" si="135"/>
        <v>#N/A</v>
      </c>
      <c r="R1777" s="6" t="e">
        <f>VLOOKUP(E1777,'Billing Type Category'!A:C,3,0)*M1777</f>
        <v>#N/A</v>
      </c>
      <c r="S1777" s="6" t="e">
        <f>VLOOKUP($J1777,'Material category'!B:F,4,FALSE)*O1777</f>
        <v>#N/A</v>
      </c>
      <c r="T1777" s="6" t="e">
        <f t="shared" si="136"/>
        <v>#N/A</v>
      </c>
      <c r="U1777" s="6" t="e">
        <f t="shared" si="137"/>
        <v>#N/A</v>
      </c>
      <c r="V1777" s="2" t="e">
        <f>VLOOKUP($J1777,'Material category'!B:D,3,0)</f>
        <v>#N/A</v>
      </c>
      <c r="W1777" s="2" t="e">
        <f>VLOOKUP(G1777,'Cust Category'!A:C,3,0)</f>
        <v>#N/A</v>
      </c>
      <c r="X1777" s="2" t="e">
        <f>VLOOKUP(G1777,'Cust Category'!A:C,2,0)</f>
        <v>#N/A</v>
      </c>
      <c r="Y1777" s="31" t="e">
        <f t="shared" si="138"/>
        <v>#N/A</v>
      </c>
      <c r="Z1777" t="e">
        <f t="shared" si="139"/>
        <v>#N/A</v>
      </c>
    </row>
    <row r="1778" spans="1:26" hidden="1">
      <c r="A1778" s="179"/>
      <c r="B1778" s="178"/>
      <c r="C1778" s="178"/>
      <c r="D1778" s="178"/>
      <c r="E1778" s="178"/>
      <c r="F1778" s="178"/>
      <c r="G1778" s="178"/>
      <c r="H1778" s="178"/>
      <c r="I1778" s="178"/>
      <c r="J1778" s="178"/>
      <c r="K1778" s="178"/>
      <c r="L1778" s="180"/>
      <c r="M1778" s="181"/>
      <c r="N1778" s="2" t="e">
        <f>VLOOKUP($J1778,'Material category'!B:D,2,0)</f>
        <v>#N/A</v>
      </c>
      <c r="O1778" s="123" t="e">
        <f>VLOOKUP(E1778,'Billing Type Category'!A:C,3,0)*$L1778</f>
        <v>#N/A</v>
      </c>
      <c r="P1778" s="123" t="e">
        <f>VLOOKUP($J1778,'Material category'!B:F,5,FALSE)*O1778</f>
        <v>#N/A</v>
      </c>
      <c r="Q1778" s="123" t="e">
        <f t="shared" si="135"/>
        <v>#N/A</v>
      </c>
      <c r="R1778" s="6" t="e">
        <f>VLOOKUP(E1778,'Billing Type Category'!A:C,3,0)*M1778</f>
        <v>#N/A</v>
      </c>
      <c r="S1778" s="6" t="e">
        <f>VLOOKUP($J1778,'Material category'!B:F,4,FALSE)*O1778</f>
        <v>#N/A</v>
      </c>
      <c r="T1778" s="6" t="e">
        <f t="shared" si="136"/>
        <v>#N/A</v>
      </c>
      <c r="U1778" s="6" t="e">
        <f t="shared" si="137"/>
        <v>#N/A</v>
      </c>
      <c r="V1778" s="2" t="e">
        <f>VLOOKUP($J1778,'Material category'!B:D,3,0)</f>
        <v>#N/A</v>
      </c>
      <c r="W1778" s="2" t="e">
        <f>VLOOKUP(G1778,'Cust Category'!A:C,3,0)</f>
        <v>#N/A</v>
      </c>
      <c r="X1778" s="2" t="e">
        <f>VLOOKUP(G1778,'Cust Category'!A:C,2,0)</f>
        <v>#N/A</v>
      </c>
      <c r="Y1778" s="31" t="e">
        <f t="shared" si="138"/>
        <v>#N/A</v>
      </c>
      <c r="Z1778" t="e">
        <f t="shared" si="139"/>
        <v>#N/A</v>
      </c>
    </row>
    <row r="1779" spans="1:26" hidden="1">
      <c r="A1779" s="179"/>
      <c r="B1779" s="178"/>
      <c r="C1779" s="178"/>
      <c r="D1779" s="178"/>
      <c r="E1779" s="178"/>
      <c r="F1779" s="178"/>
      <c r="G1779" s="178"/>
      <c r="H1779" s="178"/>
      <c r="I1779" s="178"/>
      <c r="J1779" s="178"/>
      <c r="K1779" s="178"/>
      <c r="L1779" s="180"/>
      <c r="M1779" s="181"/>
      <c r="N1779" s="2" t="e">
        <f>VLOOKUP($J1779,'Material category'!B:D,2,0)</f>
        <v>#N/A</v>
      </c>
      <c r="O1779" s="123" t="e">
        <f>VLOOKUP(E1779,'Billing Type Category'!A:C,3,0)*$L1779</f>
        <v>#N/A</v>
      </c>
      <c r="P1779" s="123" t="e">
        <f>VLOOKUP($J1779,'Material category'!B:F,5,FALSE)*O1779</f>
        <v>#N/A</v>
      </c>
      <c r="Q1779" s="123" t="e">
        <f t="shared" si="135"/>
        <v>#N/A</v>
      </c>
      <c r="R1779" s="6" t="e">
        <f>VLOOKUP(E1779,'Billing Type Category'!A:C,3,0)*M1779</f>
        <v>#N/A</v>
      </c>
      <c r="S1779" s="6" t="e">
        <f>VLOOKUP($J1779,'Material category'!B:F,4,FALSE)*O1779</f>
        <v>#N/A</v>
      </c>
      <c r="T1779" s="6" t="e">
        <f t="shared" si="136"/>
        <v>#N/A</v>
      </c>
      <c r="U1779" s="6" t="e">
        <f t="shared" si="137"/>
        <v>#N/A</v>
      </c>
      <c r="V1779" s="2" t="e">
        <f>VLOOKUP($J1779,'Material category'!B:D,3,0)</f>
        <v>#N/A</v>
      </c>
      <c r="W1779" s="2" t="e">
        <f>VLOOKUP(G1779,'Cust Category'!A:C,3,0)</f>
        <v>#N/A</v>
      </c>
      <c r="X1779" s="2" t="e">
        <f>VLOOKUP(G1779,'Cust Category'!A:C,2,0)</f>
        <v>#N/A</v>
      </c>
      <c r="Y1779" s="31" t="e">
        <f t="shared" si="138"/>
        <v>#N/A</v>
      </c>
      <c r="Z1779" t="e">
        <f t="shared" si="139"/>
        <v>#N/A</v>
      </c>
    </row>
    <row r="1780" spans="1:26" hidden="1">
      <c r="A1780" s="179"/>
      <c r="B1780" s="178"/>
      <c r="C1780" s="178"/>
      <c r="D1780" s="178"/>
      <c r="E1780" s="178"/>
      <c r="F1780" s="178"/>
      <c r="G1780" s="178"/>
      <c r="H1780" s="178"/>
      <c r="I1780" s="178"/>
      <c r="J1780" s="178"/>
      <c r="K1780" s="178"/>
      <c r="L1780" s="180"/>
      <c r="M1780" s="181"/>
      <c r="N1780" s="2" t="e">
        <f>VLOOKUP($J1780,'Material category'!B:D,2,0)</f>
        <v>#N/A</v>
      </c>
      <c r="O1780" s="123" t="e">
        <f>VLOOKUP(E1780,'Billing Type Category'!A:C,3,0)*$L1780</f>
        <v>#N/A</v>
      </c>
      <c r="P1780" s="123" t="e">
        <f>VLOOKUP($J1780,'Material category'!B:F,5,FALSE)*O1780</f>
        <v>#N/A</v>
      </c>
      <c r="Q1780" s="123" t="e">
        <f t="shared" si="135"/>
        <v>#N/A</v>
      </c>
      <c r="R1780" s="6" t="e">
        <f>VLOOKUP(E1780,'Billing Type Category'!A:C,3,0)*M1780</f>
        <v>#N/A</v>
      </c>
      <c r="S1780" s="6" t="e">
        <f>VLOOKUP($J1780,'Material category'!B:F,4,FALSE)*O1780</f>
        <v>#N/A</v>
      </c>
      <c r="T1780" s="6" t="e">
        <f t="shared" si="136"/>
        <v>#N/A</v>
      </c>
      <c r="U1780" s="6" t="e">
        <f t="shared" si="137"/>
        <v>#N/A</v>
      </c>
      <c r="V1780" s="2" t="e">
        <f>VLOOKUP($J1780,'Material category'!B:D,3,0)</f>
        <v>#N/A</v>
      </c>
      <c r="W1780" s="2" t="e">
        <f>VLOOKUP(G1780,'Cust Category'!A:C,3,0)</f>
        <v>#N/A</v>
      </c>
      <c r="X1780" s="2" t="e">
        <f>VLOOKUP(G1780,'Cust Category'!A:C,2,0)</f>
        <v>#N/A</v>
      </c>
      <c r="Y1780" s="31" t="e">
        <f t="shared" si="138"/>
        <v>#N/A</v>
      </c>
      <c r="Z1780" t="e">
        <f t="shared" si="139"/>
        <v>#N/A</v>
      </c>
    </row>
    <row r="1781" spans="1:26" hidden="1">
      <c r="A1781" s="179"/>
      <c r="B1781" s="178"/>
      <c r="C1781" s="178"/>
      <c r="D1781" s="178"/>
      <c r="E1781" s="178"/>
      <c r="F1781" s="178"/>
      <c r="G1781" s="178"/>
      <c r="H1781" s="178"/>
      <c r="I1781" s="178"/>
      <c r="J1781" s="178"/>
      <c r="K1781" s="178"/>
      <c r="L1781" s="180"/>
      <c r="M1781" s="181"/>
      <c r="N1781" s="2" t="e">
        <f>VLOOKUP($J1781,'Material category'!B:D,2,0)</f>
        <v>#N/A</v>
      </c>
      <c r="O1781" s="123" t="e">
        <f>VLOOKUP(E1781,'Billing Type Category'!A:C,3,0)*$L1781</f>
        <v>#N/A</v>
      </c>
      <c r="P1781" s="123" t="e">
        <f>VLOOKUP($J1781,'Material category'!B:F,5,FALSE)*O1781</f>
        <v>#N/A</v>
      </c>
      <c r="Q1781" s="123" t="e">
        <f t="shared" si="135"/>
        <v>#N/A</v>
      </c>
      <c r="R1781" s="6" t="e">
        <f>VLOOKUP(E1781,'Billing Type Category'!A:C,3,0)*M1781</f>
        <v>#N/A</v>
      </c>
      <c r="S1781" s="6" t="e">
        <f>VLOOKUP($J1781,'Material category'!B:F,4,FALSE)*O1781</f>
        <v>#N/A</v>
      </c>
      <c r="T1781" s="6" t="e">
        <f t="shared" si="136"/>
        <v>#N/A</v>
      </c>
      <c r="U1781" s="6" t="e">
        <f t="shared" si="137"/>
        <v>#N/A</v>
      </c>
      <c r="V1781" s="2" t="e">
        <f>VLOOKUP($J1781,'Material category'!B:D,3,0)</f>
        <v>#N/A</v>
      </c>
      <c r="W1781" s="2" t="e">
        <f>VLOOKUP(G1781,'Cust Category'!A:C,3,0)</f>
        <v>#N/A</v>
      </c>
      <c r="X1781" s="2" t="e">
        <f>VLOOKUP(G1781,'Cust Category'!A:C,2,0)</f>
        <v>#N/A</v>
      </c>
      <c r="Y1781" s="31" t="e">
        <f t="shared" si="138"/>
        <v>#N/A</v>
      </c>
      <c r="Z1781" t="e">
        <f t="shared" si="139"/>
        <v>#N/A</v>
      </c>
    </row>
    <row r="1782" spans="1:26" hidden="1">
      <c r="A1782" s="179"/>
      <c r="B1782" s="178"/>
      <c r="C1782" s="178"/>
      <c r="D1782" s="178"/>
      <c r="E1782" s="178"/>
      <c r="F1782" s="178"/>
      <c r="G1782" s="178"/>
      <c r="H1782" s="178"/>
      <c r="I1782" s="178"/>
      <c r="J1782" s="178"/>
      <c r="K1782" s="178"/>
      <c r="L1782" s="180"/>
      <c r="M1782" s="181"/>
      <c r="N1782" s="2" t="e">
        <f>VLOOKUP($J1782,'Material category'!B:D,2,0)</f>
        <v>#N/A</v>
      </c>
      <c r="O1782" s="123" t="e">
        <f>VLOOKUP(E1782,'Billing Type Category'!A:C,3,0)*$L1782</f>
        <v>#N/A</v>
      </c>
      <c r="P1782" s="123" t="e">
        <f>VLOOKUP($J1782,'Material category'!B:F,5,FALSE)*O1782</f>
        <v>#N/A</v>
      </c>
      <c r="Q1782" s="123" t="e">
        <f t="shared" si="135"/>
        <v>#N/A</v>
      </c>
      <c r="R1782" s="6" t="e">
        <f>VLOOKUP(E1782,'Billing Type Category'!A:C,3,0)*M1782</f>
        <v>#N/A</v>
      </c>
      <c r="S1782" s="6" t="e">
        <f>VLOOKUP($J1782,'Material category'!B:F,4,FALSE)*O1782</f>
        <v>#N/A</v>
      </c>
      <c r="T1782" s="6" t="e">
        <f t="shared" si="136"/>
        <v>#N/A</v>
      </c>
      <c r="U1782" s="6" t="e">
        <f t="shared" si="137"/>
        <v>#N/A</v>
      </c>
      <c r="V1782" s="2" t="e">
        <f>VLOOKUP($J1782,'Material category'!B:D,3,0)</f>
        <v>#N/A</v>
      </c>
      <c r="W1782" s="2" t="e">
        <f>VLOOKUP(G1782,'Cust Category'!A:C,3,0)</f>
        <v>#N/A</v>
      </c>
      <c r="X1782" s="2" t="e">
        <f>VLOOKUP(G1782,'Cust Category'!A:C,2,0)</f>
        <v>#N/A</v>
      </c>
      <c r="Y1782" s="31" t="e">
        <f t="shared" si="138"/>
        <v>#N/A</v>
      </c>
      <c r="Z1782" t="e">
        <f t="shared" si="139"/>
        <v>#N/A</v>
      </c>
    </row>
    <row r="1783" spans="1:26" hidden="1">
      <c r="A1783" s="179"/>
      <c r="B1783" s="178"/>
      <c r="C1783" s="178"/>
      <c r="D1783" s="178"/>
      <c r="E1783" s="178"/>
      <c r="F1783" s="178"/>
      <c r="G1783" s="178"/>
      <c r="H1783" s="178"/>
      <c r="I1783" s="178"/>
      <c r="J1783" s="178"/>
      <c r="K1783" s="178"/>
      <c r="L1783" s="180"/>
      <c r="M1783" s="181"/>
      <c r="N1783" s="2" t="e">
        <f>VLOOKUP($J1783,'Material category'!B:D,2,0)</f>
        <v>#N/A</v>
      </c>
      <c r="O1783" s="123" t="e">
        <f>VLOOKUP(E1783,'Billing Type Category'!A:C,3,0)*$L1783</f>
        <v>#N/A</v>
      </c>
      <c r="P1783" s="123" t="e">
        <f>VLOOKUP($J1783,'Material category'!B:F,5,FALSE)*O1783</f>
        <v>#N/A</v>
      </c>
      <c r="Q1783" s="123" t="e">
        <f t="shared" si="135"/>
        <v>#N/A</v>
      </c>
      <c r="R1783" s="6" t="e">
        <f>VLOOKUP(E1783,'Billing Type Category'!A:C,3,0)*M1783</f>
        <v>#N/A</v>
      </c>
      <c r="S1783" s="6" t="e">
        <f>VLOOKUP($J1783,'Material category'!B:F,4,FALSE)*O1783</f>
        <v>#N/A</v>
      </c>
      <c r="T1783" s="6" t="e">
        <f t="shared" si="136"/>
        <v>#N/A</v>
      </c>
      <c r="U1783" s="6" t="e">
        <f t="shared" si="137"/>
        <v>#N/A</v>
      </c>
      <c r="V1783" s="2" t="e">
        <f>VLOOKUP($J1783,'Material category'!B:D,3,0)</f>
        <v>#N/A</v>
      </c>
      <c r="W1783" s="2" t="e">
        <f>VLOOKUP(G1783,'Cust Category'!A:C,3,0)</f>
        <v>#N/A</v>
      </c>
      <c r="X1783" s="2" t="e">
        <f>VLOOKUP(G1783,'Cust Category'!A:C,2,0)</f>
        <v>#N/A</v>
      </c>
      <c r="Y1783" s="31" t="e">
        <f t="shared" si="138"/>
        <v>#N/A</v>
      </c>
      <c r="Z1783" t="e">
        <f t="shared" si="139"/>
        <v>#N/A</v>
      </c>
    </row>
    <row r="1784" spans="1:26" hidden="1">
      <c r="A1784" s="179"/>
      <c r="B1784" s="178"/>
      <c r="C1784" s="178"/>
      <c r="D1784" s="178"/>
      <c r="E1784" s="178"/>
      <c r="F1784" s="178"/>
      <c r="G1784" s="178"/>
      <c r="H1784" s="178"/>
      <c r="I1784" s="178"/>
      <c r="J1784" s="178"/>
      <c r="K1784" s="178"/>
      <c r="L1784" s="180"/>
      <c r="M1784" s="181"/>
      <c r="N1784" s="2" t="e">
        <f>VLOOKUP($J1784,'Material category'!B:D,2,0)</f>
        <v>#N/A</v>
      </c>
      <c r="O1784" s="123" t="e">
        <f>VLOOKUP(E1784,'Billing Type Category'!A:C,3,0)*$L1784</f>
        <v>#N/A</v>
      </c>
      <c r="P1784" s="123" t="e">
        <f>VLOOKUP($J1784,'Material category'!B:F,5,FALSE)*O1784</f>
        <v>#N/A</v>
      </c>
      <c r="Q1784" s="123" t="e">
        <f t="shared" si="135"/>
        <v>#N/A</v>
      </c>
      <c r="R1784" s="6" t="e">
        <f>VLOOKUP(E1784,'Billing Type Category'!A:C,3,0)*M1784</f>
        <v>#N/A</v>
      </c>
      <c r="S1784" s="6" t="e">
        <f>VLOOKUP($J1784,'Material category'!B:F,4,FALSE)*O1784</f>
        <v>#N/A</v>
      </c>
      <c r="T1784" s="6" t="e">
        <f t="shared" si="136"/>
        <v>#N/A</v>
      </c>
      <c r="U1784" s="6" t="e">
        <f t="shared" si="137"/>
        <v>#N/A</v>
      </c>
      <c r="V1784" s="2" t="e">
        <f>VLOOKUP($J1784,'Material category'!B:D,3,0)</f>
        <v>#N/A</v>
      </c>
      <c r="W1784" s="2" t="e">
        <f>VLOOKUP(G1784,'Cust Category'!A:C,3,0)</f>
        <v>#N/A</v>
      </c>
      <c r="X1784" s="2" t="e">
        <f>VLOOKUP(G1784,'Cust Category'!A:C,2,0)</f>
        <v>#N/A</v>
      </c>
      <c r="Y1784" s="31" t="e">
        <f t="shared" si="138"/>
        <v>#N/A</v>
      </c>
      <c r="Z1784" t="e">
        <f t="shared" si="139"/>
        <v>#N/A</v>
      </c>
    </row>
    <row r="1785" spans="1:26" hidden="1">
      <c r="A1785" s="179"/>
      <c r="B1785" s="178"/>
      <c r="C1785" s="178"/>
      <c r="D1785" s="178"/>
      <c r="E1785" s="178"/>
      <c r="F1785" s="178"/>
      <c r="G1785" s="178"/>
      <c r="H1785" s="178"/>
      <c r="I1785" s="178"/>
      <c r="J1785" s="178"/>
      <c r="K1785" s="178"/>
      <c r="L1785" s="180"/>
      <c r="M1785" s="181"/>
      <c r="N1785" s="2" t="e">
        <f>VLOOKUP($J1785,'Material category'!B:D,2,0)</f>
        <v>#N/A</v>
      </c>
      <c r="O1785" s="123" t="e">
        <f>VLOOKUP(E1785,'Billing Type Category'!A:C,3,0)*$L1785</f>
        <v>#N/A</v>
      </c>
      <c r="P1785" s="123" t="e">
        <f>VLOOKUP($J1785,'Material category'!B:F,5,FALSE)*O1785</f>
        <v>#N/A</v>
      </c>
      <c r="Q1785" s="123" t="e">
        <f t="shared" si="135"/>
        <v>#N/A</v>
      </c>
      <c r="R1785" s="6" t="e">
        <f>VLOOKUP(E1785,'Billing Type Category'!A:C,3,0)*M1785</f>
        <v>#N/A</v>
      </c>
      <c r="S1785" s="6" t="e">
        <f>VLOOKUP($J1785,'Material category'!B:F,4,FALSE)*O1785</f>
        <v>#N/A</v>
      </c>
      <c r="T1785" s="6" t="e">
        <f t="shared" si="136"/>
        <v>#N/A</v>
      </c>
      <c r="U1785" s="6" t="e">
        <f t="shared" si="137"/>
        <v>#N/A</v>
      </c>
      <c r="V1785" s="2" t="e">
        <f>VLOOKUP($J1785,'Material category'!B:D,3,0)</f>
        <v>#N/A</v>
      </c>
      <c r="W1785" s="2" t="e">
        <f>VLOOKUP(G1785,'Cust Category'!A:C,3,0)</f>
        <v>#N/A</v>
      </c>
      <c r="X1785" s="2" t="e">
        <f>VLOOKUP(G1785,'Cust Category'!A:C,2,0)</f>
        <v>#N/A</v>
      </c>
      <c r="Y1785" s="31" t="e">
        <f t="shared" si="138"/>
        <v>#N/A</v>
      </c>
      <c r="Z1785" t="e">
        <f t="shared" si="139"/>
        <v>#N/A</v>
      </c>
    </row>
    <row r="1786" spans="1:26" hidden="1">
      <c r="A1786" s="179"/>
      <c r="B1786" s="178"/>
      <c r="C1786" s="178"/>
      <c r="D1786" s="178"/>
      <c r="E1786" s="178"/>
      <c r="F1786" s="178"/>
      <c r="G1786" s="178"/>
      <c r="H1786" s="178"/>
      <c r="I1786" s="178"/>
      <c r="J1786" s="178"/>
      <c r="K1786" s="178"/>
      <c r="L1786" s="180"/>
      <c r="M1786" s="181"/>
      <c r="N1786" s="2" t="e">
        <f>VLOOKUP($J1786,'Material category'!B:D,2,0)</f>
        <v>#N/A</v>
      </c>
      <c r="O1786" s="123" t="e">
        <f>VLOOKUP(E1786,'Billing Type Category'!A:C,3,0)*$L1786</f>
        <v>#N/A</v>
      </c>
      <c r="P1786" s="123" t="e">
        <f>VLOOKUP($J1786,'Material category'!B:F,5,FALSE)*O1786</f>
        <v>#N/A</v>
      </c>
      <c r="Q1786" s="123" t="e">
        <f t="shared" si="135"/>
        <v>#N/A</v>
      </c>
      <c r="R1786" s="6" t="e">
        <f>VLOOKUP(E1786,'Billing Type Category'!A:C,3,0)*M1786</f>
        <v>#N/A</v>
      </c>
      <c r="S1786" s="6" t="e">
        <f>VLOOKUP($J1786,'Material category'!B:F,4,FALSE)*O1786</f>
        <v>#N/A</v>
      </c>
      <c r="T1786" s="6" t="e">
        <f t="shared" si="136"/>
        <v>#N/A</v>
      </c>
      <c r="U1786" s="6" t="e">
        <f t="shared" si="137"/>
        <v>#N/A</v>
      </c>
      <c r="V1786" s="2" t="e">
        <f>VLOOKUP($J1786,'Material category'!B:D,3,0)</f>
        <v>#N/A</v>
      </c>
      <c r="W1786" s="2" t="e">
        <f>VLOOKUP(G1786,'Cust Category'!A:C,3,0)</f>
        <v>#N/A</v>
      </c>
      <c r="X1786" s="2" t="e">
        <f>VLOOKUP(G1786,'Cust Category'!A:C,2,0)</f>
        <v>#N/A</v>
      </c>
      <c r="Y1786" s="31" t="e">
        <f t="shared" si="138"/>
        <v>#N/A</v>
      </c>
      <c r="Z1786" t="e">
        <f t="shared" si="139"/>
        <v>#N/A</v>
      </c>
    </row>
    <row r="1787" spans="1:26" hidden="1">
      <c r="A1787" s="179"/>
      <c r="B1787" s="178"/>
      <c r="C1787" s="178"/>
      <c r="D1787" s="178"/>
      <c r="E1787" s="178"/>
      <c r="F1787" s="178"/>
      <c r="G1787" s="178"/>
      <c r="H1787" s="178"/>
      <c r="I1787" s="178"/>
      <c r="J1787" s="178"/>
      <c r="K1787" s="178"/>
      <c r="L1787" s="180"/>
      <c r="M1787" s="181"/>
      <c r="N1787" s="2" t="e">
        <f>VLOOKUP($J1787,'Material category'!B:D,2,0)</f>
        <v>#N/A</v>
      </c>
      <c r="O1787" s="123" t="e">
        <f>VLOOKUP(E1787,'Billing Type Category'!A:C,3,0)*$L1787</f>
        <v>#N/A</v>
      </c>
      <c r="P1787" s="123" t="e">
        <f>VLOOKUP($J1787,'Material category'!B:F,5,FALSE)*O1787</f>
        <v>#N/A</v>
      </c>
      <c r="Q1787" s="123" t="e">
        <f t="shared" si="135"/>
        <v>#N/A</v>
      </c>
      <c r="R1787" s="6" t="e">
        <f>VLOOKUP(E1787,'Billing Type Category'!A:C,3,0)*M1787</f>
        <v>#N/A</v>
      </c>
      <c r="S1787" s="6" t="e">
        <f>VLOOKUP($J1787,'Material category'!B:F,4,FALSE)*O1787</f>
        <v>#N/A</v>
      </c>
      <c r="T1787" s="6" t="e">
        <f t="shared" si="136"/>
        <v>#N/A</v>
      </c>
      <c r="U1787" s="6" t="e">
        <f t="shared" si="137"/>
        <v>#N/A</v>
      </c>
      <c r="V1787" s="2" t="e">
        <f>VLOOKUP($J1787,'Material category'!B:D,3,0)</f>
        <v>#N/A</v>
      </c>
      <c r="W1787" s="2" t="e">
        <f>VLOOKUP(G1787,'Cust Category'!A:C,3,0)</f>
        <v>#N/A</v>
      </c>
      <c r="X1787" s="2" t="e">
        <f>VLOOKUP(G1787,'Cust Category'!A:C,2,0)</f>
        <v>#N/A</v>
      </c>
      <c r="Y1787" s="31" t="e">
        <f t="shared" si="138"/>
        <v>#N/A</v>
      </c>
      <c r="Z1787" t="e">
        <f t="shared" si="139"/>
        <v>#N/A</v>
      </c>
    </row>
    <row r="1788" spans="1:26" hidden="1">
      <c r="A1788" s="179"/>
      <c r="B1788" s="178"/>
      <c r="C1788" s="178"/>
      <c r="D1788" s="178"/>
      <c r="E1788" s="178"/>
      <c r="F1788" s="178"/>
      <c r="G1788" s="178"/>
      <c r="H1788" s="178"/>
      <c r="I1788" s="178"/>
      <c r="J1788" s="178"/>
      <c r="K1788" s="178"/>
      <c r="L1788" s="180"/>
      <c r="M1788" s="181"/>
      <c r="N1788" s="2" t="e">
        <f>VLOOKUP($J1788,'Material category'!B:D,2,0)</f>
        <v>#N/A</v>
      </c>
      <c r="O1788" s="123" t="e">
        <f>VLOOKUP(E1788,'Billing Type Category'!A:C,3,0)*$L1788</f>
        <v>#N/A</v>
      </c>
      <c r="P1788" s="123" t="e">
        <f>VLOOKUP($J1788,'Material category'!B:F,5,FALSE)*O1788</f>
        <v>#N/A</v>
      </c>
      <c r="Q1788" s="123" t="e">
        <f t="shared" si="135"/>
        <v>#N/A</v>
      </c>
      <c r="R1788" s="6" t="e">
        <f>VLOOKUP(E1788,'Billing Type Category'!A:C,3,0)*M1788</f>
        <v>#N/A</v>
      </c>
      <c r="S1788" s="6" t="e">
        <f>VLOOKUP($J1788,'Material category'!B:F,4,FALSE)*O1788</f>
        <v>#N/A</v>
      </c>
      <c r="T1788" s="6" t="e">
        <f t="shared" si="136"/>
        <v>#N/A</v>
      </c>
      <c r="U1788" s="6" t="e">
        <f t="shared" si="137"/>
        <v>#N/A</v>
      </c>
      <c r="V1788" s="2" t="e">
        <f>VLOOKUP($J1788,'Material category'!B:D,3,0)</f>
        <v>#N/A</v>
      </c>
      <c r="W1788" s="2" t="e">
        <f>VLOOKUP(G1788,'Cust Category'!A:C,3,0)</f>
        <v>#N/A</v>
      </c>
      <c r="X1788" s="2" t="e">
        <f>VLOOKUP(G1788,'Cust Category'!A:C,2,0)</f>
        <v>#N/A</v>
      </c>
      <c r="Y1788" s="31" t="e">
        <f t="shared" si="138"/>
        <v>#N/A</v>
      </c>
      <c r="Z1788" t="e">
        <f t="shared" si="139"/>
        <v>#N/A</v>
      </c>
    </row>
    <row r="1789" spans="1:26" hidden="1">
      <c r="A1789" s="179"/>
      <c r="B1789" s="178"/>
      <c r="C1789" s="178"/>
      <c r="D1789" s="178"/>
      <c r="E1789" s="178"/>
      <c r="F1789" s="178"/>
      <c r="G1789" s="178"/>
      <c r="H1789" s="178"/>
      <c r="I1789" s="178"/>
      <c r="J1789" s="178"/>
      <c r="K1789" s="178"/>
      <c r="L1789" s="180"/>
      <c r="M1789" s="181"/>
      <c r="N1789" s="2" t="e">
        <f>VLOOKUP($J1789,'Material category'!B:D,2,0)</f>
        <v>#N/A</v>
      </c>
      <c r="O1789" s="123" t="e">
        <f>VLOOKUP(E1789,'Billing Type Category'!A:C,3,0)*$L1789</f>
        <v>#N/A</v>
      </c>
      <c r="P1789" s="123" t="e">
        <f>VLOOKUP($J1789,'Material category'!B:F,5,FALSE)*O1789</f>
        <v>#N/A</v>
      </c>
      <c r="Q1789" s="123" t="e">
        <f t="shared" si="135"/>
        <v>#N/A</v>
      </c>
      <c r="R1789" s="6" t="e">
        <f>VLOOKUP(E1789,'Billing Type Category'!A:C,3,0)*M1789</f>
        <v>#N/A</v>
      </c>
      <c r="S1789" s="6" t="e">
        <f>VLOOKUP($J1789,'Material category'!B:F,4,FALSE)*O1789</f>
        <v>#N/A</v>
      </c>
      <c r="T1789" s="6" t="e">
        <f t="shared" si="136"/>
        <v>#N/A</v>
      </c>
      <c r="U1789" s="6" t="e">
        <f t="shared" si="137"/>
        <v>#N/A</v>
      </c>
      <c r="V1789" s="2" t="e">
        <f>VLOOKUP($J1789,'Material category'!B:D,3,0)</f>
        <v>#N/A</v>
      </c>
      <c r="W1789" s="2" t="e">
        <f>VLOOKUP(G1789,'Cust Category'!A:C,3,0)</f>
        <v>#N/A</v>
      </c>
      <c r="X1789" s="2" t="e">
        <f>VLOOKUP(G1789,'Cust Category'!A:C,2,0)</f>
        <v>#N/A</v>
      </c>
      <c r="Y1789" s="31" t="e">
        <f t="shared" si="138"/>
        <v>#N/A</v>
      </c>
      <c r="Z1789" t="e">
        <f t="shared" si="139"/>
        <v>#N/A</v>
      </c>
    </row>
    <row r="1790" spans="1:26" hidden="1">
      <c r="A1790" s="179"/>
      <c r="B1790" s="178"/>
      <c r="C1790" s="178"/>
      <c r="D1790" s="178"/>
      <c r="E1790" s="178"/>
      <c r="F1790" s="178"/>
      <c r="G1790" s="178"/>
      <c r="H1790" s="178"/>
      <c r="I1790" s="178"/>
      <c r="J1790" s="178"/>
      <c r="K1790" s="178"/>
      <c r="L1790" s="180"/>
      <c r="M1790" s="181"/>
      <c r="N1790" s="2" t="e">
        <f>VLOOKUP($J1790,'Material category'!B:D,2,0)</f>
        <v>#N/A</v>
      </c>
      <c r="O1790" s="123" t="e">
        <f>VLOOKUP(E1790,'Billing Type Category'!A:C,3,0)*$L1790</f>
        <v>#N/A</v>
      </c>
      <c r="P1790" s="123" t="e">
        <f>VLOOKUP($J1790,'Material category'!B:F,5,FALSE)*O1790</f>
        <v>#N/A</v>
      </c>
      <c r="Q1790" s="123" t="e">
        <f t="shared" si="135"/>
        <v>#N/A</v>
      </c>
      <c r="R1790" s="6" t="e">
        <f>VLOOKUP(E1790,'Billing Type Category'!A:C,3,0)*M1790</f>
        <v>#N/A</v>
      </c>
      <c r="S1790" s="6" t="e">
        <f>VLOOKUP($J1790,'Material category'!B:F,4,FALSE)*O1790</f>
        <v>#N/A</v>
      </c>
      <c r="T1790" s="6" t="e">
        <f t="shared" si="136"/>
        <v>#N/A</v>
      </c>
      <c r="U1790" s="6" t="e">
        <f t="shared" si="137"/>
        <v>#N/A</v>
      </c>
      <c r="V1790" s="2" t="e">
        <f>VLOOKUP($J1790,'Material category'!B:D,3,0)</f>
        <v>#N/A</v>
      </c>
      <c r="W1790" s="2" t="e">
        <f>VLOOKUP(G1790,'Cust Category'!A:C,3,0)</f>
        <v>#N/A</v>
      </c>
      <c r="X1790" s="2" t="e">
        <f>VLOOKUP(G1790,'Cust Category'!A:C,2,0)</f>
        <v>#N/A</v>
      </c>
      <c r="Y1790" s="31" t="e">
        <f t="shared" si="138"/>
        <v>#N/A</v>
      </c>
      <c r="Z1790" t="e">
        <f t="shared" si="139"/>
        <v>#N/A</v>
      </c>
    </row>
    <row r="1791" spans="1:26" hidden="1">
      <c r="A1791" s="179"/>
      <c r="B1791" s="178"/>
      <c r="C1791" s="178"/>
      <c r="D1791" s="178"/>
      <c r="E1791" s="178"/>
      <c r="F1791" s="178"/>
      <c r="G1791" s="178"/>
      <c r="H1791" s="178"/>
      <c r="I1791" s="178"/>
      <c r="J1791" s="178"/>
      <c r="K1791" s="178"/>
      <c r="L1791" s="180"/>
      <c r="M1791" s="181"/>
      <c r="N1791" s="2" t="e">
        <f>VLOOKUP($J1791,'Material category'!B:D,2,0)</f>
        <v>#N/A</v>
      </c>
      <c r="O1791" s="123" t="e">
        <f>VLOOKUP(E1791,'Billing Type Category'!A:C,3,0)*$L1791</f>
        <v>#N/A</v>
      </c>
      <c r="P1791" s="123" t="e">
        <f>VLOOKUP($J1791,'Material category'!B:F,5,FALSE)*O1791</f>
        <v>#N/A</v>
      </c>
      <c r="Q1791" s="123" t="e">
        <f t="shared" si="135"/>
        <v>#N/A</v>
      </c>
      <c r="R1791" s="6" t="e">
        <f>VLOOKUP(E1791,'Billing Type Category'!A:C,3,0)*M1791</f>
        <v>#N/A</v>
      </c>
      <c r="S1791" s="6" t="e">
        <f>VLOOKUP($J1791,'Material category'!B:F,4,FALSE)*O1791</f>
        <v>#N/A</v>
      </c>
      <c r="T1791" s="6" t="e">
        <f t="shared" si="136"/>
        <v>#N/A</v>
      </c>
      <c r="U1791" s="6" t="e">
        <f t="shared" si="137"/>
        <v>#N/A</v>
      </c>
      <c r="V1791" s="2" t="e">
        <f>VLOOKUP($J1791,'Material category'!B:D,3,0)</f>
        <v>#N/A</v>
      </c>
      <c r="W1791" s="2" t="e">
        <f>VLOOKUP(G1791,'Cust Category'!A:C,3,0)</f>
        <v>#N/A</v>
      </c>
      <c r="X1791" s="2" t="e">
        <f>VLOOKUP(G1791,'Cust Category'!A:C,2,0)</f>
        <v>#N/A</v>
      </c>
      <c r="Y1791" s="31" t="e">
        <f t="shared" si="138"/>
        <v>#N/A</v>
      </c>
      <c r="Z1791" t="e">
        <f t="shared" si="139"/>
        <v>#N/A</v>
      </c>
    </row>
    <row r="1792" spans="1:26" hidden="1">
      <c r="A1792" s="179"/>
      <c r="B1792" s="178"/>
      <c r="C1792" s="178"/>
      <c r="D1792" s="178"/>
      <c r="E1792" s="178"/>
      <c r="F1792" s="178"/>
      <c r="G1792" s="178"/>
      <c r="H1792" s="178"/>
      <c r="I1792" s="178"/>
      <c r="J1792" s="178"/>
      <c r="K1792" s="178"/>
      <c r="L1792" s="180"/>
      <c r="M1792" s="181"/>
      <c r="N1792" s="2" t="e">
        <f>VLOOKUP($J1792,'Material category'!B:D,2,0)</f>
        <v>#N/A</v>
      </c>
      <c r="O1792" s="123" t="e">
        <f>VLOOKUP(E1792,'Billing Type Category'!A:C,3,0)*$L1792</f>
        <v>#N/A</v>
      </c>
      <c r="P1792" s="123" t="e">
        <f>VLOOKUP($J1792,'Material category'!B:F,5,FALSE)*O1792</f>
        <v>#N/A</v>
      </c>
      <c r="Q1792" s="123" t="e">
        <f t="shared" si="135"/>
        <v>#N/A</v>
      </c>
      <c r="R1792" s="6" t="e">
        <f>VLOOKUP(E1792,'Billing Type Category'!A:C,3,0)*M1792</f>
        <v>#N/A</v>
      </c>
      <c r="S1792" s="6" t="e">
        <f>VLOOKUP($J1792,'Material category'!B:F,4,FALSE)*O1792</f>
        <v>#N/A</v>
      </c>
      <c r="T1792" s="6" t="e">
        <f t="shared" si="136"/>
        <v>#N/A</v>
      </c>
      <c r="U1792" s="6" t="e">
        <f t="shared" si="137"/>
        <v>#N/A</v>
      </c>
      <c r="V1792" s="2" t="e">
        <f>VLOOKUP($J1792,'Material category'!B:D,3,0)</f>
        <v>#N/A</v>
      </c>
      <c r="W1792" s="2" t="e">
        <f>VLOOKUP(G1792,'Cust Category'!A:C,3,0)</f>
        <v>#N/A</v>
      </c>
      <c r="X1792" s="2" t="e">
        <f>VLOOKUP(G1792,'Cust Category'!A:C,2,0)</f>
        <v>#N/A</v>
      </c>
      <c r="Y1792" s="31" t="e">
        <f t="shared" si="138"/>
        <v>#N/A</v>
      </c>
      <c r="Z1792" t="e">
        <f t="shared" si="139"/>
        <v>#N/A</v>
      </c>
    </row>
    <row r="1793" spans="1:26" hidden="1">
      <c r="A1793" s="179"/>
      <c r="B1793" s="178"/>
      <c r="C1793" s="178"/>
      <c r="D1793" s="178"/>
      <c r="E1793" s="178"/>
      <c r="F1793" s="178"/>
      <c r="G1793" s="178"/>
      <c r="H1793" s="178"/>
      <c r="I1793" s="178"/>
      <c r="J1793" s="178"/>
      <c r="K1793" s="178"/>
      <c r="L1793" s="180"/>
      <c r="M1793" s="181"/>
      <c r="N1793" s="2" t="e">
        <f>VLOOKUP($J1793,'Material category'!B:D,2,0)</f>
        <v>#N/A</v>
      </c>
      <c r="O1793" s="123" t="e">
        <f>VLOOKUP(E1793,'Billing Type Category'!A:C,3,0)*$L1793</f>
        <v>#N/A</v>
      </c>
      <c r="P1793" s="123" t="e">
        <f>VLOOKUP($J1793,'Material category'!B:F,5,FALSE)*O1793</f>
        <v>#N/A</v>
      </c>
      <c r="Q1793" s="123" t="e">
        <f t="shared" si="135"/>
        <v>#N/A</v>
      </c>
      <c r="R1793" s="6" t="e">
        <f>VLOOKUP(E1793,'Billing Type Category'!A:C,3,0)*M1793</f>
        <v>#N/A</v>
      </c>
      <c r="S1793" s="6" t="e">
        <f>VLOOKUP($J1793,'Material category'!B:F,4,FALSE)*O1793</f>
        <v>#N/A</v>
      </c>
      <c r="T1793" s="6" t="e">
        <f t="shared" si="136"/>
        <v>#N/A</v>
      </c>
      <c r="U1793" s="6" t="e">
        <f t="shared" si="137"/>
        <v>#N/A</v>
      </c>
      <c r="V1793" s="2" t="e">
        <f>VLOOKUP($J1793,'Material category'!B:D,3,0)</f>
        <v>#N/A</v>
      </c>
      <c r="W1793" s="2" t="e">
        <f>VLOOKUP(G1793,'Cust Category'!A:C,3,0)</f>
        <v>#N/A</v>
      </c>
      <c r="X1793" s="2" t="e">
        <f>VLOOKUP(G1793,'Cust Category'!A:C,2,0)</f>
        <v>#N/A</v>
      </c>
      <c r="Y1793" s="31" t="e">
        <f t="shared" si="138"/>
        <v>#N/A</v>
      </c>
      <c r="Z1793" t="e">
        <f t="shared" si="139"/>
        <v>#N/A</v>
      </c>
    </row>
    <row r="1794" spans="1:26" hidden="1">
      <c r="A1794" s="179"/>
      <c r="B1794" s="178"/>
      <c r="C1794" s="178"/>
      <c r="D1794" s="178"/>
      <c r="E1794" s="178"/>
      <c r="F1794" s="178"/>
      <c r="G1794" s="178"/>
      <c r="H1794" s="178"/>
      <c r="I1794" s="178"/>
      <c r="J1794" s="178"/>
      <c r="K1794" s="178"/>
      <c r="L1794" s="180"/>
      <c r="M1794" s="181"/>
      <c r="N1794" s="2" t="e">
        <f>VLOOKUP($J1794,'Material category'!B:D,2,0)</f>
        <v>#N/A</v>
      </c>
      <c r="O1794" s="123" t="e">
        <f>VLOOKUP(E1794,'Billing Type Category'!A:C,3,0)*$L1794</f>
        <v>#N/A</v>
      </c>
      <c r="P1794" s="123" t="e">
        <f>VLOOKUP($J1794,'Material category'!B:F,5,FALSE)*O1794</f>
        <v>#N/A</v>
      </c>
      <c r="Q1794" s="123" t="e">
        <f t="shared" ref="Q1794:Q1857" si="140">P1794-R1794</f>
        <v>#N/A</v>
      </c>
      <c r="R1794" s="6" t="e">
        <f>VLOOKUP(E1794,'Billing Type Category'!A:C,3,0)*M1794</f>
        <v>#N/A</v>
      </c>
      <c r="S1794" s="6" t="e">
        <f>VLOOKUP($J1794,'Material category'!B:F,4,FALSE)*O1794</f>
        <v>#N/A</v>
      </c>
      <c r="T1794" s="6" t="e">
        <f t="shared" ref="T1794:T1857" si="141">S1794*7/107</f>
        <v>#N/A</v>
      </c>
      <c r="U1794" s="6" t="e">
        <f t="shared" ref="U1794:U1857" si="142">R1794+T1794</f>
        <v>#N/A</v>
      </c>
      <c r="V1794" s="2" t="e">
        <f>VLOOKUP($J1794,'Material category'!B:D,3,0)</f>
        <v>#N/A</v>
      </c>
      <c r="W1794" s="2" t="e">
        <f>VLOOKUP(G1794,'Cust Category'!A:C,3,0)</f>
        <v>#N/A</v>
      </c>
      <c r="X1794" s="2" t="e">
        <f>VLOOKUP(G1794,'Cust Category'!A:C,2,0)</f>
        <v>#N/A</v>
      </c>
      <c r="Y1794" s="31" t="e">
        <f t="shared" ref="Y1794:Y1857" si="143">P1794/O1794</f>
        <v>#N/A</v>
      </c>
      <c r="Z1794" t="e">
        <f t="shared" ref="Z1794:Z1857" si="144">S1794/O1794</f>
        <v>#N/A</v>
      </c>
    </row>
    <row r="1795" spans="1:26" hidden="1">
      <c r="A1795" s="179"/>
      <c r="B1795" s="178"/>
      <c r="C1795" s="178"/>
      <c r="D1795" s="178"/>
      <c r="E1795" s="178"/>
      <c r="F1795" s="178"/>
      <c r="G1795" s="178"/>
      <c r="H1795" s="178"/>
      <c r="I1795" s="178"/>
      <c r="J1795" s="178"/>
      <c r="K1795" s="178"/>
      <c r="L1795" s="180"/>
      <c r="M1795" s="181"/>
      <c r="N1795" s="2" t="e">
        <f>VLOOKUP($J1795,'Material category'!B:D,2,0)</f>
        <v>#N/A</v>
      </c>
      <c r="O1795" s="123" t="e">
        <f>VLOOKUP(E1795,'Billing Type Category'!A:C,3,0)*$L1795</f>
        <v>#N/A</v>
      </c>
      <c r="P1795" s="123" t="e">
        <f>VLOOKUP($J1795,'Material category'!B:F,5,FALSE)*O1795</f>
        <v>#N/A</v>
      </c>
      <c r="Q1795" s="123" t="e">
        <f t="shared" si="140"/>
        <v>#N/A</v>
      </c>
      <c r="R1795" s="6" t="e">
        <f>VLOOKUP(E1795,'Billing Type Category'!A:C,3,0)*M1795</f>
        <v>#N/A</v>
      </c>
      <c r="S1795" s="6" t="e">
        <f>VLOOKUP($J1795,'Material category'!B:F,4,FALSE)*O1795</f>
        <v>#N/A</v>
      </c>
      <c r="T1795" s="6" t="e">
        <f t="shared" si="141"/>
        <v>#N/A</v>
      </c>
      <c r="U1795" s="6" t="e">
        <f t="shared" si="142"/>
        <v>#N/A</v>
      </c>
      <c r="V1795" s="2" t="e">
        <f>VLOOKUP($J1795,'Material category'!B:D,3,0)</f>
        <v>#N/A</v>
      </c>
      <c r="W1795" s="2" t="e">
        <f>VLOOKUP(G1795,'Cust Category'!A:C,3,0)</f>
        <v>#N/A</v>
      </c>
      <c r="X1795" s="2" t="e">
        <f>VLOOKUP(G1795,'Cust Category'!A:C,2,0)</f>
        <v>#N/A</v>
      </c>
      <c r="Y1795" s="31" t="e">
        <f t="shared" si="143"/>
        <v>#N/A</v>
      </c>
      <c r="Z1795" t="e">
        <f t="shared" si="144"/>
        <v>#N/A</v>
      </c>
    </row>
    <row r="1796" spans="1:26" hidden="1">
      <c r="A1796" s="179"/>
      <c r="B1796" s="178"/>
      <c r="C1796" s="178"/>
      <c r="D1796" s="178"/>
      <c r="E1796" s="178"/>
      <c r="F1796" s="178"/>
      <c r="G1796" s="178"/>
      <c r="H1796" s="178"/>
      <c r="I1796" s="178"/>
      <c r="J1796" s="178"/>
      <c r="K1796" s="178"/>
      <c r="L1796" s="180"/>
      <c r="M1796" s="181"/>
      <c r="N1796" s="2" t="e">
        <f>VLOOKUP($J1796,'Material category'!B:D,2,0)</f>
        <v>#N/A</v>
      </c>
      <c r="O1796" s="123" t="e">
        <f>VLOOKUP(E1796,'Billing Type Category'!A:C,3,0)*$L1796</f>
        <v>#N/A</v>
      </c>
      <c r="P1796" s="123" t="e">
        <f>VLOOKUP($J1796,'Material category'!B:F,5,FALSE)*O1796</f>
        <v>#N/A</v>
      </c>
      <c r="Q1796" s="123" t="e">
        <f t="shared" si="140"/>
        <v>#N/A</v>
      </c>
      <c r="R1796" s="6" t="e">
        <f>VLOOKUP(E1796,'Billing Type Category'!A:C,3,0)*M1796</f>
        <v>#N/A</v>
      </c>
      <c r="S1796" s="6" t="e">
        <f>VLOOKUP($J1796,'Material category'!B:F,4,FALSE)*O1796</f>
        <v>#N/A</v>
      </c>
      <c r="T1796" s="6" t="e">
        <f t="shared" si="141"/>
        <v>#N/A</v>
      </c>
      <c r="U1796" s="6" t="e">
        <f t="shared" si="142"/>
        <v>#N/A</v>
      </c>
      <c r="V1796" s="2" t="e">
        <f>VLOOKUP($J1796,'Material category'!B:D,3,0)</f>
        <v>#N/A</v>
      </c>
      <c r="W1796" s="2" t="e">
        <f>VLOOKUP(G1796,'Cust Category'!A:C,3,0)</f>
        <v>#N/A</v>
      </c>
      <c r="X1796" s="2" t="e">
        <f>VLOOKUP(G1796,'Cust Category'!A:C,2,0)</f>
        <v>#N/A</v>
      </c>
      <c r="Y1796" s="31" t="e">
        <f t="shared" si="143"/>
        <v>#N/A</v>
      </c>
      <c r="Z1796" t="e">
        <f t="shared" si="144"/>
        <v>#N/A</v>
      </c>
    </row>
    <row r="1797" spans="1:26" hidden="1">
      <c r="A1797" s="179"/>
      <c r="B1797" s="178"/>
      <c r="C1797" s="178"/>
      <c r="D1797" s="178"/>
      <c r="E1797" s="178"/>
      <c r="F1797" s="178"/>
      <c r="G1797" s="178"/>
      <c r="H1797" s="178"/>
      <c r="I1797" s="178"/>
      <c r="J1797" s="178"/>
      <c r="K1797" s="178"/>
      <c r="L1797" s="180"/>
      <c r="M1797" s="181"/>
      <c r="N1797" s="2" t="e">
        <f>VLOOKUP($J1797,'Material category'!B:D,2,0)</f>
        <v>#N/A</v>
      </c>
      <c r="O1797" s="123" t="e">
        <f>VLOOKUP(E1797,'Billing Type Category'!A:C,3,0)*$L1797</f>
        <v>#N/A</v>
      </c>
      <c r="P1797" s="123" t="e">
        <f>VLOOKUP($J1797,'Material category'!B:F,5,FALSE)*O1797</f>
        <v>#N/A</v>
      </c>
      <c r="Q1797" s="123" t="e">
        <f t="shared" si="140"/>
        <v>#N/A</v>
      </c>
      <c r="R1797" s="6" t="e">
        <f>VLOOKUP(E1797,'Billing Type Category'!A:C,3,0)*M1797</f>
        <v>#N/A</v>
      </c>
      <c r="S1797" s="6" t="e">
        <f>VLOOKUP($J1797,'Material category'!B:F,4,FALSE)*O1797</f>
        <v>#N/A</v>
      </c>
      <c r="T1797" s="6" t="e">
        <f t="shared" si="141"/>
        <v>#N/A</v>
      </c>
      <c r="U1797" s="6" t="e">
        <f t="shared" si="142"/>
        <v>#N/A</v>
      </c>
      <c r="V1797" s="2" t="e">
        <f>VLOOKUP($J1797,'Material category'!B:D,3,0)</f>
        <v>#N/A</v>
      </c>
      <c r="W1797" s="2" t="e">
        <f>VLOOKUP(G1797,'Cust Category'!A:C,3,0)</f>
        <v>#N/A</v>
      </c>
      <c r="X1797" s="2" t="e">
        <f>VLOOKUP(G1797,'Cust Category'!A:C,2,0)</f>
        <v>#N/A</v>
      </c>
      <c r="Y1797" s="31" t="e">
        <f t="shared" si="143"/>
        <v>#N/A</v>
      </c>
      <c r="Z1797" t="e">
        <f t="shared" si="144"/>
        <v>#N/A</v>
      </c>
    </row>
    <row r="1798" spans="1:26" hidden="1">
      <c r="A1798" s="179"/>
      <c r="B1798" s="178"/>
      <c r="C1798" s="178"/>
      <c r="D1798" s="178"/>
      <c r="E1798" s="178"/>
      <c r="F1798" s="178"/>
      <c r="G1798" s="178"/>
      <c r="H1798" s="178"/>
      <c r="I1798" s="178"/>
      <c r="J1798" s="178"/>
      <c r="K1798" s="178"/>
      <c r="L1798" s="180"/>
      <c r="M1798" s="181"/>
      <c r="N1798" s="2" t="e">
        <f>VLOOKUP($J1798,'Material category'!B:D,2,0)</f>
        <v>#N/A</v>
      </c>
      <c r="O1798" s="123" t="e">
        <f>VLOOKUP(E1798,'Billing Type Category'!A:C,3,0)*$L1798</f>
        <v>#N/A</v>
      </c>
      <c r="P1798" s="123" t="e">
        <f>VLOOKUP($J1798,'Material category'!B:F,5,FALSE)*O1798</f>
        <v>#N/A</v>
      </c>
      <c r="Q1798" s="123" t="e">
        <f t="shared" si="140"/>
        <v>#N/A</v>
      </c>
      <c r="R1798" s="6" t="e">
        <f>VLOOKUP(E1798,'Billing Type Category'!A:C,3,0)*M1798</f>
        <v>#N/A</v>
      </c>
      <c r="S1798" s="6" t="e">
        <f>VLOOKUP($J1798,'Material category'!B:F,4,FALSE)*O1798</f>
        <v>#N/A</v>
      </c>
      <c r="T1798" s="6" t="e">
        <f t="shared" si="141"/>
        <v>#N/A</v>
      </c>
      <c r="U1798" s="6" t="e">
        <f t="shared" si="142"/>
        <v>#N/A</v>
      </c>
      <c r="V1798" s="2" t="e">
        <f>VLOOKUP($J1798,'Material category'!B:D,3,0)</f>
        <v>#N/A</v>
      </c>
      <c r="W1798" s="2" t="e">
        <f>VLOOKUP(G1798,'Cust Category'!A:C,3,0)</f>
        <v>#N/A</v>
      </c>
      <c r="X1798" s="2" t="e">
        <f>VLOOKUP(G1798,'Cust Category'!A:C,2,0)</f>
        <v>#N/A</v>
      </c>
      <c r="Y1798" s="31" t="e">
        <f t="shared" si="143"/>
        <v>#N/A</v>
      </c>
      <c r="Z1798" t="e">
        <f t="shared" si="144"/>
        <v>#N/A</v>
      </c>
    </row>
    <row r="1799" spans="1:26" hidden="1">
      <c r="A1799" s="179"/>
      <c r="B1799" s="178"/>
      <c r="C1799" s="178"/>
      <c r="D1799" s="178"/>
      <c r="E1799" s="178"/>
      <c r="F1799" s="178"/>
      <c r="G1799" s="178"/>
      <c r="H1799" s="178"/>
      <c r="I1799" s="178"/>
      <c r="J1799" s="178"/>
      <c r="K1799" s="178"/>
      <c r="L1799" s="180"/>
      <c r="M1799" s="181"/>
      <c r="N1799" s="2" t="e">
        <f>VLOOKUP($J1799,'Material category'!B:D,2,0)</f>
        <v>#N/A</v>
      </c>
      <c r="O1799" s="123" t="e">
        <f>VLOOKUP(E1799,'Billing Type Category'!A:C,3,0)*$L1799</f>
        <v>#N/A</v>
      </c>
      <c r="P1799" s="123" t="e">
        <f>VLOOKUP($J1799,'Material category'!B:F,5,FALSE)*O1799</f>
        <v>#N/A</v>
      </c>
      <c r="Q1799" s="123" t="e">
        <f t="shared" si="140"/>
        <v>#N/A</v>
      </c>
      <c r="R1799" s="6" t="e">
        <f>VLOOKUP(E1799,'Billing Type Category'!A:C,3,0)*M1799</f>
        <v>#N/A</v>
      </c>
      <c r="S1799" s="6" t="e">
        <f>VLOOKUP($J1799,'Material category'!B:F,4,FALSE)*O1799</f>
        <v>#N/A</v>
      </c>
      <c r="T1799" s="6" t="e">
        <f t="shared" si="141"/>
        <v>#N/A</v>
      </c>
      <c r="U1799" s="6" t="e">
        <f t="shared" si="142"/>
        <v>#N/A</v>
      </c>
      <c r="V1799" s="2" t="e">
        <f>VLOOKUP($J1799,'Material category'!B:D,3,0)</f>
        <v>#N/A</v>
      </c>
      <c r="W1799" s="2" t="e">
        <f>VLOOKUP(G1799,'Cust Category'!A:C,3,0)</f>
        <v>#N/A</v>
      </c>
      <c r="X1799" s="2" t="e">
        <f>VLOOKUP(G1799,'Cust Category'!A:C,2,0)</f>
        <v>#N/A</v>
      </c>
      <c r="Y1799" s="31" t="e">
        <f t="shared" si="143"/>
        <v>#N/A</v>
      </c>
      <c r="Z1799" t="e">
        <f t="shared" si="144"/>
        <v>#N/A</v>
      </c>
    </row>
    <row r="1800" spans="1:26" hidden="1">
      <c r="A1800" s="179"/>
      <c r="B1800" s="178"/>
      <c r="C1800" s="178"/>
      <c r="D1800" s="178"/>
      <c r="E1800" s="178"/>
      <c r="F1800" s="178"/>
      <c r="G1800" s="178"/>
      <c r="H1800" s="178"/>
      <c r="I1800" s="178"/>
      <c r="J1800" s="178"/>
      <c r="K1800" s="178"/>
      <c r="L1800" s="180"/>
      <c r="M1800" s="181"/>
      <c r="N1800" s="2" t="e">
        <f>VLOOKUP($J1800,'Material category'!B:D,2,0)</f>
        <v>#N/A</v>
      </c>
      <c r="O1800" s="123" t="e">
        <f>VLOOKUP(E1800,'Billing Type Category'!A:C,3,0)*$L1800</f>
        <v>#N/A</v>
      </c>
      <c r="P1800" s="123" t="e">
        <f>VLOOKUP($J1800,'Material category'!B:F,5,FALSE)*O1800</f>
        <v>#N/A</v>
      </c>
      <c r="Q1800" s="123" t="e">
        <f t="shared" si="140"/>
        <v>#N/A</v>
      </c>
      <c r="R1800" s="6" t="e">
        <f>VLOOKUP(E1800,'Billing Type Category'!A:C,3,0)*M1800</f>
        <v>#N/A</v>
      </c>
      <c r="S1800" s="6" t="e">
        <f>VLOOKUP($J1800,'Material category'!B:F,4,FALSE)*O1800</f>
        <v>#N/A</v>
      </c>
      <c r="T1800" s="6" t="e">
        <f t="shared" si="141"/>
        <v>#N/A</v>
      </c>
      <c r="U1800" s="6" t="e">
        <f t="shared" si="142"/>
        <v>#N/A</v>
      </c>
      <c r="V1800" s="2" t="e">
        <f>VLOOKUP($J1800,'Material category'!B:D,3,0)</f>
        <v>#N/A</v>
      </c>
      <c r="W1800" s="2" t="e">
        <f>VLOOKUP(G1800,'Cust Category'!A:C,3,0)</f>
        <v>#N/A</v>
      </c>
      <c r="X1800" s="2" t="e">
        <f>VLOOKUP(G1800,'Cust Category'!A:C,2,0)</f>
        <v>#N/A</v>
      </c>
      <c r="Y1800" s="31" t="e">
        <f t="shared" si="143"/>
        <v>#N/A</v>
      </c>
      <c r="Z1800" t="e">
        <f t="shared" si="144"/>
        <v>#N/A</v>
      </c>
    </row>
    <row r="1801" spans="1:26" hidden="1">
      <c r="A1801" s="179"/>
      <c r="B1801" s="178"/>
      <c r="C1801" s="178"/>
      <c r="D1801" s="178"/>
      <c r="E1801" s="178"/>
      <c r="F1801" s="178"/>
      <c r="G1801" s="178"/>
      <c r="H1801" s="178"/>
      <c r="I1801" s="178"/>
      <c r="J1801" s="178"/>
      <c r="K1801" s="178"/>
      <c r="L1801" s="180"/>
      <c r="M1801" s="181"/>
      <c r="N1801" s="2" t="e">
        <f>VLOOKUP($J1801,'Material category'!B:D,2,0)</f>
        <v>#N/A</v>
      </c>
      <c r="O1801" s="123" t="e">
        <f>VLOOKUP(E1801,'Billing Type Category'!A:C,3,0)*$L1801</f>
        <v>#N/A</v>
      </c>
      <c r="P1801" s="123" t="e">
        <f>VLOOKUP($J1801,'Material category'!B:F,5,FALSE)*O1801</f>
        <v>#N/A</v>
      </c>
      <c r="Q1801" s="123" t="e">
        <f t="shared" si="140"/>
        <v>#N/A</v>
      </c>
      <c r="R1801" s="6" t="e">
        <f>VLOOKUP(E1801,'Billing Type Category'!A:C,3,0)*M1801</f>
        <v>#N/A</v>
      </c>
      <c r="S1801" s="6" t="e">
        <f>VLOOKUP($J1801,'Material category'!B:F,4,FALSE)*O1801</f>
        <v>#N/A</v>
      </c>
      <c r="T1801" s="6" t="e">
        <f t="shared" si="141"/>
        <v>#N/A</v>
      </c>
      <c r="U1801" s="6" t="e">
        <f t="shared" si="142"/>
        <v>#N/A</v>
      </c>
      <c r="V1801" s="2" t="e">
        <f>VLOOKUP($J1801,'Material category'!B:D,3,0)</f>
        <v>#N/A</v>
      </c>
      <c r="W1801" s="2" t="e">
        <f>VLOOKUP(G1801,'Cust Category'!A:C,3,0)</f>
        <v>#N/A</v>
      </c>
      <c r="X1801" s="2" t="e">
        <f>VLOOKUP(G1801,'Cust Category'!A:C,2,0)</f>
        <v>#N/A</v>
      </c>
      <c r="Y1801" s="31" t="e">
        <f t="shared" si="143"/>
        <v>#N/A</v>
      </c>
      <c r="Z1801" t="e">
        <f t="shared" si="144"/>
        <v>#N/A</v>
      </c>
    </row>
    <row r="1802" spans="1:26" hidden="1">
      <c r="A1802" s="179"/>
      <c r="B1802" s="178"/>
      <c r="C1802" s="178"/>
      <c r="D1802" s="178"/>
      <c r="E1802" s="178"/>
      <c r="F1802" s="178"/>
      <c r="G1802" s="178"/>
      <c r="H1802" s="178"/>
      <c r="I1802" s="178"/>
      <c r="J1802" s="178"/>
      <c r="K1802" s="178"/>
      <c r="L1802" s="180"/>
      <c r="M1802" s="181"/>
      <c r="N1802" s="2" t="e">
        <f>VLOOKUP($J1802,'Material category'!B:D,2,0)</f>
        <v>#N/A</v>
      </c>
      <c r="O1802" s="123" t="e">
        <f>VLOOKUP(E1802,'Billing Type Category'!A:C,3,0)*$L1802</f>
        <v>#N/A</v>
      </c>
      <c r="P1802" s="123" t="e">
        <f>VLOOKUP($J1802,'Material category'!B:F,5,FALSE)*O1802</f>
        <v>#N/A</v>
      </c>
      <c r="Q1802" s="123" t="e">
        <f t="shared" si="140"/>
        <v>#N/A</v>
      </c>
      <c r="R1802" s="6" t="e">
        <f>VLOOKUP(E1802,'Billing Type Category'!A:C,3,0)*M1802</f>
        <v>#N/A</v>
      </c>
      <c r="S1802" s="6" t="e">
        <f>VLOOKUP($J1802,'Material category'!B:F,4,FALSE)*O1802</f>
        <v>#N/A</v>
      </c>
      <c r="T1802" s="6" t="e">
        <f t="shared" si="141"/>
        <v>#N/A</v>
      </c>
      <c r="U1802" s="6" t="e">
        <f t="shared" si="142"/>
        <v>#N/A</v>
      </c>
      <c r="V1802" s="2" t="e">
        <f>VLOOKUP($J1802,'Material category'!B:D,3,0)</f>
        <v>#N/A</v>
      </c>
      <c r="W1802" s="2" t="e">
        <f>VLOOKUP(G1802,'Cust Category'!A:C,3,0)</f>
        <v>#N/A</v>
      </c>
      <c r="X1802" s="2" t="e">
        <f>VLOOKUP(G1802,'Cust Category'!A:C,2,0)</f>
        <v>#N/A</v>
      </c>
      <c r="Y1802" s="31" t="e">
        <f t="shared" si="143"/>
        <v>#N/A</v>
      </c>
      <c r="Z1802" t="e">
        <f t="shared" si="144"/>
        <v>#N/A</v>
      </c>
    </row>
    <row r="1803" spans="1:26" hidden="1">
      <c r="A1803" s="179"/>
      <c r="B1803" s="178"/>
      <c r="C1803" s="178"/>
      <c r="D1803" s="178"/>
      <c r="E1803" s="178"/>
      <c r="F1803" s="178"/>
      <c r="G1803" s="178"/>
      <c r="H1803" s="178"/>
      <c r="I1803" s="178"/>
      <c r="J1803" s="178"/>
      <c r="K1803" s="178"/>
      <c r="L1803" s="180"/>
      <c r="M1803" s="181"/>
      <c r="N1803" s="2" t="e">
        <f>VLOOKUP($J1803,'Material category'!B:D,2,0)</f>
        <v>#N/A</v>
      </c>
      <c r="O1803" s="123" t="e">
        <f>VLOOKUP(E1803,'Billing Type Category'!A:C,3,0)*$L1803</f>
        <v>#N/A</v>
      </c>
      <c r="P1803" s="123" t="e">
        <f>VLOOKUP($J1803,'Material category'!B:F,5,FALSE)*O1803</f>
        <v>#N/A</v>
      </c>
      <c r="Q1803" s="123" t="e">
        <f t="shared" si="140"/>
        <v>#N/A</v>
      </c>
      <c r="R1803" s="6" t="e">
        <f>VLOOKUP(E1803,'Billing Type Category'!A:C,3,0)*M1803</f>
        <v>#N/A</v>
      </c>
      <c r="S1803" s="6" t="e">
        <f>VLOOKUP($J1803,'Material category'!B:F,4,FALSE)*O1803</f>
        <v>#N/A</v>
      </c>
      <c r="T1803" s="6" t="e">
        <f t="shared" si="141"/>
        <v>#N/A</v>
      </c>
      <c r="U1803" s="6" t="e">
        <f t="shared" si="142"/>
        <v>#N/A</v>
      </c>
      <c r="V1803" s="2" t="e">
        <f>VLOOKUP($J1803,'Material category'!B:D,3,0)</f>
        <v>#N/A</v>
      </c>
      <c r="W1803" s="2" t="e">
        <f>VLOOKUP(G1803,'Cust Category'!A:C,3,0)</f>
        <v>#N/A</v>
      </c>
      <c r="X1803" s="2" t="e">
        <f>VLOOKUP(G1803,'Cust Category'!A:C,2,0)</f>
        <v>#N/A</v>
      </c>
      <c r="Y1803" s="31" t="e">
        <f t="shared" si="143"/>
        <v>#N/A</v>
      </c>
      <c r="Z1803" t="e">
        <f t="shared" si="144"/>
        <v>#N/A</v>
      </c>
    </row>
    <row r="1804" spans="1:26" hidden="1">
      <c r="A1804" s="179"/>
      <c r="B1804" s="178"/>
      <c r="C1804" s="178"/>
      <c r="D1804" s="178"/>
      <c r="E1804" s="178"/>
      <c r="F1804" s="178"/>
      <c r="G1804" s="178"/>
      <c r="H1804" s="178"/>
      <c r="I1804" s="178"/>
      <c r="J1804" s="178"/>
      <c r="K1804" s="178"/>
      <c r="L1804" s="180"/>
      <c r="M1804" s="181"/>
      <c r="N1804" s="2" t="e">
        <f>VLOOKUP($J1804,'Material category'!B:D,2,0)</f>
        <v>#N/A</v>
      </c>
      <c r="O1804" s="123" t="e">
        <f>VLOOKUP(E1804,'Billing Type Category'!A:C,3,0)*$L1804</f>
        <v>#N/A</v>
      </c>
      <c r="P1804" s="123" t="e">
        <f>VLOOKUP($J1804,'Material category'!B:F,5,FALSE)*O1804</f>
        <v>#N/A</v>
      </c>
      <c r="Q1804" s="123" t="e">
        <f t="shared" si="140"/>
        <v>#N/A</v>
      </c>
      <c r="R1804" s="6" t="e">
        <f>VLOOKUP(E1804,'Billing Type Category'!A:C,3,0)*M1804</f>
        <v>#N/A</v>
      </c>
      <c r="S1804" s="6" t="e">
        <f>VLOOKUP($J1804,'Material category'!B:F,4,FALSE)*O1804</f>
        <v>#N/A</v>
      </c>
      <c r="T1804" s="6" t="e">
        <f t="shared" si="141"/>
        <v>#N/A</v>
      </c>
      <c r="U1804" s="6" t="e">
        <f t="shared" si="142"/>
        <v>#N/A</v>
      </c>
      <c r="V1804" s="2" t="e">
        <f>VLOOKUP($J1804,'Material category'!B:D,3,0)</f>
        <v>#N/A</v>
      </c>
      <c r="W1804" s="2" t="e">
        <f>VLOOKUP(G1804,'Cust Category'!A:C,3,0)</f>
        <v>#N/A</v>
      </c>
      <c r="X1804" s="2" t="e">
        <f>VLOOKUP(G1804,'Cust Category'!A:C,2,0)</f>
        <v>#N/A</v>
      </c>
      <c r="Y1804" s="31" t="e">
        <f t="shared" si="143"/>
        <v>#N/A</v>
      </c>
      <c r="Z1804" t="e">
        <f t="shared" si="144"/>
        <v>#N/A</v>
      </c>
    </row>
    <row r="1805" spans="1:26" hidden="1">
      <c r="A1805" s="179"/>
      <c r="B1805" s="178"/>
      <c r="C1805" s="178"/>
      <c r="D1805" s="178"/>
      <c r="E1805" s="178"/>
      <c r="F1805" s="178"/>
      <c r="G1805" s="178"/>
      <c r="H1805" s="178"/>
      <c r="I1805" s="178"/>
      <c r="J1805" s="178"/>
      <c r="K1805" s="178"/>
      <c r="L1805" s="180"/>
      <c r="M1805" s="181"/>
      <c r="N1805" s="2" t="e">
        <f>VLOOKUP($J1805,'Material category'!B:D,2,0)</f>
        <v>#N/A</v>
      </c>
      <c r="O1805" s="123" t="e">
        <f>VLOOKUP(E1805,'Billing Type Category'!A:C,3,0)*$L1805</f>
        <v>#N/A</v>
      </c>
      <c r="P1805" s="123" t="e">
        <f>VLOOKUP($J1805,'Material category'!B:F,5,FALSE)*O1805</f>
        <v>#N/A</v>
      </c>
      <c r="Q1805" s="123" t="e">
        <f t="shared" si="140"/>
        <v>#N/A</v>
      </c>
      <c r="R1805" s="6" t="e">
        <f>VLOOKUP(E1805,'Billing Type Category'!A:C,3,0)*M1805</f>
        <v>#N/A</v>
      </c>
      <c r="S1805" s="6" t="e">
        <f>VLOOKUP($J1805,'Material category'!B:F,4,FALSE)*O1805</f>
        <v>#N/A</v>
      </c>
      <c r="T1805" s="6" t="e">
        <f t="shared" si="141"/>
        <v>#N/A</v>
      </c>
      <c r="U1805" s="6" t="e">
        <f t="shared" si="142"/>
        <v>#N/A</v>
      </c>
      <c r="V1805" s="2" t="e">
        <f>VLOOKUP($J1805,'Material category'!B:D,3,0)</f>
        <v>#N/A</v>
      </c>
      <c r="W1805" s="2" t="e">
        <f>VLOOKUP(G1805,'Cust Category'!A:C,3,0)</f>
        <v>#N/A</v>
      </c>
      <c r="X1805" s="2" t="e">
        <f>VLOOKUP(G1805,'Cust Category'!A:C,2,0)</f>
        <v>#N/A</v>
      </c>
      <c r="Y1805" s="31" t="e">
        <f t="shared" si="143"/>
        <v>#N/A</v>
      </c>
      <c r="Z1805" t="e">
        <f t="shared" si="144"/>
        <v>#N/A</v>
      </c>
    </row>
    <row r="1806" spans="1:26" hidden="1">
      <c r="A1806" s="179"/>
      <c r="B1806" s="178"/>
      <c r="C1806" s="178"/>
      <c r="D1806" s="178"/>
      <c r="E1806" s="178"/>
      <c r="F1806" s="178"/>
      <c r="G1806" s="178"/>
      <c r="H1806" s="178"/>
      <c r="I1806" s="178"/>
      <c r="J1806" s="178"/>
      <c r="K1806" s="178"/>
      <c r="L1806" s="180"/>
      <c r="M1806" s="181"/>
      <c r="N1806" s="2" t="e">
        <f>VLOOKUP($J1806,'Material category'!B:D,2,0)</f>
        <v>#N/A</v>
      </c>
      <c r="O1806" s="123" t="e">
        <f>VLOOKUP(E1806,'Billing Type Category'!A:C,3,0)*$L1806</f>
        <v>#N/A</v>
      </c>
      <c r="P1806" s="123" t="e">
        <f>VLOOKUP($J1806,'Material category'!B:F,5,FALSE)*O1806</f>
        <v>#N/A</v>
      </c>
      <c r="Q1806" s="123" t="e">
        <f t="shared" si="140"/>
        <v>#N/A</v>
      </c>
      <c r="R1806" s="6" t="e">
        <f>VLOOKUP(E1806,'Billing Type Category'!A:C,3,0)*M1806</f>
        <v>#N/A</v>
      </c>
      <c r="S1806" s="6" t="e">
        <f>VLOOKUP($J1806,'Material category'!B:F,4,FALSE)*O1806</f>
        <v>#N/A</v>
      </c>
      <c r="T1806" s="6" t="e">
        <f t="shared" si="141"/>
        <v>#N/A</v>
      </c>
      <c r="U1806" s="6" t="e">
        <f t="shared" si="142"/>
        <v>#N/A</v>
      </c>
      <c r="V1806" s="2" t="e">
        <f>VLOOKUP($J1806,'Material category'!B:D,3,0)</f>
        <v>#N/A</v>
      </c>
      <c r="W1806" s="2" t="e">
        <f>VLOOKUP(G1806,'Cust Category'!A:C,3,0)</f>
        <v>#N/A</v>
      </c>
      <c r="X1806" s="2" t="e">
        <f>VLOOKUP(G1806,'Cust Category'!A:C,2,0)</f>
        <v>#N/A</v>
      </c>
      <c r="Y1806" s="31" t="e">
        <f t="shared" si="143"/>
        <v>#N/A</v>
      </c>
      <c r="Z1806" t="e">
        <f t="shared" si="144"/>
        <v>#N/A</v>
      </c>
    </row>
    <row r="1807" spans="1:26" hidden="1">
      <c r="A1807" s="179"/>
      <c r="B1807" s="178"/>
      <c r="C1807" s="178"/>
      <c r="D1807" s="178"/>
      <c r="E1807" s="178"/>
      <c r="F1807" s="178"/>
      <c r="G1807" s="178"/>
      <c r="H1807" s="178"/>
      <c r="I1807" s="178"/>
      <c r="J1807" s="178"/>
      <c r="K1807" s="178"/>
      <c r="L1807" s="180"/>
      <c r="M1807" s="181"/>
      <c r="N1807" s="2" t="e">
        <f>VLOOKUP($J1807,'Material category'!B:D,2,0)</f>
        <v>#N/A</v>
      </c>
      <c r="O1807" s="123" t="e">
        <f>VLOOKUP(E1807,'Billing Type Category'!A:C,3,0)*$L1807</f>
        <v>#N/A</v>
      </c>
      <c r="P1807" s="123" t="e">
        <f>VLOOKUP($J1807,'Material category'!B:F,5,FALSE)*O1807</f>
        <v>#N/A</v>
      </c>
      <c r="Q1807" s="123" t="e">
        <f t="shared" si="140"/>
        <v>#N/A</v>
      </c>
      <c r="R1807" s="6" t="e">
        <f>VLOOKUP(E1807,'Billing Type Category'!A:C,3,0)*M1807</f>
        <v>#N/A</v>
      </c>
      <c r="S1807" s="6" t="e">
        <f>VLOOKUP($J1807,'Material category'!B:F,4,FALSE)*O1807</f>
        <v>#N/A</v>
      </c>
      <c r="T1807" s="6" t="e">
        <f t="shared" si="141"/>
        <v>#N/A</v>
      </c>
      <c r="U1807" s="6" t="e">
        <f t="shared" si="142"/>
        <v>#N/A</v>
      </c>
      <c r="V1807" s="2" t="e">
        <f>VLOOKUP($J1807,'Material category'!B:D,3,0)</f>
        <v>#N/A</v>
      </c>
      <c r="W1807" s="2" t="e">
        <f>VLOOKUP(G1807,'Cust Category'!A:C,3,0)</f>
        <v>#N/A</v>
      </c>
      <c r="X1807" s="2" t="e">
        <f>VLOOKUP(G1807,'Cust Category'!A:C,2,0)</f>
        <v>#N/A</v>
      </c>
      <c r="Y1807" s="31" t="e">
        <f t="shared" si="143"/>
        <v>#N/A</v>
      </c>
      <c r="Z1807" t="e">
        <f t="shared" si="144"/>
        <v>#N/A</v>
      </c>
    </row>
    <row r="1808" spans="1:26" hidden="1">
      <c r="A1808" s="179"/>
      <c r="B1808" s="178"/>
      <c r="C1808" s="178"/>
      <c r="D1808" s="178"/>
      <c r="E1808" s="178"/>
      <c r="F1808" s="178"/>
      <c r="G1808" s="178"/>
      <c r="H1808" s="178"/>
      <c r="I1808" s="178"/>
      <c r="J1808" s="178"/>
      <c r="K1808" s="178"/>
      <c r="L1808" s="180"/>
      <c r="M1808" s="181"/>
      <c r="N1808" s="2" t="e">
        <f>VLOOKUP($J1808,'Material category'!B:D,2,0)</f>
        <v>#N/A</v>
      </c>
      <c r="O1808" s="123" t="e">
        <f>VLOOKUP(E1808,'Billing Type Category'!A:C,3,0)*$L1808</f>
        <v>#N/A</v>
      </c>
      <c r="P1808" s="123" t="e">
        <f>VLOOKUP($J1808,'Material category'!B:F,5,FALSE)*O1808</f>
        <v>#N/A</v>
      </c>
      <c r="Q1808" s="123" t="e">
        <f t="shared" si="140"/>
        <v>#N/A</v>
      </c>
      <c r="R1808" s="6" t="e">
        <f>VLOOKUP(E1808,'Billing Type Category'!A:C,3,0)*M1808</f>
        <v>#N/A</v>
      </c>
      <c r="S1808" s="6" t="e">
        <f>VLOOKUP($J1808,'Material category'!B:F,4,FALSE)*O1808</f>
        <v>#N/A</v>
      </c>
      <c r="T1808" s="6" t="e">
        <f t="shared" si="141"/>
        <v>#N/A</v>
      </c>
      <c r="U1808" s="6" t="e">
        <f t="shared" si="142"/>
        <v>#N/A</v>
      </c>
      <c r="V1808" s="2" t="e">
        <f>VLOOKUP($J1808,'Material category'!B:D,3,0)</f>
        <v>#N/A</v>
      </c>
      <c r="W1808" s="2" t="e">
        <f>VLOOKUP(G1808,'Cust Category'!A:C,3,0)</f>
        <v>#N/A</v>
      </c>
      <c r="X1808" s="2" t="e">
        <f>VLOOKUP(G1808,'Cust Category'!A:C,2,0)</f>
        <v>#N/A</v>
      </c>
      <c r="Y1808" s="31" t="e">
        <f t="shared" si="143"/>
        <v>#N/A</v>
      </c>
      <c r="Z1808" t="e">
        <f t="shared" si="144"/>
        <v>#N/A</v>
      </c>
    </row>
    <row r="1809" spans="1:26" hidden="1">
      <c r="A1809" s="179"/>
      <c r="B1809" s="178"/>
      <c r="C1809" s="178"/>
      <c r="D1809" s="178"/>
      <c r="E1809" s="178"/>
      <c r="F1809" s="178"/>
      <c r="G1809" s="178"/>
      <c r="H1809" s="178"/>
      <c r="I1809" s="178"/>
      <c r="J1809" s="178"/>
      <c r="K1809" s="178"/>
      <c r="L1809" s="180"/>
      <c r="M1809" s="181"/>
      <c r="N1809" s="2" t="e">
        <f>VLOOKUP($J1809,'Material category'!B:D,2,0)</f>
        <v>#N/A</v>
      </c>
      <c r="O1809" s="123" t="e">
        <f>VLOOKUP(E1809,'Billing Type Category'!A:C,3,0)*$L1809</f>
        <v>#N/A</v>
      </c>
      <c r="P1809" s="123" t="e">
        <f>VLOOKUP($J1809,'Material category'!B:F,5,FALSE)*O1809</f>
        <v>#N/A</v>
      </c>
      <c r="Q1809" s="123" t="e">
        <f t="shared" si="140"/>
        <v>#N/A</v>
      </c>
      <c r="R1809" s="6" t="e">
        <f>VLOOKUP(E1809,'Billing Type Category'!A:C,3,0)*M1809</f>
        <v>#N/A</v>
      </c>
      <c r="S1809" s="6" t="e">
        <f>VLOOKUP($J1809,'Material category'!B:F,4,FALSE)*O1809</f>
        <v>#N/A</v>
      </c>
      <c r="T1809" s="6" t="e">
        <f t="shared" si="141"/>
        <v>#N/A</v>
      </c>
      <c r="U1809" s="6" t="e">
        <f t="shared" si="142"/>
        <v>#N/A</v>
      </c>
      <c r="V1809" s="2" t="e">
        <f>VLOOKUP($J1809,'Material category'!B:D,3,0)</f>
        <v>#N/A</v>
      </c>
      <c r="W1809" s="2" t="e">
        <f>VLOOKUP(G1809,'Cust Category'!A:C,3,0)</f>
        <v>#N/A</v>
      </c>
      <c r="X1809" s="2" t="e">
        <f>VLOOKUP(G1809,'Cust Category'!A:C,2,0)</f>
        <v>#N/A</v>
      </c>
      <c r="Y1809" s="31" t="e">
        <f t="shared" si="143"/>
        <v>#N/A</v>
      </c>
      <c r="Z1809" t="e">
        <f t="shared" si="144"/>
        <v>#N/A</v>
      </c>
    </row>
    <row r="1810" spans="1:26" hidden="1">
      <c r="A1810" s="179"/>
      <c r="B1810" s="178"/>
      <c r="C1810" s="178"/>
      <c r="D1810" s="178"/>
      <c r="E1810" s="178"/>
      <c r="F1810" s="178"/>
      <c r="G1810" s="178"/>
      <c r="H1810" s="178"/>
      <c r="I1810" s="178"/>
      <c r="J1810" s="178"/>
      <c r="K1810" s="178"/>
      <c r="L1810" s="180"/>
      <c r="M1810" s="181"/>
      <c r="N1810" s="2" t="e">
        <f>VLOOKUP($J1810,'Material category'!B:D,2,0)</f>
        <v>#N/A</v>
      </c>
      <c r="O1810" s="123" t="e">
        <f>VLOOKUP(E1810,'Billing Type Category'!A:C,3,0)*$L1810</f>
        <v>#N/A</v>
      </c>
      <c r="P1810" s="123" t="e">
        <f>VLOOKUP($J1810,'Material category'!B:F,5,FALSE)*O1810</f>
        <v>#N/A</v>
      </c>
      <c r="Q1810" s="123" t="e">
        <f t="shared" si="140"/>
        <v>#N/A</v>
      </c>
      <c r="R1810" s="6" t="e">
        <f>VLOOKUP(E1810,'Billing Type Category'!A:C,3,0)*M1810</f>
        <v>#N/A</v>
      </c>
      <c r="S1810" s="6" t="e">
        <f>VLOOKUP($J1810,'Material category'!B:F,4,FALSE)*O1810</f>
        <v>#N/A</v>
      </c>
      <c r="T1810" s="6" t="e">
        <f t="shared" si="141"/>
        <v>#N/A</v>
      </c>
      <c r="U1810" s="6" t="e">
        <f t="shared" si="142"/>
        <v>#N/A</v>
      </c>
      <c r="V1810" s="2" t="e">
        <f>VLOOKUP($J1810,'Material category'!B:D,3,0)</f>
        <v>#N/A</v>
      </c>
      <c r="W1810" s="2" t="e">
        <f>VLOOKUP(G1810,'Cust Category'!A:C,3,0)</f>
        <v>#N/A</v>
      </c>
      <c r="X1810" s="2" t="e">
        <f>VLOOKUP(G1810,'Cust Category'!A:C,2,0)</f>
        <v>#N/A</v>
      </c>
      <c r="Y1810" s="31" t="e">
        <f t="shared" si="143"/>
        <v>#N/A</v>
      </c>
      <c r="Z1810" t="e">
        <f t="shared" si="144"/>
        <v>#N/A</v>
      </c>
    </row>
    <row r="1811" spans="1:26" hidden="1">
      <c r="A1811" s="179"/>
      <c r="B1811" s="178"/>
      <c r="C1811" s="178"/>
      <c r="D1811" s="178"/>
      <c r="E1811" s="178"/>
      <c r="F1811" s="178"/>
      <c r="G1811" s="178"/>
      <c r="H1811" s="178"/>
      <c r="I1811" s="178"/>
      <c r="J1811" s="178"/>
      <c r="K1811" s="178"/>
      <c r="L1811" s="180"/>
      <c r="M1811" s="181"/>
      <c r="N1811" s="2" t="e">
        <f>VLOOKUP($J1811,'Material category'!B:D,2,0)</f>
        <v>#N/A</v>
      </c>
      <c r="O1811" s="123" t="e">
        <f>VLOOKUP(E1811,'Billing Type Category'!A:C,3,0)*$L1811</f>
        <v>#N/A</v>
      </c>
      <c r="P1811" s="123" t="e">
        <f>VLOOKUP($J1811,'Material category'!B:F,5,FALSE)*O1811</f>
        <v>#N/A</v>
      </c>
      <c r="Q1811" s="123" t="e">
        <f t="shared" si="140"/>
        <v>#N/A</v>
      </c>
      <c r="R1811" s="6" t="e">
        <f>VLOOKUP(E1811,'Billing Type Category'!A:C,3,0)*M1811</f>
        <v>#N/A</v>
      </c>
      <c r="S1811" s="6" t="e">
        <f>VLOOKUP($J1811,'Material category'!B:F,4,FALSE)*O1811</f>
        <v>#N/A</v>
      </c>
      <c r="T1811" s="6" t="e">
        <f t="shared" si="141"/>
        <v>#N/A</v>
      </c>
      <c r="U1811" s="6" t="e">
        <f t="shared" si="142"/>
        <v>#N/A</v>
      </c>
      <c r="V1811" s="2" t="e">
        <f>VLOOKUP($J1811,'Material category'!B:D,3,0)</f>
        <v>#N/A</v>
      </c>
      <c r="W1811" s="2" t="e">
        <f>VLOOKUP(G1811,'Cust Category'!A:C,3,0)</f>
        <v>#N/A</v>
      </c>
      <c r="X1811" s="2" t="e">
        <f>VLOOKUP(G1811,'Cust Category'!A:C,2,0)</f>
        <v>#N/A</v>
      </c>
      <c r="Y1811" s="31" t="e">
        <f t="shared" si="143"/>
        <v>#N/A</v>
      </c>
      <c r="Z1811" t="e">
        <f t="shared" si="144"/>
        <v>#N/A</v>
      </c>
    </row>
    <row r="1812" spans="1:26" hidden="1">
      <c r="A1812" s="179"/>
      <c r="B1812" s="178"/>
      <c r="C1812" s="178"/>
      <c r="D1812" s="178"/>
      <c r="E1812" s="178"/>
      <c r="F1812" s="178"/>
      <c r="G1812" s="178"/>
      <c r="H1812" s="178"/>
      <c r="I1812" s="178"/>
      <c r="J1812" s="178"/>
      <c r="K1812" s="178"/>
      <c r="L1812" s="180"/>
      <c r="M1812" s="181"/>
      <c r="N1812" s="2" t="e">
        <f>VLOOKUP($J1812,'Material category'!B:D,2,0)</f>
        <v>#N/A</v>
      </c>
      <c r="O1812" s="123" t="e">
        <f>VLOOKUP(E1812,'Billing Type Category'!A:C,3,0)*$L1812</f>
        <v>#N/A</v>
      </c>
      <c r="P1812" s="123" t="e">
        <f>VLOOKUP($J1812,'Material category'!B:F,5,FALSE)*O1812</f>
        <v>#N/A</v>
      </c>
      <c r="Q1812" s="123" t="e">
        <f t="shared" si="140"/>
        <v>#N/A</v>
      </c>
      <c r="R1812" s="6" t="e">
        <f>VLOOKUP(E1812,'Billing Type Category'!A:C,3,0)*M1812</f>
        <v>#N/A</v>
      </c>
      <c r="S1812" s="6" t="e">
        <f>VLOOKUP($J1812,'Material category'!B:F,4,FALSE)*O1812</f>
        <v>#N/A</v>
      </c>
      <c r="T1812" s="6" t="e">
        <f t="shared" si="141"/>
        <v>#N/A</v>
      </c>
      <c r="U1812" s="6" t="e">
        <f t="shared" si="142"/>
        <v>#N/A</v>
      </c>
      <c r="V1812" s="2" t="e">
        <f>VLOOKUP($J1812,'Material category'!B:D,3,0)</f>
        <v>#N/A</v>
      </c>
      <c r="W1812" s="2" t="e">
        <f>VLOOKUP(G1812,'Cust Category'!A:C,3,0)</f>
        <v>#N/A</v>
      </c>
      <c r="X1812" s="2" t="e">
        <f>VLOOKUP(G1812,'Cust Category'!A:C,2,0)</f>
        <v>#N/A</v>
      </c>
      <c r="Y1812" s="31" t="e">
        <f t="shared" si="143"/>
        <v>#N/A</v>
      </c>
      <c r="Z1812" t="e">
        <f t="shared" si="144"/>
        <v>#N/A</v>
      </c>
    </row>
    <row r="1813" spans="1:26" hidden="1">
      <c r="A1813" s="179"/>
      <c r="B1813" s="178"/>
      <c r="C1813" s="178"/>
      <c r="D1813" s="178"/>
      <c r="E1813" s="178"/>
      <c r="F1813" s="178"/>
      <c r="G1813" s="178"/>
      <c r="H1813" s="178"/>
      <c r="I1813" s="178"/>
      <c r="J1813" s="178"/>
      <c r="K1813" s="178"/>
      <c r="L1813" s="180"/>
      <c r="M1813" s="181"/>
      <c r="N1813" s="2" t="e">
        <f>VLOOKUP($J1813,'Material category'!B:D,2,0)</f>
        <v>#N/A</v>
      </c>
      <c r="O1813" s="123" t="e">
        <f>VLOOKUP(E1813,'Billing Type Category'!A:C,3,0)*$L1813</f>
        <v>#N/A</v>
      </c>
      <c r="P1813" s="123" t="e">
        <f>VLOOKUP($J1813,'Material category'!B:F,5,FALSE)*O1813</f>
        <v>#N/A</v>
      </c>
      <c r="Q1813" s="123" t="e">
        <f t="shared" si="140"/>
        <v>#N/A</v>
      </c>
      <c r="R1813" s="6" t="e">
        <f>VLOOKUP(E1813,'Billing Type Category'!A:C,3,0)*M1813</f>
        <v>#N/A</v>
      </c>
      <c r="S1813" s="6" t="e">
        <f>VLOOKUP($J1813,'Material category'!B:F,4,FALSE)*O1813</f>
        <v>#N/A</v>
      </c>
      <c r="T1813" s="6" t="e">
        <f t="shared" si="141"/>
        <v>#N/A</v>
      </c>
      <c r="U1813" s="6" t="e">
        <f t="shared" si="142"/>
        <v>#N/A</v>
      </c>
      <c r="V1813" s="2" t="e">
        <f>VLOOKUP($J1813,'Material category'!B:D,3,0)</f>
        <v>#N/A</v>
      </c>
      <c r="W1813" s="2" t="e">
        <f>VLOOKUP(G1813,'Cust Category'!A:C,3,0)</f>
        <v>#N/A</v>
      </c>
      <c r="X1813" s="2" t="e">
        <f>VLOOKUP(G1813,'Cust Category'!A:C,2,0)</f>
        <v>#N/A</v>
      </c>
      <c r="Y1813" s="31" t="e">
        <f t="shared" si="143"/>
        <v>#N/A</v>
      </c>
      <c r="Z1813" t="e">
        <f t="shared" si="144"/>
        <v>#N/A</v>
      </c>
    </row>
    <row r="1814" spans="1:26" hidden="1">
      <c r="A1814" s="179"/>
      <c r="B1814" s="178"/>
      <c r="C1814" s="178"/>
      <c r="D1814" s="178"/>
      <c r="E1814" s="178"/>
      <c r="F1814" s="178"/>
      <c r="G1814" s="178"/>
      <c r="H1814" s="178"/>
      <c r="I1814" s="178"/>
      <c r="J1814" s="178"/>
      <c r="K1814" s="178"/>
      <c r="L1814" s="180"/>
      <c r="M1814" s="181"/>
      <c r="N1814" s="2" t="e">
        <f>VLOOKUP($J1814,'Material category'!B:D,2,0)</f>
        <v>#N/A</v>
      </c>
      <c r="O1814" s="123" t="e">
        <f>VLOOKUP(E1814,'Billing Type Category'!A:C,3,0)*$L1814</f>
        <v>#N/A</v>
      </c>
      <c r="P1814" s="123" t="e">
        <f>VLOOKUP($J1814,'Material category'!B:F,5,FALSE)*O1814</f>
        <v>#N/A</v>
      </c>
      <c r="Q1814" s="123" t="e">
        <f t="shared" si="140"/>
        <v>#N/A</v>
      </c>
      <c r="R1814" s="6" t="e">
        <f>VLOOKUP(E1814,'Billing Type Category'!A:C,3,0)*M1814</f>
        <v>#N/A</v>
      </c>
      <c r="S1814" s="6" t="e">
        <f>VLOOKUP($J1814,'Material category'!B:F,4,FALSE)*O1814</f>
        <v>#N/A</v>
      </c>
      <c r="T1814" s="6" t="e">
        <f t="shared" si="141"/>
        <v>#N/A</v>
      </c>
      <c r="U1814" s="6" t="e">
        <f t="shared" si="142"/>
        <v>#N/A</v>
      </c>
      <c r="V1814" s="2" t="e">
        <f>VLOOKUP($J1814,'Material category'!B:D,3,0)</f>
        <v>#N/A</v>
      </c>
      <c r="W1814" s="2" t="e">
        <f>VLOOKUP(G1814,'Cust Category'!A:C,3,0)</f>
        <v>#N/A</v>
      </c>
      <c r="X1814" s="2" t="e">
        <f>VLOOKUP(G1814,'Cust Category'!A:C,2,0)</f>
        <v>#N/A</v>
      </c>
      <c r="Y1814" s="31" t="e">
        <f t="shared" si="143"/>
        <v>#N/A</v>
      </c>
      <c r="Z1814" t="e">
        <f t="shared" si="144"/>
        <v>#N/A</v>
      </c>
    </row>
    <row r="1815" spans="1:26" hidden="1">
      <c r="A1815" s="179"/>
      <c r="B1815" s="178"/>
      <c r="C1815" s="178"/>
      <c r="D1815" s="178"/>
      <c r="E1815" s="178"/>
      <c r="F1815" s="178"/>
      <c r="G1815" s="178"/>
      <c r="H1815" s="178"/>
      <c r="I1815" s="178"/>
      <c r="J1815" s="178"/>
      <c r="K1815" s="178"/>
      <c r="L1815" s="180"/>
      <c r="M1815" s="181"/>
      <c r="N1815" s="2" t="e">
        <f>VLOOKUP($J1815,'Material category'!B:D,2,0)</f>
        <v>#N/A</v>
      </c>
      <c r="O1815" s="123" t="e">
        <f>VLOOKUP(E1815,'Billing Type Category'!A:C,3,0)*$L1815</f>
        <v>#N/A</v>
      </c>
      <c r="P1815" s="123" t="e">
        <f>VLOOKUP($J1815,'Material category'!B:F,5,FALSE)*O1815</f>
        <v>#N/A</v>
      </c>
      <c r="Q1815" s="123" t="e">
        <f t="shared" si="140"/>
        <v>#N/A</v>
      </c>
      <c r="R1815" s="6" t="e">
        <f>VLOOKUP(E1815,'Billing Type Category'!A:C,3,0)*M1815</f>
        <v>#N/A</v>
      </c>
      <c r="S1815" s="6" t="e">
        <f>VLOOKUP($J1815,'Material category'!B:F,4,FALSE)*O1815</f>
        <v>#N/A</v>
      </c>
      <c r="T1815" s="6" t="e">
        <f t="shared" si="141"/>
        <v>#N/A</v>
      </c>
      <c r="U1815" s="6" t="e">
        <f t="shared" si="142"/>
        <v>#N/A</v>
      </c>
      <c r="V1815" s="2" t="e">
        <f>VLOOKUP($J1815,'Material category'!B:D,3,0)</f>
        <v>#N/A</v>
      </c>
      <c r="W1815" s="2" t="e">
        <f>VLOOKUP(G1815,'Cust Category'!A:C,3,0)</f>
        <v>#N/A</v>
      </c>
      <c r="X1815" s="2" t="e">
        <f>VLOOKUP(G1815,'Cust Category'!A:C,2,0)</f>
        <v>#N/A</v>
      </c>
      <c r="Y1815" s="31" t="e">
        <f t="shared" si="143"/>
        <v>#N/A</v>
      </c>
      <c r="Z1815" t="e">
        <f t="shared" si="144"/>
        <v>#N/A</v>
      </c>
    </row>
    <row r="1816" spans="1:26" hidden="1">
      <c r="A1816" s="179"/>
      <c r="B1816" s="178"/>
      <c r="C1816" s="178"/>
      <c r="D1816" s="178"/>
      <c r="E1816" s="178"/>
      <c r="F1816" s="178"/>
      <c r="G1816" s="178"/>
      <c r="H1816" s="178"/>
      <c r="I1816" s="178"/>
      <c r="J1816" s="178"/>
      <c r="K1816" s="178"/>
      <c r="L1816" s="180"/>
      <c r="M1816" s="181"/>
      <c r="N1816" s="2" t="e">
        <f>VLOOKUP($J1816,'Material category'!B:D,2,0)</f>
        <v>#N/A</v>
      </c>
      <c r="O1816" s="123" t="e">
        <f>VLOOKUP(E1816,'Billing Type Category'!A:C,3,0)*$L1816</f>
        <v>#N/A</v>
      </c>
      <c r="P1816" s="123" t="e">
        <f>VLOOKUP($J1816,'Material category'!B:F,5,FALSE)*O1816</f>
        <v>#N/A</v>
      </c>
      <c r="Q1816" s="123" t="e">
        <f t="shared" si="140"/>
        <v>#N/A</v>
      </c>
      <c r="R1816" s="6" t="e">
        <f>VLOOKUP(E1816,'Billing Type Category'!A:C,3,0)*M1816</f>
        <v>#N/A</v>
      </c>
      <c r="S1816" s="6" t="e">
        <f>VLOOKUP($J1816,'Material category'!B:F,4,FALSE)*O1816</f>
        <v>#N/A</v>
      </c>
      <c r="T1816" s="6" t="e">
        <f t="shared" si="141"/>
        <v>#N/A</v>
      </c>
      <c r="U1816" s="6" t="e">
        <f t="shared" si="142"/>
        <v>#N/A</v>
      </c>
      <c r="V1816" s="2" t="e">
        <f>VLOOKUP($J1816,'Material category'!B:D,3,0)</f>
        <v>#N/A</v>
      </c>
      <c r="W1816" s="2" t="e">
        <f>VLOOKUP(G1816,'Cust Category'!A:C,3,0)</f>
        <v>#N/A</v>
      </c>
      <c r="X1816" s="2" t="e">
        <f>VLOOKUP(G1816,'Cust Category'!A:C,2,0)</f>
        <v>#N/A</v>
      </c>
      <c r="Y1816" s="31" t="e">
        <f t="shared" si="143"/>
        <v>#N/A</v>
      </c>
      <c r="Z1816" t="e">
        <f t="shared" si="144"/>
        <v>#N/A</v>
      </c>
    </row>
    <row r="1817" spans="1:26" hidden="1">
      <c r="A1817" s="179"/>
      <c r="B1817" s="178"/>
      <c r="C1817" s="178"/>
      <c r="D1817" s="178"/>
      <c r="E1817" s="178"/>
      <c r="F1817" s="178"/>
      <c r="G1817" s="178"/>
      <c r="H1817" s="178"/>
      <c r="I1817" s="178"/>
      <c r="J1817" s="178"/>
      <c r="K1817" s="178"/>
      <c r="L1817" s="180"/>
      <c r="M1817" s="181"/>
      <c r="N1817" s="2" t="e">
        <f>VLOOKUP($J1817,'Material category'!B:D,2,0)</f>
        <v>#N/A</v>
      </c>
      <c r="O1817" s="123" t="e">
        <f>VLOOKUP(E1817,'Billing Type Category'!A:C,3,0)*$L1817</f>
        <v>#N/A</v>
      </c>
      <c r="P1817" s="123" t="e">
        <f>VLOOKUP($J1817,'Material category'!B:F,5,FALSE)*O1817</f>
        <v>#N/A</v>
      </c>
      <c r="Q1817" s="123" t="e">
        <f t="shared" si="140"/>
        <v>#N/A</v>
      </c>
      <c r="R1817" s="6" t="e">
        <f>VLOOKUP(E1817,'Billing Type Category'!A:C,3,0)*M1817</f>
        <v>#N/A</v>
      </c>
      <c r="S1817" s="6" t="e">
        <f>VLOOKUP($J1817,'Material category'!B:F,4,FALSE)*O1817</f>
        <v>#N/A</v>
      </c>
      <c r="T1817" s="6" t="e">
        <f t="shared" si="141"/>
        <v>#N/A</v>
      </c>
      <c r="U1817" s="6" t="e">
        <f t="shared" si="142"/>
        <v>#N/A</v>
      </c>
      <c r="V1817" s="2" t="e">
        <f>VLOOKUP($J1817,'Material category'!B:D,3,0)</f>
        <v>#N/A</v>
      </c>
      <c r="W1817" s="2" t="e">
        <f>VLOOKUP(G1817,'Cust Category'!A:C,3,0)</f>
        <v>#N/A</v>
      </c>
      <c r="X1817" s="2" t="e">
        <f>VLOOKUP(G1817,'Cust Category'!A:C,2,0)</f>
        <v>#N/A</v>
      </c>
      <c r="Y1817" s="31" t="e">
        <f t="shared" si="143"/>
        <v>#N/A</v>
      </c>
      <c r="Z1817" t="e">
        <f t="shared" si="144"/>
        <v>#N/A</v>
      </c>
    </row>
    <row r="1818" spans="1:26" hidden="1">
      <c r="A1818" s="179"/>
      <c r="B1818" s="178"/>
      <c r="C1818" s="178"/>
      <c r="D1818" s="178"/>
      <c r="E1818" s="178"/>
      <c r="F1818" s="178"/>
      <c r="G1818" s="178"/>
      <c r="H1818" s="178"/>
      <c r="I1818" s="178"/>
      <c r="J1818" s="178"/>
      <c r="K1818" s="178"/>
      <c r="L1818" s="180"/>
      <c r="M1818" s="181"/>
      <c r="N1818" s="2" t="e">
        <f>VLOOKUP($J1818,'Material category'!B:D,2,0)</f>
        <v>#N/A</v>
      </c>
      <c r="O1818" s="123" t="e">
        <f>VLOOKUP(E1818,'Billing Type Category'!A:C,3,0)*$L1818</f>
        <v>#N/A</v>
      </c>
      <c r="P1818" s="123" t="e">
        <f>VLOOKUP($J1818,'Material category'!B:F,5,FALSE)*O1818</f>
        <v>#N/A</v>
      </c>
      <c r="Q1818" s="123" t="e">
        <f t="shared" si="140"/>
        <v>#N/A</v>
      </c>
      <c r="R1818" s="6" t="e">
        <f>VLOOKUP(E1818,'Billing Type Category'!A:C,3,0)*M1818</f>
        <v>#N/A</v>
      </c>
      <c r="S1818" s="6" t="e">
        <f>VLOOKUP($J1818,'Material category'!B:F,4,FALSE)*O1818</f>
        <v>#N/A</v>
      </c>
      <c r="T1818" s="6" t="e">
        <f t="shared" si="141"/>
        <v>#N/A</v>
      </c>
      <c r="U1818" s="6" t="e">
        <f t="shared" si="142"/>
        <v>#N/A</v>
      </c>
      <c r="V1818" s="2" t="e">
        <f>VLOOKUP($J1818,'Material category'!B:D,3,0)</f>
        <v>#N/A</v>
      </c>
      <c r="W1818" s="2" t="e">
        <f>VLOOKUP(G1818,'Cust Category'!A:C,3,0)</f>
        <v>#N/A</v>
      </c>
      <c r="X1818" s="2" t="e">
        <f>VLOOKUP(G1818,'Cust Category'!A:C,2,0)</f>
        <v>#N/A</v>
      </c>
      <c r="Y1818" s="31" t="e">
        <f t="shared" si="143"/>
        <v>#N/A</v>
      </c>
      <c r="Z1818" t="e">
        <f t="shared" si="144"/>
        <v>#N/A</v>
      </c>
    </row>
    <row r="1819" spans="1:26" hidden="1">
      <c r="A1819" s="179"/>
      <c r="B1819" s="178"/>
      <c r="C1819" s="178"/>
      <c r="D1819" s="178"/>
      <c r="E1819" s="178"/>
      <c r="F1819" s="178"/>
      <c r="G1819" s="178"/>
      <c r="H1819" s="178"/>
      <c r="I1819" s="178"/>
      <c r="J1819" s="178"/>
      <c r="K1819" s="178"/>
      <c r="L1819" s="180"/>
      <c r="M1819" s="181"/>
      <c r="N1819" s="2" t="e">
        <f>VLOOKUP($J1819,'Material category'!B:D,2,0)</f>
        <v>#N/A</v>
      </c>
      <c r="O1819" s="123" t="e">
        <f>VLOOKUP(E1819,'Billing Type Category'!A:C,3,0)*$L1819</f>
        <v>#N/A</v>
      </c>
      <c r="P1819" s="123" t="e">
        <f>VLOOKUP($J1819,'Material category'!B:F,5,FALSE)*O1819</f>
        <v>#N/A</v>
      </c>
      <c r="Q1819" s="123" t="e">
        <f t="shared" si="140"/>
        <v>#N/A</v>
      </c>
      <c r="R1819" s="6" t="e">
        <f>VLOOKUP(E1819,'Billing Type Category'!A:C,3,0)*M1819</f>
        <v>#N/A</v>
      </c>
      <c r="S1819" s="6" t="e">
        <f>VLOOKUP($J1819,'Material category'!B:F,4,FALSE)*O1819</f>
        <v>#N/A</v>
      </c>
      <c r="T1819" s="6" t="e">
        <f t="shared" si="141"/>
        <v>#N/A</v>
      </c>
      <c r="U1819" s="6" t="e">
        <f t="shared" si="142"/>
        <v>#N/A</v>
      </c>
      <c r="V1819" s="2" t="e">
        <f>VLOOKUP($J1819,'Material category'!B:D,3,0)</f>
        <v>#N/A</v>
      </c>
      <c r="W1819" s="2" t="e">
        <f>VLOOKUP(G1819,'Cust Category'!A:C,3,0)</f>
        <v>#N/A</v>
      </c>
      <c r="X1819" s="2" t="e">
        <f>VLOOKUP(G1819,'Cust Category'!A:C,2,0)</f>
        <v>#N/A</v>
      </c>
      <c r="Y1819" s="31" t="e">
        <f t="shared" si="143"/>
        <v>#N/A</v>
      </c>
      <c r="Z1819" t="e">
        <f t="shared" si="144"/>
        <v>#N/A</v>
      </c>
    </row>
    <row r="1820" spans="1:26" hidden="1">
      <c r="A1820" s="179"/>
      <c r="B1820" s="178"/>
      <c r="C1820" s="178"/>
      <c r="D1820" s="178"/>
      <c r="E1820" s="178"/>
      <c r="F1820" s="178"/>
      <c r="G1820" s="178"/>
      <c r="H1820" s="178"/>
      <c r="I1820" s="178"/>
      <c r="J1820" s="178"/>
      <c r="K1820" s="178"/>
      <c r="L1820" s="180"/>
      <c r="M1820" s="181"/>
      <c r="N1820" s="2" t="e">
        <f>VLOOKUP($J1820,'Material category'!B:D,2,0)</f>
        <v>#N/A</v>
      </c>
      <c r="O1820" s="123" t="e">
        <f>VLOOKUP(E1820,'Billing Type Category'!A:C,3,0)*$L1820</f>
        <v>#N/A</v>
      </c>
      <c r="P1820" s="123" t="e">
        <f>VLOOKUP($J1820,'Material category'!B:F,5,FALSE)*O1820</f>
        <v>#N/A</v>
      </c>
      <c r="Q1820" s="123" t="e">
        <f t="shared" si="140"/>
        <v>#N/A</v>
      </c>
      <c r="R1820" s="6" t="e">
        <f>VLOOKUP(E1820,'Billing Type Category'!A:C,3,0)*M1820</f>
        <v>#N/A</v>
      </c>
      <c r="S1820" s="6" t="e">
        <f>VLOOKUP($J1820,'Material category'!B:F,4,FALSE)*O1820</f>
        <v>#N/A</v>
      </c>
      <c r="T1820" s="6" t="e">
        <f t="shared" si="141"/>
        <v>#N/A</v>
      </c>
      <c r="U1820" s="6" t="e">
        <f t="shared" si="142"/>
        <v>#N/A</v>
      </c>
      <c r="V1820" s="2" t="e">
        <f>VLOOKUP($J1820,'Material category'!B:D,3,0)</f>
        <v>#N/A</v>
      </c>
      <c r="W1820" s="2" t="e">
        <f>VLOOKUP(G1820,'Cust Category'!A:C,3,0)</f>
        <v>#N/A</v>
      </c>
      <c r="X1820" s="2" t="e">
        <f>VLOOKUP(G1820,'Cust Category'!A:C,2,0)</f>
        <v>#N/A</v>
      </c>
      <c r="Y1820" s="31" t="e">
        <f t="shared" si="143"/>
        <v>#N/A</v>
      </c>
      <c r="Z1820" t="e">
        <f t="shared" si="144"/>
        <v>#N/A</v>
      </c>
    </row>
    <row r="1821" spans="1:26" hidden="1">
      <c r="A1821" s="179"/>
      <c r="B1821" s="178"/>
      <c r="C1821" s="178"/>
      <c r="D1821" s="178"/>
      <c r="E1821" s="178"/>
      <c r="F1821" s="178"/>
      <c r="G1821" s="178"/>
      <c r="H1821" s="178"/>
      <c r="I1821" s="178"/>
      <c r="J1821" s="178"/>
      <c r="K1821" s="178"/>
      <c r="L1821" s="180"/>
      <c r="M1821" s="181"/>
      <c r="N1821" s="2" t="e">
        <f>VLOOKUP($J1821,'Material category'!B:D,2,0)</f>
        <v>#N/A</v>
      </c>
      <c r="O1821" s="123" t="e">
        <f>VLOOKUP(E1821,'Billing Type Category'!A:C,3,0)*$L1821</f>
        <v>#N/A</v>
      </c>
      <c r="P1821" s="123" t="e">
        <f>VLOOKUP($J1821,'Material category'!B:F,5,FALSE)*O1821</f>
        <v>#N/A</v>
      </c>
      <c r="Q1821" s="123" t="e">
        <f t="shared" si="140"/>
        <v>#N/A</v>
      </c>
      <c r="R1821" s="6" t="e">
        <f>VLOOKUP(E1821,'Billing Type Category'!A:C,3,0)*M1821</f>
        <v>#N/A</v>
      </c>
      <c r="S1821" s="6" t="e">
        <f>VLOOKUP($J1821,'Material category'!B:F,4,FALSE)*O1821</f>
        <v>#N/A</v>
      </c>
      <c r="T1821" s="6" t="e">
        <f t="shared" si="141"/>
        <v>#N/A</v>
      </c>
      <c r="U1821" s="6" t="e">
        <f t="shared" si="142"/>
        <v>#N/A</v>
      </c>
      <c r="V1821" s="2" t="e">
        <f>VLOOKUP($J1821,'Material category'!B:D,3,0)</f>
        <v>#N/A</v>
      </c>
      <c r="W1821" s="2" t="e">
        <f>VLOOKUP(G1821,'Cust Category'!A:C,3,0)</f>
        <v>#N/A</v>
      </c>
      <c r="X1821" s="2" t="e">
        <f>VLOOKUP(G1821,'Cust Category'!A:C,2,0)</f>
        <v>#N/A</v>
      </c>
      <c r="Y1821" s="31" t="e">
        <f t="shared" si="143"/>
        <v>#N/A</v>
      </c>
      <c r="Z1821" t="e">
        <f t="shared" si="144"/>
        <v>#N/A</v>
      </c>
    </row>
    <row r="1822" spans="1:26" hidden="1">
      <c r="A1822" s="179"/>
      <c r="B1822" s="178"/>
      <c r="C1822" s="178"/>
      <c r="D1822" s="178"/>
      <c r="E1822" s="178"/>
      <c r="F1822" s="178"/>
      <c r="G1822" s="178"/>
      <c r="H1822" s="178"/>
      <c r="I1822" s="178"/>
      <c r="J1822" s="178"/>
      <c r="K1822" s="178"/>
      <c r="L1822" s="180"/>
      <c r="M1822" s="181"/>
      <c r="N1822" s="2" t="e">
        <f>VLOOKUP($J1822,'Material category'!B:D,2,0)</f>
        <v>#N/A</v>
      </c>
      <c r="O1822" s="123" t="e">
        <f>VLOOKUP(E1822,'Billing Type Category'!A:C,3,0)*$L1822</f>
        <v>#N/A</v>
      </c>
      <c r="P1822" s="123" t="e">
        <f>VLOOKUP($J1822,'Material category'!B:F,5,FALSE)*O1822</f>
        <v>#N/A</v>
      </c>
      <c r="Q1822" s="123" t="e">
        <f t="shared" si="140"/>
        <v>#N/A</v>
      </c>
      <c r="R1822" s="6" t="e">
        <f>VLOOKUP(E1822,'Billing Type Category'!A:C,3,0)*M1822</f>
        <v>#N/A</v>
      </c>
      <c r="S1822" s="6" t="e">
        <f>VLOOKUP($J1822,'Material category'!B:F,4,FALSE)*O1822</f>
        <v>#N/A</v>
      </c>
      <c r="T1822" s="6" t="e">
        <f t="shared" si="141"/>
        <v>#N/A</v>
      </c>
      <c r="U1822" s="6" t="e">
        <f t="shared" si="142"/>
        <v>#N/A</v>
      </c>
      <c r="V1822" s="2" t="e">
        <f>VLOOKUP($J1822,'Material category'!B:D,3,0)</f>
        <v>#N/A</v>
      </c>
      <c r="W1822" s="2" t="e">
        <f>VLOOKUP(G1822,'Cust Category'!A:C,3,0)</f>
        <v>#N/A</v>
      </c>
      <c r="X1822" s="2" t="e">
        <f>VLOOKUP(G1822,'Cust Category'!A:C,2,0)</f>
        <v>#N/A</v>
      </c>
      <c r="Y1822" s="31" t="e">
        <f t="shared" si="143"/>
        <v>#N/A</v>
      </c>
      <c r="Z1822" t="e">
        <f t="shared" si="144"/>
        <v>#N/A</v>
      </c>
    </row>
    <row r="1823" spans="1:26" hidden="1">
      <c r="A1823" s="179"/>
      <c r="B1823" s="178"/>
      <c r="C1823" s="178"/>
      <c r="D1823" s="178"/>
      <c r="E1823" s="178"/>
      <c r="F1823" s="178"/>
      <c r="G1823" s="178"/>
      <c r="H1823" s="178"/>
      <c r="I1823" s="178"/>
      <c r="J1823" s="178"/>
      <c r="K1823" s="178"/>
      <c r="L1823" s="180"/>
      <c r="M1823" s="181"/>
      <c r="N1823" s="2" t="e">
        <f>VLOOKUP($J1823,'Material category'!B:D,2,0)</f>
        <v>#N/A</v>
      </c>
      <c r="O1823" s="123" t="e">
        <f>VLOOKUP(E1823,'Billing Type Category'!A:C,3,0)*$L1823</f>
        <v>#N/A</v>
      </c>
      <c r="P1823" s="123" t="e">
        <f>VLOOKUP($J1823,'Material category'!B:F,5,FALSE)*O1823</f>
        <v>#N/A</v>
      </c>
      <c r="Q1823" s="123" t="e">
        <f t="shared" si="140"/>
        <v>#N/A</v>
      </c>
      <c r="R1823" s="6" t="e">
        <f>VLOOKUP(E1823,'Billing Type Category'!A:C,3,0)*M1823</f>
        <v>#N/A</v>
      </c>
      <c r="S1823" s="6" t="e">
        <f>VLOOKUP($J1823,'Material category'!B:F,4,FALSE)*O1823</f>
        <v>#N/A</v>
      </c>
      <c r="T1823" s="6" t="e">
        <f t="shared" si="141"/>
        <v>#N/A</v>
      </c>
      <c r="U1823" s="6" t="e">
        <f t="shared" si="142"/>
        <v>#N/A</v>
      </c>
      <c r="V1823" s="2" t="e">
        <f>VLOOKUP($J1823,'Material category'!B:D,3,0)</f>
        <v>#N/A</v>
      </c>
      <c r="W1823" s="2" t="e">
        <f>VLOOKUP(G1823,'Cust Category'!A:C,3,0)</f>
        <v>#N/A</v>
      </c>
      <c r="X1823" s="2" t="e">
        <f>VLOOKUP(G1823,'Cust Category'!A:C,2,0)</f>
        <v>#N/A</v>
      </c>
      <c r="Y1823" s="31" t="e">
        <f t="shared" si="143"/>
        <v>#N/A</v>
      </c>
      <c r="Z1823" t="e">
        <f t="shared" si="144"/>
        <v>#N/A</v>
      </c>
    </row>
    <row r="1824" spans="1:26" hidden="1">
      <c r="A1824" s="179"/>
      <c r="B1824" s="178"/>
      <c r="C1824" s="178"/>
      <c r="D1824" s="178"/>
      <c r="E1824" s="178"/>
      <c r="F1824" s="178"/>
      <c r="G1824" s="178"/>
      <c r="H1824" s="178"/>
      <c r="I1824" s="178"/>
      <c r="J1824" s="178"/>
      <c r="K1824" s="178"/>
      <c r="L1824" s="180"/>
      <c r="M1824" s="181"/>
      <c r="N1824" s="2" t="e">
        <f>VLOOKUP($J1824,'Material category'!B:D,2,0)</f>
        <v>#N/A</v>
      </c>
      <c r="O1824" s="123" t="e">
        <f>VLOOKUP(E1824,'Billing Type Category'!A:C,3,0)*$L1824</f>
        <v>#N/A</v>
      </c>
      <c r="P1824" s="123" t="e">
        <f>VLOOKUP($J1824,'Material category'!B:F,5,FALSE)*O1824</f>
        <v>#N/A</v>
      </c>
      <c r="Q1824" s="123" t="e">
        <f t="shared" si="140"/>
        <v>#N/A</v>
      </c>
      <c r="R1824" s="6" t="e">
        <f>VLOOKUP(E1824,'Billing Type Category'!A:C,3,0)*M1824</f>
        <v>#N/A</v>
      </c>
      <c r="S1824" s="6" t="e">
        <f>VLOOKUP($J1824,'Material category'!B:F,4,FALSE)*O1824</f>
        <v>#N/A</v>
      </c>
      <c r="T1824" s="6" t="e">
        <f t="shared" si="141"/>
        <v>#N/A</v>
      </c>
      <c r="U1824" s="6" t="e">
        <f t="shared" si="142"/>
        <v>#N/A</v>
      </c>
      <c r="V1824" s="2" t="e">
        <f>VLOOKUP($J1824,'Material category'!B:D,3,0)</f>
        <v>#N/A</v>
      </c>
      <c r="W1824" s="2" t="e">
        <f>VLOOKUP(G1824,'Cust Category'!A:C,3,0)</f>
        <v>#N/A</v>
      </c>
      <c r="X1824" s="2" t="e">
        <f>VLOOKUP(G1824,'Cust Category'!A:C,2,0)</f>
        <v>#N/A</v>
      </c>
      <c r="Y1824" s="31" t="e">
        <f t="shared" si="143"/>
        <v>#N/A</v>
      </c>
      <c r="Z1824" t="e">
        <f t="shared" si="144"/>
        <v>#N/A</v>
      </c>
    </row>
    <row r="1825" spans="1:26" hidden="1">
      <c r="A1825" s="179"/>
      <c r="B1825" s="178"/>
      <c r="C1825" s="178"/>
      <c r="D1825" s="178"/>
      <c r="E1825" s="178"/>
      <c r="F1825" s="178"/>
      <c r="G1825" s="178"/>
      <c r="H1825" s="178"/>
      <c r="I1825" s="178"/>
      <c r="J1825" s="178"/>
      <c r="K1825" s="178"/>
      <c r="L1825" s="180"/>
      <c r="M1825" s="181"/>
      <c r="N1825" s="2" t="e">
        <f>VLOOKUP($J1825,'Material category'!B:D,2,0)</f>
        <v>#N/A</v>
      </c>
      <c r="O1825" s="123" t="e">
        <f>VLOOKUP(E1825,'Billing Type Category'!A:C,3,0)*$L1825</f>
        <v>#N/A</v>
      </c>
      <c r="P1825" s="123" t="e">
        <f>VLOOKUP($J1825,'Material category'!B:F,5,FALSE)*O1825</f>
        <v>#N/A</v>
      </c>
      <c r="Q1825" s="123" t="e">
        <f t="shared" si="140"/>
        <v>#N/A</v>
      </c>
      <c r="R1825" s="6" t="e">
        <f>VLOOKUP(E1825,'Billing Type Category'!A:C,3,0)*M1825</f>
        <v>#N/A</v>
      </c>
      <c r="S1825" s="6" t="e">
        <f>VLOOKUP($J1825,'Material category'!B:F,4,FALSE)*O1825</f>
        <v>#N/A</v>
      </c>
      <c r="T1825" s="6" t="e">
        <f t="shared" si="141"/>
        <v>#N/A</v>
      </c>
      <c r="U1825" s="6" t="e">
        <f t="shared" si="142"/>
        <v>#N/A</v>
      </c>
      <c r="V1825" s="2" t="e">
        <f>VLOOKUP($J1825,'Material category'!B:D,3,0)</f>
        <v>#N/A</v>
      </c>
      <c r="W1825" s="2" t="e">
        <f>VLOOKUP(G1825,'Cust Category'!A:C,3,0)</f>
        <v>#N/A</v>
      </c>
      <c r="X1825" s="2" t="e">
        <f>VLOOKUP(G1825,'Cust Category'!A:C,2,0)</f>
        <v>#N/A</v>
      </c>
      <c r="Y1825" s="31" t="e">
        <f t="shared" si="143"/>
        <v>#N/A</v>
      </c>
      <c r="Z1825" t="e">
        <f t="shared" si="144"/>
        <v>#N/A</v>
      </c>
    </row>
    <row r="1826" spans="1:26" hidden="1">
      <c r="A1826" s="179"/>
      <c r="B1826" s="178"/>
      <c r="C1826" s="178"/>
      <c r="D1826" s="178"/>
      <c r="E1826" s="178"/>
      <c r="F1826" s="178"/>
      <c r="G1826" s="178"/>
      <c r="H1826" s="178"/>
      <c r="I1826" s="178"/>
      <c r="J1826" s="178"/>
      <c r="K1826" s="178"/>
      <c r="L1826" s="180"/>
      <c r="M1826" s="181"/>
      <c r="N1826" s="2" t="e">
        <f>VLOOKUP($J1826,'Material category'!B:D,2,0)</f>
        <v>#N/A</v>
      </c>
      <c r="O1826" s="123" t="e">
        <f>VLOOKUP(E1826,'Billing Type Category'!A:C,3,0)*$L1826</f>
        <v>#N/A</v>
      </c>
      <c r="P1826" s="123" t="e">
        <f>VLOOKUP($J1826,'Material category'!B:F,5,FALSE)*O1826</f>
        <v>#N/A</v>
      </c>
      <c r="Q1826" s="123" t="e">
        <f t="shared" si="140"/>
        <v>#N/A</v>
      </c>
      <c r="R1826" s="6" t="e">
        <f>VLOOKUP(E1826,'Billing Type Category'!A:C,3,0)*M1826</f>
        <v>#N/A</v>
      </c>
      <c r="S1826" s="6" t="e">
        <f>VLOOKUP($J1826,'Material category'!B:F,4,FALSE)*O1826</f>
        <v>#N/A</v>
      </c>
      <c r="T1826" s="6" t="e">
        <f t="shared" si="141"/>
        <v>#N/A</v>
      </c>
      <c r="U1826" s="6" t="e">
        <f t="shared" si="142"/>
        <v>#N/A</v>
      </c>
      <c r="V1826" s="2" t="e">
        <f>VLOOKUP($J1826,'Material category'!B:D,3,0)</f>
        <v>#N/A</v>
      </c>
      <c r="W1826" s="2" t="e">
        <f>VLOOKUP(G1826,'Cust Category'!A:C,3,0)</f>
        <v>#N/A</v>
      </c>
      <c r="X1826" s="2" t="e">
        <f>VLOOKUP(G1826,'Cust Category'!A:C,2,0)</f>
        <v>#N/A</v>
      </c>
      <c r="Y1826" s="31" t="e">
        <f t="shared" si="143"/>
        <v>#N/A</v>
      </c>
      <c r="Z1826" t="e">
        <f t="shared" si="144"/>
        <v>#N/A</v>
      </c>
    </row>
    <row r="1827" spans="1:26" hidden="1">
      <c r="A1827" s="179"/>
      <c r="B1827" s="178"/>
      <c r="C1827" s="178"/>
      <c r="D1827" s="178"/>
      <c r="E1827" s="178"/>
      <c r="F1827" s="178"/>
      <c r="G1827" s="178"/>
      <c r="H1827" s="178"/>
      <c r="I1827" s="178"/>
      <c r="J1827" s="178"/>
      <c r="K1827" s="178"/>
      <c r="L1827" s="180"/>
      <c r="M1827" s="181"/>
      <c r="N1827" s="2" t="e">
        <f>VLOOKUP($J1827,'Material category'!B:D,2,0)</f>
        <v>#N/A</v>
      </c>
      <c r="O1827" s="123" t="e">
        <f>VLOOKUP(E1827,'Billing Type Category'!A:C,3,0)*$L1827</f>
        <v>#N/A</v>
      </c>
      <c r="P1827" s="123" t="e">
        <f>VLOOKUP($J1827,'Material category'!B:F,5,FALSE)*O1827</f>
        <v>#N/A</v>
      </c>
      <c r="Q1827" s="123" t="e">
        <f t="shared" si="140"/>
        <v>#N/A</v>
      </c>
      <c r="R1827" s="6" t="e">
        <f>VLOOKUP(E1827,'Billing Type Category'!A:C,3,0)*M1827</f>
        <v>#N/A</v>
      </c>
      <c r="S1827" s="6" t="e">
        <f>VLOOKUP($J1827,'Material category'!B:F,4,FALSE)*O1827</f>
        <v>#N/A</v>
      </c>
      <c r="T1827" s="6" t="e">
        <f t="shared" si="141"/>
        <v>#N/A</v>
      </c>
      <c r="U1827" s="6" t="e">
        <f t="shared" si="142"/>
        <v>#N/A</v>
      </c>
      <c r="V1827" s="2" t="e">
        <f>VLOOKUP($J1827,'Material category'!B:D,3,0)</f>
        <v>#N/A</v>
      </c>
      <c r="W1827" s="2" t="e">
        <f>VLOOKUP(G1827,'Cust Category'!A:C,3,0)</f>
        <v>#N/A</v>
      </c>
      <c r="X1827" s="2" t="e">
        <f>VLOOKUP(G1827,'Cust Category'!A:C,2,0)</f>
        <v>#N/A</v>
      </c>
      <c r="Y1827" s="31" t="e">
        <f t="shared" si="143"/>
        <v>#N/A</v>
      </c>
      <c r="Z1827" t="e">
        <f t="shared" si="144"/>
        <v>#N/A</v>
      </c>
    </row>
    <row r="1828" spans="1:26" hidden="1">
      <c r="A1828" s="179"/>
      <c r="B1828" s="178"/>
      <c r="C1828" s="178"/>
      <c r="D1828" s="178"/>
      <c r="E1828" s="178"/>
      <c r="F1828" s="178"/>
      <c r="G1828" s="178"/>
      <c r="H1828" s="178"/>
      <c r="I1828" s="178"/>
      <c r="J1828" s="178"/>
      <c r="K1828" s="178"/>
      <c r="L1828" s="180"/>
      <c r="M1828" s="181"/>
      <c r="N1828" s="2" t="e">
        <f>VLOOKUP($J1828,'Material category'!B:D,2,0)</f>
        <v>#N/A</v>
      </c>
      <c r="O1828" s="123" t="e">
        <f>VLOOKUP(E1828,'Billing Type Category'!A:C,3,0)*$L1828</f>
        <v>#N/A</v>
      </c>
      <c r="P1828" s="123" t="e">
        <f>VLOOKUP($J1828,'Material category'!B:F,5,FALSE)*O1828</f>
        <v>#N/A</v>
      </c>
      <c r="Q1828" s="123" t="e">
        <f t="shared" si="140"/>
        <v>#N/A</v>
      </c>
      <c r="R1828" s="6" t="e">
        <f>VLOOKUP(E1828,'Billing Type Category'!A:C,3,0)*M1828</f>
        <v>#N/A</v>
      </c>
      <c r="S1828" s="6" t="e">
        <f>VLOOKUP($J1828,'Material category'!B:F,4,FALSE)*O1828</f>
        <v>#N/A</v>
      </c>
      <c r="T1828" s="6" t="e">
        <f t="shared" si="141"/>
        <v>#N/A</v>
      </c>
      <c r="U1828" s="6" t="e">
        <f t="shared" si="142"/>
        <v>#N/A</v>
      </c>
      <c r="V1828" s="2" t="e">
        <f>VLOOKUP($J1828,'Material category'!B:D,3,0)</f>
        <v>#N/A</v>
      </c>
      <c r="W1828" s="2" t="e">
        <f>VLOOKUP(G1828,'Cust Category'!A:C,3,0)</f>
        <v>#N/A</v>
      </c>
      <c r="X1828" s="2" t="e">
        <f>VLOOKUP(G1828,'Cust Category'!A:C,2,0)</f>
        <v>#N/A</v>
      </c>
      <c r="Y1828" s="31" t="e">
        <f t="shared" si="143"/>
        <v>#N/A</v>
      </c>
      <c r="Z1828" t="e">
        <f t="shared" si="144"/>
        <v>#N/A</v>
      </c>
    </row>
    <row r="1829" spans="1:26" hidden="1">
      <c r="A1829" s="179"/>
      <c r="B1829" s="178"/>
      <c r="C1829" s="178"/>
      <c r="D1829" s="178"/>
      <c r="E1829" s="178"/>
      <c r="F1829" s="178"/>
      <c r="G1829" s="178"/>
      <c r="H1829" s="178"/>
      <c r="I1829" s="178"/>
      <c r="J1829" s="178"/>
      <c r="K1829" s="178"/>
      <c r="L1829" s="180"/>
      <c r="M1829" s="181"/>
      <c r="N1829" s="2" t="e">
        <f>VLOOKUP($J1829,'Material category'!B:D,2,0)</f>
        <v>#N/A</v>
      </c>
      <c r="O1829" s="123" t="e">
        <f>VLOOKUP(E1829,'Billing Type Category'!A:C,3,0)*$L1829</f>
        <v>#N/A</v>
      </c>
      <c r="P1829" s="123" t="e">
        <f>VLOOKUP($J1829,'Material category'!B:F,5,FALSE)*O1829</f>
        <v>#N/A</v>
      </c>
      <c r="Q1829" s="123" t="e">
        <f t="shared" si="140"/>
        <v>#N/A</v>
      </c>
      <c r="R1829" s="6" t="e">
        <f>VLOOKUP(E1829,'Billing Type Category'!A:C,3,0)*M1829</f>
        <v>#N/A</v>
      </c>
      <c r="S1829" s="6" t="e">
        <f>VLOOKUP($J1829,'Material category'!B:F,4,FALSE)*O1829</f>
        <v>#N/A</v>
      </c>
      <c r="T1829" s="6" t="e">
        <f t="shared" si="141"/>
        <v>#N/A</v>
      </c>
      <c r="U1829" s="6" t="e">
        <f t="shared" si="142"/>
        <v>#N/A</v>
      </c>
      <c r="V1829" s="2" t="e">
        <f>VLOOKUP($J1829,'Material category'!B:D,3,0)</f>
        <v>#N/A</v>
      </c>
      <c r="W1829" s="2" t="e">
        <f>VLOOKUP(G1829,'Cust Category'!A:C,3,0)</f>
        <v>#N/A</v>
      </c>
      <c r="X1829" s="2" t="e">
        <f>VLOOKUP(G1829,'Cust Category'!A:C,2,0)</f>
        <v>#N/A</v>
      </c>
      <c r="Y1829" s="31" t="e">
        <f t="shared" si="143"/>
        <v>#N/A</v>
      </c>
      <c r="Z1829" t="e">
        <f t="shared" si="144"/>
        <v>#N/A</v>
      </c>
    </row>
    <row r="1830" spans="1:26" hidden="1">
      <c r="A1830" s="179"/>
      <c r="B1830" s="178"/>
      <c r="C1830" s="178"/>
      <c r="D1830" s="178"/>
      <c r="E1830" s="178"/>
      <c r="F1830" s="178"/>
      <c r="G1830" s="178"/>
      <c r="H1830" s="178"/>
      <c r="I1830" s="178"/>
      <c r="J1830" s="178"/>
      <c r="K1830" s="178"/>
      <c r="L1830" s="180"/>
      <c r="M1830" s="181"/>
      <c r="N1830" s="2" t="e">
        <f>VLOOKUP($J1830,'Material category'!B:D,2,0)</f>
        <v>#N/A</v>
      </c>
      <c r="O1830" s="123" t="e">
        <f>VLOOKUP(E1830,'Billing Type Category'!A:C,3,0)*$L1830</f>
        <v>#N/A</v>
      </c>
      <c r="P1830" s="123" t="e">
        <f>VLOOKUP($J1830,'Material category'!B:F,5,FALSE)*O1830</f>
        <v>#N/A</v>
      </c>
      <c r="Q1830" s="123" t="e">
        <f t="shared" si="140"/>
        <v>#N/A</v>
      </c>
      <c r="R1830" s="6" t="e">
        <f>VLOOKUP(E1830,'Billing Type Category'!A:C,3,0)*M1830</f>
        <v>#N/A</v>
      </c>
      <c r="S1830" s="6" t="e">
        <f>VLOOKUP($J1830,'Material category'!B:F,4,FALSE)*O1830</f>
        <v>#N/A</v>
      </c>
      <c r="T1830" s="6" t="e">
        <f t="shared" si="141"/>
        <v>#N/A</v>
      </c>
      <c r="U1830" s="6" t="e">
        <f t="shared" si="142"/>
        <v>#N/A</v>
      </c>
      <c r="V1830" s="2" t="e">
        <f>VLOOKUP($J1830,'Material category'!B:D,3,0)</f>
        <v>#N/A</v>
      </c>
      <c r="W1830" s="2" t="e">
        <f>VLOOKUP(G1830,'Cust Category'!A:C,3,0)</f>
        <v>#N/A</v>
      </c>
      <c r="X1830" s="2" t="e">
        <f>VLOOKUP(G1830,'Cust Category'!A:C,2,0)</f>
        <v>#N/A</v>
      </c>
      <c r="Y1830" s="31" t="e">
        <f t="shared" si="143"/>
        <v>#N/A</v>
      </c>
      <c r="Z1830" t="e">
        <f t="shared" si="144"/>
        <v>#N/A</v>
      </c>
    </row>
    <row r="1831" spans="1:26" hidden="1">
      <c r="A1831" s="179"/>
      <c r="B1831" s="178"/>
      <c r="C1831" s="178"/>
      <c r="D1831" s="178"/>
      <c r="E1831" s="178"/>
      <c r="F1831" s="178"/>
      <c r="G1831" s="178"/>
      <c r="H1831" s="178"/>
      <c r="I1831" s="178"/>
      <c r="J1831" s="178"/>
      <c r="K1831" s="178"/>
      <c r="L1831" s="180"/>
      <c r="M1831" s="181"/>
      <c r="N1831" s="2" t="e">
        <f>VLOOKUP($J1831,'Material category'!B:D,2,0)</f>
        <v>#N/A</v>
      </c>
      <c r="O1831" s="123" t="e">
        <f>VLOOKUP(E1831,'Billing Type Category'!A:C,3,0)*$L1831</f>
        <v>#N/A</v>
      </c>
      <c r="P1831" s="123" t="e">
        <f>VLOOKUP($J1831,'Material category'!B:F,5,FALSE)*O1831</f>
        <v>#N/A</v>
      </c>
      <c r="Q1831" s="123" t="e">
        <f t="shared" si="140"/>
        <v>#N/A</v>
      </c>
      <c r="R1831" s="6" t="e">
        <f>VLOOKUP(E1831,'Billing Type Category'!A:C,3,0)*M1831</f>
        <v>#N/A</v>
      </c>
      <c r="S1831" s="6" t="e">
        <f>VLOOKUP($J1831,'Material category'!B:F,4,FALSE)*O1831</f>
        <v>#N/A</v>
      </c>
      <c r="T1831" s="6" t="e">
        <f t="shared" si="141"/>
        <v>#N/A</v>
      </c>
      <c r="U1831" s="6" t="e">
        <f t="shared" si="142"/>
        <v>#N/A</v>
      </c>
      <c r="V1831" s="2" t="e">
        <f>VLOOKUP($J1831,'Material category'!B:D,3,0)</f>
        <v>#N/A</v>
      </c>
      <c r="W1831" s="2" t="e">
        <f>VLOOKUP(G1831,'Cust Category'!A:C,3,0)</f>
        <v>#N/A</v>
      </c>
      <c r="X1831" s="2" t="e">
        <f>VLOOKUP(G1831,'Cust Category'!A:C,2,0)</f>
        <v>#N/A</v>
      </c>
      <c r="Y1831" s="31" t="e">
        <f t="shared" si="143"/>
        <v>#N/A</v>
      </c>
      <c r="Z1831" t="e">
        <f t="shared" si="144"/>
        <v>#N/A</v>
      </c>
    </row>
    <row r="1832" spans="1:26" hidden="1">
      <c r="A1832" s="179"/>
      <c r="B1832" s="178"/>
      <c r="C1832" s="178"/>
      <c r="D1832" s="178"/>
      <c r="E1832" s="178"/>
      <c r="F1832" s="178"/>
      <c r="G1832" s="178"/>
      <c r="H1832" s="178"/>
      <c r="I1832" s="178"/>
      <c r="J1832" s="178"/>
      <c r="K1832" s="178"/>
      <c r="L1832" s="180"/>
      <c r="M1832" s="181"/>
      <c r="N1832" s="2" t="e">
        <f>VLOOKUP($J1832,'Material category'!B:D,2,0)</f>
        <v>#N/A</v>
      </c>
      <c r="O1832" s="123" t="e">
        <f>VLOOKUP(E1832,'Billing Type Category'!A:C,3,0)*$L1832</f>
        <v>#N/A</v>
      </c>
      <c r="P1832" s="123" t="e">
        <f>VLOOKUP($J1832,'Material category'!B:F,5,FALSE)*O1832</f>
        <v>#N/A</v>
      </c>
      <c r="Q1832" s="123" t="e">
        <f t="shared" si="140"/>
        <v>#N/A</v>
      </c>
      <c r="R1832" s="6" t="e">
        <f>VLOOKUP(E1832,'Billing Type Category'!A:C,3,0)*M1832</f>
        <v>#N/A</v>
      </c>
      <c r="S1832" s="6" t="e">
        <f>VLOOKUP($J1832,'Material category'!B:F,4,FALSE)*O1832</f>
        <v>#N/A</v>
      </c>
      <c r="T1832" s="6" t="e">
        <f t="shared" si="141"/>
        <v>#N/A</v>
      </c>
      <c r="U1832" s="6" t="e">
        <f t="shared" si="142"/>
        <v>#N/A</v>
      </c>
      <c r="V1832" s="2" t="e">
        <f>VLOOKUP($J1832,'Material category'!B:D,3,0)</f>
        <v>#N/A</v>
      </c>
      <c r="W1832" s="2" t="e">
        <f>VLOOKUP(G1832,'Cust Category'!A:C,3,0)</f>
        <v>#N/A</v>
      </c>
      <c r="X1832" s="2" t="e">
        <f>VLOOKUP(G1832,'Cust Category'!A:C,2,0)</f>
        <v>#N/A</v>
      </c>
      <c r="Y1832" s="31" t="e">
        <f t="shared" si="143"/>
        <v>#N/A</v>
      </c>
      <c r="Z1832" t="e">
        <f t="shared" si="144"/>
        <v>#N/A</v>
      </c>
    </row>
    <row r="1833" spans="1:26" hidden="1">
      <c r="A1833" s="179"/>
      <c r="B1833" s="178"/>
      <c r="C1833" s="178"/>
      <c r="D1833" s="178"/>
      <c r="E1833" s="178"/>
      <c r="F1833" s="178"/>
      <c r="G1833" s="178"/>
      <c r="H1833" s="178"/>
      <c r="I1833" s="178"/>
      <c r="J1833" s="178"/>
      <c r="K1833" s="178"/>
      <c r="L1833" s="180"/>
      <c r="M1833" s="181"/>
      <c r="N1833" s="2" t="e">
        <f>VLOOKUP($J1833,'Material category'!B:D,2,0)</f>
        <v>#N/A</v>
      </c>
      <c r="O1833" s="123" t="e">
        <f>VLOOKUP(E1833,'Billing Type Category'!A:C,3,0)*$L1833</f>
        <v>#N/A</v>
      </c>
      <c r="P1833" s="123" t="e">
        <f>VLOOKUP($J1833,'Material category'!B:F,5,FALSE)*O1833</f>
        <v>#N/A</v>
      </c>
      <c r="Q1833" s="123" t="e">
        <f t="shared" si="140"/>
        <v>#N/A</v>
      </c>
      <c r="R1833" s="6" t="e">
        <f>VLOOKUP(E1833,'Billing Type Category'!A:C,3,0)*M1833</f>
        <v>#N/A</v>
      </c>
      <c r="S1833" s="6" t="e">
        <f>VLOOKUP($J1833,'Material category'!B:F,4,FALSE)*O1833</f>
        <v>#N/A</v>
      </c>
      <c r="T1833" s="6" t="e">
        <f t="shared" si="141"/>
        <v>#N/A</v>
      </c>
      <c r="U1833" s="6" t="e">
        <f t="shared" si="142"/>
        <v>#N/A</v>
      </c>
      <c r="V1833" s="2" t="e">
        <f>VLOOKUP($J1833,'Material category'!B:D,3,0)</f>
        <v>#N/A</v>
      </c>
      <c r="W1833" s="2" t="e">
        <f>VLOOKUP(G1833,'Cust Category'!A:C,3,0)</f>
        <v>#N/A</v>
      </c>
      <c r="X1833" s="2" t="e">
        <f>VLOOKUP(G1833,'Cust Category'!A:C,2,0)</f>
        <v>#N/A</v>
      </c>
      <c r="Y1833" s="31" t="e">
        <f t="shared" si="143"/>
        <v>#N/A</v>
      </c>
      <c r="Z1833" t="e">
        <f t="shared" si="144"/>
        <v>#N/A</v>
      </c>
    </row>
    <row r="1834" spans="1:26" hidden="1">
      <c r="A1834" s="179"/>
      <c r="B1834" s="178"/>
      <c r="C1834" s="178"/>
      <c r="D1834" s="178"/>
      <c r="E1834" s="178"/>
      <c r="F1834" s="178"/>
      <c r="G1834" s="178"/>
      <c r="H1834" s="178"/>
      <c r="I1834" s="178"/>
      <c r="J1834" s="178"/>
      <c r="K1834" s="178"/>
      <c r="L1834" s="180"/>
      <c r="M1834" s="181"/>
      <c r="N1834" s="2" t="e">
        <f>VLOOKUP($J1834,'Material category'!B:D,2,0)</f>
        <v>#N/A</v>
      </c>
      <c r="O1834" s="123" t="e">
        <f>VLOOKUP(E1834,'Billing Type Category'!A:C,3,0)*$L1834</f>
        <v>#N/A</v>
      </c>
      <c r="P1834" s="123" t="e">
        <f>VLOOKUP($J1834,'Material category'!B:F,5,FALSE)*O1834</f>
        <v>#N/A</v>
      </c>
      <c r="Q1834" s="123" t="e">
        <f t="shared" si="140"/>
        <v>#N/A</v>
      </c>
      <c r="R1834" s="6" t="e">
        <f>VLOOKUP(E1834,'Billing Type Category'!A:C,3,0)*M1834</f>
        <v>#N/A</v>
      </c>
      <c r="S1834" s="6" t="e">
        <f>VLOOKUP($J1834,'Material category'!B:F,4,FALSE)*O1834</f>
        <v>#N/A</v>
      </c>
      <c r="T1834" s="6" t="e">
        <f t="shared" si="141"/>
        <v>#N/A</v>
      </c>
      <c r="U1834" s="6" t="e">
        <f t="shared" si="142"/>
        <v>#N/A</v>
      </c>
      <c r="V1834" s="2" t="e">
        <f>VLOOKUP($J1834,'Material category'!B:D,3,0)</f>
        <v>#N/A</v>
      </c>
      <c r="W1834" s="2" t="e">
        <f>VLOOKUP(G1834,'Cust Category'!A:C,3,0)</f>
        <v>#N/A</v>
      </c>
      <c r="X1834" s="2" t="e">
        <f>VLOOKUP(G1834,'Cust Category'!A:C,2,0)</f>
        <v>#N/A</v>
      </c>
      <c r="Y1834" s="31" t="e">
        <f t="shared" si="143"/>
        <v>#N/A</v>
      </c>
      <c r="Z1834" t="e">
        <f t="shared" si="144"/>
        <v>#N/A</v>
      </c>
    </row>
    <row r="1835" spans="1:26" hidden="1">
      <c r="A1835" s="179"/>
      <c r="B1835" s="178"/>
      <c r="C1835" s="178"/>
      <c r="D1835" s="178"/>
      <c r="E1835" s="178"/>
      <c r="F1835" s="178"/>
      <c r="G1835" s="178"/>
      <c r="H1835" s="178"/>
      <c r="I1835" s="178"/>
      <c r="J1835" s="178"/>
      <c r="K1835" s="178"/>
      <c r="L1835" s="180"/>
      <c r="M1835" s="181"/>
      <c r="N1835" s="2" t="e">
        <f>VLOOKUP($J1835,'Material category'!B:D,2,0)</f>
        <v>#N/A</v>
      </c>
      <c r="O1835" s="123" t="e">
        <f>VLOOKUP(E1835,'Billing Type Category'!A:C,3,0)*$L1835</f>
        <v>#N/A</v>
      </c>
      <c r="P1835" s="123" t="e">
        <f>VLOOKUP($J1835,'Material category'!B:F,5,FALSE)*O1835</f>
        <v>#N/A</v>
      </c>
      <c r="Q1835" s="123" t="e">
        <f t="shared" si="140"/>
        <v>#N/A</v>
      </c>
      <c r="R1835" s="6" t="e">
        <f>VLOOKUP(E1835,'Billing Type Category'!A:C,3,0)*M1835</f>
        <v>#N/A</v>
      </c>
      <c r="S1835" s="6" t="e">
        <f>VLOOKUP($J1835,'Material category'!B:F,4,FALSE)*O1835</f>
        <v>#N/A</v>
      </c>
      <c r="T1835" s="6" t="e">
        <f t="shared" si="141"/>
        <v>#N/A</v>
      </c>
      <c r="U1835" s="6" t="e">
        <f t="shared" si="142"/>
        <v>#N/A</v>
      </c>
      <c r="V1835" s="2" t="e">
        <f>VLOOKUP($J1835,'Material category'!B:D,3,0)</f>
        <v>#N/A</v>
      </c>
      <c r="W1835" s="2" t="e">
        <f>VLOOKUP(G1835,'Cust Category'!A:C,3,0)</f>
        <v>#N/A</v>
      </c>
      <c r="X1835" s="2" t="e">
        <f>VLOOKUP(G1835,'Cust Category'!A:C,2,0)</f>
        <v>#N/A</v>
      </c>
      <c r="Y1835" s="31" t="e">
        <f t="shared" si="143"/>
        <v>#N/A</v>
      </c>
      <c r="Z1835" t="e">
        <f t="shared" si="144"/>
        <v>#N/A</v>
      </c>
    </row>
    <row r="1836" spans="1:26" hidden="1">
      <c r="A1836" s="179"/>
      <c r="B1836" s="178"/>
      <c r="C1836" s="178"/>
      <c r="D1836" s="178"/>
      <c r="E1836" s="178"/>
      <c r="F1836" s="178"/>
      <c r="G1836" s="178"/>
      <c r="H1836" s="178"/>
      <c r="I1836" s="178"/>
      <c r="J1836" s="178"/>
      <c r="K1836" s="178"/>
      <c r="L1836" s="180"/>
      <c r="M1836" s="181"/>
      <c r="N1836" s="2" t="e">
        <f>VLOOKUP($J1836,'Material category'!B:D,2,0)</f>
        <v>#N/A</v>
      </c>
      <c r="O1836" s="123" t="e">
        <f>VLOOKUP(E1836,'Billing Type Category'!A:C,3,0)*$L1836</f>
        <v>#N/A</v>
      </c>
      <c r="P1836" s="123" t="e">
        <f>VLOOKUP($J1836,'Material category'!B:F,5,FALSE)*O1836</f>
        <v>#N/A</v>
      </c>
      <c r="Q1836" s="123" t="e">
        <f t="shared" si="140"/>
        <v>#N/A</v>
      </c>
      <c r="R1836" s="6" t="e">
        <f>VLOOKUP(E1836,'Billing Type Category'!A:C,3,0)*M1836</f>
        <v>#N/A</v>
      </c>
      <c r="S1836" s="6" t="e">
        <f>VLOOKUP($J1836,'Material category'!B:F,4,FALSE)*O1836</f>
        <v>#N/A</v>
      </c>
      <c r="T1836" s="6" t="e">
        <f t="shared" si="141"/>
        <v>#N/A</v>
      </c>
      <c r="U1836" s="6" t="e">
        <f t="shared" si="142"/>
        <v>#N/A</v>
      </c>
      <c r="V1836" s="2" t="e">
        <f>VLOOKUP($J1836,'Material category'!B:D,3,0)</f>
        <v>#N/A</v>
      </c>
      <c r="W1836" s="2" t="e">
        <f>VLOOKUP(G1836,'Cust Category'!A:C,3,0)</f>
        <v>#N/A</v>
      </c>
      <c r="X1836" s="2" t="e">
        <f>VLOOKUP(G1836,'Cust Category'!A:C,2,0)</f>
        <v>#N/A</v>
      </c>
      <c r="Y1836" s="31" t="e">
        <f t="shared" si="143"/>
        <v>#N/A</v>
      </c>
      <c r="Z1836" t="e">
        <f t="shared" si="144"/>
        <v>#N/A</v>
      </c>
    </row>
    <row r="1837" spans="1:26" hidden="1">
      <c r="A1837" s="179"/>
      <c r="B1837" s="178"/>
      <c r="C1837" s="178"/>
      <c r="D1837" s="178"/>
      <c r="E1837" s="178"/>
      <c r="F1837" s="178"/>
      <c r="G1837" s="178"/>
      <c r="H1837" s="178"/>
      <c r="I1837" s="178"/>
      <c r="J1837" s="178"/>
      <c r="K1837" s="178"/>
      <c r="L1837" s="180"/>
      <c r="M1837" s="181"/>
      <c r="N1837" s="2" t="e">
        <f>VLOOKUP($J1837,'Material category'!B:D,2,0)</f>
        <v>#N/A</v>
      </c>
      <c r="O1837" s="123" t="e">
        <f>VLOOKUP(E1837,'Billing Type Category'!A:C,3,0)*$L1837</f>
        <v>#N/A</v>
      </c>
      <c r="P1837" s="123" t="e">
        <f>VLOOKUP($J1837,'Material category'!B:F,5,FALSE)*O1837</f>
        <v>#N/A</v>
      </c>
      <c r="Q1837" s="123" t="e">
        <f t="shared" si="140"/>
        <v>#N/A</v>
      </c>
      <c r="R1837" s="6" t="e">
        <f>VLOOKUP(E1837,'Billing Type Category'!A:C,3,0)*M1837</f>
        <v>#N/A</v>
      </c>
      <c r="S1837" s="6" t="e">
        <f>VLOOKUP($J1837,'Material category'!B:F,4,FALSE)*O1837</f>
        <v>#N/A</v>
      </c>
      <c r="T1837" s="6" t="e">
        <f t="shared" si="141"/>
        <v>#N/A</v>
      </c>
      <c r="U1837" s="6" t="e">
        <f t="shared" si="142"/>
        <v>#N/A</v>
      </c>
      <c r="V1837" s="2" t="e">
        <f>VLOOKUP($J1837,'Material category'!B:D,3,0)</f>
        <v>#N/A</v>
      </c>
      <c r="W1837" s="2" t="e">
        <f>VLOOKUP(G1837,'Cust Category'!A:C,3,0)</f>
        <v>#N/A</v>
      </c>
      <c r="X1837" s="2" t="e">
        <f>VLOOKUP(G1837,'Cust Category'!A:C,2,0)</f>
        <v>#N/A</v>
      </c>
      <c r="Y1837" s="31" t="e">
        <f t="shared" si="143"/>
        <v>#N/A</v>
      </c>
      <c r="Z1837" t="e">
        <f t="shared" si="144"/>
        <v>#N/A</v>
      </c>
    </row>
    <row r="1838" spans="1:26" hidden="1">
      <c r="A1838" s="179"/>
      <c r="B1838" s="178"/>
      <c r="C1838" s="178"/>
      <c r="D1838" s="178"/>
      <c r="E1838" s="178"/>
      <c r="F1838" s="178"/>
      <c r="G1838" s="178"/>
      <c r="H1838" s="178"/>
      <c r="I1838" s="178"/>
      <c r="J1838" s="178"/>
      <c r="K1838" s="178"/>
      <c r="L1838" s="180"/>
      <c r="M1838" s="181"/>
      <c r="N1838" s="2" t="e">
        <f>VLOOKUP($J1838,'Material category'!B:D,2,0)</f>
        <v>#N/A</v>
      </c>
      <c r="O1838" s="123" t="e">
        <f>VLOOKUP(E1838,'Billing Type Category'!A:C,3,0)*$L1838</f>
        <v>#N/A</v>
      </c>
      <c r="P1838" s="123" t="e">
        <f>VLOOKUP($J1838,'Material category'!B:F,5,FALSE)*O1838</f>
        <v>#N/A</v>
      </c>
      <c r="Q1838" s="123" t="e">
        <f t="shared" si="140"/>
        <v>#N/A</v>
      </c>
      <c r="R1838" s="6" t="e">
        <f>VLOOKUP(E1838,'Billing Type Category'!A:C,3,0)*M1838</f>
        <v>#N/A</v>
      </c>
      <c r="S1838" s="6" t="e">
        <f>VLOOKUP($J1838,'Material category'!B:F,4,FALSE)*O1838</f>
        <v>#N/A</v>
      </c>
      <c r="T1838" s="6" t="e">
        <f t="shared" si="141"/>
        <v>#N/A</v>
      </c>
      <c r="U1838" s="6" t="e">
        <f t="shared" si="142"/>
        <v>#N/A</v>
      </c>
      <c r="V1838" s="2" t="e">
        <f>VLOOKUP($J1838,'Material category'!B:D,3,0)</f>
        <v>#N/A</v>
      </c>
      <c r="W1838" s="2" t="e">
        <f>VLOOKUP(G1838,'Cust Category'!A:C,3,0)</f>
        <v>#N/A</v>
      </c>
      <c r="X1838" s="2" t="e">
        <f>VLOOKUP(G1838,'Cust Category'!A:C,2,0)</f>
        <v>#N/A</v>
      </c>
      <c r="Y1838" s="31" t="e">
        <f t="shared" si="143"/>
        <v>#N/A</v>
      </c>
      <c r="Z1838" t="e">
        <f t="shared" si="144"/>
        <v>#N/A</v>
      </c>
    </row>
    <row r="1839" spans="1:26" hidden="1">
      <c r="A1839" s="179"/>
      <c r="B1839" s="178"/>
      <c r="C1839" s="178"/>
      <c r="D1839" s="178"/>
      <c r="E1839" s="178"/>
      <c r="F1839" s="178"/>
      <c r="G1839" s="178"/>
      <c r="H1839" s="178"/>
      <c r="I1839" s="178"/>
      <c r="J1839" s="178"/>
      <c r="K1839" s="178"/>
      <c r="L1839" s="180"/>
      <c r="M1839" s="181"/>
      <c r="N1839" s="2" t="e">
        <f>VLOOKUP($J1839,'Material category'!B:D,2,0)</f>
        <v>#N/A</v>
      </c>
      <c r="O1839" s="123" t="e">
        <f>VLOOKUP(E1839,'Billing Type Category'!A:C,3,0)*$L1839</f>
        <v>#N/A</v>
      </c>
      <c r="P1839" s="123" t="e">
        <f>VLOOKUP($J1839,'Material category'!B:F,5,FALSE)*O1839</f>
        <v>#N/A</v>
      </c>
      <c r="Q1839" s="123" t="e">
        <f t="shared" si="140"/>
        <v>#N/A</v>
      </c>
      <c r="R1839" s="6" t="e">
        <f>VLOOKUP(E1839,'Billing Type Category'!A:C,3,0)*M1839</f>
        <v>#N/A</v>
      </c>
      <c r="S1839" s="6" t="e">
        <f>VLOOKUP($J1839,'Material category'!B:F,4,FALSE)*O1839</f>
        <v>#N/A</v>
      </c>
      <c r="T1839" s="6" t="e">
        <f t="shared" si="141"/>
        <v>#N/A</v>
      </c>
      <c r="U1839" s="6" t="e">
        <f t="shared" si="142"/>
        <v>#N/A</v>
      </c>
      <c r="V1839" s="2" t="e">
        <f>VLOOKUP($J1839,'Material category'!B:D,3,0)</f>
        <v>#N/A</v>
      </c>
      <c r="W1839" s="2" t="e">
        <f>VLOOKUP(G1839,'Cust Category'!A:C,3,0)</f>
        <v>#N/A</v>
      </c>
      <c r="X1839" s="2" t="e">
        <f>VLOOKUP(G1839,'Cust Category'!A:C,2,0)</f>
        <v>#N/A</v>
      </c>
      <c r="Y1839" s="31" t="e">
        <f t="shared" si="143"/>
        <v>#N/A</v>
      </c>
      <c r="Z1839" t="e">
        <f t="shared" si="144"/>
        <v>#N/A</v>
      </c>
    </row>
    <row r="1840" spans="1:26" hidden="1">
      <c r="A1840" s="179"/>
      <c r="B1840" s="178"/>
      <c r="C1840" s="178"/>
      <c r="D1840" s="178"/>
      <c r="E1840" s="178"/>
      <c r="F1840" s="178"/>
      <c r="G1840" s="178"/>
      <c r="H1840" s="178"/>
      <c r="I1840" s="178"/>
      <c r="J1840" s="178"/>
      <c r="K1840" s="178"/>
      <c r="L1840" s="180"/>
      <c r="M1840" s="181"/>
      <c r="N1840" s="2" t="e">
        <f>VLOOKUP($J1840,'Material category'!B:D,2,0)</f>
        <v>#N/A</v>
      </c>
      <c r="O1840" s="123" t="e">
        <f>VLOOKUP(E1840,'Billing Type Category'!A:C,3,0)*$L1840</f>
        <v>#N/A</v>
      </c>
      <c r="P1840" s="123" t="e">
        <f>VLOOKUP($J1840,'Material category'!B:F,5,FALSE)*O1840</f>
        <v>#N/A</v>
      </c>
      <c r="Q1840" s="123" t="e">
        <f t="shared" si="140"/>
        <v>#N/A</v>
      </c>
      <c r="R1840" s="6" t="e">
        <f>VLOOKUP(E1840,'Billing Type Category'!A:C,3,0)*M1840</f>
        <v>#N/A</v>
      </c>
      <c r="S1840" s="6" t="e">
        <f>VLOOKUP($J1840,'Material category'!B:F,4,FALSE)*O1840</f>
        <v>#N/A</v>
      </c>
      <c r="T1840" s="6" t="e">
        <f t="shared" si="141"/>
        <v>#N/A</v>
      </c>
      <c r="U1840" s="6" t="e">
        <f t="shared" si="142"/>
        <v>#N/A</v>
      </c>
      <c r="V1840" s="2" t="e">
        <f>VLOOKUP($J1840,'Material category'!B:D,3,0)</f>
        <v>#N/A</v>
      </c>
      <c r="W1840" s="2" t="e">
        <f>VLOOKUP(G1840,'Cust Category'!A:C,3,0)</f>
        <v>#N/A</v>
      </c>
      <c r="X1840" s="2" t="e">
        <f>VLOOKUP(G1840,'Cust Category'!A:C,2,0)</f>
        <v>#N/A</v>
      </c>
      <c r="Y1840" s="31" t="e">
        <f t="shared" si="143"/>
        <v>#N/A</v>
      </c>
      <c r="Z1840" t="e">
        <f t="shared" si="144"/>
        <v>#N/A</v>
      </c>
    </row>
    <row r="1841" spans="1:26" hidden="1">
      <c r="A1841" s="179"/>
      <c r="B1841" s="178"/>
      <c r="C1841" s="178"/>
      <c r="D1841" s="178"/>
      <c r="E1841" s="178"/>
      <c r="F1841" s="178"/>
      <c r="G1841" s="178"/>
      <c r="H1841" s="178"/>
      <c r="I1841" s="178"/>
      <c r="J1841" s="178"/>
      <c r="K1841" s="178"/>
      <c r="L1841" s="180"/>
      <c r="M1841" s="181"/>
      <c r="N1841" s="2" t="e">
        <f>VLOOKUP($J1841,'Material category'!B:D,2,0)</f>
        <v>#N/A</v>
      </c>
      <c r="O1841" s="123" t="e">
        <f>VLOOKUP(E1841,'Billing Type Category'!A:C,3,0)*$L1841</f>
        <v>#N/A</v>
      </c>
      <c r="P1841" s="123" t="e">
        <f>VLOOKUP($J1841,'Material category'!B:F,5,FALSE)*O1841</f>
        <v>#N/A</v>
      </c>
      <c r="Q1841" s="123" t="e">
        <f t="shared" si="140"/>
        <v>#N/A</v>
      </c>
      <c r="R1841" s="6" t="e">
        <f>VLOOKUP(E1841,'Billing Type Category'!A:C,3,0)*M1841</f>
        <v>#N/A</v>
      </c>
      <c r="S1841" s="6" t="e">
        <f>VLOOKUP($J1841,'Material category'!B:F,4,FALSE)*O1841</f>
        <v>#N/A</v>
      </c>
      <c r="T1841" s="6" t="e">
        <f t="shared" si="141"/>
        <v>#N/A</v>
      </c>
      <c r="U1841" s="6" t="e">
        <f t="shared" si="142"/>
        <v>#N/A</v>
      </c>
      <c r="V1841" s="2" t="e">
        <f>VLOOKUP($J1841,'Material category'!B:D,3,0)</f>
        <v>#N/A</v>
      </c>
      <c r="W1841" s="2" t="e">
        <f>VLOOKUP(G1841,'Cust Category'!A:C,3,0)</f>
        <v>#N/A</v>
      </c>
      <c r="X1841" s="2" t="e">
        <f>VLOOKUP(G1841,'Cust Category'!A:C,2,0)</f>
        <v>#N/A</v>
      </c>
      <c r="Y1841" s="31" t="e">
        <f t="shared" si="143"/>
        <v>#N/A</v>
      </c>
      <c r="Z1841" t="e">
        <f t="shared" si="144"/>
        <v>#N/A</v>
      </c>
    </row>
    <row r="1842" spans="1:26" hidden="1">
      <c r="A1842" s="179"/>
      <c r="B1842" s="178"/>
      <c r="C1842" s="178"/>
      <c r="D1842" s="178"/>
      <c r="E1842" s="178"/>
      <c r="F1842" s="178"/>
      <c r="G1842" s="178"/>
      <c r="H1842" s="178"/>
      <c r="I1842" s="178"/>
      <c r="J1842" s="178"/>
      <c r="K1842" s="178"/>
      <c r="L1842" s="180"/>
      <c r="M1842" s="181"/>
      <c r="N1842" s="2" t="e">
        <f>VLOOKUP($J1842,'Material category'!B:D,2,0)</f>
        <v>#N/A</v>
      </c>
      <c r="O1842" s="123" t="e">
        <f>VLOOKUP(E1842,'Billing Type Category'!A:C,3,0)*$L1842</f>
        <v>#N/A</v>
      </c>
      <c r="P1842" s="123" t="e">
        <f>VLOOKUP($J1842,'Material category'!B:F,5,FALSE)*O1842</f>
        <v>#N/A</v>
      </c>
      <c r="Q1842" s="123" t="e">
        <f t="shared" si="140"/>
        <v>#N/A</v>
      </c>
      <c r="R1842" s="6" t="e">
        <f>VLOOKUP(E1842,'Billing Type Category'!A:C,3,0)*M1842</f>
        <v>#N/A</v>
      </c>
      <c r="S1842" s="6" t="e">
        <f>VLOOKUP($J1842,'Material category'!B:F,4,FALSE)*O1842</f>
        <v>#N/A</v>
      </c>
      <c r="T1842" s="6" t="e">
        <f t="shared" si="141"/>
        <v>#N/A</v>
      </c>
      <c r="U1842" s="6" t="e">
        <f t="shared" si="142"/>
        <v>#N/A</v>
      </c>
      <c r="V1842" s="2" t="e">
        <f>VLOOKUP($J1842,'Material category'!B:D,3,0)</f>
        <v>#N/A</v>
      </c>
      <c r="W1842" s="2" t="e">
        <f>VLOOKUP(G1842,'Cust Category'!A:C,3,0)</f>
        <v>#N/A</v>
      </c>
      <c r="X1842" s="2" t="e">
        <f>VLOOKUP(G1842,'Cust Category'!A:C,2,0)</f>
        <v>#N/A</v>
      </c>
      <c r="Y1842" s="31" t="e">
        <f t="shared" si="143"/>
        <v>#N/A</v>
      </c>
      <c r="Z1842" t="e">
        <f t="shared" si="144"/>
        <v>#N/A</v>
      </c>
    </row>
    <row r="1843" spans="1:26" hidden="1">
      <c r="A1843" s="179"/>
      <c r="B1843" s="178"/>
      <c r="C1843" s="178"/>
      <c r="D1843" s="178"/>
      <c r="E1843" s="178"/>
      <c r="F1843" s="178"/>
      <c r="G1843" s="178"/>
      <c r="H1843" s="178"/>
      <c r="I1843" s="178"/>
      <c r="J1843" s="178"/>
      <c r="K1843" s="178"/>
      <c r="L1843" s="180"/>
      <c r="M1843" s="181"/>
      <c r="N1843" s="2" t="e">
        <f>VLOOKUP($J1843,'Material category'!B:D,2,0)</f>
        <v>#N/A</v>
      </c>
      <c r="O1843" s="123" t="e">
        <f>VLOOKUP(E1843,'Billing Type Category'!A:C,3,0)*$L1843</f>
        <v>#N/A</v>
      </c>
      <c r="P1843" s="123" t="e">
        <f>VLOOKUP($J1843,'Material category'!B:F,5,FALSE)*O1843</f>
        <v>#N/A</v>
      </c>
      <c r="Q1843" s="123" t="e">
        <f t="shared" si="140"/>
        <v>#N/A</v>
      </c>
      <c r="R1843" s="6" t="e">
        <f>VLOOKUP(E1843,'Billing Type Category'!A:C,3,0)*M1843</f>
        <v>#N/A</v>
      </c>
      <c r="S1843" s="6" t="e">
        <f>VLOOKUP($J1843,'Material category'!B:F,4,FALSE)*O1843</f>
        <v>#N/A</v>
      </c>
      <c r="T1843" s="6" t="e">
        <f t="shared" si="141"/>
        <v>#N/A</v>
      </c>
      <c r="U1843" s="6" t="e">
        <f t="shared" si="142"/>
        <v>#N/A</v>
      </c>
      <c r="V1843" s="2" t="e">
        <f>VLOOKUP($J1843,'Material category'!B:D,3,0)</f>
        <v>#N/A</v>
      </c>
      <c r="W1843" s="2" t="e">
        <f>VLOOKUP(G1843,'Cust Category'!A:C,3,0)</f>
        <v>#N/A</v>
      </c>
      <c r="X1843" s="2" t="e">
        <f>VLOOKUP(G1843,'Cust Category'!A:C,2,0)</f>
        <v>#N/A</v>
      </c>
      <c r="Y1843" s="31" t="e">
        <f t="shared" si="143"/>
        <v>#N/A</v>
      </c>
      <c r="Z1843" t="e">
        <f t="shared" si="144"/>
        <v>#N/A</v>
      </c>
    </row>
    <row r="1844" spans="1:26" hidden="1">
      <c r="A1844" s="179"/>
      <c r="B1844" s="178"/>
      <c r="C1844" s="178"/>
      <c r="D1844" s="178"/>
      <c r="E1844" s="178"/>
      <c r="F1844" s="178"/>
      <c r="G1844" s="178"/>
      <c r="H1844" s="178"/>
      <c r="I1844" s="178"/>
      <c r="J1844" s="178"/>
      <c r="K1844" s="178"/>
      <c r="L1844" s="180"/>
      <c r="M1844" s="181"/>
      <c r="N1844" s="2" t="e">
        <f>VLOOKUP($J1844,'Material category'!B:D,2,0)</f>
        <v>#N/A</v>
      </c>
      <c r="O1844" s="123" t="e">
        <f>VLOOKUP(E1844,'Billing Type Category'!A:C,3,0)*$L1844</f>
        <v>#N/A</v>
      </c>
      <c r="P1844" s="123" t="e">
        <f>VLOOKUP($J1844,'Material category'!B:F,5,FALSE)*O1844</f>
        <v>#N/A</v>
      </c>
      <c r="Q1844" s="123" t="e">
        <f t="shared" si="140"/>
        <v>#N/A</v>
      </c>
      <c r="R1844" s="6" t="e">
        <f>VLOOKUP(E1844,'Billing Type Category'!A:C,3,0)*M1844</f>
        <v>#N/A</v>
      </c>
      <c r="S1844" s="6" t="e">
        <f>VLOOKUP($J1844,'Material category'!B:F,4,FALSE)*O1844</f>
        <v>#N/A</v>
      </c>
      <c r="T1844" s="6" t="e">
        <f t="shared" si="141"/>
        <v>#N/A</v>
      </c>
      <c r="U1844" s="6" t="e">
        <f t="shared" si="142"/>
        <v>#N/A</v>
      </c>
      <c r="V1844" s="2" t="e">
        <f>VLOOKUP($J1844,'Material category'!B:D,3,0)</f>
        <v>#N/A</v>
      </c>
      <c r="W1844" s="2" t="e">
        <f>VLOOKUP(G1844,'Cust Category'!A:C,3,0)</f>
        <v>#N/A</v>
      </c>
      <c r="X1844" s="2" t="e">
        <f>VLOOKUP(G1844,'Cust Category'!A:C,2,0)</f>
        <v>#N/A</v>
      </c>
      <c r="Y1844" s="31" t="e">
        <f t="shared" si="143"/>
        <v>#N/A</v>
      </c>
      <c r="Z1844" t="e">
        <f t="shared" si="144"/>
        <v>#N/A</v>
      </c>
    </row>
    <row r="1845" spans="1:26" hidden="1">
      <c r="A1845" s="179"/>
      <c r="B1845" s="178"/>
      <c r="C1845" s="178"/>
      <c r="D1845" s="178"/>
      <c r="E1845" s="178"/>
      <c r="F1845" s="178"/>
      <c r="G1845" s="178"/>
      <c r="H1845" s="178"/>
      <c r="I1845" s="178"/>
      <c r="J1845" s="178"/>
      <c r="K1845" s="178"/>
      <c r="L1845" s="180"/>
      <c r="M1845" s="181"/>
      <c r="N1845" s="2" t="e">
        <f>VLOOKUP($J1845,'Material category'!B:D,2,0)</f>
        <v>#N/A</v>
      </c>
      <c r="O1845" s="123" t="e">
        <f>VLOOKUP(E1845,'Billing Type Category'!A:C,3,0)*$L1845</f>
        <v>#N/A</v>
      </c>
      <c r="P1845" s="123" t="e">
        <f>VLOOKUP($J1845,'Material category'!B:F,5,FALSE)*O1845</f>
        <v>#N/A</v>
      </c>
      <c r="Q1845" s="123" t="e">
        <f t="shared" si="140"/>
        <v>#N/A</v>
      </c>
      <c r="R1845" s="6" t="e">
        <f>VLOOKUP(E1845,'Billing Type Category'!A:C,3,0)*M1845</f>
        <v>#N/A</v>
      </c>
      <c r="S1845" s="6" t="e">
        <f>VLOOKUP($J1845,'Material category'!B:F,4,FALSE)*O1845</f>
        <v>#N/A</v>
      </c>
      <c r="T1845" s="6" t="e">
        <f t="shared" si="141"/>
        <v>#N/A</v>
      </c>
      <c r="U1845" s="6" t="e">
        <f t="shared" si="142"/>
        <v>#N/A</v>
      </c>
      <c r="V1845" s="2" t="e">
        <f>VLOOKUP($J1845,'Material category'!B:D,3,0)</f>
        <v>#N/A</v>
      </c>
      <c r="W1845" s="2" t="e">
        <f>VLOOKUP(G1845,'Cust Category'!A:C,3,0)</f>
        <v>#N/A</v>
      </c>
      <c r="X1845" s="2" t="e">
        <f>VLOOKUP(G1845,'Cust Category'!A:C,2,0)</f>
        <v>#N/A</v>
      </c>
      <c r="Y1845" s="31" t="e">
        <f t="shared" si="143"/>
        <v>#N/A</v>
      </c>
      <c r="Z1845" t="e">
        <f t="shared" si="144"/>
        <v>#N/A</v>
      </c>
    </row>
    <row r="1846" spans="1:26" hidden="1">
      <c r="A1846" s="179"/>
      <c r="B1846" s="178"/>
      <c r="C1846" s="178"/>
      <c r="D1846" s="178"/>
      <c r="E1846" s="178"/>
      <c r="F1846" s="178"/>
      <c r="G1846" s="178"/>
      <c r="H1846" s="178"/>
      <c r="I1846" s="178"/>
      <c r="J1846" s="178"/>
      <c r="K1846" s="178"/>
      <c r="L1846" s="180"/>
      <c r="M1846" s="181"/>
      <c r="N1846" s="2" t="e">
        <f>VLOOKUP($J1846,'Material category'!B:D,2,0)</f>
        <v>#N/A</v>
      </c>
      <c r="O1846" s="123" t="e">
        <f>VLOOKUP(E1846,'Billing Type Category'!A:C,3,0)*$L1846</f>
        <v>#N/A</v>
      </c>
      <c r="P1846" s="123" t="e">
        <f>VLOOKUP($J1846,'Material category'!B:F,5,FALSE)*O1846</f>
        <v>#N/A</v>
      </c>
      <c r="Q1846" s="123" t="e">
        <f t="shared" si="140"/>
        <v>#N/A</v>
      </c>
      <c r="R1846" s="6" t="e">
        <f>VLOOKUP(E1846,'Billing Type Category'!A:C,3,0)*M1846</f>
        <v>#N/A</v>
      </c>
      <c r="S1846" s="6" t="e">
        <f>VLOOKUP($J1846,'Material category'!B:F,4,FALSE)*O1846</f>
        <v>#N/A</v>
      </c>
      <c r="T1846" s="6" t="e">
        <f t="shared" si="141"/>
        <v>#N/A</v>
      </c>
      <c r="U1846" s="6" t="e">
        <f t="shared" si="142"/>
        <v>#N/A</v>
      </c>
      <c r="V1846" s="2" t="e">
        <f>VLOOKUP($J1846,'Material category'!B:D,3,0)</f>
        <v>#N/A</v>
      </c>
      <c r="W1846" s="2" t="e">
        <f>VLOOKUP(G1846,'Cust Category'!A:C,3,0)</f>
        <v>#N/A</v>
      </c>
      <c r="X1846" s="2" t="e">
        <f>VLOOKUP(G1846,'Cust Category'!A:C,2,0)</f>
        <v>#N/A</v>
      </c>
      <c r="Y1846" s="31" t="e">
        <f t="shared" si="143"/>
        <v>#N/A</v>
      </c>
      <c r="Z1846" t="e">
        <f t="shared" si="144"/>
        <v>#N/A</v>
      </c>
    </row>
    <row r="1847" spans="1:26" hidden="1">
      <c r="A1847" s="179"/>
      <c r="B1847" s="178"/>
      <c r="C1847" s="178"/>
      <c r="D1847" s="178"/>
      <c r="E1847" s="178"/>
      <c r="F1847" s="178"/>
      <c r="G1847" s="178"/>
      <c r="H1847" s="178"/>
      <c r="I1847" s="178"/>
      <c r="J1847" s="178"/>
      <c r="K1847" s="178"/>
      <c r="L1847" s="180"/>
      <c r="M1847" s="181"/>
      <c r="N1847" s="2" t="e">
        <f>VLOOKUP($J1847,'Material category'!B:D,2,0)</f>
        <v>#N/A</v>
      </c>
      <c r="O1847" s="123" t="e">
        <f>VLOOKUP(E1847,'Billing Type Category'!A:C,3,0)*$L1847</f>
        <v>#N/A</v>
      </c>
      <c r="P1847" s="123" t="e">
        <f>VLOOKUP($J1847,'Material category'!B:F,5,FALSE)*O1847</f>
        <v>#N/A</v>
      </c>
      <c r="Q1847" s="123" t="e">
        <f t="shared" si="140"/>
        <v>#N/A</v>
      </c>
      <c r="R1847" s="6" t="e">
        <f>VLOOKUP(E1847,'Billing Type Category'!A:C,3,0)*M1847</f>
        <v>#N/A</v>
      </c>
      <c r="S1847" s="6" t="e">
        <f>VLOOKUP($J1847,'Material category'!B:F,4,FALSE)*O1847</f>
        <v>#N/A</v>
      </c>
      <c r="T1847" s="6" t="e">
        <f t="shared" si="141"/>
        <v>#N/A</v>
      </c>
      <c r="U1847" s="6" t="e">
        <f t="shared" si="142"/>
        <v>#N/A</v>
      </c>
      <c r="V1847" s="2" t="e">
        <f>VLOOKUP($J1847,'Material category'!B:D,3,0)</f>
        <v>#N/A</v>
      </c>
      <c r="W1847" s="2" t="e">
        <f>VLOOKUP(G1847,'Cust Category'!A:C,3,0)</f>
        <v>#N/A</v>
      </c>
      <c r="X1847" s="2" t="e">
        <f>VLOOKUP(G1847,'Cust Category'!A:C,2,0)</f>
        <v>#N/A</v>
      </c>
      <c r="Y1847" s="31" t="e">
        <f t="shared" si="143"/>
        <v>#N/A</v>
      </c>
      <c r="Z1847" t="e">
        <f t="shared" si="144"/>
        <v>#N/A</v>
      </c>
    </row>
    <row r="1848" spans="1:26" hidden="1">
      <c r="A1848" s="179"/>
      <c r="B1848" s="178"/>
      <c r="C1848" s="178"/>
      <c r="D1848" s="178"/>
      <c r="E1848" s="178"/>
      <c r="F1848" s="178"/>
      <c r="G1848" s="178"/>
      <c r="H1848" s="178"/>
      <c r="I1848" s="178"/>
      <c r="J1848" s="178"/>
      <c r="K1848" s="178"/>
      <c r="L1848" s="180"/>
      <c r="M1848" s="181"/>
      <c r="N1848" s="2" t="e">
        <f>VLOOKUP($J1848,'Material category'!B:D,2,0)</f>
        <v>#N/A</v>
      </c>
      <c r="O1848" s="123" t="e">
        <f>VLOOKUP(E1848,'Billing Type Category'!A:C,3,0)*$L1848</f>
        <v>#N/A</v>
      </c>
      <c r="P1848" s="123" t="e">
        <f>VLOOKUP($J1848,'Material category'!B:F,5,FALSE)*O1848</f>
        <v>#N/A</v>
      </c>
      <c r="Q1848" s="123" t="e">
        <f t="shared" si="140"/>
        <v>#N/A</v>
      </c>
      <c r="R1848" s="6" t="e">
        <f>VLOOKUP(E1848,'Billing Type Category'!A:C,3,0)*M1848</f>
        <v>#N/A</v>
      </c>
      <c r="S1848" s="6" t="e">
        <f>VLOOKUP($J1848,'Material category'!B:F,4,FALSE)*O1848</f>
        <v>#N/A</v>
      </c>
      <c r="T1848" s="6" t="e">
        <f t="shared" si="141"/>
        <v>#N/A</v>
      </c>
      <c r="U1848" s="6" t="e">
        <f t="shared" si="142"/>
        <v>#N/A</v>
      </c>
      <c r="V1848" s="2" t="e">
        <f>VLOOKUP($J1848,'Material category'!B:D,3,0)</f>
        <v>#N/A</v>
      </c>
      <c r="W1848" s="2" t="e">
        <f>VLOOKUP(G1848,'Cust Category'!A:C,3,0)</f>
        <v>#N/A</v>
      </c>
      <c r="X1848" s="2" t="e">
        <f>VLOOKUP(G1848,'Cust Category'!A:C,2,0)</f>
        <v>#N/A</v>
      </c>
      <c r="Y1848" s="31" t="e">
        <f t="shared" si="143"/>
        <v>#N/A</v>
      </c>
      <c r="Z1848" t="e">
        <f t="shared" si="144"/>
        <v>#N/A</v>
      </c>
    </row>
    <row r="1849" spans="1:26" hidden="1">
      <c r="A1849" s="179"/>
      <c r="B1849" s="178"/>
      <c r="C1849" s="178"/>
      <c r="D1849" s="178"/>
      <c r="E1849" s="178"/>
      <c r="F1849" s="178"/>
      <c r="G1849" s="178"/>
      <c r="H1849" s="178"/>
      <c r="I1849" s="178"/>
      <c r="J1849" s="178"/>
      <c r="K1849" s="178"/>
      <c r="L1849" s="180"/>
      <c r="M1849" s="181"/>
      <c r="N1849" s="2" t="e">
        <f>VLOOKUP($J1849,'Material category'!B:D,2,0)</f>
        <v>#N/A</v>
      </c>
      <c r="O1849" s="123" t="e">
        <f>VLOOKUP(E1849,'Billing Type Category'!A:C,3,0)*$L1849</f>
        <v>#N/A</v>
      </c>
      <c r="P1849" s="123" t="e">
        <f>VLOOKUP($J1849,'Material category'!B:F,5,FALSE)*O1849</f>
        <v>#N/A</v>
      </c>
      <c r="Q1849" s="123" t="e">
        <f t="shared" si="140"/>
        <v>#N/A</v>
      </c>
      <c r="R1849" s="6" t="e">
        <f>VLOOKUP(E1849,'Billing Type Category'!A:C,3,0)*M1849</f>
        <v>#N/A</v>
      </c>
      <c r="S1849" s="6" t="e">
        <f>VLOOKUP($J1849,'Material category'!B:F,4,FALSE)*O1849</f>
        <v>#N/A</v>
      </c>
      <c r="T1849" s="6" t="e">
        <f t="shared" si="141"/>
        <v>#N/A</v>
      </c>
      <c r="U1849" s="6" t="e">
        <f t="shared" si="142"/>
        <v>#N/A</v>
      </c>
      <c r="V1849" s="2" t="e">
        <f>VLOOKUP($J1849,'Material category'!B:D,3,0)</f>
        <v>#N/A</v>
      </c>
      <c r="W1849" s="2" t="e">
        <f>VLOOKUP(G1849,'Cust Category'!A:C,3,0)</f>
        <v>#N/A</v>
      </c>
      <c r="X1849" s="2" t="e">
        <f>VLOOKUP(G1849,'Cust Category'!A:C,2,0)</f>
        <v>#N/A</v>
      </c>
      <c r="Y1849" s="31" t="e">
        <f t="shared" si="143"/>
        <v>#N/A</v>
      </c>
      <c r="Z1849" t="e">
        <f t="shared" si="144"/>
        <v>#N/A</v>
      </c>
    </row>
    <row r="1850" spans="1:26" hidden="1">
      <c r="A1850" s="179"/>
      <c r="B1850" s="178"/>
      <c r="C1850" s="178"/>
      <c r="D1850" s="178"/>
      <c r="E1850" s="178"/>
      <c r="F1850" s="178"/>
      <c r="G1850" s="178"/>
      <c r="H1850" s="178"/>
      <c r="I1850" s="178"/>
      <c r="J1850" s="178"/>
      <c r="K1850" s="178"/>
      <c r="L1850" s="180"/>
      <c r="M1850" s="181"/>
      <c r="N1850" s="2" t="e">
        <f>VLOOKUP($J1850,'Material category'!B:D,2,0)</f>
        <v>#N/A</v>
      </c>
      <c r="O1850" s="123" t="e">
        <f>VLOOKUP(E1850,'Billing Type Category'!A:C,3,0)*$L1850</f>
        <v>#N/A</v>
      </c>
      <c r="P1850" s="123" t="e">
        <f>VLOOKUP($J1850,'Material category'!B:F,5,FALSE)*O1850</f>
        <v>#N/A</v>
      </c>
      <c r="Q1850" s="123" t="e">
        <f t="shared" si="140"/>
        <v>#N/A</v>
      </c>
      <c r="R1850" s="6" t="e">
        <f>VLOOKUP(E1850,'Billing Type Category'!A:C,3,0)*M1850</f>
        <v>#N/A</v>
      </c>
      <c r="S1850" s="6" t="e">
        <f>VLOOKUP($J1850,'Material category'!B:F,4,FALSE)*O1850</f>
        <v>#N/A</v>
      </c>
      <c r="T1850" s="6" t="e">
        <f t="shared" si="141"/>
        <v>#N/A</v>
      </c>
      <c r="U1850" s="6" t="e">
        <f t="shared" si="142"/>
        <v>#N/A</v>
      </c>
      <c r="V1850" s="2" t="e">
        <f>VLOOKUP($J1850,'Material category'!B:D,3,0)</f>
        <v>#N/A</v>
      </c>
      <c r="W1850" s="2" t="e">
        <f>VLOOKUP(G1850,'Cust Category'!A:C,3,0)</f>
        <v>#N/A</v>
      </c>
      <c r="X1850" s="2" t="e">
        <f>VLOOKUP(G1850,'Cust Category'!A:C,2,0)</f>
        <v>#N/A</v>
      </c>
      <c r="Y1850" s="31" t="e">
        <f t="shared" si="143"/>
        <v>#N/A</v>
      </c>
      <c r="Z1850" t="e">
        <f t="shared" si="144"/>
        <v>#N/A</v>
      </c>
    </row>
    <row r="1851" spans="1:26" hidden="1">
      <c r="A1851" s="179"/>
      <c r="B1851" s="178"/>
      <c r="C1851" s="178"/>
      <c r="D1851" s="178"/>
      <c r="E1851" s="178"/>
      <c r="F1851" s="178"/>
      <c r="G1851" s="178"/>
      <c r="H1851" s="178"/>
      <c r="I1851" s="178"/>
      <c r="J1851" s="178"/>
      <c r="K1851" s="178"/>
      <c r="L1851" s="180"/>
      <c r="M1851" s="181"/>
      <c r="N1851" s="2" t="e">
        <f>VLOOKUP($J1851,'Material category'!B:D,2,0)</f>
        <v>#N/A</v>
      </c>
      <c r="O1851" s="123" t="e">
        <f>VLOOKUP(E1851,'Billing Type Category'!A:C,3,0)*$L1851</f>
        <v>#N/A</v>
      </c>
      <c r="P1851" s="123" t="e">
        <f>VLOOKUP($J1851,'Material category'!B:F,5,FALSE)*O1851</f>
        <v>#N/A</v>
      </c>
      <c r="Q1851" s="123" t="e">
        <f t="shared" si="140"/>
        <v>#N/A</v>
      </c>
      <c r="R1851" s="6" t="e">
        <f>VLOOKUP(E1851,'Billing Type Category'!A:C,3,0)*M1851</f>
        <v>#N/A</v>
      </c>
      <c r="S1851" s="6" t="e">
        <f>VLOOKUP($J1851,'Material category'!B:F,4,FALSE)*O1851</f>
        <v>#N/A</v>
      </c>
      <c r="T1851" s="6" t="e">
        <f t="shared" si="141"/>
        <v>#N/A</v>
      </c>
      <c r="U1851" s="6" t="e">
        <f t="shared" si="142"/>
        <v>#N/A</v>
      </c>
      <c r="V1851" s="2" t="e">
        <f>VLOOKUP($J1851,'Material category'!B:D,3,0)</f>
        <v>#N/A</v>
      </c>
      <c r="W1851" s="2" t="e">
        <f>VLOOKUP(G1851,'Cust Category'!A:C,3,0)</f>
        <v>#N/A</v>
      </c>
      <c r="X1851" s="2" t="e">
        <f>VLOOKUP(G1851,'Cust Category'!A:C,2,0)</f>
        <v>#N/A</v>
      </c>
      <c r="Y1851" s="31" t="e">
        <f t="shared" si="143"/>
        <v>#N/A</v>
      </c>
      <c r="Z1851" t="e">
        <f t="shared" si="144"/>
        <v>#N/A</v>
      </c>
    </row>
    <row r="1852" spans="1:26" hidden="1">
      <c r="A1852" s="179"/>
      <c r="B1852" s="178"/>
      <c r="C1852" s="178"/>
      <c r="D1852" s="178"/>
      <c r="E1852" s="178"/>
      <c r="F1852" s="178"/>
      <c r="G1852" s="178"/>
      <c r="H1852" s="178"/>
      <c r="I1852" s="178"/>
      <c r="J1852" s="178"/>
      <c r="K1852" s="178"/>
      <c r="L1852" s="180"/>
      <c r="M1852" s="181"/>
      <c r="N1852" s="2" t="e">
        <f>VLOOKUP($J1852,'Material category'!B:D,2,0)</f>
        <v>#N/A</v>
      </c>
      <c r="O1852" s="123" t="e">
        <f>VLOOKUP(E1852,'Billing Type Category'!A:C,3,0)*$L1852</f>
        <v>#N/A</v>
      </c>
      <c r="P1852" s="123" t="e">
        <f>VLOOKUP($J1852,'Material category'!B:F,5,FALSE)*O1852</f>
        <v>#N/A</v>
      </c>
      <c r="Q1852" s="123" t="e">
        <f t="shared" si="140"/>
        <v>#N/A</v>
      </c>
      <c r="R1852" s="6" t="e">
        <f>VLOOKUP(E1852,'Billing Type Category'!A:C,3,0)*M1852</f>
        <v>#N/A</v>
      </c>
      <c r="S1852" s="6" t="e">
        <f>VLOOKUP($J1852,'Material category'!B:F,4,FALSE)*O1852</f>
        <v>#N/A</v>
      </c>
      <c r="T1852" s="6" t="e">
        <f t="shared" si="141"/>
        <v>#N/A</v>
      </c>
      <c r="U1852" s="6" t="e">
        <f t="shared" si="142"/>
        <v>#N/A</v>
      </c>
      <c r="V1852" s="2" t="e">
        <f>VLOOKUP($J1852,'Material category'!B:D,3,0)</f>
        <v>#N/A</v>
      </c>
      <c r="W1852" s="2" t="e">
        <f>VLOOKUP(G1852,'Cust Category'!A:C,3,0)</f>
        <v>#N/A</v>
      </c>
      <c r="X1852" s="2" t="e">
        <f>VLOOKUP(G1852,'Cust Category'!A:C,2,0)</f>
        <v>#N/A</v>
      </c>
      <c r="Y1852" s="31" t="e">
        <f t="shared" si="143"/>
        <v>#N/A</v>
      </c>
      <c r="Z1852" t="e">
        <f t="shared" si="144"/>
        <v>#N/A</v>
      </c>
    </row>
    <row r="1853" spans="1:26" hidden="1">
      <c r="A1853" s="179"/>
      <c r="B1853" s="178"/>
      <c r="C1853" s="178"/>
      <c r="D1853" s="178"/>
      <c r="E1853" s="178"/>
      <c r="F1853" s="178"/>
      <c r="G1853" s="178"/>
      <c r="H1853" s="178"/>
      <c r="I1853" s="178"/>
      <c r="J1853" s="178"/>
      <c r="K1853" s="178"/>
      <c r="L1853" s="180"/>
      <c r="M1853" s="181"/>
      <c r="N1853" s="2" t="e">
        <f>VLOOKUP($J1853,'Material category'!B:D,2,0)</f>
        <v>#N/A</v>
      </c>
      <c r="O1853" s="123" t="e">
        <f>VLOOKUP(E1853,'Billing Type Category'!A:C,3,0)*$L1853</f>
        <v>#N/A</v>
      </c>
      <c r="P1853" s="123" t="e">
        <f>VLOOKUP($J1853,'Material category'!B:F,5,FALSE)*O1853</f>
        <v>#N/A</v>
      </c>
      <c r="Q1853" s="123" t="e">
        <f t="shared" si="140"/>
        <v>#N/A</v>
      </c>
      <c r="R1853" s="6" t="e">
        <f>VLOOKUP(E1853,'Billing Type Category'!A:C,3,0)*M1853</f>
        <v>#N/A</v>
      </c>
      <c r="S1853" s="6" t="e">
        <f>VLOOKUP($J1853,'Material category'!B:F,4,FALSE)*O1853</f>
        <v>#N/A</v>
      </c>
      <c r="T1853" s="6" t="e">
        <f t="shared" si="141"/>
        <v>#N/A</v>
      </c>
      <c r="U1853" s="6" t="e">
        <f t="shared" si="142"/>
        <v>#N/A</v>
      </c>
      <c r="V1853" s="2" t="e">
        <f>VLOOKUP($J1853,'Material category'!B:D,3,0)</f>
        <v>#N/A</v>
      </c>
      <c r="W1853" s="2" t="e">
        <f>VLOOKUP(G1853,'Cust Category'!A:C,3,0)</f>
        <v>#N/A</v>
      </c>
      <c r="X1853" s="2" t="e">
        <f>VLOOKUP(G1853,'Cust Category'!A:C,2,0)</f>
        <v>#N/A</v>
      </c>
      <c r="Y1853" s="31" t="e">
        <f t="shared" si="143"/>
        <v>#N/A</v>
      </c>
      <c r="Z1853" t="e">
        <f t="shared" si="144"/>
        <v>#N/A</v>
      </c>
    </row>
    <row r="1854" spans="1:26" hidden="1">
      <c r="A1854" s="179"/>
      <c r="B1854" s="178"/>
      <c r="C1854" s="178"/>
      <c r="D1854" s="178"/>
      <c r="E1854" s="178"/>
      <c r="F1854" s="178"/>
      <c r="G1854" s="178"/>
      <c r="H1854" s="178"/>
      <c r="I1854" s="178"/>
      <c r="J1854" s="178"/>
      <c r="K1854" s="178"/>
      <c r="L1854" s="180"/>
      <c r="M1854" s="181"/>
      <c r="N1854" s="2" t="e">
        <f>VLOOKUP($J1854,'Material category'!B:D,2,0)</f>
        <v>#N/A</v>
      </c>
      <c r="O1854" s="123" t="e">
        <f>VLOOKUP(E1854,'Billing Type Category'!A:C,3,0)*$L1854</f>
        <v>#N/A</v>
      </c>
      <c r="P1854" s="123" t="e">
        <f>VLOOKUP($J1854,'Material category'!B:F,5,FALSE)*O1854</f>
        <v>#N/A</v>
      </c>
      <c r="Q1854" s="123" t="e">
        <f t="shared" si="140"/>
        <v>#N/A</v>
      </c>
      <c r="R1854" s="6" t="e">
        <f>VLOOKUP(E1854,'Billing Type Category'!A:C,3,0)*M1854</f>
        <v>#N/A</v>
      </c>
      <c r="S1854" s="6" t="e">
        <f>VLOOKUP($J1854,'Material category'!B:F,4,FALSE)*O1854</f>
        <v>#N/A</v>
      </c>
      <c r="T1854" s="6" t="e">
        <f t="shared" si="141"/>
        <v>#N/A</v>
      </c>
      <c r="U1854" s="6" t="e">
        <f t="shared" si="142"/>
        <v>#N/A</v>
      </c>
      <c r="V1854" s="2" t="e">
        <f>VLOOKUP($J1854,'Material category'!B:D,3,0)</f>
        <v>#N/A</v>
      </c>
      <c r="W1854" s="2" t="e">
        <f>VLOOKUP(G1854,'Cust Category'!A:C,3,0)</f>
        <v>#N/A</v>
      </c>
      <c r="X1854" s="2" t="e">
        <f>VLOOKUP(G1854,'Cust Category'!A:C,2,0)</f>
        <v>#N/A</v>
      </c>
      <c r="Y1854" s="31" t="e">
        <f t="shared" si="143"/>
        <v>#N/A</v>
      </c>
      <c r="Z1854" t="e">
        <f t="shared" si="144"/>
        <v>#N/A</v>
      </c>
    </row>
    <row r="1855" spans="1:26" hidden="1">
      <c r="A1855" s="179"/>
      <c r="B1855" s="178"/>
      <c r="C1855" s="178"/>
      <c r="D1855" s="178"/>
      <c r="E1855" s="178"/>
      <c r="F1855" s="178"/>
      <c r="G1855" s="178"/>
      <c r="H1855" s="178"/>
      <c r="I1855" s="178"/>
      <c r="J1855" s="178"/>
      <c r="K1855" s="178"/>
      <c r="L1855" s="180"/>
      <c r="M1855" s="181"/>
      <c r="N1855" s="2" t="e">
        <f>VLOOKUP($J1855,'Material category'!B:D,2,0)</f>
        <v>#N/A</v>
      </c>
      <c r="O1855" s="123" t="e">
        <f>VLOOKUP(E1855,'Billing Type Category'!A:C,3,0)*$L1855</f>
        <v>#N/A</v>
      </c>
      <c r="P1855" s="123" t="e">
        <f>VLOOKUP($J1855,'Material category'!B:F,5,FALSE)*O1855</f>
        <v>#N/A</v>
      </c>
      <c r="Q1855" s="123" t="e">
        <f t="shared" si="140"/>
        <v>#N/A</v>
      </c>
      <c r="R1855" s="6" t="e">
        <f>VLOOKUP(E1855,'Billing Type Category'!A:C,3,0)*M1855</f>
        <v>#N/A</v>
      </c>
      <c r="S1855" s="6" t="e">
        <f>VLOOKUP($J1855,'Material category'!B:F,4,FALSE)*O1855</f>
        <v>#N/A</v>
      </c>
      <c r="T1855" s="6" t="e">
        <f t="shared" si="141"/>
        <v>#N/A</v>
      </c>
      <c r="U1855" s="6" t="e">
        <f t="shared" si="142"/>
        <v>#N/A</v>
      </c>
      <c r="V1855" s="2" t="e">
        <f>VLOOKUP($J1855,'Material category'!B:D,3,0)</f>
        <v>#N/A</v>
      </c>
      <c r="W1855" s="2" t="e">
        <f>VLOOKUP(G1855,'Cust Category'!A:C,3,0)</f>
        <v>#N/A</v>
      </c>
      <c r="X1855" s="2" t="e">
        <f>VLOOKUP(G1855,'Cust Category'!A:C,2,0)</f>
        <v>#N/A</v>
      </c>
      <c r="Y1855" s="31" t="e">
        <f t="shared" si="143"/>
        <v>#N/A</v>
      </c>
      <c r="Z1855" t="e">
        <f t="shared" si="144"/>
        <v>#N/A</v>
      </c>
    </row>
    <row r="1856" spans="1:26" hidden="1">
      <c r="A1856" s="179"/>
      <c r="B1856" s="178"/>
      <c r="C1856" s="178"/>
      <c r="D1856" s="178"/>
      <c r="E1856" s="178"/>
      <c r="F1856" s="178"/>
      <c r="G1856" s="178"/>
      <c r="H1856" s="178"/>
      <c r="I1856" s="178"/>
      <c r="J1856" s="178"/>
      <c r="K1856" s="178"/>
      <c r="L1856" s="180"/>
      <c r="M1856" s="181"/>
      <c r="N1856" s="2" t="e">
        <f>VLOOKUP($J1856,'Material category'!B:D,2,0)</f>
        <v>#N/A</v>
      </c>
      <c r="O1856" s="123" t="e">
        <f>VLOOKUP(E1856,'Billing Type Category'!A:C,3,0)*$L1856</f>
        <v>#N/A</v>
      </c>
      <c r="P1856" s="123" t="e">
        <f>VLOOKUP($J1856,'Material category'!B:F,5,FALSE)*O1856</f>
        <v>#N/A</v>
      </c>
      <c r="Q1856" s="123" t="e">
        <f t="shared" si="140"/>
        <v>#N/A</v>
      </c>
      <c r="R1856" s="6" t="e">
        <f>VLOOKUP(E1856,'Billing Type Category'!A:C,3,0)*M1856</f>
        <v>#N/A</v>
      </c>
      <c r="S1856" s="6" t="e">
        <f>VLOOKUP($J1856,'Material category'!B:F,4,FALSE)*O1856</f>
        <v>#N/A</v>
      </c>
      <c r="T1856" s="6" t="e">
        <f t="shared" si="141"/>
        <v>#N/A</v>
      </c>
      <c r="U1856" s="6" t="e">
        <f t="shared" si="142"/>
        <v>#N/A</v>
      </c>
      <c r="V1856" s="2" t="e">
        <f>VLOOKUP($J1856,'Material category'!B:D,3,0)</f>
        <v>#N/A</v>
      </c>
      <c r="W1856" s="2" t="e">
        <f>VLOOKUP(G1856,'Cust Category'!A:C,3,0)</f>
        <v>#N/A</v>
      </c>
      <c r="X1856" s="2" t="e">
        <f>VLOOKUP(G1856,'Cust Category'!A:C,2,0)</f>
        <v>#N/A</v>
      </c>
      <c r="Y1856" s="31" t="e">
        <f t="shared" si="143"/>
        <v>#N/A</v>
      </c>
      <c r="Z1856" t="e">
        <f t="shared" si="144"/>
        <v>#N/A</v>
      </c>
    </row>
    <row r="1857" spans="1:26" hidden="1">
      <c r="A1857" s="179"/>
      <c r="B1857" s="178"/>
      <c r="C1857" s="178"/>
      <c r="D1857" s="178"/>
      <c r="E1857" s="178"/>
      <c r="F1857" s="178"/>
      <c r="G1857" s="178"/>
      <c r="H1857" s="178"/>
      <c r="I1857" s="178"/>
      <c r="J1857" s="178"/>
      <c r="K1857" s="178"/>
      <c r="L1857" s="180"/>
      <c r="M1857" s="181"/>
      <c r="N1857" s="2" t="e">
        <f>VLOOKUP($J1857,'Material category'!B:D,2,0)</f>
        <v>#N/A</v>
      </c>
      <c r="O1857" s="123" t="e">
        <f>VLOOKUP(E1857,'Billing Type Category'!A:C,3,0)*$L1857</f>
        <v>#N/A</v>
      </c>
      <c r="P1857" s="123" t="e">
        <f>VLOOKUP($J1857,'Material category'!B:F,5,FALSE)*O1857</f>
        <v>#N/A</v>
      </c>
      <c r="Q1857" s="123" t="e">
        <f t="shared" si="140"/>
        <v>#N/A</v>
      </c>
      <c r="R1857" s="6" t="e">
        <f>VLOOKUP(E1857,'Billing Type Category'!A:C,3,0)*M1857</f>
        <v>#N/A</v>
      </c>
      <c r="S1857" s="6" t="e">
        <f>VLOOKUP($J1857,'Material category'!B:F,4,FALSE)*O1857</f>
        <v>#N/A</v>
      </c>
      <c r="T1857" s="6" t="e">
        <f t="shared" si="141"/>
        <v>#N/A</v>
      </c>
      <c r="U1857" s="6" t="e">
        <f t="shared" si="142"/>
        <v>#N/A</v>
      </c>
      <c r="V1857" s="2" t="e">
        <f>VLOOKUP($J1857,'Material category'!B:D,3,0)</f>
        <v>#N/A</v>
      </c>
      <c r="W1857" s="2" t="e">
        <f>VLOOKUP(G1857,'Cust Category'!A:C,3,0)</f>
        <v>#N/A</v>
      </c>
      <c r="X1857" s="2" t="e">
        <f>VLOOKUP(G1857,'Cust Category'!A:C,2,0)</f>
        <v>#N/A</v>
      </c>
      <c r="Y1857" s="31" t="e">
        <f t="shared" si="143"/>
        <v>#N/A</v>
      </c>
      <c r="Z1857" t="e">
        <f t="shared" si="144"/>
        <v>#N/A</v>
      </c>
    </row>
    <row r="1858" spans="1:26" hidden="1">
      <c r="A1858" s="179"/>
      <c r="B1858" s="178"/>
      <c r="C1858" s="178"/>
      <c r="D1858" s="178"/>
      <c r="E1858" s="178"/>
      <c r="F1858" s="178"/>
      <c r="G1858" s="178"/>
      <c r="H1858" s="178"/>
      <c r="I1858" s="178"/>
      <c r="J1858" s="178"/>
      <c r="K1858" s="178"/>
      <c r="L1858" s="180"/>
      <c r="M1858" s="181"/>
      <c r="N1858" s="2" t="e">
        <f>VLOOKUP($J1858,'Material category'!B:D,2,0)</f>
        <v>#N/A</v>
      </c>
      <c r="O1858" s="123" t="e">
        <f>VLOOKUP(E1858,'Billing Type Category'!A:C,3,0)*$L1858</f>
        <v>#N/A</v>
      </c>
      <c r="P1858" s="123" t="e">
        <f>VLOOKUP($J1858,'Material category'!B:F,5,FALSE)*O1858</f>
        <v>#N/A</v>
      </c>
      <c r="Q1858" s="123" t="e">
        <f t="shared" ref="Q1858:Q1921" si="145">P1858-R1858</f>
        <v>#N/A</v>
      </c>
      <c r="R1858" s="6" t="e">
        <f>VLOOKUP(E1858,'Billing Type Category'!A:C,3,0)*M1858</f>
        <v>#N/A</v>
      </c>
      <c r="S1858" s="6" t="e">
        <f>VLOOKUP($J1858,'Material category'!B:F,4,FALSE)*O1858</f>
        <v>#N/A</v>
      </c>
      <c r="T1858" s="6" t="e">
        <f t="shared" ref="T1858:T1921" si="146">S1858*7/107</f>
        <v>#N/A</v>
      </c>
      <c r="U1858" s="6" t="e">
        <f t="shared" ref="U1858:U1921" si="147">R1858+T1858</f>
        <v>#N/A</v>
      </c>
      <c r="V1858" s="2" t="e">
        <f>VLOOKUP($J1858,'Material category'!B:D,3,0)</f>
        <v>#N/A</v>
      </c>
      <c r="W1858" s="2" t="e">
        <f>VLOOKUP(G1858,'Cust Category'!A:C,3,0)</f>
        <v>#N/A</v>
      </c>
      <c r="X1858" s="2" t="e">
        <f>VLOOKUP(G1858,'Cust Category'!A:C,2,0)</f>
        <v>#N/A</v>
      </c>
      <c r="Y1858" s="31" t="e">
        <f t="shared" ref="Y1858:Y1921" si="148">P1858/O1858</f>
        <v>#N/A</v>
      </c>
      <c r="Z1858" t="e">
        <f t="shared" ref="Z1858:Z1921" si="149">S1858/O1858</f>
        <v>#N/A</v>
      </c>
    </row>
    <row r="1859" spans="1:26" hidden="1">
      <c r="A1859" s="179"/>
      <c r="B1859" s="178"/>
      <c r="C1859" s="178"/>
      <c r="D1859" s="178"/>
      <c r="E1859" s="178"/>
      <c r="F1859" s="178"/>
      <c r="G1859" s="178"/>
      <c r="H1859" s="178"/>
      <c r="I1859" s="178"/>
      <c r="J1859" s="178"/>
      <c r="K1859" s="178"/>
      <c r="L1859" s="180"/>
      <c r="M1859" s="181"/>
      <c r="N1859" s="2" t="e">
        <f>VLOOKUP($J1859,'Material category'!B:D,2,0)</f>
        <v>#N/A</v>
      </c>
      <c r="O1859" s="123" t="e">
        <f>VLOOKUP(E1859,'Billing Type Category'!A:C,3,0)*$L1859</f>
        <v>#N/A</v>
      </c>
      <c r="P1859" s="123" t="e">
        <f>VLOOKUP($J1859,'Material category'!B:F,5,FALSE)*O1859</f>
        <v>#N/A</v>
      </c>
      <c r="Q1859" s="123" t="e">
        <f t="shared" si="145"/>
        <v>#N/A</v>
      </c>
      <c r="R1859" s="6" t="e">
        <f>VLOOKUP(E1859,'Billing Type Category'!A:C,3,0)*M1859</f>
        <v>#N/A</v>
      </c>
      <c r="S1859" s="6" t="e">
        <f>VLOOKUP($J1859,'Material category'!B:F,4,FALSE)*O1859</f>
        <v>#N/A</v>
      </c>
      <c r="T1859" s="6" t="e">
        <f t="shared" si="146"/>
        <v>#N/A</v>
      </c>
      <c r="U1859" s="6" t="e">
        <f t="shared" si="147"/>
        <v>#N/A</v>
      </c>
      <c r="V1859" s="2" t="e">
        <f>VLOOKUP($J1859,'Material category'!B:D,3,0)</f>
        <v>#N/A</v>
      </c>
      <c r="W1859" s="2" t="e">
        <f>VLOOKUP(G1859,'Cust Category'!A:C,3,0)</f>
        <v>#N/A</v>
      </c>
      <c r="X1859" s="2" t="e">
        <f>VLOOKUP(G1859,'Cust Category'!A:C,2,0)</f>
        <v>#N/A</v>
      </c>
      <c r="Y1859" s="31" t="e">
        <f t="shared" si="148"/>
        <v>#N/A</v>
      </c>
      <c r="Z1859" t="e">
        <f t="shared" si="149"/>
        <v>#N/A</v>
      </c>
    </row>
    <row r="1860" spans="1:26" hidden="1">
      <c r="A1860" s="179"/>
      <c r="B1860" s="178"/>
      <c r="C1860" s="178"/>
      <c r="D1860" s="178"/>
      <c r="E1860" s="178"/>
      <c r="F1860" s="178"/>
      <c r="G1860" s="178"/>
      <c r="H1860" s="178"/>
      <c r="I1860" s="178"/>
      <c r="J1860" s="178"/>
      <c r="K1860" s="178"/>
      <c r="L1860" s="180"/>
      <c r="M1860" s="181"/>
      <c r="N1860" s="2" t="e">
        <f>VLOOKUP($J1860,'Material category'!B:D,2,0)</f>
        <v>#N/A</v>
      </c>
      <c r="O1860" s="123" t="e">
        <f>VLOOKUP(E1860,'Billing Type Category'!A:C,3,0)*$L1860</f>
        <v>#N/A</v>
      </c>
      <c r="P1860" s="123" t="e">
        <f>VLOOKUP($J1860,'Material category'!B:F,5,FALSE)*O1860</f>
        <v>#N/A</v>
      </c>
      <c r="Q1860" s="123" t="e">
        <f t="shared" si="145"/>
        <v>#N/A</v>
      </c>
      <c r="R1860" s="6" t="e">
        <f>VLOOKUP(E1860,'Billing Type Category'!A:C,3,0)*M1860</f>
        <v>#N/A</v>
      </c>
      <c r="S1860" s="6" t="e">
        <f>VLOOKUP($J1860,'Material category'!B:F,4,FALSE)*O1860</f>
        <v>#N/A</v>
      </c>
      <c r="T1860" s="6" t="e">
        <f t="shared" si="146"/>
        <v>#N/A</v>
      </c>
      <c r="U1860" s="6" t="e">
        <f t="shared" si="147"/>
        <v>#N/A</v>
      </c>
      <c r="V1860" s="2" t="e">
        <f>VLOOKUP($J1860,'Material category'!B:D,3,0)</f>
        <v>#N/A</v>
      </c>
      <c r="W1860" s="2" t="e">
        <f>VLOOKUP(G1860,'Cust Category'!A:C,3,0)</f>
        <v>#N/A</v>
      </c>
      <c r="X1860" s="2" t="e">
        <f>VLOOKUP(G1860,'Cust Category'!A:C,2,0)</f>
        <v>#N/A</v>
      </c>
      <c r="Y1860" s="31" t="e">
        <f t="shared" si="148"/>
        <v>#N/A</v>
      </c>
      <c r="Z1860" t="e">
        <f t="shared" si="149"/>
        <v>#N/A</v>
      </c>
    </row>
    <row r="1861" spans="1:26" hidden="1">
      <c r="A1861" s="179"/>
      <c r="B1861" s="178"/>
      <c r="C1861" s="178"/>
      <c r="D1861" s="178"/>
      <c r="E1861" s="178"/>
      <c r="F1861" s="178"/>
      <c r="G1861" s="178"/>
      <c r="H1861" s="178"/>
      <c r="I1861" s="178"/>
      <c r="J1861" s="178"/>
      <c r="K1861" s="178"/>
      <c r="L1861" s="180"/>
      <c r="M1861" s="181"/>
      <c r="N1861" s="2" t="e">
        <f>VLOOKUP($J1861,'Material category'!B:D,2,0)</f>
        <v>#N/A</v>
      </c>
      <c r="O1861" s="123" t="e">
        <f>VLOOKUP(E1861,'Billing Type Category'!A:C,3,0)*$L1861</f>
        <v>#N/A</v>
      </c>
      <c r="P1861" s="123" t="e">
        <f>VLOOKUP($J1861,'Material category'!B:F,5,FALSE)*O1861</f>
        <v>#N/A</v>
      </c>
      <c r="Q1861" s="123" t="e">
        <f t="shared" si="145"/>
        <v>#N/A</v>
      </c>
      <c r="R1861" s="6" t="e">
        <f>VLOOKUP(E1861,'Billing Type Category'!A:C,3,0)*M1861</f>
        <v>#N/A</v>
      </c>
      <c r="S1861" s="6" t="e">
        <f>VLOOKUP($J1861,'Material category'!B:F,4,FALSE)*O1861</f>
        <v>#N/A</v>
      </c>
      <c r="T1861" s="6" t="e">
        <f t="shared" si="146"/>
        <v>#N/A</v>
      </c>
      <c r="U1861" s="6" t="e">
        <f t="shared" si="147"/>
        <v>#N/A</v>
      </c>
      <c r="V1861" s="2" t="e">
        <f>VLOOKUP($J1861,'Material category'!B:D,3,0)</f>
        <v>#N/A</v>
      </c>
      <c r="W1861" s="2" t="e">
        <f>VLOOKUP(G1861,'Cust Category'!A:C,3,0)</f>
        <v>#N/A</v>
      </c>
      <c r="X1861" s="2" t="e">
        <f>VLOOKUP(G1861,'Cust Category'!A:C,2,0)</f>
        <v>#N/A</v>
      </c>
      <c r="Y1861" s="31" t="e">
        <f t="shared" si="148"/>
        <v>#N/A</v>
      </c>
      <c r="Z1861" t="e">
        <f t="shared" si="149"/>
        <v>#N/A</v>
      </c>
    </row>
    <row r="1862" spans="1:26" hidden="1">
      <c r="A1862" s="179"/>
      <c r="B1862" s="178"/>
      <c r="C1862" s="178"/>
      <c r="D1862" s="178"/>
      <c r="E1862" s="178"/>
      <c r="F1862" s="178"/>
      <c r="G1862" s="178"/>
      <c r="H1862" s="178"/>
      <c r="I1862" s="178"/>
      <c r="J1862" s="178"/>
      <c r="K1862" s="178"/>
      <c r="L1862" s="180"/>
      <c r="M1862" s="181"/>
      <c r="N1862" s="2" t="e">
        <f>VLOOKUP($J1862,'Material category'!B:D,2,0)</f>
        <v>#N/A</v>
      </c>
      <c r="O1862" s="123" t="e">
        <f>VLOOKUP(E1862,'Billing Type Category'!A:C,3,0)*$L1862</f>
        <v>#N/A</v>
      </c>
      <c r="P1862" s="123" t="e">
        <f>VLOOKUP($J1862,'Material category'!B:F,5,FALSE)*O1862</f>
        <v>#N/A</v>
      </c>
      <c r="Q1862" s="123" t="e">
        <f t="shared" si="145"/>
        <v>#N/A</v>
      </c>
      <c r="R1862" s="6" t="e">
        <f>VLOOKUP(E1862,'Billing Type Category'!A:C,3,0)*M1862</f>
        <v>#N/A</v>
      </c>
      <c r="S1862" s="6" t="e">
        <f>VLOOKUP($J1862,'Material category'!B:F,4,FALSE)*O1862</f>
        <v>#N/A</v>
      </c>
      <c r="T1862" s="6" t="e">
        <f t="shared" si="146"/>
        <v>#N/A</v>
      </c>
      <c r="U1862" s="6" t="e">
        <f t="shared" si="147"/>
        <v>#N/A</v>
      </c>
      <c r="V1862" s="2" t="e">
        <f>VLOOKUP($J1862,'Material category'!B:D,3,0)</f>
        <v>#N/A</v>
      </c>
      <c r="W1862" s="2" t="e">
        <f>VLOOKUP(G1862,'Cust Category'!A:C,3,0)</f>
        <v>#N/A</v>
      </c>
      <c r="X1862" s="2" t="e">
        <f>VLOOKUP(G1862,'Cust Category'!A:C,2,0)</f>
        <v>#N/A</v>
      </c>
      <c r="Y1862" s="31" t="e">
        <f t="shared" si="148"/>
        <v>#N/A</v>
      </c>
      <c r="Z1862" t="e">
        <f t="shared" si="149"/>
        <v>#N/A</v>
      </c>
    </row>
    <row r="1863" spans="1:26" hidden="1">
      <c r="A1863" s="179"/>
      <c r="B1863" s="178"/>
      <c r="C1863" s="178"/>
      <c r="D1863" s="178"/>
      <c r="E1863" s="178"/>
      <c r="F1863" s="178"/>
      <c r="G1863" s="178"/>
      <c r="H1863" s="178"/>
      <c r="I1863" s="178"/>
      <c r="J1863" s="178"/>
      <c r="K1863" s="178"/>
      <c r="L1863" s="180"/>
      <c r="M1863" s="181"/>
      <c r="N1863" s="2" t="e">
        <f>VLOOKUP($J1863,'Material category'!B:D,2,0)</f>
        <v>#N/A</v>
      </c>
      <c r="O1863" s="123" t="e">
        <f>VLOOKUP(E1863,'Billing Type Category'!A:C,3,0)*$L1863</f>
        <v>#N/A</v>
      </c>
      <c r="P1863" s="123" t="e">
        <f>VLOOKUP($J1863,'Material category'!B:F,5,FALSE)*O1863</f>
        <v>#N/A</v>
      </c>
      <c r="Q1863" s="123" t="e">
        <f t="shared" si="145"/>
        <v>#N/A</v>
      </c>
      <c r="R1863" s="6" t="e">
        <f>VLOOKUP(E1863,'Billing Type Category'!A:C,3,0)*M1863</f>
        <v>#N/A</v>
      </c>
      <c r="S1863" s="6" t="e">
        <f>VLOOKUP($J1863,'Material category'!B:F,4,FALSE)*O1863</f>
        <v>#N/A</v>
      </c>
      <c r="T1863" s="6" t="e">
        <f t="shared" si="146"/>
        <v>#N/A</v>
      </c>
      <c r="U1863" s="6" t="e">
        <f t="shared" si="147"/>
        <v>#N/A</v>
      </c>
      <c r="V1863" s="2" t="e">
        <f>VLOOKUP($J1863,'Material category'!B:D,3,0)</f>
        <v>#N/A</v>
      </c>
      <c r="W1863" s="2" t="e">
        <f>VLOOKUP(G1863,'Cust Category'!A:C,3,0)</f>
        <v>#N/A</v>
      </c>
      <c r="X1863" s="2" t="e">
        <f>VLOOKUP(G1863,'Cust Category'!A:C,2,0)</f>
        <v>#N/A</v>
      </c>
      <c r="Y1863" s="31" t="e">
        <f t="shared" si="148"/>
        <v>#N/A</v>
      </c>
      <c r="Z1863" t="e">
        <f t="shared" si="149"/>
        <v>#N/A</v>
      </c>
    </row>
    <row r="1864" spans="1:26" hidden="1">
      <c r="A1864" s="179"/>
      <c r="B1864" s="178"/>
      <c r="C1864" s="178"/>
      <c r="D1864" s="178"/>
      <c r="E1864" s="178"/>
      <c r="F1864" s="178"/>
      <c r="G1864" s="178"/>
      <c r="H1864" s="178"/>
      <c r="I1864" s="178"/>
      <c r="J1864" s="178"/>
      <c r="K1864" s="178"/>
      <c r="L1864" s="180"/>
      <c r="M1864" s="181"/>
      <c r="N1864" s="2" t="e">
        <f>VLOOKUP($J1864,'Material category'!B:D,2,0)</f>
        <v>#N/A</v>
      </c>
      <c r="O1864" s="123" t="e">
        <f>VLOOKUP(E1864,'Billing Type Category'!A:C,3,0)*$L1864</f>
        <v>#N/A</v>
      </c>
      <c r="P1864" s="123" t="e">
        <f>VLOOKUP($J1864,'Material category'!B:F,5,FALSE)*O1864</f>
        <v>#N/A</v>
      </c>
      <c r="Q1864" s="123" t="e">
        <f t="shared" si="145"/>
        <v>#N/A</v>
      </c>
      <c r="R1864" s="6" t="e">
        <f>VLOOKUP(E1864,'Billing Type Category'!A:C,3,0)*M1864</f>
        <v>#N/A</v>
      </c>
      <c r="S1864" s="6" t="e">
        <f>VLOOKUP($J1864,'Material category'!B:F,4,FALSE)*O1864</f>
        <v>#N/A</v>
      </c>
      <c r="T1864" s="6" t="e">
        <f t="shared" si="146"/>
        <v>#N/A</v>
      </c>
      <c r="U1864" s="6" t="e">
        <f t="shared" si="147"/>
        <v>#N/A</v>
      </c>
      <c r="V1864" s="2" t="e">
        <f>VLOOKUP($J1864,'Material category'!B:D,3,0)</f>
        <v>#N/A</v>
      </c>
      <c r="W1864" s="2" t="e">
        <f>VLOOKUP(G1864,'Cust Category'!A:C,3,0)</f>
        <v>#N/A</v>
      </c>
      <c r="X1864" s="2" t="e">
        <f>VLOOKUP(G1864,'Cust Category'!A:C,2,0)</f>
        <v>#N/A</v>
      </c>
      <c r="Y1864" s="31" t="e">
        <f t="shared" si="148"/>
        <v>#N/A</v>
      </c>
      <c r="Z1864" t="e">
        <f t="shared" si="149"/>
        <v>#N/A</v>
      </c>
    </row>
    <row r="1865" spans="1:26" hidden="1">
      <c r="A1865" s="179"/>
      <c r="B1865" s="178"/>
      <c r="C1865" s="178"/>
      <c r="D1865" s="178"/>
      <c r="E1865" s="178"/>
      <c r="F1865" s="178"/>
      <c r="G1865" s="178"/>
      <c r="H1865" s="178"/>
      <c r="I1865" s="178"/>
      <c r="J1865" s="178"/>
      <c r="K1865" s="178"/>
      <c r="L1865" s="180"/>
      <c r="M1865" s="181"/>
      <c r="N1865" s="2" t="e">
        <f>VLOOKUP($J1865,'Material category'!B:D,2,0)</f>
        <v>#N/A</v>
      </c>
      <c r="O1865" s="123" t="e">
        <f>VLOOKUP(E1865,'Billing Type Category'!A:C,3,0)*$L1865</f>
        <v>#N/A</v>
      </c>
      <c r="P1865" s="123" t="e">
        <f>VLOOKUP($J1865,'Material category'!B:F,5,FALSE)*O1865</f>
        <v>#N/A</v>
      </c>
      <c r="Q1865" s="123" t="e">
        <f t="shared" si="145"/>
        <v>#N/A</v>
      </c>
      <c r="R1865" s="6" t="e">
        <f>VLOOKUP(E1865,'Billing Type Category'!A:C,3,0)*M1865</f>
        <v>#N/A</v>
      </c>
      <c r="S1865" s="6" t="e">
        <f>VLOOKUP($J1865,'Material category'!B:F,4,FALSE)*O1865</f>
        <v>#N/A</v>
      </c>
      <c r="T1865" s="6" t="e">
        <f t="shared" si="146"/>
        <v>#N/A</v>
      </c>
      <c r="U1865" s="6" t="e">
        <f t="shared" si="147"/>
        <v>#N/A</v>
      </c>
      <c r="V1865" s="2" t="e">
        <f>VLOOKUP($J1865,'Material category'!B:D,3,0)</f>
        <v>#N/A</v>
      </c>
      <c r="W1865" s="2" t="e">
        <f>VLOOKUP(G1865,'Cust Category'!A:C,3,0)</f>
        <v>#N/A</v>
      </c>
      <c r="X1865" s="2" t="e">
        <f>VLOOKUP(G1865,'Cust Category'!A:C,2,0)</f>
        <v>#N/A</v>
      </c>
      <c r="Y1865" s="31" t="e">
        <f t="shared" si="148"/>
        <v>#N/A</v>
      </c>
      <c r="Z1865" t="e">
        <f t="shared" si="149"/>
        <v>#N/A</v>
      </c>
    </row>
    <row r="1866" spans="1:26" hidden="1">
      <c r="A1866" s="179"/>
      <c r="B1866" s="178"/>
      <c r="C1866" s="178"/>
      <c r="D1866" s="178"/>
      <c r="E1866" s="178"/>
      <c r="F1866" s="178"/>
      <c r="G1866" s="178"/>
      <c r="H1866" s="178"/>
      <c r="I1866" s="178"/>
      <c r="J1866" s="178"/>
      <c r="K1866" s="178"/>
      <c r="L1866" s="180"/>
      <c r="M1866" s="181"/>
      <c r="N1866" s="2" t="e">
        <f>VLOOKUP($J1866,'Material category'!B:D,2,0)</f>
        <v>#N/A</v>
      </c>
      <c r="O1866" s="123" t="e">
        <f>VLOOKUP(E1866,'Billing Type Category'!A:C,3,0)*$L1866</f>
        <v>#N/A</v>
      </c>
      <c r="P1866" s="123" t="e">
        <f>VLOOKUP($J1866,'Material category'!B:F,5,FALSE)*O1866</f>
        <v>#N/A</v>
      </c>
      <c r="Q1866" s="123" t="e">
        <f t="shared" si="145"/>
        <v>#N/A</v>
      </c>
      <c r="R1866" s="6" t="e">
        <f>VLOOKUP(E1866,'Billing Type Category'!A:C,3,0)*M1866</f>
        <v>#N/A</v>
      </c>
      <c r="S1866" s="6" t="e">
        <f>VLOOKUP($J1866,'Material category'!B:F,4,FALSE)*O1866</f>
        <v>#N/A</v>
      </c>
      <c r="T1866" s="6" t="e">
        <f t="shared" si="146"/>
        <v>#N/A</v>
      </c>
      <c r="U1866" s="6" t="e">
        <f t="shared" si="147"/>
        <v>#N/A</v>
      </c>
      <c r="V1866" s="2" t="e">
        <f>VLOOKUP($J1866,'Material category'!B:D,3,0)</f>
        <v>#N/A</v>
      </c>
      <c r="W1866" s="2" t="e">
        <f>VLOOKUP(G1866,'Cust Category'!A:C,3,0)</f>
        <v>#N/A</v>
      </c>
      <c r="X1866" s="2" t="e">
        <f>VLOOKUP(G1866,'Cust Category'!A:C,2,0)</f>
        <v>#N/A</v>
      </c>
      <c r="Y1866" s="31" t="e">
        <f t="shared" si="148"/>
        <v>#N/A</v>
      </c>
      <c r="Z1866" t="e">
        <f t="shared" si="149"/>
        <v>#N/A</v>
      </c>
    </row>
    <row r="1867" spans="1:26" hidden="1">
      <c r="A1867" s="179"/>
      <c r="B1867" s="178"/>
      <c r="C1867" s="178"/>
      <c r="D1867" s="178"/>
      <c r="E1867" s="178"/>
      <c r="F1867" s="178"/>
      <c r="G1867" s="178"/>
      <c r="H1867" s="178"/>
      <c r="I1867" s="178"/>
      <c r="J1867" s="178"/>
      <c r="K1867" s="178"/>
      <c r="L1867" s="180"/>
      <c r="M1867" s="181"/>
      <c r="N1867" s="2" t="e">
        <f>VLOOKUP($J1867,'Material category'!B:D,2,0)</f>
        <v>#N/A</v>
      </c>
      <c r="O1867" s="123" t="e">
        <f>VLOOKUP(E1867,'Billing Type Category'!A:C,3,0)*$L1867</f>
        <v>#N/A</v>
      </c>
      <c r="P1867" s="123" t="e">
        <f>VLOOKUP($J1867,'Material category'!B:F,5,FALSE)*O1867</f>
        <v>#N/A</v>
      </c>
      <c r="Q1867" s="123" t="e">
        <f t="shared" si="145"/>
        <v>#N/A</v>
      </c>
      <c r="R1867" s="6" t="e">
        <f>VLOOKUP(E1867,'Billing Type Category'!A:C,3,0)*M1867</f>
        <v>#N/A</v>
      </c>
      <c r="S1867" s="6" t="e">
        <f>VLOOKUP($J1867,'Material category'!B:F,4,FALSE)*O1867</f>
        <v>#N/A</v>
      </c>
      <c r="T1867" s="6" t="e">
        <f t="shared" si="146"/>
        <v>#N/A</v>
      </c>
      <c r="U1867" s="6" t="e">
        <f t="shared" si="147"/>
        <v>#N/A</v>
      </c>
      <c r="V1867" s="2" t="e">
        <f>VLOOKUP($J1867,'Material category'!B:D,3,0)</f>
        <v>#N/A</v>
      </c>
      <c r="W1867" s="2" t="e">
        <f>VLOOKUP(G1867,'Cust Category'!A:C,3,0)</f>
        <v>#N/A</v>
      </c>
      <c r="X1867" s="2" t="e">
        <f>VLOOKUP(G1867,'Cust Category'!A:C,2,0)</f>
        <v>#N/A</v>
      </c>
      <c r="Y1867" s="31" t="e">
        <f t="shared" si="148"/>
        <v>#N/A</v>
      </c>
      <c r="Z1867" t="e">
        <f t="shared" si="149"/>
        <v>#N/A</v>
      </c>
    </row>
    <row r="1868" spans="1:26" hidden="1">
      <c r="A1868" s="179"/>
      <c r="B1868" s="178"/>
      <c r="C1868" s="178"/>
      <c r="D1868" s="178"/>
      <c r="E1868" s="178"/>
      <c r="F1868" s="178"/>
      <c r="G1868" s="178"/>
      <c r="H1868" s="178"/>
      <c r="I1868" s="178"/>
      <c r="J1868" s="178"/>
      <c r="K1868" s="178"/>
      <c r="L1868" s="180"/>
      <c r="M1868" s="181"/>
      <c r="N1868" s="2" t="e">
        <f>VLOOKUP($J1868,'Material category'!B:D,2,0)</f>
        <v>#N/A</v>
      </c>
      <c r="O1868" s="123" t="e">
        <f>VLOOKUP(E1868,'Billing Type Category'!A:C,3,0)*$L1868</f>
        <v>#N/A</v>
      </c>
      <c r="P1868" s="123" t="e">
        <f>VLOOKUP($J1868,'Material category'!B:F,5,FALSE)*O1868</f>
        <v>#N/A</v>
      </c>
      <c r="Q1868" s="123" t="e">
        <f t="shared" si="145"/>
        <v>#N/A</v>
      </c>
      <c r="R1868" s="6" t="e">
        <f>VLOOKUP(E1868,'Billing Type Category'!A:C,3,0)*M1868</f>
        <v>#N/A</v>
      </c>
      <c r="S1868" s="6" t="e">
        <f>VLOOKUP($J1868,'Material category'!B:F,4,FALSE)*O1868</f>
        <v>#N/A</v>
      </c>
      <c r="T1868" s="6" t="e">
        <f t="shared" si="146"/>
        <v>#N/A</v>
      </c>
      <c r="U1868" s="6" t="e">
        <f t="shared" si="147"/>
        <v>#N/A</v>
      </c>
      <c r="V1868" s="2" t="e">
        <f>VLOOKUP($J1868,'Material category'!B:D,3,0)</f>
        <v>#N/A</v>
      </c>
      <c r="W1868" s="2" t="e">
        <f>VLOOKUP(G1868,'Cust Category'!A:C,3,0)</f>
        <v>#N/A</v>
      </c>
      <c r="X1868" s="2" t="e">
        <f>VLOOKUP(G1868,'Cust Category'!A:C,2,0)</f>
        <v>#N/A</v>
      </c>
      <c r="Y1868" s="31" t="e">
        <f t="shared" si="148"/>
        <v>#N/A</v>
      </c>
      <c r="Z1868" t="e">
        <f t="shared" si="149"/>
        <v>#N/A</v>
      </c>
    </row>
    <row r="1869" spans="1:26" hidden="1">
      <c r="A1869" s="179"/>
      <c r="B1869" s="178"/>
      <c r="C1869" s="178"/>
      <c r="D1869" s="178"/>
      <c r="E1869" s="178"/>
      <c r="F1869" s="178"/>
      <c r="G1869" s="178"/>
      <c r="H1869" s="178"/>
      <c r="I1869" s="178"/>
      <c r="J1869" s="178"/>
      <c r="K1869" s="178"/>
      <c r="L1869" s="180"/>
      <c r="M1869" s="181"/>
      <c r="N1869" s="2" t="e">
        <f>VLOOKUP($J1869,'Material category'!B:D,2,0)</f>
        <v>#N/A</v>
      </c>
      <c r="O1869" s="123" t="e">
        <f>VLOOKUP(E1869,'Billing Type Category'!A:C,3,0)*$L1869</f>
        <v>#N/A</v>
      </c>
      <c r="P1869" s="123" t="e">
        <f>VLOOKUP($J1869,'Material category'!B:F,5,FALSE)*O1869</f>
        <v>#N/A</v>
      </c>
      <c r="Q1869" s="123" t="e">
        <f t="shared" si="145"/>
        <v>#N/A</v>
      </c>
      <c r="R1869" s="6" t="e">
        <f>VLOOKUP(E1869,'Billing Type Category'!A:C,3,0)*M1869</f>
        <v>#N/A</v>
      </c>
      <c r="S1869" s="6" t="e">
        <f>VLOOKUP($J1869,'Material category'!B:F,4,FALSE)*O1869</f>
        <v>#N/A</v>
      </c>
      <c r="T1869" s="6" t="e">
        <f t="shared" si="146"/>
        <v>#N/A</v>
      </c>
      <c r="U1869" s="6" t="e">
        <f t="shared" si="147"/>
        <v>#N/A</v>
      </c>
      <c r="V1869" s="2" t="e">
        <f>VLOOKUP($J1869,'Material category'!B:D,3,0)</f>
        <v>#N/A</v>
      </c>
      <c r="W1869" s="2" t="e">
        <f>VLOOKUP(G1869,'Cust Category'!A:C,3,0)</f>
        <v>#N/A</v>
      </c>
      <c r="X1869" s="2" t="e">
        <f>VLOOKUP(G1869,'Cust Category'!A:C,2,0)</f>
        <v>#N/A</v>
      </c>
      <c r="Y1869" s="31" t="e">
        <f t="shared" si="148"/>
        <v>#N/A</v>
      </c>
      <c r="Z1869" t="e">
        <f t="shared" si="149"/>
        <v>#N/A</v>
      </c>
    </row>
    <row r="1870" spans="1:26" hidden="1">
      <c r="A1870" s="179"/>
      <c r="B1870" s="178"/>
      <c r="C1870" s="178"/>
      <c r="D1870" s="178"/>
      <c r="E1870" s="178"/>
      <c r="F1870" s="178"/>
      <c r="G1870" s="178"/>
      <c r="H1870" s="178"/>
      <c r="I1870" s="178"/>
      <c r="J1870" s="178"/>
      <c r="K1870" s="178"/>
      <c r="L1870" s="180"/>
      <c r="M1870" s="181"/>
      <c r="N1870" s="2" t="e">
        <f>VLOOKUP($J1870,'Material category'!B:D,2,0)</f>
        <v>#N/A</v>
      </c>
      <c r="O1870" s="123" t="e">
        <f>VLOOKUP(E1870,'Billing Type Category'!A:C,3,0)*$L1870</f>
        <v>#N/A</v>
      </c>
      <c r="P1870" s="123" t="e">
        <f>VLOOKUP($J1870,'Material category'!B:F,5,FALSE)*O1870</f>
        <v>#N/A</v>
      </c>
      <c r="Q1870" s="123" t="e">
        <f t="shared" si="145"/>
        <v>#N/A</v>
      </c>
      <c r="R1870" s="6" t="e">
        <f>VLOOKUP(E1870,'Billing Type Category'!A:C,3,0)*M1870</f>
        <v>#N/A</v>
      </c>
      <c r="S1870" s="6" t="e">
        <f>VLOOKUP($J1870,'Material category'!B:F,4,FALSE)*O1870</f>
        <v>#N/A</v>
      </c>
      <c r="T1870" s="6" t="e">
        <f t="shared" si="146"/>
        <v>#N/A</v>
      </c>
      <c r="U1870" s="6" t="e">
        <f t="shared" si="147"/>
        <v>#N/A</v>
      </c>
      <c r="V1870" s="2" t="e">
        <f>VLOOKUP($J1870,'Material category'!B:D,3,0)</f>
        <v>#N/A</v>
      </c>
      <c r="W1870" s="2" t="e">
        <f>VLOOKUP(G1870,'Cust Category'!A:C,3,0)</f>
        <v>#N/A</v>
      </c>
      <c r="X1870" s="2" t="e">
        <f>VLOOKUP(G1870,'Cust Category'!A:C,2,0)</f>
        <v>#N/A</v>
      </c>
      <c r="Y1870" s="31" t="e">
        <f t="shared" si="148"/>
        <v>#N/A</v>
      </c>
      <c r="Z1870" t="e">
        <f t="shared" si="149"/>
        <v>#N/A</v>
      </c>
    </row>
    <row r="1871" spans="1:26" hidden="1">
      <c r="A1871" s="179"/>
      <c r="B1871" s="178"/>
      <c r="C1871" s="178"/>
      <c r="D1871" s="178"/>
      <c r="E1871" s="178"/>
      <c r="F1871" s="178"/>
      <c r="G1871" s="178"/>
      <c r="H1871" s="178"/>
      <c r="I1871" s="178"/>
      <c r="J1871" s="178"/>
      <c r="K1871" s="178"/>
      <c r="L1871" s="180"/>
      <c r="M1871" s="181"/>
      <c r="N1871" s="2" t="e">
        <f>VLOOKUP($J1871,'Material category'!B:D,2,0)</f>
        <v>#N/A</v>
      </c>
      <c r="O1871" s="123" t="e">
        <f>VLOOKUP(E1871,'Billing Type Category'!A:C,3,0)*$L1871</f>
        <v>#N/A</v>
      </c>
      <c r="P1871" s="123" t="e">
        <f>VLOOKUP($J1871,'Material category'!B:F,5,FALSE)*O1871</f>
        <v>#N/A</v>
      </c>
      <c r="Q1871" s="123" t="e">
        <f t="shared" si="145"/>
        <v>#N/A</v>
      </c>
      <c r="R1871" s="6" t="e">
        <f>VLOOKUP(E1871,'Billing Type Category'!A:C,3,0)*M1871</f>
        <v>#N/A</v>
      </c>
      <c r="S1871" s="6" t="e">
        <f>VLOOKUP($J1871,'Material category'!B:F,4,FALSE)*O1871</f>
        <v>#N/A</v>
      </c>
      <c r="T1871" s="6" t="e">
        <f t="shared" si="146"/>
        <v>#N/A</v>
      </c>
      <c r="U1871" s="6" t="e">
        <f t="shared" si="147"/>
        <v>#N/A</v>
      </c>
      <c r="V1871" s="2" t="e">
        <f>VLOOKUP($J1871,'Material category'!B:D,3,0)</f>
        <v>#N/A</v>
      </c>
      <c r="W1871" s="2" t="e">
        <f>VLOOKUP(G1871,'Cust Category'!A:C,3,0)</f>
        <v>#N/A</v>
      </c>
      <c r="X1871" s="2" t="e">
        <f>VLOOKUP(G1871,'Cust Category'!A:C,2,0)</f>
        <v>#N/A</v>
      </c>
      <c r="Y1871" s="31" t="e">
        <f t="shared" si="148"/>
        <v>#N/A</v>
      </c>
      <c r="Z1871" t="e">
        <f t="shared" si="149"/>
        <v>#N/A</v>
      </c>
    </row>
    <row r="1872" spans="1:26" hidden="1">
      <c r="A1872" s="179"/>
      <c r="B1872" s="178"/>
      <c r="C1872" s="178"/>
      <c r="D1872" s="178"/>
      <c r="E1872" s="178"/>
      <c r="F1872" s="178"/>
      <c r="G1872" s="178"/>
      <c r="H1872" s="178"/>
      <c r="I1872" s="178"/>
      <c r="J1872" s="178"/>
      <c r="K1872" s="178"/>
      <c r="L1872" s="180"/>
      <c r="M1872" s="181"/>
      <c r="N1872" s="2" t="e">
        <f>VLOOKUP($J1872,'Material category'!B:D,2,0)</f>
        <v>#N/A</v>
      </c>
      <c r="O1872" s="123" t="e">
        <f>VLOOKUP(E1872,'Billing Type Category'!A:C,3,0)*$L1872</f>
        <v>#N/A</v>
      </c>
      <c r="P1872" s="123" t="e">
        <f>VLOOKUP($J1872,'Material category'!B:F,5,FALSE)*O1872</f>
        <v>#N/A</v>
      </c>
      <c r="Q1872" s="123" t="e">
        <f t="shared" si="145"/>
        <v>#N/A</v>
      </c>
      <c r="R1872" s="6" t="e">
        <f>VLOOKUP(E1872,'Billing Type Category'!A:C,3,0)*M1872</f>
        <v>#N/A</v>
      </c>
      <c r="S1872" s="6" t="e">
        <f>VLOOKUP($J1872,'Material category'!B:F,4,FALSE)*O1872</f>
        <v>#N/A</v>
      </c>
      <c r="T1872" s="6" t="e">
        <f t="shared" si="146"/>
        <v>#N/A</v>
      </c>
      <c r="U1872" s="6" t="e">
        <f t="shared" si="147"/>
        <v>#N/A</v>
      </c>
      <c r="V1872" s="2" t="e">
        <f>VLOOKUP($J1872,'Material category'!B:D,3,0)</f>
        <v>#N/A</v>
      </c>
      <c r="W1872" s="2" t="e">
        <f>VLOOKUP(G1872,'Cust Category'!A:C,3,0)</f>
        <v>#N/A</v>
      </c>
      <c r="X1872" s="2" t="e">
        <f>VLOOKUP(G1872,'Cust Category'!A:C,2,0)</f>
        <v>#N/A</v>
      </c>
      <c r="Y1872" s="31" t="e">
        <f t="shared" si="148"/>
        <v>#N/A</v>
      </c>
      <c r="Z1872" t="e">
        <f t="shared" si="149"/>
        <v>#N/A</v>
      </c>
    </row>
    <row r="1873" spans="1:26" hidden="1">
      <c r="A1873" s="179"/>
      <c r="B1873" s="178"/>
      <c r="C1873" s="178"/>
      <c r="D1873" s="178"/>
      <c r="E1873" s="178"/>
      <c r="F1873" s="178"/>
      <c r="G1873" s="178"/>
      <c r="H1873" s="178"/>
      <c r="I1873" s="178"/>
      <c r="J1873" s="178"/>
      <c r="K1873" s="178"/>
      <c r="L1873" s="180"/>
      <c r="M1873" s="181"/>
      <c r="N1873" s="2" t="e">
        <f>VLOOKUP($J1873,'Material category'!B:D,2,0)</f>
        <v>#N/A</v>
      </c>
      <c r="O1873" s="123" t="e">
        <f>VLOOKUP(E1873,'Billing Type Category'!A:C,3,0)*$L1873</f>
        <v>#N/A</v>
      </c>
      <c r="P1873" s="123" t="e">
        <f>VLOOKUP($J1873,'Material category'!B:F,5,FALSE)*O1873</f>
        <v>#N/A</v>
      </c>
      <c r="Q1873" s="123" t="e">
        <f t="shared" si="145"/>
        <v>#N/A</v>
      </c>
      <c r="R1873" s="6" t="e">
        <f>VLOOKUP(E1873,'Billing Type Category'!A:C,3,0)*M1873</f>
        <v>#N/A</v>
      </c>
      <c r="S1873" s="6" t="e">
        <f>VLOOKUP($J1873,'Material category'!B:F,4,FALSE)*O1873</f>
        <v>#N/A</v>
      </c>
      <c r="T1873" s="6" t="e">
        <f t="shared" si="146"/>
        <v>#N/A</v>
      </c>
      <c r="U1873" s="6" t="e">
        <f t="shared" si="147"/>
        <v>#N/A</v>
      </c>
      <c r="V1873" s="2" t="e">
        <f>VLOOKUP($J1873,'Material category'!B:D,3,0)</f>
        <v>#N/A</v>
      </c>
      <c r="W1873" s="2" t="e">
        <f>VLOOKUP(G1873,'Cust Category'!A:C,3,0)</f>
        <v>#N/A</v>
      </c>
      <c r="X1873" s="2" t="e">
        <f>VLOOKUP(G1873,'Cust Category'!A:C,2,0)</f>
        <v>#N/A</v>
      </c>
      <c r="Y1873" s="31" t="e">
        <f t="shared" si="148"/>
        <v>#N/A</v>
      </c>
      <c r="Z1873" t="e">
        <f t="shared" si="149"/>
        <v>#N/A</v>
      </c>
    </row>
    <row r="1874" spans="1:26" hidden="1">
      <c r="A1874" s="179"/>
      <c r="B1874" s="178"/>
      <c r="C1874" s="178"/>
      <c r="D1874" s="178"/>
      <c r="E1874" s="178"/>
      <c r="F1874" s="178"/>
      <c r="G1874" s="178"/>
      <c r="H1874" s="178"/>
      <c r="I1874" s="178"/>
      <c r="J1874" s="178"/>
      <c r="K1874" s="178"/>
      <c r="L1874" s="180"/>
      <c r="M1874" s="181"/>
      <c r="N1874" s="2" t="e">
        <f>VLOOKUP($J1874,'Material category'!B:D,2,0)</f>
        <v>#N/A</v>
      </c>
      <c r="O1874" s="123" t="e">
        <f>VLOOKUP(E1874,'Billing Type Category'!A:C,3,0)*$L1874</f>
        <v>#N/A</v>
      </c>
      <c r="P1874" s="123" t="e">
        <f>VLOOKUP($J1874,'Material category'!B:F,5,FALSE)*O1874</f>
        <v>#N/A</v>
      </c>
      <c r="Q1874" s="123" t="e">
        <f t="shared" si="145"/>
        <v>#N/A</v>
      </c>
      <c r="R1874" s="6" t="e">
        <f>VLOOKUP(E1874,'Billing Type Category'!A:C,3,0)*M1874</f>
        <v>#N/A</v>
      </c>
      <c r="S1874" s="6" t="e">
        <f>VLOOKUP($J1874,'Material category'!B:F,4,FALSE)*O1874</f>
        <v>#N/A</v>
      </c>
      <c r="T1874" s="6" t="e">
        <f t="shared" si="146"/>
        <v>#N/A</v>
      </c>
      <c r="U1874" s="6" t="e">
        <f t="shared" si="147"/>
        <v>#N/A</v>
      </c>
      <c r="V1874" s="2" t="e">
        <f>VLOOKUP($J1874,'Material category'!B:D,3,0)</f>
        <v>#N/A</v>
      </c>
      <c r="W1874" s="2" t="e">
        <f>VLOOKUP(G1874,'Cust Category'!A:C,3,0)</f>
        <v>#N/A</v>
      </c>
      <c r="X1874" s="2" t="e">
        <f>VLOOKUP(G1874,'Cust Category'!A:C,2,0)</f>
        <v>#N/A</v>
      </c>
      <c r="Y1874" s="31" t="e">
        <f t="shared" si="148"/>
        <v>#N/A</v>
      </c>
      <c r="Z1874" t="e">
        <f t="shared" si="149"/>
        <v>#N/A</v>
      </c>
    </row>
    <row r="1875" spans="1:26" hidden="1">
      <c r="A1875" s="179"/>
      <c r="B1875" s="178"/>
      <c r="C1875" s="178"/>
      <c r="D1875" s="178"/>
      <c r="E1875" s="178"/>
      <c r="F1875" s="178"/>
      <c r="G1875" s="178"/>
      <c r="H1875" s="178"/>
      <c r="I1875" s="178"/>
      <c r="J1875" s="178"/>
      <c r="K1875" s="178"/>
      <c r="L1875" s="180"/>
      <c r="M1875" s="181"/>
      <c r="N1875" s="2" t="e">
        <f>VLOOKUP($J1875,'Material category'!B:D,2,0)</f>
        <v>#N/A</v>
      </c>
      <c r="O1875" s="123" t="e">
        <f>VLOOKUP(E1875,'Billing Type Category'!A:C,3,0)*$L1875</f>
        <v>#N/A</v>
      </c>
      <c r="P1875" s="123" t="e">
        <f>VLOOKUP($J1875,'Material category'!B:F,5,FALSE)*O1875</f>
        <v>#N/A</v>
      </c>
      <c r="Q1875" s="123" t="e">
        <f t="shared" si="145"/>
        <v>#N/A</v>
      </c>
      <c r="R1875" s="6" t="e">
        <f>VLOOKUP(E1875,'Billing Type Category'!A:C,3,0)*M1875</f>
        <v>#N/A</v>
      </c>
      <c r="S1875" s="6" t="e">
        <f>VLOOKUP($J1875,'Material category'!B:F,4,FALSE)*O1875</f>
        <v>#N/A</v>
      </c>
      <c r="T1875" s="6" t="e">
        <f t="shared" si="146"/>
        <v>#N/A</v>
      </c>
      <c r="U1875" s="6" t="e">
        <f t="shared" si="147"/>
        <v>#N/A</v>
      </c>
      <c r="V1875" s="2" t="e">
        <f>VLOOKUP($J1875,'Material category'!B:D,3,0)</f>
        <v>#N/A</v>
      </c>
      <c r="W1875" s="2" t="e">
        <f>VLOOKUP(G1875,'Cust Category'!A:C,3,0)</f>
        <v>#N/A</v>
      </c>
      <c r="X1875" s="2" t="e">
        <f>VLOOKUP(G1875,'Cust Category'!A:C,2,0)</f>
        <v>#N/A</v>
      </c>
      <c r="Y1875" s="31" t="e">
        <f t="shared" si="148"/>
        <v>#N/A</v>
      </c>
      <c r="Z1875" t="e">
        <f t="shared" si="149"/>
        <v>#N/A</v>
      </c>
    </row>
    <row r="1876" spans="1:26" hidden="1">
      <c r="A1876" s="179"/>
      <c r="B1876" s="178"/>
      <c r="C1876" s="178"/>
      <c r="D1876" s="178"/>
      <c r="E1876" s="178"/>
      <c r="F1876" s="178"/>
      <c r="G1876" s="178"/>
      <c r="H1876" s="178"/>
      <c r="I1876" s="178"/>
      <c r="J1876" s="178"/>
      <c r="K1876" s="178"/>
      <c r="L1876" s="180"/>
      <c r="M1876" s="181"/>
      <c r="N1876" s="2" t="e">
        <f>VLOOKUP($J1876,'Material category'!B:D,2,0)</f>
        <v>#N/A</v>
      </c>
      <c r="O1876" s="123" t="e">
        <f>VLOOKUP(E1876,'Billing Type Category'!A:C,3,0)*$L1876</f>
        <v>#N/A</v>
      </c>
      <c r="P1876" s="123" t="e">
        <f>VLOOKUP($J1876,'Material category'!B:F,5,FALSE)*O1876</f>
        <v>#N/A</v>
      </c>
      <c r="Q1876" s="123" t="e">
        <f t="shared" si="145"/>
        <v>#N/A</v>
      </c>
      <c r="R1876" s="6" t="e">
        <f>VLOOKUP(E1876,'Billing Type Category'!A:C,3,0)*M1876</f>
        <v>#N/A</v>
      </c>
      <c r="S1876" s="6" t="e">
        <f>VLOOKUP($J1876,'Material category'!B:F,4,FALSE)*O1876</f>
        <v>#N/A</v>
      </c>
      <c r="T1876" s="6" t="e">
        <f t="shared" si="146"/>
        <v>#N/A</v>
      </c>
      <c r="U1876" s="6" t="e">
        <f t="shared" si="147"/>
        <v>#N/A</v>
      </c>
      <c r="V1876" s="2" t="e">
        <f>VLOOKUP($J1876,'Material category'!B:D,3,0)</f>
        <v>#N/A</v>
      </c>
      <c r="W1876" s="2" t="e">
        <f>VLOOKUP(G1876,'Cust Category'!A:C,3,0)</f>
        <v>#N/A</v>
      </c>
      <c r="X1876" s="2" t="e">
        <f>VLOOKUP(G1876,'Cust Category'!A:C,2,0)</f>
        <v>#N/A</v>
      </c>
      <c r="Y1876" s="31" t="e">
        <f t="shared" si="148"/>
        <v>#N/A</v>
      </c>
      <c r="Z1876" t="e">
        <f t="shared" si="149"/>
        <v>#N/A</v>
      </c>
    </row>
    <row r="1877" spans="1:26" hidden="1">
      <c r="A1877" s="179"/>
      <c r="B1877" s="178"/>
      <c r="C1877" s="178"/>
      <c r="D1877" s="178"/>
      <c r="E1877" s="178"/>
      <c r="F1877" s="178"/>
      <c r="G1877" s="178"/>
      <c r="H1877" s="178"/>
      <c r="I1877" s="178"/>
      <c r="J1877" s="178"/>
      <c r="K1877" s="178"/>
      <c r="L1877" s="180"/>
      <c r="M1877" s="181"/>
      <c r="N1877" s="2" t="e">
        <f>VLOOKUP($J1877,'Material category'!B:D,2,0)</f>
        <v>#N/A</v>
      </c>
      <c r="O1877" s="123" t="e">
        <f>VLOOKUP(E1877,'Billing Type Category'!A:C,3,0)*$L1877</f>
        <v>#N/A</v>
      </c>
      <c r="P1877" s="123" t="e">
        <f>VLOOKUP($J1877,'Material category'!B:F,5,FALSE)*O1877</f>
        <v>#N/A</v>
      </c>
      <c r="Q1877" s="123" t="e">
        <f t="shared" si="145"/>
        <v>#N/A</v>
      </c>
      <c r="R1877" s="6" t="e">
        <f>VLOOKUP(E1877,'Billing Type Category'!A:C,3,0)*M1877</f>
        <v>#N/A</v>
      </c>
      <c r="S1877" s="6" t="e">
        <f>VLOOKUP($J1877,'Material category'!B:F,4,FALSE)*O1877</f>
        <v>#N/A</v>
      </c>
      <c r="T1877" s="6" t="e">
        <f t="shared" si="146"/>
        <v>#N/A</v>
      </c>
      <c r="U1877" s="6" t="e">
        <f t="shared" si="147"/>
        <v>#N/A</v>
      </c>
      <c r="V1877" s="2" t="e">
        <f>VLOOKUP($J1877,'Material category'!B:D,3,0)</f>
        <v>#N/A</v>
      </c>
      <c r="W1877" s="2" t="e">
        <f>VLOOKUP(G1877,'Cust Category'!A:C,3,0)</f>
        <v>#N/A</v>
      </c>
      <c r="X1877" s="2" t="e">
        <f>VLOOKUP(G1877,'Cust Category'!A:C,2,0)</f>
        <v>#N/A</v>
      </c>
      <c r="Y1877" s="31" t="e">
        <f t="shared" si="148"/>
        <v>#N/A</v>
      </c>
      <c r="Z1877" t="e">
        <f t="shared" si="149"/>
        <v>#N/A</v>
      </c>
    </row>
    <row r="1878" spans="1:26" hidden="1">
      <c r="A1878" s="179"/>
      <c r="B1878" s="178"/>
      <c r="C1878" s="178"/>
      <c r="D1878" s="178"/>
      <c r="E1878" s="178"/>
      <c r="F1878" s="178"/>
      <c r="G1878" s="178"/>
      <c r="H1878" s="178"/>
      <c r="I1878" s="178"/>
      <c r="J1878" s="178"/>
      <c r="K1878" s="178"/>
      <c r="L1878" s="180"/>
      <c r="M1878" s="181"/>
      <c r="N1878" s="2" t="e">
        <f>VLOOKUP($J1878,'Material category'!B:D,2,0)</f>
        <v>#N/A</v>
      </c>
      <c r="O1878" s="123" t="e">
        <f>VLOOKUP(E1878,'Billing Type Category'!A:C,3,0)*$L1878</f>
        <v>#N/A</v>
      </c>
      <c r="P1878" s="123" t="e">
        <f>VLOOKUP($J1878,'Material category'!B:F,5,FALSE)*O1878</f>
        <v>#N/A</v>
      </c>
      <c r="Q1878" s="123" t="e">
        <f t="shared" si="145"/>
        <v>#N/A</v>
      </c>
      <c r="R1878" s="6" t="e">
        <f>VLOOKUP(E1878,'Billing Type Category'!A:C,3,0)*M1878</f>
        <v>#N/A</v>
      </c>
      <c r="S1878" s="6" t="e">
        <f>VLOOKUP($J1878,'Material category'!B:F,4,FALSE)*O1878</f>
        <v>#N/A</v>
      </c>
      <c r="T1878" s="6" t="e">
        <f t="shared" si="146"/>
        <v>#N/A</v>
      </c>
      <c r="U1878" s="6" t="e">
        <f t="shared" si="147"/>
        <v>#N/A</v>
      </c>
      <c r="V1878" s="2" t="e">
        <f>VLOOKUP($J1878,'Material category'!B:D,3,0)</f>
        <v>#N/A</v>
      </c>
      <c r="W1878" s="2" t="e">
        <f>VLOOKUP(G1878,'Cust Category'!A:C,3,0)</f>
        <v>#N/A</v>
      </c>
      <c r="X1878" s="2" t="e">
        <f>VLOOKUP(G1878,'Cust Category'!A:C,2,0)</f>
        <v>#N/A</v>
      </c>
      <c r="Y1878" s="31" t="e">
        <f t="shared" si="148"/>
        <v>#N/A</v>
      </c>
      <c r="Z1878" t="e">
        <f t="shared" si="149"/>
        <v>#N/A</v>
      </c>
    </row>
    <row r="1879" spans="1:26" hidden="1">
      <c r="A1879" s="179"/>
      <c r="B1879" s="178"/>
      <c r="C1879" s="178"/>
      <c r="D1879" s="178"/>
      <c r="E1879" s="178"/>
      <c r="F1879" s="178"/>
      <c r="G1879" s="178"/>
      <c r="H1879" s="178"/>
      <c r="I1879" s="178"/>
      <c r="J1879" s="178"/>
      <c r="K1879" s="178"/>
      <c r="L1879" s="180"/>
      <c r="M1879" s="181"/>
      <c r="N1879" s="2" t="e">
        <f>VLOOKUP($J1879,'Material category'!B:D,2,0)</f>
        <v>#N/A</v>
      </c>
      <c r="O1879" s="123" t="e">
        <f>VLOOKUP(E1879,'Billing Type Category'!A:C,3,0)*$L1879</f>
        <v>#N/A</v>
      </c>
      <c r="P1879" s="123" t="e">
        <f>VLOOKUP($J1879,'Material category'!B:F,5,FALSE)*O1879</f>
        <v>#N/A</v>
      </c>
      <c r="Q1879" s="123" t="e">
        <f t="shared" si="145"/>
        <v>#N/A</v>
      </c>
      <c r="R1879" s="6" t="e">
        <f>VLOOKUP(E1879,'Billing Type Category'!A:C,3,0)*M1879</f>
        <v>#N/A</v>
      </c>
      <c r="S1879" s="6" t="e">
        <f>VLOOKUP($J1879,'Material category'!B:F,4,FALSE)*O1879</f>
        <v>#N/A</v>
      </c>
      <c r="T1879" s="6" t="e">
        <f t="shared" si="146"/>
        <v>#N/A</v>
      </c>
      <c r="U1879" s="6" t="e">
        <f t="shared" si="147"/>
        <v>#N/A</v>
      </c>
      <c r="V1879" s="2" t="e">
        <f>VLOOKUP($J1879,'Material category'!B:D,3,0)</f>
        <v>#N/A</v>
      </c>
      <c r="W1879" s="2" t="e">
        <f>VLOOKUP(G1879,'Cust Category'!A:C,3,0)</f>
        <v>#N/A</v>
      </c>
      <c r="X1879" s="2" t="e">
        <f>VLOOKUP(G1879,'Cust Category'!A:C,2,0)</f>
        <v>#N/A</v>
      </c>
      <c r="Y1879" s="31" t="e">
        <f t="shared" si="148"/>
        <v>#N/A</v>
      </c>
      <c r="Z1879" t="e">
        <f t="shared" si="149"/>
        <v>#N/A</v>
      </c>
    </row>
    <row r="1880" spans="1:26" hidden="1">
      <c r="A1880" s="179"/>
      <c r="B1880" s="178"/>
      <c r="C1880" s="178"/>
      <c r="D1880" s="178"/>
      <c r="E1880" s="178"/>
      <c r="F1880" s="178"/>
      <c r="G1880" s="178"/>
      <c r="H1880" s="178"/>
      <c r="I1880" s="178"/>
      <c r="J1880" s="178"/>
      <c r="K1880" s="178"/>
      <c r="L1880" s="180"/>
      <c r="M1880" s="181"/>
      <c r="N1880" s="2" t="e">
        <f>VLOOKUP($J1880,'Material category'!B:D,2,0)</f>
        <v>#N/A</v>
      </c>
      <c r="O1880" s="123" t="e">
        <f>VLOOKUP(E1880,'Billing Type Category'!A:C,3,0)*$L1880</f>
        <v>#N/A</v>
      </c>
      <c r="P1880" s="123" t="e">
        <f>VLOOKUP($J1880,'Material category'!B:F,5,FALSE)*O1880</f>
        <v>#N/A</v>
      </c>
      <c r="Q1880" s="123" t="e">
        <f t="shared" si="145"/>
        <v>#N/A</v>
      </c>
      <c r="R1880" s="6" t="e">
        <f>VLOOKUP(E1880,'Billing Type Category'!A:C,3,0)*M1880</f>
        <v>#N/A</v>
      </c>
      <c r="S1880" s="6" t="e">
        <f>VLOOKUP($J1880,'Material category'!B:F,4,FALSE)*O1880</f>
        <v>#N/A</v>
      </c>
      <c r="T1880" s="6" t="e">
        <f t="shared" si="146"/>
        <v>#N/A</v>
      </c>
      <c r="U1880" s="6" t="e">
        <f t="shared" si="147"/>
        <v>#N/A</v>
      </c>
      <c r="V1880" s="2" t="e">
        <f>VLOOKUP($J1880,'Material category'!B:D,3,0)</f>
        <v>#N/A</v>
      </c>
      <c r="W1880" s="2" t="e">
        <f>VLOOKUP(G1880,'Cust Category'!A:C,3,0)</f>
        <v>#N/A</v>
      </c>
      <c r="X1880" s="2" t="e">
        <f>VLOOKUP(G1880,'Cust Category'!A:C,2,0)</f>
        <v>#N/A</v>
      </c>
      <c r="Y1880" s="31" t="e">
        <f t="shared" si="148"/>
        <v>#N/A</v>
      </c>
      <c r="Z1880" t="e">
        <f t="shared" si="149"/>
        <v>#N/A</v>
      </c>
    </row>
    <row r="1881" spans="1:26" hidden="1">
      <c r="A1881" s="179"/>
      <c r="B1881" s="178"/>
      <c r="C1881" s="178"/>
      <c r="D1881" s="178"/>
      <c r="E1881" s="178"/>
      <c r="F1881" s="178"/>
      <c r="G1881" s="178"/>
      <c r="H1881" s="178"/>
      <c r="I1881" s="178"/>
      <c r="J1881" s="178"/>
      <c r="K1881" s="178"/>
      <c r="L1881" s="180"/>
      <c r="M1881" s="181"/>
      <c r="N1881" s="2" t="e">
        <f>VLOOKUP($J1881,'Material category'!B:D,2,0)</f>
        <v>#N/A</v>
      </c>
      <c r="O1881" s="123" t="e">
        <f>VLOOKUP(E1881,'Billing Type Category'!A:C,3,0)*$L1881</f>
        <v>#N/A</v>
      </c>
      <c r="P1881" s="123" t="e">
        <f>VLOOKUP($J1881,'Material category'!B:F,5,FALSE)*O1881</f>
        <v>#N/A</v>
      </c>
      <c r="Q1881" s="123" t="e">
        <f t="shared" si="145"/>
        <v>#N/A</v>
      </c>
      <c r="R1881" s="6" t="e">
        <f>VLOOKUP(E1881,'Billing Type Category'!A:C,3,0)*M1881</f>
        <v>#N/A</v>
      </c>
      <c r="S1881" s="6" t="e">
        <f>VLOOKUP($J1881,'Material category'!B:F,4,FALSE)*O1881</f>
        <v>#N/A</v>
      </c>
      <c r="T1881" s="6" t="e">
        <f t="shared" si="146"/>
        <v>#N/A</v>
      </c>
      <c r="U1881" s="6" t="e">
        <f t="shared" si="147"/>
        <v>#N/A</v>
      </c>
      <c r="V1881" s="2" t="e">
        <f>VLOOKUP($J1881,'Material category'!B:D,3,0)</f>
        <v>#N/A</v>
      </c>
      <c r="W1881" s="2" t="e">
        <f>VLOOKUP(G1881,'Cust Category'!A:C,3,0)</f>
        <v>#N/A</v>
      </c>
      <c r="X1881" s="2" t="e">
        <f>VLOOKUP(G1881,'Cust Category'!A:C,2,0)</f>
        <v>#N/A</v>
      </c>
      <c r="Y1881" s="31" t="e">
        <f t="shared" si="148"/>
        <v>#N/A</v>
      </c>
      <c r="Z1881" t="e">
        <f t="shared" si="149"/>
        <v>#N/A</v>
      </c>
    </row>
    <row r="1882" spans="1:26" hidden="1">
      <c r="A1882" s="179"/>
      <c r="B1882" s="178"/>
      <c r="C1882" s="178"/>
      <c r="D1882" s="178"/>
      <c r="E1882" s="178"/>
      <c r="F1882" s="178"/>
      <c r="G1882" s="178"/>
      <c r="H1882" s="178"/>
      <c r="I1882" s="178"/>
      <c r="J1882" s="178"/>
      <c r="K1882" s="178"/>
      <c r="L1882" s="180"/>
      <c r="M1882" s="181"/>
      <c r="N1882" s="2" t="e">
        <f>VLOOKUP($J1882,'Material category'!B:D,2,0)</f>
        <v>#N/A</v>
      </c>
      <c r="O1882" s="123" t="e">
        <f>VLOOKUP(E1882,'Billing Type Category'!A:C,3,0)*$L1882</f>
        <v>#N/A</v>
      </c>
      <c r="P1882" s="123" t="e">
        <f>VLOOKUP($J1882,'Material category'!B:F,5,FALSE)*O1882</f>
        <v>#N/A</v>
      </c>
      <c r="Q1882" s="123" t="e">
        <f t="shared" si="145"/>
        <v>#N/A</v>
      </c>
      <c r="R1882" s="6" t="e">
        <f>VLOOKUP(E1882,'Billing Type Category'!A:C,3,0)*M1882</f>
        <v>#N/A</v>
      </c>
      <c r="S1882" s="6" t="e">
        <f>VLOOKUP($J1882,'Material category'!B:F,4,FALSE)*O1882</f>
        <v>#N/A</v>
      </c>
      <c r="T1882" s="6" t="e">
        <f t="shared" si="146"/>
        <v>#N/A</v>
      </c>
      <c r="U1882" s="6" t="e">
        <f t="shared" si="147"/>
        <v>#N/A</v>
      </c>
      <c r="V1882" s="2" t="e">
        <f>VLOOKUP($J1882,'Material category'!B:D,3,0)</f>
        <v>#N/A</v>
      </c>
      <c r="W1882" s="2" t="e">
        <f>VLOOKUP(G1882,'Cust Category'!A:C,3,0)</f>
        <v>#N/A</v>
      </c>
      <c r="X1882" s="2" t="e">
        <f>VLOOKUP(G1882,'Cust Category'!A:C,2,0)</f>
        <v>#N/A</v>
      </c>
      <c r="Y1882" s="31" t="e">
        <f t="shared" si="148"/>
        <v>#N/A</v>
      </c>
      <c r="Z1882" t="e">
        <f t="shared" si="149"/>
        <v>#N/A</v>
      </c>
    </row>
    <row r="1883" spans="1:26" hidden="1">
      <c r="A1883" s="179"/>
      <c r="B1883" s="178"/>
      <c r="C1883" s="178"/>
      <c r="D1883" s="178"/>
      <c r="E1883" s="178"/>
      <c r="F1883" s="178"/>
      <c r="G1883" s="178"/>
      <c r="H1883" s="178"/>
      <c r="I1883" s="178"/>
      <c r="J1883" s="178"/>
      <c r="K1883" s="178"/>
      <c r="L1883" s="180"/>
      <c r="M1883" s="181"/>
      <c r="N1883" s="2" t="e">
        <f>VLOOKUP($J1883,'Material category'!B:D,2,0)</f>
        <v>#N/A</v>
      </c>
      <c r="O1883" s="123" t="e">
        <f>VLOOKUP(E1883,'Billing Type Category'!A:C,3,0)*$L1883</f>
        <v>#N/A</v>
      </c>
      <c r="P1883" s="123" t="e">
        <f>VLOOKUP($J1883,'Material category'!B:F,5,FALSE)*O1883</f>
        <v>#N/A</v>
      </c>
      <c r="Q1883" s="123" t="e">
        <f t="shared" si="145"/>
        <v>#N/A</v>
      </c>
      <c r="R1883" s="6" t="e">
        <f>VLOOKUP(E1883,'Billing Type Category'!A:C,3,0)*M1883</f>
        <v>#N/A</v>
      </c>
      <c r="S1883" s="6" t="e">
        <f>VLOOKUP($J1883,'Material category'!B:F,4,FALSE)*O1883</f>
        <v>#N/A</v>
      </c>
      <c r="T1883" s="6" t="e">
        <f t="shared" si="146"/>
        <v>#N/A</v>
      </c>
      <c r="U1883" s="6" t="e">
        <f t="shared" si="147"/>
        <v>#N/A</v>
      </c>
      <c r="V1883" s="2" t="e">
        <f>VLOOKUP($J1883,'Material category'!B:D,3,0)</f>
        <v>#N/A</v>
      </c>
      <c r="W1883" s="2" t="e">
        <f>VLOOKUP(G1883,'Cust Category'!A:C,3,0)</f>
        <v>#N/A</v>
      </c>
      <c r="X1883" s="2" t="e">
        <f>VLOOKUP(G1883,'Cust Category'!A:C,2,0)</f>
        <v>#N/A</v>
      </c>
      <c r="Y1883" s="31" t="e">
        <f t="shared" si="148"/>
        <v>#N/A</v>
      </c>
      <c r="Z1883" t="e">
        <f t="shared" si="149"/>
        <v>#N/A</v>
      </c>
    </row>
    <row r="1884" spans="1:26" hidden="1">
      <c r="A1884" s="179"/>
      <c r="B1884" s="178"/>
      <c r="C1884" s="178"/>
      <c r="D1884" s="178"/>
      <c r="E1884" s="178"/>
      <c r="F1884" s="178"/>
      <c r="G1884" s="178"/>
      <c r="H1884" s="178"/>
      <c r="I1884" s="178"/>
      <c r="J1884" s="178"/>
      <c r="K1884" s="178"/>
      <c r="L1884" s="180"/>
      <c r="M1884" s="181"/>
      <c r="N1884" s="2" t="e">
        <f>VLOOKUP($J1884,'Material category'!B:D,2,0)</f>
        <v>#N/A</v>
      </c>
      <c r="O1884" s="123" t="e">
        <f>VLOOKUP(E1884,'Billing Type Category'!A:C,3,0)*$L1884</f>
        <v>#N/A</v>
      </c>
      <c r="P1884" s="123" t="e">
        <f>VLOOKUP($J1884,'Material category'!B:F,5,FALSE)*O1884</f>
        <v>#N/A</v>
      </c>
      <c r="Q1884" s="123" t="e">
        <f t="shared" si="145"/>
        <v>#N/A</v>
      </c>
      <c r="R1884" s="6" t="e">
        <f>VLOOKUP(E1884,'Billing Type Category'!A:C,3,0)*M1884</f>
        <v>#N/A</v>
      </c>
      <c r="S1884" s="6" t="e">
        <f>VLOOKUP($J1884,'Material category'!B:F,4,FALSE)*O1884</f>
        <v>#N/A</v>
      </c>
      <c r="T1884" s="6" t="e">
        <f t="shared" si="146"/>
        <v>#N/A</v>
      </c>
      <c r="U1884" s="6" t="e">
        <f t="shared" si="147"/>
        <v>#N/A</v>
      </c>
      <c r="V1884" s="2" t="e">
        <f>VLOOKUP($J1884,'Material category'!B:D,3,0)</f>
        <v>#N/A</v>
      </c>
      <c r="W1884" s="2" t="e">
        <f>VLOOKUP(G1884,'Cust Category'!A:C,3,0)</f>
        <v>#N/A</v>
      </c>
      <c r="X1884" s="2" t="e">
        <f>VLOOKUP(G1884,'Cust Category'!A:C,2,0)</f>
        <v>#N/A</v>
      </c>
      <c r="Y1884" s="31" t="e">
        <f t="shared" si="148"/>
        <v>#N/A</v>
      </c>
      <c r="Z1884" t="e">
        <f t="shared" si="149"/>
        <v>#N/A</v>
      </c>
    </row>
    <row r="1885" spans="1:26" hidden="1">
      <c r="A1885" s="179"/>
      <c r="B1885" s="178"/>
      <c r="C1885" s="178"/>
      <c r="D1885" s="178"/>
      <c r="E1885" s="178"/>
      <c r="F1885" s="178"/>
      <c r="G1885" s="178"/>
      <c r="H1885" s="178"/>
      <c r="I1885" s="178"/>
      <c r="J1885" s="178"/>
      <c r="K1885" s="178"/>
      <c r="L1885" s="180"/>
      <c r="M1885" s="181"/>
      <c r="N1885" s="2" t="e">
        <f>VLOOKUP($J1885,'Material category'!B:D,2,0)</f>
        <v>#N/A</v>
      </c>
      <c r="O1885" s="123" t="e">
        <f>VLOOKUP(E1885,'Billing Type Category'!A:C,3,0)*$L1885</f>
        <v>#N/A</v>
      </c>
      <c r="P1885" s="123" t="e">
        <f>VLOOKUP($J1885,'Material category'!B:F,5,FALSE)*O1885</f>
        <v>#N/A</v>
      </c>
      <c r="Q1885" s="123" t="e">
        <f t="shared" si="145"/>
        <v>#N/A</v>
      </c>
      <c r="R1885" s="6" t="e">
        <f>VLOOKUP(E1885,'Billing Type Category'!A:C,3,0)*M1885</f>
        <v>#N/A</v>
      </c>
      <c r="S1885" s="6" t="e">
        <f>VLOOKUP($J1885,'Material category'!B:F,4,FALSE)*O1885</f>
        <v>#N/A</v>
      </c>
      <c r="T1885" s="6" t="e">
        <f t="shared" si="146"/>
        <v>#N/A</v>
      </c>
      <c r="U1885" s="6" t="e">
        <f t="shared" si="147"/>
        <v>#N/A</v>
      </c>
      <c r="V1885" s="2" t="e">
        <f>VLOOKUP($J1885,'Material category'!B:D,3,0)</f>
        <v>#N/A</v>
      </c>
      <c r="W1885" s="2" t="e">
        <f>VLOOKUP(G1885,'Cust Category'!A:C,3,0)</f>
        <v>#N/A</v>
      </c>
      <c r="X1885" s="2" t="e">
        <f>VLOOKUP(G1885,'Cust Category'!A:C,2,0)</f>
        <v>#N/A</v>
      </c>
      <c r="Y1885" s="31" t="e">
        <f t="shared" si="148"/>
        <v>#N/A</v>
      </c>
      <c r="Z1885" t="e">
        <f t="shared" si="149"/>
        <v>#N/A</v>
      </c>
    </row>
    <row r="1886" spans="1:26" hidden="1">
      <c r="A1886" s="179"/>
      <c r="B1886" s="178"/>
      <c r="C1886" s="178"/>
      <c r="D1886" s="178"/>
      <c r="E1886" s="178"/>
      <c r="F1886" s="178"/>
      <c r="G1886" s="178"/>
      <c r="H1886" s="178"/>
      <c r="I1886" s="178"/>
      <c r="J1886" s="178"/>
      <c r="K1886" s="178"/>
      <c r="L1886" s="180"/>
      <c r="M1886" s="181"/>
      <c r="N1886" s="2" t="e">
        <f>VLOOKUP($J1886,'Material category'!B:D,2,0)</f>
        <v>#N/A</v>
      </c>
      <c r="O1886" s="123" t="e">
        <f>VLOOKUP(E1886,'Billing Type Category'!A:C,3,0)*$L1886</f>
        <v>#N/A</v>
      </c>
      <c r="P1886" s="123" t="e">
        <f>VLOOKUP($J1886,'Material category'!B:F,5,FALSE)*O1886</f>
        <v>#N/A</v>
      </c>
      <c r="Q1886" s="123" t="e">
        <f t="shared" si="145"/>
        <v>#N/A</v>
      </c>
      <c r="R1886" s="6" t="e">
        <f>VLOOKUP(E1886,'Billing Type Category'!A:C,3,0)*M1886</f>
        <v>#N/A</v>
      </c>
      <c r="S1886" s="6" t="e">
        <f>VLOOKUP($J1886,'Material category'!B:F,4,FALSE)*O1886</f>
        <v>#N/A</v>
      </c>
      <c r="T1886" s="6" t="e">
        <f t="shared" si="146"/>
        <v>#N/A</v>
      </c>
      <c r="U1886" s="6" t="e">
        <f t="shared" si="147"/>
        <v>#N/A</v>
      </c>
      <c r="V1886" s="2" t="e">
        <f>VLOOKUP($J1886,'Material category'!B:D,3,0)</f>
        <v>#N/A</v>
      </c>
      <c r="W1886" s="2" t="e">
        <f>VLOOKUP(G1886,'Cust Category'!A:C,3,0)</f>
        <v>#N/A</v>
      </c>
      <c r="X1886" s="2" t="e">
        <f>VLOOKUP(G1886,'Cust Category'!A:C,2,0)</f>
        <v>#N/A</v>
      </c>
      <c r="Y1886" s="31" t="e">
        <f t="shared" si="148"/>
        <v>#N/A</v>
      </c>
      <c r="Z1886" t="e">
        <f t="shared" si="149"/>
        <v>#N/A</v>
      </c>
    </row>
    <row r="1887" spans="1:26" hidden="1">
      <c r="A1887" s="179"/>
      <c r="B1887" s="178"/>
      <c r="C1887" s="178"/>
      <c r="D1887" s="178"/>
      <c r="E1887" s="178"/>
      <c r="F1887" s="178"/>
      <c r="G1887" s="178"/>
      <c r="H1887" s="178"/>
      <c r="I1887" s="178"/>
      <c r="J1887" s="178"/>
      <c r="K1887" s="178"/>
      <c r="L1887" s="180"/>
      <c r="M1887" s="181"/>
      <c r="N1887" s="2" t="e">
        <f>VLOOKUP($J1887,'Material category'!B:D,2,0)</f>
        <v>#N/A</v>
      </c>
      <c r="O1887" s="123" t="e">
        <f>VLOOKUP(E1887,'Billing Type Category'!A:C,3,0)*$L1887</f>
        <v>#N/A</v>
      </c>
      <c r="P1887" s="123" t="e">
        <f>VLOOKUP($J1887,'Material category'!B:F,5,FALSE)*O1887</f>
        <v>#N/A</v>
      </c>
      <c r="Q1887" s="123" t="e">
        <f t="shared" si="145"/>
        <v>#N/A</v>
      </c>
      <c r="R1887" s="6" t="e">
        <f>VLOOKUP(E1887,'Billing Type Category'!A:C,3,0)*M1887</f>
        <v>#N/A</v>
      </c>
      <c r="S1887" s="6" t="e">
        <f>VLOOKUP($J1887,'Material category'!B:F,4,FALSE)*O1887</f>
        <v>#N/A</v>
      </c>
      <c r="T1887" s="6" t="e">
        <f t="shared" si="146"/>
        <v>#N/A</v>
      </c>
      <c r="U1887" s="6" t="e">
        <f t="shared" si="147"/>
        <v>#N/A</v>
      </c>
      <c r="V1887" s="2" t="e">
        <f>VLOOKUP($J1887,'Material category'!B:D,3,0)</f>
        <v>#N/A</v>
      </c>
      <c r="W1887" s="2" t="e">
        <f>VLOOKUP(G1887,'Cust Category'!A:C,3,0)</f>
        <v>#N/A</v>
      </c>
      <c r="X1887" s="2" t="e">
        <f>VLOOKUP(G1887,'Cust Category'!A:C,2,0)</f>
        <v>#N/A</v>
      </c>
      <c r="Y1887" s="31" t="e">
        <f t="shared" si="148"/>
        <v>#N/A</v>
      </c>
      <c r="Z1887" t="e">
        <f t="shared" si="149"/>
        <v>#N/A</v>
      </c>
    </row>
    <row r="1888" spans="1:26" hidden="1">
      <c r="A1888" s="179"/>
      <c r="B1888" s="178"/>
      <c r="C1888" s="178"/>
      <c r="D1888" s="178"/>
      <c r="E1888" s="178"/>
      <c r="F1888" s="178"/>
      <c r="G1888" s="178"/>
      <c r="H1888" s="178"/>
      <c r="I1888" s="178"/>
      <c r="J1888" s="178"/>
      <c r="K1888" s="178"/>
      <c r="L1888" s="180"/>
      <c r="M1888" s="181"/>
      <c r="N1888" s="2" t="e">
        <f>VLOOKUP($J1888,'Material category'!B:D,2,0)</f>
        <v>#N/A</v>
      </c>
      <c r="O1888" s="123" t="e">
        <f>VLOOKUP(E1888,'Billing Type Category'!A:C,3,0)*$L1888</f>
        <v>#N/A</v>
      </c>
      <c r="P1888" s="123" t="e">
        <f>VLOOKUP($J1888,'Material category'!B:F,5,FALSE)*O1888</f>
        <v>#N/A</v>
      </c>
      <c r="Q1888" s="123" t="e">
        <f t="shared" si="145"/>
        <v>#N/A</v>
      </c>
      <c r="R1888" s="6" t="e">
        <f>VLOOKUP(E1888,'Billing Type Category'!A:C,3,0)*M1888</f>
        <v>#N/A</v>
      </c>
      <c r="S1888" s="6" t="e">
        <f>VLOOKUP($J1888,'Material category'!B:F,4,FALSE)*O1888</f>
        <v>#N/A</v>
      </c>
      <c r="T1888" s="6" t="e">
        <f t="shared" si="146"/>
        <v>#N/A</v>
      </c>
      <c r="U1888" s="6" t="e">
        <f t="shared" si="147"/>
        <v>#N/A</v>
      </c>
      <c r="V1888" s="2" t="e">
        <f>VLOOKUP($J1888,'Material category'!B:D,3,0)</f>
        <v>#N/A</v>
      </c>
      <c r="W1888" s="2" t="e">
        <f>VLOOKUP(G1888,'Cust Category'!A:C,3,0)</f>
        <v>#N/A</v>
      </c>
      <c r="X1888" s="2" t="e">
        <f>VLOOKUP(G1888,'Cust Category'!A:C,2,0)</f>
        <v>#N/A</v>
      </c>
      <c r="Y1888" s="31" t="e">
        <f t="shared" si="148"/>
        <v>#N/A</v>
      </c>
      <c r="Z1888" t="e">
        <f t="shared" si="149"/>
        <v>#N/A</v>
      </c>
    </row>
    <row r="1889" spans="1:26" hidden="1">
      <c r="A1889" s="179"/>
      <c r="B1889" s="178"/>
      <c r="C1889" s="178"/>
      <c r="D1889" s="178"/>
      <c r="E1889" s="178"/>
      <c r="F1889" s="178"/>
      <c r="G1889" s="178"/>
      <c r="H1889" s="178"/>
      <c r="I1889" s="178"/>
      <c r="J1889" s="178"/>
      <c r="K1889" s="178"/>
      <c r="L1889" s="180"/>
      <c r="M1889" s="181"/>
      <c r="N1889" s="2" t="e">
        <f>VLOOKUP($J1889,'Material category'!B:D,2,0)</f>
        <v>#N/A</v>
      </c>
      <c r="O1889" s="123" t="e">
        <f>VLOOKUP(E1889,'Billing Type Category'!A:C,3,0)*$L1889</f>
        <v>#N/A</v>
      </c>
      <c r="P1889" s="123" t="e">
        <f>VLOOKUP($J1889,'Material category'!B:F,5,FALSE)*O1889</f>
        <v>#N/A</v>
      </c>
      <c r="Q1889" s="123" t="e">
        <f t="shared" si="145"/>
        <v>#N/A</v>
      </c>
      <c r="R1889" s="6" t="e">
        <f>VLOOKUP(E1889,'Billing Type Category'!A:C,3,0)*M1889</f>
        <v>#N/A</v>
      </c>
      <c r="S1889" s="6" t="e">
        <f>VLOOKUP($J1889,'Material category'!B:F,4,FALSE)*O1889</f>
        <v>#N/A</v>
      </c>
      <c r="T1889" s="6" t="e">
        <f t="shared" si="146"/>
        <v>#N/A</v>
      </c>
      <c r="U1889" s="6" t="e">
        <f t="shared" si="147"/>
        <v>#N/A</v>
      </c>
      <c r="V1889" s="2" t="e">
        <f>VLOOKUP($J1889,'Material category'!B:D,3,0)</f>
        <v>#N/A</v>
      </c>
      <c r="W1889" s="2" t="e">
        <f>VLOOKUP(G1889,'Cust Category'!A:C,3,0)</f>
        <v>#N/A</v>
      </c>
      <c r="X1889" s="2" t="e">
        <f>VLOOKUP(G1889,'Cust Category'!A:C,2,0)</f>
        <v>#N/A</v>
      </c>
      <c r="Y1889" s="31" t="e">
        <f t="shared" si="148"/>
        <v>#N/A</v>
      </c>
      <c r="Z1889" t="e">
        <f t="shared" si="149"/>
        <v>#N/A</v>
      </c>
    </row>
    <row r="1890" spans="1:26" hidden="1">
      <c r="A1890" s="179"/>
      <c r="B1890" s="178"/>
      <c r="C1890" s="178"/>
      <c r="D1890" s="178"/>
      <c r="E1890" s="178"/>
      <c r="F1890" s="178"/>
      <c r="G1890" s="178"/>
      <c r="H1890" s="178"/>
      <c r="I1890" s="178"/>
      <c r="J1890" s="178"/>
      <c r="K1890" s="178"/>
      <c r="L1890" s="180"/>
      <c r="M1890" s="181"/>
      <c r="N1890" s="2" t="e">
        <f>VLOOKUP($J1890,'Material category'!B:D,2,0)</f>
        <v>#N/A</v>
      </c>
      <c r="O1890" s="123" t="e">
        <f>VLOOKUP(E1890,'Billing Type Category'!A:C,3,0)*$L1890</f>
        <v>#N/A</v>
      </c>
      <c r="P1890" s="123" t="e">
        <f>VLOOKUP($J1890,'Material category'!B:F,5,FALSE)*O1890</f>
        <v>#N/A</v>
      </c>
      <c r="Q1890" s="123" t="e">
        <f t="shared" si="145"/>
        <v>#N/A</v>
      </c>
      <c r="R1890" s="6" t="e">
        <f>VLOOKUP(E1890,'Billing Type Category'!A:C,3,0)*M1890</f>
        <v>#N/A</v>
      </c>
      <c r="S1890" s="6" t="e">
        <f>VLOOKUP($J1890,'Material category'!B:F,4,FALSE)*O1890</f>
        <v>#N/A</v>
      </c>
      <c r="T1890" s="6" t="e">
        <f t="shared" si="146"/>
        <v>#N/A</v>
      </c>
      <c r="U1890" s="6" t="e">
        <f t="shared" si="147"/>
        <v>#N/A</v>
      </c>
      <c r="V1890" s="2" t="e">
        <f>VLOOKUP($J1890,'Material category'!B:D,3,0)</f>
        <v>#N/A</v>
      </c>
      <c r="W1890" s="2" t="e">
        <f>VLOOKUP(G1890,'Cust Category'!A:C,3,0)</f>
        <v>#N/A</v>
      </c>
      <c r="X1890" s="2" t="e">
        <f>VLOOKUP(G1890,'Cust Category'!A:C,2,0)</f>
        <v>#N/A</v>
      </c>
      <c r="Y1890" s="31" t="e">
        <f t="shared" si="148"/>
        <v>#N/A</v>
      </c>
      <c r="Z1890" t="e">
        <f t="shared" si="149"/>
        <v>#N/A</v>
      </c>
    </row>
    <row r="1891" spans="1:26" hidden="1">
      <c r="A1891" s="179"/>
      <c r="B1891" s="178"/>
      <c r="C1891" s="178"/>
      <c r="D1891" s="178"/>
      <c r="E1891" s="178"/>
      <c r="F1891" s="178"/>
      <c r="G1891" s="178"/>
      <c r="H1891" s="178"/>
      <c r="I1891" s="178"/>
      <c r="J1891" s="178"/>
      <c r="K1891" s="178"/>
      <c r="L1891" s="180"/>
      <c r="M1891" s="181"/>
      <c r="N1891" s="2" t="e">
        <f>VLOOKUP($J1891,'Material category'!B:D,2,0)</f>
        <v>#N/A</v>
      </c>
      <c r="O1891" s="123" t="e">
        <f>VLOOKUP(E1891,'Billing Type Category'!A:C,3,0)*$L1891</f>
        <v>#N/A</v>
      </c>
      <c r="P1891" s="123" t="e">
        <f>VLOOKUP($J1891,'Material category'!B:F,5,FALSE)*O1891</f>
        <v>#N/A</v>
      </c>
      <c r="Q1891" s="123" t="e">
        <f t="shared" si="145"/>
        <v>#N/A</v>
      </c>
      <c r="R1891" s="6" t="e">
        <f>VLOOKUP(E1891,'Billing Type Category'!A:C,3,0)*M1891</f>
        <v>#N/A</v>
      </c>
      <c r="S1891" s="6" t="e">
        <f>VLOOKUP($J1891,'Material category'!B:F,4,FALSE)*O1891</f>
        <v>#N/A</v>
      </c>
      <c r="T1891" s="6" t="e">
        <f t="shared" si="146"/>
        <v>#N/A</v>
      </c>
      <c r="U1891" s="6" t="e">
        <f t="shared" si="147"/>
        <v>#N/A</v>
      </c>
      <c r="V1891" s="2" t="e">
        <f>VLOOKUP($J1891,'Material category'!B:D,3,0)</f>
        <v>#N/A</v>
      </c>
      <c r="W1891" s="2" t="e">
        <f>VLOOKUP(G1891,'Cust Category'!A:C,3,0)</f>
        <v>#N/A</v>
      </c>
      <c r="X1891" s="2" t="e">
        <f>VLOOKUP(G1891,'Cust Category'!A:C,2,0)</f>
        <v>#N/A</v>
      </c>
      <c r="Y1891" s="31" t="e">
        <f t="shared" si="148"/>
        <v>#N/A</v>
      </c>
      <c r="Z1891" t="e">
        <f t="shared" si="149"/>
        <v>#N/A</v>
      </c>
    </row>
    <row r="1892" spans="1:26" hidden="1">
      <c r="A1892" s="179"/>
      <c r="B1892" s="178"/>
      <c r="C1892" s="178"/>
      <c r="D1892" s="178"/>
      <c r="E1892" s="178"/>
      <c r="F1892" s="178"/>
      <c r="G1892" s="178"/>
      <c r="H1892" s="178"/>
      <c r="I1892" s="178"/>
      <c r="J1892" s="178"/>
      <c r="K1892" s="178"/>
      <c r="L1892" s="180"/>
      <c r="M1892" s="181"/>
      <c r="N1892" s="2" t="e">
        <f>VLOOKUP($J1892,'Material category'!B:D,2,0)</f>
        <v>#N/A</v>
      </c>
      <c r="O1892" s="123" t="e">
        <f>VLOOKUP(E1892,'Billing Type Category'!A:C,3,0)*$L1892</f>
        <v>#N/A</v>
      </c>
      <c r="P1892" s="123" t="e">
        <f>VLOOKUP($J1892,'Material category'!B:F,5,FALSE)*O1892</f>
        <v>#N/A</v>
      </c>
      <c r="Q1892" s="123" t="e">
        <f t="shared" si="145"/>
        <v>#N/A</v>
      </c>
      <c r="R1892" s="6" t="e">
        <f>VLOOKUP(E1892,'Billing Type Category'!A:C,3,0)*M1892</f>
        <v>#N/A</v>
      </c>
      <c r="S1892" s="6" t="e">
        <f>VLOOKUP($J1892,'Material category'!B:F,4,FALSE)*O1892</f>
        <v>#N/A</v>
      </c>
      <c r="T1892" s="6" t="e">
        <f t="shared" si="146"/>
        <v>#N/A</v>
      </c>
      <c r="U1892" s="6" t="e">
        <f t="shared" si="147"/>
        <v>#N/A</v>
      </c>
      <c r="V1892" s="2" t="e">
        <f>VLOOKUP($J1892,'Material category'!B:D,3,0)</f>
        <v>#N/A</v>
      </c>
      <c r="W1892" s="2" t="e">
        <f>VLOOKUP(G1892,'Cust Category'!A:C,3,0)</f>
        <v>#N/A</v>
      </c>
      <c r="X1892" s="2" t="e">
        <f>VLOOKUP(G1892,'Cust Category'!A:C,2,0)</f>
        <v>#N/A</v>
      </c>
      <c r="Y1892" s="31" t="e">
        <f t="shared" si="148"/>
        <v>#N/A</v>
      </c>
      <c r="Z1892" t="e">
        <f t="shared" si="149"/>
        <v>#N/A</v>
      </c>
    </row>
    <row r="1893" spans="1:26" hidden="1">
      <c r="A1893" s="179"/>
      <c r="B1893" s="178"/>
      <c r="C1893" s="178"/>
      <c r="D1893" s="178"/>
      <c r="E1893" s="178"/>
      <c r="F1893" s="178"/>
      <c r="G1893" s="178"/>
      <c r="H1893" s="178"/>
      <c r="I1893" s="178"/>
      <c r="J1893" s="178"/>
      <c r="K1893" s="178"/>
      <c r="L1893" s="180"/>
      <c r="M1893" s="181"/>
      <c r="N1893" s="2" t="e">
        <f>VLOOKUP($J1893,'Material category'!B:D,2,0)</f>
        <v>#N/A</v>
      </c>
      <c r="O1893" s="123" t="e">
        <f>VLOOKUP(E1893,'Billing Type Category'!A:C,3,0)*$L1893</f>
        <v>#N/A</v>
      </c>
      <c r="P1893" s="123" t="e">
        <f>VLOOKUP($J1893,'Material category'!B:F,5,FALSE)*O1893</f>
        <v>#N/A</v>
      </c>
      <c r="Q1893" s="123" t="e">
        <f t="shared" si="145"/>
        <v>#N/A</v>
      </c>
      <c r="R1893" s="6" t="e">
        <f>VLOOKUP(E1893,'Billing Type Category'!A:C,3,0)*M1893</f>
        <v>#N/A</v>
      </c>
      <c r="S1893" s="6" t="e">
        <f>VLOOKUP($J1893,'Material category'!B:F,4,FALSE)*O1893</f>
        <v>#N/A</v>
      </c>
      <c r="T1893" s="6" t="e">
        <f t="shared" si="146"/>
        <v>#N/A</v>
      </c>
      <c r="U1893" s="6" t="e">
        <f t="shared" si="147"/>
        <v>#N/A</v>
      </c>
      <c r="V1893" s="2" t="e">
        <f>VLOOKUP($J1893,'Material category'!B:D,3,0)</f>
        <v>#N/A</v>
      </c>
      <c r="W1893" s="2" t="e">
        <f>VLOOKUP(G1893,'Cust Category'!A:C,3,0)</f>
        <v>#N/A</v>
      </c>
      <c r="X1893" s="2" t="e">
        <f>VLOOKUP(G1893,'Cust Category'!A:C,2,0)</f>
        <v>#N/A</v>
      </c>
      <c r="Y1893" s="31" t="e">
        <f t="shared" si="148"/>
        <v>#N/A</v>
      </c>
      <c r="Z1893" t="e">
        <f t="shared" si="149"/>
        <v>#N/A</v>
      </c>
    </row>
    <row r="1894" spans="1:26" hidden="1">
      <c r="A1894" s="179"/>
      <c r="B1894" s="178"/>
      <c r="C1894" s="178"/>
      <c r="D1894" s="178"/>
      <c r="E1894" s="178"/>
      <c r="F1894" s="178"/>
      <c r="G1894" s="178"/>
      <c r="H1894" s="178"/>
      <c r="I1894" s="178"/>
      <c r="J1894" s="178"/>
      <c r="K1894" s="178"/>
      <c r="L1894" s="180"/>
      <c r="M1894" s="181"/>
      <c r="N1894" s="2" t="e">
        <f>VLOOKUP($J1894,'Material category'!B:D,2,0)</f>
        <v>#N/A</v>
      </c>
      <c r="O1894" s="123" t="e">
        <f>VLOOKUP(E1894,'Billing Type Category'!A:C,3,0)*$L1894</f>
        <v>#N/A</v>
      </c>
      <c r="P1894" s="123" t="e">
        <f>VLOOKUP($J1894,'Material category'!B:F,5,FALSE)*O1894</f>
        <v>#N/A</v>
      </c>
      <c r="Q1894" s="123" t="e">
        <f t="shared" si="145"/>
        <v>#N/A</v>
      </c>
      <c r="R1894" s="6" t="e">
        <f>VLOOKUP(E1894,'Billing Type Category'!A:C,3,0)*M1894</f>
        <v>#N/A</v>
      </c>
      <c r="S1894" s="6" t="e">
        <f>VLOOKUP($J1894,'Material category'!B:F,4,FALSE)*O1894</f>
        <v>#N/A</v>
      </c>
      <c r="T1894" s="6" t="e">
        <f t="shared" si="146"/>
        <v>#N/A</v>
      </c>
      <c r="U1894" s="6" t="e">
        <f t="shared" si="147"/>
        <v>#N/A</v>
      </c>
      <c r="V1894" s="2" t="e">
        <f>VLOOKUP($J1894,'Material category'!B:D,3,0)</f>
        <v>#N/A</v>
      </c>
      <c r="W1894" s="2" t="e">
        <f>VLOOKUP(G1894,'Cust Category'!A:C,3,0)</f>
        <v>#N/A</v>
      </c>
      <c r="X1894" s="2" t="e">
        <f>VLOOKUP(G1894,'Cust Category'!A:C,2,0)</f>
        <v>#N/A</v>
      </c>
      <c r="Y1894" s="31" t="e">
        <f t="shared" si="148"/>
        <v>#N/A</v>
      </c>
      <c r="Z1894" t="e">
        <f t="shared" si="149"/>
        <v>#N/A</v>
      </c>
    </row>
    <row r="1895" spans="1:26" hidden="1">
      <c r="A1895" s="179"/>
      <c r="B1895" s="178"/>
      <c r="C1895" s="178"/>
      <c r="D1895" s="178"/>
      <c r="E1895" s="178"/>
      <c r="F1895" s="178"/>
      <c r="G1895" s="178"/>
      <c r="H1895" s="178"/>
      <c r="I1895" s="178"/>
      <c r="J1895" s="178"/>
      <c r="K1895" s="178"/>
      <c r="L1895" s="180"/>
      <c r="M1895" s="181"/>
      <c r="N1895" s="2" t="e">
        <f>VLOOKUP($J1895,'Material category'!B:D,2,0)</f>
        <v>#N/A</v>
      </c>
      <c r="O1895" s="123" t="e">
        <f>VLOOKUP(E1895,'Billing Type Category'!A:C,3,0)*$L1895</f>
        <v>#N/A</v>
      </c>
      <c r="P1895" s="123" t="e">
        <f>VLOOKUP($J1895,'Material category'!B:F,5,FALSE)*O1895</f>
        <v>#N/A</v>
      </c>
      <c r="Q1895" s="123" t="e">
        <f t="shared" si="145"/>
        <v>#N/A</v>
      </c>
      <c r="R1895" s="6" t="e">
        <f>VLOOKUP(E1895,'Billing Type Category'!A:C,3,0)*M1895</f>
        <v>#N/A</v>
      </c>
      <c r="S1895" s="6" t="e">
        <f>VLOOKUP($J1895,'Material category'!B:F,4,FALSE)*O1895</f>
        <v>#N/A</v>
      </c>
      <c r="T1895" s="6" t="e">
        <f t="shared" si="146"/>
        <v>#N/A</v>
      </c>
      <c r="U1895" s="6" t="e">
        <f t="shared" si="147"/>
        <v>#N/A</v>
      </c>
      <c r="V1895" s="2" t="e">
        <f>VLOOKUP($J1895,'Material category'!B:D,3,0)</f>
        <v>#N/A</v>
      </c>
      <c r="W1895" s="2" t="e">
        <f>VLOOKUP(G1895,'Cust Category'!A:C,3,0)</f>
        <v>#N/A</v>
      </c>
      <c r="X1895" s="2" t="e">
        <f>VLOOKUP(G1895,'Cust Category'!A:C,2,0)</f>
        <v>#N/A</v>
      </c>
      <c r="Y1895" s="31" t="e">
        <f t="shared" si="148"/>
        <v>#N/A</v>
      </c>
      <c r="Z1895" t="e">
        <f t="shared" si="149"/>
        <v>#N/A</v>
      </c>
    </row>
    <row r="1896" spans="1:26" hidden="1">
      <c r="A1896" s="179"/>
      <c r="B1896" s="178"/>
      <c r="C1896" s="178"/>
      <c r="D1896" s="178"/>
      <c r="E1896" s="178"/>
      <c r="F1896" s="178"/>
      <c r="G1896" s="178"/>
      <c r="H1896" s="178"/>
      <c r="I1896" s="178"/>
      <c r="J1896" s="178"/>
      <c r="K1896" s="178"/>
      <c r="L1896" s="180"/>
      <c r="M1896" s="181"/>
      <c r="N1896" s="2" t="e">
        <f>VLOOKUP($J1896,'Material category'!B:D,2,0)</f>
        <v>#N/A</v>
      </c>
      <c r="O1896" s="123" t="e">
        <f>VLOOKUP(E1896,'Billing Type Category'!A:C,3,0)*$L1896</f>
        <v>#N/A</v>
      </c>
      <c r="P1896" s="123" t="e">
        <f>VLOOKUP($J1896,'Material category'!B:F,5,FALSE)*O1896</f>
        <v>#N/A</v>
      </c>
      <c r="Q1896" s="123" t="e">
        <f t="shared" si="145"/>
        <v>#N/A</v>
      </c>
      <c r="R1896" s="6" t="e">
        <f>VLOOKUP(E1896,'Billing Type Category'!A:C,3,0)*M1896</f>
        <v>#N/A</v>
      </c>
      <c r="S1896" s="6" t="e">
        <f>VLOOKUP($J1896,'Material category'!B:F,4,FALSE)*O1896</f>
        <v>#N/A</v>
      </c>
      <c r="T1896" s="6" t="e">
        <f t="shared" si="146"/>
        <v>#N/A</v>
      </c>
      <c r="U1896" s="6" t="e">
        <f t="shared" si="147"/>
        <v>#N/A</v>
      </c>
      <c r="V1896" s="2" t="e">
        <f>VLOOKUP($J1896,'Material category'!B:D,3,0)</f>
        <v>#N/A</v>
      </c>
      <c r="W1896" s="2" t="e">
        <f>VLOOKUP(G1896,'Cust Category'!A:C,3,0)</f>
        <v>#N/A</v>
      </c>
      <c r="X1896" s="2" t="e">
        <f>VLOOKUP(G1896,'Cust Category'!A:C,2,0)</f>
        <v>#N/A</v>
      </c>
      <c r="Y1896" s="31" t="e">
        <f t="shared" si="148"/>
        <v>#N/A</v>
      </c>
      <c r="Z1896" t="e">
        <f t="shared" si="149"/>
        <v>#N/A</v>
      </c>
    </row>
    <row r="1897" spans="1:26" hidden="1">
      <c r="A1897" s="179"/>
      <c r="B1897" s="178"/>
      <c r="C1897" s="178"/>
      <c r="D1897" s="178"/>
      <c r="E1897" s="178"/>
      <c r="F1897" s="178"/>
      <c r="G1897" s="178"/>
      <c r="H1897" s="178"/>
      <c r="I1897" s="178"/>
      <c r="J1897" s="178"/>
      <c r="K1897" s="178"/>
      <c r="L1897" s="180"/>
      <c r="M1897" s="181"/>
      <c r="N1897" s="2" t="e">
        <f>VLOOKUP($J1897,'Material category'!B:D,2,0)</f>
        <v>#N/A</v>
      </c>
      <c r="O1897" s="123" t="e">
        <f>VLOOKUP(E1897,'Billing Type Category'!A:C,3,0)*$L1897</f>
        <v>#N/A</v>
      </c>
      <c r="P1897" s="123" t="e">
        <f>VLOOKUP($J1897,'Material category'!B:F,5,FALSE)*O1897</f>
        <v>#N/A</v>
      </c>
      <c r="Q1897" s="123" t="e">
        <f t="shared" si="145"/>
        <v>#N/A</v>
      </c>
      <c r="R1897" s="6" t="e">
        <f>VLOOKUP(E1897,'Billing Type Category'!A:C,3,0)*M1897</f>
        <v>#N/A</v>
      </c>
      <c r="S1897" s="6" t="e">
        <f>VLOOKUP($J1897,'Material category'!B:F,4,FALSE)*O1897</f>
        <v>#N/A</v>
      </c>
      <c r="T1897" s="6" t="e">
        <f t="shared" si="146"/>
        <v>#N/A</v>
      </c>
      <c r="U1897" s="6" t="e">
        <f t="shared" si="147"/>
        <v>#N/A</v>
      </c>
      <c r="V1897" s="2" t="e">
        <f>VLOOKUP($J1897,'Material category'!B:D,3,0)</f>
        <v>#N/A</v>
      </c>
      <c r="W1897" s="2" t="e">
        <f>VLOOKUP(G1897,'Cust Category'!A:C,3,0)</f>
        <v>#N/A</v>
      </c>
      <c r="X1897" s="2" t="e">
        <f>VLOOKUP(G1897,'Cust Category'!A:C,2,0)</f>
        <v>#N/A</v>
      </c>
      <c r="Y1897" s="31" t="e">
        <f t="shared" si="148"/>
        <v>#N/A</v>
      </c>
      <c r="Z1897" t="e">
        <f t="shared" si="149"/>
        <v>#N/A</v>
      </c>
    </row>
    <row r="1898" spans="1:26" hidden="1">
      <c r="A1898" s="179"/>
      <c r="B1898" s="178"/>
      <c r="C1898" s="178"/>
      <c r="D1898" s="178"/>
      <c r="E1898" s="178"/>
      <c r="F1898" s="178"/>
      <c r="G1898" s="178"/>
      <c r="H1898" s="178"/>
      <c r="I1898" s="178"/>
      <c r="J1898" s="178"/>
      <c r="K1898" s="178"/>
      <c r="L1898" s="180"/>
      <c r="M1898" s="181"/>
      <c r="N1898" s="2" t="e">
        <f>VLOOKUP($J1898,'Material category'!B:D,2,0)</f>
        <v>#N/A</v>
      </c>
      <c r="O1898" s="123" t="e">
        <f>VLOOKUP(E1898,'Billing Type Category'!A:C,3,0)*$L1898</f>
        <v>#N/A</v>
      </c>
      <c r="P1898" s="123" t="e">
        <f>VLOOKUP($J1898,'Material category'!B:F,5,FALSE)*O1898</f>
        <v>#N/A</v>
      </c>
      <c r="Q1898" s="123" t="e">
        <f t="shared" si="145"/>
        <v>#N/A</v>
      </c>
      <c r="R1898" s="6" t="e">
        <f>VLOOKUP(E1898,'Billing Type Category'!A:C,3,0)*M1898</f>
        <v>#N/A</v>
      </c>
      <c r="S1898" s="6" t="e">
        <f>VLOOKUP($J1898,'Material category'!B:F,4,FALSE)*O1898</f>
        <v>#N/A</v>
      </c>
      <c r="T1898" s="6" t="e">
        <f t="shared" si="146"/>
        <v>#N/A</v>
      </c>
      <c r="U1898" s="6" t="e">
        <f t="shared" si="147"/>
        <v>#N/A</v>
      </c>
      <c r="V1898" s="2" t="e">
        <f>VLOOKUP($J1898,'Material category'!B:D,3,0)</f>
        <v>#N/A</v>
      </c>
      <c r="W1898" s="2" t="e">
        <f>VLOOKUP(G1898,'Cust Category'!A:C,3,0)</f>
        <v>#N/A</v>
      </c>
      <c r="X1898" s="2" t="e">
        <f>VLOOKUP(G1898,'Cust Category'!A:C,2,0)</f>
        <v>#N/A</v>
      </c>
      <c r="Y1898" s="31" t="e">
        <f t="shared" si="148"/>
        <v>#N/A</v>
      </c>
      <c r="Z1898" t="e">
        <f t="shared" si="149"/>
        <v>#N/A</v>
      </c>
    </row>
    <row r="1899" spans="1:26" hidden="1">
      <c r="A1899" s="179"/>
      <c r="B1899" s="178"/>
      <c r="C1899" s="178"/>
      <c r="D1899" s="178"/>
      <c r="E1899" s="178"/>
      <c r="F1899" s="178"/>
      <c r="G1899" s="178"/>
      <c r="H1899" s="178"/>
      <c r="I1899" s="178"/>
      <c r="J1899" s="178"/>
      <c r="K1899" s="178"/>
      <c r="L1899" s="180"/>
      <c r="M1899" s="181"/>
      <c r="N1899" s="2" t="e">
        <f>VLOOKUP($J1899,'Material category'!B:D,2,0)</f>
        <v>#N/A</v>
      </c>
      <c r="O1899" s="123" t="e">
        <f>VLOOKUP(E1899,'Billing Type Category'!A:C,3,0)*$L1899</f>
        <v>#N/A</v>
      </c>
      <c r="P1899" s="123" t="e">
        <f>VLOOKUP($J1899,'Material category'!B:F,5,FALSE)*O1899</f>
        <v>#N/A</v>
      </c>
      <c r="Q1899" s="123" t="e">
        <f t="shared" si="145"/>
        <v>#N/A</v>
      </c>
      <c r="R1899" s="6" t="e">
        <f>VLOOKUP(E1899,'Billing Type Category'!A:C,3,0)*M1899</f>
        <v>#N/A</v>
      </c>
      <c r="S1899" s="6" t="e">
        <f>VLOOKUP($J1899,'Material category'!B:F,4,FALSE)*O1899</f>
        <v>#N/A</v>
      </c>
      <c r="T1899" s="6" t="e">
        <f t="shared" si="146"/>
        <v>#N/A</v>
      </c>
      <c r="U1899" s="6" t="e">
        <f t="shared" si="147"/>
        <v>#N/A</v>
      </c>
      <c r="V1899" s="2" t="e">
        <f>VLOOKUP($J1899,'Material category'!B:D,3,0)</f>
        <v>#N/A</v>
      </c>
      <c r="W1899" s="2" t="e">
        <f>VLOOKUP(G1899,'Cust Category'!A:C,3,0)</f>
        <v>#N/A</v>
      </c>
      <c r="X1899" s="2" t="e">
        <f>VLOOKUP(G1899,'Cust Category'!A:C,2,0)</f>
        <v>#N/A</v>
      </c>
      <c r="Y1899" s="31" t="e">
        <f t="shared" si="148"/>
        <v>#N/A</v>
      </c>
      <c r="Z1899" t="e">
        <f t="shared" si="149"/>
        <v>#N/A</v>
      </c>
    </row>
    <row r="1900" spans="1:26" hidden="1">
      <c r="A1900" s="179"/>
      <c r="B1900" s="178"/>
      <c r="C1900" s="178"/>
      <c r="D1900" s="178"/>
      <c r="E1900" s="178"/>
      <c r="F1900" s="178"/>
      <c r="G1900" s="178"/>
      <c r="H1900" s="178"/>
      <c r="I1900" s="178"/>
      <c r="J1900" s="178"/>
      <c r="K1900" s="178"/>
      <c r="L1900" s="180"/>
      <c r="M1900" s="181"/>
      <c r="N1900" s="2" t="e">
        <f>VLOOKUP($J1900,'Material category'!B:D,2,0)</f>
        <v>#N/A</v>
      </c>
      <c r="O1900" s="123" t="e">
        <f>VLOOKUP(E1900,'Billing Type Category'!A:C,3,0)*$L1900</f>
        <v>#N/A</v>
      </c>
      <c r="P1900" s="123" t="e">
        <f>VLOOKUP($J1900,'Material category'!B:F,5,FALSE)*O1900</f>
        <v>#N/A</v>
      </c>
      <c r="Q1900" s="123" t="e">
        <f t="shared" si="145"/>
        <v>#N/A</v>
      </c>
      <c r="R1900" s="6" t="e">
        <f>VLOOKUP(E1900,'Billing Type Category'!A:C,3,0)*M1900</f>
        <v>#N/A</v>
      </c>
      <c r="S1900" s="6" t="e">
        <f>VLOOKUP($J1900,'Material category'!B:F,4,FALSE)*O1900</f>
        <v>#N/A</v>
      </c>
      <c r="T1900" s="6" t="e">
        <f t="shared" si="146"/>
        <v>#N/A</v>
      </c>
      <c r="U1900" s="6" t="e">
        <f t="shared" si="147"/>
        <v>#N/A</v>
      </c>
      <c r="V1900" s="2" t="e">
        <f>VLOOKUP($J1900,'Material category'!B:D,3,0)</f>
        <v>#N/A</v>
      </c>
      <c r="W1900" s="2" t="e">
        <f>VLOOKUP(G1900,'Cust Category'!A:C,3,0)</f>
        <v>#N/A</v>
      </c>
      <c r="X1900" s="2" t="e">
        <f>VLOOKUP(G1900,'Cust Category'!A:C,2,0)</f>
        <v>#N/A</v>
      </c>
      <c r="Y1900" s="31" t="e">
        <f t="shared" si="148"/>
        <v>#N/A</v>
      </c>
      <c r="Z1900" t="e">
        <f t="shared" si="149"/>
        <v>#N/A</v>
      </c>
    </row>
    <row r="1901" spans="1:26" hidden="1">
      <c r="A1901" s="179"/>
      <c r="B1901" s="178"/>
      <c r="C1901" s="178"/>
      <c r="D1901" s="178"/>
      <c r="E1901" s="178"/>
      <c r="F1901" s="178"/>
      <c r="G1901" s="178"/>
      <c r="H1901" s="178"/>
      <c r="I1901" s="178"/>
      <c r="J1901" s="178"/>
      <c r="K1901" s="178"/>
      <c r="L1901" s="180"/>
      <c r="M1901" s="181"/>
      <c r="N1901" s="2" t="e">
        <f>VLOOKUP($J1901,'Material category'!B:D,2,0)</f>
        <v>#N/A</v>
      </c>
      <c r="O1901" s="123" t="e">
        <f>VLOOKUP(E1901,'Billing Type Category'!A:C,3,0)*$L1901</f>
        <v>#N/A</v>
      </c>
      <c r="P1901" s="123" t="e">
        <f>VLOOKUP($J1901,'Material category'!B:F,5,FALSE)*O1901</f>
        <v>#N/A</v>
      </c>
      <c r="Q1901" s="123" t="e">
        <f t="shared" si="145"/>
        <v>#N/A</v>
      </c>
      <c r="R1901" s="6" t="e">
        <f>VLOOKUP(E1901,'Billing Type Category'!A:C,3,0)*M1901</f>
        <v>#N/A</v>
      </c>
      <c r="S1901" s="6" t="e">
        <f>VLOOKUP($J1901,'Material category'!B:F,4,FALSE)*O1901</f>
        <v>#N/A</v>
      </c>
      <c r="T1901" s="6" t="e">
        <f t="shared" si="146"/>
        <v>#N/A</v>
      </c>
      <c r="U1901" s="6" t="e">
        <f t="shared" si="147"/>
        <v>#N/A</v>
      </c>
      <c r="V1901" s="2" t="e">
        <f>VLOOKUP($J1901,'Material category'!B:D,3,0)</f>
        <v>#N/A</v>
      </c>
      <c r="W1901" s="2" t="e">
        <f>VLOOKUP(G1901,'Cust Category'!A:C,3,0)</f>
        <v>#N/A</v>
      </c>
      <c r="X1901" s="2" t="e">
        <f>VLOOKUP(G1901,'Cust Category'!A:C,2,0)</f>
        <v>#N/A</v>
      </c>
      <c r="Y1901" s="31" t="e">
        <f t="shared" si="148"/>
        <v>#N/A</v>
      </c>
      <c r="Z1901" t="e">
        <f t="shared" si="149"/>
        <v>#N/A</v>
      </c>
    </row>
    <row r="1902" spans="1:26" hidden="1">
      <c r="A1902" s="179"/>
      <c r="B1902" s="178"/>
      <c r="C1902" s="178"/>
      <c r="D1902" s="178"/>
      <c r="E1902" s="178"/>
      <c r="F1902" s="178"/>
      <c r="G1902" s="178"/>
      <c r="H1902" s="178"/>
      <c r="I1902" s="178"/>
      <c r="J1902" s="178"/>
      <c r="K1902" s="178"/>
      <c r="L1902" s="180"/>
      <c r="M1902" s="181"/>
      <c r="N1902" s="2" t="e">
        <f>VLOOKUP($J1902,'Material category'!B:D,2,0)</f>
        <v>#N/A</v>
      </c>
      <c r="O1902" s="123" t="e">
        <f>VLOOKUP(E1902,'Billing Type Category'!A:C,3,0)*$L1902</f>
        <v>#N/A</v>
      </c>
      <c r="P1902" s="123" t="e">
        <f>VLOOKUP($J1902,'Material category'!B:F,5,FALSE)*O1902</f>
        <v>#N/A</v>
      </c>
      <c r="Q1902" s="123" t="e">
        <f t="shared" si="145"/>
        <v>#N/A</v>
      </c>
      <c r="R1902" s="6" t="e">
        <f>VLOOKUP(E1902,'Billing Type Category'!A:C,3,0)*M1902</f>
        <v>#N/A</v>
      </c>
      <c r="S1902" s="6" t="e">
        <f>VLOOKUP($J1902,'Material category'!B:F,4,FALSE)*O1902</f>
        <v>#N/A</v>
      </c>
      <c r="T1902" s="6" t="e">
        <f t="shared" si="146"/>
        <v>#N/A</v>
      </c>
      <c r="U1902" s="6" t="e">
        <f t="shared" si="147"/>
        <v>#N/A</v>
      </c>
      <c r="V1902" s="2" t="e">
        <f>VLOOKUP($J1902,'Material category'!B:D,3,0)</f>
        <v>#N/A</v>
      </c>
      <c r="W1902" s="2" t="e">
        <f>VLOOKUP(G1902,'Cust Category'!A:C,3,0)</f>
        <v>#N/A</v>
      </c>
      <c r="X1902" s="2" t="e">
        <f>VLOOKUP(G1902,'Cust Category'!A:C,2,0)</f>
        <v>#N/A</v>
      </c>
      <c r="Y1902" s="31" t="e">
        <f t="shared" si="148"/>
        <v>#N/A</v>
      </c>
      <c r="Z1902" t="e">
        <f t="shared" si="149"/>
        <v>#N/A</v>
      </c>
    </row>
    <row r="1903" spans="1:26" hidden="1">
      <c r="A1903" s="179"/>
      <c r="B1903" s="178"/>
      <c r="C1903" s="178"/>
      <c r="D1903" s="178"/>
      <c r="E1903" s="178"/>
      <c r="F1903" s="178"/>
      <c r="G1903" s="178"/>
      <c r="H1903" s="178"/>
      <c r="I1903" s="178"/>
      <c r="J1903" s="178"/>
      <c r="K1903" s="178"/>
      <c r="L1903" s="180"/>
      <c r="M1903" s="181"/>
      <c r="N1903" s="2" t="e">
        <f>VLOOKUP($J1903,'Material category'!B:D,2,0)</f>
        <v>#N/A</v>
      </c>
      <c r="O1903" s="123" t="e">
        <f>VLOOKUP(E1903,'Billing Type Category'!A:C,3,0)*$L1903</f>
        <v>#N/A</v>
      </c>
      <c r="P1903" s="123" t="e">
        <f>VLOOKUP($J1903,'Material category'!B:F,5,FALSE)*O1903</f>
        <v>#N/A</v>
      </c>
      <c r="Q1903" s="123" t="e">
        <f t="shared" si="145"/>
        <v>#N/A</v>
      </c>
      <c r="R1903" s="6" t="e">
        <f>VLOOKUP(E1903,'Billing Type Category'!A:C,3,0)*M1903</f>
        <v>#N/A</v>
      </c>
      <c r="S1903" s="6" t="e">
        <f>VLOOKUP($J1903,'Material category'!B:F,4,FALSE)*O1903</f>
        <v>#N/A</v>
      </c>
      <c r="T1903" s="6" t="e">
        <f t="shared" si="146"/>
        <v>#N/A</v>
      </c>
      <c r="U1903" s="6" t="e">
        <f t="shared" si="147"/>
        <v>#N/A</v>
      </c>
      <c r="V1903" s="2" t="e">
        <f>VLOOKUP($J1903,'Material category'!B:D,3,0)</f>
        <v>#N/A</v>
      </c>
      <c r="W1903" s="2" t="e">
        <f>VLOOKUP(G1903,'Cust Category'!A:C,3,0)</f>
        <v>#N/A</v>
      </c>
      <c r="X1903" s="2" t="e">
        <f>VLOOKUP(G1903,'Cust Category'!A:C,2,0)</f>
        <v>#N/A</v>
      </c>
      <c r="Y1903" s="31" t="e">
        <f t="shared" si="148"/>
        <v>#N/A</v>
      </c>
      <c r="Z1903" t="e">
        <f t="shared" si="149"/>
        <v>#N/A</v>
      </c>
    </row>
    <row r="1904" spans="1:26" hidden="1">
      <c r="A1904" s="179"/>
      <c r="B1904" s="178"/>
      <c r="C1904" s="178"/>
      <c r="D1904" s="178"/>
      <c r="E1904" s="178"/>
      <c r="F1904" s="178"/>
      <c r="G1904" s="178"/>
      <c r="H1904" s="178"/>
      <c r="I1904" s="178"/>
      <c r="J1904" s="178"/>
      <c r="K1904" s="178"/>
      <c r="L1904" s="180"/>
      <c r="M1904" s="181"/>
      <c r="N1904" s="2" t="e">
        <f>VLOOKUP($J1904,'Material category'!B:D,2,0)</f>
        <v>#N/A</v>
      </c>
      <c r="O1904" s="123" t="e">
        <f>VLOOKUP(E1904,'Billing Type Category'!A:C,3,0)*$L1904</f>
        <v>#N/A</v>
      </c>
      <c r="P1904" s="123" t="e">
        <f>VLOOKUP($J1904,'Material category'!B:F,5,FALSE)*O1904</f>
        <v>#N/A</v>
      </c>
      <c r="Q1904" s="123" t="e">
        <f t="shared" si="145"/>
        <v>#N/A</v>
      </c>
      <c r="R1904" s="6" t="e">
        <f>VLOOKUP(E1904,'Billing Type Category'!A:C,3,0)*M1904</f>
        <v>#N/A</v>
      </c>
      <c r="S1904" s="6" t="e">
        <f>VLOOKUP($J1904,'Material category'!B:F,4,FALSE)*O1904</f>
        <v>#N/A</v>
      </c>
      <c r="T1904" s="6" t="e">
        <f t="shared" si="146"/>
        <v>#N/A</v>
      </c>
      <c r="U1904" s="6" t="e">
        <f t="shared" si="147"/>
        <v>#N/A</v>
      </c>
      <c r="V1904" s="2" t="e">
        <f>VLOOKUP($J1904,'Material category'!B:D,3,0)</f>
        <v>#N/A</v>
      </c>
      <c r="W1904" s="2" t="e">
        <f>VLOOKUP(G1904,'Cust Category'!A:C,3,0)</f>
        <v>#N/A</v>
      </c>
      <c r="X1904" s="2" t="e">
        <f>VLOOKUP(G1904,'Cust Category'!A:C,2,0)</f>
        <v>#N/A</v>
      </c>
      <c r="Y1904" s="31" t="e">
        <f t="shared" si="148"/>
        <v>#N/A</v>
      </c>
      <c r="Z1904" t="e">
        <f t="shared" si="149"/>
        <v>#N/A</v>
      </c>
    </row>
    <row r="1905" spans="1:26" hidden="1">
      <c r="A1905" s="179"/>
      <c r="B1905" s="178"/>
      <c r="C1905" s="178"/>
      <c r="D1905" s="178"/>
      <c r="E1905" s="178"/>
      <c r="F1905" s="178"/>
      <c r="G1905" s="178"/>
      <c r="H1905" s="178"/>
      <c r="I1905" s="178"/>
      <c r="J1905" s="178"/>
      <c r="K1905" s="178"/>
      <c r="L1905" s="180"/>
      <c r="M1905" s="181"/>
      <c r="N1905" s="2" t="e">
        <f>VLOOKUP($J1905,'Material category'!B:D,2,0)</f>
        <v>#N/A</v>
      </c>
      <c r="O1905" s="123" t="e">
        <f>VLOOKUP(E1905,'Billing Type Category'!A:C,3,0)*$L1905</f>
        <v>#N/A</v>
      </c>
      <c r="P1905" s="123" t="e">
        <f>VLOOKUP($J1905,'Material category'!B:F,5,FALSE)*O1905</f>
        <v>#N/A</v>
      </c>
      <c r="Q1905" s="123" t="e">
        <f t="shared" si="145"/>
        <v>#N/A</v>
      </c>
      <c r="R1905" s="6" t="e">
        <f>VLOOKUP(E1905,'Billing Type Category'!A:C,3,0)*M1905</f>
        <v>#N/A</v>
      </c>
      <c r="S1905" s="6" t="e">
        <f>VLOOKUP($J1905,'Material category'!B:F,4,FALSE)*O1905</f>
        <v>#N/A</v>
      </c>
      <c r="T1905" s="6" t="e">
        <f t="shared" si="146"/>
        <v>#N/A</v>
      </c>
      <c r="U1905" s="6" t="e">
        <f t="shared" si="147"/>
        <v>#N/A</v>
      </c>
      <c r="V1905" s="2" t="e">
        <f>VLOOKUP($J1905,'Material category'!B:D,3,0)</f>
        <v>#N/A</v>
      </c>
      <c r="W1905" s="2" t="e">
        <f>VLOOKUP(G1905,'Cust Category'!A:C,3,0)</f>
        <v>#N/A</v>
      </c>
      <c r="X1905" s="2" t="e">
        <f>VLOOKUP(G1905,'Cust Category'!A:C,2,0)</f>
        <v>#N/A</v>
      </c>
      <c r="Y1905" s="31" t="e">
        <f t="shared" si="148"/>
        <v>#N/A</v>
      </c>
      <c r="Z1905" t="e">
        <f t="shared" si="149"/>
        <v>#N/A</v>
      </c>
    </row>
    <row r="1906" spans="1:26" hidden="1">
      <c r="A1906" s="179"/>
      <c r="B1906" s="178"/>
      <c r="C1906" s="178"/>
      <c r="D1906" s="178"/>
      <c r="E1906" s="178"/>
      <c r="F1906" s="178"/>
      <c r="G1906" s="178"/>
      <c r="H1906" s="178"/>
      <c r="I1906" s="178"/>
      <c r="J1906" s="178"/>
      <c r="K1906" s="178"/>
      <c r="L1906" s="180"/>
      <c r="M1906" s="181"/>
      <c r="N1906" s="2" t="e">
        <f>VLOOKUP($J1906,'Material category'!B:D,2,0)</f>
        <v>#N/A</v>
      </c>
      <c r="O1906" s="123" t="e">
        <f>VLOOKUP(E1906,'Billing Type Category'!A:C,3,0)*$L1906</f>
        <v>#N/A</v>
      </c>
      <c r="P1906" s="123" t="e">
        <f>VLOOKUP($J1906,'Material category'!B:F,5,FALSE)*O1906</f>
        <v>#N/A</v>
      </c>
      <c r="Q1906" s="123" t="e">
        <f t="shared" si="145"/>
        <v>#N/A</v>
      </c>
      <c r="R1906" s="6" t="e">
        <f>VLOOKUP(E1906,'Billing Type Category'!A:C,3,0)*M1906</f>
        <v>#N/A</v>
      </c>
      <c r="S1906" s="6" t="e">
        <f>VLOOKUP($J1906,'Material category'!B:F,4,FALSE)*O1906</f>
        <v>#N/A</v>
      </c>
      <c r="T1906" s="6" t="e">
        <f t="shared" si="146"/>
        <v>#N/A</v>
      </c>
      <c r="U1906" s="6" t="e">
        <f t="shared" si="147"/>
        <v>#N/A</v>
      </c>
      <c r="V1906" s="2" t="e">
        <f>VLOOKUP($J1906,'Material category'!B:D,3,0)</f>
        <v>#N/A</v>
      </c>
      <c r="W1906" s="2" t="e">
        <f>VLOOKUP(G1906,'Cust Category'!A:C,3,0)</f>
        <v>#N/A</v>
      </c>
      <c r="X1906" s="2" t="e">
        <f>VLOOKUP(G1906,'Cust Category'!A:C,2,0)</f>
        <v>#N/A</v>
      </c>
      <c r="Y1906" s="31" t="e">
        <f t="shared" si="148"/>
        <v>#N/A</v>
      </c>
      <c r="Z1906" t="e">
        <f t="shared" si="149"/>
        <v>#N/A</v>
      </c>
    </row>
    <row r="1907" spans="1:26" hidden="1">
      <c r="A1907" s="179"/>
      <c r="B1907" s="178"/>
      <c r="C1907" s="178"/>
      <c r="D1907" s="178"/>
      <c r="E1907" s="178"/>
      <c r="F1907" s="178"/>
      <c r="G1907" s="178"/>
      <c r="H1907" s="178"/>
      <c r="I1907" s="178"/>
      <c r="J1907" s="178"/>
      <c r="K1907" s="178"/>
      <c r="L1907" s="180"/>
      <c r="M1907" s="181"/>
      <c r="N1907" s="2" t="e">
        <f>VLOOKUP($J1907,'Material category'!B:D,2,0)</f>
        <v>#N/A</v>
      </c>
      <c r="O1907" s="123" t="e">
        <f>VLOOKUP(E1907,'Billing Type Category'!A:C,3,0)*$L1907</f>
        <v>#N/A</v>
      </c>
      <c r="P1907" s="123" t="e">
        <f>VLOOKUP($J1907,'Material category'!B:F,5,FALSE)*O1907</f>
        <v>#N/A</v>
      </c>
      <c r="Q1907" s="123" t="e">
        <f t="shared" si="145"/>
        <v>#N/A</v>
      </c>
      <c r="R1907" s="6" t="e">
        <f>VLOOKUP(E1907,'Billing Type Category'!A:C,3,0)*M1907</f>
        <v>#N/A</v>
      </c>
      <c r="S1907" s="6" t="e">
        <f>VLOOKUP($J1907,'Material category'!B:F,4,FALSE)*O1907</f>
        <v>#N/A</v>
      </c>
      <c r="T1907" s="6" t="e">
        <f t="shared" si="146"/>
        <v>#N/A</v>
      </c>
      <c r="U1907" s="6" t="e">
        <f t="shared" si="147"/>
        <v>#N/A</v>
      </c>
      <c r="V1907" s="2" t="e">
        <f>VLOOKUP($J1907,'Material category'!B:D,3,0)</f>
        <v>#N/A</v>
      </c>
      <c r="W1907" s="2" t="e">
        <f>VLOOKUP(G1907,'Cust Category'!A:C,3,0)</f>
        <v>#N/A</v>
      </c>
      <c r="X1907" s="2" t="e">
        <f>VLOOKUP(G1907,'Cust Category'!A:C,2,0)</f>
        <v>#N/A</v>
      </c>
      <c r="Y1907" s="31" t="e">
        <f t="shared" si="148"/>
        <v>#N/A</v>
      </c>
      <c r="Z1907" t="e">
        <f t="shared" si="149"/>
        <v>#N/A</v>
      </c>
    </row>
    <row r="1908" spans="1:26" hidden="1">
      <c r="A1908" s="179"/>
      <c r="B1908" s="178"/>
      <c r="C1908" s="178"/>
      <c r="D1908" s="178"/>
      <c r="E1908" s="178"/>
      <c r="F1908" s="178"/>
      <c r="G1908" s="178"/>
      <c r="H1908" s="178"/>
      <c r="I1908" s="178"/>
      <c r="J1908" s="178"/>
      <c r="K1908" s="178"/>
      <c r="L1908" s="180"/>
      <c r="M1908" s="181"/>
      <c r="N1908" s="2" t="e">
        <f>VLOOKUP($J1908,'Material category'!B:D,2,0)</f>
        <v>#N/A</v>
      </c>
      <c r="O1908" s="123" t="e">
        <f>VLOOKUP(E1908,'Billing Type Category'!A:C,3,0)*$L1908</f>
        <v>#N/A</v>
      </c>
      <c r="P1908" s="123" t="e">
        <f>VLOOKUP($J1908,'Material category'!B:F,5,FALSE)*O1908</f>
        <v>#N/A</v>
      </c>
      <c r="Q1908" s="123" t="e">
        <f t="shared" si="145"/>
        <v>#N/A</v>
      </c>
      <c r="R1908" s="6" t="e">
        <f>VLOOKUP(E1908,'Billing Type Category'!A:C,3,0)*M1908</f>
        <v>#N/A</v>
      </c>
      <c r="S1908" s="6" t="e">
        <f>VLOOKUP($J1908,'Material category'!B:F,4,FALSE)*O1908</f>
        <v>#N/A</v>
      </c>
      <c r="T1908" s="6" t="e">
        <f t="shared" si="146"/>
        <v>#N/A</v>
      </c>
      <c r="U1908" s="6" t="e">
        <f t="shared" si="147"/>
        <v>#N/A</v>
      </c>
      <c r="V1908" s="2" t="e">
        <f>VLOOKUP($J1908,'Material category'!B:D,3,0)</f>
        <v>#N/A</v>
      </c>
      <c r="W1908" s="2" t="e">
        <f>VLOOKUP(G1908,'Cust Category'!A:C,3,0)</f>
        <v>#N/A</v>
      </c>
      <c r="X1908" s="2" t="e">
        <f>VLOOKUP(G1908,'Cust Category'!A:C,2,0)</f>
        <v>#N/A</v>
      </c>
      <c r="Y1908" s="31" t="e">
        <f t="shared" si="148"/>
        <v>#N/A</v>
      </c>
      <c r="Z1908" t="e">
        <f t="shared" si="149"/>
        <v>#N/A</v>
      </c>
    </row>
    <row r="1909" spans="1:26" hidden="1">
      <c r="A1909" s="179"/>
      <c r="B1909" s="178"/>
      <c r="C1909" s="178"/>
      <c r="D1909" s="178"/>
      <c r="E1909" s="178"/>
      <c r="F1909" s="178"/>
      <c r="G1909" s="178"/>
      <c r="H1909" s="178"/>
      <c r="I1909" s="178"/>
      <c r="J1909" s="178"/>
      <c r="K1909" s="178"/>
      <c r="L1909" s="180"/>
      <c r="M1909" s="181"/>
      <c r="N1909" s="2" t="e">
        <f>VLOOKUP($J1909,'Material category'!B:D,2,0)</f>
        <v>#N/A</v>
      </c>
      <c r="O1909" s="123" t="e">
        <f>VLOOKUP(E1909,'Billing Type Category'!A:C,3,0)*$L1909</f>
        <v>#N/A</v>
      </c>
      <c r="P1909" s="123" t="e">
        <f>VLOOKUP($J1909,'Material category'!B:F,5,FALSE)*O1909</f>
        <v>#N/A</v>
      </c>
      <c r="Q1909" s="123" t="e">
        <f t="shared" si="145"/>
        <v>#N/A</v>
      </c>
      <c r="R1909" s="6" t="e">
        <f>VLOOKUP(E1909,'Billing Type Category'!A:C,3,0)*M1909</f>
        <v>#N/A</v>
      </c>
      <c r="S1909" s="6" t="e">
        <f>VLOOKUP($J1909,'Material category'!B:F,4,FALSE)*O1909</f>
        <v>#N/A</v>
      </c>
      <c r="T1909" s="6" t="e">
        <f t="shared" si="146"/>
        <v>#N/A</v>
      </c>
      <c r="U1909" s="6" t="e">
        <f t="shared" si="147"/>
        <v>#N/A</v>
      </c>
      <c r="V1909" s="2" t="e">
        <f>VLOOKUP($J1909,'Material category'!B:D,3,0)</f>
        <v>#N/A</v>
      </c>
      <c r="W1909" s="2" t="e">
        <f>VLOOKUP(G1909,'Cust Category'!A:C,3,0)</f>
        <v>#N/A</v>
      </c>
      <c r="X1909" s="2" t="e">
        <f>VLOOKUP(G1909,'Cust Category'!A:C,2,0)</f>
        <v>#N/A</v>
      </c>
      <c r="Y1909" s="31" t="e">
        <f t="shared" si="148"/>
        <v>#N/A</v>
      </c>
      <c r="Z1909" t="e">
        <f t="shared" si="149"/>
        <v>#N/A</v>
      </c>
    </row>
    <row r="1910" spans="1:26" hidden="1">
      <c r="A1910" s="179"/>
      <c r="B1910" s="178"/>
      <c r="C1910" s="178"/>
      <c r="D1910" s="178"/>
      <c r="E1910" s="178"/>
      <c r="F1910" s="178"/>
      <c r="G1910" s="178"/>
      <c r="H1910" s="178"/>
      <c r="I1910" s="178"/>
      <c r="J1910" s="178"/>
      <c r="K1910" s="178"/>
      <c r="L1910" s="180"/>
      <c r="M1910" s="181"/>
      <c r="N1910" s="2" t="e">
        <f>VLOOKUP($J1910,'Material category'!B:D,2,0)</f>
        <v>#N/A</v>
      </c>
      <c r="O1910" s="123" t="e">
        <f>VLOOKUP(E1910,'Billing Type Category'!A:C,3,0)*$L1910</f>
        <v>#N/A</v>
      </c>
      <c r="P1910" s="123" t="e">
        <f>VLOOKUP($J1910,'Material category'!B:F,5,FALSE)*O1910</f>
        <v>#N/A</v>
      </c>
      <c r="Q1910" s="123" t="e">
        <f t="shared" si="145"/>
        <v>#N/A</v>
      </c>
      <c r="R1910" s="6" t="e">
        <f>VLOOKUP(E1910,'Billing Type Category'!A:C,3,0)*M1910</f>
        <v>#N/A</v>
      </c>
      <c r="S1910" s="6" t="e">
        <f>VLOOKUP($J1910,'Material category'!B:F,4,FALSE)*O1910</f>
        <v>#N/A</v>
      </c>
      <c r="T1910" s="6" t="e">
        <f t="shared" si="146"/>
        <v>#N/A</v>
      </c>
      <c r="U1910" s="6" t="e">
        <f t="shared" si="147"/>
        <v>#N/A</v>
      </c>
      <c r="V1910" s="2" t="e">
        <f>VLOOKUP($J1910,'Material category'!B:D,3,0)</f>
        <v>#N/A</v>
      </c>
      <c r="W1910" s="2" t="e">
        <f>VLOOKUP(G1910,'Cust Category'!A:C,3,0)</f>
        <v>#N/A</v>
      </c>
      <c r="X1910" s="2" t="e">
        <f>VLOOKUP(G1910,'Cust Category'!A:C,2,0)</f>
        <v>#N/A</v>
      </c>
      <c r="Y1910" s="31" t="e">
        <f t="shared" si="148"/>
        <v>#N/A</v>
      </c>
      <c r="Z1910" t="e">
        <f t="shared" si="149"/>
        <v>#N/A</v>
      </c>
    </row>
    <row r="1911" spans="1:26" hidden="1">
      <c r="A1911" s="179"/>
      <c r="B1911" s="178"/>
      <c r="C1911" s="178"/>
      <c r="D1911" s="178"/>
      <c r="E1911" s="178"/>
      <c r="F1911" s="178"/>
      <c r="G1911" s="178"/>
      <c r="H1911" s="178"/>
      <c r="I1911" s="178"/>
      <c r="J1911" s="178"/>
      <c r="K1911" s="178"/>
      <c r="L1911" s="180"/>
      <c r="M1911" s="181"/>
      <c r="N1911" s="2" t="e">
        <f>VLOOKUP($J1911,'Material category'!B:D,2,0)</f>
        <v>#N/A</v>
      </c>
      <c r="O1911" s="123" t="e">
        <f>VLOOKUP(E1911,'Billing Type Category'!A:C,3,0)*$L1911</f>
        <v>#N/A</v>
      </c>
      <c r="P1911" s="123" t="e">
        <f>VLOOKUP($J1911,'Material category'!B:F,5,FALSE)*O1911</f>
        <v>#N/A</v>
      </c>
      <c r="Q1911" s="123" t="e">
        <f t="shared" si="145"/>
        <v>#N/A</v>
      </c>
      <c r="R1911" s="6" t="e">
        <f>VLOOKUP(E1911,'Billing Type Category'!A:C,3,0)*M1911</f>
        <v>#N/A</v>
      </c>
      <c r="S1911" s="6" t="e">
        <f>VLOOKUP($J1911,'Material category'!B:F,4,FALSE)*O1911</f>
        <v>#N/A</v>
      </c>
      <c r="T1911" s="6" t="e">
        <f t="shared" si="146"/>
        <v>#N/A</v>
      </c>
      <c r="U1911" s="6" t="e">
        <f t="shared" si="147"/>
        <v>#N/A</v>
      </c>
      <c r="V1911" s="2" t="e">
        <f>VLOOKUP($J1911,'Material category'!B:D,3,0)</f>
        <v>#N/A</v>
      </c>
      <c r="W1911" s="2" t="e">
        <f>VLOOKUP(G1911,'Cust Category'!A:C,3,0)</f>
        <v>#N/A</v>
      </c>
      <c r="X1911" s="2" t="e">
        <f>VLOOKUP(G1911,'Cust Category'!A:C,2,0)</f>
        <v>#N/A</v>
      </c>
      <c r="Y1911" s="31" t="e">
        <f t="shared" si="148"/>
        <v>#N/A</v>
      </c>
      <c r="Z1911" t="e">
        <f t="shared" si="149"/>
        <v>#N/A</v>
      </c>
    </row>
    <row r="1912" spans="1:26" hidden="1">
      <c r="A1912" s="179"/>
      <c r="B1912" s="178"/>
      <c r="C1912" s="178"/>
      <c r="D1912" s="178"/>
      <c r="E1912" s="178"/>
      <c r="F1912" s="178"/>
      <c r="G1912" s="178"/>
      <c r="H1912" s="178"/>
      <c r="I1912" s="178"/>
      <c r="J1912" s="178"/>
      <c r="K1912" s="178"/>
      <c r="L1912" s="180"/>
      <c r="M1912" s="181"/>
      <c r="N1912" s="2" t="e">
        <f>VLOOKUP($J1912,'Material category'!B:D,2,0)</f>
        <v>#N/A</v>
      </c>
      <c r="O1912" s="123" t="e">
        <f>VLOOKUP(E1912,'Billing Type Category'!A:C,3,0)*$L1912</f>
        <v>#N/A</v>
      </c>
      <c r="P1912" s="123" t="e">
        <f>VLOOKUP($J1912,'Material category'!B:F,5,FALSE)*O1912</f>
        <v>#N/A</v>
      </c>
      <c r="Q1912" s="123" t="e">
        <f t="shared" si="145"/>
        <v>#N/A</v>
      </c>
      <c r="R1912" s="6" t="e">
        <f>VLOOKUP(E1912,'Billing Type Category'!A:C,3,0)*M1912</f>
        <v>#N/A</v>
      </c>
      <c r="S1912" s="6" t="e">
        <f>VLOOKUP($J1912,'Material category'!B:F,4,FALSE)*O1912</f>
        <v>#N/A</v>
      </c>
      <c r="T1912" s="6" t="e">
        <f t="shared" si="146"/>
        <v>#N/A</v>
      </c>
      <c r="U1912" s="6" t="e">
        <f t="shared" si="147"/>
        <v>#N/A</v>
      </c>
      <c r="V1912" s="2" t="e">
        <f>VLOOKUP($J1912,'Material category'!B:D,3,0)</f>
        <v>#N/A</v>
      </c>
      <c r="W1912" s="2" t="e">
        <f>VLOOKUP(G1912,'Cust Category'!A:C,3,0)</f>
        <v>#N/A</v>
      </c>
      <c r="X1912" s="2" t="e">
        <f>VLOOKUP(G1912,'Cust Category'!A:C,2,0)</f>
        <v>#N/A</v>
      </c>
      <c r="Y1912" s="31" t="e">
        <f t="shared" si="148"/>
        <v>#N/A</v>
      </c>
      <c r="Z1912" t="e">
        <f t="shared" si="149"/>
        <v>#N/A</v>
      </c>
    </row>
    <row r="1913" spans="1:26" hidden="1">
      <c r="A1913" s="179"/>
      <c r="B1913" s="178"/>
      <c r="C1913" s="178"/>
      <c r="D1913" s="178"/>
      <c r="E1913" s="178"/>
      <c r="F1913" s="178"/>
      <c r="G1913" s="178"/>
      <c r="H1913" s="178"/>
      <c r="I1913" s="178"/>
      <c r="J1913" s="178"/>
      <c r="K1913" s="178"/>
      <c r="L1913" s="180"/>
      <c r="M1913" s="181"/>
      <c r="N1913" s="2" t="e">
        <f>VLOOKUP($J1913,'Material category'!B:D,2,0)</f>
        <v>#N/A</v>
      </c>
      <c r="O1913" s="123" t="e">
        <f>VLOOKUP(E1913,'Billing Type Category'!A:C,3,0)*$L1913</f>
        <v>#N/A</v>
      </c>
      <c r="P1913" s="123" t="e">
        <f>VLOOKUP($J1913,'Material category'!B:F,5,FALSE)*O1913</f>
        <v>#N/A</v>
      </c>
      <c r="Q1913" s="123" t="e">
        <f t="shared" si="145"/>
        <v>#N/A</v>
      </c>
      <c r="R1913" s="6" t="e">
        <f>VLOOKUP(E1913,'Billing Type Category'!A:C,3,0)*M1913</f>
        <v>#N/A</v>
      </c>
      <c r="S1913" s="6" t="e">
        <f>VLOOKUP($J1913,'Material category'!B:F,4,FALSE)*O1913</f>
        <v>#N/A</v>
      </c>
      <c r="T1913" s="6" t="e">
        <f t="shared" si="146"/>
        <v>#N/A</v>
      </c>
      <c r="U1913" s="6" t="e">
        <f t="shared" si="147"/>
        <v>#N/A</v>
      </c>
      <c r="V1913" s="2" t="e">
        <f>VLOOKUP($J1913,'Material category'!B:D,3,0)</f>
        <v>#N/A</v>
      </c>
      <c r="W1913" s="2" t="e">
        <f>VLOOKUP(G1913,'Cust Category'!A:C,3,0)</f>
        <v>#N/A</v>
      </c>
      <c r="X1913" s="2" t="e">
        <f>VLOOKUP(G1913,'Cust Category'!A:C,2,0)</f>
        <v>#N/A</v>
      </c>
      <c r="Y1913" s="31" t="e">
        <f t="shared" si="148"/>
        <v>#N/A</v>
      </c>
      <c r="Z1913" t="e">
        <f t="shared" si="149"/>
        <v>#N/A</v>
      </c>
    </row>
    <row r="1914" spans="1:26" hidden="1">
      <c r="A1914" s="179"/>
      <c r="B1914" s="178"/>
      <c r="C1914" s="178"/>
      <c r="D1914" s="178"/>
      <c r="E1914" s="178"/>
      <c r="F1914" s="178"/>
      <c r="G1914" s="178"/>
      <c r="H1914" s="178"/>
      <c r="I1914" s="178"/>
      <c r="J1914" s="178"/>
      <c r="K1914" s="178"/>
      <c r="L1914" s="180"/>
      <c r="M1914" s="181"/>
      <c r="N1914" s="2" t="e">
        <f>VLOOKUP($J1914,'Material category'!B:D,2,0)</f>
        <v>#N/A</v>
      </c>
      <c r="O1914" s="123" t="e">
        <f>VLOOKUP(E1914,'Billing Type Category'!A:C,3,0)*$L1914</f>
        <v>#N/A</v>
      </c>
      <c r="P1914" s="123" t="e">
        <f>VLOOKUP($J1914,'Material category'!B:F,5,FALSE)*O1914</f>
        <v>#N/A</v>
      </c>
      <c r="Q1914" s="123" t="e">
        <f t="shared" si="145"/>
        <v>#N/A</v>
      </c>
      <c r="R1914" s="6" t="e">
        <f>VLOOKUP(E1914,'Billing Type Category'!A:C,3,0)*M1914</f>
        <v>#N/A</v>
      </c>
      <c r="S1914" s="6" t="e">
        <f>VLOOKUP($J1914,'Material category'!B:F,4,FALSE)*O1914</f>
        <v>#N/A</v>
      </c>
      <c r="T1914" s="6" t="e">
        <f t="shared" si="146"/>
        <v>#N/A</v>
      </c>
      <c r="U1914" s="6" t="e">
        <f t="shared" si="147"/>
        <v>#N/A</v>
      </c>
      <c r="V1914" s="2" t="e">
        <f>VLOOKUP($J1914,'Material category'!B:D,3,0)</f>
        <v>#N/A</v>
      </c>
      <c r="W1914" s="2" t="e">
        <f>VLOOKUP(G1914,'Cust Category'!A:C,3,0)</f>
        <v>#N/A</v>
      </c>
      <c r="X1914" s="2" t="e">
        <f>VLOOKUP(G1914,'Cust Category'!A:C,2,0)</f>
        <v>#N/A</v>
      </c>
      <c r="Y1914" s="31" t="e">
        <f t="shared" si="148"/>
        <v>#N/A</v>
      </c>
      <c r="Z1914" t="e">
        <f t="shared" si="149"/>
        <v>#N/A</v>
      </c>
    </row>
    <row r="1915" spans="1:26" hidden="1">
      <c r="A1915" s="179"/>
      <c r="B1915" s="178"/>
      <c r="C1915" s="178"/>
      <c r="D1915" s="178"/>
      <c r="E1915" s="178"/>
      <c r="F1915" s="178"/>
      <c r="G1915" s="178"/>
      <c r="H1915" s="178"/>
      <c r="I1915" s="178"/>
      <c r="J1915" s="178"/>
      <c r="K1915" s="178"/>
      <c r="L1915" s="180"/>
      <c r="M1915" s="181"/>
      <c r="N1915" s="2" t="e">
        <f>VLOOKUP($J1915,'Material category'!B:D,2,0)</f>
        <v>#N/A</v>
      </c>
      <c r="O1915" s="123" t="e">
        <f>VLOOKUP(E1915,'Billing Type Category'!A:C,3,0)*$L1915</f>
        <v>#N/A</v>
      </c>
      <c r="P1915" s="123" t="e">
        <f>VLOOKUP($J1915,'Material category'!B:F,5,FALSE)*O1915</f>
        <v>#N/A</v>
      </c>
      <c r="Q1915" s="123" t="e">
        <f t="shared" si="145"/>
        <v>#N/A</v>
      </c>
      <c r="R1915" s="6" t="e">
        <f>VLOOKUP(E1915,'Billing Type Category'!A:C,3,0)*M1915</f>
        <v>#N/A</v>
      </c>
      <c r="S1915" s="6" t="e">
        <f>VLOOKUP($J1915,'Material category'!B:F,4,FALSE)*O1915</f>
        <v>#N/A</v>
      </c>
      <c r="T1915" s="6" t="e">
        <f t="shared" si="146"/>
        <v>#N/A</v>
      </c>
      <c r="U1915" s="6" t="e">
        <f t="shared" si="147"/>
        <v>#N/A</v>
      </c>
      <c r="V1915" s="2" t="e">
        <f>VLOOKUP($J1915,'Material category'!B:D,3,0)</f>
        <v>#N/A</v>
      </c>
      <c r="W1915" s="2" t="e">
        <f>VLOOKUP(G1915,'Cust Category'!A:C,3,0)</f>
        <v>#N/A</v>
      </c>
      <c r="X1915" s="2" t="e">
        <f>VLOOKUP(G1915,'Cust Category'!A:C,2,0)</f>
        <v>#N/A</v>
      </c>
      <c r="Y1915" s="31" t="e">
        <f t="shared" si="148"/>
        <v>#N/A</v>
      </c>
      <c r="Z1915" t="e">
        <f t="shared" si="149"/>
        <v>#N/A</v>
      </c>
    </row>
    <row r="1916" spans="1:26" hidden="1">
      <c r="A1916" s="179"/>
      <c r="B1916" s="178"/>
      <c r="C1916" s="178"/>
      <c r="D1916" s="178"/>
      <c r="E1916" s="178"/>
      <c r="F1916" s="178"/>
      <c r="G1916" s="178"/>
      <c r="H1916" s="178"/>
      <c r="I1916" s="178"/>
      <c r="J1916" s="178"/>
      <c r="K1916" s="178"/>
      <c r="L1916" s="180"/>
      <c r="M1916" s="181"/>
      <c r="N1916" s="2" t="e">
        <f>VLOOKUP($J1916,'Material category'!B:D,2,0)</f>
        <v>#N/A</v>
      </c>
      <c r="O1916" s="123" t="e">
        <f>VLOOKUP(E1916,'Billing Type Category'!A:C,3,0)*$L1916</f>
        <v>#N/A</v>
      </c>
      <c r="P1916" s="123" t="e">
        <f>VLOOKUP($J1916,'Material category'!B:F,5,FALSE)*O1916</f>
        <v>#N/A</v>
      </c>
      <c r="Q1916" s="123" t="e">
        <f t="shared" si="145"/>
        <v>#N/A</v>
      </c>
      <c r="R1916" s="6" t="e">
        <f>VLOOKUP(E1916,'Billing Type Category'!A:C,3,0)*M1916</f>
        <v>#N/A</v>
      </c>
      <c r="S1916" s="6" t="e">
        <f>VLOOKUP($J1916,'Material category'!B:F,4,FALSE)*O1916</f>
        <v>#N/A</v>
      </c>
      <c r="T1916" s="6" t="e">
        <f t="shared" si="146"/>
        <v>#N/A</v>
      </c>
      <c r="U1916" s="6" t="e">
        <f t="shared" si="147"/>
        <v>#N/A</v>
      </c>
      <c r="V1916" s="2" t="e">
        <f>VLOOKUP($J1916,'Material category'!B:D,3,0)</f>
        <v>#N/A</v>
      </c>
      <c r="W1916" s="2" t="e">
        <f>VLOOKUP(G1916,'Cust Category'!A:C,3,0)</f>
        <v>#N/A</v>
      </c>
      <c r="X1916" s="2" t="e">
        <f>VLOOKUP(G1916,'Cust Category'!A:C,2,0)</f>
        <v>#N/A</v>
      </c>
      <c r="Y1916" s="31" t="e">
        <f t="shared" si="148"/>
        <v>#N/A</v>
      </c>
      <c r="Z1916" t="e">
        <f t="shared" si="149"/>
        <v>#N/A</v>
      </c>
    </row>
    <row r="1917" spans="1:26" hidden="1">
      <c r="A1917" s="179"/>
      <c r="B1917" s="178"/>
      <c r="C1917" s="178"/>
      <c r="D1917" s="178"/>
      <c r="E1917" s="178"/>
      <c r="F1917" s="178"/>
      <c r="G1917" s="178"/>
      <c r="H1917" s="178"/>
      <c r="I1917" s="178"/>
      <c r="J1917" s="178"/>
      <c r="K1917" s="178"/>
      <c r="L1917" s="180"/>
      <c r="M1917" s="181"/>
      <c r="N1917" s="2" t="e">
        <f>VLOOKUP($J1917,'Material category'!B:D,2,0)</f>
        <v>#N/A</v>
      </c>
      <c r="O1917" s="123" t="e">
        <f>VLOOKUP(E1917,'Billing Type Category'!A:C,3,0)*$L1917</f>
        <v>#N/A</v>
      </c>
      <c r="P1917" s="123" t="e">
        <f>VLOOKUP($J1917,'Material category'!B:F,5,FALSE)*O1917</f>
        <v>#N/A</v>
      </c>
      <c r="Q1917" s="123" t="e">
        <f t="shared" si="145"/>
        <v>#N/A</v>
      </c>
      <c r="R1917" s="6" t="e">
        <f>VLOOKUP(E1917,'Billing Type Category'!A:C,3,0)*M1917</f>
        <v>#N/A</v>
      </c>
      <c r="S1917" s="6" t="e">
        <f>VLOOKUP($J1917,'Material category'!B:F,4,FALSE)*O1917</f>
        <v>#N/A</v>
      </c>
      <c r="T1917" s="6" t="e">
        <f t="shared" si="146"/>
        <v>#N/A</v>
      </c>
      <c r="U1917" s="6" t="e">
        <f t="shared" si="147"/>
        <v>#N/A</v>
      </c>
      <c r="V1917" s="2" t="e">
        <f>VLOOKUP($J1917,'Material category'!B:D,3,0)</f>
        <v>#N/A</v>
      </c>
      <c r="W1917" s="2" t="e">
        <f>VLOOKUP(G1917,'Cust Category'!A:C,3,0)</f>
        <v>#N/A</v>
      </c>
      <c r="X1917" s="2" t="e">
        <f>VLOOKUP(G1917,'Cust Category'!A:C,2,0)</f>
        <v>#N/A</v>
      </c>
      <c r="Y1917" s="31" t="e">
        <f t="shared" si="148"/>
        <v>#N/A</v>
      </c>
      <c r="Z1917" t="e">
        <f t="shared" si="149"/>
        <v>#N/A</v>
      </c>
    </row>
    <row r="1918" spans="1:26" hidden="1">
      <c r="A1918" s="179"/>
      <c r="B1918" s="178"/>
      <c r="C1918" s="178"/>
      <c r="D1918" s="178"/>
      <c r="E1918" s="178"/>
      <c r="F1918" s="178"/>
      <c r="G1918" s="178"/>
      <c r="H1918" s="178"/>
      <c r="I1918" s="178"/>
      <c r="J1918" s="178"/>
      <c r="K1918" s="178"/>
      <c r="L1918" s="180"/>
      <c r="M1918" s="181"/>
      <c r="N1918" s="2" t="e">
        <f>VLOOKUP($J1918,'Material category'!B:D,2,0)</f>
        <v>#N/A</v>
      </c>
      <c r="O1918" s="123" t="e">
        <f>VLOOKUP(E1918,'Billing Type Category'!A:C,3,0)*$L1918</f>
        <v>#N/A</v>
      </c>
      <c r="P1918" s="123" t="e">
        <f>VLOOKUP($J1918,'Material category'!B:F,5,FALSE)*O1918</f>
        <v>#N/A</v>
      </c>
      <c r="Q1918" s="123" t="e">
        <f t="shared" si="145"/>
        <v>#N/A</v>
      </c>
      <c r="R1918" s="6" t="e">
        <f>VLOOKUP(E1918,'Billing Type Category'!A:C,3,0)*M1918</f>
        <v>#N/A</v>
      </c>
      <c r="S1918" s="6" t="e">
        <f>VLOOKUP($J1918,'Material category'!B:F,4,FALSE)*O1918</f>
        <v>#N/A</v>
      </c>
      <c r="T1918" s="6" t="e">
        <f t="shared" si="146"/>
        <v>#N/A</v>
      </c>
      <c r="U1918" s="6" t="e">
        <f t="shared" si="147"/>
        <v>#N/A</v>
      </c>
      <c r="V1918" s="2" t="e">
        <f>VLOOKUP($J1918,'Material category'!B:D,3,0)</f>
        <v>#N/A</v>
      </c>
      <c r="W1918" s="2" t="e">
        <f>VLOOKUP(G1918,'Cust Category'!A:C,3,0)</f>
        <v>#N/A</v>
      </c>
      <c r="X1918" s="2" t="e">
        <f>VLOOKUP(G1918,'Cust Category'!A:C,2,0)</f>
        <v>#N/A</v>
      </c>
      <c r="Y1918" s="31" t="e">
        <f t="shared" si="148"/>
        <v>#N/A</v>
      </c>
      <c r="Z1918" t="e">
        <f t="shared" si="149"/>
        <v>#N/A</v>
      </c>
    </row>
    <row r="1919" spans="1:26" hidden="1">
      <c r="A1919" s="179"/>
      <c r="B1919" s="178"/>
      <c r="C1919" s="178"/>
      <c r="D1919" s="178"/>
      <c r="E1919" s="178"/>
      <c r="F1919" s="178"/>
      <c r="G1919" s="178"/>
      <c r="H1919" s="178"/>
      <c r="I1919" s="178"/>
      <c r="J1919" s="178"/>
      <c r="K1919" s="178"/>
      <c r="L1919" s="180"/>
      <c r="M1919" s="181"/>
      <c r="N1919" s="2" t="e">
        <f>VLOOKUP($J1919,'Material category'!B:D,2,0)</f>
        <v>#N/A</v>
      </c>
      <c r="O1919" s="123" t="e">
        <f>VLOOKUP(E1919,'Billing Type Category'!A:C,3,0)*$L1919</f>
        <v>#N/A</v>
      </c>
      <c r="P1919" s="123" t="e">
        <f>VLOOKUP($J1919,'Material category'!B:F,5,FALSE)*O1919</f>
        <v>#N/A</v>
      </c>
      <c r="Q1919" s="123" t="e">
        <f t="shared" si="145"/>
        <v>#N/A</v>
      </c>
      <c r="R1919" s="6" t="e">
        <f>VLOOKUP(E1919,'Billing Type Category'!A:C,3,0)*M1919</f>
        <v>#N/A</v>
      </c>
      <c r="S1919" s="6" t="e">
        <f>VLOOKUP($J1919,'Material category'!B:F,4,FALSE)*O1919</f>
        <v>#N/A</v>
      </c>
      <c r="T1919" s="6" t="e">
        <f t="shared" si="146"/>
        <v>#N/A</v>
      </c>
      <c r="U1919" s="6" t="e">
        <f t="shared" si="147"/>
        <v>#N/A</v>
      </c>
      <c r="V1919" s="2" t="e">
        <f>VLOOKUP($J1919,'Material category'!B:D,3,0)</f>
        <v>#N/A</v>
      </c>
      <c r="W1919" s="2" t="e">
        <f>VLOOKUP(G1919,'Cust Category'!A:C,3,0)</f>
        <v>#N/A</v>
      </c>
      <c r="X1919" s="2" t="e">
        <f>VLOOKUP(G1919,'Cust Category'!A:C,2,0)</f>
        <v>#N/A</v>
      </c>
      <c r="Y1919" s="31" t="e">
        <f t="shared" si="148"/>
        <v>#N/A</v>
      </c>
      <c r="Z1919" t="e">
        <f t="shared" si="149"/>
        <v>#N/A</v>
      </c>
    </row>
    <row r="1920" spans="1:26" hidden="1">
      <c r="A1920" s="179"/>
      <c r="B1920" s="178"/>
      <c r="C1920" s="178"/>
      <c r="D1920" s="178"/>
      <c r="E1920" s="178"/>
      <c r="F1920" s="178"/>
      <c r="G1920" s="178"/>
      <c r="H1920" s="178"/>
      <c r="I1920" s="178"/>
      <c r="J1920" s="178"/>
      <c r="K1920" s="178"/>
      <c r="L1920" s="180"/>
      <c r="M1920" s="181"/>
      <c r="N1920" s="2" t="e">
        <f>VLOOKUP($J1920,'Material category'!B:D,2,0)</f>
        <v>#N/A</v>
      </c>
      <c r="O1920" s="123" t="e">
        <f>VLOOKUP(E1920,'Billing Type Category'!A:C,3,0)*$L1920</f>
        <v>#N/A</v>
      </c>
      <c r="P1920" s="123" t="e">
        <f>VLOOKUP($J1920,'Material category'!B:F,5,FALSE)*O1920</f>
        <v>#N/A</v>
      </c>
      <c r="Q1920" s="123" t="e">
        <f t="shared" si="145"/>
        <v>#N/A</v>
      </c>
      <c r="R1920" s="6" t="e">
        <f>VLOOKUP(E1920,'Billing Type Category'!A:C,3,0)*M1920</f>
        <v>#N/A</v>
      </c>
      <c r="S1920" s="6" t="e">
        <f>VLOOKUP($J1920,'Material category'!B:F,4,FALSE)*O1920</f>
        <v>#N/A</v>
      </c>
      <c r="T1920" s="6" t="e">
        <f t="shared" si="146"/>
        <v>#N/A</v>
      </c>
      <c r="U1920" s="6" t="e">
        <f t="shared" si="147"/>
        <v>#N/A</v>
      </c>
      <c r="V1920" s="2" t="e">
        <f>VLOOKUP($J1920,'Material category'!B:D,3,0)</f>
        <v>#N/A</v>
      </c>
      <c r="W1920" s="2" t="e">
        <f>VLOOKUP(G1920,'Cust Category'!A:C,3,0)</f>
        <v>#N/A</v>
      </c>
      <c r="X1920" s="2" t="e">
        <f>VLOOKUP(G1920,'Cust Category'!A:C,2,0)</f>
        <v>#N/A</v>
      </c>
      <c r="Y1920" s="31" t="e">
        <f t="shared" si="148"/>
        <v>#N/A</v>
      </c>
      <c r="Z1920" t="e">
        <f t="shared" si="149"/>
        <v>#N/A</v>
      </c>
    </row>
    <row r="1921" spans="1:26" hidden="1">
      <c r="A1921" s="179"/>
      <c r="B1921" s="178"/>
      <c r="C1921" s="178"/>
      <c r="D1921" s="178"/>
      <c r="E1921" s="178"/>
      <c r="F1921" s="178"/>
      <c r="G1921" s="178"/>
      <c r="H1921" s="178"/>
      <c r="I1921" s="178"/>
      <c r="J1921" s="178"/>
      <c r="K1921" s="178"/>
      <c r="L1921" s="180"/>
      <c r="M1921" s="181"/>
      <c r="N1921" s="2" t="e">
        <f>VLOOKUP($J1921,'Material category'!B:D,2,0)</f>
        <v>#N/A</v>
      </c>
      <c r="O1921" s="123" t="e">
        <f>VLOOKUP(E1921,'Billing Type Category'!A:C,3,0)*$L1921</f>
        <v>#N/A</v>
      </c>
      <c r="P1921" s="123" t="e">
        <f>VLOOKUP($J1921,'Material category'!B:F,5,FALSE)*O1921</f>
        <v>#N/A</v>
      </c>
      <c r="Q1921" s="123" t="e">
        <f t="shared" si="145"/>
        <v>#N/A</v>
      </c>
      <c r="R1921" s="6" t="e">
        <f>VLOOKUP(E1921,'Billing Type Category'!A:C,3,0)*M1921</f>
        <v>#N/A</v>
      </c>
      <c r="S1921" s="6" t="e">
        <f>VLOOKUP($J1921,'Material category'!B:F,4,FALSE)*O1921</f>
        <v>#N/A</v>
      </c>
      <c r="T1921" s="6" t="e">
        <f t="shared" si="146"/>
        <v>#N/A</v>
      </c>
      <c r="U1921" s="6" t="e">
        <f t="shared" si="147"/>
        <v>#N/A</v>
      </c>
      <c r="V1921" s="2" t="e">
        <f>VLOOKUP($J1921,'Material category'!B:D,3,0)</f>
        <v>#N/A</v>
      </c>
      <c r="W1921" s="2" t="e">
        <f>VLOOKUP(G1921,'Cust Category'!A:C,3,0)</f>
        <v>#N/A</v>
      </c>
      <c r="X1921" s="2" t="e">
        <f>VLOOKUP(G1921,'Cust Category'!A:C,2,0)</f>
        <v>#N/A</v>
      </c>
      <c r="Y1921" s="31" t="e">
        <f t="shared" si="148"/>
        <v>#N/A</v>
      </c>
      <c r="Z1921" t="e">
        <f t="shared" si="149"/>
        <v>#N/A</v>
      </c>
    </row>
    <row r="1922" spans="1:26" hidden="1">
      <c r="A1922" s="179"/>
      <c r="B1922" s="178"/>
      <c r="C1922" s="178"/>
      <c r="D1922" s="178"/>
      <c r="E1922" s="178"/>
      <c r="F1922" s="178"/>
      <c r="G1922" s="178"/>
      <c r="H1922" s="178"/>
      <c r="I1922" s="178"/>
      <c r="J1922" s="178"/>
      <c r="K1922" s="178"/>
      <c r="L1922" s="180"/>
      <c r="M1922" s="181"/>
      <c r="N1922" s="2" t="e">
        <f>VLOOKUP($J1922,'Material category'!B:D,2,0)</f>
        <v>#N/A</v>
      </c>
      <c r="O1922" s="123" t="e">
        <f>VLOOKUP(E1922,'Billing Type Category'!A:C,3,0)*$L1922</f>
        <v>#N/A</v>
      </c>
      <c r="P1922" s="123" t="e">
        <f>VLOOKUP($J1922,'Material category'!B:F,5,FALSE)*O1922</f>
        <v>#N/A</v>
      </c>
      <c r="Q1922" s="123" t="e">
        <f t="shared" ref="Q1922:Q1985" si="150">P1922-R1922</f>
        <v>#N/A</v>
      </c>
      <c r="R1922" s="6" t="e">
        <f>VLOOKUP(E1922,'Billing Type Category'!A:C,3,0)*M1922</f>
        <v>#N/A</v>
      </c>
      <c r="S1922" s="6" t="e">
        <f>VLOOKUP($J1922,'Material category'!B:F,4,FALSE)*O1922</f>
        <v>#N/A</v>
      </c>
      <c r="T1922" s="6" t="e">
        <f t="shared" ref="T1922:T1985" si="151">S1922*7/107</f>
        <v>#N/A</v>
      </c>
      <c r="U1922" s="6" t="e">
        <f t="shared" ref="U1922:U1985" si="152">R1922+T1922</f>
        <v>#N/A</v>
      </c>
      <c r="V1922" s="2" t="e">
        <f>VLOOKUP($J1922,'Material category'!B:D,3,0)</f>
        <v>#N/A</v>
      </c>
      <c r="W1922" s="2" t="e">
        <f>VLOOKUP(G1922,'Cust Category'!A:C,3,0)</f>
        <v>#N/A</v>
      </c>
      <c r="X1922" s="2" t="e">
        <f>VLOOKUP(G1922,'Cust Category'!A:C,2,0)</f>
        <v>#N/A</v>
      </c>
      <c r="Y1922" s="31" t="e">
        <f t="shared" ref="Y1922:Y1985" si="153">P1922/O1922</f>
        <v>#N/A</v>
      </c>
      <c r="Z1922" t="e">
        <f t="shared" ref="Z1922:Z1985" si="154">S1922/O1922</f>
        <v>#N/A</v>
      </c>
    </row>
    <row r="1923" spans="1:26" hidden="1">
      <c r="A1923" s="179"/>
      <c r="B1923" s="178"/>
      <c r="C1923" s="178"/>
      <c r="D1923" s="178"/>
      <c r="E1923" s="178"/>
      <c r="F1923" s="178"/>
      <c r="G1923" s="178"/>
      <c r="H1923" s="178"/>
      <c r="I1923" s="178"/>
      <c r="J1923" s="178"/>
      <c r="K1923" s="178"/>
      <c r="L1923" s="180"/>
      <c r="M1923" s="181"/>
      <c r="N1923" s="2" t="e">
        <f>VLOOKUP($J1923,'Material category'!B:D,2,0)</f>
        <v>#N/A</v>
      </c>
      <c r="O1923" s="123" t="e">
        <f>VLOOKUP(E1923,'Billing Type Category'!A:C,3,0)*$L1923</f>
        <v>#N/A</v>
      </c>
      <c r="P1923" s="123" t="e">
        <f>VLOOKUP($J1923,'Material category'!B:F,5,FALSE)*O1923</f>
        <v>#N/A</v>
      </c>
      <c r="Q1923" s="123" t="e">
        <f t="shared" si="150"/>
        <v>#N/A</v>
      </c>
      <c r="R1923" s="6" t="e">
        <f>VLOOKUP(E1923,'Billing Type Category'!A:C,3,0)*M1923</f>
        <v>#N/A</v>
      </c>
      <c r="S1923" s="6" t="e">
        <f>VLOOKUP($J1923,'Material category'!B:F,4,FALSE)*O1923</f>
        <v>#N/A</v>
      </c>
      <c r="T1923" s="6" t="e">
        <f t="shared" si="151"/>
        <v>#N/A</v>
      </c>
      <c r="U1923" s="6" t="e">
        <f t="shared" si="152"/>
        <v>#N/A</v>
      </c>
      <c r="V1923" s="2" t="e">
        <f>VLOOKUP($J1923,'Material category'!B:D,3,0)</f>
        <v>#N/A</v>
      </c>
      <c r="W1923" s="2" t="e">
        <f>VLOOKUP(G1923,'Cust Category'!A:C,3,0)</f>
        <v>#N/A</v>
      </c>
      <c r="X1923" s="2" t="e">
        <f>VLOOKUP(G1923,'Cust Category'!A:C,2,0)</f>
        <v>#N/A</v>
      </c>
      <c r="Y1923" s="31" t="e">
        <f t="shared" si="153"/>
        <v>#N/A</v>
      </c>
      <c r="Z1923" t="e">
        <f t="shared" si="154"/>
        <v>#N/A</v>
      </c>
    </row>
    <row r="1924" spans="1:26" hidden="1">
      <c r="A1924" s="179"/>
      <c r="B1924" s="178"/>
      <c r="C1924" s="178"/>
      <c r="D1924" s="178"/>
      <c r="E1924" s="178"/>
      <c r="F1924" s="178"/>
      <c r="G1924" s="178"/>
      <c r="H1924" s="178"/>
      <c r="I1924" s="178"/>
      <c r="J1924" s="178"/>
      <c r="K1924" s="178"/>
      <c r="L1924" s="180"/>
      <c r="M1924" s="181"/>
      <c r="N1924" s="2" t="e">
        <f>VLOOKUP($J1924,'Material category'!B:D,2,0)</f>
        <v>#N/A</v>
      </c>
      <c r="O1924" s="123" t="e">
        <f>VLOOKUP(E1924,'Billing Type Category'!A:C,3,0)*$L1924</f>
        <v>#N/A</v>
      </c>
      <c r="P1924" s="123" t="e">
        <f>VLOOKUP($J1924,'Material category'!B:F,5,FALSE)*O1924</f>
        <v>#N/A</v>
      </c>
      <c r="Q1924" s="123" t="e">
        <f t="shared" si="150"/>
        <v>#N/A</v>
      </c>
      <c r="R1924" s="6" t="e">
        <f>VLOOKUP(E1924,'Billing Type Category'!A:C,3,0)*M1924</f>
        <v>#N/A</v>
      </c>
      <c r="S1924" s="6" t="e">
        <f>VLOOKUP($J1924,'Material category'!B:F,4,FALSE)*O1924</f>
        <v>#N/A</v>
      </c>
      <c r="T1924" s="6" t="e">
        <f t="shared" si="151"/>
        <v>#N/A</v>
      </c>
      <c r="U1924" s="6" t="e">
        <f t="shared" si="152"/>
        <v>#N/A</v>
      </c>
      <c r="V1924" s="2" t="e">
        <f>VLOOKUP($J1924,'Material category'!B:D,3,0)</f>
        <v>#N/A</v>
      </c>
      <c r="W1924" s="2" t="e">
        <f>VLOOKUP(G1924,'Cust Category'!A:C,3,0)</f>
        <v>#N/A</v>
      </c>
      <c r="X1924" s="2" t="e">
        <f>VLOOKUP(G1924,'Cust Category'!A:C,2,0)</f>
        <v>#N/A</v>
      </c>
      <c r="Y1924" s="31" t="e">
        <f t="shared" si="153"/>
        <v>#N/A</v>
      </c>
      <c r="Z1924" t="e">
        <f t="shared" si="154"/>
        <v>#N/A</v>
      </c>
    </row>
    <row r="1925" spans="1:26" hidden="1">
      <c r="A1925" s="179"/>
      <c r="B1925" s="178"/>
      <c r="C1925" s="178"/>
      <c r="D1925" s="178"/>
      <c r="E1925" s="178"/>
      <c r="F1925" s="178"/>
      <c r="G1925" s="178"/>
      <c r="H1925" s="178"/>
      <c r="I1925" s="178"/>
      <c r="J1925" s="178"/>
      <c r="K1925" s="178"/>
      <c r="L1925" s="180"/>
      <c r="M1925" s="181"/>
      <c r="N1925" s="2" t="e">
        <f>VLOOKUP($J1925,'Material category'!B:D,2,0)</f>
        <v>#N/A</v>
      </c>
      <c r="O1925" s="123" t="e">
        <f>VLOOKUP(E1925,'Billing Type Category'!A:C,3,0)*$L1925</f>
        <v>#N/A</v>
      </c>
      <c r="P1925" s="123" t="e">
        <f>VLOOKUP($J1925,'Material category'!B:F,5,FALSE)*O1925</f>
        <v>#N/A</v>
      </c>
      <c r="Q1925" s="123" t="e">
        <f t="shared" si="150"/>
        <v>#N/A</v>
      </c>
      <c r="R1925" s="6" t="e">
        <f>VLOOKUP(E1925,'Billing Type Category'!A:C,3,0)*M1925</f>
        <v>#N/A</v>
      </c>
      <c r="S1925" s="6" t="e">
        <f>VLOOKUP($J1925,'Material category'!B:F,4,FALSE)*O1925</f>
        <v>#N/A</v>
      </c>
      <c r="T1925" s="6" t="e">
        <f t="shared" si="151"/>
        <v>#N/A</v>
      </c>
      <c r="U1925" s="6" t="e">
        <f t="shared" si="152"/>
        <v>#N/A</v>
      </c>
      <c r="V1925" s="2" t="e">
        <f>VLOOKUP($J1925,'Material category'!B:D,3,0)</f>
        <v>#N/A</v>
      </c>
      <c r="W1925" s="2" t="e">
        <f>VLOOKUP(G1925,'Cust Category'!A:C,3,0)</f>
        <v>#N/A</v>
      </c>
      <c r="X1925" s="2" t="e">
        <f>VLOOKUP(G1925,'Cust Category'!A:C,2,0)</f>
        <v>#N/A</v>
      </c>
      <c r="Y1925" s="31" t="e">
        <f t="shared" si="153"/>
        <v>#N/A</v>
      </c>
      <c r="Z1925" t="e">
        <f t="shared" si="154"/>
        <v>#N/A</v>
      </c>
    </row>
    <row r="1926" spans="1:26" hidden="1">
      <c r="A1926" s="179"/>
      <c r="B1926" s="178"/>
      <c r="C1926" s="178"/>
      <c r="D1926" s="178"/>
      <c r="E1926" s="178"/>
      <c r="F1926" s="178"/>
      <c r="G1926" s="178"/>
      <c r="H1926" s="178"/>
      <c r="I1926" s="178"/>
      <c r="J1926" s="178"/>
      <c r="K1926" s="178"/>
      <c r="L1926" s="180"/>
      <c r="M1926" s="181"/>
      <c r="N1926" s="2" t="e">
        <f>VLOOKUP($J1926,'Material category'!B:D,2,0)</f>
        <v>#N/A</v>
      </c>
      <c r="O1926" s="123" t="e">
        <f>VLOOKUP(E1926,'Billing Type Category'!A:C,3,0)*$L1926</f>
        <v>#N/A</v>
      </c>
      <c r="P1926" s="123" t="e">
        <f>VLOOKUP($J1926,'Material category'!B:F,5,FALSE)*O1926</f>
        <v>#N/A</v>
      </c>
      <c r="Q1926" s="123" t="e">
        <f t="shared" si="150"/>
        <v>#N/A</v>
      </c>
      <c r="R1926" s="6" t="e">
        <f>VLOOKUP(E1926,'Billing Type Category'!A:C,3,0)*M1926</f>
        <v>#N/A</v>
      </c>
      <c r="S1926" s="6" t="e">
        <f>VLOOKUP($J1926,'Material category'!B:F,4,FALSE)*O1926</f>
        <v>#N/A</v>
      </c>
      <c r="T1926" s="6" t="e">
        <f t="shared" si="151"/>
        <v>#N/A</v>
      </c>
      <c r="U1926" s="6" t="e">
        <f t="shared" si="152"/>
        <v>#N/A</v>
      </c>
      <c r="V1926" s="2" t="e">
        <f>VLOOKUP($J1926,'Material category'!B:D,3,0)</f>
        <v>#N/A</v>
      </c>
      <c r="W1926" s="2" t="e">
        <f>VLOOKUP(G1926,'Cust Category'!A:C,3,0)</f>
        <v>#N/A</v>
      </c>
      <c r="X1926" s="2" t="e">
        <f>VLOOKUP(G1926,'Cust Category'!A:C,2,0)</f>
        <v>#N/A</v>
      </c>
      <c r="Y1926" s="31" t="e">
        <f t="shared" si="153"/>
        <v>#N/A</v>
      </c>
      <c r="Z1926" t="e">
        <f t="shared" si="154"/>
        <v>#N/A</v>
      </c>
    </row>
    <row r="1927" spans="1:26" hidden="1">
      <c r="A1927" s="179"/>
      <c r="B1927" s="178"/>
      <c r="C1927" s="178"/>
      <c r="D1927" s="178"/>
      <c r="E1927" s="178"/>
      <c r="F1927" s="178"/>
      <c r="G1927" s="178"/>
      <c r="H1927" s="178"/>
      <c r="I1927" s="178"/>
      <c r="J1927" s="178"/>
      <c r="K1927" s="178"/>
      <c r="L1927" s="180"/>
      <c r="M1927" s="181"/>
      <c r="N1927" s="2" t="e">
        <f>VLOOKUP($J1927,'Material category'!B:D,2,0)</f>
        <v>#N/A</v>
      </c>
      <c r="O1927" s="123" t="e">
        <f>VLOOKUP(E1927,'Billing Type Category'!A:C,3,0)*$L1927</f>
        <v>#N/A</v>
      </c>
      <c r="P1927" s="123" t="e">
        <f>VLOOKUP($J1927,'Material category'!B:F,5,FALSE)*O1927</f>
        <v>#N/A</v>
      </c>
      <c r="Q1927" s="123" t="e">
        <f t="shared" si="150"/>
        <v>#N/A</v>
      </c>
      <c r="R1927" s="6" t="e">
        <f>VLOOKUP(E1927,'Billing Type Category'!A:C,3,0)*M1927</f>
        <v>#N/A</v>
      </c>
      <c r="S1927" s="6" t="e">
        <f>VLOOKUP($J1927,'Material category'!B:F,4,FALSE)*O1927</f>
        <v>#N/A</v>
      </c>
      <c r="T1927" s="6" t="e">
        <f t="shared" si="151"/>
        <v>#N/A</v>
      </c>
      <c r="U1927" s="6" t="e">
        <f t="shared" si="152"/>
        <v>#N/A</v>
      </c>
      <c r="V1927" s="2" t="e">
        <f>VLOOKUP($J1927,'Material category'!B:D,3,0)</f>
        <v>#N/A</v>
      </c>
      <c r="W1927" s="2" t="e">
        <f>VLOOKUP(G1927,'Cust Category'!A:C,3,0)</f>
        <v>#N/A</v>
      </c>
      <c r="X1927" s="2" t="e">
        <f>VLOOKUP(G1927,'Cust Category'!A:C,2,0)</f>
        <v>#N/A</v>
      </c>
      <c r="Y1927" s="31" t="e">
        <f t="shared" si="153"/>
        <v>#N/A</v>
      </c>
      <c r="Z1927" t="e">
        <f t="shared" si="154"/>
        <v>#N/A</v>
      </c>
    </row>
    <row r="1928" spans="1:26" hidden="1">
      <c r="A1928" s="179"/>
      <c r="B1928" s="178"/>
      <c r="C1928" s="178"/>
      <c r="D1928" s="178"/>
      <c r="E1928" s="178"/>
      <c r="F1928" s="178"/>
      <c r="G1928" s="178"/>
      <c r="H1928" s="178"/>
      <c r="I1928" s="178"/>
      <c r="J1928" s="178"/>
      <c r="K1928" s="178"/>
      <c r="L1928" s="180"/>
      <c r="M1928" s="181"/>
      <c r="N1928" s="2" t="e">
        <f>VLOOKUP($J1928,'Material category'!B:D,2,0)</f>
        <v>#N/A</v>
      </c>
      <c r="O1928" s="123" t="e">
        <f>VLOOKUP(E1928,'Billing Type Category'!A:C,3,0)*$L1928</f>
        <v>#N/A</v>
      </c>
      <c r="P1928" s="123" t="e">
        <f>VLOOKUP($J1928,'Material category'!B:F,5,FALSE)*O1928</f>
        <v>#N/A</v>
      </c>
      <c r="Q1928" s="123" t="e">
        <f t="shared" si="150"/>
        <v>#N/A</v>
      </c>
      <c r="R1928" s="6" t="e">
        <f>VLOOKUP(E1928,'Billing Type Category'!A:C,3,0)*M1928</f>
        <v>#N/A</v>
      </c>
      <c r="S1928" s="6" t="e">
        <f>VLOOKUP($J1928,'Material category'!B:F,4,FALSE)*O1928</f>
        <v>#N/A</v>
      </c>
      <c r="T1928" s="6" t="e">
        <f t="shared" si="151"/>
        <v>#N/A</v>
      </c>
      <c r="U1928" s="6" t="e">
        <f t="shared" si="152"/>
        <v>#N/A</v>
      </c>
      <c r="V1928" s="2" t="e">
        <f>VLOOKUP($J1928,'Material category'!B:D,3,0)</f>
        <v>#N/A</v>
      </c>
      <c r="W1928" s="2" t="e">
        <f>VLOOKUP(G1928,'Cust Category'!A:C,3,0)</f>
        <v>#N/A</v>
      </c>
      <c r="X1928" s="2" t="e">
        <f>VLOOKUP(G1928,'Cust Category'!A:C,2,0)</f>
        <v>#N/A</v>
      </c>
      <c r="Y1928" s="31" t="e">
        <f t="shared" si="153"/>
        <v>#N/A</v>
      </c>
      <c r="Z1928" t="e">
        <f t="shared" si="154"/>
        <v>#N/A</v>
      </c>
    </row>
    <row r="1929" spans="1:26" hidden="1">
      <c r="A1929" s="179"/>
      <c r="B1929" s="178"/>
      <c r="C1929" s="178"/>
      <c r="D1929" s="178"/>
      <c r="E1929" s="178"/>
      <c r="F1929" s="178"/>
      <c r="G1929" s="178"/>
      <c r="H1929" s="178"/>
      <c r="I1929" s="178"/>
      <c r="J1929" s="178"/>
      <c r="K1929" s="178"/>
      <c r="L1929" s="180"/>
      <c r="M1929" s="181"/>
      <c r="N1929" s="2" t="e">
        <f>VLOOKUP($J1929,'Material category'!B:D,2,0)</f>
        <v>#N/A</v>
      </c>
      <c r="O1929" s="123" t="e">
        <f>VLOOKUP(E1929,'Billing Type Category'!A:C,3,0)*$L1929</f>
        <v>#N/A</v>
      </c>
      <c r="P1929" s="123" t="e">
        <f>VLOOKUP($J1929,'Material category'!B:F,5,FALSE)*O1929</f>
        <v>#N/A</v>
      </c>
      <c r="Q1929" s="123" t="e">
        <f t="shared" si="150"/>
        <v>#N/A</v>
      </c>
      <c r="R1929" s="6" t="e">
        <f>VLOOKUP(E1929,'Billing Type Category'!A:C,3,0)*M1929</f>
        <v>#N/A</v>
      </c>
      <c r="S1929" s="6" t="e">
        <f>VLOOKUP($J1929,'Material category'!B:F,4,FALSE)*O1929</f>
        <v>#N/A</v>
      </c>
      <c r="T1929" s="6" t="e">
        <f t="shared" si="151"/>
        <v>#N/A</v>
      </c>
      <c r="U1929" s="6" t="e">
        <f t="shared" si="152"/>
        <v>#N/A</v>
      </c>
      <c r="V1929" s="2" t="e">
        <f>VLOOKUP($J1929,'Material category'!B:D,3,0)</f>
        <v>#N/A</v>
      </c>
      <c r="W1929" s="2" t="e">
        <f>VLOOKUP(G1929,'Cust Category'!A:C,3,0)</f>
        <v>#N/A</v>
      </c>
      <c r="X1929" s="2" t="e">
        <f>VLOOKUP(G1929,'Cust Category'!A:C,2,0)</f>
        <v>#N/A</v>
      </c>
      <c r="Y1929" s="31" t="e">
        <f t="shared" si="153"/>
        <v>#N/A</v>
      </c>
      <c r="Z1929" t="e">
        <f t="shared" si="154"/>
        <v>#N/A</v>
      </c>
    </row>
    <row r="1930" spans="1:26" hidden="1">
      <c r="A1930" s="179"/>
      <c r="B1930" s="178"/>
      <c r="C1930" s="178"/>
      <c r="D1930" s="178"/>
      <c r="E1930" s="178"/>
      <c r="F1930" s="178"/>
      <c r="G1930" s="178"/>
      <c r="H1930" s="178"/>
      <c r="I1930" s="178"/>
      <c r="J1930" s="178"/>
      <c r="K1930" s="178"/>
      <c r="L1930" s="180"/>
      <c r="M1930" s="181"/>
      <c r="N1930" s="2" t="e">
        <f>VLOOKUP($J1930,'Material category'!B:D,2,0)</f>
        <v>#N/A</v>
      </c>
      <c r="O1930" s="123" t="e">
        <f>VLOOKUP(E1930,'Billing Type Category'!A:C,3,0)*$L1930</f>
        <v>#N/A</v>
      </c>
      <c r="P1930" s="123" t="e">
        <f>VLOOKUP($J1930,'Material category'!B:F,5,FALSE)*O1930</f>
        <v>#N/A</v>
      </c>
      <c r="Q1930" s="123" t="e">
        <f t="shared" si="150"/>
        <v>#N/A</v>
      </c>
      <c r="R1930" s="6" t="e">
        <f>VLOOKUP(E1930,'Billing Type Category'!A:C,3,0)*M1930</f>
        <v>#N/A</v>
      </c>
      <c r="S1930" s="6" t="e">
        <f>VLOOKUP($J1930,'Material category'!B:F,4,FALSE)*O1930</f>
        <v>#N/A</v>
      </c>
      <c r="T1930" s="6" t="e">
        <f t="shared" si="151"/>
        <v>#N/A</v>
      </c>
      <c r="U1930" s="6" t="e">
        <f t="shared" si="152"/>
        <v>#N/A</v>
      </c>
      <c r="V1930" s="2" t="e">
        <f>VLOOKUP($J1930,'Material category'!B:D,3,0)</f>
        <v>#N/A</v>
      </c>
      <c r="W1930" s="2" t="e">
        <f>VLOOKUP(G1930,'Cust Category'!A:C,3,0)</f>
        <v>#N/A</v>
      </c>
      <c r="X1930" s="2" t="e">
        <f>VLOOKUP(G1930,'Cust Category'!A:C,2,0)</f>
        <v>#N/A</v>
      </c>
      <c r="Y1930" s="31" t="e">
        <f t="shared" si="153"/>
        <v>#N/A</v>
      </c>
      <c r="Z1930" t="e">
        <f t="shared" si="154"/>
        <v>#N/A</v>
      </c>
    </row>
    <row r="1931" spans="1:26" hidden="1">
      <c r="A1931" s="179"/>
      <c r="B1931" s="178"/>
      <c r="C1931" s="178"/>
      <c r="D1931" s="178"/>
      <c r="E1931" s="178"/>
      <c r="F1931" s="178"/>
      <c r="G1931" s="178"/>
      <c r="H1931" s="178"/>
      <c r="I1931" s="178"/>
      <c r="J1931" s="178"/>
      <c r="K1931" s="178"/>
      <c r="L1931" s="180"/>
      <c r="M1931" s="181"/>
      <c r="N1931" s="2" t="e">
        <f>VLOOKUP($J1931,'Material category'!B:D,2,0)</f>
        <v>#N/A</v>
      </c>
      <c r="O1931" s="123" t="e">
        <f>VLOOKUP(E1931,'Billing Type Category'!A:C,3,0)*$L1931</f>
        <v>#N/A</v>
      </c>
      <c r="P1931" s="123" t="e">
        <f>VLOOKUP($J1931,'Material category'!B:F,5,FALSE)*O1931</f>
        <v>#N/A</v>
      </c>
      <c r="Q1931" s="123" t="e">
        <f t="shared" si="150"/>
        <v>#N/A</v>
      </c>
      <c r="R1931" s="6" t="e">
        <f>VLOOKUP(E1931,'Billing Type Category'!A:C,3,0)*M1931</f>
        <v>#N/A</v>
      </c>
      <c r="S1931" s="6" t="e">
        <f>VLOOKUP($J1931,'Material category'!B:F,4,FALSE)*O1931</f>
        <v>#N/A</v>
      </c>
      <c r="T1931" s="6" t="e">
        <f t="shared" si="151"/>
        <v>#N/A</v>
      </c>
      <c r="U1931" s="6" t="e">
        <f t="shared" si="152"/>
        <v>#N/A</v>
      </c>
      <c r="V1931" s="2" t="e">
        <f>VLOOKUP($J1931,'Material category'!B:D,3,0)</f>
        <v>#N/A</v>
      </c>
      <c r="W1931" s="2" t="e">
        <f>VLOOKUP(G1931,'Cust Category'!A:C,3,0)</f>
        <v>#N/A</v>
      </c>
      <c r="X1931" s="2" t="e">
        <f>VLOOKUP(G1931,'Cust Category'!A:C,2,0)</f>
        <v>#N/A</v>
      </c>
      <c r="Y1931" s="31" t="e">
        <f t="shared" si="153"/>
        <v>#N/A</v>
      </c>
      <c r="Z1931" t="e">
        <f t="shared" si="154"/>
        <v>#N/A</v>
      </c>
    </row>
    <row r="1932" spans="1:26" hidden="1">
      <c r="A1932" s="179"/>
      <c r="B1932" s="178"/>
      <c r="C1932" s="178"/>
      <c r="D1932" s="178"/>
      <c r="E1932" s="178"/>
      <c r="F1932" s="178"/>
      <c r="G1932" s="178"/>
      <c r="H1932" s="178"/>
      <c r="I1932" s="178"/>
      <c r="J1932" s="178"/>
      <c r="K1932" s="178"/>
      <c r="L1932" s="180"/>
      <c r="M1932" s="181"/>
      <c r="N1932" s="2" t="e">
        <f>VLOOKUP($J1932,'Material category'!B:D,2,0)</f>
        <v>#N/A</v>
      </c>
      <c r="O1932" s="123" t="e">
        <f>VLOOKUP(E1932,'Billing Type Category'!A:C,3,0)*$L1932</f>
        <v>#N/A</v>
      </c>
      <c r="P1932" s="123" t="e">
        <f>VLOOKUP($J1932,'Material category'!B:F,5,FALSE)*O1932</f>
        <v>#N/A</v>
      </c>
      <c r="Q1932" s="123" t="e">
        <f t="shared" si="150"/>
        <v>#N/A</v>
      </c>
      <c r="R1932" s="6" t="e">
        <f>VLOOKUP(E1932,'Billing Type Category'!A:C,3,0)*M1932</f>
        <v>#N/A</v>
      </c>
      <c r="S1932" s="6" t="e">
        <f>VLOOKUP($J1932,'Material category'!B:F,4,FALSE)*O1932</f>
        <v>#N/A</v>
      </c>
      <c r="T1932" s="6" t="e">
        <f t="shared" si="151"/>
        <v>#N/A</v>
      </c>
      <c r="U1932" s="6" t="e">
        <f t="shared" si="152"/>
        <v>#N/A</v>
      </c>
      <c r="V1932" s="2" t="e">
        <f>VLOOKUP($J1932,'Material category'!B:D,3,0)</f>
        <v>#N/A</v>
      </c>
      <c r="W1932" s="2" t="e">
        <f>VLOOKUP(G1932,'Cust Category'!A:C,3,0)</f>
        <v>#N/A</v>
      </c>
      <c r="X1932" s="2" t="e">
        <f>VLOOKUP(G1932,'Cust Category'!A:C,2,0)</f>
        <v>#N/A</v>
      </c>
      <c r="Y1932" s="31" t="e">
        <f t="shared" si="153"/>
        <v>#N/A</v>
      </c>
      <c r="Z1932" t="e">
        <f t="shared" si="154"/>
        <v>#N/A</v>
      </c>
    </row>
    <row r="1933" spans="1:26" hidden="1">
      <c r="A1933" s="179"/>
      <c r="B1933" s="178"/>
      <c r="C1933" s="178"/>
      <c r="D1933" s="178"/>
      <c r="E1933" s="178"/>
      <c r="F1933" s="178"/>
      <c r="G1933" s="178"/>
      <c r="H1933" s="178"/>
      <c r="I1933" s="178"/>
      <c r="J1933" s="178"/>
      <c r="K1933" s="178"/>
      <c r="L1933" s="180"/>
      <c r="M1933" s="181"/>
      <c r="N1933" s="2" t="e">
        <f>VLOOKUP($J1933,'Material category'!B:D,2,0)</f>
        <v>#N/A</v>
      </c>
      <c r="O1933" s="123" t="e">
        <f>VLOOKUP(E1933,'Billing Type Category'!A:C,3,0)*$L1933</f>
        <v>#N/A</v>
      </c>
      <c r="P1933" s="123" t="e">
        <f>VLOOKUP($J1933,'Material category'!B:F,5,FALSE)*O1933</f>
        <v>#N/A</v>
      </c>
      <c r="Q1933" s="123" t="e">
        <f t="shared" si="150"/>
        <v>#N/A</v>
      </c>
      <c r="R1933" s="6" t="e">
        <f>VLOOKUP(E1933,'Billing Type Category'!A:C,3,0)*M1933</f>
        <v>#N/A</v>
      </c>
      <c r="S1933" s="6" t="e">
        <f>VLOOKUP($J1933,'Material category'!B:F,4,FALSE)*O1933</f>
        <v>#N/A</v>
      </c>
      <c r="T1933" s="6" t="e">
        <f t="shared" si="151"/>
        <v>#N/A</v>
      </c>
      <c r="U1933" s="6" t="e">
        <f t="shared" si="152"/>
        <v>#N/A</v>
      </c>
      <c r="V1933" s="2" t="e">
        <f>VLOOKUP($J1933,'Material category'!B:D,3,0)</f>
        <v>#N/A</v>
      </c>
      <c r="W1933" s="2" t="e">
        <f>VLOOKUP(G1933,'Cust Category'!A:C,3,0)</f>
        <v>#N/A</v>
      </c>
      <c r="X1933" s="2" t="e">
        <f>VLOOKUP(G1933,'Cust Category'!A:C,2,0)</f>
        <v>#N/A</v>
      </c>
      <c r="Y1933" s="31" t="e">
        <f t="shared" si="153"/>
        <v>#N/A</v>
      </c>
      <c r="Z1933" t="e">
        <f t="shared" si="154"/>
        <v>#N/A</v>
      </c>
    </row>
    <row r="1934" spans="1:26" hidden="1">
      <c r="A1934" s="179"/>
      <c r="B1934" s="178"/>
      <c r="C1934" s="178"/>
      <c r="D1934" s="178"/>
      <c r="E1934" s="178"/>
      <c r="F1934" s="178"/>
      <c r="G1934" s="178"/>
      <c r="H1934" s="178"/>
      <c r="I1934" s="178"/>
      <c r="J1934" s="178"/>
      <c r="K1934" s="178"/>
      <c r="L1934" s="180"/>
      <c r="M1934" s="181"/>
      <c r="N1934" s="2" t="e">
        <f>VLOOKUP($J1934,'Material category'!B:D,2,0)</f>
        <v>#N/A</v>
      </c>
      <c r="O1934" s="123" t="e">
        <f>VLOOKUP(E1934,'Billing Type Category'!A:C,3,0)*$L1934</f>
        <v>#N/A</v>
      </c>
      <c r="P1934" s="123" t="e">
        <f>VLOOKUP($J1934,'Material category'!B:F,5,FALSE)*O1934</f>
        <v>#N/A</v>
      </c>
      <c r="Q1934" s="123" t="e">
        <f t="shared" si="150"/>
        <v>#N/A</v>
      </c>
      <c r="R1934" s="6" t="e">
        <f>VLOOKUP(E1934,'Billing Type Category'!A:C,3,0)*M1934</f>
        <v>#N/A</v>
      </c>
      <c r="S1934" s="6" t="e">
        <f>VLOOKUP($J1934,'Material category'!B:F,4,FALSE)*O1934</f>
        <v>#N/A</v>
      </c>
      <c r="T1934" s="6" t="e">
        <f t="shared" si="151"/>
        <v>#N/A</v>
      </c>
      <c r="U1934" s="6" t="e">
        <f t="shared" si="152"/>
        <v>#N/A</v>
      </c>
      <c r="V1934" s="2" t="e">
        <f>VLOOKUP($J1934,'Material category'!B:D,3,0)</f>
        <v>#N/A</v>
      </c>
      <c r="W1934" s="2" t="e">
        <f>VLOOKUP(G1934,'Cust Category'!A:C,3,0)</f>
        <v>#N/A</v>
      </c>
      <c r="X1934" s="2" t="e">
        <f>VLOOKUP(G1934,'Cust Category'!A:C,2,0)</f>
        <v>#N/A</v>
      </c>
      <c r="Y1934" s="31" t="e">
        <f t="shared" si="153"/>
        <v>#N/A</v>
      </c>
      <c r="Z1934" t="e">
        <f t="shared" si="154"/>
        <v>#N/A</v>
      </c>
    </row>
    <row r="1935" spans="1:26" hidden="1">
      <c r="A1935" s="179"/>
      <c r="B1935" s="178"/>
      <c r="C1935" s="178"/>
      <c r="D1935" s="178"/>
      <c r="E1935" s="178"/>
      <c r="F1935" s="178"/>
      <c r="G1935" s="178"/>
      <c r="H1935" s="178"/>
      <c r="I1935" s="178"/>
      <c r="J1935" s="178"/>
      <c r="K1935" s="178"/>
      <c r="L1935" s="180"/>
      <c r="M1935" s="181"/>
      <c r="N1935" s="2" t="e">
        <f>VLOOKUP($J1935,'Material category'!B:D,2,0)</f>
        <v>#N/A</v>
      </c>
      <c r="O1935" s="123" t="e">
        <f>VLOOKUP(E1935,'Billing Type Category'!A:C,3,0)*$L1935</f>
        <v>#N/A</v>
      </c>
      <c r="P1935" s="123" t="e">
        <f>VLOOKUP($J1935,'Material category'!B:F,5,FALSE)*O1935</f>
        <v>#N/A</v>
      </c>
      <c r="Q1935" s="123" t="e">
        <f t="shared" si="150"/>
        <v>#N/A</v>
      </c>
      <c r="R1935" s="6" t="e">
        <f>VLOOKUP(E1935,'Billing Type Category'!A:C,3,0)*M1935</f>
        <v>#N/A</v>
      </c>
      <c r="S1935" s="6" t="e">
        <f>VLOOKUP($J1935,'Material category'!B:F,4,FALSE)*O1935</f>
        <v>#N/A</v>
      </c>
      <c r="T1935" s="6" t="e">
        <f t="shared" si="151"/>
        <v>#N/A</v>
      </c>
      <c r="U1935" s="6" t="e">
        <f t="shared" si="152"/>
        <v>#N/A</v>
      </c>
      <c r="V1935" s="2" t="e">
        <f>VLOOKUP($J1935,'Material category'!B:D,3,0)</f>
        <v>#N/A</v>
      </c>
      <c r="W1935" s="2" t="e">
        <f>VLOOKUP(G1935,'Cust Category'!A:C,3,0)</f>
        <v>#N/A</v>
      </c>
      <c r="X1935" s="2" t="e">
        <f>VLOOKUP(G1935,'Cust Category'!A:C,2,0)</f>
        <v>#N/A</v>
      </c>
      <c r="Y1935" s="31" t="e">
        <f t="shared" si="153"/>
        <v>#N/A</v>
      </c>
      <c r="Z1935" t="e">
        <f t="shared" si="154"/>
        <v>#N/A</v>
      </c>
    </row>
    <row r="1936" spans="1:26" hidden="1">
      <c r="A1936" s="179"/>
      <c r="B1936" s="178"/>
      <c r="C1936" s="178"/>
      <c r="D1936" s="178"/>
      <c r="E1936" s="178"/>
      <c r="F1936" s="178"/>
      <c r="G1936" s="178"/>
      <c r="H1936" s="178"/>
      <c r="I1936" s="178"/>
      <c r="J1936" s="178"/>
      <c r="K1936" s="178"/>
      <c r="L1936" s="180"/>
      <c r="M1936" s="181"/>
      <c r="N1936" s="2" t="e">
        <f>VLOOKUP($J1936,'Material category'!B:D,2,0)</f>
        <v>#N/A</v>
      </c>
      <c r="O1936" s="123" t="e">
        <f>VLOOKUP(E1936,'Billing Type Category'!A:C,3,0)*$L1936</f>
        <v>#N/A</v>
      </c>
      <c r="P1936" s="123" t="e">
        <f>VLOOKUP($J1936,'Material category'!B:F,5,FALSE)*O1936</f>
        <v>#N/A</v>
      </c>
      <c r="Q1936" s="123" t="e">
        <f t="shared" si="150"/>
        <v>#N/A</v>
      </c>
      <c r="R1936" s="6" t="e">
        <f>VLOOKUP(E1936,'Billing Type Category'!A:C,3,0)*M1936</f>
        <v>#N/A</v>
      </c>
      <c r="S1936" s="6" t="e">
        <f>VLOOKUP($J1936,'Material category'!B:F,4,FALSE)*O1936</f>
        <v>#N/A</v>
      </c>
      <c r="T1936" s="6" t="e">
        <f t="shared" si="151"/>
        <v>#N/A</v>
      </c>
      <c r="U1936" s="6" t="e">
        <f t="shared" si="152"/>
        <v>#N/A</v>
      </c>
      <c r="V1936" s="2" t="e">
        <f>VLOOKUP($J1936,'Material category'!B:D,3,0)</f>
        <v>#N/A</v>
      </c>
      <c r="W1936" s="2" t="e">
        <f>VLOOKUP(G1936,'Cust Category'!A:C,3,0)</f>
        <v>#N/A</v>
      </c>
      <c r="X1936" s="2" t="e">
        <f>VLOOKUP(G1936,'Cust Category'!A:C,2,0)</f>
        <v>#N/A</v>
      </c>
      <c r="Y1936" s="31" t="e">
        <f t="shared" si="153"/>
        <v>#N/A</v>
      </c>
      <c r="Z1936" t="e">
        <f t="shared" si="154"/>
        <v>#N/A</v>
      </c>
    </row>
    <row r="1937" spans="1:26" hidden="1">
      <c r="A1937" s="179"/>
      <c r="B1937" s="178"/>
      <c r="C1937" s="178"/>
      <c r="D1937" s="178"/>
      <c r="E1937" s="178"/>
      <c r="F1937" s="178"/>
      <c r="G1937" s="178"/>
      <c r="H1937" s="178"/>
      <c r="I1937" s="178"/>
      <c r="J1937" s="178"/>
      <c r="K1937" s="178"/>
      <c r="L1937" s="180"/>
      <c r="M1937" s="181"/>
      <c r="N1937" s="2" t="e">
        <f>VLOOKUP($J1937,'Material category'!B:D,2,0)</f>
        <v>#N/A</v>
      </c>
      <c r="O1937" s="123" t="e">
        <f>VLOOKUP(E1937,'Billing Type Category'!A:C,3,0)*$L1937</f>
        <v>#N/A</v>
      </c>
      <c r="P1937" s="123" t="e">
        <f>VLOOKUP($J1937,'Material category'!B:F,5,FALSE)*O1937</f>
        <v>#N/A</v>
      </c>
      <c r="Q1937" s="123" t="e">
        <f t="shared" si="150"/>
        <v>#N/A</v>
      </c>
      <c r="R1937" s="6" t="e">
        <f>VLOOKUP(E1937,'Billing Type Category'!A:C,3,0)*M1937</f>
        <v>#N/A</v>
      </c>
      <c r="S1937" s="6" t="e">
        <f>VLOOKUP($J1937,'Material category'!B:F,4,FALSE)*O1937</f>
        <v>#N/A</v>
      </c>
      <c r="T1937" s="6" t="e">
        <f t="shared" si="151"/>
        <v>#N/A</v>
      </c>
      <c r="U1937" s="6" t="e">
        <f t="shared" si="152"/>
        <v>#N/A</v>
      </c>
      <c r="V1937" s="2" t="e">
        <f>VLOOKUP($J1937,'Material category'!B:D,3,0)</f>
        <v>#N/A</v>
      </c>
      <c r="W1937" s="2" t="e">
        <f>VLOOKUP(G1937,'Cust Category'!A:C,3,0)</f>
        <v>#N/A</v>
      </c>
      <c r="X1937" s="2" t="e">
        <f>VLOOKUP(G1937,'Cust Category'!A:C,2,0)</f>
        <v>#N/A</v>
      </c>
      <c r="Y1937" s="31" t="e">
        <f t="shared" si="153"/>
        <v>#N/A</v>
      </c>
      <c r="Z1937" t="e">
        <f t="shared" si="154"/>
        <v>#N/A</v>
      </c>
    </row>
    <row r="1938" spans="1:26" hidden="1">
      <c r="A1938" s="179"/>
      <c r="B1938" s="178"/>
      <c r="C1938" s="178"/>
      <c r="D1938" s="178"/>
      <c r="E1938" s="178"/>
      <c r="F1938" s="178"/>
      <c r="G1938" s="178"/>
      <c r="H1938" s="178"/>
      <c r="I1938" s="178"/>
      <c r="J1938" s="178"/>
      <c r="K1938" s="178"/>
      <c r="L1938" s="180"/>
      <c r="M1938" s="181"/>
      <c r="N1938" s="2" t="e">
        <f>VLOOKUP($J1938,'Material category'!B:D,2,0)</f>
        <v>#N/A</v>
      </c>
      <c r="O1938" s="123" t="e">
        <f>VLOOKUP(E1938,'Billing Type Category'!A:C,3,0)*$L1938</f>
        <v>#N/A</v>
      </c>
      <c r="P1938" s="123" t="e">
        <f>VLOOKUP($J1938,'Material category'!B:F,5,FALSE)*O1938</f>
        <v>#N/A</v>
      </c>
      <c r="Q1938" s="123" t="e">
        <f t="shared" si="150"/>
        <v>#N/A</v>
      </c>
      <c r="R1938" s="6" t="e">
        <f>VLOOKUP(E1938,'Billing Type Category'!A:C,3,0)*M1938</f>
        <v>#N/A</v>
      </c>
      <c r="S1938" s="6" t="e">
        <f>VLOOKUP($J1938,'Material category'!B:F,4,FALSE)*O1938</f>
        <v>#N/A</v>
      </c>
      <c r="T1938" s="6" t="e">
        <f t="shared" si="151"/>
        <v>#N/A</v>
      </c>
      <c r="U1938" s="6" t="e">
        <f t="shared" si="152"/>
        <v>#N/A</v>
      </c>
      <c r="V1938" s="2" t="e">
        <f>VLOOKUP($J1938,'Material category'!B:D,3,0)</f>
        <v>#N/A</v>
      </c>
      <c r="W1938" s="2" t="e">
        <f>VLOOKUP(G1938,'Cust Category'!A:C,3,0)</f>
        <v>#N/A</v>
      </c>
      <c r="X1938" s="2" t="e">
        <f>VLOOKUP(G1938,'Cust Category'!A:C,2,0)</f>
        <v>#N/A</v>
      </c>
      <c r="Y1938" s="31" t="e">
        <f t="shared" si="153"/>
        <v>#N/A</v>
      </c>
      <c r="Z1938" t="e">
        <f t="shared" si="154"/>
        <v>#N/A</v>
      </c>
    </row>
    <row r="1939" spans="1:26" hidden="1">
      <c r="A1939" s="179"/>
      <c r="B1939" s="178"/>
      <c r="C1939" s="178"/>
      <c r="D1939" s="178"/>
      <c r="E1939" s="178"/>
      <c r="F1939" s="178"/>
      <c r="G1939" s="178"/>
      <c r="H1939" s="178"/>
      <c r="I1939" s="178"/>
      <c r="J1939" s="178"/>
      <c r="K1939" s="178"/>
      <c r="L1939" s="180"/>
      <c r="M1939" s="181"/>
      <c r="N1939" s="2" t="e">
        <f>VLOOKUP($J1939,'Material category'!B:D,2,0)</f>
        <v>#N/A</v>
      </c>
      <c r="O1939" s="123" t="e">
        <f>VLOOKUP(E1939,'Billing Type Category'!A:C,3,0)*$L1939</f>
        <v>#N/A</v>
      </c>
      <c r="P1939" s="123" t="e">
        <f>VLOOKUP($J1939,'Material category'!B:F,5,FALSE)*O1939</f>
        <v>#N/A</v>
      </c>
      <c r="Q1939" s="123" t="e">
        <f t="shared" si="150"/>
        <v>#N/A</v>
      </c>
      <c r="R1939" s="6" t="e">
        <f>VLOOKUP(E1939,'Billing Type Category'!A:C,3,0)*M1939</f>
        <v>#N/A</v>
      </c>
      <c r="S1939" s="6" t="e">
        <f>VLOOKUP($J1939,'Material category'!B:F,4,FALSE)*O1939</f>
        <v>#N/A</v>
      </c>
      <c r="T1939" s="6" t="e">
        <f t="shared" si="151"/>
        <v>#N/A</v>
      </c>
      <c r="U1939" s="6" t="e">
        <f t="shared" si="152"/>
        <v>#N/A</v>
      </c>
      <c r="V1939" s="2" t="e">
        <f>VLOOKUP($J1939,'Material category'!B:D,3,0)</f>
        <v>#N/A</v>
      </c>
      <c r="W1939" s="2" t="e">
        <f>VLOOKUP(G1939,'Cust Category'!A:C,3,0)</f>
        <v>#N/A</v>
      </c>
      <c r="X1939" s="2" t="e">
        <f>VLOOKUP(G1939,'Cust Category'!A:C,2,0)</f>
        <v>#N/A</v>
      </c>
      <c r="Y1939" s="31" t="e">
        <f t="shared" si="153"/>
        <v>#N/A</v>
      </c>
      <c r="Z1939" t="e">
        <f t="shared" si="154"/>
        <v>#N/A</v>
      </c>
    </row>
    <row r="1940" spans="1:26" hidden="1">
      <c r="A1940" s="179"/>
      <c r="B1940" s="178"/>
      <c r="C1940" s="178"/>
      <c r="D1940" s="178"/>
      <c r="E1940" s="178"/>
      <c r="F1940" s="178"/>
      <c r="G1940" s="178"/>
      <c r="H1940" s="178"/>
      <c r="I1940" s="178"/>
      <c r="J1940" s="178"/>
      <c r="K1940" s="178"/>
      <c r="L1940" s="180"/>
      <c r="M1940" s="181"/>
      <c r="N1940" s="2" t="e">
        <f>VLOOKUP($J1940,'Material category'!B:D,2,0)</f>
        <v>#N/A</v>
      </c>
      <c r="O1940" s="123" t="e">
        <f>VLOOKUP(E1940,'Billing Type Category'!A:C,3,0)*$L1940</f>
        <v>#N/A</v>
      </c>
      <c r="P1940" s="123" t="e">
        <f>VLOOKUP($J1940,'Material category'!B:F,5,FALSE)*O1940</f>
        <v>#N/A</v>
      </c>
      <c r="Q1940" s="123" t="e">
        <f t="shared" si="150"/>
        <v>#N/A</v>
      </c>
      <c r="R1940" s="6" t="e">
        <f>VLOOKUP(E1940,'Billing Type Category'!A:C,3,0)*M1940</f>
        <v>#N/A</v>
      </c>
      <c r="S1940" s="6" t="e">
        <f>VLOOKUP($J1940,'Material category'!B:F,4,FALSE)*O1940</f>
        <v>#N/A</v>
      </c>
      <c r="T1940" s="6" t="e">
        <f t="shared" si="151"/>
        <v>#N/A</v>
      </c>
      <c r="U1940" s="6" t="e">
        <f t="shared" si="152"/>
        <v>#N/A</v>
      </c>
      <c r="V1940" s="2" t="e">
        <f>VLOOKUP($J1940,'Material category'!B:D,3,0)</f>
        <v>#N/A</v>
      </c>
      <c r="W1940" s="2" t="e">
        <f>VLOOKUP(G1940,'Cust Category'!A:C,3,0)</f>
        <v>#N/A</v>
      </c>
      <c r="X1940" s="2" t="e">
        <f>VLOOKUP(G1940,'Cust Category'!A:C,2,0)</f>
        <v>#N/A</v>
      </c>
      <c r="Y1940" s="31" t="e">
        <f t="shared" si="153"/>
        <v>#N/A</v>
      </c>
      <c r="Z1940" t="e">
        <f t="shared" si="154"/>
        <v>#N/A</v>
      </c>
    </row>
    <row r="1941" spans="1:26" hidden="1">
      <c r="A1941" s="179"/>
      <c r="B1941" s="178"/>
      <c r="C1941" s="178"/>
      <c r="D1941" s="178"/>
      <c r="E1941" s="178"/>
      <c r="F1941" s="178"/>
      <c r="G1941" s="178"/>
      <c r="H1941" s="178"/>
      <c r="I1941" s="178"/>
      <c r="J1941" s="178"/>
      <c r="K1941" s="178"/>
      <c r="L1941" s="180"/>
      <c r="M1941" s="181"/>
      <c r="N1941" s="2" t="e">
        <f>VLOOKUP($J1941,'Material category'!B:D,2,0)</f>
        <v>#N/A</v>
      </c>
      <c r="O1941" s="123" t="e">
        <f>VLOOKUP(E1941,'Billing Type Category'!A:C,3,0)*$L1941</f>
        <v>#N/A</v>
      </c>
      <c r="P1941" s="123" t="e">
        <f>VLOOKUP($J1941,'Material category'!B:F,5,FALSE)*O1941</f>
        <v>#N/A</v>
      </c>
      <c r="Q1941" s="123" t="e">
        <f t="shared" si="150"/>
        <v>#N/A</v>
      </c>
      <c r="R1941" s="6" t="e">
        <f>VLOOKUP(E1941,'Billing Type Category'!A:C,3,0)*M1941</f>
        <v>#N/A</v>
      </c>
      <c r="S1941" s="6" t="e">
        <f>VLOOKUP($J1941,'Material category'!B:F,4,FALSE)*O1941</f>
        <v>#N/A</v>
      </c>
      <c r="T1941" s="6" t="e">
        <f t="shared" si="151"/>
        <v>#N/A</v>
      </c>
      <c r="U1941" s="6" t="e">
        <f t="shared" si="152"/>
        <v>#N/A</v>
      </c>
      <c r="V1941" s="2" t="e">
        <f>VLOOKUP($J1941,'Material category'!B:D,3,0)</f>
        <v>#N/A</v>
      </c>
      <c r="W1941" s="2" t="e">
        <f>VLOOKUP(G1941,'Cust Category'!A:C,3,0)</f>
        <v>#N/A</v>
      </c>
      <c r="X1941" s="2" t="e">
        <f>VLOOKUP(G1941,'Cust Category'!A:C,2,0)</f>
        <v>#N/A</v>
      </c>
      <c r="Y1941" s="31" t="e">
        <f t="shared" si="153"/>
        <v>#N/A</v>
      </c>
      <c r="Z1941" t="e">
        <f t="shared" si="154"/>
        <v>#N/A</v>
      </c>
    </row>
    <row r="1942" spans="1:26" hidden="1">
      <c r="A1942" s="179"/>
      <c r="B1942" s="178"/>
      <c r="C1942" s="178"/>
      <c r="D1942" s="178"/>
      <c r="E1942" s="178"/>
      <c r="F1942" s="178"/>
      <c r="G1942" s="178"/>
      <c r="H1942" s="178"/>
      <c r="I1942" s="178"/>
      <c r="J1942" s="178"/>
      <c r="K1942" s="178"/>
      <c r="L1942" s="180"/>
      <c r="M1942" s="181"/>
      <c r="N1942" s="2" t="e">
        <f>VLOOKUP($J1942,'Material category'!B:D,2,0)</f>
        <v>#N/A</v>
      </c>
      <c r="O1942" s="123" t="e">
        <f>VLOOKUP(E1942,'Billing Type Category'!A:C,3,0)*$L1942</f>
        <v>#N/A</v>
      </c>
      <c r="P1942" s="123" t="e">
        <f>VLOOKUP($J1942,'Material category'!B:F,5,FALSE)*O1942</f>
        <v>#N/A</v>
      </c>
      <c r="Q1942" s="123" t="e">
        <f t="shared" si="150"/>
        <v>#N/A</v>
      </c>
      <c r="R1942" s="6" t="e">
        <f>VLOOKUP(E1942,'Billing Type Category'!A:C,3,0)*M1942</f>
        <v>#N/A</v>
      </c>
      <c r="S1942" s="6" t="e">
        <f>VLOOKUP($J1942,'Material category'!B:F,4,FALSE)*O1942</f>
        <v>#N/A</v>
      </c>
      <c r="T1942" s="6" t="e">
        <f t="shared" si="151"/>
        <v>#N/A</v>
      </c>
      <c r="U1942" s="6" t="e">
        <f t="shared" si="152"/>
        <v>#N/A</v>
      </c>
      <c r="V1942" s="2" t="e">
        <f>VLOOKUP($J1942,'Material category'!B:D,3,0)</f>
        <v>#N/A</v>
      </c>
      <c r="W1942" s="2" t="e">
        <f>VLOOKUP(G1942,'Cust Category'!A:C,3,0)</f>
        <v>#N/A</v>
      </c>
      <c r="X1942" s="2" t="e">
        <f>VLOOKUP(G1942,'Cust Category'!A:C,2,0)</f>
        <v>#N/A</v>
      </c>
      <c r="Y1942" s="31" t="e">
        <f t="shared" si="153"/>
        <v>#N/A</v>
      </c>
      <c r="Z1942" t="e">
        <f t="shared" si="154"/>
        <v>#N/A</v>
      </c>
    </row>
    <row r="1943" spans="1:26" hidden="1">
      <c r="A1943" s="179"/>
      <c r="B1943" s="178"/>
      <c r="C1943" s="178"/>
      <c r="D1943" s="178"/>
      <c r="E1943" s="178"/>
      <c r="F1943" s="178"/>
      <c r="G1943" s="178"/>
      <c r="H1943" s="178"/>
      <c r="I1943" s="178"/>
      <c r="J1943" s="178"/>
      <c r="K1943" s="178"/>
      <c r="L1943" s="180"/>
      <c r="M1943" s="181"/>
      <c r="N1943" s="2" t="e">
        <f>VLOOKUP($J1943,'Material category'!B:D,2,0)</f>
        <v>#N/A</v>
      </c>
      <c r="O1943" s="123" t="e">
        <f>VLOOKUP(E1943,'Billing Type Category'!A:C,3,0)*$L1943</f>
        <v>#N/A</v>
      </c>
      <c r="P1943" s="123" t="e">
        <f>VLOOKUP($J1943,'Material category'!B:F,5,FALSE)*O1943</f>
        <v>#N/A</v>
      </c>
      <c r="Q1943" s="123" t="e">
        <f t="shared" si="150"/>
        <v>#N/A</v>
      </c>
      <c r="R1943" s="6" t="e">
        <f>VLOOKUP(E1943,'Billing Type Category'!A:C,3,0)*M1943</f>
        <v>#N/A</v>
      </c>
      <c r="S1943" s="6" t="e">
        <f>VLOOKUP($J1943,'Material category'!B:F,4,FALSE)*O1943</f>
        <v>#N/A</v>
      </c>
      <c r="T1943" s="6" t="e">
        <f t="shared" si="151"/>
        <v>#N/A</v>
      </c>
      <c r="U1943" s="6" t="e">
        <f t="shared" si="152"/>
        <v>#N/A</v>
      </c>
      <c r="V1943" s="2" t="e">
        <f>VLOOKUP($J1943,'Material category'!B:D,3,0)</f>
        <v>#N/A</v>
      </c>
      <c r="W1943" s="2" t="e">
        <f>VLOOKUP(G1943,'Cust Category'!A:C,3,0)</f>
        <v>#N/A</v>
      </c>
      <c r="X1943" s="2" t="e">
        <f>VLOOKUP(G1943,'Cust Category'!A:C,2,0)</f>
        <v>#N/A</v>
      </c>
      <c r="Y1943" s="31" t="e">
        <f t="shared" si="153"/>
        <v>#N/A</v>
      </c>
      <c r="Z1943" t="e">
        <f t="shared" si="154"/>
        <v>#N/A</v>
      </c>
    </row>
    <row r="1944" spans="1:26" hidden="1">
      <c r="A1944" s="179"/>
      <c r="B1944" s="178"/>
      <c r="C1944" s="178"/>
      <c r="D1944" s="178"/>
      <c r="E1944" s="178"/>
      <c r="F1944" s="178"/>
      <c r="G1944" s="178"/>
      <c r="H1944" s="178"/>
      <c r="I1944" s="178"/>
      <c r="J1944" s="178"/>
      <c r="K1944" s="178"/>
      <c r="L1944" s="180"/>
      <c r="M1944" s="181"/>
      <c r="N1944" s="2" t="e">
        <f>VLOOKUP($J1944,'Material category'!B:D,2,0)</f>
        <v>#N/A</v>
      </c>
      <c r="O1944" s="123" t="e">
        <f>VLOOKUP(E1944,'Billing Type Category'!A:C,3,0)*$L1944</f>
        <v>#N/A</v>
      </c>
      <c r="P1944" s="123" t="e">
        <f>VLOOKUP($J1944,'Material category'!B:F,5,FALSE)*O1944</f>
        <v>#N/A</v>
      </c>
      <c r="Q1944" s="123" t="e">
        <f t="shared" si="150"/>
        <v>#N/A</v>
      </c>
      <c r="R1944" s="6" t="e">
        <f>VLOOKUP(E1944,'Billing Type Category'!A:C,3,0)*M1944</f>
        <v>#N/A</v>
      </c>
      <c r="S1944" s="6" t="e">
        <f>VLOOKUP($J1944,'Material category'!B:F,4,FALSE)*O1944</f>
        <v>#N/A</v>
      </c>
      <c r="T1944" s="6" t="e">
        <f t="shared" si="151"/>
        <v>#N/A</v>
      </c>
      <c r="U1944" s="6" t="e">
        <f t="shared" si="152"/>
        <v>#N/A</v>
      </c>
      <c r="V1944" s="2" t="e">
        <f>VLOOKUP($J1944,'Material category'!B:D,3,0)</f>
        <v>#N/A</v>
      </c>
      <c r="W1944" s="2" t="e">
        <f>VLOOKUP(G1944,'Cust Category'!A:C,3,0)</f>
        <v>#N/A</v>
      </c>
      <c r="X1944" s="2" t="e">
        <f>VLOOKUP(G1944,'Cust Category'!A:C,2,0)</f>
        <v>#N/A</v>
      </c>
      <c r="Y1944" s="31" t="e">
        <f t="shared" si="153"/>
        <v>#N/A</v>
      </c>
      <c r="Z1944" t="e">
        <f t="shared" si="154"/>
        <v>#N/A</v>
      </c>
    </row>
    <row r="1945" spans="1:26" hidden="1">
      <c r="A1945" s="179"/>
      <c r="B1945" s="178"/>
      <c r="C1945" s="178"/>
      <c r="D1945" s="178"/>
      <c r="E1945" s="178"/>
      <c r="F1945" s="178"/>
      <c r="G1945" s="178"/>
      <c r="H1945" s="178"/>
      <c r="I1945" s="178"/>
      <c r="J1945" s="178"/>
      <c r="K1945" s="178"/>
      <c r="L1945" s="180"/>
      <c r="M1945" s="181"/>
      <c r="N1945" s="2" t="e">
        <f>VLOOKUP($J1945,'Material category'!B:D,2,0)</f>
        <v>#N/A</v>
      </c>
      <c r="O1945" s="123" t="e">
        <f>VLOOKUP(E1945,'Billing Type Category'!A:C,3,0)*$L1945</f>
        <v>#N/A</v>
      </c>
      <c r="P1945" s="123" t="e">
        <f>VLOOKUP($J1945,'Material category'!B:F,5,FALSE)*O1945</f>
        <v>#N/A</v>
      </c>
      <c r="Q1945" s="123" t="e">
        <f t="shared" si="150"/>
        <v>#N/A</v>
      </c>
      <c r="R1945" s="6" t="e">
        <f>VLOOKUP(E1945,'Billing Type Category'!A:C,3,0)*M1945</f>
        <v>#N/A</v>
      </c>
      <c r="S1945" s="6" t="e">
        <f>VLOOKUP($J1945,'Material category'!B:F,4,FALSE)*O1945</f>
        <v>#N/A</v>
      </c>
      <c r="T1945" s="6" t="e">
        <f t="shared" si="151"/>
        <v>#N/A</v>
      </c>
      <c r="U1945" s="6" t="e">
        <f t="shared" si="152"/>
        <v>#N/A</v>
      </c>
      <c r="V1945" s="2" t="e">
        <f>VLOOKUP($J1945,'Material category'!B:D,3,0)</f>
        <v>#N/A</v>
      </c>
      <c r="W1945" s="2" t="e">
        <f>VLOOKUP(G1945,'Cust Category'!A:C,3,0)</f>
        <v>#N/A</v>
      </c>
      <c r="X1945" s="2" t="e">
        <f>VLOOKUP(G1945,'Cust Category'!A:C,2,0)</f>
        <v>#N/A</v>
      </c>
      <c r="Y1945" s="31" t="e">
        <f t="shared" si="153"/>
        <v>#N/A</v>
      </c>
      <c r="Z1945" t="e">
        <f t="shared" si="154"/>
        <v>#N/A</v>
      </c>
    </row>
    <row r="1946" spans="1:26" hidden="1">
      <c r="A1946" s="179"/>
      <c r="B1946" s="178"/>
      <c r="C1946" s="178"/>
      <c r="D1946" s="178"/>
      <c r="E1946" s="178"/>
      <c r="F1946" s="178"/>
      <c r="G1946" s="178"/>
      <c r="H1946" s="178"/>
      <c r="I1946" s="178"/>
      <c r="J1946" s="178"/>
      <c r="K1946" s="178"/>
      <c r="L1946" s="180"/>
      <c r="M1946" s="181"/>
      <c r="N1946" s="2" t="e">
        <f>VLOOKUP($J1946,'Material category'!B:D,2,0)</f>
        <v>#N/A</v>
      </c>
      <c r="O1946" s="123" t="e">
        <f>VLOOKUP(E1946,'Billing Type Category'!A:C,3,0)*$L1946</f>
        <v>#N/A</v>
      </c>
      <c r="P1946" s="123" t="e">
        <f>VLOOKUP($J1946,'Material category'!B:F,5,FALSE)*O1946</f>
        <v>#N/A</v>
      </c>
      <c r="Q1946" s="123" t="e">
        <f t="shared" si="150"/>
        <v>#N/A</v>
      </c>
      <c r="R1946" s="6" t="e">
        <f>VLOOKUP(E1946,'Billing Type Category'!A:C,3,0)*M1946</f>
        <v>#N/A</v>
      </c>
      <c r="S1946" s="6" t="e">
        <f>VLOOKUP($J1946,'Material category'!B:F,4,FALSE)*O1946</f>
        <v>#N/A</v>
      </c>
      <c r="T1946" s="6" t="e">
        <f t="shared" si="151"/>
        <v>#N/A</v>
      </c>
      <c r="U1946" s="6" t="e">
        <f t="shared" si="152"/>
        <v>#N/A</v>
      </c>
      <c r="V1946" s="2" t="e">
        <f>VLOOKUP($J1946,'Material category'!B:D,3,0)</f>
        <v>#N/A</v>
      </c>
      <c r="W1946" s="2" t="e">
        <f>VLOOKUP(G1946,'Cust Category'!A:C,3,0)</f>
        <v>#N/A</v>
      </c>
      <c r="X1946" s="2" t="e">
        <f>VLOOKUP(G1946,'Cust Category'!A:C,2,0)</f>
        <v>#N/A</v>
      </c>
      <c r="Y1946" s="31" t="e">
        <f t="shared" si="153"/>
        <v>#N/A</v>
      </c>
      <c r="Z1946" t="e">
        <f t="shared" si="154"/>
        <v>#N/A</v>
      </c>
    </row>
    <row r="1947" spans="1:26" hidden="1">
      <c r="A1947" s="179"/>
      <c r="B1947" s="178"/>
      <c r="C1947" s="178"/>
      <c r="D1947" s="178"/>
      <c r="E1947" s="178"/>
      <c r="F1947" s="178"/>
      <c r="G1947" s="178"/>
      <c r="H1947" s="178"/>
      <c r="I1947" s="178"/>
      <c r="J1947" s="178"/>
      <c r="K1947" s="178"/>
      <c r="L1947" s="180"/>
      <c r="M1947" s="181"/>
      <c r="N1947" s="2" t="e">
        <f>VLOOKUP($J1947,'Material category'!B:D,2,0)</f>
        <v>#N/A</v>
      </c>
      <c r="O1947" s="123" t="e">
        <f>VLOOKUP(E1947,'Billing Type Category'!A:C,3,0)*$L1947</f>
        <v>#N/A</v>
      </c>
      <c r="P1947" s="123" t="e">
        <f>VLOOKUP($J1947,'Material category'!B:F,5,FALSE)*O1947</f>
        <v>#N/A</v>
      </c>
      <c r="Q1947" s="123" t="e">
        <f t="shared" si="150"/>
        <v>#N/A</v>
      </c>
      <c r="R1947" s="6" t="e">
        <f>VLOOKUP(E1947,'Billing Type Category'!A:C,3,0)*M1947</f>
        <v>#N/A</v>
      </c>
      <c r="S1947" s="6" t="e">
        <f>VLOOKUP($J1947,'Material category'!B:F,4,FALSE)*O1947</f>
        <v>#N/A</v>
      </c>
      <c r="T1947" s="6" t="e">
        <f t="shared" si="151"/>
        <v>#N/A</v>
      </c>
      <c r="U1947" s="6" t="e">
        <f t="shared" si="152"/>
        <v>#N/A</v>
      </c>
      <c r="V1947" s="2" t="e">
        <f>VLOOKUP($J1947,'Material category'!B:D,3,0)</f>
        <v>#N/A</v>
      </c>
      <c r="W1947" s="2" t="e">
        <f>VLOOKUP(G1947,'Cust Category'!A:C,3,0)</f>
        <v>#N/A</v>
      </c>
      <c r="X1947" s="2" t="e">
        <f>VLOOKUP(G1947,'Cust Category'!A:C,2,0)</f>
        <v>#N/A</v>
      </c>
      <c r="Y1947" s="31" t="e">
        <f t="shared" si="153"/>
        <v>#N/A</v>
      </c>
      <c r="Z1947" t="e">
        <f t="shared" si="154"/>
        <v>#N/A</v>
      </c>
    </row>
    <row r="1948" spans="1:26" hidden="1">
      <c r="A1948" s="179"/>
      <c r="B1948" s="178"/>
      <c r="C1948" s="178"/>
      <c r="D1948" s="178"/>
      <c r="E1948" s="178"/>
      <c r="F1948" s="178"/>
      <c r="G1948" s="178"/>
      <c r="H1948" s="178"/>
      <c r="I1948" s="178"/>
      <c r="J1948" s="178"/>
      <c r="K1948" s="178"/>
      <c r="L1948" s="180"/>
      <c r="M1948" s="181"/>
      <c r="N1948" s="2" t="e">
        <f>VLOOKUP($J1948,'Material category'!B:D,2,0)</f>
        <v>#N/A</v>
      </c>
      <c r="O1948" s="123" t="e">
        <f>VLOOKUP(E1948,'Billing Type Category'!A:C,3,0)*$L1948</f>
        <v>#N/A</v>
      </c>
      <c r="P1948" s="123" t="e">
        <f>VLOOKUP($J1948,'Material category'!B:F,5,FALSE)*O1948</f>
        <v>#N/A</v>
      </c>
      <c r="Q1948" s="123" t="e">
        <f t="shared" si="150"/>
        <v>#N/A</v>
      </c>
      <c r="R1948" s="6" t="e">
        <f>VLOOKUP(E1948,'Billing Type Category'!A:C,3,0)*M1948</f>
        <v>#N/A</v>
      </c>
      <c r="S1948" s="6" t="e">
        <f>VLOOKUP($J1948,'Material category'!B:F,4,FALSE)*O1948</f>
        <v>#N/A</v>
      </c>
      <c r="T1948" s="6" t="e">
        <f t="shared" si="151"/>
        <v>#N/A</v>
      </c>
      <c r="U1948" s="6" t="e">
        <f t="shared" si="152"/>
        <v>#N/A</v>
      </c>
      <c r="V1948" s="2" t="e">
        <f>VLOOKUP($J1948,'Material category'!B:D,3,0)</f>
        <v>#N/A</v>
      </c>
      <c r="W1948" s="2" t="e">
        <f>VLOOKUP(G1948,'Cust Category'!A:C,3,0)</f>
        <v>#N/A</v>
      </c>
      <c r="X1948" s="2" t="e">
        <f>VLOOKUP(G1948,'Cust Category'!A:C,2,0)</f>
        <v>#N/A</v>
      </c>
      <c r="Y1948" s="31" t="e">
        <f t="shared" si="153"/>
        <v>#N/A</v>
      </c>
      <c r="Z1948" t="e">
        <f t="shared" si="154"/>
        <v>#N/A</v>
      </c>
    </row>
    <row r="1949" spans="1:26" hidden="1">
      <c r="A1949" s="179"/>
      <c r="B1949" s="178"/>
      <c r="C1949" s="178"/>
      <c r="D1949" s="178"/>
      <c r="E1949" s="178"/>
      <c r="F1949" s="178"/>
      <c r="G1949" s="178"/>
      <c r="H1949" s="178"/>
      <c r="I1949" s="178"/>
      <c r="J1949" s="178"/>
      <c r="K1949" s="178"/>
      <c r="L1949" s="180"/>
      <c r="M1949" s="181"/>
      <c r="N1949" s="2" t="e">
        <f>VLOOKUP($J1949,'Material category'!B:D,2,0)</f>
        <v>#N/A</v>
      </c>
      <c r="O1949" s="123" t="e">
        <f>VLOOKUP(E1949,'Billing Type Category'!A:C,3,0)*$L1949</f>
        <v>#N/A</v>
      </c>
      <c r="P1949" s="123" t="e">
        <f>VLOOKUP($J1949,'Material category'!B:F,5,FALSE)*O1949</f>
        <v>#N/A</v>
      </c>
      <c r="Q1949" s="123" t="e">
        <f t="shared" si="150"/>
        <v>#N/A</v>
      </c>
      <c r="R1949" s="6" t="e">
        <f>VLOOKUP(E1949,'Billing Type Category'!A:C,3,0)*M1949</f>
        <v>#N/A</v>
      </c>
      <c r="S1949" s="6" t="e">
        <f>VLOOKUP($J1949,'Material category'!B:F,4,FALSE)*O1949</f>
        <v>#N/A</v>
      </c>
      <c r="T1949" s="6" t="e">
        <f t="shared" si="151"/>
        <v>#N/A</v>
      </c>
      <c r="U1949" s="6" t="e">
        <f t="shared" si="152"/>
        <v>#N/A</v>
      </c>
      <c r="V1949" s="2" t="e">
        <f>VLOOKUP($J1949,'Material category'!B:D,3,0)</f>
        <v>#N/A</v>
      </c>
      <c r="W1949" s="2" t="e">
        <f>VLOOKUP(G1949,'Cust Category'!A:C,3,0)</f>
        <v>#N/A</v>
      </c>
      <c r="X1949" s="2" t="e">
        <f>VLOOKUP(G1949,'Cust Category'!A:C,2,0)</f>
        <v>#N/A</v>
      </c>
      <c r="Y1949" s="31" t="e">
        <f t="shared" si="153"/>
        <v>#N/A</v>
      </c>
      <c r="Z1949" t="e">
        <f t="shared" si="154"/>
        <v>#N/A</v>
      </c>
    </row>
    <row r="1950" spans="1:26" hidden="1">
      <c r="A1950" s="179"/>
      <c r="B1950" s="178"/>
      <c r="C1950" s="178"/>
      <c r="D1950" s="178"/>
      <c r="E1950" s="178"/>
      <c r="F1950" s="178"/>
      <c r="G1950" s="178"/>
      <c r="H1950" s="178"/>
      <c r="I1950" s="178"/>
      <c r="J1950" s="178"/>
      <c r="K1950" s="178"/>
      <c r="L1950" s="180"/>
      <c r="M1950" s="181"/>
      <c r="N1950" s="2" t="e">
        <f>VLOOKUP($J1950,'Material category'!B:D,2,0)</f>
        <v>#N/A</v>
      </c>
      <c r="O1950" s="123" t="e">
        <f>VLOOKUP(E1950,'Billing Type Category'!A:C,3,0)*$L1950</f>
        <v>#N/A</v>
      </c>
      <c r="P1950" s="123" t="e">
        <f>VLOOKUP($J1950,'Material category'!B:F,5,FALSE)*O1950</f>
        <v>#N/A</v>
      </c>
      <c r="Q1950" s="123" t="e">
        <f t="shared" si="150"/>
        <v>#N/A</v>
      </c>
      <c r="R1950" s="6" t="e">
        <f>VLOOKUP(E1950,'Billing Type Category'!A:C,3,0)*M1950</f>
        <v>#N/A</v>
      </c>
      <c r="S1950" s="6" t="e">
        <f>VLOOKUP($J1950,'Material category'!B:F,4,FALSE)*O1950</f>
        <v>#N/A</v>
      </c>
      <c r="T1950" s="6" t="e">
        <f t="shared" si="151"/>
        <v>#N/A</v>
      </c>
      <c r="U1950" s="6" t="e">
        <f t="shared" si="152"/>
        <v>#N/A</v>
      </c>
      <c r="V1950" s="2" t="e">
        <f>VLOOKUP($J1950,'Material category'!B:D,3,0)</f>
        <v>#N/A</v>
      </c>
      <c r="W1950" s="2" t="e">
        <f>VLOOKUP(G1950,'Cust Category'!A:C,3,0)</f>
        <v>#N/A</v>
      </c>
      <c r="X1950" s="2" t="e">
        <f>VLOOKUP(G1950,'Cust Category'!A:C,2,0)</f>
        <v>#N/A</v>
      </c>
      <c r="Y1950" s="31" t="e">
        <f t="shared" si="153"/>
        <v>#N/A</v>
      </c>
      <c r="Z1950" t="e">
        <f t="shared" si="154"/>
        <v>#N/A</v>
      </c>
    </row>
    <row r="1951" spans="1:26" hidden="1">
      <c r="A1951" s="179"/>
      <c r="B1951" s="178"/>
      <c r="C1951" s="178"/>
      <c r="D1951" s="178"/>
      <c r="E1951" s="178"/>
      <c r="F1951" s="178"/>
      <c r="G1951" s="178"/>
      <c r="H1951" s="178"/>
      <c r="I1951" s="178"/>
      <c r="J1951" s="178"/>
      <c r="K1951" s="178"/>
      <c r="L1951" s="180"/>
      <c r="M1951" s="181"/>
      <c r="N1951" s="2" t="e">
        <f>VLOOKUP($J1951,'Material category'!B:D,2,0)</f>
        <v>#N/A</v>
      </c>
      <c r="O1951" s="123" t="e">
        <f>VLOOKUP(E1951,'Billing Type Category'!A:C,3,0)*$L1951</f>
        <v>#N/A</v>
      </c>
      <c r="P1951" s="123" t="e">
        <f>VLOOKUP($J1951,'Material category'!B:F,5,FALSE)*O1951</f>
        <v>#N/A</v>
      </c>
      <c r="Q1951" s="123" t="e">
        <f t="shared" si="150"/>
        <v>#N/A</v>
      </c>
      <c r="R1951" s="6" t="e">
        <f>VLOOKUP(E1951,'Billing Type Category'!A:C,3,0)*M1951</f>
        <v>#N/A</v>
      </c>
      <c r="S1951" s="6" t="e">
        <f>VLOOKUP($J1951,'Material category'!B:F,4,FALSE)*O1951</f>
        <v>#N/A</v>
      </c>
      <c r="T1951" s="6" t="e">
        <f t="shared" si="151"/>
        <v>#N/A</v>
      </c>
      <c r="U1951" s="6" t="e">
        <f t="shared" si="152"/>
        <v>#N/A</v>
      </c>
      <c r="V1951" s="2" t="e">
        <f>VLOOKUP($J1951,'Material category'!B:D,3,0)</f>
        <v>#N/A</v>
      </c>
      <c r="W1951" s="2" t="e">
        <f>VLOOKUP(G1951,'Cust Category'!A:C,3,0)</f>
        <v>#N/A</v>
      </c>
      <c r="X1951" s="2" t="e">
        <f>VLOOKUP(G1951,'Cust Category'!A:C,2,0)</f>
        <v>#N/A</v>
      </c>
      <c r="Y1951" s="31" t="e">
        <f t="shared" si="153"/>
        <v>#N/A</v>
      </c>
      <c r="Z1951" t="e">
        <f t="shared" si="154"/>
        <v>#N/A</v>
      </c>
    </row>
    <row r="1952" spans="1:26" hidden="1">
      <c r="A1952" s="179"/>
      <c r="B1952" s="178"/>
      <c r="C1952" s="178"/>
      <c r="D1952" s="178"/>
      <c r="E1952" s="178"/>
      <c r="F1952" s="178"/>
      <c r="G1952" s="178"/>
      <c r="H1952" s="178"/>
      <c r="I1952" s="178"/>
      <c r="J1952" s="178"/>
      <c r="K1952" s="178"/>
      <c r="L1952" s="180"/>
      <c r="M1952" s="181"/>
      <c r="N1952" s="2" t="e">
        <f>VLOOKUP($J1952,'Material category'!B:D,2,0)</f>
        <v>#N/A</v>
      </c>
      <c r="O1952" s="123" t="e">
        <f>VLOOKUP(E1952,'Billing Type Category'!A:C,3,0)*$L1952</f>
        <v>#N/A</v>
      </c>
      <c r="P1952" s="123" t="e">
        <f>VLOOKUP($J1952,'Material category'!B:F,5,FALSE)*O1952</f>
        <v>#N/A</v>
      </c>
      <c r="Q1952" s="123" t="e">
        <f t="shared" si="150"/>
        <v>#N/A</v>
      </c>
      <c r="R1952" s="6" t="e">
        <f>VLOOKUP(E1952,'Billing Type Category'!A:C,3,0)*M1952</f>
        <v>#N/A</v>
      </c>
      <c r="S1952" s="6" t="e">
        <f>VLOOKUP($J1952,'Material category'!B:F,4,FALSE)*O1952</f>
        <v>#N/A</v>
      </c>
      <c r="T1952" s="6" t="e">
        <f t="shared" si="151"/>
        <v>#N/A</v>
      </c>
      <c r="U1952" s="6" t="e">
        <f t="shared" si="152"/>
        <v>#N/A</v>
      </c>
      <c r="V1952" s="2" t="e">
        <f>VLOOKUP($J1952,'Material category'!B:D,3,0)</f>
        <v>#N/A</v>
      </c>
      <c r="W1952" s="2" t="e">
        <f>VLOOKUP(G1952,'Cust Category'!A:C,3,0)</f>
        <v>#N/A</v>
      </c>
      <c r="X1952" s="2" t="e">
        <f>VLOOKUP(G1952,'Cust Category'!A:C,2,0)</f>
        <v>#N/A</v>
      </c>
      <c r="Y1952" s="31" t="e">
        <f t="shared" si="153"/>
        <v>#N/A</v>
      </c>
      <c r="Z1952" t="e">
        <f t="shared" si="154"/>
        <v>#N/A</v>
      </c>
    </row>
    <row r="1953" spans="1:26" hidden="1">
      <c r="A1953" s="179"/>
      <c r="B1953" s="178"/>
      <c r="C1953" s="178"/>
      <c r="D1953" s="178"/>
      <c r="E1953" s="178"/>
      <c r="F1953" s="178"/>
      <c r="G1953" s="178"/>
      <c r="H1953" s="178"/>
      <c r="I1953" s="178"/>
      <c r="J1953" s="178"/>
      <c r="K1953" s="178"/>
      <c r="L1953" s="180"/>
      <c r="M1953" s="181"/>
      <c r="N1953" s="2" t="e">
        <f>VLOOKUP($J1953,'Material category'!B:D,2,0)</f>
        <v>#N/A</v>
      </c>
      <c r="O1953" s="123" t="e">
        <f>VLOOKUP(E1953,'Billing Type Category'!A:C,3,0)*$L1953</f>
        <v>#N/A</v>
      </c>
      <c r="P1953" s="123" t="e">
        <f>VLOOKUP($J1953,'Material category'!B:F,5,FALSE)*O1953</f>
        <v>#N/A</v>
      </c>
      <c r="Q1953" s="123" t="e">
        <f t="shared" si="150"/>
        <v>#N/A</v>
      </c>
      <c r="R1953" s="6" t="e">
        <f>VLOOKUP(E1953,'Billing Type Category'!A:C,3,0)*M1953</f>
        <v>#N/A</v>
      </c>
      <c r="S1953" s="6" t="e">
        <f>VLOOKUP($J1953,'Material category'!B:F,4,FALSE)*O1953</f>
        <v>#N/A</v>
      </c>
      <c r="T1953" s="6" t="e">
        <f t="shared" si="151"/>
        <v>#N/A</v>
      </c>
      <c r="U1953" s="6" t="e">
        <f t="shared" si="152"/>
        <v>#N/A</v>
      </c>
      <c r="V1953" s="2" t="e">
        <f>VLOOKUP($J1953,'Material category'!B:D,3,0)</f>
        <v>#N/A</v>
      </c>
      <c r="W1953" s="2" t="e">
        <f>VLOOKUP(G1953,'Cust Category'!A:C,3,0)</f>
        <v>#N/A</v>
      </c>
      <c r="X1953" s="2" t="e">
        <f>VLOOKUP(G1953,'Cust Category'!A:C,2,0)</f>
        <v>#N/A</v>
      </c>
      <c r="Y1953" s="31" t="e">
        <f t="shared" si="153"/>
        <v>#N/A</v>
      </c>
      <c r="Z1953" t="e">
        <f t="shared" si="154"/>
        <v>#N/A</v>
      </c>
    </row>
    <row r="1954" spans="1:26" hidden="1">
      <c r="A1954" s="179"/>
      <c r="B1954" s="178"/>
      <c r="C1954" s="178"/>
      <c r="D1954" s="178"/>
      <c r="E1954" s="178"/>
      <c r="F1954" s="178"/>
      <c r="G1954" s="178"/>
      <c r="H1954" s="178"/>
      <c r="I1954" s="178"/>
      <c r="J1954" s="178"/>
      <c r="K1954" s="178"/>
      <c r="L1954" s="180"/>
      <c r="M1954" s="181"/>
      <c r="N1954" s="2" t="e">
        <f>VLOOKUP($J1954,'Material category'!B:D,2,0)</f>
        <v>#N/A</v>
      </c>
      <c r="O1954" s="123" t="e">
        <f>VLOOKUP(E1954,'Billing Type Category'!A:C,3,0)*$L1954</f>
        <v>#N/A</v>
      </c>
      <c r="P1954" s="123" t="e">
        <f>VLOOKUP($J1954,'Material category'!B:F,5,FALSE)*O1954</f>
        <v>#N/A</v>
      </c>
      <c r="Q1954" s="123" t="e">
        <f t="shared" si="150"/>
        <v>#N/A</v>
      </c>
      <c r="R1954" s="6" t="e">
        <f>VLOOKUP(E1954,'Billing Type Category'!A:C,3,0)*M1954</f>
        <v>#N/A</v>
      </c>
      <c r="S1954" s="6" t="e">
        <f>VLOOKUP($J1954,'Material category'!B:F,4,FALSE)*O1954</f>
        <v>#N/A</v>
      </c>
      <c r="T1954" s="6" t="e">
        <f t="shared" si="151"/>
        <v>#N/A</v>
      </c>
      <c r="U1954" s="6" t="e">
        <f t="shared" si="152"/>
        <v>#N/A</v>
      </c>
      <c r="V1954" s="2" t="e">
        <f>VLOOKUP($J1954,'Material category'!B:D,3,0)</f>
        <v>#N/A</v>
      </c>
      <c r="W1954" s="2" t="e">
        <f>VLOOKUP(G1954,'Cust Category'!A:C,3,0)</f>
        <v>#N/A</v>
      </c>
      <c r="X1954" s="2" t="e">
        <f>VLOOKUP(G1954,'Cust Category'!A:C,2,0)</f>
        <v>#N/A</v>
      </c>
      <c r="Y1954" s="31" t="e">
        <f t="shared" si="153"/>
        <v>#N/A</v>
      </c>
      <c r="Z1954" t="e">
        <f t="shared" si="154"/>
        <v>#N/A</v>
      </c>
    </row>
    <row r="1955" spans="1:26" hidden="1">
      <c r="A1955" s="179"/>
      <c r="B1955" s="178"/>
      <c r="C1955" s="178"/>
      <c r="D1955" s="178"/>
      <c r="E1955" s="178"/>
      <c r="F1955" s="178"/>
      <c r="G1955" s="178"/>
      <c r="H1955" s="178"/>
      <c r="I1955" s="178"/>
      <c r="J1955" s="178"/>
      <c r="K1955" s="178"/>
      <c r="L1955" s="180"/>
      <c r="M1955" s="181"/>
      <c r="N1955" s="2" t="e">
        <f>VLOOKUP($J1955,'Material category'!B:D,2,0)</f>
        <v>#N/A</v>
      </c>
      <c r="O1955" s="123" t="e">
        <f>VLOOKUP(E1955,'Billing Type Category'!A:C,3,0)*$L1955</f>
        <v>#N/A</v>
      </c>
      <c r="P1955" s="123" t="e">
        <f>VLOOKUP($J1955,'Material category'!B:F,5,FALSE)*O1955</f>
        <v>#N/A</v>
      </c>
      <c r="Q1955" s="123" t="e">
        <f t="shared" si="150"/>
        <v>#N/A</v>
      </c>
      <c r="R1955" s="6" t="e">
        <f>VLOOKUP(E1955,'Billing Type Category'!A:C,3,0)*M1955</f>
        <v>#N/A</v>
      </c>
      <c r="S1955" s="6" t="e">
        <f>VLOOKUP($J1955,'Material category'!B:F,4,FALSE)*O1955</f>
        <v>#N/A</v>
      </c>
      <c r="T1955" s="6" t="e">
        <f t="shared" si="151"/>
        <v>#N/A</v>
      </c>
      <c r="U1955" s="6" t="e">
        <f t="shared" si="152"/>
        <v>#N/A</v>
      </c>
      <c r="V1955" s="2" t="e">
        <f>VLOOKUP($J1955,'Material category'!B:D,3,0)</f>
        <v>#N/A</v>
      </c>
      <c r="W1955" s="2" t="e">
        <f>VLOOKUP(G1955,'Cust Category'!A:C,3,0)</f>
        <v>#N/A</v>
      </c>
      <c r="X1955" s="2" t="e">
        <f>VLOOKUP(G1955,'Cust Category'!A:C,2,0)</f>
        <v>#N/A</v>
      </c>
      <c r="Y1955" s="31" t="e">
        <f t="shared" si="153"/>
        <v>#N/A</v>
      </c>
      <c r="Z1955" t="e">
        <f t="shared" si="154"/>
        <v>#N/A</v>
      </c>
    </row>
    <row r="1956" spans="1:26" hidden="1">
      <c r="A1956" s="179"/>
      <c r="B1956" s="178"/>
      <c r="C1956" s="178"/>
      <c r="D1956" s="178"/>
      <c r="E1956" s="178"/>
      <c r="F1956" s="178"/>
      <c r="G1956" s="178"/>
      <c r="H1956" s="178"/>
      <c r="I1956" s="178"/>
      <c r="J1956" s="178"/>
      <c r="K1956" s="178"/>
      <c r="L1956" s="180"/>
      <c r="M1956" s="181"/>
      <c r="N1956" s="2" t="e">
        <f>VLOOKUP($J1956,'Material category'!B:D,2,0)</f>
        <v>#N/A</v>
      </c>
      <c r="O1956" s="123" t="e">
        <f>VLOOKUP(E1956,'Billing Type Category'!A:C,3,0)*$L1956</f>
        <v>#N/A</v>
      </c>
      <c r="P1956" s="123" t="e">
        <f>VLOOKUP($J1956,'Material category'!B:F,5,FALSE)*O1956</f>
        <v>#N/A</v>
      </c>
      <c r="Q1956" s="123" t="e">
        <f t="shared" si="150"/>
        <v>#N/A</v>
      </c>
      <c r="R1956" s="6" t="e">
        <f>VLOOKUP(E1956,'Billing Type Category'!A:C,3,0)*M1956</f>
        <v>#N/A</v>
      </c>
      <c r="S1956" s="6" t="e">
        <f>VLOOKUP($J1956,'Material category'!B:F,4,FALSE)*O1956</f>
        <v>#N/A</v>
      </c>
      <c r="T1956" s="6" t="e">
        <f t="shared" si="151"/>
        <v>#N/A</v>
      </c>
      <c r="U1956" s="6" t="e">
        <f t="shared" si="152"/>
        <v>#N/A</v>
      </c>
      <c r="V1956" s="2" t="e">
        <f>VLOOKUP($J1956,'Material category'!B:D,3,0)</f>
        <v>#N/A</v>
      </c>
      <c r="W1956" s="2" t="e">
        <f>VLOOKUP(G1956,'Cust Category'!A:C,3,0)</f>
        <v>#N/A</v>
      </c>
      <c r="X1956" s="2" t="e">
        <f>VLOOKUP(G1956,'Cust Category'!A:C,2,0)</f>
        <v>#N/A</v>
      </c>
      <c r="Y1956" s="31" t="e">
        <f t="shared" si="153"/>
        <v>#N/A</v>
      </c>
      <c r="Z1956" t="e">
        <f t="shared" si="154"/>
        <v>#N/A</v>
      </c>
    </row>
    <row r="1957" spans="1:26" hidden="1">
      <c r="A1957" s="179"/>
      <c r="B1957" s="178"/>
      <c r="C1957" s="178"/>
      <c r="D1957" s="178"/>
      <c r="E1957" s="178"/>
      <c r="F1957" s="178"/>
      <c r="G1957" s="178"/>
      <c r="H1957" s="178"/>
      <c r="I1957" s="178"/>
      <c r="J1957" s="178"/>
      <c r="K1957" s="178"/>
      <c r="L1957" s="180"/>
      <c r="M1957" s="181"/>
      <c r="N1957" s="2" t="e">
        <f>VLOOKUP($J1957,'Material category'!B:D,2,0)</f>
        <v>#N/A</v>
      </c>
      <c r="O1957" s="123" t="e">
        <f>VLOOKUP(E1957,'Billing Type Category'!A:C,3,0)*$L1957</f>
        <v>#N/A</v>
      </c>
      <c r="P1957" s="123" t="e">
        <f>VLOOKUP($J1957,'Material category'!B:F,5,FALSE)*O1957</f>
        <v>#N/A</v>
      </c>
      <c r="Q1957" s="123" t="e">
        <f t="shared" si="150"/>
        <v>#N/A</v>
      </c>
      <c r="R1957" s="6" t="e">
        <f>VLOOKUP(E1957,'Billing Type Category'!A:C,3,0)*M1957</f>
        <v>#N/A</v>
      </c>
      <c r="S1957" s="6" t="e">
        <f>VLOOKUP($J1957,'Material category'!B:F,4,FALSE)*O1957</f>
        <v>#N/A</v>
      </c>
      <c r="T1957" s="6" t="e">
        <f t="shared" si="151"/>
        <v>#N/A</v>
      </c>
      <c r="U1957" s="6" t="e">
        <f t="shared" si="152"/>
        <v>#N/A</v>
      </c>
      <c r="V1957" s="2" t="e">
        <f>VLOOKUP($J1957,'Material category'!B:D,3,0)</f>
        <v>#N/A</v>
      </c>
      <c r="W1957" s="2" t="e">
        <f>VLOOKUP(G1957,'Cust Category'!A:C,3,0)</f>
        <v>#N/A</v>
      </c>
      <c r="X1957" s="2" t="e">
        <f>VLOOKUP(G1957,'Cust Category'!A:C,2,0)</f>
        <v>#N/A</v>
      </c>
      <c r="Y1957" s="31" t="e">
        <f t="shared" si="153"/>
        <v>#N/A</v>
      </c>
      <c r="Z1957" t="e">
        <f t="shared" si="154"/>
        <v>#N/A</v>
      </c>
    </row>
    <row r="1958" spans="1:26" hidden="1">
      <c r="A1958" s="179"/>
      <c r="B1958" s="178"/>
      <c r="C1958" s="178"/>
      <c r="D1958" s="178"/>
      <c r="E1958" s="178"/>
      <c r="F1958" s="178"/>
      <c r="G1958" s="178"/>
      <c r="H1958" s="178"/>
      <c r="I1958" s="178"/>
      <c r="J1958" s="178"/>
      <c r="K1958" s="178"/>
      <c r="L1958" s="180"/>
      <c r="M1958" s="181"/>
      <c r="N1958" s="2" t="e">
        <f>VLOOKUP($J1958,'Material category'!B:D,2,0)</f>
        <v>#N/A</v>
      </c>
      <c r="O1958" s="123" t="e">
        <f>VLOOKUP(E1958,'Billing Type Category'!A:C,3,0)*$L1958</f>
        <v>#N/A</v>
      </c>
      <c r="P1958" s="123" t="e">
        <f>VLOOKUP($J1958,'Material category'!B:F,5,FALSE)*O1958</f>
        <v>#N/A</v>
      </c>
      <c r="Q1958" s="123" t="e">
        <f t="shared" si="150"/>
        <v>#N/A</v>
      </c>
      <c r="R1958" s="6" t="e">
        <f>VLOOKUP(E1958,'Billing Type Category'!A:C,3,0)*M1958</f>
        <v>#N/A</v>
      </c>
      <c r="S1958" s="6" t="e">
        <f>VLOOKUP($J1958,'Material category'!B:F,4,FALSE)*O1958</f>
        <v>#N/A</v>
      </c>
      <c r="T1958" s="6" t="e">
        <f t="shared" si="151"/>
        <v>#N/A</v>
      </c>
      <c r="U1958" s="6" t="e">
        <f t="shared" si="152"/>
        <v>#N/A</v>
      </c>
      <c r="V1958" s="2" t="e">
        <f>VLOOKUP($J1958,'Material category'!B:D,3,0)</f>
        <v>#N/A</v>
      </c>
      <c r="W1958" s="2" t="e">
        <f>VLOOKUP(G1958,'Cust Category'!A:C,3,0)</f>
        <v>#N/A</v>
      </c>
      <c r="X1958" s="2" t="e">
        <f>VLOOKUP(G1958,'Cust Category'!A:C,2,0)</f>
        <v>#N/A</v>
      </c>
      <c r="Y1958" s="31" t="e">
        <f t="shared" si="153"/>
        <v>#N/A</v>
      </c>
      <c r="Z1958" t="e">
        <f t="shared" si="154"/>
        <v>#N/A</v>
      </c>
    </row>
    <row r="1959" spans="1:26" hidden="1">
      <c r="A1959" s="179"/>
      <c r="B1959" s="178"/>
      <c r="C1959" s="178"/>
      <c r="D1959" s="178"/>
      <c r="E1959" s="178"/>
      <c r="F1959" s="178"/>
      <c r="G1959" s="178"/>
      <c r="H1959" s="178"/>
      <c r="I1959" s="178"/>
      <c r="J1959" s="178"/>
      <c r="K1959" s="178"/>
      <c r="L1959" s="180"/>
      <c r="M1959" s="181"/>
      <c r="N1959" s="2" t="e">
        <f>VLOOKUP($J1959,'Material category'!B:D,2,0)</f>
        <v>#N/A</v>
      </c>
      <c r="O1959" s="123" t="e">
        <f>VLOOKUP(E1959,'Billing Type Category'!A:C,3,0)*$L1959</f>
        <v>#N/A</v>
      </c>
      <c r="P1959" s="123" t="e">
        <f>VLOOKUP($J1959,'Material category'!B:F,5,FALSE)*O1959</f>
        <v>#N/A</v>
      </c>
      <c r="Q1959" s="123" t="e">
        <f t="shared" si="150"/>
        <v>#N/A</v>
      </c>
      <c r="R1959" s="6" t="e">
        <f>VLOOKUP(E1959,'Billing Type Category'!A:C,3,0)*M1959</f>
        <v>#N/A</v>
      </c>
      <c r="S1959" s="6" t="e">
        <f>VLOOKUP($J1959,'Material category'!B:F,4,FALSE)*O1959</f>
        <v>#N/A</v>
      </c>
      <c r="T1959" s="6" t="e">
        <f t="shared" si="151"/>
        <v>#N/A</v>
      </c>
      <c r="U1959" s="6" t="e">
        <f t="shared" si="152"/>
        <v>#N/A</v>
      </c>
      <c r="V1959" s="2" t="e">
        <f>VLOOKUP($J1959,'Material category'!B:D,3,0)</f>
        <v>#N/A</v>
      </c>
      <c r="W1959" s="2" t="e">
        <f>VLOOKUP(G1959,'Cust Category'!A:C,3,0)</f>
        <v>#N/A</v>
      </c>
      <c r="X1959" s="2" t="e">
        <f>VLOOKUP(G1959,'Cust Category'!A:C,2,0)</f>
        <v>#N/A</v>
      </c>
      <c r="Y1959" s="31" t="e">
        <f t="shared" si="153"/>
        <v>#N/A</v>
      </c>
      <c r="Z1959" t="e">
        <f t="shared" si="154"/>
        <v>#N/A</v>
      </c>
    </row>
    <row r="1960" spans="1:26" hidden="1">
      <c r="A1960" s="179"/>
      <c r="B1960" s="178"/>
      <c r="C1960" s="178"/>
      <c r="D1960" s="178"/>
      <c r="E1960" s="178"/>
      <c r="F1960" s="178"/>
      <c r="G1960" s="178"/>
      <c r="H1960" s="178"/>
      <c r="I1960" s="178"/>
      <c r="J1960" s="178"/>
      <c r="K1960" s="178"/>
      <c r="L1960" s="180"/>
      <c r="M1960" s="181"/>
      <c r="N1960" s="2" t="e">
        <f>VLOOKUP($J1960,'Material category'!B:D,2,0)</f>
        <v>#N/A</v>
      </c>
      <c r="O1960" s="123" t="e">
        <f>VLOOKUP(E1960,'Billing Type Category'!A:C,3,0)*$L1960</f>
        <v>#N/A</v>
      </c>
      <c r="P1960" s="123" t="e">
        <f>VLOOKUP($J1960,'Material category'!B:F,5,FALSE)*O1960</f>
        <v>#N/A</v>
      </c>
      <c r="Q1960" s="123" t="e">
        <f t="shared" si="150"/>
        <v>#N/A</v>
      </c>
      <c r="R1960" s="6" t="e">
        <f>VLOOKUP(E1960,'Billing Type Category'!A:C,3,0)*M1960</f>
        <v>#N/A</v>
      </c>
      <c r="S1960" s="6" t="e">
        <f>VLOOKUP($J1960,'Material category'!B:F,4,FALSE)*O1960</f>
        <v>#N/A</v>
      </c>
      <c r="T1960" s="6" t="e">
        <f t="shared" si="151"/>
        <v>#N/A</v>
      </c>
      <c r="U1960" s="6" t="e">
        <f t="shared" si="152"/>
        <v>#N/A</v>
      </c>
      <c r="V1960" s="2" t="e">
        <f>VLOOKUP($J1960,'Material category'!B:D,3,0)</f>
        <v>#N/A</v>
      </c>
      <c r="W1960" s="2" t="e">
        <f>VLOOKUP(G1960,'Cust Category'!A:C,3,0)</f>
        <v>#N/A</v>
      </c>
      <c r="X1960" s="2" t="e">
        <f>VLOOKUP(G1960,'Cust Category'!A:C,2,0)</f>
        <v>#N/A</v>
      </c>
      <c r="Y1960" s="31" t="e">
        <f t="shared" si="153"/>
        <v>#N/A</v>
      </c>
      <c r="Z1960" t="e">
        <f t="shared" si="154"/>
        <v>#N/A</v>
      </c>
    </row>
    <row r="1961" spans="1:26" hidden="1">
      <c r="A1961" s="179"/>
      <c r="B1961" s="178"/>
      <c r="C1961" s="178"/>
      <c r="D1961" s="178"/>
      <c r="E1961" s="178"/>
      <c r="F1961" s="178"/>
      <c r="G1961" s="178"/>
      <c r="H1961" s="178"/>
      <c r="I1961" s="178"/>
      <c r="J1961" s="178"/>
      <c r="K1961" s="178"/>
      <c r="L1961" s="180"/>
      <c r="M1961" s="181"/>
      <c r="N1961" s="2" t="e">
        <f>VLOOKUP($J1961,'Material category'!B:D,2,0)</f>
        <v>#N/A</v>
      </c>
      <c r="O1961" s="123" t="e">
        <f>VLOOKUP(E1961,'Billing Type Category'!A:C,3,0)*$L1961</f>
        <v>#N/A</v>
      </c>
      <c r="P1961" s="123" t="e">
        <f>VLOOKUP($J1961,'Material category'!B:F,5,FALSE)*O1961</f>
        <v>#N/A</v>
      </c>
      <c r="Q1961" s="123" t="e">
        <f t="shared" si="150"/>
        <v>#N/A</v>
      </c>
      <c r="R1961" s="6" t="e">
        <f>VLOOKUP(E1961,'Billing Type Category'!A:C,3,0)*M1961</f>
        <v>#N/A</v>
      </c>
      <c r="S1961" s="6" t="e">
        <f>VLOOKUP($J1961,'Material category'!B:F,4,FALSE)*O1961</f>
        <v>#N/A</v>
      </c>
      <c r="T1961" s="6" t="e">
        <f t="shared" si="151"/>
        <v>#N/A</v>
      </c>
      <c r="U1961" s="6" t="e">
        <f t="shared" si="152"/>
        <v>#N/A</v>
      </c>
      <c r="V1961" s="2" t="e">
        <f>VLOOKUP($J1961,'Material category'!B:D,3,0)</f>
        <v>#N/A</v>
      </c>
      <c r="W1961" s="2" t="e">
        <f>VLOOKUP(G1961,'Cust Category'!A:C,3,0)</f>
        <v>#N/A</v>
      </c>
      <c r="X1961" s="2" t="e">
        <f>VLOOKUP(G1961,'Cust Category'!A:C,2,0)</f>
        <v>#N/A</v>
      </c>
      <c r="Y1961" s="31" t="e">
        <f t="shared" si="153"/>
        <v>#N/A</v>
      </c>
      <c r="Z1961" t="e">
        <f t="shared" si="154"/>
        <v>#N/A</v>
      </c>
    </row>
    <row r="1962" spans="1:26" hidden="1">
      <c r="A1962" s="179"/>
      <c r="B1962" s="178"/>
      <c r="C1962" s="178"/>
      <c r="D1962" s="178"/>
      <c r="E1962" s="178"/>
      <c r="F1962" s="178"/>
      <c r="G1962" s="178"/>
      <c r="H1962" s="178"/>
      <c r="I1962" s="178"/>
      <c r="J1962" s="178"/>
      <c r="K1962" s="178"/>
      <c r="L1962" s="180"/>
      <c r="M1962" s="181"/>
      <c r="N1962" s="2" t="e">
        <f>VLOOKUP($J1962,'Material category'!B:D,2,0)</f>
        <v>#N/A</v>
      </c>
      <c r="O1962" s="123" t="e">
        <f>VLOOKUP(E1962,'Billing Type Category'!A:C,3,0)*$L1962</f>
        <v>#N/A</v>
      </c>
      <c r="P1962" s="123" t="e">
        <f>VLOOKUP($J1962,'Material category'!B:F,5,FALSE)*O1962</f>
        <v>#N/A</v>
      </c>
      <c r="Q1962" s="123" t="e">
        <f t="shared" si="150"/>
        <v>#N/A</v>
      </c>
      <c r="R1962" s="6" t="e">
        <f>VLOOKUP(E1962,'Billing Type Category'!A:C,3,0)*M1962</f>
        <v>#N/A</v>
      </c>
      <c r="S1962" s="6" t="e">
        <f>VLOOKUP($J1962,'Material category'!B:F,4,FALSE)*O1962</f>
        <v>#N/A</v>
      </c>
      <c r="T1962" s="6" t="e">
        <f t="shared" si="151"/>
        <v>#N/A</v>
      </c>
      <c r="U1962" s="6" t="e">
        <f t="shared" si="152"/>
        <v>#N/A</v>
      </c>
      <c r="V1962" s="2" t="e">
        <f>VLOOKUP($J1962,'Material category'!B:D,3,0)</f>
        <v>#N/A</v>
      </c>
      <c r="W1962" s="2" t="e">
        <f>VLOOKUP(G1962,'Cust Category'!A:C,3,0)</f>
        <v>#N/A</v>
      </c>
      <c r="X1962" s="2" t="e">
        <f>VLOOKUP(G1962,'Cust Category'!A:C,2,0)</f>
        <v>#N/A</v>
      </c>
      <c r="Y1962" s="31" t="e">
        <f t="shared" si="153"/>
        <v>#N/A</v>
      </c>
      <c r="Z1962" t="e">
        <f t="shared" si="154"/>
        <v>#N/A</v>
      </c>
    </row>
    <row r="1963" spans="1:26" hidden="1">
      <c r="A1963" s="179"/>
      <c r="B1963" s="178"/>
      <c r="C1963" s="178"/>
      <c r="D1963" s="178"/>
      <c r="E1963" s="178"/>
      <c r="F1963" s="178"/>
      <c r="G1963" s="178"/>
      <c r="H1963" s="178"/>
      <c r="I1963" s="178"/>
      <c r="J1963" s="178"/>
      <c r="K1963" s="178"/>
      <c r="L1963" s="180"/>
      <c r="M1963" s="181"/>
      <c r="N1963" s="2" t="e">
        <f>VLOOKUP($J1963,'Material category'!B:D,2,0)</f>
        <v>#N/A</v>
      </c>
      <c r="O1963" s="123" t="e">
        <f>VLOOKUP(E1963,'Billing Type Category'!A:C,3,0)*$L1963</f>
        <v>#N/A</v>
      </c>
      <c r="P1963" s="123" t="e">
        <f>VLOOKUP($J1963,'Material category'!B:F,5,FALSE)*O1963</f>
        <v>#N/A</v>
      </c>
      <c r="Q1963" s="123" t="e">
        <f t="shared" si="150"/>
        <v>#N/A</v>
      </c>
      <c r="R1963" s="6" t="e">
        <f>VLOOKUP(E1963,'Billing Type Category'!A:C,3,0)*M1963</f>
        <v>#N/A</v>
      </c>
      <c r="S1963" s="6" t="e">
        <f>VLOOKUP($J1963,'Material category'!B:F,4,FALSE)*O1963</f>
        <v>#N/A</v>
      </c>
      <c r="T1963" s="6" t="e">
        <f t="shared" si="151"/>
        <v>#N/A</v>
      </c>
      <c r="U1963" s="6" t="e">
        <f t="shared" si="152"/>
        <v>#N/A</v>
      </c>
      <c r="V1963" s="2" t="e">
        <f>VLOOKUP($J1963,'Material category'!B:D,3,0)</f>
        <v>#N/A</v>
      </c>
      <c r="W1963" s="2" t="e">
        <f>VLOOKUP(G1963,'Cust Category'!A:C,3,0)</f>
        <v>#N/A</v>
      </c>
      <c r="X1963" s="2" t="e">
        <f>VLOOKUP(G1963,'Cust Category'!A:C,2,0)</f>
        <v>#N/A</v>
      </c>
      <c r="Y1963" s="31" t="e">
        <f t="shared" si="153"/>
        <v>#N/A</v>
      </c>
      <c r="Z1963" t="e">
        <f t="shared" si="154"/>
        <v>#N/A</v>
      </c>
    </row>
    <row r="1964" spans="1:26" hidden="1">
      <c r="A1964" s="179"/>
      <c r="B1964" s="178"/>
      <c r="C1964" s="178"/>
      <c r="D1964" s="178"/>
      <c r="E1964" s="178"/>
      <c r="F1964" s="178"/>
      <c r="G1964" s="178"/>
      <c r="H1964" s="178"/>
      <c r="I1964" s="178"/>
      <c r="J1964" s="178"/>
      <c r="K1964" s="178"/>
      <c r="L1964" s="180"/>
      <c r="M1964" s="181"/>
      <c r="N1964" s="2" t="e">
        <f>VLOOKUP($J1964,'Material category'!B:D,2,0)</f>
        <v>#N/A</v>
      </c>
      <c r="O1964" s="123" t="e">
        <f>VLOOKUP(E1964,'Billing Type Category'!A:C,3,0)*$L1964</f>
        <v>#N/A</v>
      </c>
      <c r="P1964" s="123" t="e">
        <f>VLOOKUP($J1964,'Material category'!B:F,5,FALSE)*O1964</f>
        <v>#N/A</v>
      </c>
      <c r="Q1964" s="123" t="e">
        <f t="shared" si="150"/>
        <v>#N/A</v>
      </c>
      <c r="R1964" s="6" t="e">
        <f>VLOOKUP(E1964,'Billing Type Category'!A:C,3,0)*M1964</f>
        <v>#N/A</v>
      </c>
      <c r="S1964" s="6" t="e">
        <f>VLOOKUP($J1964,'Material category'!B:F,4,FALSE)*O1964</f>
        <v>#N/A</v>
      </c>
      <c r="T1964" s="6" t="e">
        <f t="shared" si="151"/>
        <v>#N/A</v>
      </c>
      <c r="U1964" s="6" t="e">
        <f t="shared" si="152"/>
        <v>#N/A</v>
      </c>
      <c r="V1964" s="2" t="e">
        <f>VLOOKUP($J1964,'Material category'!B:D,3,0)</f>
        <v>#N/A</v>
      </c>
      <c r="W1964" s="2" t="e">
        <f>VLOOKUP(G1964,'Cust Category'!A:C,3,0)</f>
        <v>#N/A</v>
      </c>
      <c r="X1964" s="2" t="e">
        <f>VLOOKUP(G1964,'Cust Category'!A:C,2,0)</f>
        <v>#N/A</v>
      </c>
      <c r="Y1964" s="31" t="e">
        <f t="shared" si="153"/>
        <v>#N/A</v>
      </c>
      <c r="Z1964" t="e">
        <f t="shared" si="154"/>
        <v>#N/A</v>
      </c>
    </row>
    <row r="1965" spans="1:26" hidden="1">
      <c r="A1965" s="179"/>
      <c r="B1965" s="178"/>
      <c r="C1965" s="178"/>
      <c r="D1965" s="178"/>
      <c r="E1965" s="178"/>
      <c r="F1965" s="178"/>
      <c r="G1965" s="178"/>
      <c r="H1965" s="178"/>
      <c r="I1965" s="178"/>
      <c r="J1965" s="178"/>
      <c r="K1965" s="178"/>
      <c r="L1965" s="180"/>
      <c r="M1965" s="181"/>
      <c r="N1965" s="2" t="e">
        <f>VLOOKUP($J1965,'Material category'!B:D,2,0)</f>
        <v>#N/A</v>
      </c>
      <c r="O1965" s="123" t="e">
        <f>VLOOKUP(E1965,'Billing Type Category'!A:C,3,0)*$L1965</f>
        <v>#N/A</v>
      </c>
      <c r="P1965" s="123" t="e">
        <f>VLOOKUP($J1965,'Material category'!B:F,5,FALSE)*O1965</f>
        <v>#N/A</v>
      </c>
      <c r="Q1965" s="123" t="e">
        <f t="shared" si="150"/>
        <v>#N/A</v>
      </c>
      <c r="R1965" s="6" t="e">
        <f>VLOOKUP(E1965,'Billing Type Category'!A:C,3,0)*M1965</f>
        <v>#N/A</v>
      </c>
      <c r="S1965" s="6" t="e">
        <f>VLOOKUP($J1965,'Material category'!B:F,4,FALSE)*O1965</f>
        <v>#N/A</v>
      </c>
      <c r="T1965" s="6" t="e">
        <f t="shared" si="151"/>
        <v>#N/A</v>
      </c>
      <c r="U1965" s="6" t="e">
        <f t="shared" si="152"/>
        <v>#N/A</v>
      </c>
      <c r="V1965" s="2" t="e">
        <f>VLOOKUP($J1965,'Material category'!B:D,3,0)</f>
        <v>#N/A</v>
      </c>
      <c r="W1965" s="2" t="e">
        <f>VLOOKUP(G1965,'Cust Category'!A:C,3,0)</f>
        <v>#N/A</v>
      </c>
      <c r="X1965" s="2" t="e">
        <f>VLOOKUP(G1965,'Cust Category'!A:C,2,0)</f>
        <v>#N/A</v>
      </c>
      <c r="Y1965" s="31" t="e">
        <f t="shared" si="153"/>
        <v>#N/A</v>
      </c>
      <c r="Z1965" t="e">
        <f t="shared" si="154"/>
        <v>#N/A</v>
      </c>
    </row>
    <row r="1966" spans="1:26" hidden="1">
      <c r="A1966" s="179"/>
      <c r="B1966" s="178"/>
      <c r="C1966" s="178"/>
      <c r="D1966" s="178"/>
      <c r="E1966" s="178"/>
      <c r="F1966" s="178"/>
      <c r="G1966" s="178"/>
      <c r="H1966" s="178"/>
      <c r="I1966" s="178"/>
      <c r="J1966" s="178"/>
      <c r="K1966" s="178"/>
      <c r="L1966" s="180"/>
      <c r="M1966" s="181"/>
      <c r="N1966" s="2" t="e">
        <f>VLOOKUP($J1966,'Material category'!B:D,2,0)</f>
        <v>#N/A</v>
      </c>
      <c r="O1966" s="123" t="e">
        <f>VLOOKUP(E1966,'Billing Type Category'!A:C,3,0)*$L1966</f>
        <v>#N/A</v>
      </c>
      <c r="P1966" s="123" t="e">
        <f>VLOOKUP($J1966,'Material category'!B:F,5,FALSE)*O1966</f>
        <v>#N/A</v>
      </c>
      <c r="Q1966" s="123" t="e">
        <f t="shared" si="150"/>
        <v>#N/A</v>
      </c>
      <c r="R1966" s="6" t="e">
        <f>VLOOKUP(E1966,'Billing Type Category'!A:C,3,0)*M1966</f>
        <v>#N/A</v>
      </c>
      <c r="S1966" s="6" t="e">
        <f>VLOOKUP($J1966,'Material category'!B:F,4,FALSE)*O1966</f>
        <v>#N/A</v>
      </c>
      <c r="T1966" s="6" t="e">
        <f t="shared" si="151"/>
        <v>#N/A</v>
      </c>
      <c r="U1966" s="6" t="e">
        <f t="shared" si="152"/>
        <v>#N/A</v>
      </c>
      <c r="V1966" s="2" t="e">
        <f>VLOOKUP($J1966,'Material category'!B:D,3,0)</f>
        <v>#N/A</v>
      </c>
      <c r="W1966" s="2" t="e">
        <f>VLOOKUP(G1966,'Cust Category'!A:C,3,0)</f>
        <v>#N/A</v>
      </c>
      <c r="X1966" s="2" t="e">
        <f>VLOOKUP(G1966,'Cust Category'!A:C,2,0)</f>
        <v>#N/A</v>
      </c>
      <c r="Y1966" s="31" t="e">
        <f t="shared" si="153"/>
        <v>#N/A</v>
      </c>
      <c r="Z1966" t="e">
        <f t="shared" si="154"/>
        <v>#N/A</v>
      </c>
    </row>
    <row r="1967" spans="1:26" hidden="1">
      <c r="A1967" s="179"/>
      <c r="B1967" s="178"/>
      <c r="C1967" s="178"/>
      <c r="D1967" s="178"/>
      <c r="E1967" s="178"/>
      <c r="F1967" s="178"/>
      <c r="G1967" s="178"/>
      <c r="H1967" s="178"/>
      <c r="I1967" s="178"/>
      <c r="J1967" s="178"/>
      <c r="K1967" s="178"/>
      <c r="L1967" s="180"/>
      <c r="M1967" s="181"/>
      <c r="N1967" s="2" t="e">
        <f>VLOOKUP($J1967,'Material category'!B:D,2,0)</f>
        <v>#N/A</v>
      </c>
      <c r="O1967" s="123" t="e">
        <f>VLOOKUP(E1967,'Billing Type Category'!A:C,3,0)*$L1967</f>
        <v>#N/A</v>
      </c>
      <c r="P1967" s="123" t="e">
        <f>VLOOKUP($J1967,'Material category'!B:F,5,FALSE)*O1967</f>
        <v>#N/A</v>
      </c>
      <c r="Q1967" s="123" t="e">
        <f t="shared" si="150"/>
        <v>#N/A</v>
      </c>
      <c r="R1967" s="6" t="e">
        <f>VLOOKUP(E1967,'Billing Type Category'!A:C,3,0)*M1967</f>
        <v>#N/A</v>
      </c>
      <c r="S1967" s="6" t="e">
        <f>VLOOKUP($J1967,'Material category'!B:F,4,FALSE)*O1967</f>
        <v>#N/A</v>
      </c>
      <c r="T1967" s="6" t="e">
        <f t="shared" si="151"/>
        <v>#N/A</v>
      </c>
      <c r="U1967" s="6" t="e">
        <f t="shared" si="152"/>
        <v>#N/A</v>
      </c>
      <c r="V1967" s="2" t="e">
        <f>VLOOKUP($J1967,'Material category'!B:D,3,0)</f>
        <v>#N/A</v>
      </c>
      <c r="W1967" s="2" t="e">
        <f>VLOOKUP(G1967,'Cust Category'!A:C,3,0)</f>
        <v>#N/A</v>
      </c>
      <c r="X1967" s="2" t="e">
        <f>VLOOKUP(G1967,'Cust Category'!A:C,2,0)</f>
        <v>#N/A</v>
      </c>
      <c r="Y1967" s="31" t="e">
        <f t="shared" si="153"/>
        <v>#N/A</v>
      </c>
      <c r="Z1967" t="e">
        <f t="shared" si="154"/>
        <v>#N/A</v>
      </c>
    </row>
    <row r="1968" spans="1:26" hidden="1">
      <c r="A1968" s="179"/>
      <c r="B1968" s="178"/>
      <c r="C1968" s="178"/>
      <c r="D1968" s="178"/>
      <c r="E1968" s="178"/>
      <c r="F1968" s="178"/>
      <c r="G1968" s="178"/>
      <c r="H1968" s="178"/>
      <c r="I1968" s="178"/>
      <c r="J1968" s="178"/>
      <c r="K1968" s="178"/>
      <c r="L1968" s="180"/>
      <c r="M1968" s="181"/>
      <c r="N1968" s="2" t="e">
        <f>VLOOKUP($J1968,'Material category'!B:D,2,0)</f>
        <v>#N/A</v>
      </c>
      <c r="O1968" s="123" t="e">
        <f>VLOOKUP(E1968,'Billing Type Category'!A:C,3,0)*$L1968</f>
        <v>#N/A</v>
      </c>
      <c r="P1968" s="123" t="e">
        <f>VLOOKUP($J1968,'Material category'!B:F,5,FALSE)*O1968</f>
        <v>#N/A</v>
      </c>
      <c r="Q1968" s="123" t="e">
        <f t="shared" si="150"/>
        <v>#N/A</v>
      </c>
      <c r="R1968" s="6" t="e">
        <f>VLOOKUP(E1968,'Billing Type Category'!A:C,3,0)*M1968</f>
        <v>#N/A</v>
      </c>
      <c r="S1968" s="6" t="e">
        <f>VLOOKUP($J1968,'Material category'!B:F,4,FALSE)*O1968</f>
        <v>#N/A</v>
      </c>
      <c r="T1968" s="6" t="e">
        <f t="shared" si="151"/>
        <v>#N/A</v>
      </c>
      <c r="U1968" s="6" t="e">
        <f t="shared" si="152"/>
        <v>#N/A</v>
      </c>
      <c r="V1968" s="2" t="e">
        <f>VLOOKUP($J1968,'Material category'!B:D,3,0)</f>
        <v>#N/A</v>
      </c>
      <c r="W1968" s="2" t="e">
        <f>VLOOKUP(G1968,'Cust Category'!A:C,3,0)</f>
        <v>#N/A</v>
      </c>
      <c r="X1968" s="2" t="e">
        <f>VLOOKUP(G1968,'Cust Category'!A:C,2,0)</f>
        <v>#N/A</v>
      </c>
      <c r="Y1968" s="31" t="e">
        <f t="shared" si="153"/>
        <v>#N/A</v>
      </c>
      <c r="Z1968" t="e">
        <f t="shared" si="154"/>
        <v>#N/A</v>
      </c>
    </row>
    <row r="1969" spans="1:26" hidden="1">
      <c r="A1969" s="179"/>
      <c r="B1969" s="178"/>
      <c r="C1969" s="178"/>
      <c r="D1969" s="178"/>
      <c r="E1969" s="178"/>
      <c r="F1969" s="178"/>
      <c r="G1969" s="178"/>
      <c r="H1969" s="178"/>
      <c r="I1969" s="178"/>
      <c r="J1969" s="178"/>
      <c r="K1969" s="178"/>
      <c r="L1969" s="180"/>
      <c r="M1969" s="181"/>
      <c r="N1969" s="2" t="e">
        <f>VLOOKUP($J1969,'Material category'!B:D,2,0)</f>
        <v>#N/A</v>
      </c>
      <c r="O1969" s="123" t="e">
        <f>VLOOKUP(E1969,'Billing Type Category'!A:C,3,0)*$L1969</f>
        <v>#N/A</v>
      </c>
      <c r="P1969" s="123" t="e">
        <f>VLOOKUP($J1969,'Material category'!B:F,5,FALSE)*O1969</f>
        <v>#N/A</v>
      </c>
      <c r="Q1969" s="123" t="e">
        <f t="shared" si="150"/>
        <v>#N/A</v>
      </c>
      <c r="R1969" s="6" t="e">
        <f>VLOOKUP(E1969,'Billing Type Category'!A:C,3,0)*M1969</f>
        <v>#N/A</v>
      </c>
      <c r="S1969" s="6" t="e">
        <f>VLOOKUP($J1969,'Material category'!B:F,4,FALSE)*O1969</f>
        <v>#N/A</v>
      </c>
      <c r="T1969" s="6" t="e">
        <f t="shared" si="151"/>
        <v>#N/A</v>
      </c>
      <c r="U1969" s="6" t="e">
        <f t="shared" si="152"/>
        <v>#N/A</v>
      </c>
      <c r="V1969" s="2" t="e">
        <f>VLOOKUP($J1969,'Material category'!B:D,3,0)</f>
        <v>#N/A</v>
      </c>
      <c r="W1969" s="2" t="e">
        <f>VLOOKUP(G1969,'Cust Category'!A:C,3,0)</f>
        <v>#N/A</v>
      </c>
      <c r="X1969" s="2" t="e">
        <f>VLOOKUP(G1969,'Cust Category'!A:C,2,0)</f>
        <v>#N/A</v>
      </c>
      <c r="Y1969" s="31" t="e">
        <f t="shared" si="153"/>
        <v>#N/A</v>
      </c>
      <c r="Z1969" t="e">
        <f t="shared" si="154"/>
        <v>#N/A</v>
      </c>
    </row>
    <row r="1970" spans="1:26" hidden="1">
      <c r="A1970" s="179"/>
      <c r="B1970" s="178"/>
      <c r="C1970" s="178"/>
      <c r="D1970" s="178"/>
      <c r="E1970" s="178"/>
      <c r="F1970" s="178"/>
      <c r="G1970" s="178"/>
      <c r="H1970" s="178"/>
      <c r="I1970" s="178"/>
      <c r="J1970" s="178"/>
      <c r="K1970" s="178"/>
      <c r="L1970" s="180"/>
      <c r="M1970" s="181"/>
      <c r="N1970" s="2" t="e">
        <f>VLOOKUP($J1970,'Material category'!B:D,2,0)</f>
        <v>#N/A</v>
      </c>
      <c r="O1970" s="123" t="e">
        <f>VLOOKUP(E1970,'Billing Type Category'!A:C,3,0)*$L1970</f>
        <v>#N/A</v>
      </c>
      <c r="P1970" s="123" t="e">
        <f>VLOOKUP($J1970,'Material category'!B:F,5,FALSE)*O1970</f>
        <v>#N/A</v>
      </c>
      <c r="Q1970" s="123" t="e">
        <f t="shared" si="150"/>
        <v>#N/A</v>
      </c>
      <c r="R1970" s="6" t="e">
        <f>VLOOKUP(E1970,'Billing Type Category'!A:C,3,0)*M1970</f>
        <v>#N/A</v>
      </c>
      <c r="S1970" s="6" t="e">
        <f>VLOOKUP($J1970,'Material category'!B:F,4,FALSE)*O1970</f>
        <v>#N/A</v>
      </c>
      <c r="T1970" s="6" t="e">
        <f t="shared" si="151"/>
        <v>#N/A</v>
      </c>
      <c r="U1970" s="6" t="e">
        <f t="shared" si="152"/>
        <v>#N/A</v>
      </c>
      <c r="V1970" s="2" t="e">
        <f>VLOOKUP($J1970,'Material category'!B:D,3,0)</f>
        <v>#N/A</v>
      </c>
      <c r="W1970" s="2" t="e">
        <f>VLOOKUP(G1970,'Cust Category'!A:C,3,0)</f>
        <v>#N/A</v>
      </c>
      <c r="X1970" s="2" t="e">
        <f>VLOOKUP(G1970,'Cust Category'!A:C,2,0)</f>
        <v>#N/A</v>
      </c>
      <c r="Y1970" s="31" t="e">
        <f t="shared" si="153"/>
        <v>#N/A</v>
      </c>
      <c r="Z1970" t="e">
        <f t="shared" si="154"/>
        <v>#N/A</v>
      </c>
    </row>
    <row r="1971" spans="1:26" hidden="1">
      <c r="A1971" s="179"/>
      <c r="B1971" s="178"/>
      <c r="C1971" s="178"/>
      <c r="D1971" s="178"/>
      <c r="E1971" s="178"/>
      <c r="F1971" s="178"/>
      <c r="G1971" s="178"/>
      <c r="H1971" s="178"/>
      <c r="I1971" s="178"/>
      <c r="J1971" s="178"/>
      <c r="K1971" s="178"/>
      <c r="L1971" s="180"/>
      <c r="M1971" s="181"/>
      <c r="N1971" s="2" t="e">
        <f>VLOOKUP($J1971,'Material category'!B:D,2,0)</f>
        <v>#N/A</v>
      </c>
      <c r="O1971" s="123" t="e">
        <f>VLOOKUP(E1971,'Billing Type Category'!A:C,3,0)*$L1971</f>
        <v>#N/A</v>
      </c>
      <c r="P1971" s="123" t="e">
        <f>VLOOKUP($J1971,'Material category'!B:F,5,FALSE)*O1971</f>
        <v>#N/A</v>
      </c>
      <c r="Q1971" s="123" t="e">
        <f t="shared" si="150"/>
        <v>#N/A</v>
      </c>
      <c r="R1971" s="6" t="e">
        <f>VLOOKUP(E1971,'Billing Type Category'!A:C,3,0)*M1971</f>
        <v>#N/A</v>
      </c>
      <c r="S1971" s="6" t="e">
        <f>VLOOKUP($J1971,'Material category'!B:F,4,FALSE)*O1971</f>
        <v>#N/A</v>
      </c>
      <c r="T1971" s="6" t="e">
        <f t="shared" si="151"/>
        <v>#N/A</v>
      </c>
      <c r="U1971" s="6" t="e">
        <f t="shared" si="152"/>
        <v>#N/A</v>
      </c>
      <c r="V1971" s="2" t="e">
        <f>VLOOKUP($J1971,'Material category'!B:D,3,0)</f>
        <v>#N/A</v>
      </c>
      <c r="W1971" s="2" t="e">
        <f>VLOOKUP(G1971,'Cust Category'!A:C,3,0)</f>
        <v>#N/A</v>
      </c>
      <c r="X1971" s="2" t="e">
        <f>VLOOKUP(G1971,'Cust Category'!A:C,2,0)</f>
        <v>#N/A</v>
      </c>
      <c r="Y1971" s="31" t="e">
        <f t="shared" si="153"/>
        <v>#N/A</v>
      </c>
      <c r="Z1971" t="e">
        <f t="shared" si="154"/>
        <v>#N/A</v>
      </c>
    </row>
    <row r="1972" spans="1:26" hidden="1">
      <c r="A1972" s="179"/>
      <c r="B1972" s="178"/>
      <c r="C1972" s="178"/>
      <c r="D1972" s="178"/>
      <c r="E1972" s="178"/>
      <c r="F1972" s="178"/>
      <c r="G1972" s="178"/>
      <c r="H1972" s="178"/>
      <c r="I1972" s="178"/>
      <c r="J1972" s="178"/>
      <c r="K1972" s="178"/>
      <c r="L1972" s="180"/>
      <c r="M1972" s="181"/>
      <c r="N1972" s="2" t="e">
        <f>VLOOKUP($J1972,'Material category'!B:D,2,0)</f>
        <v>#N/A</v>
      </c>
      <c r="O1972" s="123" t="e">
        <f>VLOOKUP(E1972,'Billing Type Category'!A:C,3,0)*$L1972</f>
        <v>#N/A</v>
      </c>
      <c r="P1972" s="123" t="e">
        <f>VLOOKUP($J1972,'Material category'!B:F,5,FALSE)*O1972</f>
        <v>#N/A</v>
      </c>
      <c r="Q1972" s="123" t="e">
        <f t="shared" si="150"/>
        <v>#N/A</v>
      </c>
      <c r="R1972" s="6" t="e">
        <f>VLOOKUP(E1972,'Billing Type Category'!A:C,3,0)*M1972</f>
        <v>#N/A</v>
      </c>
      <c r="S1972" s="6" t="e">
        <f>VLOOKUP($J1972,'Material category'!B:F,4,FALSE)*O1972</f>
        <v>#N/A</v>
      </c>
      <c r="T1972" s="6" t="e">
        <f t="shared" si="151"/>
        <v>#N/A</v>
      </c>
      <c r="U1972" s="6" t="e">
        <f t="shared" si="152"/>
        <v>#N/A</v>
      </c>
      <c r="V1972" s="2" t="e">
        <f>VLOOKUP($J1972,'Material category'!B:D,3,0)</f>
        <v>#N/A</v>
      </c>
      <c r="W1972" s="2" t="e">
        <f>VLOOKUP(G1972,'Cust Category'!A:C,3,0)</f>
        <v>#N/A</v>
      </c>
      <c r="X1972" s="2" t="e">
        <f>VLOOKUP(G1972,'Cust Category'!A:C,2,0)</f>
        <v>#N/A</v>
      </c>
      <c r="Y1972" s="31" t="e">
        <f t="shared" si="153"/>
        <v>#N/A</v>
      </c>
      <c r="Z1972" t="e">
        <f t="shared" si="154"/>
        <v>#N/A</v>
      </c>
    </row>
    <row r="1973" spans="1:26" hidden="1">
      <c r="A1973" s="179"/>
      <c r="B1973" s="178"/>
      <c r="C1973" s="178"/>
      <c r="D1973" s="178"/>
      <c r="E1973" s="178"/>
      <c r="F1973" s="178"/>
      <c r="G1973" s="178"/>
      <c r="H1973" s="178"/>
      <c r="I1973" s="178"/>
      <c r="J1973" s="178"/>
      <c r="K1973" s="178"/>
      <c r="L1973" s="180"/>
      <c r="M1973" s="181"/>
      <c r="N1973" s="2" t="e">
        <f>VLOOKUP($J1973,'Material category'!B:D,2,0)</f>
        <v>#N/A</v>
      </c>
      <c r="O1973" s="123" t="e">
        <f>VLOOKUP(E1973,'Billing Type Category'!A:C,3,0)*$L1973</f>
        <v>#N/A</v>
      </c>
      <c r="P1973" s="123" t="e">
        <f>VLOOKUP($J1973,'Material category'!B:F,5,FALSE)*O1973</f>
        <v>#N/A</v>
      </c>
      <c r="Q1973" s="123" t="e">
        <f t="shared" si="150"/>
        <v>#N/A</v>
      </c>
      <c r="R1973" s="6" t="e">
        <f>VLOOKUP(E1973,'Billing Type Category'!A:C,3,0)*M1973</f>
        <v>#N/A</v>
      </c>
      <c r="S1973" s="6" t="e">
        <f>VLOOKUP($J1973,'Material category'!B:F,4,FALSE)*O1973</f>
        <v>#N/A</v>
      </c>
      <c r="T1973" s="6" t="e">
        <f t="shared" si="151"/>
        <v>#N/A</v>
      </c>
      <c r="U1973" s="6" t="e">
        <f t="shared" si="152"/>
        <v>#N/A</v>
      </c>
      <c r="V1973" s="2" t="e">
        <f>VLOOKUP($J1973,'Material category'!B:D,3,0)</f>
        <v>#N/A</v>
      </c>
      <c r="W1973" s="2" t="e">
        <f>VLOOKUP(G1973,'Cust Category'!A:C,3,0)</f>
        <v>#N/A</v>
      </c>
      <c r="X1973" s="2" t="e">
        <f>VLOOKUP(G1973,'Cust Category'!A:C,2,0)</f>
        <v>#N/A</v>
      </c>
      <c r="Y1973" s="31" t="e">
        <f t="shared" si="153"/>
        <v>#N/A</v>
      </c>
      <c r="Z1973" t="e">
        <f t="shared" si="154"/>
        <v>#N/A</v>
      </c>
    </row>
    <row r="1974" spans="1:26" hidden="1">
      <c r="A1974" s="179"/>
      <c r="B1974" s="178"/>
      <c r="C1974" s="178"/>
      <c r="D1974" s="178"/>
      <c r="E1974" s="178"/>
      <c r="F1974" s="178"/>
      <c r="G1974" s="178"/>
      <c r="H1974" s="178"/>
      <c r="I1974" s="178"/>
      <c r="J1974" s="178"/>
      <c r="K1974" s="178"/>
      <c r="L1974" s="180"/>
      <c r="M1974" s="181"/>
      <c r="N1974" s="2" t="e">
        <f>VLOOKUP($J1974,'Material category'!B:D,2,0)</f>
        <v>#N/A</v>
      </c>
      <c r="O1974" s="123" t="e">
        <f>VLOOKUP(E1974,'Billing Type Category'!A:C,3,0)*$L1974</f>
        <v>#N/A</v>
      </c>
      <c r="P1974" s="123" t="e">
        <f>VLOOKUP($J1974,'Material category'!B:F,5,FALSE)*O1974</f>
        <v>#N/A</v>
      </c>
      <c r="Q1974" s="123" t="e">
        <f t="shared" si="150"/>
        <v>#N/A</v>
      </c>
      <c r="R1974" s="6" t="e">
        <f>VLOOKUP(E1974,'Billing Type Category'!A:C,3,0)*M1974</f>
        <v>#N/A</v>
      </c>
      <c r="S1974" s="6" t="e">
        <f>VLOOKUP($J1974,'Material category'!B:F,4,FALSE)*O1974</f>
        <v>#N/A</v>
      </c>
      <c r="T1974" s="6" t="e">
        <f t="shared" si="151"/>
        <v>#N/A</v>
      </c>
      <c r="U1974" s="6" t="e">
        <f t="shared" si="152"/>
        <v>#N/A</v>
      </c>
      <c r="V1974" s="2" t="e">
        <f>VLOOKUP($J1974,'Material category'!B:D,3,0)</f>
        <v>#N/A</v>
      </c>
      <c r="W1974" s="2" t="e">
        <f>VLOOKUP(G1974,'Cust Category'!A:C,3,0)</f>
        <v>#N/A</v>
      </c>
      <c r="X1974" s="2" t="e">
        <f>VLOOKUP(G1974,'Cust Category'!A:C,2,0)</f>
        <v>#N/A</v>
      </c>
      <c r="Y1974" s="31" t="e">
        <f t="shared" si="153"/>
        <v>#N/A</v>
      </c>
      <c r="Z1974" t="e">
        <f t="shared" si="154"/>
        <v>#N/A</v>
      </c>
    </row>
    <row r="1975" spans="1:26" hidden="1">
      <c r="A1975" s="179"/>
      <c r="B1975" s="178"/>
      <c r="C1975" s="178"/>
      <c r="D1975" s="178"/>
      <c r="E1975" s="178"/>
      <c r="F1975" s="178"/>
      <c r="G1975" s="178"/>
      <c r="H1975" s="178"/>
      <c r="I1975" s="178"/>
      <c r="J1975" s="178"/>
      <c r="K1975" s="178"/>
      <c r="L1975" s="180"/>
      <c r="M1975" s="181"/>
      <c r="N1975" s="2" t="e">
        <f>VLOOKUP($J1975,'Material category'!B:D,2,0)</f>
        <v>#N/A</v>
      </c>
      <c r="O1975" s="123" t="e">
        <f>VLOOKUP(E1975,'Billing Type Category'!A:C,3,0)*$L1975</f>
        <v>#N/A</v>
      </c>
      <c r="P1975" s="123" t="e">
        <f>VLOOKUP($J1975,'Material category'!B:F,5,FALSE)*O1975</f>
        <v>#N/A</v>
      </c>
      <c r="Q1975" s="123" t="e">
        <f t="shared" si="150"/>
        <v>#N/A</v>
      </c>
      <c r="R1975" s="6" t="e">
        <f>VLOOKUP(E1975,'Billing Type Category'!A:C,3,0)*M1975</f>
        <v>#N/A</v>
      </c>
      <c r="S1975" s="6" t="e">
        <f>VLOOKUP($J1975,'Material category'!B:F,4,FALSE)*O1975</f>
        <v>#N/A</v>
      </c>
      <c r="T1975" s="6" t="e">
        <f t="shared" si="151"/>
        <v>#N/A</v>
      </c>
      <c r="U1975" s="6" t="e">
        <f t="shared" si="152"/>
        <v>#N/A</v>
      </c>
      <c r="V1975" s="2" t="e">
        <f>VLOOKUP($J1975,'Material category'!B:D,3,0)</f>
        <v>#N/A</v>
      </c>
      <c r="W1975" s="2" t="e">
        <f>VLOOKUP(G1975,'Cust Category'!A:C,3,0)</f>
        <v>#N/A</v>
      </c>
      <c r="X1975" s="2" t="e">
        <f>VLOOKUP(G1975,'Cust Category'!A:C,2,0)</f>
        <v>#N/A</v>
      </c>
      <c r="Y1975" s="31" t="e">
        <f t="shared" si="153"/>
        <v>#N/A</v>
      </c>
      <c r="Z1975" t="e">
        <f t="shared" si="154"/>
        <v>#N/A</v>
      </c>
    </row>
    <row r="1976" spans="1:26" hidden="1">
      <c r="A1976" s="179"/>
      <c r="B1976" s="178"/>
      <c r="C1976" s="178"/>
      <c r="D1976" s="178"/>
      <c r="E1976" s="178"/>
      <c r="F1976" s="178"/>
      <c r="G1976" s="178"/>
      <c r="H1976" s="178"/>
      <c r="I1976" s="178"/>
      <c r="J1976" s="178"/>
      <c r="K1976" s="178"/>
      <c r="L1976" s="180"/>
      <c r="M1976" s="181"/>
      <c r="N1976" s="2" t="e">
        <f>VLOOKUP($J1976,'Material category'!B:D,2,0)</f>
        <v>#N/A</v>
      </c>
      <c r="O1976" s="123" t="e">
        <f>VLOOKUP(E1976,'Billing Type Category'!A:C,3,0)*$L1976</f>
        <v>#N/A</v>
      </c>
      <c r="P1976" s="123" t="e">
        <f>VLOOKUP($J1976,'Material category'!B:F,5,FALSE)*O1976</f>
        <v>#N/A</v>
      </c>
      <c r="Q1976" s="123" t="e">
        <f t="shared" si="150"/>
        <v>#N/A</v>
      </c>
      <c r="R1976" s="6" t="e">
        <f>VLOOKUP(E1976,'Billing Type Category'!A:C,3,0)*M1976</f>
        <v>#N/A</v>
      </c>
      <c r="S1976" s="6" t="e">
        <f>VLOOKUP($J1976,'Material category'!B:F,4,FALSE)*O1976</f>
        <v>#N/A</v>
      </c>
      <c r="T1976" s="6" t="e">
        <f t="shared" si="151"/>
        <v>#N/A</v>
      </c>
      <c r="U1976" s="6" t="e">
        <f t="shared" si="152"/>
        <v>#N/A</v>
      </c>
      <c r="V1976" s="2" t="e">
        <f>VLOOKUP($J1976,'Material category'!B:D,3,0)</f>
        <v>#N/A</v>
      </c>
      <c r="W1976" s="2" t="e">
        <f>VLOOKUP(G1976,'Cust Category'!A:C,3,0)</f>
        <v>#N/A</v>
      </c>
      <c r="X1976" s="2" t="e">
        <f>VLOOKUP(G1976,'Cust Category'!A:C,2,0)</f>
        <v>#N/A</v>
      </c>
      <c r="Y1976" s="31" t="e">
        <f t="shared" si="153"/>
        <v>#N/A</v>
      </c>
      <c r="Z1976" t="e">
        <f t="shared" si="154"/>
        <v>#N/A</v>
      </c>
    </row>
    <row r="1977" spans="1:26" hidden="1">
      <c r="A1977" s="179"/>
      <c r="B1977" s="178"/>
      <c r="C1977" s="178"/>
      <c r="D1977" s="178"/>
      <c r="E1977" s="178"/>
      <c r="F1977" s="178"/>
      <c r="G1977" s="178"/>
      <c r="H1977" s="178"/>
      <c r="I1977" s="178"/>
      <c r="J1977" s="178"/>
      <c r="K1977" s="178"/>
      <c r="L1977" s="180"/>
      <c r="M1977" s="181"/>
      <c r="N1977" s="2" t="e">
        <f>VLOOKUP($J1977,'Material category'!B:D,2,0)</f>
        <v>#N/A</v>
      </c>
      <c r="O1977" s="123" t="e">
        <f>VLOOKUP(E1977,'Billing Type Category'!A:C,3,0)*$L1977</f>
        <v>#N/A</v>
      </c>
      <c r="P1977" s="123" t="e">
        <f>VLOOKUP($J1977,'Material category'!B:F,5,FALSE)*O1977</f>
        <v>#N/A</v>
      </c>
      <c r="Q1977" s="123" t="e">
        <f t="shared" si="150"/>
        <v>#N/A</v>
      </c>
      <c r="R1977" s="6" t="e">
        <f>VLOOKUP(E1977,'Billing Type Category'!A:C,3,0)*M1977</f>
        <v>#N/A</v>
      </c>
      <c r="S1977" s="6" t="e">
        <f>VLOOKUP($J1977,'Material category'!B:F,4,FALSE)*O1977</f>
        <v>#N/A</v>
      </c>
      <c r="T1977" s="6" t="e">
        <f t="shared" si="151"/>
        <v>#N/A</v>
      </c>
      <c r="U1977" s="6" t="e">
        <f t="shared" si="152"/>
        <v>#N/A</v>
      </c>
      <c r="V1977" s="2" t="e">
        <f>VLOOKUP($J1977,'Material category'!B:D,3,0)</f>
        <v>#N/A</v>
      </c>
      <c r="W1977" s="2" t="e">
        <f>VLOOKUP(G1977,'Cust Category'!A:C,3,0)</f>
        <v>#N/A</v>
      </c>
      <c r="X1977" s="2" t="e">
        <f>VLOOKUP(G1977,'Cust Category'!A:C,2,0)</f>
        <v>#N/A</v>
      </c>
      <c r="Y1977" s="31" t="e">
        <f t="shared" si="153"/>
        <v>#N/A</v>
      </c>
      <c r="Z1977" t="e">
        <f t="shared" si="154"/>
        <v>#N/A</v>
      </c>
    </row>
    <row r="1978" spans="1:26" hidden="1">
      <c r="A1978" s="179"/>
      <c r="B1978" s="178"/>
      <c r="C1978" s="178"/>
      <c r="D1978" s="178"/>
      <c r="E1978" s="178"/>
      <c r="F1978" s="178"/>
      <c r="G1978" s="178"/>
      <c r="H1978" s="178"/>
      <c r="I1978" s="178"/>
      <c r="J1978" s="178"/>
      <c r="K1978" s="178"/>
      <c r="L1978" s="180"/>
      <c r="M1978" s="181"/>
      <c r="N1978" s="2" t="e">
        <f>VLOOKUP($J1978,'Material category'!B:D,2,0)</f>
        <v>#N/A</v>
      </c>
      <c r="O1978" s="123" t="e">
        <f>VLOOKUP(E1978,'Billing Type Category'!A:C,3,0)*$L1978</f>
        <v>#N/A</v>
      </c>
      <c r="P1978" s="123" t="e">
        <f>VLOOKUP($J1978,'Material category'!B:F,5,FALSE)*O1978</f>
        <v>#N/A</v>
      </c>
      <c r="Q1978" s="123" t="e">
        <f t="shared" si="150"/>
        <v>#N/A</v>
      </c>
      <c r="R1978" s="6" t="e">
        <f>VLOOKUP(E1978,'Billing Type Category'!A:C,3,0)*M1978</f>
        <v>#N/A</v>
      </c>
      <c r="S1978" s="6" t="e">
        <f>VLOOKUP($J1978,'Material category'!B:F,4,FALSE)*O1978</f>
        <v>#N/A</v>
      </c>
      <c r="T1978" s="6" t="e">
        <f t="shared" si="151"/>
        <v>#N/A</v>
      </c>
      <c r="U1978" s="6" t="e">
        <f t="shared" si="152"/>
        <v>#N/A</v>
      </c>
      <c r="V1978" s="2" t="e">
        <f>VLOOKUP($J1978,'Material category'!B:D,3,0)</f>
        <v>#N/A</v>
      </c>
      <c r="W1978" s="2" t="e">
        <f>VLOOKUP(G1978,'Cust Category'!A:C,3,0)</f>
        <v>#N/A</v>
      </c>
      <c r="X1978" s="2" t="e">
        <f>VLOOKUP(G1978,'Cust Category'!A:C,2,0)</f>
        <v>#N/A</v>
      </c>
      <c r="Y1978" s="31" t="e">
        <f t="shared" si="153"/>
        <v>#N/A</v>
      </c>
      <c r="Z1978" t="e">
        <f t="shared" si="154"/>
        <v>#N/A</v>
      </c>
    </row>
    <row r="1979" spans="1:26" hidden="1">
      <c r="A1979" s="179"/>
      <c r="B1979" s="178"/>
      <c r="C1979" s="178"/>
      <c r="D1979" s="178"/>
      <c r="E1979" s="178"/>
      <c r="F1979" s="178"/>
      <c r="G1979" s="178"/>
      <c r="H1979" s="178"/>
      <c r="I1979" s="178"/>
      <c r="J1979" s="178"/>
      <c r="K1979" s="178"/>
      <c r="L1979" s="180"/>
      <c r="M1979" s="181"/>
      <c r="N1979" s="2" t="e">
        <f>VLOOKUP($J1979,'Material category'!B:D,2,0)</f>
        <v>#N/A</v>
      </c>
      <c r="O1979" s="123" t="e">
        <f>VLOOKUP(E1979,'Billing Type Category'!A:C,3,0)*$L1979</f>
        <v>#N/A</v>
      </c>
      <c r="P1979" s="123" t="e">
        <f>VLOOKUP($J1979,'Material category'!B:F,5,FALSE)*O1979</f>
        <v>#N/A</v>
      </c>
      <c r="Q1979" s="123" t="e">
        <f t="shared" si="150"/>
        <v>#N/A</v>
      </c>
      <c r="R1979" s="6" t="e">
        <f>VLOOKUP(E1979,'Billing Type Category'!A:C,3,0)*M1979</f>
        <v>#N/A</v>
      </c>
      <c r="S1979" s="6" t="e">
        <f>VLOOKUP($J1979,'Material category'!B:F,4,FALSE)*O1979</f>
        <v>#N/A</v>
      </c>
      <c r="T1979" s="6" t="e">
        <f t="shared" si="151"/>
        <v>#N/A</v>
      </c>
      <c r="U1979" s="6" t="e">
        <f t="shared" si="152"/>
        <v>#N/A</v>
      </c>
      <c r="V1979" s="2" t="e">
        <f>VLOOKUP($J1979,'Material category'!B:D,3,0)</f>
        <v>#N/A</v>
      </c>
      <c r="W1979" s="2" t="e">
        <f>VLOOKUP(G1979,'Cust Category'!A:C,3,0)</f>
        <v>#N/A</v>
      </c>
      <c r="X1979" s="2" t="e">
        <f>VLOOKUP(G1979,'Cust Category'!A:C,2,0)</f>
        <v>#N/A</v>
      </c>
      <c r="Y1979" s="31" t="e">
        <f t="shared" si="153"/>
        <v>#N/A</v>
      </c>
      <c r="Z1979" t="e">
        <f t="shared" si="154"/>
        <v>#N/A</v>
      </c>
    </row>
    <row r="1980" spans="1:26" hidden="1">
      <c r="A1980" s="179"/>
      <c r="B1980" s="178"/>
      <c r="C1980" s="178"/>
      <c r="D1980" s="178"/>
      <c r="E1980" s="178"/>
      <c r="F1980" s="178"/>
      <c r="G1980" s="178"/>
      <c r="H1980" s="178"/>
      <c r="I1980" s="178"/>
      <c r="J1980" s="178"/>
      <c r="K1980" s="178"/>
      <c r="L1980" s="180"/>
      <c r="M1980" s="181"/>
      <c r="N1980" s="2" t="e">
        <f>VLOOKUP($J1980,'Material category'!B:D,2,0)</f>
        <v>#N/A</v>
      </c>
      <c r="O1980" s="123" t="e">
        <f>VLOOKUP(E1980,'Billing Type Category'!A:C,3,0)*$L1980</f>
        <v>#N/A</v>
      </c>
      <c r="P1980" s="123" t="e">
        <f>VLOOKUP($J1980,'Material category'!B:F,5,FALSE)*O1980</f>
        <v>#N/A</v>
      </c>
      <c r="Q1980" s="123" t="e">
        <f t="shared" si="150"/>
        <v>#N/A</v>
      </c>
      <c r="R1980" s="6" t="e">
        <f>VLOOKUP(E1980,'Billing Type Category'!A:C,3,0)*M1980</f>
        <v>#N/A</v>
      </c>
      <c r="S1980" s="6" t="e">
        <f>VLOOKUP($J1980,'Material category'!B:F,4,FALSE)*O1980</f>
        <v>#N/A</v>
      </c>
      <c r="T1980" s="6" t="e">
        <f t="shared" si="151"/>
        <v>#N/A</v>
      </c>
      <c r="U1980" s="6" t="e">
        <f t="shared" si="152"/>
        <v>#N/A</v>
      </c>
      <c r="V1980" s="2" t="e">
        <f>VLOOKUP($J1980,'Material category'!B:D,3,0)</f>
        <v>#N/A</v>
      </c>
      <c r="W1980" s="2" t="e">
        <f>VLOOKUP(G1980,'Cust Category'!A:C,3,0)</f>
        <v>#N/A</v>
      </c>
      <c r="X1980" s="2" t="e">
        <f>VLOOKUP(G1980,'Cust Category'!A:C,2,0)</f>
        <v>#N/A</v>
      </c>
      <c r="Y1980" s="31" t="e">
        <f t="shared" si="153"/>
        <v>#N/A</v>
      </c>
      <c r="Z1980" t="e">
        <f t="shared" si="154"/>
        <v>#N/A</v>
      </c>
    </row>
    <row r="1981" spans="1:26" hidden="1">
      <c r="A1981" s="179"/>
      <c r="B1981" s="178"/>
      <c r="C1981" s="178"/>
      <c r="D1981" s="178"/>
      <c r="E1981" s="178"/>
      <c r="F1981" s="178"/>
      <c r="G1981" s="178"/>
      <c r="H1981" s="178"/>
      <c r="I1981" s="178"/>
      <c r="J1981" s="178"/>
      <c r="K1981" s="178"/>
      <c r="L1981" s="180"/>
      <c r="M1981" s="181"/>
      <c r="N1981" s="2" t="e">
        <f>VLOOKUP($J1981,'Material category'!B:D,2,0)</f>
        <v>#N/A</v>
      </c>
      <c r="O1981" s="123" t="e">
        <f>VLOOKUP(E1981,'Billing Type Category'!A:C,3,0)*$L1981</f>
        <v>#N/A</v>
      </c>
      <c r="P1981" s="123" t="e">
        <f>VLOOKUP($J1981,'Material category'!B:F,5,FALSE)*O1981</f>
        <v>#N/A</v>
      </c>
      <c r="Q1981" s="123" t="e">
        <f t="shared" si="150"/>
        <v>#N/A</v>
      </c>
      <c r="R1981" s="6" t="e">
        <f>VLOOKUP(E1981,'Billing Type Category'!A:C,3,0)*M1981</f>
        <v>#N/A</v>
      </c>
      <c r="S1981" s="6" t="e">
        <f>VLOOKUP($J1981,'Material category'!B:F,4,FALSE)*O1981</f>
        <v>#N/A</v>
      </c>
      <c r="T1981" s="6" t="e">
        <f t="shared" si="151"/>
        <v>#N/A</v>
      </c>
      <c r="U1981" s="6" t="e">
        <f t="shared" si="152"/>
        <v>#N/A</v>
      </c>
      <c r="V1981" s="2" t="e">
        <f>VLOOKUP($J1981,'Material category'!B:D,3,0)</f>
        <v>#N/A</v>
      </c>
      <c r="W1981" s="2" t="e">
        <f>VLOOKUP(G1981,'Cust Category'!A:C,3,0)</f>
        <v>#N/A</v>
      </c>
      <c r="X1981" s="2" t="e">
        <f>VLOOKUP(G1981,'Cust Category'!A:C,2,0)</f>
        <v>#N/A</v>
      </c>
      <c r="Y1981" s="31" t="e">
        <f t="shared" si="153"/>
        <v>#N/A</v>
      </c>
      <c r="Z1981" t="e">
        <f t="shared" si="154"/>
        <v>#N/A</v>
      </c>
    </row>
    <row r="1982" spans="1:26" hidden="1">
      <c r="A1982" s="179"/>
      <c r="B1982" s="178"/>
      <c r="C1982" s="178"/>
      <c r="D1982" s="178"/>
      <c r="E1982" s="178"/>
      <c r="F1982" s="178"/>
      <c r="G1982" s="178"/>
      <c r="H1982" s="178"/>
      <c r="I1982" s="178"/>
      <c r="J1982" s="178"/>
      <c r="K1982" s="178"/>
      <c r="L1982" s="180"/>
      <c r="M1982" s="181"/>
      <c r="N1982" s="2" t="e">
        <f>VLOOKUP($J1982,'Material category'!B:D,2,0)</f>
        <v>#N/A</v>
      </c>
      <c r="O1982" s="123" t="e">
        <f>VLOOKUP(E1982,'Billing Type Category'!A:C,3,0)*$L1982</f>
        <v>#N/A</v>
      </c>
      <c r="P1982" s="123" t="e">
        <f>VLOOKUP($J1982,'Material category'!B:F,5,FALSE)*O1982</f>
        <v>#N/A</v>
      </c>
      <c r="Q1982" s="123" t="e">
        <f t="shared" si="150"/>
        <v>#N/A</v>
      </c>
      <c r="R1982" s="6" t="e">
        <f>VLOOKUP(E1982,'Billing Type Category'!A:C,3,0)*M1982</f>
        <v>#N/A</v>
      </c>
      <c r="S1982" s="6" t="e">
        <f>VLOOKUP($J1982,'Material category'!B:F,4,FALSE)*O1982</f>
        <v>#N/A</v>
      </c>
      <c r="T1982" s="6" t="e">
        <f t="shared" si="151"/>
        <v>#N/A</v>
      </c>
      <c r="U1982" s="6" t="e">
        <f t="shared" si="152"/>
        <v>#N/A</v>
      </c>
      <c r="V1982" s="2" t="e">
        <f>VLOOKUP($J1982,'Material category'!B:D,3,0)</f>
        <v>#N/A</v>
      </c>
      <c r="W1982" s="2" t="e">
        <f>VLOOKUP(G1982,'Cust Category'!A:C,3,0)</f>
        <v>#N/A</v>
      </c>
      <c r="X1982" s="2" t="e">
        <f>VLOOKUP(G1982,'Cust Category'!A:C,2,0)</f>
        <v>#N/A</v>
      </c>
      <c r="Y1982" s="31" t="e">
        <f t="shared" si="153"/>
        <v>#N/A</v>
      </c>
      <c r="Z1982" t="e">
        <f t="shared" si="154"/>
        <v>#N/A</v>
      </c>
    </row>
    <row r="1983" spans="1:26" hidden="1">
      <c r="A1983" s="179"/>
      <c r="B1983" s="178"/>
      <c r="C1983" s="178"/>
      <c r="D1983" s="178"/>
      <c r="E1983" s="178"/>
      <c r="F1983" s="178"/>
      <c r="G1983" s="178"/>
      <c r="H1983" s="178"/>
      <c r="I1983" s="178"/>
      <c r="J1983" s="178"/>
      <c r="K1983" s="178"/>
      <c r="L1983" s="180"/>
      <c r="M1983" s="181"/>
      <c r="N1983" s="2" t="e">
        <f>VLOOKUP($J1983,'Material category'!B:D,2,0)</f>
        <v>#N/A</v>
      </c>
      <c r="O1983" s="123" t="e">
        <f>VLOOKUP(E1983,'Billing Type Category'!A:C,3,0)*$L1983</f>
        <v>#N/A</v>
      </c>
      <c r="P1983" s="123" t="e">
        <f>VLOOKUP($J1983,'Material category'!B:F,5,FALSE)*O1983</f>
        <v>#N/A</v>
      </c>
      <c r="Q1983" s="123" t="e">
        <f t="shared" si="150"/>
        <v>#N/A</v>
      </c>
      <c r="R1983" s="6" t="e">
        <f>VLOOKUP(E1983,'Billing Type Category'!A:C,3,0)*M1983</f>
        <v>#N/A</v>
      </c>
      <c r="S1983" s="6" t="e">
        <f>VLOOKUP($J1983,'Material category'!B:F,4,FALSE)*O1983</f>
        <v>#N/A</v>
      </c>
      <c r="T1983" s="6" t="e">
        <f t="shared" si="151"/>
        <v>#N/A</v>
      </c>
      <c r="U1983" s="6" t="e">
        <f t="shared" si="152"/>
        <v>#N/A</v>
      </c>
      <c r="V1983" s="2" t="e">
        <f>VLOOKUP($J1983,'Material category'!B:D,3,0)</f>
        <v>#N/A</v>
      </c>
      <c r="W1983" s="2" t="e">
        <f>VLOOKUP(G1983,'Cust Category'!A:C,3,0)</f>
        <v>#N/A</v>
      </c>
      <c r="X1983" s="2" t="e">
        <f>VLOOKUP(G1983,'Cust Category'!A:C,2,0)</f>
        <v>#N/A</v>
      </c>
      <c r="Y1983" s="31" t="e">
        <f t="shared" si="153"/>
        <v>#N/A</v>
      </c>
      <c r="Z1983" t="e">
        <f t="shared" si="154"/>
        <v>#N/A</v>
      </c>
    </row>
    <row r="1984" spans="1:26" hidden="1">
      <c r="A1984" s="179"/>
      <c r="B1984" s="178"/>
      <c r="C1984" s="178"/>
      <c r="D1984" s="178"/>
      <c r="E1984" s="178"/>
      <c r="F1984" s="178"/>
      <c r="G1984" s="178"/>
      <c r="H1984" s="178"/>
      <c r="I1984" s="178"/>
      <c r="J1984" s="178"/>
      <c r="K1984" s="178"/>
      <c r="L1984" s="180"/>
      <c r="M1984" s="181"/>
      <c r="N1984" s="2" t="e">
        <f>VLOOKUP($J1984,'Material category'!B:D,2,0)</f>
        <v>#N/A</v>
      </c>
      <c r="O1984" s="123" t="e">
        <f>VLOOKUP(E1984,'Billing Type Category'!A:C,3,0)*$L1984</f>
        <v>#N/A</v>
      </c>
      <c r="P1984" s="123" t="e">
        <f>VLOOKUP($J1984,'Material category'!B:F,5,FALSE)*O1984</f>
        <v>#N/A</v>
      </c>
      <c r="Q1984" s="123" t="e">
        <f t="shared" si="150"/>
        <v>#N/A</v>
      </c>
      <c r="R1984" s="6" t="e">
        <f>VLOOKUP(E1984,'Billing Type Category'!A:C,3,0)*M1984</f>
        <v>#N/A</v>
      </c>
      <c r="S1984" s="6" t="e">
        <f>VLOOKUP($J1984,'Material category'!B:F,4,FALSE)*O1984</f>
        <v>#N/A</v>
      </c>
      <c r="T1984" s="6" t="e">
        <f t="shared" si="151"/>
        <v>#N/A</v>
      </c>
      <c r="U1984" s="6" t="e">
        <f t="shared" si="152"/>
        <v>#N/A</v>
      </c>
      <c r="V1984" s="2" t="e">
        <f>VLOOKUP($J1984,'Material category'!B:D,3,0)</f>
        <v>#N/A</v>
      </c>
      <c r="W1984" s="2" t="e">
        <f>VLOOKUP(G1984,'Cust Category'!A:C,3,0)</f>
        <v>#N/A</v>
      </c>
      <c r="X1984" s="2" t="e">
        <f>VLOOKUP(G1984,'Cust Category'!A:C,2,0)</f>
        <v>#N/A</v>
      </c>
      <c r="Y1984" s="31" t="e">
        <f t="shared" si="153"/>
        <v>#N/A</v>
      </c>
      <c r="Z1984" t="e">
        <f t="shared" si="154"/>
        <v>#N/A</v>
      </c>
    </row>
    <row r="1985" spans="1:26" hidden="1">
      <c r="A1985" s="179"/>
      <c r="B1985" s="178"/>
      <c r="C1985" s="178"/>
      <c r="D1985" s="178"/>
      <c r="E1985" s="178"/>
      <c r="F1985" s="178"/>
      <c r="G1985" s="178"/>
      <c r="H1985" s="178"/>
      <c r="I1985" s="178"/>
      <c r="J1985" s="178"/>
      <c r="K1985" s="178"/>
      <c r="L1985" s="180"/>
      <c r="M1985" s="181"/>
      <c r="N1985" s="2" t="e">
        <f>VLOOKUP($J1985,'Material category'!B:D,2,0)</f>
        <v>#N/A</v>
      </c>
      <c r="O1985" s="123" t="e">
        <f>VLOOKUP(E1985,'Billing Type Category'!A:C,3,0)*$L1985</f>
        <v>#N/A</v>
      </c>
      <c r="P1985" s="123" t="e">
        <f>VLOOKUP($J1985,'Material category'!B:F,5,FALSE)*O1985</f>
        <v>#N/A</v>
      </c>
      <c r="Q1985" s="123" t="e">
        <f t="shared" si="150"/>
        <v>#N/A</v>
      </c>
      <c r="R1985" s="6" t="e">
        <f>VLOOKUP(E1985,'Billing Type Category'!A:C,3,0)*M1985</f>
        <v>#N/A</v>
      </c>
      <c r="S1985" s="6" t="e">
        <f>VLOOKUP($J1985,'Material category'!B:F,4,FALSE)*O1985</f>
        <v>#N/A</v>
      </c>
      <c r="T1985" s="6" t="e">
        <f t="shared" si="151"/>
        <v>#N/A</v>
      </c>
      <c r="U1985" s="6" t="e">
        <f t="shared" si="152"/>
        <v>#N/A</v>
      </c>
      <c r="V1985" s="2" t="e">
        <f>VLOOKUP($J1985,'Material category'!B:D,3,0)</f>
        <v>#N/A</v>
      </c>
      <c r="W1985" s="2" t="e">
        <f>VLOOKUP(G1985,'Cust Category'!A:C,3,0)</f>
        <v>#N/A</v>
      </c>
      <c r="X1985" s="2" t="e">
        <f>VLOOKUP(G1985,'Cust Category'!A:C,2,0)</f>
        <v>#N/A</v>
      </c>
      <c r="Y1985" s="31" t="e">
        <f t="shared" si="153"/>
        <v>#N/A</v>
      </c>
      <c r="Z1985" t="e">
        <f t="shared" si="154"/>
        <v>#N/A</v>
      </c>
    </row>
    <row r="1986" spans="1:26" hidden="1">
      <c r="A1986" s="179"/>
      <c r="B1986" s="178"/>
      <c r="C1986" s="178"/>
      <c r="D1986" s="178"/>
      <c r="E1986" s="178"/>
      <c r="F1986" s="178"/>
      <c r="G1986" s="178"/>
      <c r="H1986" s="178"/>
      <c r="I1986" s="178"/>
      <c r="J1986" s="178"/>
      <c r="K1986" s="178"/>
      <c r="L1986" s="180"/>
      <c r="M1986" s="181"/>
      <c r="N1986" s="2" t="e">
        <f>VLOOKUP($J1986,'Material category'!B:D,2,0)</f>
        <v>#N/A</v>
      </c>
      <c r="O1986" s="123" t="e">
        <f>VLOOKUP(E1986,'Billing Type Category'!A:C,3,0)*$L1986</f>
        <v>#N/A</v>
      </c>
      <c r="P1986" s="123" t="e">
        <f>VLOOKUP($J1986,'Material category'!B:F,5,FALSE)*O1986</f>
        <v>#N/A</v>
      </c>
      <c r="Q1986" s="123" t="e">
        <f t="shared" ref="Q1986:Q2049" si="155">P1986-R1986</f>
        <v>#N/A</v>
      </c>
      <c r="R1986" s="6" t="e">
        <f>VLOOKUP(E1986,'Billing Type Category'!A:C,3,0)*M1986</f>
        <v>#N/A</v>
      </c>
      <c r="S1986" s="6" t="e">
        <f>VLOOKUP($J1986,'Material category'!B:F,4,FALSE)*O1986</f>
        <v>#N/A</v>
      </c>
      <c r="T1986" s="6" t="e">
        <f t="shared" ref="T1986:T2049" si="156">S1986*7/107</f>
        <v>#N/A</v>
      </c>
      <c r="U1986" s="6" t="e">
        <f t="shared" ref="U1986:U2049" si="157">R1986+T1986</f>
        <v>#N/A</v>
      </c>
      <c r="V1986" s="2" t="e">
        <f>VLOOKUP($J1986,'Material category'!B:D,3,0)</f>
        <v>#N/A</v>
      </c>
      <c r="W1986" s="2" t="e">
        <f>VLOOKUP(G1986,'Cust Category'!A:C,3,0)</f>
        <v>#N/A</v>
      </c>
      <c r="X1986" s="2" t="e">
        <f>VLOOKUP(G1986,'Cust Category'!A:C,2,0)</f>
        <v>#N/A</v>
      </c>
      <c r="Y1986" s="31" t="e">
        <f t="shared" ref="Y1986:Y2049" si="158">P1986/O1986</f>
        <v>#N/A</v>
      </c>
      <c r="Z1986" t="e">
        <f t="shared" ref="Z1986:Z2049" si="159">S1986/O1986</f>
        <v>#N/A</v>
      </c>
    </row>
    <row r="1987" spans="1:26" hidden="1">
      <c r="A1987" s="179"/>
      <c r="B1987" s="178"/>
      <c r="C1987" s="178"/>
      <c r="D1987" s="178"/>
      <c r="E1987" s="178"/>
      <c r="F1987" s="178"/>
      <c r="G1987" s="178"/>
      <c r="H1987" s="178"/>
      <c r="I1987" s="178"/>
      <c r="J1987" s="178"/>
      <c r="K1987" s="178"/>
      <c r="L1987" s="180"/>
      <c r="M1987" s="181"/>
      <c r="N1987" s="2" t="e">
        <f>VLOOKUP($J1987,'Material category'!B:D,2,0)</f>
        <v>#N/A</v>
      </c>
      <c r="O1987" s="123" t="e">
        <f>VLOOKUP(E1987,'Billing Type Category'!A:C,3,0)*$L1987</f>
        <v>#N/A</v>
      </c>
      <c r="P1987" s="123" t="e">
        <f>VLOOKUP($J1987,'Material category'!B:F,5,FALSE)*O1987</f>
        <v>#N/A</v>
      </c>
      <c r="Q1987" s="123" t="e">
        <f t="shared" si="155"/>
        <v>#N/A</v>
      </c>
      <c r="R1987" s="6" t="e">
        <f>VLOOKUP(E1987,'Billing Type Category'!A:C,3,0)*M1987</f>
        <v>#N/A</v>
      </c>
      <c r="S1987" s="6" t="e">
        <f>VLOOKUP($J1987,'Material category'!B:F,4,FALSE)*O1987</f>
        <v>#N/A</v>
      </c>
      <c r="T1987" s="6" t="e">
        <f t="shared" si="156"/>
        <v>#N/A</v>
      </c>
      <c r="U1987" s="6" t="e">
        <f t="shared" si="157"/>
        <v>#N/A</v>
      </c>
      <c r="V1987" s="2" t="e">
        <f>VLOOKUP($J1987,'Material category'!B:D,3,0)</f>
        <v>#N/A</v>
      </c>
      <c r="W1987" s="2" t="e">
        <f>VLOOKUP(G1987,'Cust Category'!A:C,3,0)</f>
        <v>#N/A</v>
      </c>
      <c r="X1987" s="2" t="e">
        <f>VLOOKUP(G1987,'Cust Category'!A:C,2,0)</f>
        <v>#N/A</v>
      </c>
      <c r="Y1987" s="31" t="e">
        <f t="shared" si="158"/>
        <v>#N/A</v>
      </c>
      <c r="Z1987" t="e">
        <f t="shared" si="159"/>
        <v>#N/A</v>
      </c>
    </row>
    <row r="1988" spans="1:26" hidden="1">
      <c r="A1988" s="179"/>
      <c r="B1988" s="178"/>
      <c r="C1988" s="178"/>
      <c r="D1988" s="178"/>
      <c r="E1988" s="178"/>
      <c r="F1988" s="178"/>
      <c r="G1988" s="178"/>
      <c r="H1988" s="178"/>
      <c r="I1988" s="178"/>
      <c r="J1988" s="178"/>
      <c r="K1988" s="178"/>
      <c r="L1988" s="180"/>
      <c r="M1988" s="181"/>
      <c r="N1988" s="2" t="e">
        <f>VLOOKUP($J1988,'Material category'!B:D,2,0)</f>
        <v>#N/A</v>
      </c>
      <c r="O1988" s="123" t="e">
        <f>VLOOKUP(E1988,'Billing Type Category'!A:C,3,0)*$L1988</f>
        <v>#N/A</v>
      </c>
      <c r="P1988" s="123" t="e">
        <f>VLOOKUP($J1988,'Material category'!B:F,5,FALSE)*O1988</f>
        <v>#N/A</v>
      </c>
      <c r="Q1988" s="123" t="e">
        <f t="shared" si="155"/>
        <v>#N/A</v>
      </c>
      <c r="R1988" s="6" t="e">
        <f>VLOOKUP(E1988,'Billing Type Category'!A:C,3,0)*M1988</f>
        <v>#N/A</v>
      </c>
      <c r="S1988" s="6" t="e">
        <f>VLOOKUP($J1988,'Material category'!B:F,4,FALSE)*O1988</f>
        <v>#N/A</v>
      </c>
      <c r="T1988" s="6" t="e">
        <f t="shared" si="156"/>
        <v>#N/A</v>
      </c>
      <c r="U1988" s="6" t="e">
        <f t="shared" si="157"/>
        <v>#N/A</v>
      </c>
      <c r="V1988" s="2" t="e">
        <f>VLOOKUP($J1988,'Material category'!B:D,3,0)</f>
        <v>#N/A</v>
      </c>
      <c r="W1988" s="2" t="e">
        <f>VLOOKUP(G1988,'Cust Category'!A:C,3,0)</f>
        <v>#N/A</v>
      </c>
      <c r="X1988" s="2" t="e">
        <f>VLOOKUP(G1988,'Cust Category'!A:C,2,0)</f>
        <v>#N/A</v>
      </c>
      <c r="Y1988" s="31" t="e">
        <f t="shared" si="158"/>
        <v>#N/A</v>
      </c>
      <c r="Z1988" t="e">
        <f t="shared" si="159"/>
        <v>#N/A</v>
      </c>
    </row>
    <row r="1989" spans="1:26" hidden="1">
      <c r="A1989" s="179"/>
      <c r="B1989" s="178"/>
      <c r="C1989" s="178"/>
      <c r="D1989" s="178"/>
      <c r="E1989" s="178"/>
      <c r="F1989" s="178"/>
      <c r="G1989" s="178"/>
      <c r="H1989" s="178"/>
      <c r="I1989" s="178"/>
      <c r="J1989" s="178"/>
      <c r="K1989" s="178"/>
      <c r="L1989" s="180"/>
      <c r="M1989" s="181"/>
      <c r="N1989" s="2" t="e">
        <f>VLOOKUP($J1989,'Material category'!B:D,2,0)</f>
        <v>#N/A</v>
      </c>
      <c r="O1989" s="123" t="e">
        <f>VLOOKUP(E1989,'Billing Type Category'!A:C,3,0)*$L1989</f>
        <v>#N/A</v>
      </c>
      <c r="P1989" s="123" t="e">
        <f>VLOOKUP($J1989,'Material category'!B:F,5,FALSE)*O1989</f>
        <v>#N/A</v>
      </c>
      <c r="Q1989" s="123" t="e">
        <f t="shared" si="155"/>
        <v>#N/A</v>
      </c>
      <c r="R1989" s="6" t="e">
        <f>VLOOKUP(E1989,'Billing Type Category'!A:C,3,0)*M1989</f>
        <v>#N/A</v>
      </c>
      <c r="S1989" s="6" t="e">
        <f>VLOOKUP($J1989,'Material category'!B:F,4,FALSE)*O1989</f>
        <v>#N/A</v>
      </c>
      <c r="T1989" s="6" t="e">
        <f t="shared" si="156"/>
        <v>#N/A</v>
      </c>
      <c r="U1989" s="6" t="e">
        <f t="shared" si="157"/>
        <v>#N/A</v>
      </c>
      <c r="V1989" s="2" t="e">
        <f>VLOOKUP($J1989,'Material category'!B:D,3,0)</f>
        <v>#N/A</v>
      </c>
      <c r="W1989" s="2" t="e">
        <f>VLOOKUP(G1989,'Cust Category'!A:C,3,0)</f>
        <v>#N/A</v>
      </c>
      <c r="X1989" s="2" t="e">
        <f>VLOOKUP(G1989,'Cust Category'!A:C,2,0)</f>
        <v>#N/A</v>
      </c>
      <c r="Y1989" s="31" t="e">
        <f t="shared" si="158"/>
        <v>#N/A</v>
      </c>
      <c r="Z1989" t="e">
        <f t="shared" si="159"/>
        <v>#N/A</v>
      </c>
    </row>
    <row r="1990" spans="1:26" hidden="1">
      <c r="A1990" s="179"/>
      <c r="B1990" s="178"/>
      <c r="C1990" s="178"/>
      <c r="D1990" s="178"/>
      <c r="E1990" s="178"/>
      <c r="F1990" s="178"/>
      <c r="G1990" s="178"/>
      <c r="H1990" s="178"/>
      <c r="I1990" s="178"/>
      <c r="J1990" s="178"/>
      <c r="K1990" s="178"/>
      <c r="L1990" s="180"/>
      <c r="M1990" s="181"/>
      <c r="N1990" s="2" t="e">
        <f>VLOOKUP($J1990,'Material category'!B:D,2,0)</f>
        <v>#N/A</v>
      </c>
      <c r="O1990" s="123" t="e">
        <f>VLOOKUP(E1990,'Billing Type Category'!A:C,3,0)*$L1990</f>
        <v>#N/A</v>
      </c>
      <c r="P1990" s="123" t="e">
        <f>VLOOKUP($J1990,'Material category'!B:F,5,FALSE)*O1990</f>
        <v>#N/A</v>
      </c>
      <c r="Q1990" s="123" t="e">
        <f t="shared" si="155"/>
        <v>#N/A</v>
      </c>
      <c r="R1990" s="6" t="e">
        <f>VLOOKUP(E1990,'Billing Type Category'!A:C,3,0)*M1990</f>
        <v>#N/A</v>
      </c>
      <c r="S1990" s="6" t="e">
        <f>VLOOKUP($J1990,'Material category'!B:F,4,FALSE)*O1990</f>
        <v>#N/A</v>
      </c>
      <c r="T1990" s="6" t="e">
        <f t="shared" si="156"/>
        <v>#N/A</v>
      </c>
      <c r="U1990" s="6" t="e">
        <f t="shared" si="157"/>
        <v>#N/A</v>
      </c>
      <c r="V1990" s="2" t="e">
        <f>VLOOKUP($J1990,'Material category'!B:D,3,0)</f>
        <v>#N/A</v>
      </c>
      <c r="W1990" s="2" t="e">
        <f>VLOOKUP(G1990,'Cust Category'!A:C,3,0)</f>
        <v>#N/A</v>
      </c>
      <c r="X1990" s="2" t="e">
        <f>VLOOKUP(G1990,'Cust Category'!A:C,2,0)</f>
        <v>#N/A</v>
      </c>
      <c r="Y1990" s="31" t="e">
        <f t="shared" si="158"/>
        <v>#N/A</v>
      </c>
      <c r="Z1990" t="e">
        <f t="shared" si="159"/>
        <v>#N/A</v>
      </c>
    </row>
    <row r="1991" spans="1:26" hidden="1">
      <c r="A1991" s="179"/>
      <c r="B1991" s="178"/>
      <c r="C1991" s="178"/>
      <c r="D1991" s="178"/>
      <c r="E1991" s="178"/>
      <c r="F1991" s="178"/>
      <c r="G1991" s="178"/>
      <c r="H1991" s="178"/>
      <c r="I1991" s="178"/>
      <c r="J1991" s="178"/>
      <c r="K1991" s="178"/>
      <c r="L1991" s="180"/>
      <c r="M1991" s="181"/>
      <c r="N1991" s="2" t="e">
        <f>VLOOKUP($J1991,'Material category'!B:D,2,0)</f>
        <v>#N/A</v>
      </c>
      <c r="O1991" s="123" t="e">
        <f>VLOOKUP(E1991,'Billing Type Category'!A:C,3,0)*$L1991</f>
        <v>#N/A</v>
      </c>
      <c r="P1991" s="123" t="e">
        <f>VLOOKUP($J1991,'Material category'!B:F,5,FALSE)*O1991</f>
        <v>#N/A</v>
      </c>
      <c r="Q1991" s="123" t="e">
        <f t="shared" si="155"/>
        <v>#N/A</v>
      </c>
      <c r="R1991" s="6" t="e">
        <f>VLOOKUP(E1991,'Billing Type Category'!A:C,3,0)*M1991</f>
        <v>#N/A</v>
      </c>
      <c r="S1991" s="6" t="e">
        <f>VLOOKUP($J1991,'Material category'!B:F,4,FALSE)*O1991</f>
        <v>#N/A</v>
      </c>
      <c r="T1991" s="6" t="e">
        <f t="shared" si="156"/>
        <v>#N/A</v>
      </c>
      <c r="U1991" s="6" t="e">
        <f t="shared" si="157"/>
        <v>#N/A</v>
      </c>
      <c r="V1991" s="2" t="e">
        <f>VLOOKUP($J1991,'Material category'!B:D,3,0)</f>
        <v>#N/A</v>
      </c>
      <c r="W1991" s="2" t="e">
        <f>VLOOKUP(G1991,'Cust Category'!A:C,3,0)</f>
        <v>#N/A</v>
      </c>
      <c r="X1991" s="2" t="e">
        <f>VLOOKUP(G1991,'Cust Category'!A:C,2,0)</f>
        <v>#N/A</v>
      </c>
      <c r="Y1991" s="31" t="e">
        <f t="shared" si="158"/>
        <v>#N/A</v>
      </c>
      <c r="Z1991" t="e">
        <f t="shared" si="159"/>
        <v>#N/A</v>
      </c>
    </row>
    <row r="1992" spans="1:26" hidden="1">
      <c r="A1992" s="179"/>
      <c r="B1992" s="178"/>
      <c r="C1992" s="178"/>
      <c r="D1992" s="178"/>
      <c r="E1992" s="178"/>
      <c r="F1992" s="178"/>
      <c r="G1992" s="178"/>
      <c r="H1992" s="178"/>
      <c r="I1992" s="178"/>
      <c r="J1992" s="178"/>
      <c r="K1992" s="178"/>
      <c r="L1992" s="180"/>
      <c r="M1992" s="181"/>
      <c r="N1992" s="2" t="e">
        <f>VLOOKUP($J1992,'Material category'!B:D,2,0)</f>
        <v>#N/A</v>
      </c>
      <c r="O1992" s="123" t="e">
        <f>VLOOKUP(E1992,'Billing Type Category'!A:C,3,0)*$L1992</f>
        <v>#N/A</v>
      </c>
      <c r="P1992" s="123" t="e">
        <f>VLOOKUP($J1992,'Material category'!B:F,5,FALSE)*O1992</f>
        <v>#N/A</v>
      </c>
      <c r="Q1992" s="123" t="e">
        <f t="shared" si="155"/>
        <v>#N/A</v>
      </c>
      <c r="R1992" s="6" t="e">
        <f>VLOOKUP(E1992,'Billing Type Category'!A:C,3,0)*M1992</f>
        <v>#N/A</v>
      </c>
      <c r="S1992" s="6" t="e">
        <f>VLOOKUP($J1992,'Material category'!B:F,4,FALSE)*O1992</f>
        <v>#N/A</v>
      </c>
      <c r="T1992" s="6" t="e">
        <f t="shared" si="156"/>
        <v>#N/A</v>
      </c>
      <c r="U1992" s="6" t="e">
        <f t="shared" si="157"/>
        <v>#N/A</v>
      </c>
      <c r="V1992" s="2" t="e">
        <f>VLOOKUP($J1992,'Material category'!B:D,3,0)</f>
        <v>#N/A</v>
      </c>
      <c r="W1992" s="2" t="e">
        <f>VLOOKUP(G1992,'Cust Category'!A:C,3,0)</f>
        <v>#N/A</v>
      </c>
      <c r="X1992" s="2" t="e">
        <f>VLOOKUP(G1992,'Cust Category'!A:C,2,0)</f>
        <v>#N/A</v>
      </c>
      <c r="Y1992" s="31" t="e">
        <f t="shared" si="158"/>
        <v>#N/A</v>
      </c>
      <c r="Z1992" t="e">
        <f t="shared" si="159"/>
        <v>#N/A</v>
      </c>
    </row>
    <row r="1993" spans="1:26" hidden="1">
      <c r="A1993" s="179"/>
      <c r="B1993" s="178"/>
      <c r="C1993" s="178"/>
      <c r="D1993" s="178"/>
      <c r="E1993" s="178"/>
      <c r="F1993" s="178"/>
      <c r="G1993" s="178"/>
      <c r="H1993" s="178"/>
      <c r="I1993" s="178"/>
      <c r="J1993" s="178"/>
      <c r="K1993" s="178"/>
      <c r="L1993" s="180"/>
      <c r="M1993" s="181"/>
      <c r="N1993" s="2" t="e">
        <f>VLOOKUP($J1993,'Material category'!B:D,2,0)</f>
        <v>#N/A</v>
      </c>
      <c r="O1993" s="123" t="e">
        <f>VLOOKUP(E1993,'Billing Type Category'!A:C,3,0)*$L1993</f>
        <v>#N/A</v>
      </c>
      <c r="P1993" s="123" t="e">
        <f>VLOOKUP($J1993,'Material category'!B:F,5,FALSE)*O1993</f>
        <v>#N/A</v>
      </c>
      <c r="Q1993" s="123" t="e">
        <f t="shared" si="155"/>
        <v>#N/A</v>
      </c>
      <c r="R1993" s="6" t="e">
        <f>VLOOKUP(E1993,'Billing Type Category'!A:C,3,0)*M1993</f>
        <v>#N/A</v>
      </c>
      <c r="S1993" s="6" t="e">
        <f>VLOOKUP($J1993,'Material category'!B:F,4,FALSE)*O1993</f>
        <v>#N/A</v>
      </c>
      <c r="T1993" s="6" t="e">
        <f t="shared" si="156"/>
        <v>#N/A</v>
      </c>
      <c r="U1993" s="6" t="e">
        <f t="shared" si="157"/>
        <v>#N/A</v>
      </c>
      <c r="V1993" s="2" t="e">
        <f>VLOOKUP($J1993,'Material category'!B:D,3,0)</f>
        <v>#N/A</v>
      </c>
      <c r="W1993" s="2" t="e">
        <f>VLOOKUP(G1993,'Cust Category'!A:C,3,0)</f>
        <v>#N/A</v>
      </c>
      <c r="X1993" s="2" t="e">
        <f>VLOOKUP(G1993,'Cust Category'!A:C,2,0)</f>
        <v>#N/A</v>
      </c>
      <c r="Y1993" s="31" t="e">
        <f t="shared" si="158"/>
        <v>#N/A</v>
      </c>
      <c r="Z1993" t="e">
        <f t="shared" si="159"/>
        <v>#N/A</v>
      </c>
    </row>
    <row r="1994" spans="1:26" hidden="1">
      <c r="A1994" s="179"/>
      <c r="B1994" s="178"/>
      <c r="C1994" s="178"/>
      <c r="D1994" s="178"/>
      <c r="E1994" s="178"/>
      <c r="F1994" s="178"/>
      <c r="G1994" s="178"/>
      <c r="H1994" s="178"/>
      <c r="I1994" s="178"/>
      <c r="J1994" s="178"/>
      <c r="K1994" s="178"/>
      <c r="L1994" s="180"/>
      <c r="M1994" s="181"/>
      <c r="N1994" s="2" t="e">
        <f>VLOOKUP($J1994,'Material category'!B:D,2,0)</f>
        <v>#N/A</v>
      </c>
      <c r="O1994" s="123" t="e">
        <f>VLOOKUP(E1994,'Billing Type Category'!A:C,3,0)*$L1994</f>
        <v>#N/A</v>
      </c>
      <c r="P1994" s="123" t="e">
        <f>VLOOKUP($J1994,'Material category'!B:F,5,FALSE)*O1994</f>
        <v>#N/A</v>
      </c>
      <c r="Q1994" s="123" t="e">
        <f t="shared" si="155"/>
        <v>#N/A</v>
      </c>
      <c r="R1994" s="6" t="e">
        <f>VLOOKUP(E1994,'Billing Type Category'!A:C,3,0)*M1994</f>
        <v>#N/A</v>
      </c>
      <c r="S1994" s="6" t="e">
        <f>VLOOKUP($J1994,'Material category'!B:F,4,FALSE)*O1994</f>
        <v>#N/A</v>
      </c>
      <c r="T1994" s="6" t="e">
        <f t="shared" si="156"/>
        <v>#N/A</v>
      </c>
      <c r="U1994" s="6" t="e">
        <f t="shared" si="157"/>
        <v>#N/A</v>
      </c>
      <c r="V1994" s="2" t="e">
        <f>VLOOKUP($J1994,'Material category'!B:D,3,0)</f>
        <v>#N/A</v>
      </c>
      <c r="W1994" s="2" t="e">
        <f>VLOOKUP(G1994,'Cust Category'!A:C,3,0)</f>
        <v>#N/A</v>
      </c>
      <c r="X1994" s="2" t="e">
        <f>VLOOKUP(G1994,'Cust Category'!A:C,2,0)</f>
        <v>#N/A</v>
      </c>
      <c r="Y1994" s="31" t="e">
        <f t="shared" si="158"/>
        <v>#N/A</v>
      </c>
      <c r="Z1994" t="e">
        <f t="shared" si="159"/>
        <v>#N/A</v>
      </c>
    </row>
    <row r="1995" spans="1:26" hidden="1">
      <c r="A1995" s="179"/>
      <c r="B1995" s="178"/>
      <c r="C1995" s="178"/>
      <c r="D1995" s="178"/>
      <c r="E1995" s="178"/>
      <c r="F1995" s="178"/>
      <c r="G1995" s="178"/>
      <c r="H1995" s="178"/>
      <c r="I1995" s="178"/>
      <c r="J1995" s="178"/>
      <c r="K1995" s="178"/>
      <c r="L1995" s="180"/>
      <c r="M1995" s="181"/>
      <c r="N1995" s="2" t="e">
        <f>VLOOKUP($J1995,'Material category'!B:D,2,0)</f>
        <v>#N/A</v>
      </c>
      <c r="O1995" s="123" t="e">
        <f>VLOOKUP(E1995,'Billing Type Category'!A:C,3,0)*$L1995</f>
        <v>#N/A</v>
      </c>
      <c r="P1995" s="123" t="e">
        <f>VLOOKUP($J1995,'Material category'!B:F,5,FALSE)*O1995</f>
        <v>#N/A</v>
      </c>
      <c r="Q1995" s="123" t="e">
        <f t="shared" si="155"/>
        <v>#N/A</v>
      </c>
      <c r="R1995" s="6" t="e">
        <f>VLOOKUP(E1995,'Billing Type Category'!A:C,3,0)*M1995</f>
        <v>#N/A</v>
      </c>
      <c r="S1995" s="6" t="e">
        <f>VLOOKUP($J1995,'Material category'!B:F,4,FALSE)*O1995</f>
        <v>#N/A</v>
      </c>
      <c r="T1995" s="6" t="e">
        <f t="shared" si="156"/>
        <v>#N/A</v>
      </c>
      <c r="U1995" s="6" t="e">
        <f t="shared" si="157"/>
        <v>#N/A</v>
      </c>
      <c r="V1995" s="2" t="e">
        <f>VLOOKUP($J1995,'Material category'!B:D,3,0)</f>
        <v>#N/A</v>
      </c>
      <c r="W1995" s="2" t="e">
        <f>VLOOKUP(G1995,'Cust Category'!A:C,3,0)</f>
        <v>#N/A</v>
      </c>
      <c r="X1995" s="2" t="e">
        <f>VLOOKUP(G1995,'Cust Category'!A:C,2,0)</f>
        <v>#N/A</v>
      </c>
      <c r="Y1995" s="31" t="e">
        <f t="shared" si="158"/>
        <v>#N/A</v>
      </c>
      <c r="Z1995" t="e">
        <f t="shared" si="159"/>
        <v>#N/A</v>
      </c>
    </row>
    <row r="1996" spans="1:26" hidden="1">
      <c r="A1996" s="179"/>
      <c r="B1996" s="178"/>
      <c r="C1996" s="178"/>
      <c r="D1996" s="178"/>
      <c r="E1996" s="178"/>
      <c r="F1996" s="178"/>
      <c r="G1996" s="178"/>
      <c r="H1996" s="178"/>
      <c r="I1996" s="178"/>
      <c r="J1996" s="178"/>
      <c r="K1996" s="178"/>
      <c r="L1996" s="180"/>
      <c r="M1996" s="181"/>
      <c r="N1996" s="2" t="e">
        <f>VLOOKUP($J1996,'Material category'!B:D,2,0)</f>
        <v>#N/A</v>
      </c>
      <c r="O1996" s="123" t="e">
        <f>VLOOKUP(E1996,'Billing Type Category'!A:C,3,0)*$L1996</f>
        <v>#N/A</v>
      </c>
      <c r="P1996" s="123" t="e">
        <f>VLOOKUP($J1996,'Material category'!B:F,5,FALSE)*O1996</f>
        <v>#N/A</v>
      </c>
      <c r="Q1996" s="123" t="e">
        <f t="shared" si="155"/>
        <v>#N/A</v>
      </c>
      <c r="R1996" s="6" t="e">
        <f>VLOOKUP(E1996,'Billing Type Category'!A:C,3,0)*M1996</f>
        <v>#N/A</v>
      </c>
      <c r="S1996" s="6" t="e">
        <f>VLOOKUP($J1996,'Material category'!B:F,4,FALSE)*O1996</f>
        <v>#N/A</v>
      </c>
      <c r="T1996" s="6" t="e">
        <f t="shared" si="156"/>
        <v>#N/A</v>
      </c>
      <c r="U1996" s="6" t="e">
        <f t="shared" si="157"/>
        <v>#N/A</v>
      </c>
      <c r="V1996" s="2" t="e">
        <f>VLOOKUP($J1996,'Material category'!B:D,3,0)</f>
        <v>#N/A</v>
      </c>
      <c r="W1996" s="2" t="e">
        <f>VLOOKUP(G1996,'Cust Category'!A:C,3,0)</f>
        <v>#N/A</v>
      </c>
      <c r="X1996" s="2" t="e">
        <f>VLOOKUP(G1996,'Cust Category'!A:C,2,0)</f>
        <v>#N/A</v>
      </c>
      <c r="Y1996" s="31" t="e">
        <f t="shared" si="158"/>
        <v>#N/A</v>
      </c>
      <c r="Z1996" t="e">
        <f t="shared" si="159"/>
        <v>#N/A</v>
      </c>
    </row>
    <row r="1997" spans="1:26" hidden="1">
      <c r="A1997" s="179"/>
      <c r="B1997" s="178"/>
      <c r="C1997" s="178"/>
      <c r="D1997" s="178"/>
      <c r="E1997" s="178"/>
      <c r="F1997" s="178"/>
      <c r="G1997" s="178"/>
      <c r="H1997" s="178"/>
      <c r="I1997" s="178"/>
      <c r="J1997" s="178"/>
      <c r="K1997" s="178"/>
      <c r="L1997" s="180"/>
      <c r="M1997" s="181"/>
      <c r="N1997" s="2" t="e">
        <f>VLOOKUP($J1997,'Material category'!B:D,2,0)</f>
        <v>#N/A</v>
      </c>
      <c r="O1997" s="123" t="e">
        <f>VLOOKUP(E1997,'Billing Type Category'!A:C,3,0)*$L1997</f>
        <v>#N/A</v>
      </c>
      <c r="P1997" s="123" t="e">
        <f>VLOOKUP($J1997,'Material category'!B:F,5,FALSE)*O1997</f>
        <v>#N/A</v>
      </c>
      <c r="Q1997" s="123" t="e">
        <f t="shared" si="155"/>
        <v>#N/A</v>
      </c>
      <c r="R1997" s="6" t="e">
        <f>VLOOKUP(E1997,'Billing Type Category'!A:C,3,0)*M1997</f>
        <v>#N/A</v>
      </c>
      <c r="S1997" s="6" t="e">
        <f>VLOOKUP($J1997,'Material category'!B:F,4,FALSE)*O1997</f>
        <v>#N/A</v>
      </c>
      <c r="T1997" s="6" t="e">
        <f t="shared" si="156"/>
        <v>#N/A</v>
      </c>
      <c r="U1997" s="6" t="e">
        <f t="shared" si="157"/>
        <v>#N/A</v>
      </c>
      <c r="V1997" s="2" t="e">
        <f>VLOOKUP($J1997,'Material category'!B:D,3,0)</f>
        <v>#N/A</v>
      </c>
      <c r="W1997" s="2" t="e">
        <f>VLOOKUP(G1997,'Cust Category'!A:C,3,0)</f>
        <v>#N/A</v>
      </c>
      <c r="X1997" s="2" t="e">
        <f>VLOOKUP(G1997,'Cust Category'!A:C,2,0)</f>
        <v>#N/A</v>
      </c>
      <c r="Y1997" s="31" t="e">
        <f t="shared" si="158"/>
        <v>#N/A</v>
      </c>
      <c r="Z1997" t="e">
        <f t="shared" si="159"/>
        <v>#N/A</v>
      </c>
    </row>
    <row r="1998" spans="1:26" hidden="1">
      <c r="A1998" s="179"/>
      <c r="B1998" s="178"/>
      <c r="C1998" s="178"/>
      <c r="D1998" s="178"/>
      <c r="E1998" s="178"/>
      <c r="F1998" s="178"/>
      <c r="G1998" s="178"/>
      <c r="H1998" s="178"/>
      <c r="I1998" s="178"/>
      <c r="J1998" s="178"/>
      <c r="K1998" s="178"/>
      <c r="L1998" s="180"/>
      <c r="M1998" s="181"/>
      <c r="N1998" s="2" t="e">
        <f>VLOOKUP($J1998,'Material category'!B:D,2,0)</f>
        <v>#N/A</v>
      </c>
      <c r="O1998" s="123" t="e">
        <f>VLOOKUP(E1998,'Billing Type Category'!A:C,3,0)*$L1998</f>
        <v>#N/A</v>
      </c>
      <c r="P1998" s="123" t="e">
        <f>VLOOKUP($J1998,'Material category'!B:F,5,FALSE)*O1998</f>
        <v>#N/A</v>
      </c>
      <c r="Q1998" s="123" t="e">
        <f t="shared" si="155"/>
        <v>#N/A</v>
      </c>
      <c r="R1998" s="6" t="e">
        <f>VLOOKUP(E1998,'Billing Type Category'!A:C,3,0)*M1998</f>
        <v>#N/A</v>
      </c>
      <c r="S1998" s="6" t="e">
        <f>VLOOKUP($J1998,'Material category'!B:F,4,FALSE)*O1998</f>
        <v>#N/A</v>
      </c>
      <c r="T1998" s="6" t="e">
        <f t="shared" si="156"/>
        <v>#N/A</v>
      </c>
      <c r="U1998" s="6" t="e">
        <f t="shared" si="157"/>
        <v>#N/A</v>
      </c>
      <c r="V1998" s="2" t="e">
        <f>VLOOKUP($J1998,'Material category'!B:D,3,0)</f>
        <v>#N/A</v>
      </c>
      <c r="W1998" s="2" t="e">
        <f>VLOOKUP(G1998,'Cust Category'!A:C,3,0)</f>
        <v>#N/A</v>
      </c>
      <c r="X1998" s="2" t="e">
        <f>VLOOKUP(G1998,'Cust Category'!A:C,2,0)</f>
        <v>#N/A</v>
      </c>
      <c r="Y1998" s="31" t="e">
        <f t="shared" si="158"/>
        <v>#N/A</v>
      </c>
      <c r="Z1998" t="e">
        <f t="shared" si="159"/>
        <v>#N/A</v>
      </c>
    </row>
    <row r="1999" spans="1:26" hidden="1">
      <c r="A1999" s="179"/>
      <c r="B1999" s="178"/>
      <c r="C1999" s="178"/>
      <c r="D1999" s="178"/>
      <c r="E1999" s="178"/>
      <c r="F1999" s="178"/>
      <c r="G1999" s="178"/>
      <c r="H1999" s="178"/>
      <c r="I1999" s="178"/>
      <c r="J1999" s="178"/>
      <c r="K1999" s="178"/>
      <c r="L1999" s="180"/>
      <c r="M1999" s="181"/>
      <c r="N1999" s="2" t="e">
        <f>VLOOKUP($J1999,'Material category'!B:D,2,0)</f>
        <v>#N/A</v>
      </c>
      <c r="O1999" s="123" t="e">
        <f>VLOOKUP(E1999,'Billing Type Category'!A:C,3,0)*$L1999</f>
        <v>#N/A</v>
      </c>
      <c r="P1999" s="123" t="e">
        <f>VLOOKUP($J1999,'Material category'!B:F,5,FALSE)*O1999</f>
        <v>#N/A</v>
      </c>
      <c r="Q1999" s="123" t="e">
        <f t="shared" si="155"/>
        <v>#N/A</v>
      </c>
      <c r="R1999" s="6" t="e">
        <f>VLOOKUP(E1999,'Billing Type Category'!A:C,3,0)*M1999</f>
        <v>#N/A</v>
      </c>
      <c r="S1999" s="6" t="e">
        <f>VLOOKUP($J1999,'Material category'!B:F,4,FALSE)*O1999</f>
        <v>#N/A</v>
      </c>
      <c r="T1999" s="6" t="e">
        <f t="shared" si="156"/>
        <v>#N/A</v>
      </c>
      <c r="U1999" s="6" t="e">
        <f t="shared" si="157"/>
        <v>#N/A</v>
      </c>
      <c r="V1999" s="2" t="e">
        <f>VLOOKUP($J1999,'Material category'!B:D,3,0)</f>
        <v>#N/A</v>
      </c>
      <c r="W1999" s="2" t="e">
        <f>VLOOKUP(G1999,'Cust Category'!A:C,3,0)</f>
        <v>#N/A</v>
      </c>
      <c r="X1999" s="2" t="e">
        <f>VLOOKUP(G1999,'Cust Category'!A:C,2,0)</f>
        <v>#N/A</v>
      </c>
      <c r="Y1999" s="31" t="e">
        <f t="shared" si="158"/>
        <v>#N/A</v>
      </c>
      <c r="Z1999" t="e">
        <f t="shared" si="159"/>
        <v>#N/A</v>
      </c>
    </row>
    <row r="2000" spans="1:26" hidden="1">
      <c r="A2000" s="179"/>
      <c r="B2000" s="178"/>
      <c r="C2000" s="178"/>
      <c r="D2000" s="178"/>
      <c r="E2000" s="178"/>
      <c r="F2000" s="178"/>
      <c r="G2000" s="178"/>
      <c r="H2000" s="178"/>
      <c r="I2000" s="178"/>
      <c r="J2000" s="178"/>
      <c r="K2000" s="178"/>
      <c r="L2000" s="180"/>
      <c r="M2000" s="181"/>
      <c r="N2000" s="2" t="e">
        <f>VLOOKUP($J2000,'Material category'!B:D,2,0)</f>
        <v>#N/A</v>
      </c>
      <c r="O2000" s="123" t="e">
        <f>VLOOKUP(E2000,'Billing Type Category'!A:C,3,0)*$L2000</f>
        <v>#N/A</v>
      </c>
      <c r="P2000" s="123" t="e">
        <f>VLOOKUP($J2000,'Material category'!B:F,5,FALSE)*O2000</f>
        <v>#N/A</v>
      </c>
      <c r="Q2000" s="123" t="e">
        <f t="shared" si="155"/>
        <v>#N/A</v>
      </c>
      <c r="R2000" s="6" t="e">
        <f>VLOOKUP(E2000,'Billing Type Category'!A:C,3,0)*M2000</f>
        <v>#N/A</v>
      </c>
      <c r="S2000" s="6" t="e">
        <f>VLOOKUP($J2000,'Material category'!B:F,4,FALSE)*O2000</f>
        <v>#N/A</v>
      </c>
      <c r="T2000" s="6" t="e">
        <f t="shared" si="156"/>
        <v>#N/A</v>
      </c>
      <c r="U2000" s="6" t="e">
        <f t="shared" si="157"/>
        <v>#N/A</v>
      </c>
      <c r="V2000" s="2" t="e">
        <f>VLOOKUP($J2000,'Material category'!B:D,3,0)</f>
        <v>#N/A</v>
      </c>
      <c r="W2000" s="2" t="e">
        <f>VLOOKUP(G2000,'Cust Category'!A:C,3,0)</f>
        <v>#N/A</v>
      </c>
      <c r="X2000" s="2" t="e">
        <f>VLOOKUP(G2000,'Cust Category'!A:C,2,0)</f>
        <v>#N/A</v>
      </c>
      <c r="Y2000" s="31" t="e">
        <f t="shared" si="158"/>
        <v>#N/A</v>
      </c>
      <c r="Z2000" t="e">
        <f t="shared" si="159"/>
        <v>#N/A</v>
      </c>
    </row>
    <row r="2001" spans="1:26" hidden="1">
      <c r="A2001" s="179"/>
      <c r="B2001" s="178"/>
      <c r="C2001" s="178"/>
      <c r="D2001" s="178"/>
      <c r="E2001" s="178"/>
      <c r="F2001" s="178"/>
      <c r="G2001" s="178"/>
      <c r="H2001" s="178"/>
      <c r="I2001" s="178"/>
      <c r="J2001" s="178"/>
      <c r="K2001" s="178"/>
      <c r="L2001" s="180"/>
      <c r="M2001" s="181"/>
      <c r="N2001" s="2" t="e">
        <f>VLOOKUP($J2001,'Material category'!B:D,2,0)</f>
        <v>#N/A</v>
      </c>
      <c r="O2001" s="123" t="e">
        <f>VLOOKUP(E2001,'Billing Type Category'!A:C,3,0)*$L2001</f>
        <v>#N/A</v>
      </c>
      <c r="P2001" s="123" t="e">
        <f>VLOOKUP($J2001,'Material category'!B:F,5,FALSE)*O2001</f>
        <v>#N/A</v>
      </c>
      <c r="Q2001" s="123" t="e">
        <f t="shared" si="155"/>
        <v>#N/A</v>
      </c>
      <c r="R2001" s="6" t="e">
        <f>VLOOKUP(E2001,'Billing Type Category'!A:C,3,0)*M2001</f>
        <v>#N/A</v>
      </c>
      <c r="S2001" s="6" t="e">
        <f>VLOOKUP($J2001,'Material category'!B:F,4,FALSE)*O2001</f>
        <v>#N/A</v>
      </c>
      <c r="T2001" s="6" t="e">
        <f t="shared" si="156"/>
        <v>#N/A</v>
      </c>
      <c r="U2001" s="6" t="e">
        <f t="shared" si="157"/>
        <v>#N/A</v>
      </c>
      <c r="V2001" s="2" t="e">
        <f>VLOOKUP($J2001,'Material category'!B:D,3,0)</f>
        <v>#N/A</v>
      </c>
      <c r="W2001" s="2" t="e">
        <f>VLOOKUP(G2001,'Cust Category'!A:C,3,0)</f>
        <v>#N/A</v>
      </c>
      <c r="X2001" s="2" t="e">
        <f>VLOOKUP(G2001,'Cust Category'!A:C,2,0)</f>
        <v>#N/A</v>
      </c>
      <c r="Y2001" s="31" t="e">
        <f t="shared" si="158"/>
        <v>#N/A</v>
      </c>
      <c r="Z2001" t="e">
        <f t="shared" si="159"/>
        <v>#N/A</v>
      </c>
    </row>
    <row r="2002" spans="1:26" hidden="1">
      <c r="A2002" s="179"/>
      <c r="B2002" s="178"/>
      <c r="C2002" s="178"/>
      <c r="D2002" s="178"/>
      <c r="E2002" s="178"/>
      <c r="F2002" s="178"/>
      <c r="G2002" s="178"/>
      <c r="H2002" s="178"/>
      <c r="I2002" s="178"/>
      <c r="J2002" s="178"/>
      <c r="K2002" s="178"/>
      <c r="L2002" s="180"/>
      <c r="M2002" s="181"/>
      <c r="N2002" s="2" t="e">
        <f>VLOOKUP($J2002,'Material category'!B:D,2,0)</f>
        <v>#N/A</v>
      </c>
      <c r="O2002" s="123" t="e">
        <f>VLOOKUP(E2002,'Billing Type Category'!A:C,3,0)*$L2002</f>
        <v>#N/A</v>
      </c>
      <c r="P2002" s="123" t="e">
        <f>VLOOKUP($J2002,'Material category'!B:F,5,FALSE)*O2002</f>
        <v>#N/A</v>
      </c>
      <c r="Q2002" s="123" t="e">
        <f t="shared" si="155"/>
        <v>#N/A</v>
      </c>
      <c r="R2002" s="6" t="e">
        <f>VLOOKUP(E2002,'Billing Type Category'!A:C,3,0)*M2002</f>
        <v>#N/A</v>
      </c>
      <c r="S2002" s="6" t="e">
        <f>VLOOKUP($J2002,'Material category'!B:F,4,FALSE)*O2002</f>
        <v>#N/A</v>
      </c>
      <c r="T2002" s="6" t="e">
        <f t="shared" si="156"/>
        <v>#N/A</v>
      </c>
      <c r="U2002" s="6" t="e">
        <f t="shared" si="157"/>
        <v>#N/A</v>
      </c>
      <c r="V2002" s="2" t="e">
        <f>VLOOKUP($J2002,'Material category'!B:D,3,0)</f>
        <v>#N/A</v>
      </c>
      <c r="W2002" s="2" t="e">
        <f>VLOOKUP(G2002,'Cust Category'!A:C,3,0)</f>
        <v>#N/A</v>
      </c>
      <c r="X2002" s="2" t="e">
        <f>VLOOKUP(G2002,'Cust Category'!A:C,2,0)</f>
        <v>#N/A</v>
      </c>
      <c r="Y2002" s="31" t="e">
        <f t="shared" si="158"/>
        <v>#N/A</v>
      </c>
      <c r="Z2002" t="e">
        <f t="shared" si="159"/>
        <v>#N/A</v>
      </c>
    </row>
    <row r="2003" spans="1:26" hidden="1">
      <c r="A2003" s="179"/>
      <c r="B2003" s="178"/>
      <c r="C2003" s="178"/>
      <c r="D2003" s="178"/>
      <c r="E2003" s="178"/>
      <c r="F2003" s="178"/>
      <c r="G2003" s="178"/>
      <c r="H2003" s="178"/>
      <c r="I2003" s="178"/>
      <c r="J2003" s="178"/>
      <c r="K2003" s="178"/>
      <c r="L2003" s="180"/>
      <c r="M2003" s="181"/>
      <c r="N2003" s="2" t="e">
        <f>VLOOKUP($J2003,'Material category'!B:D,2,0)</f>
        <v>#N/A</v>
      </c>
      <c r="O2003" s="123" t="e">
        <f>VLOOKUP(E2003,'Billing Type Category'!A:C,3,0)*$L2003</f>
        <v>#N/A</v>
      </c>
      <c r="P2003" s="123" t="e">
        <f>VLOOKUP($J2003,'Material category'!B:F,5,FALSE)*O2003</f>
        <v>#N/A</v>
      </c>
      <c r="Q2003" s="123" t="e">
        <f t="shared" si="155"/>
        <v>#N/A</v>
      </c>
      <c r="R2003" s="6" t="e">
        <f>VLOOKUP(E2003,'Billing Type Category'!A:C,3,0)*M2003</f>
        <v>#N/A</v>
      </c>
      <c r="S2003" s="6" t="e">
        <f>VLOOKUP($J2003,'Material category'!B:F,4,FALSE)*O2003</f>
        <v>#N/A</v>
      </c>
      <c r="T2003" s="6" t="e">
        <f t="shared" si="156"/>
        <v>#N/A</v>
      </c>
      <c r="U2003" s="6" t="e">
        <f t="shared" si="157"/>
        <v>#N/A</v>
      </c>
      <c r="V2003" s="2" t="e">
        <f>VLOOKUP($J2003,'Material category'!B:D,3,0)</f>
        <v>#N/A</v>
      </c>
      <c r="W2003" s="2" t="e">
        <f>VLOOKUP(G2003,'Cust Category'!A:C,3,0)</f>
        <v>#N/A</v>
      </c>
      <c r="X2003" s="2" t="e">
        <f>VLOOKUP(G2003,'Cust Category'!A:C,2,0)</f>
        <v>#N/A</v>
      </c>
      <c r="Y2003" s="31" t="e">
        <f t="shared" si="158"/>
        <v>#N/A</v>
      </c>
      <c r="Z2003" t="e">
        <f t="shared" si="159"/>
        <v>#N/A</v>
      </c>
    </row>
    <row r="2004" spans="1:26" hidden="1">
      <c r="A2004" s="179"/>
      <c r="B2004" s="178"/>
      <c r="C2004" s="178"/>
      <c r="D2004" s="178"/>
      <c r="E2004" s="178"/>
      <c r="F2004" s="178"/>
      <c r="G2004" s="178"/>
      <c r="H2004" s="178"/>
      <c r="I2004" s="178"/>
      <c r="J2004" s="178"/>
      <c r="K2004" s="178"/>
      <c r="L2004" s="180"/>
      <c r="M2004" s="181"/>
      <c r="N2004" s="2" t="e">
        <f>VLOOKUP($J2004,'Material category'!B:D,2,0)</f>
        <v>#N/A</v>
      </c>
      <c r="O2004" s="123" t="e">
        <f>VLOOKUP(E2004,'Billing Type Category'!A:C,3,0)*$L2004</f>
        <v>#N/A</v>
      </c>
      <c r="P2004" s="123" t="e">
        <f>VLOOKUP($J2004,'Material category'!B:F,5,FALSE)*O2004</f>
        <v>#N/A</v>
      </c>
      <c r="Q2004" s="123" t="e">
        <f t="shared" si="155"/>
        <v>#N/A</v>
      </c>
      <c r="R2004" s="6" t="e">
        <f>VLOOKUP(E2004,'Billing Type Category'!A:C,3,0)*M2004</f>
        <v>#N/A</v>
      </c>
      <c r="S2004" s="6" t="e">
        <f>VLOOKUP($J2004,'Material category'!B:F,4,FALSE)*O2004</f>
        <v>#N/A</v>
      </c>
      <c r="T2004" s="6" t="e">
        <f t="shared" si="156"/>
        <v>#N/A</v>
      </c>
      <c r="U2004" s="6" t="e">
        <f t="shared" si="157"/>
        <v>#N/A</v>
      </c>
      <c r="V2004" s="2" t="e">
        <f>VLOOKUP($J2004,'Material category'!B:D,3,0)</f>
        <v>#N/A</v>
      </c>
      <c r="W2004" s="2" t="e">
        <f>VLOOKUP(G2004,'Cust Category'!A:C,3,0)</f>
        <v>#N/A</v>
      </c>
      <c r="X2004" s="2" t="e">
        <f>VLOOKUP(G2004,'Cust Category'!A:C,2,0)</f>
        <v>#N/A</v>
      </c>
      <c r="Y2004" s="31" t="e">
        <f t="shared" si="158"/>
        <v>#N/A</v>
      </c>
      <c r="Z2004" t="e">
        <f t="shared" si="159"/>
        <v>#N/A</v>
      </c>
    </row>
    <row r="2005" spans="1:26" hidden="1">
      <c r="A2005" s="179"/>
      <c r="B2005" s="178"/>
      <c r="C2005" s="178"/>
      <c r="D2005" s="178"/>
      <c r="E2005" s="178"/>
      <c r="F2005" s="178"/>
      <c r="G2005" s="178"/>
      <c r="H2005" s="178"/>
      <c r="I2005" s="178"/>
      <c r="J2005" s="178"/>
      <c r="K2005" s="178"/>
      <c r="L2005" s="180"/>
      <c r="M2005" s="181"/>
      <c r="N2005" s="2" t="e">
        <f>VLOOKUP($J2005,'Material category'!B:D,2,0)</f>
        <v>#N/A</v>
      </c>
      <c r="O2005" s="123" t="e">
        <f>VLOOKUP(E2005,'Billing Type Category'!A:C,3,0)*$L2005</f>
        <v>#N/A</v>
      </c>
      <c r="P2005" s="123" t="e">
        <f>VLOOKUP($J2005,'Material category'!B:F,5,FALSE)*O2005</f>
        <v>#N/A</v>
      </c>
      <c r="Q2005" s="123" t="e">
        <f t="shared" si="155"/>
        <v>#N/A</v>
      </c>
      <c r="R2005" s="6" t="e">
        <f>VLOOKUP(E2005,'Billing Type Category'!A:C,3,0)*M2005</f>
        <v>#N/A</v>
      </c>
      <c r="S2005" s="6" t="e">
        <f>VLOOKUP($J2005,'Material category'!B:F,4,FALSE)*O2005</f>
        <v>#N/A</v>
      </c>
      <c r="T2005" s="6" t="e">
        <f t="shared" si="156"/>
        <v>#N/A</v>
      </c>
      <c r="U2005" s="6" t="e">
        <f t="shared" si="157"/>
        <v>#N/A</v>
      </c>
      <c r="V2005" s="2" t="e">
        <f>VLOOKUP($J2005,'Material category'!B:D,3,0)</f>
        <v>#N/A</v>
      </c>
      <c r="W2005" s="2" t="e">
        <f>VLOOKUP(G2005,'Cust Category'!A:C,3,0)</f>
        <v>#N/A</v>
      </c>
      <c r="X2005" s="2" t="e">
        <f>VLOOKUP(G2005,'Cust Category'!A:C,2,0)</f>
        <v>#N/A</v>
      </c>
      <c r="Y2005" s="31" t="e">
        <f t="shared" si="158"/>
        <v>#N/A</v>
      </c>
      <c r="Z2005" t="e">
        <f t="shared" si="159"/>
        <v>#N/A</v>
      </c>
    </row>
    <row r="2006" spans="1:26" hidden="1">
      <c r="A2006" s="179"/>
      <c r="B2006" s="178"/>
      <c r="C2006" s="178"/>
      <c r="D2006" s="178"/>
      <c r="E2006" s="178"/>
      <c r="F2006" s="178"/>
      <c r="G2006" s="178"/>
      <c r="H2006" s="178"/>
      <c r="I2006" s="178"/>
      <c r="J2006" s="178"/>
      <c r="K2006" s="178"/>
      <c r="L2006" s="180"/>
      <c r="M2006" s="181"/>
      <c r="N2006" s="2" t="e">
        <f>VLOOKUP($J2006,'Material category'!B:D,2,0)</f>
        <v>#N/A</v>
      </c>
      <c r="O2006" s="123" t="e">
        <f>VLOOKUP(E2006,'Billing Type Category'!A:C,3,0)*$L2006</f>
        <v>#N/A</v>
      </c>
      <c r="P2006" s="123" t="e">
        <f>VLOOKUP($J2006,'Material category'!B:F,5,FALSE)*O2006</f>
        <v>#N/A</v>
      </c>
      <c r="Q2006" s="123" t="e">
        <f t="shared" si="155"/>
        <v>#N/A</v>
      </c>
      <c r="R2006" s="6" t="e">
        <f>VLOOKUP(E2006,'Billing Type Category'!A:C,3,0)*M2006</f>
        <v>#N/A</v>
      </c>
      <c r="S2006" s="6" t="e">
        <f>VLOOKUP($J2006,'Material category'!B:F,4,FALSE)*O2006</f>
        <v>#N/A</v>
      </c>
      <c r="T2006" s="6" t="e">
        <f t="shared" si="156"/>
        <v>#N/A</v>
      </c>
      <c r="U2006" s="6" t="e">
        <f t="shared" si="157"/>
        <v>#N/A</v>
      </c>
      <c r="V2006" s="2" t="e">
        <f>VLOOKUP($J2006,'Material category'!B:D,3,0)</f>
        <v>#N/A</v>
      </c>
      <c r="W2006" s="2" t="e">
        <f>VLOOKUP(G2006,'Cust Category'!A:C,3,0)</f>
        <v>#N/A</v>
      </c>
      <c r="X2006" s="2" t="e">
        <f>VLOOKUP(G2006,'Cust Category'!A:C,2,0)</f>
        <v>#N/A</v>
      </c>
      <c r="Y2006" s="31" t="e">
        <f t="shared" si="158"/>
        <v>#N/A</v>
      </c>
      <c r="Z2006" t="e">
        <f t="shared" si="159"/>
        <v>#N/A</v>
      </c>
    </row>
    <row r="2007" spans="1:26" hidden="1">
      <c r="A2007" s="179"/>
      <c r="B2007" s="178"/>
      <c r="C2007" s="178"/>
      <c r="D2007" s="178"/>
      <c r="E2007" s="178"/>
      <c r="F2007" s="178"/>
      <c r="G2007" s="178"/>
      <c r="H2007" s="178"/>
      <c r="I2007" s="178"/>
      <c r="J2007" s="178"/>
      <c r="K2007" s="178"/>
      <c r="L2007" s="180"/>
      <c r="M2007" s="181"/>
      <c r="N2007" s="2" t="e">
        <f>VLOOKUP($J2007,'Material category'!B:D,2,0)</f>
        <v>#N/A</v>
      </c>
      <c r="O2007" s="123" t="e">
        <f>VLOOKUP(E2007,'Billing Type Category'!A:C,3,0)*$L2007</f>
        <v>#N/A</v>
      </c>
      <c r="P2007" s="123" t="e">
        <f>VLOOKUP($J2007,'Material category'!B:F,5,FALSE)*O2007</f>
        <v>#N/A</v>
      </c>
      <c r="Q2007" s="123" t="e">
        <f t="shared" si="155"/>
        <v>#N/A</v>
      </c>
      <c r="R2007" s="6" t="e">
        <f>VLOOKUP(E2007,'Billing Type Category'!A:C,3,0)*M2007</f>
        <v>#N/A</v>
      </c>
      <c r="S2007" s="6" t="e">
        <f>VLOOKUP($J2007,'Material category'!B:F,4,FALSE)*O2007</f>
        <v>#N/A</v>
      </c>
      <c r="T2007" s="6" t="e">
        <f t="shared" si="156"/>
        <v>#N/A</v>
      </c>
      <c r="U2007" s="6" t="e">
        <f t="shared" si="157"/>
        <v>#N/A</v>
      </c>
      <c r="V2007" s="2" t="e">
        <f>VLOOKUP($J2007,'Material category'!B:D,3,0)</f>
        <v>#N/A</v>
      </c>
      <c r="W2007" s="2" t="e">
        <f>VLOOKUP(G2007,'Cust Category'!A:C,3,0)</f>
        <v>#N/A</v>
      </c>
      <c r="X2007" s="2" t="e">
        <f>VLOOKUP(G2007,'Cust Category'!A:C,2,0)</f>
        <v>#N/A</v>
      </c>
      <c r="Y2007" s="31" t="e">
        <f t="shared" si="158"/>
        <v>#N/A</v>
      </c>
      <c r="Z2007" t="e">
        <f t="shared" si="159"/>
        <v>#N/A</v>
      </c>
    </row>
    <row r="2008" spans="1:26" hidden="1">
      <c r="A2008" s="179"/>
      <c r="B2008" s="178"/>
      <c r="C2008" s="178"/>
      <c r="D2008" s="178"/>
      <c r="E2008" s="178"/>
      <c r="F2008" s="178"/>
      <c r="G2008" s="178"/>
      <c r="H2008" s="178"/>
      <c r="I2008" s="178"/>
      <c r="J2008" s="178"/>
      <c r="K2008" s="178"/>
      <c r="L2008" s="180"/>
      <c r="M2008" s="181"/>
      <c r="N2008" s="2" t="e">
        <f>VLOOKUP($J2008,'Material category'!B:D,2,0)</f>
        <v>#N/A</v>
      </c>
      <c r="O2008" s="123" t="e">
        <f>VLOOKUP(E2008,'Billing Type Category'!A:C,3,0)*$L2008</f>
        <v>#N/A</v>
      </c>
      <c r="P2008" s="123" t="e">
        <f>VLOOKUP($J2008,'Material category'!B:F,5,FALSE)*O2008</f>
        <v>#N/A</v>
      </c>
      <c r="Q2008" s="123" t="e">
        <f t="shared" si="155"/>
        <v>#N/A</v>
      </c>
      <c r="R2008" s="6" t="e">
        <f>VLOOKUP(E2008,'Billing Type Category'!A:C,3,0)*M2008</f>
        <v>#N/A</v>
      </c>
      <c r="S2008" s="6" t="e">
        <f>VLOOKUP($J2008,'Material category'!B:F,4,FALSE)*O2008</f>
        <v>#N/A</v>
      </c>
      <c r="T2008" s="6" t="e">
        <f t="shared" si="156"/>
        <v>#N/A</v>
      </c>
      <c r="U2008" s="6" t="e">
        <f t="shared" si="157"/>
        <v>#N/A</v>
      </c>
      <c r="V2008" s="2" t="e">
        <f>VLOOKUP($J2008,'Material category'!B:D,3,0)</f>
        <v>#N/A</v>
      </c>
      <c r="W2008" s="2" t="e">
        <f>VLOOKUP(G2008,'Cust Category'!A:C,3,0)</f>
        <v>#N/A</v>
      </c>
      <c r="X2008" s="2" t="e">
        <f>VLOOKUP(G2008,'Cust Category'!A:C,2,0)</f>
        <v>#N/A</v>
      </c>
      <c r="Y2008" s="31" t="e">
        <f t="shared" si="158"/>
        <v>#N/A</v>
      </c>
      <c r="Z2008" t="e">
        <f t="shared" si="159"/>
        <v>#N/A</v>
      </c>
    </row>
    <row r="2009" spans="1:26" hidden="1">
      <c r="A2009" s="179"/>
      <c r="B2009" s="178"/>
      <c r="C2009" s="178"/>
      <c r="D2009" s="178"/>
      <c r="E2009" s="178"/>
      <c r="F2009" s="178"/>
      <c r="G2009" s="178"/>
      <c r="H2009" s="178"/>
      <c r="I2009" s="178"/>
      <c r="J2009" s="178"/>
      <c r="K2009" s="178"/>
      <c r="L2009" s="180"/>
      <c r="M2009" s="181"/>
      <c r="N2009" s="2" t="e">
        <f>VLOOKUP($J2009,'Material category'!B:D,2,0)</f>
        <v>#N/A</v>
      </c>
      <c r="O2009" s="123" t="e">
        <f>VLOOKUP(E2009,'Billing Type Category'!A:C,3,0)*$L2009</f>
        <v>#N/A</v>
      </c>
      <c r="P2009" s="123" t="e">
        <f>VLOOKUP($J2009,'Material category'!B:F,5,FALSE)*O2009</f>
        <v>#N/A</v>
      </c>
      <c r="Q2009" s="123" t="e">
        <f t="shared" si="155"/>
        <v>#N/A</v>
      </c>
      <c r="R2009" s="6" t="e">
        <f>VLOOKUP(E2009,'Billing Type Category'!A:C,3,0)*M2009</f>
        <v>#N/A</v>
      </c>
      <c r="S2009" s="6" t="e">
        <f>VLOOKUP($J2009,'Material category'!B:F,4,FALSE)*O2009</f>
        <v>#N/A</v>
      </c>
      <c r="T2009" s="6" t="e">
        <f t="shared" si="156"/>
        <v>#N/A</v>
      </c>
      <c r="U2009" s="6" t="e">
        <f t="shared" si="157"/>
        <v>#N/A</v>
      </c>
      <c r="V2009" s="2" t="e">
        <f>VLOOKUP($J2009,'Material category'!B:D,3,0)</f>
        <v>#N/A</v>
      </c>
      <c r="W2009" s="2" t="e">
        <f>VLOOKUP(G2009,'Cust Category'!A:C,3,0)</f>
        <v>#N/A</v>
      </c>
      <c r="X2009" s="2" t="e">
        <f>VLOOKUP(G2009,'Cust Category'!A:C,2,0)</f>
        <v>#N/A</v>
      </c>
      <c r="Y2009" s="31" t="e">
        <f t="shared" si="158"/>
        <v>#N/A</v>
      </c>
      <c r="Z2009" t="e">
        <f t="shared" si="159"/>
        <v>#N/A</v>
      </c>
    </row>
    <row r="2010" spans="1:26" hidden="1">
      <c r="A2010" s="179"/>
      <c r="B2010" s="178"/>
      <c r="C2010" s="178"/>
      <c r="D2010" s="178"/>
      <c r="E2010" s="178"/>
      <c r="F2010" s="178"/>
      <c r="G2010" s="178"/>
      <c r="H2010" s="178"/>
      <c r="I2010" s="178"/>
      <c r="J2010" s="178"/>
      <c r="K2010" s="178"/>
      <c r="L2010" s="180"/>
      <c r="M2010" s="181"/>
      <c r="N2010" s="2" t="e">
        <f>VLOOKUP($J2010,'Material category'!B:D,2,0)</f>
        <v>#N/A</v>
      </c>
      <c r="O2010" s="123" t="e">
        <f>VLOOKUP(E2010,'Billing Type Category'!A:C,3,0)*$L2010</f>
        <v>#N/A</v>
      </c>
      <c r="P2010" s="123" t="e">
        <f>VLOOKUP($J2010,'Material category'!B:F,5,FALSE)*O2010</f>
        <v>#N/A</v>
      </c>
      <c r="Q2010" s="123" t="e">
        <f t="shared" si="155"/>
        <v>#N/A</v>
      </c>
      <c r="R2010" s="6" t="e">
        <f>VLOOKUP(E2010,'Billing Type Category'!A:C,3,0)*M2010</f>
        <v>#N/A</v>
      </c>
      <c r="S2010" s="6" t="e">
        <f>VLOOKUP($J2010,'Material category'!B:F,4,FALSE)*O2010</f>
        <v>#N/A</v>
      </c>
      <c r="T2010" s="6" t="e">
        <f t="shared" si="156"/>
        <v>#N/A</v>
      </c>
      <c r="U2010" s="6" t="e">
        <f t="shared" si="157"/>
        <v>#N/A</v>
      </c>
      <c r="V2010" s="2" t="e">
        <f>VLOOKUP($J2010,'Material category'!B:D,3,0)</f>
        <v>#N/A</v>
      </c>
      <c r="W2010" s="2" t="e">
        <f>VLOOKUP(G2010,'Cust Category'!A:C,3,0)</f>
        <v>#N/A</v>
      </c>
      <c r="X2010" s="2" t="e">
        <f>VLOOKUP(G2010,'Cust Category'!A:C,2,0)</f>
        <v>#N/A</v>
      </c>
      <c r="Y2010" s="31" t="e">
        <f t="shared" si="158"/>
        <v>#N/A</v>
      </c>
      <c r="Z2010" t="e">
        <f t="shared" si="159"/>
        <v>#N/A</v>
      </c>
    </row>
    <row r="2011" spans="1:26" hidden="1">
      <c r="A2011" s="179"/>
      <c r="B2011" s="178"/>
      <c r="C2011" s="178"/>
      <c r="D2011" s="178"/>
      <c r="E2011" s="178"/>
      <c r="F2011" s="178"/>
      <c r="G2011" s="178"/>
      <c r="H2011" s="178"/>
      <c r="I2011" s="178"/>
      <c r="J2011" s="178"/>
      <c r="K2011" s="178"/>
      <c r="L2011" s="180"/>
      <c r="M2011" s="181"/>
      <c r="N2011" s="2" t="e">
        <f>VLOOKUP($J2011,'Material category'!B:D,2,0)</f>
        <v>#N/A</v>
      </c>
      <c r="O2011" s="123" t="e">
        <f>VLOOKUP(E2011,'Billing Type Category'!A:C,3,0)*$L2011</f>
        <v>#N/A</v>
      </c>
      <c r="P2011" s="123" t="e">
        <f>VLOOKUP($J2011,'Material category'!B:F,5,FALSE)*O2011</f>
        <v>#N/A</v>
      </c>
      <c r="Q2011" s="123" t="e">
        <f t="shared" si="155"/>
        <v>#N/A</v>
      </c>
      <c r="R2011" s="6" t="e">
        <f>VLOOKUP(E2011,'Billing Type Category'!A:C,3,0)*M2011</f>
        <v>#N/A</v>
      </c>
      <c r="S2011" s="6" t="e">
        <f>VLOOKUP($J2011,'Material category'!B:F,4,FALSE)*O2011</f>
        <v>#N/A</v>
      </c>
      <c r="T2011" s="6" t="e">
        <f t="shared" si="156"/>
        <v>#N/A</v>
      </c>
      <c r="U2011" s="6" t="e">
        <f t="shared" si="157"/>
        <v>#N/A</v>
      </c>
      <c r="V2011" s="2" t="e">
        <f>VLOOKUP($J2011,'Material category'!B:D,3,0)</f>
        <v>#N/A</v>
      </c>
      <c r="W2011" s="2" t="e">
        <f>VLOOKUP(G2011,'Cust Category'!A:C,3,0)</f>
        <v>#N/A</v>
      </c>
      <c r="X2011" s="2" t="e">
        <f>VLOOKUP(G2011,'Cust Category'!A:C,2,0)</f>
        <v>#N/A</v>
      </c>
      <c r="Y2011" s="31" t="e">
        <f t="shared" si="158"/>
        <v>#N/A</v>
      </c>
      <c r="Z2011" t="e">
        <f t="shared" si="159"/>
        <v>#N/A</v>
      </c>
    </row>
    <row r="2012" spans="1:26" hidden="1">
      <c r="A2012" s="179"/>
      <c r="B2012" s="178"/>
      <c r="C2012" s="178"/>
      <c r="D2012" s="178"/>
      <c r="E2012" s="178"/>
      <c r="F2012" s="178"/>
      <c r="G2012" s="178"/>
      <c r="H2012" s="178"/>
      <c r="I2012" s="178"/>
      <c r="J2012" s="178"/>
      <c r="K2012" s="178"/>
      <c r="L2012" s="180"/>
      <c r="M2012" s="181"/>
      <c r="N2012" s="2" t="e">
        <f>VLOOKUP($J2012,'Material category'!B:D,2,0)</f>
        <v>#N/A</v>
      </c>
      <c r="O2012" s="123" t="e">
        <f>VLOOKUP(E2012,'Billing Type Category'!A:C,3,0)*$L2012</f>
        <v>#N/A</v>
      </c>
      <c r="P2012" s="123" t="e">
        <f>VLOOKUP($J2012,'Material category'!B:F,5,FALSE)*O2012</f>
        <v>#N/A</v>
      </c>
      <c r="Q2012" s="123" t="e">
        <f t="shared" si="155"/>
        <v>#N/A</v>
      </c>
      <c r="R2012" s="6" t="e">
        <f>VLOOKUP(E2012,'Billing Type Category'!A:C,3,0)*M2012</f>
        <v>#N/A</v>
      </c>
      <c r="S2012" s="6" t="e">
        <f>VLOOKUP($J2012,'Material category'!B:F,4,FALSE)*O2012</f>
        <v>#N/A</v>
      </c>
      <c r="T2012" s="6" t="e">
        <f t="shared" si="156"/>
        <v>#N/A</v>
      </c>
      <c r="U2012" s="6" t="e">
        <f t="shared" si="157"/>
        <v>#N/A</v>
      </c>
      <c r="V2012" s="2" t="e">
        <f>VLOOKUP($J2012,'Material category'!B:D,3,0)</f>
        <v>#N/A</v>
      </c>
      <c r="W2012" s="2" t="e">
        <f>VLOOKUP(G2012,'Cust Category'!A:C,3,0)</f>
        <v>#N/A</v>
      </c>
      <c r="X2012" s="2" t="e">
        <f>VLOOKUP(G2012,'Cust Category'!A:C,2,0)</f>
        <v>#N/A</v>
      </c>
      <c r="Y2012" s="31" t="e">
        <f t="shared" si="158"/>
        <v>#N/A</v>
      </c>
      <c r="Z2012" t="e">
        <f t="shared" si="159"/>
        <v>#N/A</v>
      </c>
    </row>
    <row r="2013" spans="1:26" hidden="1">
      <c r="A2013" s="179"/>
      <c r="B2013" s="178"/>
      <c r="C2013" s="178"/>
      <c r="D2013" s="178"/>
      <c r="E2013" s="178"/>
      <c r="F2013" s="178"/>
      <c r="G2013" s="178"/>
      <c r="H2013" s="178"/>
      <c r="I2013" s="178"/>
      <c r="J2013" s="178"/>
      <c r="K2013" s="178"/>
      <c r="L2013" s="180"/>
      <c r="M2013" s="181"/>
      <c r="N2013" s="2" t="e">
        <f>VLOOKUP($J2013,'Material category'!B:D,2,0)</f>
        <v>#N/A</v>
      </c>
      <c r="O2013" s="123" t="e">
        <f>VLOOKUP(E2013,'Billing Type Category'!A:C,3,0)*$L2013</f>
        <v>#N/A</v>
      </c>
      <c r="P2013" s="123" t="e">
        <f>VLOOKUP($J2013,'Material category'!B:F,5,FALSE)*O2013</f>
        <v>#N/A</v>
      </c>
      <c r="Q2013" s="123" t="e">
        <f t="shared" si="155"/>
        <v>#N/A</v>
      </c>
      <c r="R2013" s="6" t="e">
        <f>VLOOKUP(E2013,'Billing Type Category'!A:C,3,0)*M2013</f>
        <v>#N/A</v>
      </c>
      <c r="S2013" s="6" t="e">
        <f>VLOOKUP($J2013,'Material category'!B:F,4,FALSE)*O2013</f>
        <v>#N/A</v>
      </c>
      <c r="T2013" s="6" t="e">
        <f t="shared" si="156"/>
        <v>#N/A</v>
      </c>
      <c r="U2013" s="6" t="e">
        <f t="shared" si="157"/>
        <v>#N/A</v>
      </c>
      <c r="V2013" s="2" t="e">
        <f>VLOOKUP($J2013,'Material category'!B:D,3,0)</f>
        <v>#N/A</v>
      </c>
      <c r="W2013" s="2" t="e">
        <f>VLOOKUP(G2013,'Cust Category'!A:C,3,0)</f>
        <v>#N/A</v>
      </c>
      <c r="X2013" s="2" t="e">
        <f>VLOOKUP(G2013,'Cust Category'!A:C,2,0)</f>
        <v>#N/A</v>
      </c>
      <c r="Y2013" s="31" t="e">
        <f t="shared" si="158"/>
        <v>#N/A</v>
      </c>
      <c r="Z2013" t="e">
        <f t="shared" si="159"/>
        <v>#N/A</v>
      </c>
    </row>
    <row r="2014" spans="1:26" hidden="1">
      <c r="A2014" s="179"/>
      <c r="B2014" s="178"/>
      <c r="C2014" s="178"/>
      <c r="D2014" s="178"/>
      <c r="E2014" s="178"/>
      <c r="F2014" s="178"/>
      <c r="G2014" s="178"/>
      <c r="H2014" s="178"/>
      <c r="I2014" s="178"/>
      <c r="J2014" s="178"/>
      <c r="K2014" s="178"/>
      <c r="L2014" s="180"/>
      <c r="M2014" s="181"/>
      <c r="N2014" s="2" t="e">
        <f>VLOOKUP($J2014,'Material category'!B:D,2,0)</f>
        <v>#N/A</v>
      </c>
      <c r="O2014" s="123" t="e">
        <f>VLOOKUP(E2014,'Billing Type Category'!A:C,3,0)*$L2014</f>
        <v>#N/A</v>
      </c>
      <c r="P2014" s="123" t="e">
        <f>VLOOKUP($J2014,'Material category'!B:F,5,FALSE)*O2014</f>
        <v>#N/A</v>
      </c>
      <c r="Q2014" s="123" t="e">
        <f t="shared" si="155"/>
        <v>#N/A</v>
      </c>
      <c r="R2014" s="6" t="e">
        <f>VLOOKUP(E2014,'Billing Type Category'!A:C,3,0)*M2014</f>
        <v>#N/A</v>
      </c>
      <c r="S2014" s="6" t="e">
        <f>VLOOKUP($J2014,'Material category'!B:F,4,FALSE)*O2014</f>
        <v>#N/A</v>
      </c>
      <c r="T2014" s="6" t="e">
        <f t="shared" si="156"/>
        <v>#N/A</v>
      </c>
      <c r="U2014" s="6" t="e">
        <f t="shared" si="157"/>
        <v>#N/A</v>
      </c>
      <c r="V2014" s="2" t="e">
        <f>VLOOKUP($J2014,'Material category'!B:D,3,0)</f>
        <v>#N/A</v>
      </c>
      <c r="W2014" s="2" t="e">
        <f>VLOOKUP(G2014,'Cust Category'!A:C,3,0)</f>
        <v>#N/A</v>
      </c>
      <c r="X2014" s="2" t="e">
        <f>VLOOKUP(G2014,'Cust Category'!A:C,2,0)</f>
        <v>#N/A</v>
      </c>
      <c r="Y2014" s="31" t="e">
        <f t="shared" si="158"/>
        <v>#N/A</v>
      </c>
      <c r="Z2014" t="e">
        <f t="shared" si="159"/>
        <v>#N/A</v>
      </c>
    </row>
    <row r="2015" spans="1:26" hidden="1">
      <c r="A2015" s="179"/>
      <c r="B2015" s="178"/>
      <c r="C2015" s="178"/>
      <c r="D2015" s="178"/>
      <c r="E2015" s="178"/>
      <c r="F2015" s="178"/>
      <c r="G2015" s="178"/>
      <c r="H2015" s="178"/>
      <c r="I2015" s="178"/>
      <c r="J2015" s="178"/>
      <c r="K2015" s="178"/>
      <c r="L2015" s="180"/>
      <c r="M2015" s="181"/>
      <c r="N2015" s="2" t="e">
        <f>VLOOKUP($J2015,'Material category'!B:D,2,0)</f>
        <v>#N/A</v>
      </c>
      <c r="O2015" s="123" t="e">
        <f>VLOOKUP(E2015,'Billing Type Category'!A:C,3,0)*$L2015</f>
        <v>#N/A</v>
      </c>
      <c r="P2015" s="123" t="e">
        <f>VLOOKUP($J2015,'Material category'!B:F,5,FALSE)*O2015</f>
        <v>#N/A</v>
      </c>
      <c r="Q2015" s="123" t="e">
        <f t="shared" si="155"/>
        <v>#N/A</v>
      </c>
      <c r="R2015" s="6" t="e">
        <f>VLOOKUP(E2015,'Billing Type Category'!A:C,3,0)*M2015</f>
        <v>#N/A</v>
      </c>
      <c r="S2015" s="6" t="e">
        <f>VLOOKUP($J2015,'Material category'!B:F,4,FALSE)*O2015</f>
        <v>#N/A</v>
      </c>
      <c r="T2015" s="6" t="e">
        <f t="shared" si="156"/>
        <v>#N/A</v>
      </c>
      <c r="U2015" s="6" t="e">
        <f t="shared" si="157"/>
        <v>#N/A</v>
      </c>
      <c r="V2015" s="2" t="e">
        <f>VLOOKUP($J2015,'Material category'!B:D,3,0)</f>
        <v>#N/A</v>
      </c>
      <c r="W2015" s="2" t="e">
        <f>VLOOKUP(G2015,'Cust Category'!A:C,3,0)</f>
        <v>#N/A</v>
      </c>
      <c r="X2015" s="2" t="e">
        <f>VLOOKUP(G2015,'Cust Category'!A:C,2,0)</f>
        <v>#N/A</v>
      </c>
      <c r="Y2015" s="31" t="e">
        <f t="shared" si="158"/>
        <v>#N/A</v>
      </c>
      <c r="Z2015" t="e">
        <f t="shared" si="159"/>
        <v>#N/A</v>
      </c>
    </row>
    <row r="2016" spans="1:26" hidden="1">
      <c r="A2016" s="179"/>
      <c r="B2016" s="178"/>
      <c r="C2016" s="178"/>
      <c r="D2016" s="178"/>
      <c r="E2016" s="178"/>
      <c r="F2016" s="178"/>
      <c r="G2016" s="178"/>
      <c r="H2016" s="178"/>
      <c r="I2016" s="178"/>
      <c r="J2016" s="178"/>
      <c r="K2016" s="178"/>
      <c r="L2016" s="180"/>
      <c r="M2016" s="181"/>
      <c r="N2016" s="2" t="e">
        <f>VLOOKUP($J2016,'Material category'!B:D,2,0)</f>
        <v>#N/A</v>
      </c>
      <c r="O2016" s="123" t="e">
        <f>VLOOKUP(E2016,'Billing Type Category'!A:C,3,0)*$L2016</f>
        <v>#N/A</v>
      </c>
      <c r="P2016" s="123" t="e">
        <f>VLOOKUP($J2016,'Material category'!B:F,5,FALSE)*O2016</f>
        <v>#N/A</v>
      </c>
      <c r="Q2016" s="123" t="e">
        <f t="shared" si="155"/>
        <v>#N/A</v>
      </c>
      <c r="R2016" s="6" t="e">
        <f>VLOOKUP(E2016,'Billing Type Category'!A:C,3,0)*M2016</f>
        <v>#N/A</v>
      </c>
      <c r="S2016" s="6" t="e">
        <f>VLOOKUP($J2016,'Material category'!B:F,4,FALSE)*O2016</f>
        <v>#N/A</v>
      </c>
      <c r="T2016" s="6" t="e">
        <f t="shared" si="156"/>
        <v>#N/A</v>
      </c>
      <c r="U2016" s="6" t="e">
        <f t="shared" si="157"/>
        <v>#N/A</v>
      </c>
      <c r="V2016" s="2" t="e">
        <f>VLOOKUP($J2016,'Material category'!B:D,3,0)</f>
        <v>#N/A</v>
      </c>
      <c r="W2016" s="2" t="e">
        <f>VLOOKUP(G2016,'Cust Category'!A:C,3,0)</f>
        <v>#N/A</v>
      </c>
      <c r="X2016" s="2" t="e">
        <f>VLOOKUP(G2016,'Cust Category'!A:C,2,0)</f>
        <v>#N/A</v>
      </c>
      <c r="Y2016" s="31" t="e">
        <f t="shared" si="158"/>
        <v>#N/A</v>
      </c>
      <c r="Z2016" t="e">
        <f t="shared" si="159"/>
        <v>#N/A</v>
      </c>
    </row>
    <row r="2017" spans="1:26" hidden="1">
      <c r="A2017" s="179"/>
      <c r="B2017" s="178"/>
      <c r="C2017" s="178"/>
      <c r="D2017" s="178"/>
      <c r="E2017" s="178"/>
      <c r="F2017" s="178"/>
      <c r="G2017" s="178"/>
      <c r="H2017" s="178"/>
      <c r="I2017" s="178"/>
      <c r="J2017" s="178"/>
      <c r="K2017" s="178"/>
      <c r="L2017" s="180"/>
      <c r="M2017" s="181"/>
      <c r="N2017" s="2" t="e">
        <f>VLOOKUP($J2017,'Material category'!B:D,2,0)</f>
        <v>#N/A</v>
      </c>
      <c r="O2017" s="123" t="e">
        <f>VLOOKUP(E2017,'Billing Type Category'!A:C,3,0)*$L2017</f>
        <v>#N/A</v>
      </c>
      <c r="P2017" s="123" t="e">
        <f>VLOOKUP($J2017,'Material category'!B:F,5,FALSE)*O2017</f>
        <v>#N/A</v>
      </c>
      <c r="Q2017" s="123" t="e">
        <f t="shared" si="155"/>
        <v>#N/A</v>
      </c>
      <c r="R2017" s="6" t="e">
        <f>VLOOKUP(E2017,'Billing Type Category'!A:C,3,0)*M2017</f>
        <v>#N/A</v>
      </c>
      <c r="S2017" s="6" t="e">
        <f>VLOOKUP($J2017,'Material category'!B:F,4,FALSE)*O2017</f>
        <v>#N/A</v>
      </c>
      <c r="T2017" s="6" t="e">
        <f t="shared" si="156"/>
        <v>#N/A</v>
      </c>
      <c r="U2017" s="6" t="e">
        <f t="shared" si="157"/>
        <v>#N/A</v>
      </c>
      <c r="V2017" s="2" t="e">
        <f>VLOOKUP($J2017,'Material category'!B:D,3,0)</f>
        <v>#N/A</v>
      </c>
      <c r="W2017" s="2" t="e">
        <f>VLOOKUP(G2017,'Cust Category'!A:C,3,0)</f>
        <v>#N/A</v>
      </c>
      <c r="X2017" s="2" t="e">
        <f>VLOOKUP(G2017,'Cust Category'!A:C,2,0)</f>
        <v>#N/A</v>
      </c>
      <c r="Y2017" s="31" t="e">
        <f t="shared" si="158"/>
        <v>#N/A</v>
      </c>
      <c r="Z2017" t="e">
        <f t="shared" si="159"/>
        <v>#N/A</v>
      </c>
    </row>
    <row r="2018" spans="1:26" hidden="1">
      <c r="A2018" s="179"/>
      <c r="B2018" s="178"/>
      <c r="C2018" s="178"/>
      <c r="D2018" s="178"/>
      <c r="E2018" s="178"/>
      <c r="F2018" s="178"/>
      <c r="G2018" s="178"/>
      <c r="H2018" s="178"/>
      <c r="I2018" s="178"/>
      <c r="J2018" s="178"/>
      <c r="K2018" s="178"/>
      <c r="L2018" s="180"/>
      <c r="M2018" s="181"/>
      <c r="N2018" s="2" t="e">
        <f>VLOOKUP($J2018,'Material category'!B:D,2,0)</f>
        <v>#N/A</v>
      </c>
      <c r="O2018" s="123" t="e">
        <f>VLOOKUP(E2018,'Billing Type Category'!A:C,3,0)*$L2018</f>
        <v>#N/A</v>
      </c>
      <c r="P2018" s="123" t="e">
        <f>VLOOKUP($J2018,'Material category'!B:F,5,FALSE)*O2018</f>
        <v>#N/A</v>
      </c>
      <c r="Q2018" s="123" t="e">
        <f t="shared" si="155"/>
        <v>#N/A</v>
      </c>
      <c r="R2018" s="6" t="e">
        <f>VLOOKUP(E2018,'Billing Type Category'!A:C,3,0)*M2018</f>
        <v>#N/A</v>
      </c>
      <c r="S2018" s="6" t="e">
        <f>VLOOKUP($J2018,'Material category'!B:F,4,FALSE)*O2018</f>
        <v>#N/A</v>
      </c>
      <c r="T2018" s="6" t="e">
        <f t="shared" si="156"/>
        <v>#N/A</v>
      </c>
      <c r="U2018" s="6" t="e">
        <f t="shared" si="157"/>
        <v>#N/A</v>
      </c>
      <c r="V2018" s="2" t="e">
        <f>VLOOKUP($J2018,'Material category'!B:D,3,0)</f>
        <v>#N/A</v>
      </c>
      <c r="W2018" s="2" t="e">
        <f>VLOOKUP(G2018,'Cust Category'!A:C,3,0)</f>
        <v>#N/A</v>
      </c>
      <c r="X2018" s="2" t="e">
        <f>VLOOKUP(G2018,'Cust Category'!A:C,2,0)</f>
        <v>#N/A</v>
      </c>
      <c r="Y2018" s="31" t="e">
        <f t="shared" si="158"/>
        <v>#N/A</v>
      </c>
      <c r="Z2018" t="e">
        <f t="shared" si="159"/>
        <v>#N/A</v>
      </c>
    </row>
    <row r="2019" spans="1:26" hidden="1">
      <c r="A2019" s="179"/>
      <c r="B2019" s="178"/>
      <c r="C2019" s="178"/>
      <c r="D2019" s="178"/>
      <c r="E2019" s="178"/>
      <c r="F2019" s="178"/>
      <c r="G2019" s="178"/>
      <c r="H2019" s="178"/>
      <c r="I2019" s="178"/>
      <c r="J2019" s="178"/>
      <c r="K2019" s="178"/>
      <c r="L2019" s="180"/>
      <c r="M2019" s="181"/>
      <c r="N2019" s="2" t="e">
        <f>VLOOKUP($J2019,'Material category'!B:D,2,0)</f>
        <v>#N/A</v>
      </c>
      <c r="O2019" s="123" t="e">
        <f>VLOOKUP(E2019,'Billing Type Category'!A:C,3,0)*$L2019</f>
        <v>#N/A</v>
      </c>
      <c r="P2019" s="123" t="e">
        <f>VLOOKUP($J2019,'Material category'!B:F,5,FALSE)*O2019</f>
        <v>#N/A</v>
      </c>
      <c r="Q2019" s="123" t="e">
        <f t="shared" si="155"/>
        <v>#N/A</v>
      </c>
      <c r="R2019" s="6" t="e">
        <f>VLOOKUP(E2019,'Billing Type Category'!A:C,3,0)*M2019</f>
        <v>#N/A</v>
      </c>
      <c r="S2019" s="6" t="e">
        <f>VLOOKUP($J2019,'Material category'!B:F,4,FALSE)*O2019</f>
        <v>#N/A</v>
      </c>
      <c r="T2019" s="6" t="e">
        <f t="shared" si="156"/>
        <v>#N/A</v>
      </c>
      <c r="U2019" s="6" t="e">
        <f t="shared" si="157"/>
        <v>#N/A</v>
      </c>
      <c r="V2019" s="2" t="e">
        <f>VLOOKUP($J2019,'Material category'!B:D,3,0)</f>
        <v>#N/A</v>
      </c>
      <c r="W2019" s="2" t="e">
        <f>VLOOKUP(G2019,'Cust Category'!A:C,3,0)</f>
        <v>#N/A</v>
      </c>
      <c r="X2019" s="2" t="e">
        <f>VLOOKUP(G2019,'Cust Category'!A:C,2,0)</f>
        <v>#N/A</v>
      </c>
      <c r="Y2019" s="31" t="e">
        <f t="shared" si="158"/>
        <v>#N/A</v>
      </c>
      <c r="Z2019" t="e">
        <f t="shared" si="159"/>
        <v>#N/A</v>
      </c>
    </row>
    <row r="2020" spans="1:26" hidden="1">
      <c r="A2020" s="179"/>
      <c r="B2020" s="178"/>
      <c r="C2020" s="178"/>
      <c r="D2020" s="178"/>
      <c r="E2020" s="178"/>
      <c r="F2020" s="178"/>
      <c r="G2020" s="178"/>
      <c r="H2020" s="178"/>
      <c r="I2020" s="178"/>
      <c r="J2020" s="178"/>
      <c r="K2020" s="178"/>
      <c r="L2020" s="180"/>
      <c r="M2020" s="181"/>
      <c r="N2020" s="2" t="e">
        <f>VLOOKUP($J2020,'Material category'!B:D,2,0)</f>
        <v>#N/A</v>
      </c>
      <c r="O2020" s="123" t="e">
        <f>VLOOKUP(E2020,'Billing Type Category'!A:C,3,0)*$L2020</f>
        <v>#N/A</v>
      </c>
      <c r="P2020" s="123" t="e">
        <f>VLOOKUP($J2020,'Material category'!B:F,5,FALSE)*O2020</f>
        <v>#N/A</v>
      </c>
      <c r="Q2020" s="123" t="e">
        <f t="shared" si="155"/>
        <v>#N/A</v>
      </c>
      <c r="R2020" s="6" t="e">
        <f>VLOOKUP(E2020,'Billing Type Category'!A:C,3,0)*M2020</f>
        <v>#N/A</v>
      </c>
      <c r="S2020" s="6" t="e">
        <f>VLOOKUP($J2020,'Material category'!B:F,4,FALSE)*O2020</f>
        <v>#N/A</v>
      </c>
      <c r="T2020" s="6" t="e">
        <f t="shared" si="156"/>
        <v>#N/A</v>
      </c>
      <c r="U2020" s="6" t="e">
        <f t="shared" si="157"/>
        <v>#N/A</v>
      </c>
      <c r="V2020" s="2" t="e">
        <f>VLOOKUP($J2020,'Material category'!B:D,3,0)</f>
        <v>#N/A</v>
      </c>
      <c r="W2020" s="2" t="e">
        <f>VLOOKUP(G2020,'Cust Category'!A:C,3,0)</f>
        <v>#N/A</v>
      </c>
      <c r="X2020" s="2" t="e">
        <f>VLOOKUP(G2020,'Cust Category'!A:C,2,0)</f>
        <v>#N/A</v>
      </c>
      <c r="Y2020" s="31" t="e">
        <f t="shared" si="158"/>
        <v>#N/A</v>
      </c>
      <c r="Z2020" t="e">
        <f t="shared" si="159"/>
        <v>#N/A</v>
      </c>
    </row>
    <row r="2021" spans="1:26" hidden="1">
      <c r="A2021" s="179"/>
      <c r="B2021" s="178"/>
      <c r="C2021" s="178"/>
      <c r="D2021" s="178"/>
      <c r="E2021" s="178"/>
      <c r="F2021" s="178"/>
      <c r="G2021" s="178"/>
      <c r="H2021" s="178"/>
      <c r="I2021" s="178"/>
      <c r="J2021" s="178"/>
      <c r="K2021" s="178"/>
      <c r="L2021" s="180"/>
      <c r="M2021" s="181"/>
      <c r="N2021" s="2" t="e">
        <f>VLOOKUP($J2021,'Material category'!B:D,2,0)</f>
        <v>#N/A</v>
      </c>
      <c r="O2021" s="123" t="e">
        <f>VLOOKUP(E2021,'Billing Type Category'!A:C,3,0)*$L2021</f>
        <v>#N/A</v>
      </c>
      <c r="P2021" s="123" t="e">
        <f>VLOOKUP($J2021,'Material category'!B:F,5,FALSE)*O2021</f>
        <v>#N/A</v>
      </c>
      <c r="Q2021" s="123" t="e">
        <f t="shared" si="155"/>
        <v>#N/A</v>
      </c>
      <c r="R2021" s="6" t="e">
        <f>VLOOKUP(E2021,'Billing Type Category'!A:C,3,0)*M2021</f>
        <v>#N/A</v>
      </c>
      <c r="S2021" s="6" t="e">
        <f>VLOOKUP($J2021,'Material category'!B:F,4,FALSE)*O2021</f>
        <v>#N/A</v>
      </c>
      <c r="T2021" s="6" t="e">
        <f t="shared" si="156"/>
        <v>#N/A</v>
      </c>
      <c r="U2021" s="6" t="e">
        <f t="shared" si="157"/>
        <v>#N/A</v>
      </c>
      <c r="V2021" s="2" t="e">
        <f>VLOOKUP($J2021,'Material category'!B:D,3,0)</f>
        <v>#N/A</v>
      </c>
      <c r="W2021" s="2" t="e">
        <f>VLOOKUP(G2021,'Cust Category'!A:C,3,0)</f>
        <v>#N/A</v>
      </c>
      <c r="X2021" s="2" t="e">
        <f>VLOOKUP(G2021,'Cust Category'!A:C,2,0)</f>
        <v>#N/A</v>
      </c>
      <c r="Y2021" s="31" t="e">
        <f t="shared" si="158"/>
        <v>#N/A</v>
      </c>
      <c r="Z2021" t="e">
        <f t="shared" si="159"/>
        <v>#N/A</v>
      </c>
    </row>
    <row r="2022" spans="1:26" hidden="1">
      <c r="A2022" s="179"/>
      <c r="B2022" s="178"/>
      <c r="C2022" s="178"/>
      <c r="D2022" s="178"/>
      <c r="E2022" s="178"/>
      <c r="F2022" s="178"/>
      <c r="G2022" s="178"/>
      <c r="H2022" s="178"/>
      <c r="I2022" s="178"/>
      <c r="J2022" s="178"/>
      <c r="K2022" s="178"/>
      <c r="L2022" s="180"/>
      <c r="M2022" s="181"/>
      <c r="N2022" s="2" t="e">
        <f>VLOOKUP($J2022,'Material category'!B:D,2,0)</f>
        <v>#N/A</v>
      </c>
      <c r="O2022" s="123" t="e">
        <f>VLOOKUP(E2022,'Billing Type Category'!A:C,3,0)*$L2022</f>
        <v>#N/A</v>
      </c>
      <c r="P2022" s="123" t="e">
        <f>VLOOKUP($J2022,'Material category'!B:F,5,FALSE)*O2022</f>
        <v>#N/A</v>
      </c>
      <c r="Q2022" s="123" t="e">
        <f t="shared" si="155"/>
        <v>#N/A</v>
      </c>
      <c r="R2022" s="6" t="e">
        <f>VLOOKUP(E2022,'Billing Type Category'!A:C,3,0)*M2022</f>
        <v>#N/A</v>
      </c>
      <c r="S2022" s="6" t="e">
        <f>VLOOKUP($J2022,'Material category'!B:F,4,FALSE)*O2022</f>
        <v>#N/A</v>
      </c>
      <c r="T2022" s="6" t="e">
        <f t="shared" si="156"/>
        <v>#N/A</v>
      </c>
      <c r="U2022" s="6" t="e">
        <f t="shared" si="157"/>
        <v>#N/A</v>
      </c>
      <c r="V2022" s="2" t="e">
        <f>VLOOKUP($J2022,'Material category'!B:D,3,0)</f>
        <v>#N/A</v>
      </c>
      <c r="W2022" s="2" t="e">
        <f>VLOOKUP(G2022,'Cust Category'!A:C,3,0)</f>
        <v>#N/A</v>
      </c>
      <c r="X2022" s="2" t="e">
        <f>VLOOKUP(G2022,'Cust Category'!A:C,2,0)</f>
        <v>#N/A</v>
      </c>
      <c r="Y2022" s="31" t="e">
        <f t="shared" si="158"/>
        <v>#N/A</v>
      </c>
      <c r="Z2022" t="e">
        <f t="shared" si="159"/>
        <v>#N/A</v>
      </c>
    </row>
    <row r="2023" spans="1:26" hidden="1">
      <c r="A2023" s="179"/>
      <c r="B2023" s="178"/>
      <c r="C2023" s="178"/>
      <c r="D2023" s="178"/>
      <c r="E2023" s="178"/>
      <c r="F2023" s="178"/>
      <c r="G2023" s="178"/>
      <c r="H2023" s="178"/>
      <c r="I2023" s="178"/>
      <c r="J2023" s="178"/>
      <c r="K2023" s="178"/>
      <c r="L2023" s="180"/>
      <c r="M2023" s="181"/>
      <c r="N2023" s="2" t="e">
        <f>VLOOKUP($J2023,'Material category'!B:D,2,0)</f>
        <v>#N/A</v>
      </c>
      <c r="O2023" s="123" t="e">
        <f>VLOOKUP(E2023,'Billing Type Category'!A:C,3,0)*$L2023</f>
        <v>#N/A</v>
      </c>
      <c r="P2023" s="123" t="e">
        <f>VLOOKUP($J2023,'Material category'!B:F,5,FALSE)*O2023</f>
        <v>#N/A</v>
      </c>
      <c r="Q2023" s="123" t="e">
        <f t="shared" si="155"/>
        <v>#N/A</v>
      </c>
      <c r="R2023" s="6" t="e">
        <f>VLOOKUP(E2023,'Billing Type Category'!A:C,3,0)*M2023</f>
        <v>#N/A</v>
      </c>
      <c r="S2023" s="6" t="e">
        <f>VLOOKUP($J2023,'Material category'!B:F,4,FALSE)*O2023</f>
        <v>#N/A</v>
      </c>
      <c r="T2023" s="6" t="e">
        <f t="shared" si="156"/>
        <v>#N/A</v>
      </c>
      <c r="U2023" s="6" t="e">
        <f t="shared" si="157"/>
        <v>#N/A</v>
      </c>
      <c r="V2023" s="2" t="e">
        <f>VLOOKUP($J2023,'Material category'!B:D,3,0)</f>
        <v>#N/A</v>
      </c>
      <c r="W2023" s="2" t="e">
        <f>VLOOKUP(G2023,'Cust Category'!A:C,3,0)</f>
        <v>#N/A</v>
      </c>
      <c r="X2023" s="2" t="e">
        <f>VLOOKUP(G2023,'Cust Category'!A:C,2,0)</f>
        <v>#N/A</v>
      </c>
      <c r="Y2023" s="31" t="e">
        <f t="shared" si="158"/>
        <v>#N/A</v>
      </c>
      <c r="Z2023" t="e">
        <f t="shared" si="159"/>
        <v>#N/A</v>
      </c>
    </row>
    <row r="2024" spans="1:26" hidden="1">
      <c r="A2024" s="179"/>
      <c r="B2024" s="178"/>
      <c r="C2024" s="178"/>
      <c r="D2024" s="178"/>
      <c r="E2024" s="178"/>
      <c r="F2024" s="178"/>
      <c r="G2024" s="178"/>
      <c r="H2024" s="178"/>
      <c r="I2024" s="178"/>
      <c r="J2024" s="178"/>
      <c r="K2024" s="178"/>
      <c r="L2024" s="180"/>
      <c r="M2024" s="181"/>
      <c r="N2024" s="2" t="e">
        <f>VLOOKUP($J2024,'Material category'!B:D,2,0)</f>
        <v>#N/A</v>
      </c>
      <c r="O2024" s="123" t="e">
        <f>VLOOKUP(E2024,'Billing Type Category'!A:C,3,0)*$L2024</f>
        <v>#N/A</v>
      </c>
      <c r="P2024" s="123" t="e">
        <f>VLOOKUP($J2024,'Material category'!B:F,5,FALSE)*O2024</f>
        <v>#N/A</v>
      </c>
      <c r="Q2024" s="123" t="e">
        <f t="shared" si="155"/>
        <v>#N/A</v>
      </c>
      <c r="R2024" s="6" t="e">
        <f>VLOOKUP(E2024,'Billing Type Category'!A:C,3,0)*M2024</f>
        <v>#N/A</v>
      </c>
      <c r="S2024" s="6" t="e">
        <f>VLOOKUP($J2024,'Material category'!B:F,4,FALSE)*O2024</f>
        <v>#N/A</v>
      </c>
      <c r="T2024" s="6" t="e">
        <f t="shared" si="156"/>
        <v>#N/A</v>
      </c>
      <c r="U2024" s="6" t="e">
        <f t="shared" si="157"/>
        <v>#N/A</v>
      </c>
      <c r="V2024" s="2" t="e">
        <f>VLOOKUP($J2024,'Material category'!B:D,3,0)</f>
        <v>#N/A</v>
      </c>
      <c r="W2024" s="2" t="e">
        <f>VLOOKUP(G2024,'Cust Category'!A:C,3,0)</f>
        <v>#N/A</v>
      </c>
      <c r="X2024" s="2" t="e">
        <f>VLOOKUP(G2024,'Cust Category'!A:C,2,0)</f>
        <v>#N/A</v>
      </c>
      <c r="Y2024" s="31" t="e">
        <f t="shared" si="158"/>
        <v>#N/A</v>
      </c>
      <c r="Z2024" t="e">
        <f t="shared" si="159"/>
        <v>#N/A</v>
      </c>
    </row>
    <row r="2025" spans="1:26" hidden="1">
      <c r="A2025" s="179"/>
      <c r="B2025" s="178"/>
      <c r="C2025" s="178"/>
      <c r="D2025" s="178"/>
      <c r="E2025" s="178"/>
      <c r="F2025" s="178"/>
      <c r="G2025" s="178"/>
      <c r="H2025" s="178"/>
      <c r="I2025" s="178"/>
      <c r="J2025" s="178"/>
      <c r="K2025" s="178"/>
      <c r="L2025" s="180"/>
      <c r="M2025" s="181"/>
      <c r="N2025" s="2" t="e">
        <f>VLOOKUP($J2025,'Material category'!B:D,2,0)</f>
        <v>#N/A</v>
      </c>
      <c r="O2025" s="123" t="e">
        <f>VLOOKUP(E2025,'Billing Type Category'!A:C,3,0)*$L2025</f>
        <v>#N/A</v>
      </c>
      <c r="P2025" s="123" t="e">
        <f>VLOOKUP($J2025,'Material category'!B:F,5,FALSE)*O2025</f>
        <v>#N/A</v>
      </c>
      <c r="Q2025" s="123" t="e">
        <f t="shared" si="155"/>
        <v>#N/A</v>
      </c>
      <c r="R2025" s="6" t="e">
        <f>VLOOKUP(E2025,'Billing Type Category'!A:C,3,0)*M2025</f>
        <v>#N/A</v>
      </c>
      <c r="S2025" s="6" t="e">
        <f>VLOOKUP($J2025,'Material category'!B:F,4,FALSE)*O2025</f>
        <v>#N/A</v>
      </c>
      <c r="T2025" s="6" t="e">
        <f t="shared" si="156"/>
        <v>#N/A</v>
      </c>
      <c r="U2025" s="6" t="e">
        <f t="shared" si="157"/>
        <v>#N/A</v>
      </c>
      <c r="V2025" s="2" t="e">
        <f>VLOOKUP($J2025,'Material category'!B:D,3,0)</f>
        <v>#N/A</v>
      </c>
      <c r="W2025" s="2" t="e">
        <f>VLOOKUP(G2025,'Cust Category'!A:C,3,0)</f>
        <v>#N/A</v>
      </c>
      <c r="X2025" s="2" t="e">
        <f>VLOOKUP(G2025,'Cust Category'!A:C,2,0)</f>
        <v>#N/A</v>
      </c>
      <c r="Y2025" s="31" t="e">
        <f t="shared" si="158"/>
        <v>#N/A</v>
      </c>
      <c r="Z2025" t="e">
        <f t="shared" si="159"/>
        <v>#N/A</v>
      </c>
    </row>
    <row r="2026" spans="1:26" hidden="1">
      <c r="A2026" s="179"/>
      <c r="B2026" s="178"/>
      <c r="C2026" s="178"/>
      <c r="D2026" s="178"/>
      <c r="E2026" s="178"/>
      <c r="F2026" s="178"/>
      <c r="G2026" s="178"/>
      <c r="H2026" s="178"/>
      <c r="I2026" s="178"/>
      <c r="J2026" s="178"/>
      <c r="K2026" s="178"/>
      <c r="L2026" s="180"/>
      <c r="M2026" s="181"/>
      <c r="N2026" s="2" t="e">
        <f>VLOOKUP($J2026,'Material category'!B:D,2,0)</f>
        <v>#N/A</v>
      </c>
      <c r="O2026" s="123" t="e">
        <f>VLOOKUP(E2026,'Billing Type Category'!A:C,3,0)*$L2026</f>
        <v>#N/A</v>
      </c>
      <c r="P2026" s="123" t="e">
        <f>VLOOKUP($J2026,'Material category'!B:F,5,FALSE)*O2026</f>
        <v>#N/A</v>
      </c>
      <c r="Q2026" s="123" t="e">
        <f t="shared" si="155"/>
        <v>#N/A</v>
      </c>
      <c r="R2026" s="6" t="e">
        <f>VLOOKUP(E2026,'Billing Type Category'!A:C,3,0)*M2026</f>
        <v>#N/A</v>
      </c>
      <c r="S2026" s="6" t="e">
        <f>VLOOKUP($J2026,'Material category'!B:F,4,FALSE)*O2026</f>
        <v>#N/A</v>
      </c>
      <c r="T2026" s="6" t="e">
        <f t="shared" si="156"/>
        <v>#N/A</v>
      </c>
      <c r="U2026" s="6" t="e">
        <f t="shared" si="157"/>
        <v>#N/A</v>
      </c>
      <c r="V2026" s="2" t="e">
        <f>VLOOKUP($J2026,'Material category'!B:D,3,0)</f>
        <v>#N/A</v>
      </c>
      <c r="W2026" s="2" t="e">
        <f>VLOOKUP(G2026,'Cust Category'!A:C,3,0)</f>
        <v>#N/A</v>
      </c>
      <c r="X2026" s="2" t="e">
        <f>VLOOKUP(G2026,'Cust Category'!A:C,2,0)</f>
        <v>#N/A</v>
      </c>
      <c r="Y2026" s="31" t="e">
        <f t="shared" si="158"/>
        <v>#N/A</v>
      </c>
      <c r="Z2026" t="e">
        <f t="shared" si="159"/>
        <v>#N/A</v>
      </c>
    </row>
    <row r="2027" spans="1:26" hidden="1">
      <c r="A2027" s="179"/>
      <c r="B2027" s="178"/>
      <c r="C2027" s="178"/>
      <c r="D2027" s="178"/>
      <c r="E2027" s="178"/>
      <c r="F2027" s="178"/>
      <c r="G2027" s="178"/>
      <c r="H2027" s="178"/>
      <c r="I2027" s="178"/>
      <c r="J2027" s="178"/>
      <c r="K2027" s="178"/>
      <c r="L2027" s="180"/>
      <c r="M2027" s="181"/>
      <c r="N2027" s="2" t="e">
        <f>VLOOKUP($J2027,'Material category'!B:D,2,0)</f>
        <v>#N/A</v>
      </c>
      <c r="O2027" s="123" t="e">
        <f>VLOOKUP(E2027,'Billing Type Category'!A:C,3,0)*$L2027</f>
        <v>#N/A</v>
      </c>
      <c r="P2027" s="123" t="e">
        <f>VLOOKUP($J2027,'Material category'!B:F,5,FALSE)*O2027</f>
        <v>#N/A</v>
      </c>
      <c r="Q2027" s="123" t="e">
        <f t="shared" si="155"/>
        <v>#N/A</v>
      </c>
      <c r="R2027" s="6" t="e">
        <f>VLOOKUP(E2027,'Billing Type Category'!A:C,3,0)*M2027</f>
        <v>#N/A</v>
      </c>
      <c r="S2027" s="6" t="e">
        <f>VLOOKUP($J2027,'Material category'!B:F,4,FALSE)*O2027</f>
        <v>#N/A</v>
      </c>
      <c r="T2027" s="6" t="e">
        <f t="shared" si="156"/>
        <v>#N/A</v>
      </c>
      <c r="U2027" s="6" t="e">
        <f t="shared" si="157"/>
        <v>#N/A</v>
      </c>
      <c r="V2027" s="2" t="e">
        <f>VLOOKUP($J2027,'Material category'!B:D,3,0)</f>
        <v>#N/A</v>
      </c>
      <c r="W2027" s="2" t="e">
        <f>VLOOKUP(G2027,'Cust Category'!A:C,3,0)</f>
        <v>#N/A</v>
      </c>
      <c r="X2027" s="2" t="e">
        <f>VLOOKUP(G2027,'Cust Category'!A:C,2,0)</f>
        <v>#N/A</v>
      </c>
      <c r="Y2027" s="31" t="e">
        <f t="shared" si="158"/>
        <v>#N/A</v>
      </c>
      <c r="Z2027" t="e">
        <f t="shared" si="159"/>
        <v>#N/A</v>
      </c>
    </row>
    <row r="2028" spans="1:26" hidden="1">
      <c r="A2028" s="179"/>
      <c r="B2028" s="178"/>
      <c r="C2028" s="178"/>
      <c r="D2028" s="178"/>
      <c r="E2028" s="178"/>
      <c r="F2028" s="178"/>
      <c r="G2028" s="178"/>
      <c r="H2028" s="178"/>
      <c r="I2028" s="178"/>
      <c r="J2028" s="178"/>
      <c r="K2028" s="178"/>
      <c r="L2028" s="180"/>
      <c r="M2028" s="181"/>
      <c r="N2028" s="2" t="e">
        <f>VLOOKUP($J2028,'Material category'!B:D,2,0)</f>
        <v>#N/A</v>
      </c>
      <c r="O2028" s="123" t="e">
        <f>VLOOKUP(E2028,'Billing Type Category'!A:C,3,0)*$L2028</f>
        <v>#N/A</v>
      </c>
      <c r="P2028" s="123" t="e">
        <f>VLOOKUP($J2028,'Material category'!B:F,5,FALSE)*O2028</f>
        <v>#N/A</v>
      </c>
      <c r="Q2028" s="123" t="e">
        <f t="shared" si="155"/>
        <v>#N/A</v>
      </c>
      <c r="R2028" s="6" t="e">
        <f>VLOOKUP(E2028,'Billing Type Category'!A:C,3,0)*M2028</f>
        <v>#N/A</v>
      </c>
      <c r="S2028" s="6" t="e">
        <f>VLOOKUP($J2028,'Material category'!B:F,4,FALSE)*O2028</f>
        <v>#N/A</v>
      </c>
      <c r="T2028" s="6" t="e">
        <f t="shared" si="156"/>
        <v>#N/A</v>
      </c>
      <c r="U2028" s="6" t="e">
        <f t="shared" si="157"/>
        <v>#N/A</v>
      </c>
      <c r="V2028" s="2" t="e">
        <f>VLOOKUP($J2028,'Material category'!B:D,3,0)</f>
        <v>#N/A</v>
      </c>
      <c r="W2028" s="2" t="e">
        <f>VLOOKUP(G2028,'Cust Category'!A:C,3,0)</f>
        <v>#N/A</v>
      </c>
      <c r="X2028" s="2" t="e">
        <f>VLOOKUP(G2028,'Cust Category'!A:C,2,0)</f>
        <v>#N/A</v>
      </c>
      <c r="Y2028" s="31" t="e">
        <f t="shared" si="158"/>
        <v>#N/A</v>
      </c>
      <c r="Z2028" t="e">
        <f t="shared" si="159"/>
        <v>#N/A</v>
      </c>
    </row>
    <row r="2029" spans="1:26" hidden="1">
      <c r="A2029" s="179"/>
      <c r="B2029" s="178"/>
      <c r="C2029" s="178"/>
      <c r="D2029" s="178"/>
      <c r="E2029" s="178"/>
      <c r="F2029" s="178"/>
      <c r="G2029" s="178"/>
      <c r="H2029" s="178"/>
      <c r="I2029" s="178"/>
      <c r="J2029" s="178"/>
      <c r="K2029" s="178"/>
      <c r="L2029" s="180"/>
      <c r="M2029" s="181"/>
      <c r="N2029" s="2" t="e">
        <f>VLOOKUP($J2029,'Material category'!B:D,2,0)</f>
        <v>#N/A</v>
      </c>
      <c r="O2029" s="123" t="e">
        <f>VLOOKUP(E2029,'Billing Type Category'!A:C,3,0)*$L2029</f>
        <v>#N/A</v>
      </c>
      <c r="P2029" s="123" t="e">
        <f>VLOOKUP($J2029,'Material category'!B:F,5,FALSE)*O2029</f>
        <v>#N/A</v>
      </c>
      <c r="Q2029" s="123" t="e">
        <f t="shared" si="155"/>
        <v>#N/A</v>
      </c>
      <c r="R2029" s="6" t="e">
        <f>VLOOKUP(E2029,'Billing Type Category'!A:C,3,0)*M2029</f>
        <v>#N/A</v>
      </c>
      <c r="S2029" s="6" t="e">
        <f>VLOOKUP($J2029,'Material category'!B:F,4,FALSE)*O2029</f>
        <v>#N/A</v>
      </c>
      <c r="T2029" s="6" t="e">
        <f t="shared" si="156"/>
        <v>#N/A</v>
      </c>
      <c r="U2029" s="6" t="e">
        <f t="shared" si="157"/>
        <v>#N/A</v>
      </c>
      <c r="V2029" s="2" t="e">
        <f>VLOOKUP($J2029,'Material category'!B:D,3,0)</f>
        <v>#N/A</v>
      </c>
      <c r="W2029" s="2" t="e">
        <f>VLOOKUP(G2029,'Cust Category'!A:C,3,0)</f>
        <v>#N/A</v>
      </c>
      <c r="X2029" s="2" t="e">
        <f>VLOOKUP(G2029,'Cust Category'!A:C,2,0)</f>
        <v>#N/A</v>
      </c>
      <c r="Y2029" s="31" t="e">
        <f t="shared" si="158"/>
        <v>#N/A</v>
      </c>
      <c r="Z2029" t="e">
        <f t="shared" si="159"/>
        <v>#N/A</v>
      </c>
    </row>
    <row r="2030" spans="1:26" hidden="1">
      <c r="A2030" s="179"/>
      <c r="B2030" s="178"/>
      <c r="C2030" s="178"/>
      <c r="D2030" s="178"/>
      <c r="E2030" s="178"/>
      <c r="F2030" s="178"/>
      <c r="G2030" s="178"/>
      <c r="H2030" s="178"/>
      <c r="I2030" s="178"/>
      <c r="J2030" s="178"/>
      <c r="K2030" s="178"/>
      <c r="L2030" s="180"/>
      <c r="M2030" s="181"/>
      <c r="N2030" s="2" t="e">
        <f>VLOOKUP($J2030,'Material category'!B:D,2,0)</f>
        <v>#N/A</v>
      </c>
      <c r="O2030" s="123" t="e">
        <f>VLOOKUP(E2030,'Billing Type Category'!A:C,3,0)*$L2030</f>
        <v>#N/A</v>
      </c>
      <c r="P2030" s="123" t="e">
        <f>VLOOKUP($J2030,'Material category'!B:F,5,FALSE)*O2030</f>
        <v>#N/A</v>
      </c>
      <c r="Q2030" s="123" t="e">
        <f t="shared" si="155"/>
        <v>#N/A</v>
      </c>
      <c r="R2030" s="6" t="e">
        <f>VLOOKUP(E2030,'Billing Type Category'!A:C,3,0)*M2030</f>
        <v>#N/A</v>
      </c>
      <c r="S2030" s="6" t="e">
        <f>VLOOKUP($J2030,'Material category'!B:F,4,FALSE)*O2030</f>
        <v>#N/A</v>
      </c>
      <c r="T2030" s="6" t="e">
        <f t="shared" si="156"/>
        <v>#N/A</v>
      </c>
      <c r="U2030" s="6" t="e">
        <f t="shared" si="157"/>
        <v>#N/A</v>
      </c>
      <c r="V2030" s="2" t="e">
        <f>VLOOKUP($J2030,'Material category'!B:D,3,0)</f>
        <v>#N/A</v>
      </c>
      <c r="W2030" s="2" t="e">
        <f>VLOOKUP(G2030,'Cust Category'!A:C,3,0)</f>
        <v>#N/A</v>
      </c>
      <c r="X2030" s="2" t="e">
        <f>VLOOKUP(G2030,'Cust Category'!A:C,2,0)</f>
        <v>#N/A</v>
      </c>
      <c r="Y2030" s="31" t="e">
        <f t="shared" si="158"/>
        <v>#N/A</v>
      </c>
      <c r="Z2030" t="e">
        <f t="shared" si="159"/>
        <v>#N/A</v>
      </c>
    </row>
    <row r="2031" spans="1:26" hidden="1">
      <c r="A2031" s="179"/>
      <c r="B2031" s="178"/>
      <c r="C2031" s="178"/>
      <c r="D2031" s="178"/>
      <c r="E2031" s="178"/>
      <c r="F2031" s="178"/>
      <c r="G2031" s="178"/>
      <c r="H2031" s="178"/>
      <c r="I2031" s="178"/>
      <c r="J2031" s="178"/>
      <c r="K2031" s="178"/>
      <c r="L2031" s="180"/>
      <c r="M2031" s="181"/>
      <c r="N2031" s="2" t="e">
        <f>VLOOKUP($J2031,'Material category'!B:D,2,0)</f>
        <v>#N/A</v>
      </c>
      <c r="O2031" s="123" t="e">
        <f>VLOOKUP(E2031,'Billing Type Category'!A:C,3,0)*$L2031</f>
        <v>#N/A</v>
      </c>
      <c r="P2031" s="123" t="e">
        <f>VLOOKUP($J2031,'Material category'!B:F,5,FALSE)*O2031</f>
        <v>#N/A</v>
      </c>
      <c r="Q2031" s="123" t="e">
        <f t="shared" si="155"/>
        <v>#N/A</v>
      </c>
      <c r="R2031" s="6" t="e">
        <f>VLOOKUP(E2031,'Billing Type Category'!A:C,3,0)*M2031</f>
        <v>#N/A</v>
      </c>
      <c r="S2031" s="6" t="e">
        <f>VLOOKUP($J2031,'Material category'!B:F,4,FALSE)*O2031</f>
        <v>#N/A</v>
      </c>
      <c r="T2031" s="6" t="e">
        <f t="shared" si="156"/>
        <v>#N/A</v>
      </c>
      <c r="U2031" s="6" t="e">
        <f t="shared" si="157"/>
        <v>#N/A</v>
      </c>
      <c r="V2031" s="2" t="e">
        <f>VLOOKUP($J2031,'Material category'!B:D,3,0)</f>
        <v>#N/A</v>
      </c>
      <c r="W2031" s="2" t="e">
        <f>VLOOKUP(G2031,'Cust Category'!A:C,3,0)</f>
        <v>#N/A</v>
      </c>
      <c r="X2031" s="2" t="e">
        <f>VLOOKUP(G2031,'Cust Category'!A:C,2,0)</f>
        <v>#N/A</v>
      </c>
      <c r="Y2031" s="31" t="e">
        <f t="shared" si="158"/>
        <v>#N/A</v>
      </c>
      <c r="Z2031" t="e">
        <f t="shared" si="159"/>
        <v>#N/A</v>
      </c>
    </row>
    <row r="2032" spans="1:26" hidden="1">
      <c r="A2032" s="179"/>
      <c r="B2032" s="178"/>
      <c r="C2032" s="178"/>
      <c r="D2032" s="178"/>
      <c r="E2032" s="178"/>
      <c r="F2032" s="178"/>
      <c r="G2032" s="178"/>
      <c r="H2032" s="178"/>
      <c r="I2032" s="178"/>
      <c r="J2032" s="178"/>
      <c r="K2032" s="178"/>
      <c r="L2032" s="180"/>
      <c r="M2032" s="181"/>
      <c r="N2032" s="2" t="e">
        <f>VLOOKUP($J2032,'Material category'!B:D,2,0)</f>
        <v>#N/A</v>
      </c>
      <c r="O2032" s="123" t="e">
        <f>VLOOKUP(E2032,'Billing Type Category'!A:C,3,0)*$L2032</f>
        <v>#N/A</v>
      </c>
      <c r="P2032" s="123" t="e">
        <f>VLOOKUP($J2032,'Material category'!B:F,5,FALSE)*O2032</f>
        <v>#N/A</v>
      </c>
      <c r="Q2032" s="123" t="e">
        <f t="shared" si="155"/>
        <v>#N/A</v>
      </c>
      <c r="R2032" s="6" t="e">
        <f>VLOOKUP(E2032,'Billing Type Category'!A:C,3,0)*M2032</f>
        <v>#N/A</v>
      </c>
      <c r="S2032" s="6" t="e">
        <f>VLOOKUP($J2032,'Material category'!B:F,4,FALSE)*O2032</f>
        <v>#N/A</v>
      </c>
      <c r="T2032" s="6" t="e">
        <f t="shared" si="156"/>
        <v>#N/A</v>
      </c>
      <c r="U2032" s="6" t="e">
        <f t="shared" si="157"/>
        <v>#N/A</v>
      </c>
      <c r="V2032" s="2" t="e">
        <f>VLOOKUP($J2032,'Material category'!B:D,3,0)</f>
        <v>#N/A</v>
      </c>
      <c r="W2032" s="2" t="e">
        <f>VLOOKUP(G2032,'Cust Category'!A:C,3,0)</f>
        <v>#N/A</v>
      </c>
      <c r="X2032" s="2" t="e">
        <f>VLOOKUP(G2032,'Cust Category'!A:C,2,0)</f>
        <v>#N/A</v>
      </c>
      <c r="Y2032" s="31" t="e">
        <f t="shared" si="158"/>
        <v>#N/A</v>
      </c>
      <c r="Z2032" t="e">
        <f t="shared" si="159"/>
        <v>#N/A</v>
      </c>
    </row>
    <row r="2033" spans="1:26" hidden="1">
      <c r="A2033" s="179"/>
      <c r="B2033" s="178"/>
      <c r="C2033" s="178"/>
      <c r="D2033" s="178"/>
      <c r="E2033" s="178"/>
      <c r="F2033" s="178"/>
      <c r="G2033" s="178"/>
      <c r="H2033" s="178"/>
      <c r="I2033" s="178"/>
      <c r="J2033" s="178"/>
      <c r="K2033" s="178"/>
      <c r="L2033" s="180"/>
      <c r="M2033" s="181"/>
      <c r="N2033" s="2" t="e">
        <f>VLOOKUP($J2033,'Material category'!B:D,2,0)</f>
        <v>#N/A</v>
      </c>
      <c r="O2033" s="123" t="e">
        <f>VLOOKUP(E2033,'Billing Type Category'!A:C,3,0)*$L2033</f>
        <v>#N/A</v>
      </c>
      <c r="P2033" s="123" t="e">
        <f>VLOOKUP($J2033,'Material category'!B:F,5,FALSE)*O2033</f>
        <v>#N/A</v>
      </c>
      <c r="Q2033" s="123" t="e">
        <f t="shared" si="155"/>
        <v>#N/A</v>
      </c>
      <c r="R2033" s="6" t="e">
        <f>VLOOKUP(E2033,'Billing Type Category'!A:C,3,0)*M2033</f>
        <v>#N/A</v>
      </c>
      <c r="S2033" s="6" t="e">
        <f>VLOOKUP($J2033,'Material category'!B:F,4,FALSE)*O2033</f>
        <v>#N/A</v>
      </c>
      <c r="T2033" s="6" t="e">
        <f t="shared" si="156"/>
        <v>#N/A</v>
      </c>
      <c r="U2033" s="6" t="e">
        <f t="shared" si="157"/>
        <v>#N/A</v>
      </c>
      <c r="V2033" s="2" t="e">
        <f>VLOOKUP($J2033,'Material category'!B:D,3,0)</f>
        <v>#N/A</v>
      </c>
      <c r="W2033" s="2" t="e">
        <f>VLOOKUP(G2033,'Cust Category'!A:C,3,0)</f>
        <v>#N/A</v>
      </c>
      <c r="X2033" s="2" t="e">
        <f>VLOOKUP(G2033,'Cust Category'!A:C,2,0)</f>
        <v>#N/A</v>
      </c>
      <c r="Y2033" s="31" t="e">
        <f t="shared" si="158"/>
        <v>#N/A</v>
      </c>
      <c r="Z2033" t="e">
        <f t="shared" si="159"/>
        <v>#N/A</v>
      </c>
    </row>
    <row r="2034" spans="1:26" hidden="1">
      <c r="A2034" s="179"/>
      <c r="B2034" s="178"/>
      <c r="C2034" s="178"/>
      <c r="D2034" s="178"/>
      <c r="E2034" s="178"/>
      <c r="F2034" s="178"/>
      <c r="G2034" s="178"/>
      <c r="H2034" s="178"/>
      <c r="I2034" s="178"/>
      <c r="J2034" s="178"/>
      <c r="K2034" s="178"/>
      <c r="L2034" s="180"/>
      <c r="M2034" s="181"/>
      <c r="N2034" s="2" t="e">
        <f>VLOOKUP($J2034,'Material category'!B:D,2,0)</f>
        <v>#N/A</v>
      </c>
      <c r="O2034" s="123" t="e">
        <f>VLOOKUP(E2034,'Billing Type Category'!A:C,3,0)*$L2034</f>
        <v>#N/A</v>
      </c>
      <c r="P2034" s="123" t="e">
        <f>VLOOKUP($J2034,'Material category'!B:F,5,FALSE)*O2034</f>
        <v>#N/A</v>
      </c>
      <c r="Q2034" s="123" t="e">
        <f t="shared" si="155"/>
        <v>#N/A</v>
      </c>
      <c r="R2034" s="6" t="e">
        <f>VLOOKUP(E2034,'Billing Type Category'!A:C,3,0)*M2034</f>
        <v>#N/A</v>
      </c>
      <c r="S2034" s="6" t="e">
        <f>VLOOKUP($J2034,'Material category'!B:F,4,FALSE)*O2034</f>
        <v>#N/A</v>
      </c>
      <c r="T2034" s="6" t="e">
        <f t="shared" si="156"/>
        <v>#N/A</v>
      </c>
      <c r="U2034" s="6" t="e">
        <f t="shared" si="157"/>
        <v>#N/A</v>
      </c>
      <c r="V2034" s="2" t="e">
        <f>VLOOKUP($J2034,'Material category'!B:D,3,0)</f>
        <v>#N/A</v>
      </c>
      <c r="W2034" s="2" t="e">
        <f>VLOOKUP(G2034,'Cust Category'!A:C,3,0)</f>
        <v>#N/A</v>
      </c>
      <c r="X2034" s="2" t="e">
        <f>VLOOKUP(G2034,'Cust Category'!A:C,2,0)</f>
        <v>#N/A</v>
      </c>
      <c r="Y2034" s="31" t="e">
        <f t="shared" si="158"/>
        <v>#N/A</v>
      </c>
      <c r="Z2034" t="e">
        <f t="shared" si="159"/>
        <v>#N/A</v>
      </c>
    </row>
    <row r="2035" spans="1:26" hidden="1">
      <c r="A2035" s="179"/>
      <c r="B2035" s="178"/>
      <c r="C2035" s="178"/>
      <c r="D2035" s="178"/>
      <c r="E2035" s="178"/>
      <c r="F2035" s="178"/>
      <c r="G2035" s="178"/>
      <c r="H2035" s="178"/>
      <c r="I2035" s="178"/>
      <c r="J2035" s="178"/>
      <c r="K2035" s="178"/>
      <c r="L2035" s="180"/>
      <c r="M2035" s="181"/>
      <c r="N2035" s="2" t="e">
        <f>VLOOKUP($J2035,'Material category'!B:D,2,0)</f>
        <v>#N/A</v>
      </c>
      <c r="O2035" s="123" t="e">
        <f>VLOOKUP(E2035,'Billing Type Category'!A:C,3,0)*$L2035</f>
        <v>#N/A</v>
      </c>
      <c r="P2035" s="123" t="e">
        <f>VLOOKUP($J2035,'Material category'!B:F,5,FALSE)*O2035</f>
        <v>#N/A</v>
      </c>
      <c r="Q2035" s="123" t="e">
        <f t="shared" si="155"/>
        <v>#N/A</v>
      </c>
      <c r="R2035" s="6" t="e">
        <f>VLOOKUP(E2035,'Billing Type Category'!A:C,3,0)*M2035</f>
        <v>#N/A</v>
      </c>
      <c r="S2035" s="6" t="e">
        <f>VLOOKUP($J2035,'Material category'!B:F,4,FALSE)*O2035</f>
        <v>#N/A</v>
      </c>
      <c r="T2035" s="6" t="e">
        <f t="shared" si="156"/>
        <v>#N/A</v>
      </c>
      <c r="U2035" s="6" t="e">
        <f t="shared" si="157"/>
        <v>#N/A</v>
      </c>
      <c r="V2035" s="2" t="e">
        <f>VLOOKUP($J2035,'Material category'!B:D,3,0)</f>
        <v>#N/A</v>
      </c>
      <c r="W2035" s="2" t="e">
        <f>VLOOKUP(G2035,'Cust Category'!A:C,3,0)</f>
        <v>#N/A</v>
      </c>
      <c r="X2035" s="2" t="e">
        <f>VLOOKUP(G2035,'Cust Category'!A:C,2,0)</f>
        <v>#N/A</v>
      </c>
      <c r="Y2035" s="31" t="e">
        <f t="shared" si="158"/>
        <v>#N/A</v>
      </c>
      <c r="Z2035" t="e">
        <f t="shared" si="159"/>
        <v>#N/A</v>
      </c>
    </row>
    <row r="2036" spans="1:26" hidden="1">
      <c r="A2036" s="179"/>
      <c r="B2036" s="178"/>
      <c r="C2036" s="178"/>
      <c r="D2036" s="178"/>
      <c r="E2036" s="178"/>
      <c r="F2036" s="178"/>
      <c r="G2036" s="178"/>
      <c r="H2036" s="178"/>
      <c r="I2036" s="178"/>
      <c r="J2036" s="178"/>
      <c r="K2036" s="178"/>
      <c r="L2036" s="180"/>
      <c r="M2036" s="181"/>
      <c r="N2036" s="2" t="e">
        <f>VLOOKUP($J2036,'Material category'!B:D,2,0)</f>
        <v>#N/A</v>
      </c>
      <c r="O2036" s="123" t="e">
        <f>VLOOKUP(E2036,'Billing Type Category'!A:C,3,0)*$L2036</f>
        <v>#N/A</v>
      </c>
      <c r="P2036" s="123" t="e">
        <f>VLOOKUP($J2036,'Material category'!B:F,5,FALSE)*O2036</f>
        <v>#N/A</v>
      </c>
      <c r="Q2036" s="123" t="e">
        <f t="shared" si="155"/>
        <v>#N/A</v>
      </c>
      <c r="R2036" s="6" t="e">
        <f>VLOOKUP(E2036,'Billing Type Category'!A:C,3,0)*M2036</f>
        <v>#N/A</v>
      </c>
      <c r="S2036" s="6" t="e">
        <f>VLOOKUP($J2036,'Material category'!B:F,4,FALSE)*O2036</f>
        <v>#N/A</v>
      </c>
      <c r="T2036" s="6" t="e">
        <f t="shared" si="156"/>
        <v>#N/A</v>
      </c>
      <c r="U2036" s="6" t="e">
        <f t="shared" si="157"/>
        <v>#N/A</v>
      </c>
      <c r="V2036" s="2" t="e">
        <f>VLOOKUP($J2036,'Material category'!B:D,3,0)</f>
        <v>#N/A</v>
      </c>
      <c r="W2036" s="2" t="e">
        <f>VLOOKUP(G2036,'Cust Category'!A:C,3,0)</f>
        <v>#N/A</v>
      </c>
      <c r="X2036" s="2" t="e">
        <f>VLOOKUP(G2036,'Cust Category'!A:C,2,0)</f>
        <v>#N/A</v>
      </c>
      <c r="Y2036" s="31" t="e">
        <f t="shared" si="158"/>
        <v>#N/A</v>
      </c>
      <c r="Z2036" t="e">
        <f t="shared" si="159"/>
        <v>#N/A</v>
      </c>
    </row>
    <row r="2037" spans="1:26" hidden="1">
      <c r="A2037" s="179"/>
      <c r="B2037" s="178"/>
      <c r="C2037" s="178"/>
      <c r="D2037" s="178"/>
      <c r="E2037" s="178"/>
      <c r="F2037" s="178"/>
      <c r="G2037" s="178"/>
      <c r="H2037" s="178"/>
      <c r="I2037" s="178"/>
      <c r="J2037" s="178"/>
      <c r="K2037" s="178"/>
      <c r="L2037" s="180"/>
      <c r="M2037" s="181"/>
      <c r="N2037" s="2" t="e">
        <f>VLOOKUP($J2037,'Material category'!B:D,2,0)</f>
        <v>#N/A</v>
      </c>
      <c r="O2037" s="123" t="e">
        <f>VLOOKUP(E2037,'Billing Type Category'!A:C,3,0)*$L2037</f>
        <v>#N/A</v>
      </c>
      <c r="P2037" s="123" t="e">
        <f>VLOOKUP($J2037,'Material category'!B:F,5,FALSE)*O2037</f>
        <v>#N/A</v>
      </c>
      <c r="Q2037" s="123" t="e">
        <f t="shared" si="155"/>
        <v>#N/A</v>
      </c>
      <c r="R2037" s="6" t="e">
        <f>VLOOKUP(E2037,'Billing Type Category'!A:C,3,0)*M2037</f>
        <v>#N/A</v>
      </c>
      <c r="S2037" s="6" t="e">
        <f>VLOOKUP($J2037,'Material category'!B:F,4,FALSE)*O2037</f>
        <v>#N/A</v>
      </c>
      <c r="T2037" s="6" t="e">
        <f t="shared" si="156"/>
        <v>#N/A</v>
      </c>
      <c r="U2037" s="6" t="e">
        <f t="shared" si="157"/>
        <v>#N/A</v>
      </c>
      <c r="V2037" s="2" t="e">
        <f>VLOOKUP($J2037,'Material category'!B:D,3,0)</f>
        <v>#N/A</v>
      </c>
      <c r="W2037" s="2" t="e">
        <f>VLOOKUP(G2037,'Cust Category'!A:C,3,0)</f>
        <v>#N/A</v>
      </c>
      <c r="X2037" s="2" t="e">
        <f>VLOOKUP(G2037,'Cust Category'!A:C,2,0)</f>
        <v>#N/A</v>
      </c>
      <c r="Y2037" s="31" t="e">
        <f t="shared" si="158"/>
        <v>#N/A</v>
      </c>
      <c r="Z2037" t="e">
        <f t="shared" si="159"/>
        <v>#N/A</v>
      </c>
    </row>
    <row r="2038" spans="1:26" hidden="1">
      <c r="A2038" s="179"/>
      <c r="B2038" s="178"/>
      <c r="C2038" s="178"/>
      <c r="D2038" s="178"/>
      <c r="E2038" s="178"/>
      <c r="F2038" s="178"/>
      <c r="G2038" s="178"/>
      <c r="H2038" s="178"/>
      <c r="I2038" s="178"/>
      <c r="J2038" s="178"/>
      <c r="K2038" s="178"/>
      <c r="L2038" s="180"/>
      <c r="M2038" s="181"/>
      <c r="N2038" s="2" t="e">
        <f>VLOOKUP($J2038,'Material category'!B:D,2,0)</f>
        <v>#N/A</v>
      </c>
      <c r="O2038" s="123" t="e">
        <f>VLOOKUP(E2038,'Billing Type Category'!A:C,3,0)*$L2038</f>
        <v>#N/A</v>
      </c>
      <c r="P2038" s="123" t="e">
        <f>VLOOKUP($J2038,'Material category'!B:F,5,FALSE)*O2038</f>
        <v>#N/A</v>
      </c>
      <c r="Q2038" s="123" t="e">
        <f t="shared" si="155"/>
        <v>#N/A</v>
      </c>
      <c r="R2038" s="6" t="e">
        <f>VLOOKUP(E2038,'Billing Type Category'!A:C,3,0)*M2038</f>
        <v>#N/A</v>
      </c>
      <c r="S2038" s="6" t="e">
        <f>VLOOKUP($J2038,'Material category'!B:F,4,FALSE)*O2038</f>
        <v>#N/A</v>
      </c>
      <c r="T2038" s="6" t="e">
        <f t="shared" si="156"/>
        <v>#N/A</v>
      </c>
      <c r="U2038" s="6" t="e">
        <f t="shared" si="157"/>
        <v>#N/A</v>
      </c>
      <c r="V2038" s="2" t="e">
        <f>VLOOKUP($J2038,'Material category'!B:D,3,0)</f>
        <v>#N/A</v>
      </c>
      <c r="W2038" s="2" t="e">
        <f>VLOOKUP(G2038,'Cust Category'!A:C,3,0)</f>
        <v>#N/A</v>
      </c>
      <c r="X2038" s="2" t="e">
        <f>VLOOKUP(G2038,'Cust Category'!A:C,2,0)</f>
        <v>#N/A</v>
      </c>
      <c r="Y2038" s="31" t="e">
        <f t="shared" si="158"/>
        <v>#N/A</v>
      </c>
      <c r="Z2038" t="e">
        <f t="shared" si="159"/>
        <v>#N/A</v>
      </c>
    </row>
    <row r="2039" spans="1:26" hidden="1">
      <c r="A2039" s="179"/>
      <c r="B2039" s="178"/>
      <c r="C2039" s="178"/>
      <c r="D2039" s="178"/>
      <c r="E2039" s="178"/>
      <c r="F2039" s="178"/>
      <c r="G2039" s="178"/>
      <c r="H2039" s="178"/>
      <c r="I2039" s="178"/>
      <c r="J2039" s="178"/>
      <c r="K2039" s="178"/>
      <c r="L2039" s="180"/>
      <c r="M2039" s="181"/>
      <c r="N2039" s="2" t="e">
        <f>VLOOKUP($J2039,'Material category'!B:D,2,0)</f>
        <v>#N/A</v>
      </c>
      <c r="O2039" s="123" t="e">
        <f>VLOOKUP(E2039,'Billing Type Category'!A:C,3,0)*$L2039</f>
        <v>#N/A</v>
      </c>
      <c r="P2039" s="123" t="e">
        <f>VLOOKUP($J2039,'Material category'!B:F,5,FALSE)*O2039</f>
        <v>#N/A</v>
      </c>
      <c r="Q2039" s="123" t="e">
        <f t="shared" si="155"/>
        <v>#N/A</v>
      </c>
      <c r="R2039" s="6" t="e">
        <f>VLOOKUP(E2039,'Billing Type Category'!A:C,3,0)*M2039</f>
        <v>#N/A</v>
      </c>
      <c r="S2039" s="6" t="e">
        <f>VLOOKUP($J2039,'Material category'!B:F,4,FALSE)*O2039</f>
        <v>#N/A</v>
      </c>
      <c r="T2039" s="6" t="e">
        <f t="shared" si="156"/>
        <v>#N/A</v>
      </c>
      <c r="U2039" s="6" t="e">
        <f t="shared" si="157"/>
        <v>#N/A</v>
      </c>
      <c r="V2039" s="2" t="e">
        <f>VLOOKUP($J2039,'Material category'!B:D,3,0)</f>
        <v>#N/A</v>
      </c>
      <c r="W2039" s="2" t="e">
        <f>VLOOKUP(G2039,'Cust Category'!A:C,3,0)</f>
        <v>#N/A</v>
      </c>
      <c r="X2039" s="2" t="e">
        <f>VLOOKUP(G2039,'Cust Category'!A:C,2,0)</f>
        <v>#N/A</v>
      </c>
      <c r="Y2039" s="31" t="e">
        <f t="shared" si="158"/>
        <v>#N/A</v>
      </c>
      <c r="Z2039" t="e">
        <f t="shared" si="159"/>
        <v>#N/A</v>
      </c>
    </row>
    <row r="2040" spans="1:26" hidden="1">
      <c r="A2040" s="179"/>
      <c r="B2040" s="178"/>
      <c r="C2040" s="178"/>
      <c r="D2040" s="178"/>
      <c r="E2040" s="178"/>
      <c r="F2040" s="178"/>
      <c r="G2040" s="178"/>
      <c r="H2040" s="178"/>
      <c r="I2040" s="178"/>
      <c r="J2040" s="178"/>
      <c r="K2040" s="178"/>
      <c r="L2040" s="180"/>
      <c r="M2040" s="181"/>
      <c r="N2040" s="2" t="e">
        <f>VLOOKUP($J2040,'Material category'!B:D,2,0)</f>
        <v>#N/A</v>
      </c>
      <c r="O2040" s="123" t="e">
        <f>VLOOKUP(E2040,'Billing Type Category'!A:C,3,0)*$L2040</f>
        <v>#N/A</v>
      </c>
      <c r="P2040" s="123" t="e">
        <f>VLOOKUP($J2040,'Material category'!B:F,5,FALSE)*O2040</f>
        <v>#N/A</v>
      </c>
      <c r="Q2040" s="123" t="e">
        <f t="shared" si="155"/>
        <v>#N/A</v>
      </c>
      <c r="R2040" s="6" t="e">
        <f>VLOOKUP(E2040,'Billing Type Category'!A:C,3,0)*M2040</f>
        <v>#N/A</v>
      </c>
      <c r="S2040" s="6" t="e">
        <f>VLOOKUP($J2040,'Material category'!B:F,4,FALSE)*O2040</f>
        <v>#N/A</v>
      </c>
      <c r="T2040" s="6" t="e">
        <f t="shared" si="156"/>
        <v>#N/A</v>
      </c>
      <c r="U2040" s="6" t="e">
        <f t="shared" si="157"/>
        <v>#N/A</v>
      </c>
      <c r="V2040" s="2" t="e">
        <f>VLOOKUP($J2040,'Material category'!B:D,3,0)</f>
        <v>#N/A</v>
      </c>
      <c r="W2040" s="2" t="e">
        <f>VLOOKUP(G2040,'Cust Category'!A:C,3,0)</f>
        <v>#N/A</v>
      </c>
      <c r="X2040" s="2" t="e">
        <f>VLOOKUP(G2040,'Cust Category'!A:C,2,0)</f>
        <v>#N/A</v>
      </c>
      <c r="Y2040" s="31" t="e">
        <f t="shared" si="158"/>
        <v>#N/A</v>
      </c>
      <c r="Z2040" t="e">
        <f t="shared" si="159"/>
        <v>#N/A</v>
      </c>
    </row>
    <row r="2041" spans="1:26" hidden="1">
      <c r="A2041" s="179"/>
      <c r="B2041" s="178"/>
      <c r="C2041" s="178"/>
      <c r="D2041" s="178"/>
      <c r="E2041" s="178"/>
      <c r="F2041" s="178"/>
      <c r="G2041" s="178"/>
      <c r="H2041" s="178"/>
      <c r="I2041" s="178"/>
      <c r="J2041" s="178"/>
      <c r="K2041" s="178"/>
      <c r="L2041" s="180"/>
      <c r="M2041" s="181"/>
      <c r="N2041" s="2" t="e">
        <f>VLOOKUP($J2041,'Material category'!B:D,2,0)</f>
        <v>#N/A</v>
      </c>
      <c r="O2041" s="123" t="e">
        <f>VLOOKUP(E2041,'Billing Type Category'!A:C,3,0)*$L2041</f>
        <v>#N/A</v>
      </c>
      <c r="P2041" s="123" t="e">
        <f>VLOOKUP($J2041,'Material category'!B:F,5,FALSE)*O2041</f>
        <v>#N/A</v>
      </c>
      <c r="Q2041" s="123" t="e">
        <f t="shared" si="155"/>
        <v>#N/A</v>
      </c>
      <c r="R2041" s="6" t="e">
        <f>VLOOKUP(E2041,'Billing Type Category'!A:C,3,0)*M2041</f>
        <v>#N/A</v>
      </c>
      <c r="S2041" s="6" t="e">
        <f>VLOOKUP($J2041,'Material category'!B:F,4,FALSE)*O2041</f>
        <v>#N/A</v>
      </c>
      <c r="T2041" s="6" t="e">
        <f t="shared" si="156"/>
        <v>#N/A</v>
      </c>
      <c r="U2041" s="6" t="e">
        <f t="shared" si="157"/>
        <v>#N/A</v>
      </c>
      <c r="V2041" s="2" t="e">
        <f>VLOOKUP($J2041,'Material category'!B:D,3,0)</f>
        <v>#N/A</v>
      </c>
      <c r="W2041" s="2" t="e">
        <f>VLOOKUP(G2041,'Cust Category'!A:C,3,0)</f>
        <v>#N/A</v>
      </c>
      <c r="X2041" s="2" t="e">
        <f>VLOOKUP(G2041,'Cust Category'!A:C,2,0)</f>
        <v>#N/A</v>
      </c>
      <c r="Y2041" s="31" t="e">
        <f t="shared" si="158"/>
        <v>#N/A</v>
      </c>
      <c r="Z2041" t="e">
        <f t="shared" si="159"/>
        <v>#N/A</v>
      </c>
    </row>
    <row r="2042" spans="1:26" hidden="1">
      <c r="A2042" s="179"/>
      <c r="B2042" s="178"/>
      <c r="C2042" s="178"/>
      <c r="D2042" s="178"/>
      <c r="E2042" s="178"/>
      <c r="F2042" s="178"/>
      <c r="G2042" s="178"/>
      <c r="H2042" s="178"/>
      <c r="I2042" s="178"/>
      <c r="J2042" s="178"/>
      <c r="K2042" s="178"/>
      <c r="L2042" s="180"/>
      <c r="M2042" s="181"/>
      <c r="N2042" s="2" t="e">
        <f>VLOOKUP($J2042,'Material category'!B:D,2,0)</f>
        <v>#N/A</v>
      </c>
      <c r="O2042" s="123" t="e">
        <f>VLOOKUP(E2042,'Billing Type Category'!A:C,3,0)*$L2042</f>
        <v>#N/A</v>
      </c>
      <c r="P2042" s="123" t="e">
        <f>VLOOKUP($J2042,'Material category'!B:F,5,FALSE)*O2042</f>
        <v>#N/A</v>
      </c>
      <c r="Q2042" s="123" t="e">
        <f t="shared" si="155"/>
        <v>#N/A</v>
      </c>
      <c r="R2042" s="6" t="e">
        <f>VLOOKUP(E2042,'Billing Type Category'!A:C,3,0)*M2042</f>
        <v>#N/A</v>
      </c>
      <c r="S2042" s="6" t="e">
        <f>VLOOKUP($J2042,'Material category'!B:F,4,FALSE)*O2042</f>
        <v>#N/A</v>
      </c>
      <c r="T2042" s="6" t="e">
        <f t="shared" si="156"/>
        <v>#N/A</v>
      </c>
      <c r="U2042" s="6" t="e">
        <f t="shared" si="157"/>
        <v>#N/A</v>
      </c>
      <c r="V2042" s="2" t="e">
        <f>VLOOKUP($J2042,'Material category'!B:D,3,0)</f>
        <v>#N/A</v>
      </c>
      <c r="W2042" s="2" t="e">
        <f>VLOOKUP(G2042,'Cust Category'!A:C,3,0)</f>
        <v>#N/A</v>
      </c>
      <c r="X2042" s="2" t="e">
        <f>VLOOKUP(G2042,'Cust Category'!A:C,2,0)</f>
        <v>#N/A</v>
      </c>
      <c r="Y2042" s="31" t="e">
        <f t="shared" si="158"/>
        <v>#N/A</v>
      </c>
      <c r="Z2042" t="e">
        <f t="shared" si="159"/>
        <v>#N/A</v>
      </c>
    </row>
    <row r="2043" spans="1:26" hidden="1">
      <c r="A2043" s="179"/>
      <c r="B2043" s="178"/>
      <c r="C2043" s="178"/>
      <c r="D2043" s="178"/>
      <c r="E2043" s="178"/>
      <c r="F2043" s="178"/>
      <c r="G2043" s="178"/>
      <c r="H2043" s="178"/>
      <c r="I2043" s="178"/>
      <c r="J2043" s="178"/>
      <c r="K2043" s="178"/>
      <c r="L2043" s="180"/>
      <c r="M2043" s="181"/>
      <c r="N2043" s="2" t="e">
        <f>VLOOKUP($J2043,'Material category'!B:D,2,0)</f>
        <v>#N/A</v>
      </c>
      <c r="O2043" s="123" t="e">
        <f>VLOOKUP(E2043,'Billing Type Category'!A:C,3,0)*$L2043</f>
        <v>#N/A</v>
      </c>
      <c r="P2043" s="123" t="e">
        <f>VLOOKUP($J2043,'Material category'!B:F,5,FALSE)*O2043</f>
        <v>#N/A</v>
      </c>
      <c r="Q2043" s="123" t="e">
        <f t="shared" si="155"/>
        <v>#N/A</v>
      </c>
      <c r="R2043" s="6" t="e">
        <f>VLOOKUP(E2043,'Billing Type Category'!A:C,3,0)*M2043</f>
        <v>#N/A</v>
      </c>
      <c r="S2043" s="6" t="e">
        <f>VLOOKUP($J2043,'Material category'!B:F,4,FALSE)*O2043</f>
        <v>#N/A</v>
      </c>
      <c r="T2043" s="6" t="e">
        <f t="shared" si="156"/>
        <v>#N/A</v>
      </c>
      <c r="U2043" s="6" t="e">
        <f t="shared" si="157"/>
        <v>#N/A</v>
      </c>
      <c r="V2043" s="2" t="e">
        <f>VLOOKUP($J2043,'Material category'!B:D,3,0)</f>
        <v>#N/A</v>
      </c>
      <c r="W2043" s="2" t="e">
        <f>VLOOKUP(G2043,'Cust Category'!A:C,3,0)</f>
        <v>#N/A</v>
      </c>
      <c r="X2043" s="2" t="e">
        <f>VLOOKUP(G2043,'Cust Category'!A:C,2,0)</f>
        <v>#N/A</v>
      </c>
      <c r="Y2043" s="31" t="e">
        <f t="shared" si="158"/>
        <v>#N/A</v>
      </c>
      <c r="Z2043" t="e">
        <f t="shared" si="159"/>
        <v>#N/A</v>
      </c>
    </row>
    <row r="2044" spans="1:26" hidden="1">
      <c r="A2044" s="179"/>
      <c r="B2044" s="178"/>
      <c r="C2044" s="178"/>
      <c r="D2044" s="178"/>
      <c r="E2044" s="178"/>
      <c r="F2044" s="178"/>
      <c r="G2044" s="178"/>
      <c r="H2044" s="178"/>
      <c r="I2044" s="178"/>
      <c r="J2044" s="178"/>
      <c r="K2044" s="178"/>
      <c r="L2044" s="180"/>
      <c r="M2044" s="181"/>
      <c r="N2044" s="2" t="e">
        <f>VLOOKUP($J2044,'Material category'!B:D,2,0)</f>
        <v>#N/A</v>
      </c>
      <c r="O2044" s="123" t="e">
        <f>VLOOKUP(E2044,'Billing Type Category'!A:C,3,0)*$L2044</f>
        <v>#N/A</v>
      </c>
      <c r="P2044" s="123" t="e">
        <f>VLOOKUP($J2044,'Material category'!B:F,5,FALSE)*O2044</f>
        <v>#N/A</v>
      </c>
      <c r="Q2044" s="123" t="e">
        <f t="shared" si="155"/>
        <v>#N/A</v>
      </c>
      <c r="R2044" s="6" t="e">
        <f>VLOOKUP(E2044,'Billing Type Category'!A:C,3,0)*M2044</f>
        <v>#N/A</v>
      </c>
      <c r="S2044" s="6" t="e">
        <f>VLOOKUP($J2044,'Material category'!B:F,4,FALSE)*O2044</f>
        <v>#N/A</v>
      </c>
      <c r="T2044" s="6" t="e">
        <f t="shared" si="156"/>
        <v>#N/A</v>
      </c>
      <c r="U2044" s="6" t="e">
        <f t="shared" si="157"/>
        <v>#N/A</v>
      </c>
      <c r="V2044" s="2" t="e">
        <f>VLOOKUP($J2044,'Material category'!B:D,3,0)</f>
        <v>#N/A</v>
      </c>
      <c r="W2044" s="2" t="e">
        <f>VLOOKUP(G2044,'Cust Category'!A:C,3,0)</f>
        <v>#N/A</v>
      </c>
      <c r="X2044" s="2" t="e">
        <f>VLOOKUP(G2044,'Cust Category'!A:C,2,0)</f>
        <v>#N/A</v>
      </c>
      <c r="Y2044" s="31" t="e">
        <f t="shared" si="158"/>
        <v>#N/A</v>
      </c>
      <c r="Z2044" t="e">
        <f t="shared" si="159"/>
        <v>#N/A</v>
      </c>
    </row>
    <row r="2045" spans="1:26" hidden="1">
      <c r="A2045" s="179"/>
      <c r="B2045" s="178"/>
      <c r="C2045" s="178"/>
      <c r="D2045" s="178"/>
      <c r="E2045" s="178"/>
      <c r="F2045" s="178"/>
      <c r="G2045" s="178"/>
      <c r="H2045" s="178"/>
      <c r="I2045" s="178"/>
      <c r="J2045" s="178"/>
      <c r="K2045" s="178"/>
      <c r="L2045" s="180"/>
      <c r="M2045" s="181"/>
      <c r="N2045" s="2" t="e">
        <f>VLOOKUP($J2045,'Material category'!B:D,2,0)</f>
        <v>#N/A</v>
      </c>
      <c r="O2045" s="123" t="e">
        <f>VLOOKUP(E2045,'Billing Type Category'!A:C,3,0)*$L2045</f>
        <v>#N/A</v>
      </c>
      <c r="P2045" s="123" t="e">
        <f>VLOOKUP($J2045,'Material category'!B:F,5,FALSE)*O2045</f>
        <v>#N/A</v>
      </c>
      <c r="Q2045" s="123" t="e">
        <f t="shared" si="155"/>
        <v>#N/A</v>
      </c>
      <c r="R2045" s="6" t="e">
        <f>VLOOKUP(E2045,'Billing Type Category'!A:C,3,0)*M2045</f>
        <v>#N/A</v>
      </c>
      <c r="S2045" s="6" t="e">
        <f>VLOOKUP($J2045,'Material category'!B:F,4,FALSE)*O2045</f>
        <v>#N/A</v>
      </c>
      <c r="T2045" s="6" t="e">
        <f t="shared" si="156"/>
        <v>#N/A</v>
      </c>
      <c r="U2045" s="6" t="e">
        <f t="shared" si="157"/>
        <v>#N/A</v>
      </c>
      <c r="V2045" s="2" t="e">
        <f>VLOOKUP($J2045,'Material category'!B:D,3,0)</f>
        <v>#N/A</v>
      </c>
      <c r="W2045" s="2" t="e">
        <f>VLOOKUP(G2045,'Cust Category'!A:C,3,0)</f>
        <v>#N/A</v>
      </c>
      <c r="X2045" s="2" t="e">
        <f>VLOOKUP(G2045,'Cust Category'!A:C,2,0)</f>
        <v>#N/A</v>
      </c>
      <c r="Y2045" s="31" t="e">
        <f t="shared" si="158"/>
        <v>#N/A</v>
      </c>
      <c r="Z2045" t="e">
        <f t="shared" si="159"/>
        <v>#N/A</v>
      </c>
    </row>
    <row r="2046" spans="1:26" hidden="1">
      <c r="A2046" s="179"/>
      <c r="B2046" s="178"/>
      <c r="C2046" s="178"/>
      <c r="D2046" s="178"/>
      <c r="E2046" s="178"/>
      <c r="F2046" s="178"/>
      <c r="G2046" s="178"/>
      <c r="H2046" s="178"/>
      <c r="I2046" s="178"/>
      <c r="J2046" s="178"/>
      <c r="K2046" s="178"/>
      <c r="L2046" s="180"/>
      <c r="M2046" s="181"/>
      <c r="N2046" s="2" t="e">
        <f>VLOOKUP($J2046,'Material category'!B:D,2,0)</f>
        <v>#N/A</v>
      </c>
      <c r="O2046" s="123" t="e">
        <f>VLOOKUP(E2046,'Billing Type Category'!A:C,3,0)*$L2046</f>
        <v>#N/A</v>
      </c>
      <c r="P2046" s="123" t="e">
        <f>VLOOKUP($J2046,'Material category'!B:F,5,FALSE)*O2046</f>
        <v>#N/A</v>
      </c>
      <c r="Q2046" s="123" t="e">
        <f t="shared" si="155"/>
        <v>#N/A</v>
      </c>
      <c r="R2046" s="6" t="e">
        <f>VLOOKUP(E2046,'Billing Type Category'!A:C,3,0)*M2046</f>
        <v>#N/A</v>
      </c>
      <c r="S2046" s="6" t="e">
        <f>VLOOKUP($J2046,'Material category'!B:F,4,FALSE)*O2046</f>
        <v>#N/A</v>
      </c>
      <c r="T2046" s="6" t="e">
        <f t="shared" si="156"/>
        <v>#N/A</v>
      </c>
      <c r="U2046" s="6" t="e">
        <f t="shared" si="157"/>
        <v>#N/A</v>
      </c>
      <c r="V2046" s="2" t="e">
        <f>VLOOKUP($J2046,'Material category'!B:D,3,0)</f>
        <v>#N/A</v>
      </c>
      <c r="W2046" s="2" t="e">
        <f>VLOOKUP(G2046,'Cust Category'!A:C,3,0)</f>
        <v>#N/A</v>
      </c>
      <c r="X2046" s="2" t="e">
        <f>VLOOKUP(G2046,'Cust Category'!A:C,2,0)</f>
        <v>#N/A</v>
      </c>
      <c r="Y2046" s="31" t="e">
        <f t="shared" si="158"/>
        <v>#N/A</v>
      </c>
      <c r="Z2046" t="e">
        <f t="shared" si="159"/>
        <v>#N/A</v>
      </c>
    </row>
    <row r="2047" spans="1:26" hidden="1">
      <c r="A2047" s="179"/>
      <c r="B2047" s="178"/>
      <c r="C2047" s="178"/>
      <c r="D2047" s="178"/>
      <c r="E2047" s="178"/>
      <c r="F2047" s="178"/>
      <c r="G2047" s="178"/>
      <c r="H2047" s="178"/>
      <c r="I2047" s="178"/>
      <c r="J2047" s="178"/>
      <c r="K2047" s="178"/>
      <c r="L2047" s="180"/>
      <c r="M2047" s="181"/>
      <c r="N2047" s="2" t="e">
        <f>VLOOKUP($J2047,'Material category'!B:D,2,0)</f>
        <v>#N/A</v>
      </c>
      <c r="O2047" s="123" t="e">
        <f>VLOOKUP(E2047,'Billing Type Category'!A:C,3,0)*$L2047</f>
        <v>#N/A</v>
      </c>
      <c r="P2047" s="123" t="e">
        <f>VLOOKUP($J2047,'Material category'!B:F,5,FALSE)*O2047</f>
        <v>#N/A</v>
      </c>
      <c r="Q2047" s="123" t="e">
        <f t="shared" si="155"/>
        <v>#N/A</v>
      </c>
      <c r="R2047" s="6" t="e">
        <f>VLOOKUP(E2047,'Billing Type Category'!A:C,3,0)*M2047</f>
        <v>#N/A</v>
      </c>
      <c r="S2047" s="6" t="e">
        <f>VLOOKUP($J2047,'Material category'!B:F,4,FALSE)*O2047</f>
        <v>#N/A</v>
      </c>
      <c r="T2047" s="6" t="e">
        <f t="shared" si="156"/>
        <v>#N/A</v>
      </c>
      <c r="U2047" s="6" t="e">
        <f t="shared" si="157"/>
        <v>#N/A</v>
      </c>
      <c r="V2047" s="2" t="e">
        <f>VLOOKUP($J2047,'Material category'!B:D,3,0)</f>
        <v>#N/A</v>
      </c>
      <c r="W2047" s="2" t="e">
        <f>VLOOKUP(G2047,'Cust Category'!A:C,3,0)</f>
        <v>#N/A</v>
      </c>
      <c r="X2047" s="2" t="e">
        <f>VLOOKUP(G2047,'Cust Category'!A:C,2,0)</f>
        <v>#N/A</v>
      </c>
      <c r="Y2047" s="31" t="e">
        <f t="shared" si="158"/>
        <v>#N/A</v>
      </c>
      <c r="Z2047" t="e">
        <f t="shared" si="159"/>
        <v>#N/A</v>
      </c>
    </row>
    <row r="2048" spans="1:26" hidden="1">
      <c r="A2048" s="179"/>
      <c r="B2048" s="178"/>
      <c r="C2048" s="178"/>
      <c r="D2048" s="178"/>
      <c r="E2048" s="178"/>
      <c r="F2048" s="178"/>
      <c r="G2048" s="178"/>
      <c r="H2048" s="178"/>
      <c r="I2048" s="178"/>
      <c r="J2048" s="178"/>
      <c r="K2048" s="178"/>
      <c r="L2048" s="180"/>
      <c r="M2048" s="181"/>
      <c r="N2048" s="2" t="e">
        <f>VLOOKUP($J2048,'Material category'!B:D,2,0)</f>
        <v>#N/A</v>
      </c>
      <c r="O2048" s="123" t="e">
        <f>VLOOKUP(E2048,'Billing Type Category'!A:C,3,0)*$L2048</f>
        <v>#N/A</v>
      </c>
      <c r="P2048" s="123" t="e">
        <f>VLOOKUP($J2048,'Material category'!B:F,5,FALSE)*O2048</f>
        <v>#N/A</v>
      </c>
      <c r="Q2048" s="123" t="e">
        <f t="shared" si="155"/>
        <v>#N/A</v>
      </c>
      <c r="R2048" s="6" t="e">
        <f>VLOOKUP(E2048,'Billing Type Category'!A:C,3,0)*M2048</f>
        <v>#N/A</v>
      </c>
      <c r="S2048" s="6" t="e">
        <f>VLOOKUP($J2048,'Material category'!B:F,4,FALSE)*O2048</f>
        <v>#N/A</v>
      </c>
      <c r="T2048" s="6" t="e">
        <f t="shared" si="156"/>
        <v>#N/A</v>
      </c>
      <c r="U2048" s="6" t="e">
        <f t="shared" si="157"/>
        <v>#N/A</v>
      </c>
      <c r="V2048" s="2" t="e">
        <f>VLOOKUP($J2048,'Material category'!B:D,3,0)</f>
        <v>#N/A</v>
      </c>
      <c r="W2048" s="2" t="e">
        <f>VLOOKUP(G2048,'Cust Category'!A:C,3,0)</f>
        <v>#N/A</v>
      </c>
      <c r="X2048" s="2" t="e">
        <f>VLOOKUP(G2048,'Cust Category'!A:C,2,0)</f>
        <v>#N/A</v>
      </c>
      <c r="Y2048" s="31" t="e">
        <f t="shared" si="158"/>
        <v>#N/A</v>
      </c>
      <c r="Z2048" t="e">
        <f t="shared" si="159"/>
        <v>#N/A</v>
      </c>
    </row>
    <row r="2049" spans="1:26" hidden="1">
      <c r="A2049" s="179"/>
      <c r="B2049" s="178"/>
      <c r="C2049" s="178"/>
      <c r="D2049" s="178"/>
      <c r="E2049" s="178"/>
      <c r="F2049" s="178"/>
      <c r="G2049" s="178"/>
      <c r="H2049" s="178"/>
      <c r="I2049" s="178"/>
      <c r="J2049" s="178"/>
      <c r="K2049" s="178"/>
      <c r="L2049" s="180"/>
      <c r="M2049" s="181"/>
      <c r="N2049" s="2" t="e">
        <f>VLOOKUP($J2049,'Material category'!B:D,2,0)</f>
        <v>#N/A</v>
      </c>
      <c r="O2049" s="123" t="e">
        <f>VLOOKUP(E2049,'Billing Type Category'!A:C,3,0)*$L2049</f>
        <v>#N/A</v>
      </c>
      <c r="P2049" s="123" t="e">
        <f>VLOOKUP($J2049,'Material category'!B:F,5,FALSE)*O2049</f>
        <v>#N/A</v>
      </c>
      <c r="Q2049" s="123" t="e">
        <f t="shared" si="155"/>
        <v>#N/A</v>
      </c>
      <c r="R2049" s="6" t="e">
        <f>VLOOKUP(E2049,'Billing Type Category'!A:C,3,0)*M2049</f>
        <v>#N/A</v>
      </c>
      <c r="S2049" s="6" t="e">
        <f>VLOOKUP($J2049,'Material category'!B:F,4,FALSE)*O2049</f>
        <v>#N/A</v>
      </c>
      <c r="T2049" s="6" t="e">
        <f t="shared" si="156"/>
        <v>#N/A</v>
      </c>
      <c r="U2049" s="6" t="e">
        <f t="shared" si="157"/>
        <v>#N/A</v>
      </c>
      <c r="V2049" s="2" t="e">
        <f>VLOOKUP($J2049,'Material category'!B:D,3,0)</f>
        <v>#N/A</v>
      </c>
      <c r="W2049" s="2" t="e">
        <f>VLOOKUP(G2049,'Cust Category'!A:C,3,0)</f>
        <v>#N/A</v>
      </c>
      <c r="X2049" s="2" t="e">
        <f>VLOOKUP(G2049,'Cust Category'!A:C,2,0)</f>
        <v>#N/A</v>
      </c>
      <c r="Y2049" s="31" t="e">
        <f t="shared" si="158"/>
        <v>#N/A</v>
      </c>
      <c r="Z2049" t="e">
        <f t="shared" si="159"/>
        <v>#N/A</v>
      </c>
    </row>
    <row r="2050" spans="1:26" hidden="1">
      <c r="A2050" s="179"/>
      <c r="B2050" s="178"/>
      <c r="C2050" s="178"/>
      <c r="D2050" s="178"/>
      <c r="E2050" s="178"/>
      <c r="F2050" s="178"/>
      <c r="G2050" s="178"/>
      <c r="H2050" s="178"/>
      <c r="I2050" s="178"/>
      <c r="J2050" s="178"/>
      <c r="K2050" s="178"/>
      <c r="L2050" s="180"/>
      <c r="M2050" s="181"/>
      <c r="N2050" s="2" t="e">
        <f>VLOOKUP($J2050,'Material category'!B:D,2,0)</f>
        <v>#N/A</v>
      </c>
      <c r="O2050" s="123" t="e">
        <f>VLOOKUP(E2050,'Billing Type Category'!A:C,3,0)*$L2050</f>
        <v>#N/A</v>
      </c>
      <c r="P2050" s="123" t="e">
        <f>VLOOKUP($J2050,'Material category'!B:F,5,FALSE)*O2050</f>
        <v>#N/A</v>
      </c>
      <c r="Q2050" s="123" t="e">
        <f t="shared" ref="Q2050:Q2113" si="160">P2050-R2050</f>
        <v>#N/A</v>
      </c>
      <c r="R2050" s="6" t="e">
        <f>VLOOKUP(E2050,'Billing Type Category'!A:C,3,0)*M2050</f>
        <v>#N/A</v>
      </c>
      <c r="S2050" s="6" t="e">
        <f>VLOOKUP($J2050,'Material category'!B:F,4,FALSE)*O2050</f>
        <v>#N/A</v>
      </c>
      <c r="T2050" s="6" t="e">
        <f t="shared" ref="T2050:T2113" si="161">S2050*7/107</f>
        <v>#N/A</v>
      </c>
      <c r="U2050" s="6" t="e">
        <f t="shared" ref="U2050:U2113" si="162">R2050+T2050</f>
        <v>#N/A</v>
      </c>
      <c r="V2050" s="2" t="e">
        <f>VLOOKUP($J2050,'Material category'!B:D,3,0)</f>
        <v>#N/A</v>
      </c>
      <c r="W2050" s="2" t="e">
        <f>VLOOKUP(G2050,'Cust Category'!A:C,3,0)</f>
        <v>#N/A</v>
      </c>
      <c r="X2050" s="2" t="e">
        <f>VLOOKUP(G2050,'Cust Category'!A:C,2,0)</f>
        <v>#N/A</v>
      </c>
      <c r="Y2050" s="31" t="e">
        <f t="shared" ref="Y2050:Y2113" si="163">P2050/O2050</f>
        <v>#N/A</v>
      </c>
      <c r="Z2050" t="e">
        <f t="shared" ref="Z2050:Z2113" si="164">S2050/O2050</f>
        <v>#N/A</v>
      </c>
    </row>
    <row r="2051" spans="1:26" hidden="1">
      <c r="A2051" s="179"/>
      <c r="B2051" s="178"/>
      <c r="C2051" s="178"/>
      <c r="D2051" s="178"/>
      <c r="E2051" s="178"/>
      <c r="F2051" s="178"/>
      <c r="G2051" s="178"/>
      <c r="H2051" s="178"/>
      <c r="I2051" s="178"/>
      <c r="J2051" s="178"/>
      <c r="K2051" s="178"/>
      <c r="L2051" s="180"/>
      <c r="M2051" s="181"/>
      <c r="N2051" s="2" t="e">
        <f>VLOOKUP($J2051,'Material category'!B:D,2,0)</f>
        <v>#N/A</v>
      </c>
      <c r="O2051" s="123" t="e">
        <f>VLOOKUP(E2051,'Billing Type Category'!A:C,3,0)*$L2051</f>
        <v>#N/A</v>
      </c>
      <c r="P2051" s="123" t="e">
        <f>VLOOKUP($J2051,'Material category'!B:F,5,FALSE)*O2051</f>
        <v>#N/A</v>
      </c>
      <c r="Q2051" s="123" t="e">
        <f t="shared" si="160"/>
        <v>#N/A</v>
      </c>
      <c r="R2051" s="6" t="e">
        <f>VLOOKUP(E2051,'Billing Type Category'!A:C,3,0)*M2051</f>
        <v>#N/A</v>
      </c>
      <c r="S2051" s="6" t="e">
        <f>VLOOKUP($J2051,'Material category'!B:F,4,FALSE)*O2051</f>
        <v>#N/A</v>
      </c>
      <c r="T2051" s="6" t="e">
        <f t="shared" si="161"/>
        <v>#N/A</v>
      </c>
      <c r="U2051" s="6" t="e">
        <f t="shared" si="162"/>
        <v>#N/A</v>
      </c>
      <c r="V2051" s="2" t="e">
        <f>VLOOKUP($J2051,'Material category'!B:D,3,0)</f>
        <v>#N/A</v>
      </c>
      <c r="W2051" s="2" t="e">
        <f>VLOOKUP(G2051,'Cust Category'!A:C,3,0)</f>
        <v>#N/A</v>
      </c>
      <c r="X2051" s="2" t="e">
        <f>VLOOKUP(G2051,'Cust Category'!A:C,2,0)</f>
        <v>#N/A</v>
      </c>
      <c r="Y2051" s="31" t="e">
        <f t="shared" si="163"/>
        <v>#N/A</v>
      </c>
      <c r="Z2051" t="e">
        <f t="shared" si="164"/>
        <v>#N/A</v>
      </c>
    </row>
    <row r="2052" spans="1:26" hidden="1">
      <c r="A2052" s="179"/>
      <c r="B2052" s="178"/>
      <c r="C2052" s="178"/>
      <c r="D2052" s="178"/>
      <c r="E2052" s="178"/>
      <c r="F2052" s="178"/>
      <c r="G2052" s="178"/>
      <c r="H2052" s="178"/>
      <c r="I2052" s="178"/>
      <c r="J2052" s="178"/>
      <c r="K2052" s="178"/>
      <c r="L2052" s="180"/>
      <c r="M2052" s="181"/>
      <c r="N2052" s="2" t="e">
        <f>VLOOKUP($J2052,'Material category'!B:D,2,0)</f>
        <v>#N/A</v>
      </c>
      <c r="O2052" s="123" t="e">
        <f>VLOOKUP(E2052,'Billing Type Category'!A:C,3,0)*$L2052</f>
        <v>#N/A</v>
      </c>
      <c r="P2052" s="123" t="e">
        <f>VLOOKUP($J2052,'Material category'!B:F,5,FALSE)*O2052</f>
        <v>#N/A</v>
      </c>
      <c r="Q2052" s="123" t="e">
        <f t="shared" si="160"/>
        <v>#N/A</v>
      </c>
      <c r="R2052" s="6" t="e">
        <f>VLOOKUP(E2052,'Billing Type Category'!A:C,3,0)*M2052</f>
        <v>#N/A</v>
      </c>
      <c r="S2052" s="6" t="e">
        <f>VLOOKUP($J2052,'Material category'!B:F,4,FALSE)*O2052</f>
        <v>#N/A</v>
      </c>
      <c r="T2052" s="6" t="e">
        <f t="shared" si="161"/>
        <v>#N/A</v>
      </c>
      <c r="U2052" s="6" t="e">
        <f t="shared" si="162"/>
        <v>#N/A</v>
      </c>
      <c r="V2052" s="2" t="e">
        <f>VLOOKUP($J2052,'Material category'!B:D,3,0)</f>
        <v>#N/A</v>
      </c>
      <c r="W2052" s="2" t="e">
        <f>VLOOKUP(G2052,'Cust Category'!A:C,3,0)</f>
        <v>#N/A</v>
      </c>
      <c r="X2052" s="2" t="e">
        <f>VLOOKUP(G2052,'Cust Category'!A:C,2,0)</f>
        <v>#N/A</v>
      </c>
      <c r="Y2052" s="31" t="e">
        <f t="shared" si="163"/>
        <v>#N/A</v>
      </c>
      <c r="Z2052" t="e">
        <f t="shared" si="164"/>
        <v>#N/A</v>
      </c>
    </row>
    <row r="2053" spans="1:26" hidden="1">
      <c r="A2053" s="179"/>
      <c r="B2053" s="178"/>
      <c r="C2053" s="178"/>
      <c r="D2053" s="178"/>
      <c r="E2053" s="178"/>
      <c r="F2053" s="178"/>
      <c r="G2053" s="178"/>
      <c r="H2053" s="178"/>
      <c r="I2053" s="178"/>
      <c r="J2053" s="178"/>
      <c r="K2053" s="178"/>
      <c r="L2053" s="180"/>
      <c r="M2053" s="181"/>
      <c r="N2053" s="2" t="e">
        <f>VLOOKUP($J2053,'Material category'!B:D,2,0)</f>
        <v>#N/A</v>
      </c>
      <c r="O2053" s="123" t="e">
        <f>VLOOKUP(E2053,'Billing Type Category'!A:C,3,0)*$L2053</f>
        <v>#N/A</v>
      </c>
      <c r="P2053" s="123" t="e">
        <f>VLOOKUP($J2053,'Material category'!B:F,5,FALSE)*O2053</f>
        <v>#N/A</v>
      </c>
      <c r="Q2053" s="123" t="e">
        <f t="shared" si="160"/>
        <v>#N/A</v>
      </c>
      <c r="R2053" s="6" t="e">
        <f>VLOOKUP(E2053,'Billing Type Category'!A:C,3,0)*M2053</f>
        <v>#N/A</v>
      </c>
      <c r="S2053" s="6" t="e">
        <f>VLOOKUP($J2053,'Material category'!B:F,4,FALSE)*O2053</f>
        <v>#N/A</v>
      </c>
      <c r="T2053" s="6" t="e">
        <f t="shared" si="161"/>
        <v>#N/A</v>
      </c>
      <c r="U2053" s="6" t="e">
        <f t="shared" si="162"/>
        <v>#N/A</v>
      </c>
      <c r="V2053" s="2" t="e">
        <f>VLOOKUP($J2053,'Material category'!B:D,3,0)</f>
        <v>#N/A</v>
      </c>
      <c r="W2053" s="2" t="e">
        <f>VLOOKUP(G2053,'Cust Category'!A:C,3,0)</f>
        <v>#N/A</v>
      </c>
      <c r="X2053" s="2" t="e">
        <f>VLOOKUP(G2053,'Cust Category'!A:C,2,0)</f>
        <v>#N/A</v>
      </c>
      <c r="Y2053" s="31" t="e">
        <f t="shared" si="163"/>
        <v>#N/A</v>
      </c>
      <c r="Z2053" t="e">
        <f t="shared" si="164"/>
        <v>#N/A</v>
      </c>
    </row>
    <row r="2054" spans="1:26" hidden="1">
      <c r="A2054" s="179"/>
      <c r="B2054" s="178"/>
      <c r="C2054" s="178"/>
      <c r="D2054" s="178"/>
      <c r="E2054" s="178"/>
      <c r="F2054" s="178"/>
      <c r="G2054" s="178"/>
      <c r="H2054" s="178"/>
      <c r="I2054" s="178"/>
      <c r="J2054" s="178"/>
      <c r="K2054" s="178"/>
      <c r="L2054" s="180"/>
      <c r="M2054" s="181"/>
      <c r="N2054" s="2" t="e">
        <f>VLOOKUP($J2054,'Material category'!B:D,2,0)</f>
        <v>#N/A</v>
      </c>
      <c r="O2054" s="123" t="e">
        <f>VLOOKUP(E2054,'Billing Type Category'!A:C,3,0)*$L2054</f>
        <v>#N/A</v>
      </c>
      <c r="P2054" s="123" t="e">
        <f>VLOOKUP($J2054,'Material category'!B:F,5,FALSE)*O2054</f>
        <v>#N/A</v>
      </c>
      <c r="Q2054" s="123" t="e">
        <f t="shared" si="160"/>
        <v>#N/A</v>
      </c>
      <c r="R2054" s="6" t="e">
        <f>VLOOKUP(E2054,'Billing Type Category'!A:C,3,0)*M2054</f>
        <v>#N/A</v>
      </c>
      <c r="S2054" s="6" t="e">
        <f>VLOOKUP($J2054,'Material category'!B:F,4,FALSE)*O2054</f>
        <v>#N/A</v>
      </c>
      <c r="T2054" s="6" t="e">
        <f t="shared" si="161"/>
        <v>#N/A</v>
      </c>
      <c r="U2054" s="6" t="e">
        <f t="shared" si="162"/>
        <v>#N/A</v>
      </c>
      <c r="V2054" s="2" t="e">
        <f>VLOOKUP($J2054,'Material category'!B:D,3,0)</f>
        <v>#N/A</v>
      </c>
      <c r="W2054" s="2" t="e">
        <f>VLOOKUP(G2054,'Cust Category'!A:C,3,0)</f>
        <v>#N/A</v>
      </c>
      <c r="X2054" s="2" t="e">
        <f>VLOOKUP(G2054,'Cust Category'!A:C,2,0)</f>
        <v>#N/A</v>
      </c>
      <c r="Y2054" s="31" t="e">
        <f t="shared" si="163"/>
        <v>#N/A</v>
      </c>
      <c r="Z2054" t="e">
        <f t="shared" si="164"/>
        <v>#N/A</v>
      </c>
    </row>
    <row r="2055" spans="1:26" hidden="1">
      <c r="A2055" s="179"/>
      <c r="B2055" s="178"/>
      <c r="C2055" s="178"/>
      <c r="D2055" s="178"/>
      <c r="E2055" s="178"/>
      <c r="F2055" s="178"/>
      <c r="G2055" s="178"/>
      <c r="H2055" s="178"/>
      <c r="I2055" s="178"/>
      <c r="J2055" s="178"/>
      <c r="K2055" s="178"/>
      <c r="L2055" s="180"/>
      <c r="M2055" s="181"/>
      <c r="N2055" s="2" t="e">
        <f>VLOOKUP($J2055,'Material category'!B:D,2,0)</f>
        <v>#N/A</v>
      </c>
      <c r="O2055" s="123" t="e">
        <f>VLOOKUP(E2055,'Billing Type Category'!A:C,3,0)*$L2055</f>
        <v>#N/A</v>
      </c>
      <c r="P2055" s="123" t="e">
        <f>VLOOKUP($J2055,'Material category'!B:F,5,FALSE)*O2055</f>
        <v>#N/A</v>
      </c>
      <c r="Q2055" s="123" t="e">
        <f t="shared" si="160"/>
        <v>#N/A</v>
      </c>
      <c r="R2055" s="6" t="e">
        <f>VLOOKUP(E2055,'Billing Type Category'!A:C,3,0)*M2055</f>
        <v>#N/A</v>
      </c>
      <c r="S2055" s="6" t="e">
        <f>VLOOKUP($J2055,'Material category'!B:F,4,FALSE)*O2055</f>
        <v>#N/A</v>
      </c>
      <c r="T2055" s="6" t="e">
        <f t="shared" si="161"/>
        <v>#N/A</v>
      </c>
      <c r="U2055" s="6" t="e">
        <f t="shared" si="162"/>
        <v>#N/A</v>
      </c>
      <c r="V2055" s="2" t="e">
        <f>VLOOKUP($J2055,'Material category'!B:D,3,0)</f>
        <v>#N/A</v>
      </c>
      <c r="W2055" s="2" t="e">
        <f>VLOOKUP(G2055,'Cust Category'!A:C,3,0)</f>
        <v>#N/A</v>
      </c>
      <c r="X2055" s="2" t="e">
        <f>VLOOKUP(G2055,'Cust Category'!A:C,2,0)</f>
        <v>#N/A</v>
      </c>
      <c r="Y2055" s="31" t="e">
        <f t="shared" si="163"/>
        <v>#N/A</v>
      </c>
      <c r="Z2055" t="e">
        <f t="shared" si="164"/>
        <v>#N/A</v>
      </c>
    </row>
    <row r="2056" spans="1:26" hidden="1">
      <c r="A2056" s="179"/>
      <c r="B2056" s="178"/>
      <c r="C2056" s="178"/>
      <c r="D2056" s="178"/>
      <c r="E2056" s="178"/>
      <c r="F2056" s="178"/>
      <c r="G2056" s="178"/>
      <c r="H2056" s="178"/>
      <c r="I2056" s="178"/>
      <c r="J2056" s="178"/>
      <c r="K2056" s="178"/>
      <c r="L2056" s="180"/>
      <c r="M2056" s="181"/>
      <c r="N2056" s="2" t="e">
        <f>VLOOKUP($J2056,'Material category'!B:D,2,0)</f>
        <v>#N/A</v>
      </c>
      <c r="O2056" s="123" t="e">
        <f>VLOOKUP(E2056,'Billing Type Category'!A:C,3,0)*$L2056</f>
        <v>#N/A</v>
      </c>
      <c r="P2056" s="123" t="e">
        <f>VLOOKUP($J2056,'Material category'!B:F,5,FALSE)*O2056</f>
        <v>#N/A</v>
      </c>
      <c r="Q2056" s="123" t="e">
        <f t="shared" si="160"/>
        <v>#N/A</v>
      </c>
      <c r="R2056" s="6" t="e">
        <f>VLOOKUP(E2056,'Billing Type Category'!A:C,3,0)*M2056</f>
        <v>#N/A</v>
      </c>
      <c r="S2056" s="6" t="e">
        <f>VLOOKUP($J2056,'Material category'!B:F,4,FALSE)*O2056</f>
        <v>#N/A</v>
      </c>
      <c r="T2056" s="6" t="e">
        <f t="shared" si="161"/>
        <v>#N/A</v>
      </c>
      <c r="U2056" s="6" t="e">
        <f t="shared" si="162"/>
        <v>#N/A</v>
      </c>
      <c r="V2056" s="2" t="e">
        <f>VLOOKUP($J2056,'Material category'!B:D,3,0)</f>
        <v>#N/A</v>
      </c>
      <c r="W2056" s="2" t="e">
        <f>VLOOKUP(G2056,'Cust Category'!A:C,3,0)</f>
        <v>#N/A</v>
      </c>
      <c r="X2056" s="2" t="e">
        <f>VLOOKUP(G2056,'Cust Category'!A:C,2,0)</f>
        <v>#N/A</v>
      </c>
      <c r="Y2056" s="31" t="e">
        <f t="shared" si="163"/>
        <v>#N/A</v>
      </c>
      <c r="Z2056" t="e">
        <f t="shared" si="164"/>
        <v>#N/A</v>
      </c>
    </row>
    <row r="2057" spans="1:26" hidden="1">
      <c r="A2057" s="179"/>
      <c r="B2057" s="178"/>
      <c r="C2057" s="178"/>
      <c r="D2057" s="178"/>
      <c r="E2057" s="178"/>
      <c r="F2057" s="178"/>
      <c r="G2057" s="178"/>
      <c r="H2057" s="178"/>
      <c r="I2057" s="178"/>
      <c r="J2057" s="178"/>
      <c r="K2057" s="178"/>
      <c r="L2057" s="180"/>
      <c r="M2057" s="181"/>
      <c r="N2057" s="2" t="e">
        <f>VLOOKUP($J2057,'Material category'!B:D,2,0)</f>
        <v>#N/A</v>
      </c>
      <c r="O2057" s="123" t="e">
        <f>VLOOKUP(E2057,'Billing Type Category'!A:C,3,0)*$L2057</f>
        <v>#N/A</v>
      </c>
      <c r="P2057" s="123" t="e">
        <f>VLOOKUP($J2057,'Material category'!B:F,5,FALSE)*O2057</f>
        <v>#N/A</v>
      </c>
      <c r="Q2057" s="123" t="e">
        <f t="shared" si="160"/>
        <v>#N/A</v>
      </c>
      <c r="R2057" s="6" t="e">
        <f>VLOOKUP(E2057,'Billing Type Category'!A:C,3,0)*M2057</f>
        <v>#N/A</v>
      </c>
      <c r="S2057" s="6" t="e">
        <f>VLOOKUP($J2057,'Material category'!B:F,4,FALSE)*O2057</f>
        <v>#N/A</v>
      </c>
      <c r="T2057" s="6" t="e">
        <f t="shared" si="161"/>
        <v>#N/A</v>
      </c>
      <c r="U2057" s="6" t="e">
        <f t="shared" si="162"/>
        <v>#N/A</v>
      </c>
      <c r="V2057" s="2" t="e">
        <f>VLOOKUP($J2057,'Material category'!B:D,3,0)</f>
        <v>#N/A</v>
      </c>
      <c r="W2057" s="2" t="e">
        <f>VLOOKUP(G2057,'Cust Category'!A:C,3,0)</f>
        <v>#N/A</v>
      </c>
      <c r="X2057" s="2" t="e">
        <f>VLOOKUP(G2057,'Cust Category'!A:C,2,0)</f>
        <v>#N/A</v>
      </c>
      <c r="Y2057" s="31" t="e">
        <f t="shared" si="163"/>
        <v>#N/A</v>
      </c>
      <c r="Z2057" t="e">
        <f t="shared" si="164"/>
        <v>#N/A</v>
      </c>
    </row>
    <row r="2058" spans="1:26" hidden="1">
      <c r="A2058" s="179"/>
      <c r="B2058" s="178"/>
      <c r="C2058" s="178"/>
      <c r="D2058" s="178"/>
      <c r="E2058" s="178"/>
      <c r="F2058" s="178"/>
      <c r="G2058" s="178"/>
      <c r="H2058" s="178"/>
      <c r="I2058" s="178"/>
      <c r="J2058" s="178"/>
      <c r="K2058" s="178"/>
      <c r="L2058" s="180"/>
      <c r="M2058" s="181"/>
      <c r="N2058" s="2" t="e">
        <f>VLOOKUP($J2058,'Material category'!B:D,2,0)</f>
        <v>#N/A</v>
      </c>
      <c r="O2058" s="123" t="e">
        <f>VLOOKUP(E2058,'Billing Type Category'!A:C,3,0)*$L2058</f>
        <v>#N/A</v>
      </c>
      <c r="P2058" s="123" t="e">
        <f>VLOOKUP($J2058,'Material category'!B:F,5,FALSE)*O2058</f>
        <v>#N/A</v>
      </c>
      <c r="Q2058" s="123" t="e">
        <f t="shared" si="160"/>
        <v>#N/A</v>
      </c>
      <c r="R2058" s="6" t="e">
        <f>VLOOKUP(E2058,'Billing Type Category'!A:C,3,0)*M2058</f>
        <v>#N/A</v>
      </c>
      <c r="S2058" s="6" t="e">
        <f>VLOOKUP($J2058,'Material category'!B:F,4,FALSE)*O2058</f>
        <v>#N/A</v>
      </c>
      <c r="T2058" s="6" t="e">
        <f t="shared" si="161"/>
        <v>#N/A</v>
      </c>
      <c r="U2058" s="6" t="e">
        <f t="shared" si="162"/>
        <v>#N/A</v>
      </c>
      <c r="V2058" s="2" t="e">
        <f>VLOOKUP($J2058,'Material category'!B:D,3,0)</f>
        <v>#N/A</v>
      </c>
      <c r="W2058" s="2" t="e">
        <f>VLOOKUP(G2058,'Cust Category'!A:C,3,0)</f>
        <v>#N/A</v>
      </c>
      <c r="X2058" s="2" t="e">
        <f>VLOOKUP(G2058,'Cust Category'!A:C,2,0)</f>
        <v>#N/A</v>
      </c>
      <c r="Y2058" s="31" t="e">
        <f t="shared" si="163"/>
        <v>#N/A</v>
      </c>
      <c r="Z2058" t="e">
        <f t="shared" si="164"/>
        <v>#N/A</v>
      </c>
    </row>
    <row r="2059" spans="1:26" hidden="1">
      <c r="A2059" s="179"/>
      <c r="B2059" s="178"/>
      <c r="C2059" s="178"/>
      <c r="D2059" s="178"/>
      <c r="E2059" s="178"/>
      <c r="F2059" s="178"/>
      <c r="G2059" s="178"/>
      <c r="H2059" s="178"/>
      <c r="I2059" s="178"/>
      <c r="J2059" s="178"/>
      <c r="K2059" s="178"/>
      <c r="L2059" s="180"/>
      <c r="M2059" s="181"/>
      <c r="N2059" s="2" t="e">
        <f>VLOOKUP($J2059,'Material category'!B:D,2,0)</f>
        <v>#N/A</v>
      </c>
      <c r="O2059" s="123" t="e">
        <f>VLOOKUP(E2059,'Billing Type Category'!A:C,3,0)*$L2059</f>
        <v>#N/A</v>
      </c>
      <c r="P2059" s="123" t="e">
        <f>VLOOKUP($J2059,'Material category'!B:F,5,FALSE)*O2059</f>
        <v>#N/A</v>
      </c>
      <c r="Q2059" s="123" t="e">
        <f t="shared" si="160"/>
        <v>#N/A</v>
      </c>
      <c r="R2059" s="6" t="e">
        <f>VLOOKUP(E2059,'Billing Type Category'!A:C,3,0)*M2059</f>
        <v>#N/A</v>
      </c>
      <c r="S2059" s="6" t="e">
        <f>VLOOKUP($J2059,'Material category'!B:F,4,FALSE)*O2059</f>
        <v>#N/A</v>
      </c>
      <c r="T2059" s="6" t="e">
        <f t="shared" si="161"/>
        <v>#N/A</v>
      </c>
      <c r="U2059" s="6" t="e">
        <f t="shared" si="162"/>
        <v>#N/A</v>
      </c>
      <c r="V2059" s="2" t="e">
        <f>VLOOKUP($J2059,'Material category'!B:D,3,0)</f>
        <v>#N/A</v>
      </c>
      <c r="W2059" s="2" t="e">
        <f>VLOOKUP(G2059,'Cust Category'!A:C,3,0)</f>
        <v>#N/A</v>
      </c>
      <c r="X2059" s="2" t="e">
        <f>VLOOKUP(G2059,'Cust Category'!A:C,2,0)</f>
        <v>#N/A</v>
      </c>
      <c r="Y2059" s="31" t="e">
        <f t="shared" si="163"/>
        <v>#N/A</v>
      </c>
      <c r="Z2059" t="e">
        <f t="shared" si="164"/>
        <v>#N/A</v>
      </c>
    </row>
    <row r="2060" spans="1:26" hidden="1">
      <c r="A2060" s="179"/>
      <c r="B2060" s="178"/>
      <c r="C2060" s="178"/>
      <c r="D2060" s="178"/>
      <c r="E2060" s="178"/>
      <c r="F2060" s="178"/>
      <c r="G2060" s="178"/>
      <c r="H2060" s="178"/>
      <c r="I2060" s="178"/>
      <c r="J2060" s="178"/>
      <c r="K2060" s="178"/>
      <c r="L2060" s="180"/>
      <c r="M2060" s="181"/>
      <c r="N2060" s="2" t="e">
        <f>VLOOKUP($J2060,'Material category'!B:D,2,0)</f>
        <v>#N/A</v>
      </c>
      <c r="O2060" s="123" t="e">
        <f>VLOOKUP(E2060,'Billing Type Category'!A:C,3,0)*$L2060</f>
        <v>#N/A</v>
      </c>
      <c r="P2060" s="123" t="e">
        <f>VLOOKUP($J2060,'Material category'!B:F,5,FALSE)*O2060</f>
        <v>#N/A</v>
      </c>
      <c r="Q2060" s="123" t="e">
        <f t="shared" si="160"/>
        <v>#N/A</v>
      </c>
      <c r="R2060" s="6" t="e">
        <f>VLOOKUP(E2060,'Billing Type Category'!A:C,3,0)*M2060</f>
        <v>#N/A</v>
      </c>
      <c r="S2060" s="6" t="e">
        <f>VLOOKUP($J2060,'Material category'!B:F,4,FALSE)*O2060</f>
        <v>#N/A</v>
      </c>
      <c r="T2060" s="6" t="e">
        <f t="shared" si="161"/>
        <v>#N/A</v>
      </c>
      <c r="U2060" s="6" t="e">
        <f t="shared" si="162"/>
        <v>#N/A</v>
      </c>
      <c r="V2060" s="2" t="e">
        <f>VLOOKUP($J2060,'Material category'!B:D,3,0)</f>
        <v>#N/A</v>
      </c>
      <c r="W2060" s="2" t="e">
        <f>VLOOKUP(G2060,'Cust Category'!A:C,3,0)</f>
        <v>#N/A</v>
      </c>
      <c r="X2060" s="2" t="e">
        <f>VLOOKUP(G2060,'Cust Category'!A:C,2,0)</f>
        <v>#N/A</v>
      </c>
      <c r="Y2060" s="31" t="e">
        <f t="shared" si="163"/>
        <v>#N/A</v>
      </c>
      <c r="Z2060" t="e">
        <f t="shared" si="164"/>
        <v>#N/A</v>
      </c>
    </row>
    <row r="2061" spans="1:26" hidden="1">
      <c r="A2061" s="179"/>
      <c r="B2061" s="178"/>
      <c r="C2061" s="178"/>
      <c r="D2061" s="178"/>
      <c r="E2061" s="178"/>
      <c r="F2061" s="178"/>
      <c r="G2061" s="178"/>
      <c r="H2061" s="178"/>
      <c r="I2061" s="178"/>
      <c r="J2061" s="178"/>
      <c r="K2061" s="178"/>
      <c r="L2061" s="180"/>
      <c r="M2061" s="181"/>
      <c r="N2061" s="2" t="e">
        <f>VLOOKUP($J2061,'Material category'!B:D,2,0)</f>
        <v>#N/A</v>
      </c>
      <c r="O2061" s="123" t="e">
        <f>VLOOKUP(E2061,'Billing Type Category'!A:C,3,0)*$L2061</f>
        <v>#N/A</v>
      </c>
      <c r="P2061" s="123" t="e">
        <f>VLOOKUP($J2061,'Material category'!B:F,5,FALSE)*O2061</f>
        <v>#N/A</v>
      </c>
      <c r="Q2061" s="123" t="e">
        <f t="shared" si="160"/>
        <v>#N/A</v>
      </c>
      <c r="R2061" s="6" t="e">
        <f>VLOOKUP(E2061,'Billing Type Category'!A:C,3,0)*M2061</f>
        <v>#N/A</v>
      </c>
      <c r="S2061" s="6" t="e">
        <f>VLOOKUP($J2061,'Material category'!B:F,4,FALSE)*O2061</f>
        <v>#N/A</v>
      </c>
      <c r="T2061" s="6" t="e">
        <f t="shared" si="161"/>
        <v>#N/A</v>
      </c>
      <c r="U2061" s="6" t="e">
        <f t="shared" si="162"/>
        <v>#N/A</v>
      </c>
      <c r="V2061" s="2" t="e">
        <f>VLOOKUP($J2061,'Material category'!B:D,3,0)</f>
        <v>#N/A</v>
      </c>
      <c r="W2061" s="2" t="e">
        <f>VLOOKUP(G2061,'Cust Category'!A:C,3,0)</f>
        <v>#N/A</v>
      </c>
      <c r="X2061" s="2" t="e">
        <f>VLOOKUP(G2061,'Cust Category'!A:C,2,0)</f>
        <v>#N/A</v>
      </c>
      <c r="Y2061" s="31" t="e">
        <f t="shared" si="163"/>
        <v>#N/A</v>
      </c>
      <c r="Z2061" t="e">
        <f t="shared" si="164"/>
        <v>#N/A</v>
      </c>
    </row>
    <row r="2062" spans="1:26" hidden="1">
      <c r="A2062" s="179"/>
      <c r="B2062" s="178"/>
      <c r="C2062" s="178"/>
      <c r="D2062" s="178"/>
      <c r="E2062" s="178"/>
      <c r="F2062" s="178"/>
      <c r="G2062" s="178"/>
      <c r="H2062" s="178"/>
      <c r="I2062" s="178"/>
      <c r="J2062" s="178"/>
      <c r="K2062" s="178"/>
      <c r="L2062" s="180"/>
      <c r="M2062" s="181"/>
      <c r="N2062" s="2" t="e">
        <f>VLOOKUP($J2062,'Material category'!B:D,2,0)</f>
        <v>#N/A</v>
      </c>
      <c r="O2062" s="123" t="e">
        <f>VLOOKUP(E2062,'Billing Type Category'!A:C,3,0)*$L2062</f>
        <v>#N/A</v>
      </c>
      <c r="P2062" s="123" t="e">
        <f>VLOOKUP($J2062,'Material category'!B:F,5,FALSE)*O2062</f>
        <v>#N/A</v>
      </c>
      <c r="Q2062" s="123" t="e">
        <f t="shared" si="160"/>
        <v>#N/A</v>
      </c>
      <c r="R2062" s="6" t="e">
        <f>VLOOKUP(E2062,'Billing Type Category'!A:C,3,0)*M2062</f>
        <v>#N/A</v>
      </c>
      <c r="S2062" s="6" t="e">
        <f>VLOOKUP($J2062,'Material category'!B:F,4,FALSE)*O2062</f>
        <v>#N/A</v>
      </c>
      <c r="T2062" s="6" t="e">
        <f t="shared" si="161"/>
        <v>#N/A</v>
      </c>
      <c r="U2062" s="6" t="e">
        <f t="shared" si="162"/>
        <v>#N/A</v>
      </c>
      <c r="V2062" s="2" t="e">
        <f>VLOOKUP($J2062,'Material category'!B:D,3,0)</f>
        <v>#N/A</v>
      </c>
      <c r="W2062" s="2" t="e">
        <f>VLOOKUP(G2062,'Cust Category'!A:C,3,0)</f>
        <v>#N/A</v>
      </c>
      <c r="X2062" s="2" t="e">
        <f>VLOOKUP(G2062,'Cust Category'!A:C,2,0)</f>
        <v>#N/A</v>
      </c>
      <c r="Y2062" s="31" t="e">
        <f t="shared" si="163"/>
        <v>#N/A</v>
      </c>
      <c r="Z2062" t="e">
        <f t="shared" si="164"/>
        <v>#N/A</v>
      </c>
    </row>
    <row r="2063" spans="1:26" hidden="1">
      <c r="A2063" s="179"/>
      <c r="B2063" s="178"/>
      <c r="C2063" s="178"/>
      <c r="D2063" s="178"/>
      <c r="E2063" s="178"/>
      <c r="F2063" s="178"/>
      <c r="G2063" s="178"/>
      <c r="H2063" s="178"/>
      <c r="I2063" s="178"/>
      <c r="J2063" s="178"/>
      <c r="K2063" s="178"/>
      <c r="L2063" s="180"/>
      <c r="M2063" s="181"/>
      <c r="N2063" s="2" t="e">
        <f>VLOOKUP($J2063,'Material category'!B:D,2,0)</f>
        <v>#N/A</v>
      </c>
      <c r="O2063" s="123" t="e">
        <f>VLOOKUP(E2063,'Billing Type Category'!A:C,3,0)*$L2063</f>
        <v>#N/A</v>
      </c>
      <c r="P2063" s="123" t="e">
        <f>VLOOKUP($J2063,'Material category'!B:F,5,FALSE)*O2063</f>
        <v>#N/A</v>
      </c>
      <c r="Q2063" s="123" t="e">
        <f t="shared" si="160"/>
        <v>#N/A</v>
      </c>
      <c r="R2063" s="6" t="e">
        <f>VLOOKUP(E2063,'Billing Type Category'!A:C,3,0)*M2063</f>
        <v>#N/A</v>
      </c>
      <c r="S2063" s="6" t="e">
        <f>VLOOKUP($J2063,'Material category'!B:F,4,FALSE)*O2063</f>
        <v>#N/A</v>
      </c>
      <c r="T2063" s="6" t="e">
        <f t="shared" si="161"/>
        <v>#N/A</v>
      </c>
      <c r="U2063" s="6" t="e">
        <f t="shared" si="162"/>
        <v>#N/A</v>
      </c>
      <c r="V2063" s="2" t="e">
        <f>VLOOKUP($J2063,'Material category'!B:D,3,0)</f>
        <v>#N/A</v>
      </c>
      <c r="W2063" s="2" t="e">
        <f>VLOOKUP(G2063,'Cust Category'!A:C,3,0)</f>
        <v>#N/A</v>
      </c>
      <c r="X2063" s="2" t="e">
        <f>VLOOKUP(G2063,'Cust Category'!A:C,2,0)</f>
        <v>#N/A</v>
      </c>
      <c r="Y2063" s="31" t="e">
        <f t="shared" si="163"/>
        <v>#N/A</v>
      </c>
      <c r="Z2063" t="e">
        <f t="shared" si="164"/>
        <v>#N/A</v>
      </c>
    </row>
    <row r="2064" spans="1:26" hidden="1">
      <c r="A2064" s="179"/>
      <c r="B2064" s="178"/>
      <c r="C2064" s="178"/>
      <c r="D2064" s="178"/>
      <c r="E2064" s="178"/>
      <c r="F2064" s="178"/>
      <c r="G2064" s="178"/>
      <c r="H2064" s="178"/>
      <c r="I2064" s="178"/>
      <c r="J2064" s="178"/>
      <c r="K2064" s="178"/>
      <c r="L2064" s="180"/>
      <c r="M2064" s="181"/>
      <c r="N2064" s="2" t="e">
        <f>VLOOKUP($J2064,'Material category'!B:D,2,0)</f>
        <v>#N/A</v>
      </c>
      <c r="O2064" s="123" t="e">
        <f>VLOOKUP(E2064,'Billing Type Category'!A:C,3,0)*$L2064</f>
        <v>#N/A</v>
      </c>
      <c r="P2064" s="123" t="e">
        <f>VLOOKUP($J2064,'Material category'!B:F,5,FALSE)*O2064</f>
        <v>#N/A</v>
      </c>
      <c r="Q2064" s="123" t="e">
        <f t="shared" si="160"/>
        <v>#N/A</v>
      </c>
      <c r="R2064" s="6" t="e">
        <f>VLOOKUP(E2064,'Billing Type Category'!A:C,3,0)*M2064</f>
        <v>#N/A</v>
      </c>
      <c r="S2064" s="6" t="e">
        <f>VLOOKUP($J2064,'Material category'!B:F,4,FALSE)*O2064</f>
        <v>#N/A</v>
      </c>
      <c r="T2064" s="6" t="e">
        <f t="shared" si="161"/>
        <v>#N/A</v>
      </c>
      <c r="U2064" s="6" t="e">
        <f t="shared" si="162"/>
        <v>#N/A</v>
      </c>
      <c r="V2064" s="2" t="e">
        <f>VLOOKUP($J2064,'Material category'!B:D,3,0)</f>
        <v>#N/A</v>
      </c>
      <c r="W2064" s="2" t="e">
        <f>VLOOKUP(G2064,'Cust Category'!A:C,3,0)</f>
        <v>#N/A</v>
      </c>
      <c r="X2064" s="2" t="e">
        <f>VLOOKUP(G2064,'Cust Category'!A:C,2,0)</f>
        <v>#N/A</v>
      </c>
      <c r="Y2064" s="31" t="e">
        <f t="shared" si="163"/>
        <v>#N/A</v>
      </c>
      <c r="Z2064" t="e">
        <f t="shared" si="164"/>
        <v>#N/A</v>
      </c>
    </row>
    <row r="2065" spans="1:26" hidden="1">
      <c r="A2065" s="179"/>
      <c r="B2065" s="178"/>
      <c r="C2065" s="178"/>
      <c r="D2065" s="178"/>
      <c r="E2065" s="178"/>
      <c r="F2065" s="178"/>
      <c r="G2065" s="178"/>
      <c r="H2065" s="178"/>
      <c r="I2065" s="178"/>
      <c r="J2065" s="178"/>
      <c r="K2065" s="178"/>
      <c r="L2065" s="180"/>
      <c r="M2065" s="181"/>
      <c r="N2065" s="2" t="e">
        <f>VLOOKUP($J2065,'Material category'!B:D,2,0)</f>
        <v>#N/A</v>
      </c>
      <c r="O2065" s="123" t="e">
        <f>VLOOKUP(E2065,'Billing Type Category'!A:C,3,0)*$L2065</f>
        <v>#N/A</v>
      </c>
      <c r="P2065" s="123" t="e">
        <f>VLOOKUP($J2065,'Material category'!B:F,5,FALSE)*O2065</f>
        <v>#N/A</v>
      </c>
      <c r="Q2065" s="123" t="e">
        <f t="shared" si="160"/>
        <v>#N/A</v>
      </c>
      <c r="R2065" s="6" t="e">
        <f>VLOOKUP(E2065,'Billing Type Category'!A:C,3,0)*M2065</f>
        <v>#N/A</v>
      </c>
      <c r="S2065" s="6" t="e">
        <f>VLOOKUP($J2065,'Material category'!B:F,4,FALSE)*O2065</f>
        <v>#N/A</v>
      </c>
      <c r="T2065" s="6" t="e">
        <f t="shared" si="161"/>
        <v>#N/A</v>
      </c>
      <c r="U2065" s="6" t="e">
        <f t="shared" si="162"/>
        <v>#N/A</v>
      </c>
      <c r="V2065" s="2" t="e">
        <f>VLOOKUP($J2065,'Material category'!B:D,3,0)</f>
        <v>#N/A</v>
      </c>
      <c r="W2065" s="2" t="e">
        <f>VLOOKUP(G2065,'Cust Category'!A:C,3,0)</f>
        <v>#N/A</v>
      </c>
      <c r="X2065" s="2" t="e">
        <f>VLOOKUP(G2065,'Cust Category'!A:C,2,0)</f>
        <v>#N/A</v>
      </c>
      <c r="Y2065" s="31" t="e">
        <f t="shared" si="163"/>
        <v>#N/A</v>
      </c>
      <c r="Z2065" t="e">
        <f t="shared" si="164"/>
        <v>#N/A</v>
      </c>
    </row>
    <row r="2066" spans="1:26" hidden="1">
      <c r="A2066" s="179"/>
      <c r="B2066" s="178"/>
      <c r="C2066" s="178"/>
      <c r="D2066" s="178"/>
      <c r="E2066" s="178"/>
      <c r="F2066" s="178"/>
      <c r="G2066" s="178"/>
      <c r="H2066" s="178"/>
      <c r="I2066" s="178"/>
      <c r="J2066" s="178"/>
      <c r="K2066" s="178"/>
      <c r="L2066" s="180"/>
      <c r="M2066" s="181"/>
      <c r="N2066" s="2" t="e">
        <f>VLOOKUP($J2066,'Material category'!B:D,2,0)</f>
        <v>#N/A</v>
      </c>
      <c r="O2066" s="123" t="e">
        <f>VLOOKUP(E2066,'Billing Type Category'!A:C,3,0)*$L2066</f>
        <v>#N/A</v>
      </c>
      <c r="P2066" s="123" t="e">
        <f>VLOOKUP($J2066,'Material category'!B:F,5,FALSE)*O2066</f>
        <v>#N/A</v>
      </c>
      <c r="Q2066" s="123" t="e">
        <f t="shared" si="160"/>
        <v>#N/A</v>
      </c>
      <c r="R2066" s="6" t="e">
        <f>VLOOKUP(E2066,'Billing Type Category'!A:C,3,0)*M2066</f>
        <v>#N/A</v>
      </c>
      <c r="S2066" s="6" t="e">
        <f>VLOOKUP($J2066,'Material category'!B:F,4,FALSE)*O2066</f>
        <v>#N/A</v>
      </c>
      <c r="T2066" s="6" t="e">
        <f t="shared" si="161"/>
        <v>#N/A</v>
      </c>
      <c r="U2066" s="6" t="e">
        <f t="shared" si="162"/>
        <v>#N/A</v>
      </c>
      <c r="V2066" s="2" t="e">
        <f>VLOOKUP($J2066,'Material category'!B:D,3,0)</f>
        <v>#N/A</v>
      </c>
      <c r="W2066" s="2" t="e">
        <f>VLOOKUP(G2066,'Cust Category'!A:C,3,0)</f>
        <v>#N/A</v>
      </c>
      <c r="X2066" s="2" t="e">
        <f>VLOOKUP(G2066,'Cust Category'!A:C,2,0)</f>
        <v>#N/A</v>
      </c>
      <c r="Y2066" s="31" t="e">
        <f t="shared" si="163"/>
        <v>#N/A</v>
      </c>
      <c r="Z2066" t="e">
        <f t="shared" si="164"/>
        <v>#N/A</v>
      </c>
    </row>
    <row r="2067" spans="1:26" hidden="1">
      <c r="A2067" s="179"/>
      <c r="B2067" s="178"/>
      <c r="C2067" s="178"/>
      <c r="D2067" s="178"/>
      <c r="E2067" s="178"/>
      <c r="F2067" s="178"/>
      <c r="G2067" s="178"/>
      <c r="H2067" s="178"/>
      <c r="I2067" s="178"/>
      <c r="J2067" s="178"/>
      <c r="K2067" s="178"/>
      <c r="L2067" s="180"/>
      <c r="M2067" s="181"/>
      <c r="N2067" s="2" t="e">
        <f>VLOOKUP($J2067,'Material category'!B:D,2,0)</f>
        <v>#N/A</v>
      </c>
      <c r="O2067" s="123" t="e">
        <f>VLOOKUP(E2067,'Billing Type Category'!A:C,3,0)*$L2067</f>
        <v>#N/A</v>
      </c>
      <c r="P2067" s="123" t="e">
        <f>VLOOKUP($J2067,'Material category'!B:F,5,FALSE)*O2067</f>
        <v>#N/A</v>
      </c>
      <c r="Q2067" s="123" t="e">
        <f t="shared" si="160"/>
        <v>#N/A</v>
      </c>
      <c r="R2067" s="6" t="e">
        <f>VLOOKUP(E2067,'Billing Type Category'!A:C,3,0)*M2067</f>
        <v>#N/A</v>
      </c>
      <c r="S2067" s="6" t="e">
        <f>VLOOKUP($J2067,'Material category'!B:F,4,FALSE)*O2067</f>
        <v>#N/A</v>
      </c>
      <c r="T2067" s="6" t="e">
        <f t="shared" si="161"/>
        <v>#N/A</v>
      </c>
      <c r="U2067" s="6" t="e">
        <f t="shared" si="162"/>
        <v>#N/A</v>
      </c>
      <c r="V2067" s="2" t="e">
        <f>VLOOKUP($J2067,'Material category'!B:D,3,0)</f>
        <v>#N/A</v>
      </c>
      <c r="W2067" s="2" t="e">
        <f>VLOOKUP(G2067,'Cust Category'!A:C,3,0)</f>
        <v>#N/A</v>
      </c>
      <c r="X2067" s="2" t="e">
        <f>VLOOKUP(G2067,'Cust Category'!A:C,2,0)</f>
        <v>#N/A</v>
      </c>
      <c r="Y2067" s="31" t="e">
        <f t="shared" si="163"/>
        <v>#N/A</v>
      </c>
      <c r="Z2067" t="e">
        <f t="shared" si="164"/>
        <v>#N/A</v>
      </c>
    </row>
    <row r="2068" spans="1:26" hidden="1">
      <c r="A2068" s="179"/>
      <c r="B2068" s="178"/>
      <c r="C2068" s="178"/>
      <c r="D2068" s="178"/>
      <c r="E2068" s="178"/>
      <c r="F2068" s="178"/>
      <c r="G2068" s="178"/>
      <c r="H2068" s="178"/>
      <c r="I2068" s="178"/>
      <c r="J2068" s="178"/>
      <c r="K2068" s="178"/>
      <c r="L2068" s="180"/>
      <c r="M2068" s="181"/>
      <c r="N2068" s="2" t="e">
        <f>VLOOKUP($J2068,'Material category'!B:D,2,0)</f>
        <v>#N/A</v>
      </c>
      <c r="O2068" s="123" t="e">
        <f>VLOOKUP(E2068,'Billing Type Category'!A:C,3,0)*$L2068</f>
        <v>#N/A</v>
      </c>
      <c r="P2068" s="123" t="e">
        <f>VLOOKUP($J2068,'Material category'!B:F,5,FALSE)*O2068</f>
        <v>#N/A</v>
      </c>
      <c r="Q2068" s="123" t="e">
        <f t="shared" si="160"/>
        <v>#N/A</v>
      </c>
      <c r="R2068" s="6" t="e">
        <f>VLOOKUP(E2068,'Billing Type Category'!A:C,3,0)*M2068</f>
        <v>#N/A</v>
      </c>
      <c r="S2068" s="6" t="e">
        <f>VLOOKUP($J2068,'Material category'!B:F,4,FALSE)*O2068</f>
        <v>#N/A</v>
      </c>
      <c r="T2068" s="6" t="e">
        <f t="shared" si="161"/>
        <v>#N/A</v>
      </c>
      <c r="U2068" s="6" t="e">
        <f t="shared" si="162"/>
        <v>#N/A</v>
      </c>
      <c r="V2068" s="2" t="e">
        <f>VLOOKUP($J2068,'Material category'!B:D,3,0)</f>
        <v>#N/A</v>
      </c>
      <c r="W2068" s="2" t="e">
        <f>VLOOKUP(G2068,'Cust Category'!A:C,3,0)</f>
        <v>#N/A</v>
      </c>
      <c r="X2068" s="2" t="e">
        <f>VLOOKUP(G2068,'Cust Category'!A:C,2,0)</f>
        <v>#N/A</v>
      </c>
      <c r="Y2068" s="31" t="e">
        <f t="shared" si="163"/>
        <v>#N/A</v>
      </c>
      <c r="Z2068" t="e">
        <f t="shared" si="164"/>
        <v>#N/A</v>
      </c>
    </row>
    <row r="2069" spans="1:26" hidden="1">
      <c r="A2069" s="179"/>
      <c r="B2069" s="178"/>
      <c r="C2069" s="178"/>
      <c r="D2069" s="178"/>
      <c r="E2069" s="178"/>
      <c r="F2069" s="178"/>
      <c r="G2069" s="178"/>
      <c r="H2069" s="178"/>
      <c r="I2069" s="178"/>
      <c r="J2069" s="178"/>
      <c r="K2069" s="178"/>
      <c r="L2069" s="180"/>
      <c r="M2069" s="181"/>
      <c r="N2069" s="2" t="e">
        <f>VLOOKUP($J2069,'Material category'!B:D,2,0)</f>
        <v>#N/A</v>
      </c>
      <c r="O2069" s="123" t="e">
        <f>VLOOKUP(E2069,'Billing Type Category'!A:C,3,0)*$L2069</f>
        <v>#N/A</v>
      </c>
      <c r="P2069" s="123" t="e">
        <f>VLOOKUP($J2069,'Material category'!B:F,5,FALSE)*O2069</f>
        <v>#N/A</v>
      </c>
      <c r="Q2069" s="123" t="e">
        <f t="shared" si="160"/>
        <v>#N/A</v>
      </c>
      <c r="R2069" s="6" t="e">
        <f>VLOOKUP(E2069,'Billing Type Category'!A:C,3,0)*M2069</f>
        <v>#N/A</v>
      </c>
      <c r="S2069" s="6" t="e">
        <f>VLOOKUP($J2069,'Material category'!B:F,4,FALSE)*O2069</f>
        <v>#N/A</v>
      </c>
      <c r="T2069" s="6" t="e">
        <f t="shared" si="161"/>
        <v>#N/A</v>
      </c>
      <c r="U2069" s="6" t="e">
        <f t="shared" si="162"/>
        <v>#N/A</v>
      </c>
      <c r="V2069" s="2" t="e">
        <f>VLOOKUP($J2069,'Material category'!B:D,3,0)</f>
        <v>#N/A</v>
      </c>
      <c r="W2069" s="2" t="e">
        <f>VLOOKUP(G2069,'Cust Category'!A:C,3,0)</f>
        <v>#N/A</v>
      </c>
      <c r="X2069" s="2" t="e">
        <f>VLOOKUP(G2069,'Cust Category'!A:C,2,0)</f>
        <v>#N/A</v>
      </c>
      <c r="Y2069" s="31" t="e">
        <f t="shared" si="163"/>
        <v>#N/A</v>
      </c>
      <c r="Z2069" t="e">
        <f t="shared" si="164"/>
        <v>#N/A</v>
      </c>
    </row>
    <row r="2070" spans="1:26" hidden="1">
      <c r="A2070" s="179"/>
      <c r="B2070" s="178"/>
      <c r="C2070" s="178"/>
      <c r="D2070" s="178"/>
      <c r="E2070" s="178"/>
      <c r="F2070" s="178"/>
      <c r="G2070" s="178"/>
      <c r="H2070" s="178"/>
      <c r="I2070" s="178"/>
      <c r="J2070" s="178"/>
      <c r="K2070" s="178"/>
      <c r="L2070" s="180"/>
      <c r="M2070" s="181"/>
      <c r="N2070" s="2" t="e">
        <f>VLOOKUP($J2070,'Material category'!B:D,2,0)</f>
        <v>#N/A</v>
      </c>
      <c r="O2070" s="123" t="e">
        <f>VLOOKUP(E2070,'Billing Type Category'!A:C,3,0)*$L2070</f>
        <v>#N/A</v>
      </c>
      <c r="P2070" s="123" t="e">
        <f>VLOOKUP($J2070,'Material category'!B:F,5,FALSE)*O2070</f>
        <v>#N/A</v>
      </c>
      <c r="Q2070" s="123" t="e">
        <f t="shared" si="160"/>
        <v>#N/A</v>
      </c>
      <c r="R2070" s="6" t="e">
        <f>VLOOKUP(E2070,'Billing Type Category'!A:C,3,0)*M2070</f>
        <v>#N/A</v>
      </c>
      <c r="S2070" s="6" t="e">
        <f>VLOOKUP($J2070,'Material category'!B:F,4,FALSE)*O2070</f>
        <v>#N/A</v>
      </c>
      <c r="T2070" s="6" t="e">
        <f t="shared" si="161"/>
        <v>#N/A</v>
      </c>
      <c r="U2070" s="6" t="e">
        <f t="shared" si="162"/>
        <v>#N/A</v>
      </c>
      <c r="V2070" s="2" t="e">
        <f>VLOOKUP($J2070,'Material category'!B:D,3,0)</f>
        <v>#N/A</v>
      </c>
      <c r="W2070" s="2" t="e">
        <f>VLOOKUP(G2070,'Cust Category'!A:C,3,0)</f>
        <v>#N/A</v>
      </c>
      <c r="X2070" s="2" t="e">
        <f>VLOOKUP(G2070,'Cust Category'!A:C,2,0)</f>
        <v>#N/A</v>
      </c>
      <c r="Y2070" s="31" t="e">
        <f t="shared" si="163"/>
        <v>#N/A</v>
      </c>
      <c r="Z2070" t="e">
        <f t="shared" si="164"/>
        <v>#N/A</v>
      </c>
    </row>
    <row r="2071" spans="1:26" hidden="1">
      <c r="A2071" s="179"/>
      <c r="B2071" s="178"/>
      <c r="C2071" s="178"/>
      <c r="D2071" s="178"/>
      <c r="E2071" s="178"/>
      <c r="F2071" s="178"/>
      <c r="G2071" s="178"/>
      <c r="H2071" s="178"/>
      <c r="I2071" s="178"/>
      <c r="J2071" s="178"/>
      <c r="K2071" s="178"/>
      <c r="L2071" s="180"/>
      <c r="M2071" s="181"/>
      <c r="N2071" s="2" t="e">
        <f>VLOOKUP($J2071,'Material category'!B:D,2,0)</f>
        <v>#N/A</v>
      </c>
      <c r="O2071" s="123" t="e">
        <f>VLOOKUP(E2071,'Billing Type Category'!A:C,3,0)*$L2071</f>
        <v>#N/A</v>
      </c>
      <c r="P2071" s="123" t="e">
        <f>VLOOKUP($J2071,'Material category'!B:F,5,FALSE)*O2071</f>
        <v>#N/A</v>
      </c>
      <c r="Q2071" s="123" t="e">
        <f t="shared" si="160"/>
        <v>#N/A</v>
      </c>
      <c r="R2071" s="6" t="e">
        <f>VLOOKUP(E2071,'Billing Type Category'!A:C,3,0)*M2071</f>
        <v>#N/A</v>
      </c>
      <c r="S2071" s="6" t="e">
        <f>VLOOKUP($J2071,'Material category'!B:F,4,FALSE)*O2071</f>
        <v>#N/A</v>
      </c>
      <c r="T2071" s="6" t="e">
        <f t="shared" si="161"/>
        <v>#N/A</v>
      </c>
      <c r="U2071" s="6" t="e">
        <f t="shared" si="162"/>
        <v>#N/A</v>
      </c>
      <c r="V2071" s="2" t="e">
        <f>VLOOKUP($J2071,'Material category'!B:D,3,0)</f>
        <v>#N/A</v>
      </c>
      <c r="W2071" s="2" t="e">
        <f>VLOOKUP(G2071,'Cust Category'!A:C,3,0)</f>
        <v>#N/A</v>
      </c>
      <c r="X2071" s="2" t="e">
        <f>VLOOKUP(G2071,'Cust Category'!A:C,2,0)</f>
        <v>#N/A</v>
      </c>
      <c r="Y2071" s="31" t="e">
        <f t="shared" si="163"/>
        <v>#N/A</v>
      </c>
      <c r="Z2071" t="e">
        <f t="shared" si="164"/>
        <v>#N/A</v>
      </c>
    </row>
    <row r="2072" spans="1:26" hidden="1">
      <c r="A2072" s="179"/>
      <c r="B2072" s="178"/>
      <c r="C2072" s="178"/>
      <c r="D2072" s="178"/>
      <c r="E2072" s="178"/>
      <c r="F2072" s="178"/>
      <c r="G2072" s="178"/>
      <c r="H2072" s="178"/>
      <c r="I2072" s="178"/>
      <c r="J2072" s="178"/>
      <c r="K2072" s="178"/>
      <c r="L2072" s="180"/>
      <c r="M2072" s="181"/>
      <c r="N2072" s="2" t="e">
        <f>VLOOKUP($J2072,'Material category'!B:D,2,0)</f>
        <v>#N/A</v>
      </c>
      <c r="O2072" s="123" t="e">
        <f>VLOOKUP(E2072,'Billing Type Category'!A:C,3,0)*$L2072</f>
        <v>#N/A</v>
      </c>
      <c r="P2072" s="123" t="e">
        <f>VLOOKUP($J2072,'Material category'!B:F,5,FALSE)*O2072</f>
        <v>#N/A</v>
      </c>
      <c r="Q2072" s="123" t="e">
        <f t="shared" si="160"/>
        <v>#N/A</v>
      </c>
      <c r="R2072" s="6" t="e">
        <f>VLOOKUP(E2072,'Billing Type Category'!A:C,3,0)*M2072</f>
        <v>#N/A</v>
      </c>
      <c r="S2072" s="6" t="e">
        <f>VLOOKUP($J2072,'Material category'!B:F,4,FALSE)*O2072</f>
        <v>#N/A</v>
      </c>
      <c r="T2072" s="6" t="e">
        <f t="shared" si="161"/>
        <v>#N/A</v>
      </c>
      <c r="U2072" s="6" t="e">
        <f t="shared" si="162"/>
        <v>#N/A</v>
      </c>
      <c r="V2072" s="2" t="e">
        <f>VLOOKUP($J2072,'Material category'!B:D,3,0)</f>
        <v>#N/A</v>
      </c>
      <c r="W2072" s="2" t="e">
        <f>VLOOKUP(G2072,'Cust Category'!A:C,3,0)</f>
        <v>#N/A</v>
      </c>
      <c r="X2072" s="2" t="e">
        <f>VLOOKUP(G2072,'Cust Category'!A:C,2,0)</f>
        <v>#N/A</v>
      </c>
      <c r="Y2072" s="31" t="e">
        <f t="shared" si="163"/>
        <v>#N/A</v>
      </c>
      <c r="Z2072" t="e">
        <f t="shared" si="164"/>
        <v>#N/A</v>
      </c>
    </row>
    <row r="2073" spans="1:26" hidden="1">
      <c r="A2073" s="179"/>
      <c r="B2073" s="178"/>
      <c r="C2073" s="178"/>
      <c r="D2073" s="178"/>
      <c r="E2073" s="178"/>
      <c r="F2073" s="178"/>
      <c r="G2073" s="178"/>
      <c r="H2073" s="178"/>
      <c r="I2073" s="178"/>
      <c r="J2073" s="178"/>
      <c r="K2073" s="178"/>
      <c r="L2073" s="180"/>
      <c r="M2073" s="181"/>
      <c r="N2073" s="2" t="e">
        <f>VLOOKUP($J2073,'Material category'!B:D,2,0)</f>
        <v>#N/A</v>
      </c>
      <c r="O2073" s="123" t="e">
        <f>VLOOKUP(E2073,'Billing Type Category'!A:C,3,0)*$L2073</f>
        <v>#N/A</v>
      </c>
      <c r="P2073" s="123" t="e">
        <f>VLOOKUP($J2073,'Material category'!B:F,5,FALSE)*O2073</f>
        <v>#N/A</v>
      </c>
      <c r="Q2073" s="123" t="e">
        <f t="shared" si="160"/>
        <v>#N/A</v>
      </c>
      <c r="R2073" s="6" t="e">
        <f>VLOOKUP(E2073,'Billing Type Category'!A:C,3,0)*M2073</f>
        <v>#N/A</v>
      </c>
      <c r="S2073" s="6" t="e">
        <f>VLOOKUP($J2073,'Material category'!B:F,4,FALSE)*O2073</f>
        <v>#N/A</v>
      </c>
      <c r="T2073" s="6" t="e">
        <f t="shared" si="161"/>
        <v>#N/A</v>
      </c>
      <c r="U2073" s="6" t="e">
        <f t="shared" si="162"/>
        <v>#N/A</v>
      </c>
      <c r="V2073" s="2" t="e">
        <f>VLOOKUP($J2073,'Material category'!B:D,3,0)</f>
        <v>#N/A</v>
      </c>
      <c r="W2073" s="2" t="e">
        <f>VLOOKUP(G2073,'Cust Category'!A:C,3,0)</f>
        <v>#N/A</v>
      </c>
      <c r="X2073" s="2" t="e">
        <f>VLOOKUP(G2073,'Cust Category'!A:C,2,0)</f>
        <v>#N/A</v>
      </c>
      <c r="Y2073" s="31" t="e">
        <f t="shared" si="163"/>
        <v>#N/A</v>
      </c>
      <c r="Z2073" t="e">
        <f t="shared" si="164"/>
        <v>#N/A</v>
      </c>
    </row>
    <row r="2074" spans="1:26" hidden="1">
      <c r="A2074" s="179"/>
      <c r="B2074" s="178"/>
      <c r="C2074" s="178"/>
      <c r="D2074" s="178"/>
      <c r="E2074" s="178"/>
      <c r="F2074" s="178"/>
      <c r="G2074" s="178"/>
      <c r="H2074" s="178"/>
      <c r="I2074" s="178"/>
      <c r="J2074" s="178"/>
      <c r="K2074" s="178"/>
      <c r="L2074" s="180"/>
      <c r="M2074" s="181"/>
      <c r="N2074" s="2" t="e">
        <f>VLOOKUP($J2074,'Material category'!B:D,2,0)</f>
        <v>#N/A</v>
      </c>
      <c r="O2074" s="123" t="e">
        <f>VLOOKUP(E2074,'Billing Type Category'!A:C,3,0)*$L2074</f>
        <v>#N/A</v>
      </c>
      <c r="P2074" s="123" t="e">
        <f>VLOOKUP($J2074,'Material category'!B:F,5,FALSE)*O2074</f>
        <v>#N/A</v>
      </c>
      <c r="Q2074" s="123" t="e">
        <f t="shared" si="160"/>
        <v>#N/A</v>
      </c>
      <c r="R2074" s="6" t="e">
        <f>VLOOKUP(E2074,'Billing Type Category'!A:C,3,0)*M2074</f>
        <v>#N/A</v>
      </c>
      <c r="S2074" s="6" t="e">
        <f>VLOOKUP($J2074,'Material category'!B:F,4,FALSE)*O2074</f>
        <v>#N/A</v>
      </c>
      <c r="T2074" s="6" t="e">
        <f t="shared" si="161"/>
        <v>#N/A</v>
      </c>
      <c r="U2074" s="6" t="e">
        <f t="shared" si="162"/>
        <v>#N/A</v>
      </c>
      <c r="V2074" s="2" t="e">
        <f>VLOOKUP($J2074,'Material category'!B:D,3,0)</f>
        <v>#N/A</v>
      </c>
      <c r="W2074" s="2" t="e">
        <f>VLOOKUP(G2074,'Cust Category'!A:C,3,0)</f>
        <v>#N/A</v>
      </c>
      <c r="X2074" s="2" t="e">
        <f>VLOOKUP(G2074,'Cust Category'!A:C,2,0)</f>
        <v>#N/A</v>
      </c>
      <c r="Y2074" s="31" t="e">
        <f t="shared" si="163"/>
        <v>#N/A</v>
      </c>
      <c r="Z2074" t="e">
        <f t="shared" si="164"/>
        <v>#N/A</v>
      </c>
    </row>
    <row r="2075" spans="1:26" hidden="1">
      <c r="A2075" s="179"/>
      <c r="B2075" s="178"/>
      <c r="C2075" s="178"/>
      <c r="D2075" s="178"/>
      <c r="E2075" s="178"/>
      <c r="F2075" s="178"/>
      <c r="G2075" s="178"/>
      <c r="H2075" s="178"/>
      <c r="I2075" s="178"/>
      <c r="J2075" s="178"/>
      <c r="K2075" s="178"/>
      <c r="L2075" s="180"/>
      <c r="M2075" s="181"/>
      <c r="N2075" s="2" t="e">
        <f>VLOOKUP($J2075,'Material category'!B:D,2,0)</f>
        <v>#N/A</v>
      </c>
      <c r="O2075" s="123" t="e">
        <f>VLOOKUP(E2075,'Billing Type Category'!A:C,3,0)*$L2075</f>
        <v>#N/A</v>
      </c>
      <c r="P2075" s="123" t="e">
        <f>VLOOKUP($J2075,'Material category'!B:F,5,FALSE)*O2075</f>
        <v>#N/A</v>
      </c>
      <c r="Q2075" s="123" t="e">
        <f t="shared" si="160"/>
        <v>#N/A</v>
      </c>
      <c r="R2075" s="6" t="e">
        <f>VLOOKUP(E2075,'Billing Type Category'!A:C,3,0)*M2075</f>
        <v>#N/A</v>
      </c>
      <c r="S2075" s="6" t="e">
        <f>VLOOKUP($J2075,'Material category'!B:F,4,FALSE)*O2075</f>
        <v>#N/A</v>
      </c>
      <c r="T2075" s="6" t="e">
        <f t="shared" si="161"/>
        <v>#N/A</v>
      </c>
      <c r="U2075" s="6" t="e">
        <f t="shared" si="162"/>
        <v>#N/A</v>
      </c>
      <c r="V2075" s="2" t="e">
        <f>VLOOKUP($J2075,'Material category'!B:D,3,0)</f>
        <v>#N/A</v>
      </c>
      <c r="W2075" s="2" t="e">
        <f>VLOOKUP(G2075,'Cust Category'!A:C,3,0)</f>
        <v>#N/A</v>
      </c>
      <c r="X2075" s="2" t="e">
        <f>VLOOKUP(G2075,'Cust Category'!A:C,2,0)</f>
        <v>#N/A</v>
      </c>
      <c r="Y2075" s="31" t="e">
        <f t="shared" si="163"/>
        <v>#N/A</v>
      </c>
      <c r="Z2075" t="e">
        <f t="shared" si="164"/>
        <v>#N/A</v>
      </c>
    </row>
    <row r="2076" spans="1:26" hidden="1">
      <c r="A2076" s="179"/>
      <c r="B2076" s="178"/>
      <c r="C2076" s="178"/>
      <c r="D2076" s="178"/>
      <c r="E2076" s="178"/>
      <c r="F2076" s="178"/>
      <c r="G2076" s="178"/>
      <c r="H2076" s="178"/>
      <c r="I2076" s="178"/>
      <c r="J2076" s="178"/>
      <c r="K2076" s="178"/>
      <c r="L2076" s="180"/>
      <c r="M2076" s="181"/>
      <c r="N2076" s="2" t="e">
        <f>VLOOKUP($J2076,'Material category'!B:D,2,0)</f>
        <v>#N/A</v>
      </c>
      <c r="O2076" s="123" t="e">
        <f>VLOOKUP(E2076,'Billing Type Category'!A:C,3,0)*$L2076</f>
        <v>#N/A</v>
      </c>
      <c r="P2076" s="123" t="e">
        <f>VLOOKUP($J2076,'Material category'!B:F,5,FALSE)*O2076</f>
        <v>#N/A</v>
      </c>
      <c r="Q2076" s="123" t="e">
        <f t="shared" si="160"/>
        <v>#N/A</v>
      </c>
      <c r="R2076" s="6" t="e">
        <f>VLOOKUP(E2076,'Billing Type Category'!A:C,3,0)*M2076</f>
        <v>#N/A</v>
      </c>
      <c r="S2076" s="6" t="e">
        <f>VLOOKUP($J2076,'Material category'!B:F,4,FALSE)*O2076</f>
        <v>#N/A</v>
      </c>
      <c r="T2076" s="6" t="e">
        <f t="shared" si="161"/>
        <v>#N/A</v>
      </c>
      <c r="U2076" s="6" t="e">
        <f t="shared" si="162"/>
        <v>#N/A</v>
      </c>
      <c r="V2076" s="2" t="e">
        <f>VLOOKUP($J2076,'Material category'!B:D,3,0)</f>
        <v>#N/A</v>
      </c>
      <c r="W2076" s="2" t="e">
        <f>VLOOKUP(G2076,'Cust Category'!A:C,3,0)</f>
        <v>#N/A</v>
      </c>
      <c r="X2076" s="2" t="e">
        <f>VLOOKUP(G2076,'Cust Category'!A:C,2,0)</f>
        <v>#N/A</v>
      </c>
      <c r="Y2076" s="31" t="e">
        <f t="shared" si="163"/>
        <v>#N/A</v>
      </c>
      <c r="Z2076" t="e">
        <f t="shared" si="164"/>
        <v>#N/A</v>
      </c>
    </row>
    <row r="2077" spans="1:26" hidden="1">
      <c r="A2077" s="179"/>
      <c r="B2077" s="178"/>
      <c r="C2077" s="178"/>
      <c r="D2077" s="178"/>
      <c r="E2077" s="178"/>
      <c r="F2077" s="178"/>
      <c r="G2077" s="178"/>
      <c r="H2077" s="178"/>
      <c r="I2077" s="178"/>
      <c r="J2077" s="178"/>
      <c r="K2077" s="178"/>
      <c r="L2077" s="180"/>
      <c r="M2077" s="181"/>
      <c r="N2077" s="2" t="e">
        <f>VLOOKUP($J2077,'Material category'!B:D,2,0)</f>
        <v>#N/A</v>
      </c>
      <c r="O2077" s="123" t="e">
        <f>VLOOKUP(E2077,'Billing Type Category'!A:C,3,0)*$L2077</f>
        <v>#N/A</v>
      </c>
      <c r="P2077" s="123" t="e">
        <f>VLOOKUP($J2077,'Material category'!B:F,5,FALSE)*O2077</f>
        <v>#N/A</v>
      </c>
      <c r="Q2077" s="123" t="e">
        <f t="shared" si="160"/>
        <v>#N/A</v>
      </c>
      <c r="R2077" s="6" t="e">
        <f>VLOOKUP(E2077,'Billing Type Category'!A:C,3,0)*M2077</f>
        <v>#N/A</v>
      </c>
      <c r="S2077" s="6" t="e">
        <f>VLOOKUP($J2077,'Material category'!B:F,4,FALSE)*O2077</f>
        <v>#N/A</v>
      </c>
      <c r="T2077" s="6" t="e">
        <f t="shared" si="161"/>
        <v>#N/A</v>
      </c>
      <c r="U2077" s="6" t="e">
        <f t="shared" si="162"/>
        <v>#N/A</v>
      </c>
      <c r="V2077" s="2" t="e">
        <f>VLOOKUP($J2077,'Material category'!B:D,3,0)</f>
        <v>#N/A</v>
      </c>
      <c r="W2077" s="2" t="e">
        <f>VLOOKUP(G2077,'Cust Category'!A:C,3,0)</f>
        <v>#N/A</v>
      </c>
      <c r="X2077" s="2" t="e">
        <f>VLOOKUP(G2077,'Cust Category'!A:C,2,0)</f>
        <v>#N/A</v>
      </c>
      <c r="Y2077" s="31" t="e">
        <f t="shared" si="163"/>
        <v>#N/A</v>
      </c>
      <c r="Z2077" t="e">
        <f t="shared" si="164"/>
        <v>#N/A</v>
      </c>
    </row>
    <row r="2078" spans="1:26" hidden="1">
      <c r="A2078" s="179"/>
      <c r="B2078" s="178"/>
      <c r="C2078" s="178"/>
      <c r="D2078" s="178"/>
      <c r="E2078" s="178"/>
      <c r="F2078" s="178"/>
      <c r="G2078" s="178"/>
      <c r="H2078" s="178"/>
      <c r="I2078" s="178"/>
      <c r="J2078" s="178"/>
      <c r="K2078" s="178"/>
      <c r="L2078" s="180"/>
      <c r="M2078" s="181"/>
      <c r="N2078" s="2" t="e">
        <f>VLOOKUP($J2078,'Material category'!B:D,2,0)</f>
        <v>#N/A</v>
      </c>
      <c r="O2078" s="123" t="e">
        <f>VLOOKUP(E2078,'Billing Type Category'!A:C,3,0)*$L2078</f>
        <v>#N/A</v>
      </c>
      <c r="P2078" s="123" t="e">
        <f>VLOOKUP($J2078,'Material category'!B:F,5,FALSE)*O2078</f>
        <v>#N/A</v>
      </c>
      <c r="Q2078" s="123" t="e">
        <f t="shared" si="160"/>
        <v>#N/A</v>
      </c>
      <c r="R2078" s="6" t="e">
        <f>VLOOKUP(E2078,'Billing Type Category'!A:C,3,0)*M2078</f>
        <v>#N/A</v>
      </c>
      <c r="S2078" s="6" t="e">
        <f>VLOOKUP($J2078,'Material category'!B:F,4,FALSE)*O2078</f>
        <v>#N/A</v>
      </c>
      <c r="T2078" s="6" t="e">
        <f t="shared" si="161"/>
        <v>#N/A</v>
      </c>
      <c r="U2078" s="6" t="e">
        <f t="shared" si="162"/>
        <v>#N/A</v>
      </c>
      <c r="V2078" s="2" t="e">
        <f>VLOOKUP($J2078,'Material category'!B:D,3,0)</f>
        <v>#N/A</v>
      </c>
      <c r="W2078" s="2" t="e">
        <f>VLOOKUP(G2078,'Cust Category'!A:C,3,0)</f>
        <v>#N/A</v>
      </c>
      <c r="X2078" s="2" t="e">
        <f>VLOOKUP(G2078,'Cust Category'!A:C,2,0)</f>
        <v>#N/A</v>
      </c>
      <c r="Y2078" s="31" t="e">
        <f t="shared" si="163"/>
        <v>#N/A</v>
      </c>
      <c r="Z2078" t="e">
        <f t="shared" si="164"/>
        <v>#N/A</v>
      </c>
    </row>
    <row r="2079" spans="1:26" hidden="1">
      <c r="A2079" s="179"/>
      <c r="B2079" s="178"/>
      <c r="C2079" s="178"/>
      <c r="D2079" s="178"/>
      <c r="E2079" s="178"/>
      <c r="F2079" s="178"/>
      <c r="G2079" s="178"/>
      <c r="H2079" s="178"/>
      <c r="I2079" s="178"/>
      <c r="J2079" s="178"/>
      <c r="K2079" s="178"/>
      <c r="L2079" s="180"/>
      <c r="M2079" s="181"/>
      <c r="N2079" s="2" t="e">
        <f>VLOOKUP($J2079,'Material category'!B:D,2,0)</f>
        <v>#N/A</v>
      </c>
      <c r="O2079" s="123" t="e">
        <f>VLOOKUP(E2079,'Billing Type Category'!A:C,3,0)*$L2079</f>
        <v>#N/A</v>
      </c>
      <c r="P2079" s="123" t="e">
        <f>VLOOKUP($J2079,'Material category'!B:F,5,FALSE)*O2079</f>
        <v>#N/A</v>
      </c>
      <c r="Q2079" s="123" t="e">
        <f t="shared" si="160"/>
        <v>#N/A</v>
      </c>
      <c r="R2079" s="6" t="e">
        <f>VLOOKUP(E2079,'Billing Type Category'!A:C,3,0)*M2079</f>
        <v>#N/A</v>
      </c>
      <c r="S2079" s="6" t="e">
        <f>VLOOKUP($J2079,'Material category'!B:F,4,FALSE)*O2079</f>
        <v>#N/A</v>
      </c>
      <c r="T2079" s="6" t="e">
        <f t="shared" si="161"/>
        <v>#N/A</v>
      </c>
      <c r="U2079" s="6" t="e">
        <f t="shared" si="162"/>
        <v>#N/A</v>
      </c>
      <c r="V2079" s="2" t="e">
        <f>VLOOKUP($J2079,'Material category'!B:D,3,0)</f>
        <v>#N/A</v>
      </c>
      <c r="W2079" s="2" t="e">
        <f>VLOOKUP(G2079,'Cust Category'!A:C,3,0)</f>
        <v>#N/A</v>
      </c>
      <c r="X2079" s="2" t="e">
        <f>VLOOKUP(G2079,'Cust Category'!A:C,2,0)</f>
        <v>#N/A</v>
      </c>
      <c r="Y2079" s="31" t="e">
        <f t="shared" si="163"/>
        <v>#N/A</v>
      </c>
      <c r="Z2079" t="e">
        <f t="shared" si="164"/>
        <v>#N/A</v>
      </c>
    </row>
    <row r="2080" spans="1:26" hidden="1">
      <c r="A2080" s="179"/>
      <c r="B2080" s="178"/>
      <c r="C2080" s="178"/>
      <c r="D2080" s="178"/>
      <c r="E2080" s="178"/>
      <c r="F2080" s="178"/>
      <c r="G2080" s="178"/>
      <c r="H2080" s="178"/>
      <c r="I2080" s="178"/>
      <c r="J2080" s="178"/>
      <c r="K2080" s="178"/>
      <c r="L2080" s="180"/>
      <c r="M2080" s="181"/>
      <c r="N2080" s="2" t="e">
        <f>VLOOKUP($J2080,'Material category'!B:D,2,0)</f>
        <v>#N/A</v>
      </c>
      <c r="O2080" s="123" t="e">
        <f>VLOOKUP(E2080,'Billing Type Category'!A:C,3,0)*$L2080</f>
        <v>#N/A</v>
      </c>
      <c r="P2080" s="123" t="e">
        <f>VLOOKUP($J2080,'Material category'!B:F,5,FALSE)*O2080</f>
        <v>#N/A</v>
      </c>
      <c r="Q2080" s="123" t="e">
        <f t="shared" si="160"/>
        <v>#N/A</v>
      </c>
      <c r="R2080" s="6" t="e">
        <f>VLOOKUP(E2080,'Billing Type Category'!A:C,3,0)*M2080</f>
        <v>#N/A</v>
      </c>
      <c r="S2080" s="6" t="e">
        <f>VLOOKUP($J2080,'Material category'!B:F,4,FALSE)*O2080</f>
        <v>#N/A</v>
      </c>
      <c r="T2080" s="6" t="e">
        <f t="shared" si="161"/>
        <v>#N/A</v>
      </c>
      <c r="U2080" s="6" t="e">
        <f t="shared" si="162"/>
        <v>#N/A</v>
      </c>
      <c r="V2080" s="2" t="e">
        <f>VLOOKUP($J2080,'Material category'!B:D,3,0)</f>
        <v>#N/A</v>
      </c>
      <c r="W2080" s="2" t="e">
        <f>VLOOKUP(G2080,'Cust Category'!A:C,3,0)</f>
        <v>#N/A</v>
      </c>
      <c r="X2080" s="2" t="e">
        <f>VLOOKUP(G2080,'Cust Category'!A:C,2,0)</f>
        <v>#N/A</v>
      </c>
      <c r="Y2080" s="31" t="e">
        <f t="shared" si="163"/>
        <v>#N/A</v>
      </c>
      <c r="Z2080" t="e">
        <f t="shared" si="164"/>
        <v>#N/A</v>
      </c>
    </row>
    <row r="2081" spans="1:26" hidden="1">
      <c r="A2081" s="179"/>
      <c r="B2081" s="178"/>
      <c r="C2081" s="178"/>
      <c r="D2081" s="178"/>
      <c r="E2081" s="178"/>
      <c r="F2081" s="178"/>
      <c r="G2081" s="178"/>
      <c r="H2081" s="178"/>
      <c r="I2081" s="178"/>
      <c r="J2081" s="178"/>
      <c r="K2081" s="178"/>
      <c r="L2081" s="180"/>
      <c r="M2081" s="181"/>
      <c r="N2081" s="2" t="e">
        <f>VLOOKUP($J2081,'Material category'!B:D,2,0)</f>
        <v>#N/A</v>
      </c>
      <c r="O2081" s="123" t="e">
        <f>VLOOKUP(E2081,'Billing Type Category'!A:C,3,0)*$L2081</f>
        <v>#N/A</v>
      </c>
      <c r="P2081" s="123" t="e">
        <f>VLOOKUP($J2081,'Material category'!B:F,5,FALSE)*O2081</f>
        <v>#N/A</v>
      </c>
      <c r="Q2081" s="123" t="e">
        <f t="shared" si="160"/>
        <v>#N/A</v>
      </c>
      <c r="R2081" s="6" t="e">
        <f>VLOOKUP(E2081,'Billing Type Category'!A:C,3,0)*M2081</f>
        <v>#N/A</v>
      </c>
      <c r="S2081" s="6" t="e">
        <f>VLOOKUP($J2081,'Material category'!B:F,4,FALSE)*O2081</f>
        <v>#N/A</v>
      </c>
      <c r="T2081" s="6" t="e">
        <f t="shared" si="161"/>
        <v>#N/A</v>
      </c>
      <c r="U2081" s="6" t="e">
        <f t="shared" si="162"/>
        <v>#N/A</v>
      </c>
      <c r="V2081" s="2" t="e">
        <f>VLOOKUP($J2081,'Material category'!B:D,3,0)</f>
        <v>#N/A</v>
      </c>
      <c r="W2081" s="2" t="e">
        <f>VLOOKUP(G2081,'Cust Category'!A:C,3,0)</f>
        <v>#N/A</v>
      </c>
      <c r="X2081" s="2" t="e">
        <f>VLOOKUP(G2081,'Cust Category'!A:C,2,0)</f>
        <v>#N/A</v>
      </c>
      <c r="Y2081" s="31" t="e">
        <f t="shared" si="163"/>
        <v>#N/A</v>
      </c>
      <c r="Z2081" t="e">
        <f t="shared" si="164"/>
        <v>#N/A</v>
      </c>
    </row>
    <row r="2082" spans="1:26" hidden="1">
      <c r="A2082" s="179"/>
      <c r="B2082" s="178"/>
      <c r="C2082" s="178"/>
      <c r="D2082" s="178"/>
      <c r="E2082" s="178"/>
      <c r="F2082" s="178"/>
      <c r="G2082" s="178"/>
      <c r="H2082" s="178"/>
      <c r="I2082" s="178"/>
      <c r="J2082" s="178"/>
      <c r="K2082" s="178"/>
      <c r="L2082" s="180"/>
      <c r="M2082" s="181"/>
      <c r="N2082" s="2" t="e">
        <f>VLOOKUP($J2082,'Material category'!B:D,2,0)</f>
        <v>#N/A</v>
      </c>
      <c r="O2082" s="123" t="e">
        <f>VLOOKUP(E2082,'Billing Type Category'!A:C,3,0)*$L2082</f>
        <v>#N/A</v>
      </c>
      <c r="P2082" s="123" t="e">
        <f>VLOOKUP($J2082,'Material category'!B:F,5,FALSE)*O2082</f>
        <v>#N/A</v>
      </c>
      <c r="Q2082" s="123" t="e">
        <f t="shared" si="160"/>
        <v>#N/A</v>
      </c>
      <c r="R2082" s="6" t="e">
        <f>VLOOKUP(E2082,'Billing Type Category'!A:C,3,0)*M2082</f>
        <v>#N/A</v>
      </c>
      <c r="S2082" s="6" t="e">
        <f>VLOOKUP($J2082,'Material category'!B:F,4,FALSE)*O2082</f>
        <v>#N/A</v>
      </c>
      <c r="T2082" s="6" t="e">
        <f t="shared" si="161"/>
        <v>#N/A</v>
      </c>
      <c r="U2082" s="6" t="e">
        <f t="shared" si="162"/>
        <v>#N/A</v>
      </c>
      <c r="V2082" s="2" t="e">
        <f>VLOOKUP($J2082,'Material category'!B:D,3,0)</f>
        <v>#N/A</v>
      </c>
      <c r="W2082" s="2" t="e">
        <f>VLOOKUP(G2082,'Cust Category'!A:C,3,0)</f>
        <v>#N/A</v>
      </c>
      <c r="X2082" s="2" t="e">
        <f>VLOOKUP(G2082,'Cust Category'!A:C,2,0)</f>
        <v>#N/A</v>
      </c>
      <c r="Y2082" s="31" t="e">
        <f t="shared" si="163"/>
        <v>#N/A</v>
      </c>
      <c r="Z2082" t="e">
        <f t="shared" si="164"/>
        <v>#N/A</v>
      </c>
    </row>
    <row r="2083" spans="1:26" hidden="1">
      <c r="A2083" s="179"/>
      <c r="B2083" s="178"/>
      <c r="C2083" s="178"/>
      <c r="D2083" s="178"/>
      <c r="E2083" s="178"/>
      <c r="F2083" s="178"/>
      <c r="G2083" s="178"/>
      <c r="H2083" s="178"/>
      <c r="I2083" s="178"/>
      <c r="J2083" s="178"/>
      <c r="K2083" s="178"/>
      <c r="L2083" s="180"/>
      <c r="M2083" s="181"/>
      <c r="N2083" s="2" t="e">
        <f>VLOOKUP($J2083,'Material category'!B:D,2,0)</f>
        <v>#N/A</v>
      </c>
      <c r="O2083" s="123" t="e">
        <f>VLOOKUP(E2083,'Billing Type Category'!A:C,3,0)*$L2083</f>
        <v>#N/A</v>
      </c>
      <c r="P2083" s="123" t="e">
        <f>VLOOKUP($J2083,'Material category'!B:F,5,FALSE)*O2083</f>
        <v>#N/A</v>
      </c>
      <c r="Q2083" s="123" t="e">
        <f t="shared" si="160"/>
        <v>#N/A</v>
      </c>
      <c r="R2083" s="6" t="e">
        <f>VLOOKUP(E2083,'Billing Type Category'!A:C,3,0)*M2083</f>
        <v>#N/A</v>
      </c>
      <c r="S2083" s="6" t="e">
        <f>VLOOKUP($J2083,'Material category'!B:F,4,FALSE)*O2083</f>
        <v>#N/A</v>
      </c>
      <c r="T2083" s="6" t="e">
        <f t="shared" si="161"/>
        <v>#N/A</v>
      </c>
      <c r="U2083" s="6" t="e">
        <f t="shared" si="162"/>
        <v>#N/A</v>
      </c>
      <c r="V2083" s="2" t="e">
        <f>VLOOKUP($J2083,'Material category'!B:D,3,0)</f>
        <v>#N/A</v>
      </c>
      <c r="W2083" s="2" t="e">
        <f>VLOOKUP(G2083,'Cust Category'!A:C,3,0)</f>
        <v>#N/A</v>
      </c>
      <c r="X2083" s="2" t="e">
        <f>VLOOKUP(G2083,'Cust Category'!A:C,2,0)</f>
        <v>#N/A</v>
      </c>
      <c r="Y2083" s="31" t="e">
        <f t="shared" si="163"/>
        <v>#N/A</v>
      </c>
      <c r="Z2083" t="e">
        <f t="shared" si="164"/>
        <v>#N/A</v>
      </c>
    </row>
    <row r="2084" spans="1:26" hidden="1">
      <c r="A2084" s="179"/>
      <c r="B2084" s="178"/>
      <c r="C2084" s="178"/>
      <c r="D2084" s="178"/>
      <c r="E2084" s="178"/>
      <c r="F2084" s="178"/>
      <c r="G2084" s="178"/>
      <c r="H2084" s="178"/>
      <c r="I2084" s="178"/>
      <c r="J2084" s="178"/>
      <c r="K2084" s="178"/>
      <c r="L2084" s="180"/>
      <c r="M2084" s="181"/>
      <c r="N2084" s="2" t="e">
        <f>VLOOKUP($J2084,'Material category'!B:D,2,0)</f>
        <v>#N/A</v>
      </c>
      <c r="O2084" s="123" t="e">
        <f>VLOOKUP(E2084,'Billing Type Category'!A:C,3,0)*$L2084</f>
        <v>#N/A</v>
      </c>
      <c r="P2084" s="123" t="e">
        <f>VLOOKUP($J2084,'Material category'!B:F,5,FALSE)*O2084</f>
        <v>#N/A</v>
      </c>
      <c r="Q2084" s="123" t="e">
        <f t="shared" si="160"/>
        <v>#N/A</v>
      </c>
      <c r="R2084" s="6" t="e">
        <f>VLOOKUP(E2084,'Billing Type Category'!A:C,3,0)*M2084</f>
        <v>#N/A</v>
      </c>
      <c r="S2084" s="6" t="e">
        <f>VLOOKUP($J2084,'Material category'!B:F,4,FALSE)*O2084</f>
        <v>#N/A</v>
      </c>
      <c r="T2084" s="6" t="e">
        <f t="shared" si="161"/>
        <v>#N/A</v>
      </c>
      <c r="U2084" s="6" t="e">
        <f t="shared" si="162"/>
        <v>#N/A</v>
      </c>
      <c r="V2084" s="2" t="e">
        <f>VLOOKUP($J2084,'Material category'!B:D,3,0)</f>
        <v>#N/A</v>
      </c>
      <c r="W2084" s="2" t="e">
        <f>VLOOKUP(G2084,'Cust Category'!A:C,3,0)</f>
        <v>#N/A</v>
      </c>
      <c r="X2084" s="2" t="e">
        <f>VLOOKUP(G2084,'Cust Category'!A:C,2,0)</f>
        <v>#N/A</v>
      </c>
      <c r="Y2084" s="31" t="e">
        <f t="shared" si="163"/>
        <v>#N/A</v>
      </c>
      <c r="Z2084" t="e">
        <f t="shared" si="164"/>
        <v>#N/A</v>
      </c>
    </row>
    <row r="2085" spans="1:26" hidden="1">
      <c r="A2085" s="179"/>
      <c r="B2085" s="178"/>
      <c r="C2085" s="178"/>
      <c r="D2085" s="178"/>
      <c r="E2085" s="178"/>
      <c r="F2085" s="178"/>
      <c r="G2085" s="178"/>
      <c r="H2085" s="178"/>
      <c r="I2085" s="178"/>
      <c r="J2085" s="178"/>
      <c r="K2085" s="178"/>
      <c r="L2085" s="180"/>
      <c r="M2085" s="181"/>
      <c r="N2085" s="2" t="e">
        <f>VLOOKUP($J2085,'Material category'!B:D,2,0)</f>
        <v>#N/A</v>
      </c>
      <c r="O2085" s="123" t="e">
        <f>VLOOKUP(E2085,'Billing Type Category'!A:C,3,0)*$L2085</f>
        <v>#N/A</v>
      </c>
      <c r="P2085" s="123" t="e">
        <f>VLOOKUP($J2085,'Material category'!B:F,5,FALSE)*O2085</f>
        <v>#N/A</v>
      </c>
      <c r="Q2085" s="123" t="e">
        <f t="shared" si="160"/>
        <v>#N/A</v>
      </c>
      <c r="R2085" s="6" t="e">
        <f>VLOOKUP(E2085,'Billing Type Category'!A:C,3,0)*M2085</f>
        <v>#N/A</v>
      </c>
      <c r="S2085" s="6" t="e">
        <f>VLOOKUP($J2085,'Material category'!B:F,4,FALSE)*O2085</f>
        <v>#N/A</v>
      </c>
      <c r="T2085" s="6" t="e">
        <f t="shared" si="161"/>
        <v>#N/A</v>
      </c>
      <c r="U2085" s="6" t="e">
        <f t="shared" si="162"/>
        <v>#N/A</v>
      </c>
      <c r="V2085" s="2" t="e">
        <f>VLOOKUP($J2085,'Material category'!B:D,3,0)</f>
        <v>#N/A</v>
      </c>
      <c r="W2085" s="2" t="e">
        <f>VLOOKUP(G2085,'Cust Category'!A:C,3,0)</f>
        <v>#N/A</v>
      </c>
      <c r="X2085" s="2" t="e">
        <f>VLOOKUP(G2085,'Cust Category'!A:C,2,0)</f>
        <v>#N/A</v>
      </c>
      <c r="Y2085" s="31" t="e">
        <f t="shared" si="163"/>
        <v>#N/A</v>
      </c>
      <c r="Z2085" t="e">
        <f t="shared" si="164"/>
        <v>#N/A</v>
      </c>
    </row>
    <row r="2086" spans="1:26" hidden="1">
      <c r="A2086" s="179"/>
      <c r="B2086" s="178"/>
      <c r="C2086" s="178"/>
      <c r="D2086" s="178"/>
      <c r="E2086" s="178"/>
      <c r="F2086" s="178"/>
      <c r="G2086" s="178"/>
      <c r="H2086" s="178"/>
      <c r="I2086" s="178"/>
      <c r="J2086" s="178"/>
      <c r="K2086" s="178"/>
      <c r="L2086" s="180"/>
      <c r="M2086" s="181"/>
      <c r="N2086" s="2" t="e">
        <f>VLOOKUP($J2086,'Material category'!B:D,2,0)</f>
        <v>#N/A</v>
      </c>
      <c r="O2086" s="123" t="e">
        <f>VLOOKUP(E2086,'Billing Type Category'!A:C,3,0)*$L2086</f>
        <v>#N/A</v>
      </c>
      <c r="P2086" s="123" t="e">
        <f>VLOOKUP($J2086,'Material category'!B:F,5,FALSE)*O2086</f>
        <v>#N/A</v>
      </c>
      <c r="Q2086" s="123" t="e">
        <f t="shared" si="160"/>
        <v>#N/A</v>
      </c>
      <c r="R2086" s="6" t="e">
        <f>VLOOKUP(E2086,'Billing Type Category'!A:C,3,0)*M2086</f>
        <v>#N/A</v>
      </c>
      <c r="S2086" s="6" t="e">
        <f>VLOOKUP($J2086,'Material category'!B:F,4,FALSE)*O2086</f>
        <v>#N/A</v>
      </c>
      <c r="T2086" s="6" t="e">
        <f t="shared" si="161"/>
        <v>#N/A</v>
      </c>
      <c r="U2086" s="6" t="e">
        <f t="shared" si="162"/>
        <v>#N/A</v>
      </c>
      <c r="V2086" s="2" t="e">
        <f>VLOOKUP($J2086,'Material category'!B:D,3,0)</f>
        <v>#N/A</v>
      </c>
      <c r="W2086" s="2" t="e">
        <f>VLOOKUP(G2086,'Cust Category'!A:C,3,0)</f>
        <v>#N/A</v>
      </c>
      <c r="X2086" s="2" t="e">
        <f>VLOOKUP(G2086,'Cust Category'!A:C,2,0)</f>
        <v>#N/A</v>
      </c>
      <c r="Y2086" s="31" t="e">
        <f t="shared" si="163"/>
        <v>#N/A</v>
      </c>
      <c r="Z2086" t="e">
        <f t="shared" si="164"/>
        <v>#N/A</v>
      </c>
    </row>
    <row r="2087" spans="1:26" hidden="1">
      <c r="A2087" s="179"/>
      <c r="B2087" s="178"/>
      <c r="C2087" s="178"/>
      <c r="D2087" s="178"/>
      <c r="E2087" s="178"/>
      <c r="F2087" s="178"/>
      <c r="G2087" s="178"/>
      <c r="H2087" s="178"/>
      <c r="I2087" s="178"/>
      <c r="J2087" s="178"/>
      <c r="K2087" s="178"/>
      <c r="L2087" s="180"/>
      <c r="M2087" s="181"/>
      <c r="N2087" s="2" t="e">
        <f>VLOOKUP($J2087,'Material category'!B:D,2,0)</f>
        <v>#N/A</v>
      </c>
      <c r="O2087" s="123" t="e">
        <f>VLOOKUP(E2087,'Billing Type Category'!A:C,3,0)*$L2087</f>
        <v>#N/A</v>
      </c>
      <c r="P2087" s="123" t="e">
        <f>VLOOKUP($J2087,'Material category'!B:F,5,FALSE)*O2087</f>
        <v>#N/A</v>
      </c>
      <c r="Q2087" s="123" t="e">
        <f t="shared" si="160"/>
        <v>#N/A</v>
      </c>
      <c r="R2087" s="6" t="e">
        <f>VLOOKUP(E2087,'Billing Type Category'!A:C,3,0)*M2087</f>
        <v>#N/A</v>
      </c>
      <c r="S2087" s="6" t="e">
        <f>VLOOKUP($J2087,'Material category'!B:F,4,FALSE)*O2087</f>
        <v>#N/A</v>
      </c>
      <c r="T2087" s="6" t="e">
        <f t="shared" si="161"/>
        <v>#N/A</v>
      </c>
      <c r="U2087" s="6" t="e">
        <f t="shared" si="162"/>
        <v>#N/A</v>
      </c>
      <c r="V2087" s="2" t="e">
        <f>VLOOKUP($J2087,'Material category'!B:D,3,0)</f>
        <v>#N/A</v>
      </c>
      <c r="W2087" s="2" t="e">
        <f>VLOOKUP(G2087,'Cust Category'!A:C,3,0)</f>
        <v>#N/A</v>
      </c>
      <c r="X2087" s="2" t="e">
        <f>VLOOKUP(G2087,'Cust Category'!A:C,2,0)</f>
        <v>#N/A</v>
      </c>
      <c r="Y2087" s="31" t="e">
        <f t="shared" si="163"/>
        <v>#N/A</v>
      </c>
      <c r="Z2087" t="e">
        <f t="shared" si="164"/>
        <v>#N/A</v>
      </c>
    </row>
    <row r="2088" spans="1:26" hidden="1">
      <c r="A2088" s="179"/>
      <c r="B2088" s="178"/>
      <c r="C2088" s="178"/>
      <c r="D2088" s="178"/>
      <c r="E2088" s="178"/>
      <c r="F2088" s="178"/>
      <c r="G2088" s="178"/>
      <c r="H2088" s="178"/>
      <c r="I2088" s="178"/>
      <c r="J2088" s="178"/>
      <c r="K2088" s="178"/>
      <c r="L2088" s="180"/>
      <c r="M2088" s="181"/>
      <c r="N2088" s="2" t="e">
        <f>VLOOKUP($J2088,'Material category'!B:D,2,0)</f>
        <v>#N/A</v>
      </c>
      <c r="O2088" s="123" t="e">
        <f>VLOOKUP(E2088,'Billing Type Category'!A:C,3,0)*$L2088</f>
        <v>#N/A</v>
      </c>
      <c r="P2088" s="123" t="e">
        <f>VLOOKUP($J2088,'Material category'!B:F,5,FALSE)*O2088</f>
        <v>#N/A</v>
      </c>
      <c r="Q2088" s="123" t="e">
        <f t="shared" si="160"/>
        <v>#N/A</v>
      </c>
      <c r="R2088" s="6" t="e">
        <f>VLOOKUP(E2088,'Billing Type Category'!A:C,3,0)*M2088</f>
        <v>#N/A</v>
      </c>
      <c r="S2088" s="6" t="e">
        <f>VLOOKUP($J2088,'Material category'!B:F,4,FALSE)*O2088</f>
        <v>#N/A</v>
      </c>
      <c r="T2088" s="6" t="e">
        <f t="shared" si="161"/>
        <v>#N/A</v>
      </c>
      <c r="U2088" s="6" t="e">
        <f t="shared" si="162"/>
        <v>#N/A</v>
      </c>
      <c r="V2088" s="2" t="e">
        <f>VLOOKUP($J2088,'Material category'!B:D,3,0)</f>
        <v>#N/A</v>
      </c>
      <c r="W2088" s="2" t="e">
        <f>VLOOKUP(G2088,'Cust Category'!A:C,3,0)</f>
        <v>#N/A</v>
      </c>
      <c r="X2088" s="2" t="e">
        <f>VLOOKUP(G2088,'Cust Category'!A:C,2,0)</f>
        <v>#N/A</v>
      </c>
      <c r="Y2088" s="31" t="e">
        <f t="shared" si="163"/>
        <v>#N/A</v>
      </c>
      <c r="Z2088" t="e">
        <f t="shared" si="164"/>
        <v>#N/A</v>
      </c>
    </row>
    <row r="2089" spans="1:26" hidden="1">
      <c r="A2089" s="179"/>
      <c r="B2089" s="178"/>
      <c r="C2089" s="178"/>
      <c r="D2089" s="178"/>
      <c r="E2089" s="178"/>
      <c r="F2089" s="178"/>
      <c r="G2089" s="178"/>
      <c r="H2089" s="178"/>
      <c r="I2089" s="178"/>
      <c r="J2089" s="178"/>
      <c r="K2089" s="178"/>
      <c r="L2089" s="180"/>
      <c r="M2089" s="181"/>
      <c r="N2089" s="2" t="e">
        <f>VLOOKUP($J2089,'Material category'!B:D,2,0)</f>
        <v>#N/A</v>
      </c>
      <c r="O2089" s="123" t="e">
        <f>VLOOKUP(E2089,'Billing Type Category'!A:C,3,0)*$L2089</f>
        <v>#N/A</v>
      </c>
      <c r="P2089" s="123" t="e">
        <f>VLOOKUP($J2089,'Material category'!B:F,5,FALSE)*O2089</f>
        <v>#N/A</v>
      </c>
      <c r="Q2089" s="123" t="e">
        <f t="shared" si="160"/>
        <v>#N/A</v>
      </c>
      <c r="R2089" s="6" t="e">
        <f>VLOOKUP(E2089,'Billing Type Category'!A:C,3,0)*M2089</f>
        <v>#N/A</v>
      </c>
      <c r="S2089" s="6" t="e">
        <f>VLOOKUP($J2089,'Material category'!B:F,4,FALSE)*O2089</f>
        <v>#N/A</v>
      </c>
      <c r="T2089" s="6" t="e">
        <f t="shared" si="161"/>
        <v>#N/A</v>
      </c>
      <c r="U2089" s="6" t="e">
        <f t="shared" si="162"/>
        <v>#N/A</v>
      </c>
      <c r="V2089" s="2" t="e">
        <f>VLOOKUP($J2089,'Material category'!B:D,3,0)</f>
        <v>#N/A</v>
      </c>
      <c r="W2089" s="2" t="e">
        <f>VLOOKUP(G2089,'Cust Category'!A:C,3,0)</f>
        <v>#N/A</v>
      </c>
      <c r="X2089" s="2" t="e">
        <f>VLOOKUP(G2089,'Cust Category'!A:C,2,0)</f>
        <v>#N/A</v>
      </c>
      <c r="Y2089" s="31" t="e">
        <f t="shared" si="163"/>
        <v>#N/A</v>
      </c>
      <c r="Z2089" t="e">
        <f t="shared" si="164"/>
        <v>#N/A</v>
      </c>
    </row>
    <row r="2090" spans="1:26" hidden="1">
      <c r="A2090" s="179"/>
      <c r="B2090" s="178"/>
      <c r="C2090" s="178"/>
      <c r="D2090" s="178"/>
      <c r="E2090" s="178"/>
      <c r="F2090" s="178"/>
      <c r="G2090" s="178"/>
      <c r="H2090" s="178"/>
      <c r="I2090" s="178"/>
      <c r="J2090" s="178"/>
      <c r="K2090" s="178"/>
      <c r="L2090" s="180"/>
      <c r="M2090" s="181"/>
      <c r="N2090" s="2" t="e">
        <f>VLOOKUP($J2090,'Material category'!B:D,2,0)</f>
        <v>#N/A</v>
      </c>
      <c r="O2090" s="123" t="e">
        <f>VLOOKUP(E2090,'Billing Type Category'!A:C,3,0)*$L2090</f>
        <v>#N/A</v>
      </c>
      <c r="P2090" s="123" t="e">
        <f>VLOOKUP($J2090,'Material category'!B:F,5,FALSE)*O2090</f>
        <v>#N/A</v>
      </c>
      <c r="Q2090" s="123" t="e">
        <f t="shared" si="160"/>
        <v>#N/A</v>
      </c>
      <c r="R2090" s="6" t="e">
        <f>VLOOKUP(E2090,'Billing Type Category'!A:C,3,0)*M2090</f>
        <v>#N/A</v>
      </c>
      <c r="S2090" s="6" t="e">
        <f>VLOOKUP($J2090,'Material category'!B:F,4,FALSE)*O2090</f>
        <v>#N/A</v>
      </c>
      <c r="T2090" s="6" t="e">
        <f t="shared" si="161"/>
        <v>#N/A</v>
      </c>
      <c r="U2090" s="6" t="e">
        <f t="shared" si="162"/>
        <v>#N/A</v>
      </c>
      <c r="V2090" s="2" t="e">
        <f>VLOOKUP($J2090,'Material category'!B:D,3,0)</f>
        <v>#N/A</v>
      </c>
      <c r="W2090" s="2" t="e">
        <f>VLOOKUP(G2090,'Cust Category'!A:C,3,0)</f>
        <v>#N/A</v>
      </c>
      <c r="X2090" s="2" t="e">
        <f>VLOOKUP(G2090,'Cust Category'!A:C,2,0)</f>
        <v>#N/A</v>
      </c>
      <c r="Y2090" s="31" t="e">
        <f t="shared" si="163"/>
        <v>#N/A</v>
      </c>
      <c r="Z2090" t="e">
        <f t="shared" si="164"/>
        <v>#N/A</v>
      </c>
    </row>
    <row r="2091" spans="1:26" hidden="1">
      <c r="A2091" s="179"/>
      <c r="B2091" s="178"/>
      <c r="C2091" s="178"/>
      <c r="D2091" s="178"/>
      <c r="E2091" s="178"/>
      <c r="F2091" s="178"/>
      <c r="G2091" s="178"/>
      <c r="H2091" s="178"/>
      <c r="I2091" s="178"/>
      <c r="J2091" s="178"/>
      <c r="K2091" s="178"/>
      <c r="L2091" s="180"/>
      <c r="M2091" s="181"/>
      <c r="N2091" s="2" t="e">
        <f>VLOOKUP($J2091,'Material category'!B:D,2,0)</f>
        <v>#N/A</v>
      </c>
      <c r="O2091" s="123" t="e">
        <f>VLOOKUP(E2091,'Billing Type Category'!A:C,3,0)*$L2091</f>
        <v>#N/A</v>
      </c>
      <c r="P2091" s="123" t="e">
        <f>VLOOKUP($J2091,'Material category'!B:F,5,FALSE)*O2091</f>
        <v>#N/A</v>
      </c>
      <c r="Q2091" s="123" t="e">
        <f t="shared" si="160"/>
        <v>#N/A</v>
      </c>
      <c r="R2091" s="6" t="e">
        <f>VLOOKUP(E2091,'Billing Type Category'!A:C,3,0)*M2091</f>
        <v>#N/A</v>
      </c>
      <c r="S2091" s="6" t="e">
        <f>VLOOKUP($J2091,'Material category'!B:F,4,FALSE)*O2091</f>
        <v>#N/A</v>
      </c>
      <c r="T2091" s="6" t="e">
        <f t="shared" si="161"/>
        <v>#N/A</v>
      </c>
      <c r="U2091" s="6" t="e">
        <f t="shared" si="162"/>
        <v>#N/A</v>
      </c>
      <c r="V2091" s="2" t="e">
        <f>VLOOKUP($J2091,'Material category'!B:D,3,0)</f>
        <v>#N/A</v>
      </c>
      <c r="W2091" s="2" t="e">
        <f>VLOOKUP(G2091,'Cust Category'!A:C,3,0)</f>
        <v>#N/A</v>
      </c>
      <c r="X2091" s="2" t="e">
        <f>VLOOKUP(G2091,'Cust Category'!A:C,2,0)</f>
        <v>#N/A</v>
      </c>
      <c r="Y2091" s="31" t="e">
        <f t="shared" si="163"/>
        <v>#N/A</v>
      </c>
      <c r="Z2091" t="e">
        <f t="shared" si="164"/>
        <v>#N/A</v>
      </c>
    </row>
    <row r="2092" spans="1:26" hidden="1">
      <c r="A2092" s="179"/>
      <c r="B2092" s="178"/>
      <c r="C2092" s="178"/>
      <c r="D2092" s="178"/>
      <c r="E2092" s="178"/>
      <c r="F2092" s="178"/>
      <c r="G2092" s="178"/>
      <c r="H2092" s="178"/>
      <c r="I2092" s="178"/>
      <c r="J2092" s="178"/>
      <c r="K2092" s="178"/>
      <c r="L2092" s="180"/>
      <c r="M2092" s="181"/>
      <c r="N2092" s="2" t="e">
        <f>VLOOKUP($J2092,'Material category'!B:D,2,0)</f>
        <v>#N/A</v>
      </c>
      <c r="O2092" s="123" t="e">
        <f>VLOOKUP(E2092,'Billing Type Category'!A:C,3,0)*$L2092</f>
        <v>#N/A</v>
      </c>
      <c r="P2092" s="123" t="e">
        <f>VLOOKUP($J2092,'Material category'!B:F,5,FALSE)*O2092</f>
        <v>#N/A</v>
      </c>
      <c r="Q2092" s="123" t="e">
        <f t="shared" si="160"/>
        <v>#N/A</v>
      </c>
      <c r="R2092" s="6" t="e">
        <f>VLOOKUP(E2092,'Billing Type Category'!A:C,3,0)*M2092</f>
        <v>#N/A</v>
      </c>
      <c r="S2092" s="6" t="e">
        <f>VLOOKUP($J2092,'Material category'!B:F,4,FALSE)*O2092</f>
        <v>#N/A</v>
      </c>
      <c r="T2092" s="6" t="e">
        <f t="shared" si="161"/>
        <v>#N/A</v>
      </c>
      <c r="U2092" s="6" t="e">
        <f t="shared" si="162"/>
        <v>#N/A</v>
      </c>
      <c r="V2092" s="2" t="e">
        <f>VLOOKUP($J2092,'Material category'!B:D,3,0)</f>
        <v>#N/A</v>
      </c>
      <c r="W2092" s="2" t="e">
        <f>VLOOKUP(G2092,'Cust Category'!A:C,3,0)</f>
        <v>#N/A</v>
      </c>
      <c r="X2092" s="2" t="e">
        <f>VLOOKUP(G2092,'Cust Category'!A:C,2,0)</f>
        <v>#N/A</v>
      </c>
      <c r="Y2092" s="31" t="e">
        <f t="shared" si="163"/>
        <v>#N/A</v>
      </c>
      <c r="Z2092" t="e">
        <f t="shared" si="164"/>
        <v>#N/A</v>
      </c>
    </row>
    <row r="2093" spans="1:26" hidden="1">
      <c r="A2093" s="179"/>
      <c r="B2093" s="178"/>
      <c r="C2093" s="178"/>
      <c r="D2093" s="178"/>
      <c r="E2093" s="178"/>
      <c r="F2093" s="178"/>
      <c r="G2093" s="178"/>
      <c r="H2093" s="178"/>
      <c r="I2093" s="178"/>
      <c r="J2093" s="178"/>
      <c r="K2093" s="178"/>
      <c r="L2093" s="180"/>
      <c r="M2093" s="181"/>
      <c r="N2093" s="2" t="e">
        <f>VLOOKUP($J2093,'Material category'!B:D,2,0)</f>
        <v>#N/A</v>
      </c>
      <c r="O2093" s="123" t="e">
        <f>VLOOKUP(E2093,'Billing Type Category'!A:C,3,0)*$L2093</f>
        <v>#N/A</v>
      </c>
      <c r="P2093" s="123" t="e">
        <f>VLOOKUP($J2093,'Material category'!B:F,5,FALSE)*O2093</f>
        <v>#N/A</v>
      </c>
      <c r="Q2093" s="123" t="e">
        <f t="shared" si="160"/>
        <v>#N/A</v>
      </c>
      <c r="R2093" s="6" t="e">
        <f>VLOOKUP(E2093,'Billing Type Category'!A:C,3,0)*M2093</f>
        <v>#N/A</v>
      </c>
      <c r="S2093" s="6" t="e">
        <f>VLOOKUP($J2093,'Material category'!B:F,4,FALSE)*O2093</f>
        <v>#N/A</v>
      </c>
      <c r="T2093" s="6" t="e">
        <f t="shared" si="161"/>
        <v>#N/A</v>
      </c>
      <c r="U2093" s="6" t="e">
        <f t="shared" si="162"/>
        <v>#N/A</v>
      </c>
      <c r="V2093" s="2" t="e">
        <f>VLOOKUP($J2093,'Material category'!B:D,3,0)</f>
        <v>#N/A</v>
      </c>
      <c r="W2093" s="2" t="e">
        <f>VLOOKUP(G2093,'Cust Category'!A:C,3,0)</f>
        <v>#N/A</v>
      </c>
      <c r="X2093" s="2" t="e">
        <f>VLOOKUP(G2093,'Cust Category'!A:C,2,0)</f>
        <v>#N/A</v>
      </c>
      <c r="Y2093" s="31" t="e">
        <f t="shared" si="163"/>
        <v>#N/A</v>
      </c>
      <c r="Z2093" t="e">
        <f t="shared" si="164"/>
        <v>#N/A</v>
      </c>
    </row>
    <row r="2094" spans="1:26" hidden="1">
      <c r="A2094" s="179"/>
      <c r="B2094" s="178"/>
      <c r="C2094" s="178"/>
      <c r="D2094" s="178"/>
      <c r="E2094" s="178"/>
      <c r="F2094" s="178"/>
      <c r="G2094" s="178"/>
      <c r="H2094" s="178"/>
      <c r="I2094" s="178"/>
      <c r="J2094" s="178"/>
      <c r="K2094" s="178"/>
      <c r="L2094" s="180"/>
      <c r="M2094" s="181"/>
      <c r="N2094" s="2" t="e">
        <f>VLOOKUP($J2094,'Material category'!B:D,2,0)</f>
        <v>#N/A</v>
      </c>
      <c r="O2094" s="123" t="e">
        <f>VLOOKUP(E2094,'Billing Type Category'!A:C,3,0)*$L2094</f>
        <v>#N/A</v>
      </c>
      <c r="P2094" s="123" t="e">
        <f>VLOOKUP($J2094,'Material category'!B:F,5,FALSE)*O2094</f>
        <v>#N/A</v>
      </c>
      <c r="Q2094" s="123" t="e">
        <f t="shared" si="160"/>
        <v>#N/A</v>
      </c>
      <c r="R2094" s="6" t="e">
        <f>VLOOKUP(E2094,'Billing Type Category'!A:C,3,0)*M2094</f>
        <v>#N/A</v>
      </c>
      <c r="S2094" s="6" t="e">
        <f>VLOOKUP($J2094,'Material category'!B:F,4,FALSE)*O2094</f>
        <v>#N/A</v>
      </c>
      <c r="T2094" s="6" t="e">
        <f t="shared" si="161"/>
        <v>#N/A</v>
      </c>
      <c r="U2094" s="6" t="e">
        <f t="shared" si="162"/>
        <v>#N/A</v>
      </c>
      <c r="V2094" s="2" t="e">
        <f>VLOOKUP($J2094,'Material category'!B:D,3,0)</f>
        <v>#N/A</v>
      </c>
      <c r="W2094" s="2" t="e">
        <f>VLOOKUP(G2094,'Cust Category'!A:C,3,0)</f>
        <v>#N/A</v>
      </c>
      <c r="X2094" s="2" t="e">
        <f>VLOOKUP(G2094,'Cust Category'!A:C,2,0)</f>
        <v>#N/A</v>
      </c>
      <c r="Y2094" s="31" t="e">
        <f t="shared" si="163"/>
        <v>#N/A</v>
      </c>
      <c r="Z2094" t="e">
        <f t="shared" si="164"/>
        <v>#N/A</v>
      </c>
    </row>
    <row r="2095" spans="1:26" hidden="1">
      <c r="A2095" s="179"/>
      <c r="B2095" s="178"/>
      <c r="C2095" s="178"/>
      <c r="D2095" s="178"/>
      <c r="E2095" s="178"/>
      <c r="F2095" s="178"/>
      <c r="G2095" s="178"/>
      <c r="H2095" s="178"/>
      <c r="I2095" s="178"/>
      <c r="J2095" s="178"/>
      <c r="K2095" s="178"/>
      <c r="L2095" s="180"/>
      <c r="M2095" s="181"/>
      <c r="N2095" s="2" t="e">
        <f>VLOOKUP($J2095,'Material category'!B:D,2,0)</f>
        <v>#N/A</v>
      </c>
      <c r="O2095" s="123" t="e">
        <f>VLOOKUP(E2095,'Billing Type Category'!A:C,3,0)*$L2095</f>
        <v>#N/A</v>
      </c>
      <c r="P2095" s="123" t="e">
        <f>VLOOKUP($J2095,'Material category'!B:F,5,FALSE)*O2095</f>
        <v>#N/A</v>
      </c>
      <c r="Q2095" s="123" t="e">
        <f t="shared" si="160"/>
        <v>#N/A</v>
      </c>
      <c r="R2095" s="6" t="e">
        <f>VLOOKUP(E2095,'Billing Type Category'!A:C,3,0)*M2095</f>
        <v>#N/A</v>
      </c>
      <c r="S2095" s="6" t="e">
        <f>VLOOKUP($J2095,'Material category'!B:F,4,FALSE)*O2095</f>
        <v>#N/A</v>
      </c>
      <c r="T2095" s="6" t="e">
        <f t="shared" si="161"/>
        <v>#N/A</v>
      </c>
      <c r="U2095" s="6" t="e">
        <f t="shared" si="162"/>
        <v>#N/A</v>
      </c>
      <c r="V2095" s="2" t="e">
        <f>VLOOKUP($J2095,'Material category'!B:D,3,0)</f>
        <v>#N/A</v>
      </c>
      <c r="W2095" s="2" t="e">
        <f>VLOOKUP(G2095,'Cust Category'!A:C,3,0)</f>
        <v>#N/A</v>
      </c>
      <c r="X2095" s="2" t="e">
        <f>VLOOKUP(G2095,'Cust Category'!A:C,2,0)</f>
        <v>#N/A</v>
      </c>
      <c r="Y2095" s="31" t="e">
        <f t="shared" si="163"/>
        <v>#N/A</v>
      </c>
      <c r="Z2095" t="e">
        <f t="shared" si="164"/>
        <v>#N/A</v>
      </c>
    </row>
    <row r="2096" spans="1:26" hidden="1">
      <c r="A2096" s="179"/>
      <c r="B2096" s="178"/>
      <c r="C2096" s="178"/>
      <c r="D2096" s="178"/>
      <c r="E2096" s="178"/>
      <c r="F2096" s="178"/>
      <c r="G2096" s="178"/>
      <c r="H2096" s="178"/>
      <c r="I2096" s="178"/>
      <c r="J2096" s="178"/>
      <c r="K2096" s="178"/>
      <c r="L2096" s="180"/>
      <c r="M2096" s="181"/>
      <c r="N2096" s="2" t="e">
        <f>VLOOKUP($J2096,'Material category'!B:D,2,0)</f>
        <v>#N/A</v>
      </c>
      <c r="O2096" s="123" t="e">
        <f>VLOOKUP(E2096,'Billing Type Category'!A:C,3,0)*$L2096</f>
        <v>#N/A</v>
      </c>
      <c r="P2096" s="123" t="e">
        <f>VLOOKUP($J2096,'Material category'!B:F,5,FALSE)*O2096</f>
        <v>#N/A</v>
      </c>
      <c r="Q2096" s="123" t="e">
        <f t="shared" si="160"/>
        <v>#N/A</v>
      </c>
      <c r="R2096" s="6" t="e">
        <f>VLOOKUP(E2096,'Billing Type Category'!A:C,3,0)*M2096</f>
        <v>#N/A</v>
      </c>
      <c r="S2096" s="6" t="e">
        <f>VLOOKUP($J2096,'Material category'!B:F,4,FALSE)*O2096</f>
        <v>#N/A</v>
      </c>
      <c r="T2096" s="6" t="e">
        <f t="shared" si="161"/>
        <v>#N/A</v>
      </c>
      <c r="U2096" s="6" t="e">
        <f t="shared" si="162"/>
        <v>#N/A</v>
      </c>
      <c r="V2096" s="2" t="e">
        <f>VLOOKUP($J2096,'Material category'!B:D,3,0)</f>
        <v>#N/A</v>
      </c>
      <c r="W2096" s="2" t="e">
        <f>VLOOKUP(G2096,'Cust Category'!A:C,3,0)</f>
        <v>#N/A</v>
      </c>
      <c r="X2096" s="2" t="e">
        <f>VLOOKUP(G2096,'Cust Category'!A:C,2,0)</f>
        <v>#N/A</v>
      </c>
      <c r="Y2096" s="31" t="e">
        <f t="shared" si="163"/>
        <v>#N/A</v>
      </c>
      <c r="Z2096" t="e">
        <f t="shared" si="164"/>
        <v>#N/A</v>
      </c>
    </row>
    <row r="2097" spans="1:26" hidden="1">
      <c r="A2097" s="179"/>
      <c r="B2097" s="178"/>
      <c r="C2097" s="178"/>
      <c r="D2097" s="178"/>
      <c r="E2097" s="178"/>
      <c r="F2097" s="178"/>
      <c r="G2097" s="178"/>
      <c r="H2097" s="178"/>
      <c r="I2097" s="178"/>
      <c r="J2097" s="178"/>
      <c r="K2097" s="178"/>
      <c r="L2097" s="180"/>
      <c r="M2097" s="181"/>
      <c r="N2097" s="2" t="e">
        <f>VLOOKUP($J2097,'Material category'!B:D,2,0)</f>
        <v>#N/A</v>
      </c>
      <c r="O2097" s="123" t="e">
        <f>VLOOKUP(E2097,'Billing Type Category'!A:C,3,0)*$L2097</f>
        <v>#N/A</v>
      </c>
      <c r="P2097" s="123" t="e">
        <f>VLOOKUP($J2097,'Material category'!B:F,5,FALSE)*O2097</f>
        <v>#N/A</v>
      </c>
      <c r="Q2097" s="123" t="e">
        <f t="shared" si="160"/>
        <v>#N/A</v>
      </c>
      <c r="R2097" s="6" t="e">
        <f>VLOOKUP(E2097,'Billing Type Category'!A:C,3,0)*M2097</f>
        <v>#N/A</v>
      </c>
      <c r="S2097" s="6" t="e">
        <f>VLOOKUP($J2097,'Material category'!B:F,4,FALSE)*O2097</f>
        <v>#N/A</v>
      </c>
      <c r="T2097" s="6" t="e">
        <f t="shared" si="161"/>
        <v>#N/A</v>
      </c>
      <c r="U2097" s="6" t="e">
        <f t="shared" si="162"/>
        <v>#N/A</v>
      </c>
      <c r="V2097" s="2" t="e">
        <f>VLOOKUP($J2097,'Material category'!B:D,3,0)</f>
        <v>#N/A</v>
      </c>
      <c r="W2097" s="2" t="e">
        <f>VLOOKUP(G2097,'Cust Category'!A:C,3,0)</f>
        <v>#N/A</v>
      </c>
      <c r="X2097" s="2" t="e">
        <f>VLOOKUP(G2097,'Cust Category'!A:C,2,0)</f>
        <v>#N/A</v>
      </c>
      <c r="Y2097" s="31" t="e">
        <f t="shared" si="163"/>
        <v>#N/A</v>
      </c>
      <c r="Z2097" t="e">
        <f t="shared" si="164"/>
        <v>#N/A</v>
      </c>
    </row>
    <row r="2098" spans="1:26" hidden="1">
      <c r="N2098" s="2" t="e">
        <f>VLOOKUP($J2098,'Material category'!B:D,2,0)</f>
        <v>#N/A</v>
      </c>
      <c r="O2098" s="123" t="e">
        <f>VLOOKUP(E2098,'Billing Type Category'!A:C,3,0)*$L2098</f>
        <v>#N/A</v>
      </c>
      <c r="P2098" s="123" t="e">
        <f>VLOOKUP($J2098,'Material category'!B:F,5,FALSE)*O2098</f>
        <v>#N/A</v>
      </c>
      <c r="Q2098" s="123" t="e">
        <f t="shared" si="160"/>
        <v>#N/A</v>
      </c>
      <c r="R2098" s="6" t="e">
        <f>VLOOKUP(E2098,'Billing Type Category'!A:C,3,0)*M2098</f>
        <v>#N/A</v>
      </c>
      <c r="S2098" s="6" t="e">
        <f>VLOOKUP($J2098,'Material category'!B:F,4,FALSE)*O2098</f>
        <v>#N/A</v>
      </c>
      <c r="T2098" s="6" t="e">
        <f t="shared" si="161"/>
        <v>#N/A</v>
      </c>
      <c r="U2098" s="6" t="e">
        <f t="shared" si="162"/>
        <v>#N/A</v>
      </c>
      <c r="V2098" s="2" t="e">
        <f>VLOOKUP($J2098,'Material category'!B:D,3,0)</f>
        <v>#N/A</v>
      </c>
      <c r="W2098" s="2" t="e">
        <f>VLOOKUP(G2098,'Cust Category'!A:C,3,0)</f>
        <v>#N/A</v>
      </c>
      <c r="X2098" s="2" t="e">
        <f>VLOOKUP(G2098,'Cust Category'!A:C,2,0)</f>
        <v>#N/A</v>
      </c>
      <c r="Y2098" s="31" t="e">
        <f t="shared" si="163"/>
        <v>#N/A</v>
      </c>
      <c r="Z2098" t="e">
        <f t="shared" si="164"/>
        <v>#N/A</v>
      </c>
    </row>
    <row r="2099" spans="1:26" hidden="1">
      <c r="N2099" s="2" t="e">
        <f>VLOOKUP($J2099,'Material category'!B:D,2,0)</f>
        <v>#N/A</v>
      </c>
      <c r="O2099" s="123" t="e">
        <f>VLOOKUP(E2099,'Billing Type Category'!A:C,3,0)*$L2099</f>
        <v>#N/A</v>
      </c>
      <c r="P2099" s="123" t="e">
        <f>VLOOKUP($J2099,'Material category'!B:F,5,FALSE)*O2099</f>
        <v>#N/A</v>
      </c>
      <c r="Q2099" s="123" t="e">
        <f t="shared" si="160"/>
        <v>#N/A</v>
      </c>
      <c r="R2099" s="6" t="e">
        <f>VLOOKUP(E2099,'Billing Type Category'!A:C,3,0)*M2099</f>
        <v>#N/A</v>
      </c>
      <c r="S2099" s="6" t="e">
        <f>VLOOKUP($J2099,'Material category'!B:F,4,FALSE)*O2099</f>
        <v>#N/A</v>
      </c>
      <c r="T2099" s="6" t="e">
        <f t="shared" si="161"/>
        <v>#N/A</v>
      </c>
      <c r="U2099" s="6" t="e">
        <f t="shared" si="162"/>
        <v>#N/A</v>
      </c>
      <c r="V2099" s="2" t="e">
        <f>VLOOKUP($J2099,'Material category'!B:D,3,0)</f>
        <v>#N/A</v>
      </c>
      <c r="W2099" s="2" t="e">
        <f>VLOOKUP(G2099,'Cust Category'!A:C,3,0)</f>
        <v>#N/A</v>
      </c>
      <c r="X2099" s="2" t="e">
        <f>VLOOKUP(G2099,'Cust Category'!A:C,2,0)</f>
        <v>#N/A</v>
      </c>
      <c r="Y2099" s="31" t="e">
        <f t="shared" si="163"/>
        <v>#N/A</v>
      </c>
      <c r="Z2099" t="e">
        <f t="shared" si="164"/>
        <v>#N/A</v>
      </c>
    </row>
    <row r="2100" spans="1:26" hidden="1">
      <c r="N2100" s="2" t="e">
        <f>VLOOKUP($J2100,'Material category'!B:D,2,0)</f>
        <v>#N/A</v>
      </c>
      <c r="O2100" s="123" t="e">
        <f>VLOOKUP(E2100,'Billing Type Category'!A:C,3,0)*$L2100</f>
        <v>#N/A</v>
      </c>
      <c r="P2100" s="123" t="e">
        <f>VLOOKUP($J2100,'Material category'!B:F,5,FALSE)*O2100</f>
        <v>#N/A</v>
      </c>
      <c r="Q2100" s="123" t="e">
        <f t="shared" si="160"/>
        <v>#N/A</v>
      </c>
      <c r="R2100" s="6" t="e">
        <f>VLOOKUP(E2100,'Billing Type Category'!A:C,3,0)*M2100</f>
        <v>#N/A</v>
      </c>
      <c r="S2100" s="6" t="e">
        <f>VLOOKUP($J2100,'Material category'!B:F,4,FALSE)*O2100</f>
        <v>#N/A</v>
      </c>
      <c r="T2100" s="6" t="e">
        <f t="shared" si="161"/>
        <v>#N/A</v>
      </c>
      <c r="U2100" s="6" t="e">
        <f t="shared" si="162"/>
        <v>#N/A</v>
      </c>
      <c r="V2100" s="2" t="e">
        <f>VLOOKUP($J2100,'Material category'!B:D,3,0)</f>
        <v>#N/A</v>
      </c>
      <c r="W2100" s="2" t="e">
        <f>VLOOKUP(G2100,'Cust Category'!A:C,3,0)</f>
        <v>#N/A</v>
      </c>
      <c r="X2100" s="2" t="e">
        <f>VLOOKUP(G2100,'Cust Category'!A:C,2,0)</f>
        <v>#N/A</v>
      </c>
      <c r="Y2100" s="31" t="e">
        <f t="shared" si="163"/>
        <v>#N/A</v>
      </c>
      <c r="Z2100" t="e">
        <f t="shared" si="164"/>
        <v>#N/A</v>
      </c>
    </row>
    <row r="2101" spans="1:26" hidden="1">
      <c r="N2101" s="2" t="e">
        <f>VLOOKUP($J2101,'Material category'!B:D,2,0)</f>
        <v>#N/A</v>
      </c>
      <c r="O2101" s="123" t="e">
        <f>VLOOKUP(E2101,'Billing Type Category'!A:C,3,0)*$L2101</f>
        <v>#N/A</v>
      </c>
      <c r="P2101" s="123" t="e">
        <f>VLOOKUP($J2101,'Material category'!B:F,5,FALSE)*O2101</f>
        <v>#N/A</v>
      </c>
      <c r="Q2101" s="123" t="e">
        <f t="shared" si="160"/>
        <v>#N/A</v>
      </c>
      <c r="R2101" s="6" t="e">
        <f>VLOOKUP(E2101,'Billing Type Category'!A:C,3,0)*M2101</f>
        <v>#N/A</v>
      </c>
      <c r="S2101" s="6" t="e">
        <f>VLOOKUP($J2101,'Material category'!B:F,4,FALSE)*O2101</f>
        <v>#N/A</v>
      </c>
      <c r="T2101" s="6" t="e">
        <f t="shared" si="161"/>
        <v>#N/A</v>
      </c>
      <c r="U2101" s="6" t="e">
        <f t="shared" si="162"/>
        <v>#N/A</v>
      </c>
      <c r="V2101" s="2" t="e">
        <f>VLOOKUP($J2101,'Material category'!B:D,3,0)</f>
        <v>#N/A</v>
      </c>
      <c r="W2101" s="2" t="e">
        <f>VLOOKUP(G2101,'Cust Category'!A:C,3,0)</f>
        <v>#N/A</v>
      </c>
      <c r="X2101" s="2" t="e">
        <f>VLOOKUP(G2101,'Cust Category'!A:C,2,0)</f>
        <v>#N/A</v>
      </c>
      <c r="Y2101" s="31" t="e">
        <f t="shared" si="163"/>
        <v>#N/A</v>
      </c>
      <c r="Z2101" t="e">
        <f t="shared" si="164"/>
        <v>#N/A</v>
      </c>
    </row>
    <row r="2102" spans="1:26" hidden="1">
      <c r="N2102" s="2" t="e">
        <f>VLOOKUP($J2102,'Material category'!B:D,2,0)</f>
        <v>#N/A</v>
      </c>
      <c r="O2102" s="123" t="e">
        <f>VLOOKUP(E2102,'Billing Type Category'!A:C,3,0)*$L2102</f>
        <v>#N/A</v>
      </c>
      <c r="P2102" s="123" t="e">
        <f>VLOOKUP($J2102,'Material category'!B:F,5,FALSE)*O2102</f>
        <v>#N/A</v>
      </c>
      <c r="Q2102" s="123" t="e">
        <f t="shared" si="160"/>
        <v>#N/A</v>
      </c>
      <c r="R2102" s="6" t="e">
        <f>VLOOKUP(E2102,'Billing Type Category'!A:C,3,0)*M2102</f>
        <v>#N/A</v>
      </c>
      <c r="S2102" s="6" t="e">
        <f>VLOOKUP($J2102,'Material category'!B:F,4,FALSE)*O2102</f>
        <v>#N/A</v>
      </c>
      <c r="T2102" s="6" t="e">
        <f t="shared" si="161"/>
        <v>#N/A</v>
      </c>
      <c r="U2102" s="6" t="e">
        <f t="shared" si="162"/>
        <v>#N/A</v>
      </c>
      <c r="V2102" s="2" t="e">
        <f>VLOOKUP($J2102,'Material category'!B:D,3,0)</f>
        <v>#N/A</v>
      </c>
      <c r="W2102" s="2" t="e">
        <f>VLOOKUP(G2102,'Cust Category'!A:C,3,0)</f>
        <v>#N/A</v>
      </c>
      <c r="X2102" s="2" t="e">
        <f>VLOOKUP(G2102,'Cust Category'!A:C,2,0)</f>
        <v>#N/A</v>
      </c>
      <c r="Y2102" s="31" t="e">
        <f t="shared" si="163"/>
        <v>#N/A</v>
      </c>
      <c r="Z2102" t="e">
        <f t="shared" si="164"/>
        <v>#N/A</v>
      </c>
    </row>
    <row r="2103" spans="1:26" hidden="1">
      <c r="N2103" s="2" t="e">
        <f>VLOOKUP($J2103,'Material category'!B:D,2,0)</f>
        <v>#N/A</v>
      </c>
      <c r="O2103" s="123" t="e">
        <f>VLOOKUP(E2103,'Billing Type Category'!A:C,3,0)*$L2103</f>
        <v>#N/A</v>
      </c>
      <c r="P2103" s="123" t="e">
        <f>VLOOKUP($J2103,'Material category'!B:F,5,FALSE)*O2103</f>
        <v>#N/A</v>
      </c>
      <c r="Q2103" s="123" t="e">
        <f t="shared" si="160"/>
        <v>#N/A</v>
      </c>
      <c r="R2103" s="6" t="e">
        <f>VLOOKUP(E2103,'Billing Type Category'!A:C,3,0)*M2103</f>
        <v>#N/A</v>
      </c>
      <c r="S2103" s="6" t="e">
        <f>VLOOKUP($J2103,'Material category'!B:F,4,FALSE)*O2103</f>
        <v>#N/A</v>
      </c>
      <c r="T2103" s="6" t="e">
        <f t="shared" si="161"/>
        <v>#N/A</v>
      </c>
      <c r="U2103" s="6" t="e">
        <f t="shared" si="162"/>
        <v>#N/A</v>
      </c>
      <c r="V2103" s="2" t="e">
        <f>VLOOKUP($J2103,'Material category'!B:D,3,0)</f>
        <v>#N/A</v>
      </c>
      <c r="W2103" s="2" t="e">
        <f>VLOOKUP(G2103,'Cust Category'!A:C,3,0)</f>
        <v>#N/A</v>
      </c>
      <c r="X2103" s="2" t="e">
        <f>VLOOKUP(G2103,'Cust Category'!A:C,2,0)</f>
        <v>#N/A</v>
      </c>
      <c r="Y2103" s="31" t="e">
        <f t="shared" si="163"/>
        <v>#N/A</v>
      </c>
      <c r="Z2103" t="e">
        <f t="shared" si="164"/>
        <v>#N/A</v>
      </c>
    </row>
    <row r="2104" spans="1:26" hidden="1">
      <c r="N2104" s="2" t="e">
        <f>VLOOKUP($J2104,'Material category'!B:D,2,0)</f>
        <v>#N/A</v>
      </c>
      <c r="O2104" s="123" t="e">
        <f>VLOOKUP(E2104,'Billing Type Category'!A:C,3,0)*$L2104</f>
        <v>#N/A</v>
      </c>
      <c r="P2104" s="123" t="e">
        <f>VLOOKUP($J2104,'Material category'!B:F,5,FALSE)*O2104</f>
        <v>#N/A</v>
      </c>
      <c r="Q2104" s="123" t="e">
        <f t="shared" si="160"/>
        <v>#N/A</v>
      </c>
      <c r="R2104" s="6" t="e">
        <f>VLOOKUP(E2104,'Billing Type Category'!A:C,3,0)*M2104</f>
        <v>#N/A</v>
      </c>
      <c r="S2104" s="6" t="e">
        <f>VLOOKUP($J2104,'Material category'!B:F,4,FALSE)*O2104</f>
        <v>#N/A</v>
      </c>
      <c r="T2104" s="6" t="e">
        <f t="shared" si="161"/>
        <v>#N/A</v>
      </c>
      <c r="U2104" s="6" t="e">
        <f t="shared" si="162"/>
        <v>#N/A</v>
      </c>
      <c r="V2104" s="2" t="e">
        <f>VLOOKUP($J2104,'Material category'!B:D,3,0)</f>
        <v>#N/A</v>
      </c>
      <c r="W2104" s="2" t="e">
        <f>VLOOKUP(G2104,'Cust Category'!A:C,3,0)</f>
        <v>#N/A</v>
      </c>
      <c r="X2104" s="2" t="e">
        <f>VLOOKUP(G2104,'Cust Category'!A:C,2,0)</f>
        <v>#N/A</v>
      </c>
      <c r="Y2104" s="31" t="e">
        <f t="shared" si="163"/>
        <v>#N/A</v>
      </c>
      <c r="Z2104" t="e">
        <f t="shared" si="164"/>
        <v>#N/A</v>
      </c>
    </row>
    <row r="2105" spans="1:26" hidden="1">
      <c r="N2105" s="2" t="e">
        <f>VLOOKUP($J2105,'Material category'!B:D,2,0)</f>
        <v>#N/A</v>
      </c>
      <c r="O2105" s="123" t="e">
        <f>VLOOKUP(E2105,'Billing Type Category'!A:C,3,0)*$L2105</f>
        <v>#N/A</v>
      </c>
      <c r="P2105" s="123" t="e">
        <f>VLOOKUP($J2105,'Material category'!B:F,5,FALSE)*O2105</f>
        <v>#N/A</v>
      </c>
      <c r="Q2105" s="123" t="e">
        <f t="shared" si="160"/>
        <v>#N/A</v>
      </c>
      <c r="R2105" s="6" t="e">
        <f>VLOOKUP(E2105,'Billing Type Category'!A:C,3,0)*M2105</f>
        <v>#N/A</v>
      </c>
      <c r="S2105" s="6" t="e">
        <f>VLOOKUP($J2105,'Material category'!B:F,4,FALSE)*O2105</f>
        <v>#N/A</v>
      </c>
      <c r="T2105" s="6" t="e">
        <f t="shared" si="161"/>
        <v>#N/A</v>
      </c>
      <c r="U2105" s="6" t="e">
        <f t="shared" si="162"/>
        <v>#N/A</v>
      </c>
      <c r="V2105" s="2" t="e">
        <f>VLOOKUP($J2105,'Material category'!B:D,3,0)</f>
        <v>#N/A</v>
      </c>
      <c r="W2105" s="2" t="e">
        <f>VLOOKUP(G2105,'Cust Category'!A:C,3,0)</f>
        <v>#N/A</v>
      </c>
      <c r="X2105" s="2" t="e">
        <f>VLOOKUP(G2105,'Cust Category'!A:C,2,0)</f>
        <v>#N/A</v>
      </c>
      <c r="Y2105" s="31" t="e">
        <f t="shared" si="163"/>
        <v>#N/A</v>
      </c>
      <c r="Z2105" t="e">
        <f t="shared" si="164"/>
        <v>#N/A</v>
      </c>
    </row>
    <row r="2106" spans="1:26" hidden="1">
      <c r="N2106" s="2" t="e">
        <f>VLOOKUP($J2106,'Material category'!B:D,2,0)</f>
        <v>#N/A</v>
      </c>
      <c r="O2106" s="123" t="e">
        <f>VLOOKUP(E2106,'Billing Type Category'!A:C,3,0)*$L2106</f>
        <v>#N/A</v>
      </c>
      <c r="P2106" s="123" t="e">
        <f>VLOOKUP($J2106,'Material category'!B:F,5,FALSE)*O2106</f>
        <v>#N/A</v>
      </c>
      <c r="Q2106" s="123" t="e">
        <f t="shared" si="160"/>
        <v>#N/A</v>
      </c>
      <c r="R2106" s="6" t="e">
        <f>VLOOKUP(E2106,'Billing Type Category'!A:C,3,0)*M2106</f>
        <v>#N/A</v>
      </c>
      <c r="S2106" s="6" t="e">
        <f>VLOOKUP($J2106,'Material category'!B:F,4,FALSE)*O2106</f>
        <v>#N/A</v>
      </c>
      <c r="T2106" s="6" t="e">
        <f t="shared" si="161"/>
        <v>#N/A</v>
      </c>
      <c r="U2106" s="6" t="e">
        <f t="shared" si="162"/>
        <v>#N/A</v>
      </c>
      <c r="V2106" s="2" t="e">
        <f>VLOOKUP($J2106,'Material category'!B:D,3,0)</f>
        <v>#N/A</v>
      </c>
      <c r="W2106" s="2" t="e">
        <f>VLOOKUP(G2106,'Cust Category'!A:C,3,0)</f>
        <v>#N/A</v>
      </c>
      <c r="X2106" s="2" t="e">
        <f>VLOOKUP(G2106,'Cust Category'!A:C,2,0)</f>
        <v>#N/A</v>
      </c>
      <c r="Y2106" s="31" t="e">
        <f t="shared" si="163"/>
        <v>#N/A</v>
      </c>
      <c r="Z2106" t="e">
        <f t="shared" si="164"/>
        <v>#N/A</v>
      </c>
    </row>
    <row r="2107" spans="1:26" hidden="1">
      <c r="N2107" s="2" t="e">
        <f>VLOOKUP($J2107,'Material category'!B:D,2,0)</f>
        <v>#N/A</v>
      </c>
      <c r="O2107" s="123" t="e">
        <f>VLOOKUP(E2107,'Billing Type Category'!A:C,3,0)*$L2107</f>
        <v>#N/A</v>
      </c>
      <c r="P2107" s="123" t="e">
        <f>VLOOKUP($J2107,'Material category'!B:F,5,FALSE)*O2107</f>
        <v>#N/A</v>
      </c>
      <c r="Q2107" s="123" t="e">
        <f t="shared" si="160"/>
        <v>#N/A</v>
      </c>
      <c r="R2107" s="6" t="e">
        <f>VLOOKUP(E2107,'Billing Type Category'!A:C,3,0)*M2107</f>
        <v>#N/A</v>
      </c>
      <c r="S2107" s="6" t="e">
        <f>VLOOKUP($J2107,'Material category'!B:F,4,FALSE)*O2107</f>
        <v>#N/A</v>
      </c>
      <c r="T2107" s="6" t="e">
        <f t="shared" si="161"/>
        <v>#N/A</v>
      </c>
      <c r="U2107" s="6" t="e">
        <f t="shared" si="162"/>
        <v>#N/A</v>
      </c>
      <c r="V2107" s="2" t="e">
        <f>VLOOKUP($J2107,'Material category'!B:D,3,0)</f>
        <v>#N/A</v>
      </c>
      <c r="W2107" s="2" t="e">
        <f>VLOOKUP(G2107,'Cust Category'!A:C,3,0)</f>
        <v>#N/A</v>
      </c>
      <c r="X2107" s="2" t="e">
        <f>VLOOKUP(G2107,'Cust Category'!A:C,2,0)</f>
        <v>#N/A</v>
      </c>
      <c r="Y2107" s="31" t="e">
        <f t="shared" si="163"/>
        <v>#N/A</v>
      </c>
      <c r="Z2107" t="e">
        <f t="shared" si="164"/>
        <v>#N/A</v>
      </c>
    </row>
    <row r="2108" spans="1:26" hidden="1">
      <c r="N2108" s="2" t="e">
        <f>VLOOKUP($J2108,'Material category'!B:D,2,0)</f>
        <v>#N/A</v>
      </c>
      <c r="O2108" s="123" t="e">
        <f>VLOOKUP(E2108,'Billing Type Category'!A:C,3,0)*$L2108</f>
        <v>#N/A</v>
      </c>
      <c r="P2108" s="123" t="e">
        <f>VLOOKUP($J2108,'Material category'!B:F,5,FALSE)*O2108</f>
        <v>#N/A</v>
      </c>
      <c r="Q2108" s="123" t="e">
        <f t="shared" si="160"/>
        <v>#N/A</v>
      </c>
      <c r="R2108" s="6" t="e">
        <f>VLOOKUP(E2108,'Billing Type Category'!A:C,3,0)*M2108</f>
        <v>#N/A</v>
      </c>
      <c r="S2108" s="6" t="e">
        <f>VLOOKUP($J2108,'Material category'!B:F,4,FALSE)*O2108</f>
        <v>#N/A</v>
      </c>
      <c r="T2108" s="6" t="e">
        <f t="shared" si="161"/>
        <v>#N/A</v>
      </c>
      <c r="U2108" s="6" t="e">
        <f t="shared" si="162"/>
        <v>#N/A</v>
      </c>
      <c r="V2108" s="2" t="e">
        <f>VLOOKUP($J2108,'Material category'!B:D,3,0)</f>
        <v>#N/A</v>
      </c>
      <c r="W2108" s="2" t="e">
        <f>VLOOKUP(G2108,'Cust Category'!A:C,3,0)</f>
        <v>#N/A</v>
      </c>
      <c r="X2108" s="2" t="e">
        <f>VLOOKUP(G2108,'Cust Category'!A:C,2,0)</f>
        <v>#N/A</v>
      </c>
      <c r="Y2108" s="31" t="e">
        <f t="shared" si="163"/>
        <v>#N/A</v>
      </c>
      <c r="Z2108" t="e">
        <f t="shared" si="164"/>
        <v>#N/A</v>
      </c>
    </row>
    <row r="2109" spans="1:26" hidden="1">
      <c r="N2109" s="2" t="e">
        <f>VLOOKUP($J2109,'Material category'!B:D,2,0)</f>
        <v>#N/A</v>
      </c>
      <c r="O2109" s="123" t="e">
        <f>VLOOKUP(E2109,'Billing Type Category'!A:C,3,0)*$L2109</f>
        <v>#N/A</v>
      </c>
      <c r="P2109" s="123" t="e">
        <f>VLOOKUP($J2109,'Material category'!B:F,5,FALSE)*O2109</f>
        <v>#N/A</v>
      </c>
      <c r="Q2109" s="123" t="e">
        <f t="shared" si="160"/>
        <v>#N/A</v>
      </c>
      <c r="R2109" s="6" t="e">
        <f>VLOOKUP(E2109,'Billing Type Category'!A:C,3,0)*M2109</f>
        <v>#N/A</v>
      </c>
      <c r="S2109" s="6" t="e">
        <f>VLOOKUP($J2109,'Material category'!B:F,4,FALSE)*O2109</f>
        <v>#N/A</v>
      </c>
      <c r="T2109" s="6" t="e">
        <f t="shared" si="161"/>
        <v>#N/A</v>
      </c>
      <c r="U2109" s="6" t="e">
        <f t="shared" si="162"/>
        <v>#N/A</v>
      </c>
      <c r="V2109" s="2" t="e">
        <f>VLOOKUP($J2109,'Material category'!B:D,3,0)</f>
        <v>#N/A</v>
      </c>
      <c r="W2109" s="2" t="e">
        <f>VLOOKUP(G2109,'Cust Category'!A:C,3,0)</f>
        <v>#N/A</v>
      </c>
      <c r="X2109" s="2" t="e">
        <f>VLOOKUP(G2109,'Cust Category'!A:C,2,0)</f>
        <v>#N/A</v>
      </c>
      <c r="Y2109" s="31" t="e">
        <f t="shared" si="163"/>
        <v>#N/A</v>
      </c>
      <c r="Z2109" t="e">
        <f t="shared" si="164"/>
        <v>#N/A</v>
      </c>
    </row>
    <row r="2110" spans="1:26" hidden="1">
      <c r="N2110" s="2" t="e">
        <f>VLOOKUP($J2110,'Material category'!B:D,2,0)</f>
        <v>#N/A</v>
      </c>
      <c r="O2110" s="123" t="e">
        <f>VLOOKUP(E2110,'Billing Type Category'!A:C,3,0)*$L2110</f>
        <v>#N/A</v>
      </c>
      <c r="P2110" s="123" t="e">
        <f>VLOOKUP($J2110,'Material category'!B:F,5,FALSE)*O2110</f>
        <v>#N/A</v>
      </c>
      <c r="Q2110" s="123" t="e">
        <f t="shared" si="160"/>
        <v>#N/A</v>
      </c>
      <c r="R2110" s="6" t="e">
        <f>VLOOKUP(E2110,'Billing Type Category'!A:C,3,0)*M2110</f>
        <v>#N/A</v>
      </c>
      <c r="S2110" s="6" t="e">
        <f>VLOOKUP($J2110,'Material category'!B:F,4,FALSE)*O2110</f>
        <v>#N/A</v>
      </c>
      <c r="T2110" s="6" t="e">
        <f t="shared" si="161"/>
        <v>#N/A</v>
      </c>
      <c r="U2110" s="6" t="e">
        <f t="shared" si="162"/>
        <v>#N/A</v>
      </c>
      <c r="V2110" s="2" t="e">
        <f>VLOOKUP($J2110,'Material category'!B:D,3,0)</f>
        <v>#N/A</v>
      </c>
      <c r="W2110" s="2" t="e">
        <f>VLOOKUP(G2110,'Cust Category'!A:C,3,0)</f>
        <v>#N/A</v>
      </c>
      <c r="X2110" s="2" t="e">
        <f>VLOOKUP(G2110,'Cust Category'!A:C,2,0)</f>
        <v>#N/A</v>
      </c>
      <c r="Y2110" s="31" t="e">
        <f t="shared" si="163"/>
        <v>#N/A</v>
      </c>
      <c r="Z2110" t="e">
        <f t="shared" si="164"/>
        <v>#N/A</v>
      </c>
    </row>
    <row r="2111" spans="1:26" hidden="1">
      <c r="N2111" s="2" t="e">
        <f>VLOOKUP($J2111,'Material category'!B:D,2,0)</f>
        <v>#N/A</v>
      </c>
      <c r="O2111" s="123" t="e">
        <f>VLOOKUP(E2111,'Billing Type Category'!A:C,3,0)*$L2111</f>
        <v>#N/A</v>
      </c>
      <c r="P2111" s="123" t="e">
        <f>VLOOKUP($J2111,'Material category'!B:F,5,FALSE)*O2111</f>
        <v>#N/A</v>
      </c>
      <c r="Q2111" s="123" t="e">
        <f t="shared" si="160"/>
        <v>#N/A</v>
      </c>
      <c r="R2111" s="6" t="e">
        <f>VLOOKUP(E2111,'Billing Type Category'!A:C,3,0)*M2111</f>
        <v>#N/A</v>
      </c>
      <c r="S2111" s="6" t="e">
        <f>VLOOKUP($J2111,'Material category'!B:F,4,FALSE)*O2111</f>
        <v>#N/A</v>
      </c>
      <c r="T2111" s="6" t="e">
        <f t="shared" si="161"/>
        <v>#N/A</v>
      </c>
      <c r="U2111" s="6" t="e">
        <f t="shared" si="162"/>
        <v>#N/A</v>
      </c>
      <c r="V2111" s="2" t="e">
        <f>VLOOKUP($J2111,'Material category'!B:D,3,0)</f>
        <v>#N/A</v>
      </c>
      <c r="W2111" s="2" t="e">
        <f>VLOOKUP(G2111,'Cust Category'!A:C,3,0)</f>
        <v>#N/A</v>
      </c>
      <c r="X2111" s="2" t="e">
        <f>VLOOKUP(G2111,'Cust Category'!A:C,2,0)</f>
        <v>#N/A</v>
      </c>
      <c r="Y2111" s="31" t="e">
        <f t="shared" si="163"/>
        <v>#N/A</v>
      </c>
      <c r="Z2111" t="e">
        <f t="shared" si="164"/>
        <v>#N/A</v>
      </c>
    </row>
    <row r="2112" spans="1:26" hidden="1">
      <c r="N2112" s="2" t="e">
        <f>VLOOKUP($J2112,'Material category'!B:D,2,0)</f>
        <v>#N/A</v>
      </c>
      <c r="O2112" s="123" t="e">
        <f>VLOOKUP(E2112,'Billing Type Category'!A:C,3,0)*$L2112</f>
        <v>#N/A</v>
      </c>
      <c r="P2112" s="123" t="e">
        <f>VLOOKUP($J2112,'Material category'!B:F,5,FALSE)*O2112</f>
        <v>#N/A</v>
      </c>
      <c r="Q2112" s="123" t="e">
        <f t="shared" si="160"/>
        <v>#N/A</v>
      </c>
      <c r="R2112" s="6" t="e">
        <f>VLOOKUP(E2112,'Billing Type Category'!A:C,3,0)*M2112</f>
        <v>#N/A</v>
      </c>
      <c r="S2112" s="6" t="e">
        <f>VLOOKUP($J2112,'Material category'!B:F,4,FALSE)*O2112</f>
        <v>#N/A</v>
      </c>
      <c r="T2112" s="6" t="e">
        <f t="shared" si="161"/>
        <v>#N/A</v>
      </c>
      <c r="U2112" s="6" t="e">
        <f t="shared" si="162"/>
        <v>#N/A</v>
      </c>
      <c r="V2112" s="2" t="e">
        <f>VLOOKUP($J2112,'Material category'!B:D,3,0)</f>
        <v>#N/A</v>
      </c>
      <c r="W2112" s="2" t="e">
        <f>VLOOKUP(G2112,'Cust Category'!A:C,3,0)</f>
        <v>#N/A</v>
      </c>
      <c r="X2112" s="2" t="e">
        <f>VLOOKUP(G2112,'Cust Category'!A:C,2,0)</f>
        <v>#N/A</v>
      </c>
      <c r="Y2112" s="31" t="e">
        <f t="shared" si="163"/>
        <v>#N/A</v>
      </c>
      <c r="Z2112" t="e">
        <f t="shared" si="164"/>
        <v>#N/A</v>
      </c>
    </row>
    <row r="2113" spans="14:26" hidden="1">
      <c r="N2113" s="2" t="e">
        <f>VLOOKUP($J2113,'Material category'!B:D,2,0)</f>
        <v>#N/A</v>
      </c>
      <c r="O2113" s="123" t="e">
        <f>VLOOKUP(E2113,'Billing Type Category'!A:C,3,0)*$L2113</f>
        <v>#N/A</v>
      </c>
      <c r="P2113" s="123" t="e">
        <f>VLOOKUP($J2113,'Material category'!B:F,5,FALSE)*O2113</f>
        <v>#N/A</v>
      </c>
      <c r="Q2113" s="123" t="e">
        <f t="shared" si="160"/>
        <v>#N/A</v>
      </c>
      <c r="R2113" s="6" t="e">
        <f>VLOOKUP(E2113,'Billing Type Category'!A:C,3,0)*M2113</f>
        <v>#N/A</v>
      </c>
      <c r="S2113" s="6" t="e">
        <f>VLOOKUP($J2113,'Material category'!B:F,4,FALSE)*O2113</f>
        <v>#N/A</v>
      </c>
      <c r="T2113" s="6" t="e">
        <f t="shared" si="161"/>
        <v>#N/A</v>
      </c>
      <c r="U2113" s="6" t="e">
        <f t="shared" si="162"/>
        <v>#N/A</v>
      </c>
      <c r="V2113" s="2" t="e">
        <f>VLOOKUP($J2113,'Material category'!B:D,3,0)</f>
        <v>#N/A</v>
      </c>
      <c r="W2113" s="2" t="e">
        <f>VLOOKUP(G2113,'Cust Category'!A:C,3,0)</f>
        <v>#N/A</v>
      </c>
      <c r="X2113" s="2" t="e">
        <f>VLOOKUP(G2113,'Cust Category'!A:C,2,0)</f>
        <v>#N/A</v>
      </c>
      <c r="Y2113" s="31" t="e">
        <f t="shared" si="163"/>
        <v>#N/A</v>
      </c>
      <c r="Z2113" t="e">
        <f t="shared" si="164"/>
        <v>#N/A</v>
      </c>
    </row>
    <row r="2114" spans="14:26" hidden="1">
      <c r="N2114" s="2" t="e">
        <f>VLOOKUP($J2114,'Material category'!B:D,2,0)</f>
        <v>#N/A</v>
      </c>
      <c r="O2114" s="123" t="e">
        <f>VLOOKUP(E2114,'Billing Type Category'!A:C,3,0)*$L2114</f>
        <v>#N/A</v>
      </c>
      <c r="P2114" s="123" t="e">
        <f>VLOOKUP($J2114,'Material category'!B:F,5,FALSE)*O2114</f>
        <v>#N/A</v>
      </c>
      <c r="Q2114" s="123" t="e">
        <f t="shared" ref="Q2114:Q2177" si="165">P2114-R2114</f>
        <v>#N/A</v>
      </c>
      <c r="R2114" s="6" t="e">
        <f>VLOOKUP(E2114,'Billing Type Category'!A:C,3,0)*M2114</f>
        <v>#N/A</v>
      </c>
      <c r="S2114" s="6" t="e">
        <f>VLOOKUP($J2114,'Material category'!B:F,4,FALSE)*O2114</f>
        <v>#N/A</v>
      </c>
      <c r="T2114" s="6" t="e">
        <f t="shared" ref="T2114:T2177" si="166">S2114*7/107</f>
        <v>#N/A</v>
      </c>
      <c r="U2114" s="6" t="e">
        <f t="shared" ref="U2114:U2177" si="167">R2114+T2114</f>
        <v>#N/A</v>
      </c>
      <c r="V2114" s="2" t="e">
        <f>VLOOKUP($J2114,'Material category'!B:D,3,0)</f>
        <v>#N/A</v>
      </c>
      <c r="W2114" s="2" t="e">
        <f>VLOOKUP(G2114,'Cust Category'!A:C,3,0)</f>
        <v>#N/A</v>
      </c>
      <c r="X2114" s="2" t="e">
        <f>VLOOKUP(G2114,'Cust Category'!A:C,2,0)</f>
        <v>#N/A</v>
      </c>
      <c r="Y2114" s="31" t="e">
        <f t="shared" ref="Y2114:Y2177" si="168">P2114/O2114</f>
        <v>#N/A</v>
      </c>
      <c r="Z2114" t="e">
        <f t="shared" ref="Z2114:Z2177" si="169">S2114/O2114</f>
        <v>#N/A</v>
      </c>
    </row>
    <row r="2115" spans="14:26" hidden="1">
      <c r="N2115" s="2" t="e">
        <f>VLOOKUP($J2115,'Material category'!B:D,2,0)</f>
        <v>#N/A</v>
      </c>
      <c r="O2115" s="123" t="e">
        <f>VLOOKUP(E2115,'Billing Type Category'!A:C,3,0)*$L2115</f>
        <v>#N/A</v>
      </c>
      <c r="P2115" s="123" t="e">
        <f>VLOOKUP($J2115,'Material category'!B:F,5,FALSE)*O2115</f>
        <v>#N/A</v>
      </c>
      <c r="Q2115" s="123" t="e">
        <f t="shared" si="165"/>
        <v>#N/A</v>
      </c>
      <c r="R2115" s="6" t="e">
        <f>VLOOKUP(E2115,'Billing Type Category'!A:C,3,0)*M2115</f>
        <v>#N/A</v>
      </c>
      <c r="S2115" s="6" t="e">
        <f>VLOOKUP($J2115,'Material category'!B:F,4,FALSE)*O2115</f>
        <v>#N/A</v>
      </c>
      <c r="T2115" s="6" t="e">
        <f t="shared" si="166"/>
        <v>#N/A</v>
      </c>
      <c r="U2115" s="6" t="e">
        <f t="shared" si="167"/>
        <v>#N/A</v>
      </c>
      <c r="V2115" s="2" t="e">
        <f>VLOOKUP($J2115,'Material category'!B:D,3,0)</f>
        <v>#N/A</v>
      </c>
      <c r="W2115" s="2" t="e">
        <f>VLOOKUP(G2115,'Cust Category'!A:C,3,0)</f>
        <v>#N/A</v>
      </c>
      <c r="X2115" s="2" t="e">
        <f>VLOOKUP(G2115,'Cust Category'!A:C,2,0)</f>
        <v>#N/A</v>
      </c>
      <c r="Y2115" s="31" t="e">
        <f t="shared" si="168"/>
        <v>#N/A</v>
      </c>
      <c r="Z2115" t="e">
        <f t="shared" si="169"/>
        <v>#N/A</v>
      </c>
    </row>
    <row r="2116" spans="14:26" hidden="1">
      <c r="N2116" s="2" t="e">
        <f>VLOOKUP($J2116,'Material category'!B:D,2,0)</f>
        <v>#N/A</v>
      </c>
      <c r="O2116" s="123" t="e">
        <f>VLOOKUP(E2116,'Billing Type Category'!A:C,3,0)*$L2116</f>
        <v>#N/A</v>
      </c>
      <c r="P2116" s="123" t="e">
        <f>VLOOKUP($J2116,'Material category'!B:F,5,FALSE)*O2116</f>
        <v>#N/A</v>
      </c>
      <c r="Q2116" s="123" t="e">
        <f t="shared" si="165"/>
        <v>#N/A</v>
      </c>
      <c r="R2116" s="6" t="e">
        <f>VLOOKUP(E2116,'Billing Type Category'!A:C,3,0)*M2116</f>
        <v>#N/A</v>
      </c>
      <c r="S2116" s="6" t="e">
        <f>VLOOKUP($J2116,'Material category'!B:F,4,FALSE)*O2116</f>
        <v>#N/A</v>
      </c>
      <c r="T2116" s="6" t="e">
        <f t="shared" si="166"/>
        <v>#N/A</v>
      </c>
      <c r="U2116" s="6" t="e">
        <f t="shared" si="167"/>
        <v>#N/A</v>
      </c>
      <c r="V2116" s="2" t="e">
        <f>VLOOKUP($J2116,'Material category'!B:D,3,0)</f>
        <v>#N/A</v>
      </c>
      <c r="W2116" s="2" t="e">
        <f>VLOOKUP(G2116,'Cust Category'!A:C,3,0)</f>
        <v>#N/A</v>
      </c>
      <c r="X2116" s="2" t="e">
        <f>VLOOKUP(G2116,'Cust Category'!A:C,2,0)</f>
        <v>#N/A</v>
      </c>
      <c r="Y2116" s="31" t="e">
        <f t="shared" si="168"/>
        <v>#N/A</v>
      </c>
      <c r="Z2116" t="e">
        <f t="shared" si="169"/>
        <v>#N/A</v>
      </c>
    </row>
    <row r="2117" spans="14:26" hidden="1">
      <c r="N2117" s="2" t="e">
        <f>VLOOKUP($J2117,'Material category'!B:D,2,0)</f>
        <v>#N/A</v>
      </c>
      <c r="O2117" s="123" t="e">
        <f>VLOOKUP(E2117,'Billing Type Category'!A:C,3,0)*$L2117</f>
        <v>#N/A</v>
      </c>
      <c r="P2117" s="123" t="e">
        <f>VLOOKUP($J2117,'Material category'!B:F,5,FALSE)*O2117</f>
        <v>#N/A</v>
      </c>
      <c r="Q2117" s="123" t="e">
        <f t="shared" si="165"/>
        <v>#N/A</v>
      </c>
      <c r="R2117" s="6" t="e">
        <f>VLOOKUP(E2117,'Billing Type Category'!A:C,3,0)*M2117</f>
        <v>#N/A</v>
      </c>
      <c r="S2117" s="6" t="e">
        <f>VLOOKUP($J2117,'Material category'!B:F,4,FALSE)*O2117</f>
        <v>#N/A</v>
      </c>
      <c r="T2117" s="6" t="e">
        <f t="shared" si="166"/>
        <v>#N/A</v>
      </c>
      <c r="U2117" s="6" t="e">
        <f t="shared" si="167"/>
        <v>#N/A</v>
      </c>
      <c r="V2117" s="2" t="e">
        <f>VLOOKUP($J2117,'Material category'!B:D,3,0)</f>
        <v>#N/A</v>
      </c>
      <c r="W2117" s="2" t="e">
        <f>VLOOKUP(G2117,'Cust Category'!A:C,3,0)</f>
        <v>#N/A</v>
      </c>
      <c r="X2117" s="2" t="e">
        <f>VLOOKUP(G2117,'Cust Category'!A:C,2,0)</f>
        <v>#N/A</v>
      </c>
      <c r="Y2117" s="31" t="e">
        <f t="shared" si="168"/>
        <v>#N/A</v>
      </c>
      <c r="Z2117" t="e">
        <f t="shared" si="169"/>
        <v>#N/A</v>
      </c>
    </row>
    <row r="2118" spans="14:26" hidden="1">
      <c r="N2118" s="2" t="e">
        <f>VLOOKUP($J2118,'Material category'!B:D,2,0)</f>
        <v>#N/A</v>
      </c>
      <c r="O2118" s="123" t="e">
        <f>VLOOKUP(E2118,'Billing Type Category'!A:C,3,0)*$L2118</f>
        <v>#N/A</v>
      </c>
      <c r="P2118" s="123" t="e">
        <f>VLOOKUP($J2118,'Material category'!B:F,5,FALSE)*O2118</f>
        <v>#N/A</v>
      </c>
      <c r="Q2118" s="123" t="e">
        <f t="shared" si="165"/>
        <v>#N/A</v>
      </c>
      <c r="R2118" s="6" t="e">
        <f>VLOOKUP(E2118,'Billing Type Category'!A:C,3,0)*M2118</f>
        <v>#N/A</v>
      </c>
      <c r="S2118" s="6" t="e">
        <f>VLOOKUP($J2118,'Material category'!B:F,4,FALSE)*O2118</f>
        <v>#N/A</v>
      </c>
      <c r="T2118" s="6" t="e">
        <f t="shared" si="166"/>
        <v>#N/A</v>
      </c>
      <c r="U2118" s="6" t="e">
        <f t="shared" si="167"/>
        <v>#N/A</v>
      </c>
      <c r="V2118" s="2" t="e">
        <f>VLOOKUP($J2118,'Material category'!B:D,3,0)</f>
        <v>#N/A</v>
      </c>
      <c r="W2118" s="2" t="e">
        <f>VLOOKUP(G2118,'Cust Category'!A:C,3,0)</f>
        <v>#N/A</v>
      </c>
      <c r="X2118" s="2" t="e">
        <f>VLOOKUP(G2118,'Cust Category'!A:C,2,0)</f>
        <v>#N/A</v>
      </c>
      <c r="Y2118" s="31" t="e">
        <f t="shared" si="168"/>
        <v>#N/A</v>
      </c>
      <c r="Z2118" t="e">
        <f t="shared" si="169"/>
        <v>#N/A</v>
      </c>
    </row>
    <row r="2119" spans="14:26" hidden="1">
      <c r="N2119" s="2" t="e">
        <f>VLOOKUP($J2119,'Material category'!B:D,2,0)</f>
        <v>#N/A</v>
      </c>
      <c r="O2119" s="123" t="e">
        <f>VLOOKUP(E2119,'Billing Type Category'!A:C,3,0)*$L2119</f>
        <v>#N/A</v>
      </c>
      <c r="P2119" s="123" t="e">
        <f>VLOOKUP($J2119,'Material category'!B:F,5,FALSE)*O2119</f>
        <v>#N/A</v>
      </c>
      <c r="Q2119" s="123" t="e">
        <f t="shared" si="165"/>
        <v>#N/A</v>
      </c>
      <c r="R2119" s="6" t="e">
        <f>VLOOKUP(E2119,'Billing Type Category'!A:C,3,0)*M2119</f>
        <v>#N/A</v>
      </c>
      <c r="S2119" s="6" t="e">
        <f>VLOOKUP($J2119,'Material category'!B:F,4,FALSE)*O2119</f>
        <v>#N/A</v>
      </c>
      <c r="T2119" s="6" t="e">
        <f t="shared" si="166"/>
        <v>#N/A</v>
      </c>
      <c r="U2119" s="6" t="e">
        <f t="shared" si="167"/>
        <v>#N/A</v>
      </c>
      <c r="V2119" s="2" t="e">
        <f>VLOOKUP($J2119,'Material category'!B:D,3,0)</f>
        <v>#N/A</v>
      </c>
      <c r="W2119" s="2" t="e">
        <f>VLOOKUP(G2119,'Cust Category'!A:C,3,0)</f>
        <v>#N/A</v>
      </c>
      <c r="X2119" s="2" t="e">
        <f>VLOOKUP(G2119,'Cust Category'!A:C,2,0)</f>
        <v>#N/A</v>
      </c>
      <c r="Y2119" s="31" t="e">
        <f t="shared" si="168"/>
        <v>#N/A</v>
      </c>
      <c r="Z2119" t="e">
        <f t="shared" si="169"/>
        <v>#N/A</v>
      </c>
    </row>
    <row r="2120" spans="14:26" hidden="1">
      <c r="N2120" s="2" t="e">
        <f>VLOOKUP($J2120,'Material category'!B:D,2,0)</f>
        <v>#N/A</v>
      </c>
      <c r="O2120" s="123" t="e">
        <f>VLOOKUP(E2120,'Billing Type Category'!A:C,3,0)*$L2120</f>
        <v>#N/A</v>
      </c>
      <c r="P2120" s="123" t="e">
        <f>VLOOKUP($J2120,'Material category'!B:F,5,FALSE)*O2120</f>
        <v>#N/A</v>
      </c>
      <c r="Q2120" s="123" t="e">
        <f t="shared" si="165"/>
        <v>#N/A</v>
      </c>
      <c r="R2120" s="6" t="e">
        <f>VLOOKUP(E2120,'Billing Type Category'!A:C,3,0)*M2120</f>
        <v>#N/A</v>
      </c>
      <c r="S2120" s="6" t="e">
        <f>VLOOKUP($J2120,'Material category'!B:F,4,FALSE)*O2120</f>
        <v>#N/A</v>
      </c>
      <c r="T2120" s="6" t="e">
        <f t="shared" si="166"/>
        <v>#N/A</v>
      </c>
      <c r="U2120" s="6" t="e">
        <f t="shared" si="167"/>
        <v>#N/A</v>
      </c>
      <c r="V2120" s="2" t="e">
        <f>VLOOKUP($J2120,'Material category'!B:D,3,0)</f>
        <v>#N/A</v>
      </c>
      <c r="W2120" s="2" t="e">
        <f>VLOOKUP(G2120,'Cust Category'!A:C,3,0)</f>
        <v>#N/A</v>
      </c>
      <c r="X2120" s="2" t="e">
        <f>VLOOKUP(G2120,'Cust Category'!A:C,2,0)</f>
        <v>#N/A</v>
      </c>
      <c r="Y2120" s="31" t="e">
        <f t="shared" si="168"/>
        <v>#N/A</v>
      </c>
      <c r="Z2120" t="e">
        <f t="shared" si="169"/>
        <v>#N/A</v>
      </c>
    </row>
    <row r="2121" spans="14:26" hidden="1">
      <c r="N2121" s="2" t="e">
        <f>VLOOKUP($J2121,'Material category'!B:D,2,0)</f>
        <v>#N/A</v>
      </c>
      <c r="O2121" s="123" t="e">
        <f>VLOOKUP(E2121,'Billing Type Category'!A:C,3,0)*$L2121</f>
        <v>#N/A</v>
      </c>
      <c r="P2121" s="123" t="e">
        <f>VLOOKUP($J2121,'Material category'!B:F,5,FALSE)*O2121</f>
        <v>#N/A</v>
      </c>
      <c r="Q2121" s="123" t="e">
        <f t="shared" si="165"/>
        <v>#N/A</v>
      </c>
      <c r="R2121" s="6" t="e">
        <f>VLOOKUP(E2121,'Billing Type Category'!A:C,3,0)*M2121</f>
        <v>#N/A</v>
      </c>
      <c r="S2121" s="6" t="e">
        <f>VLOOKUP($J2121,'Material category'!B:F,4,FALSE)*O2121</f>
        <v>#N/A</v>
      </c>
      <c r="T2121" s="6" t="e">
        <f t="shared" si="166"/>
        <v>#N/A</v>
      </c>
      <c r="U2121" s="6" t="e">
        <f t="shared" si="167"/>
        <v>#N/A</v>
      </c>
      <c r="V2121" s="2" t="e">
        <f>VLOOKUP($J2121,'Material category'!B:D,3,0)</f>
        <v>#N/A</v>
      </c>
      <c r="W2121" s="2" t="e">
        <f>VLOOKUP(G2121,'Cust Category'!A:C,3,0)</f>
        <v>#N/A</v>
      </c>
      <c r="X2121" s="2" t="e">
        <f>VLOOKUP(G2121,'Cust Category'!A:C,2,0)</f>
        <v>#N/A</v>
      </c>
      <c r="Y2121" s="31" t="e">
        <f t="shared" si="168"/>
        <v>#N/A</v>
      </c>
      <c r="Z2121" t="e">
        <f t="shared" si="169"/>
        <v>#N/A</v>
      </c>
    </row>
    <row r="2122" spans="14:26" hidden="1">
      <c r="N2122" s="2" t="e">
        <f>VLOOKUP($J2122,'Material category'!B:D,2,0)</f>
        <v>#N/A</v>
      </c>
      <c r="O2122" s="123" t="e">
        <f>VLOOKUP(E2122,'Billing Type Category'!A:C,3,0)*$L2122</f>
        <v>#N/A</v>
      </c>
      <c r="P2122" s="123" t="e">
        <f>VLOOKUP($J2122,'Material category'!B:F,5,FALSE)*O2122</f>
        <v>#N/A</v>
      </c>
      <c r="Q2122" s="123" t="e">
        <f t="shared" si="165"/>
        <v>#N/A</v>
      </c>
      <c r="R2122" s="6" t="e">
        <f>VLOOKUP(E2122,'Billing Type Category'!A:C,3,0)*M2122</f>
        <v>#N/A</v>
      </c>
      <c r="S2122" s="6" t="e">
        <f>VLOOKUP($J2122,'Material category'!B:F,4,FALSE)*O2122</f>
        <v>#N/A</v>
      </c>
      <c r="T2122" s="6" t="e">
        <f t="shared" si="166"/>
        <v>#N/A</v>
      </c>
      <c r="U2122" s="6" t="e">
        <f t="shared" si="167"/>
        <v>#N/A</v>
      </c>
      <c r="V2122" s="2" t="e">
        <f>VLOOKUP($J2122,'Material category'!B:D,3,0)</f>
        <v>#N/A</v>
      </c>
      <c r="W2122" s="2" t="e">
        <f>VLOOKUP(G2122,'Cust Category'!A:C,3,0)</f>
        <v>#N/A</v>
      </c>
      <c r="X2122" s="2" t="e">
        <f>VLOOKUP(G2122,'Cust Category'!A:C,2,0)</f>
        <v>#N/A</v>
      </c>
      <c r="Y2122" s="31" t="e">
        <f t="shared" si="168"/>
        <v>#N/A</v>
      </c>
      <c r="Z2122" t="e">
        <f t="shared" si="169"/>
        <v>#N/A</v>
      </c>
    </row>
    <row r="2123" spans="14:26" hidden="1">
      <c r="N2123" s="2" t="e">
        <f>VLOOKUP($J2123,'Material category'!B:D,2,0)</f>
        <v>#N/A</v>
      </c>
      <c r="O2123" s="123" t="e">
        <f>VLOOKUP(E2123,'Billing Type Category'!A:C,3,0)*$L2123</f>
        <v>#N/A</v>
      </c>
      <c r="P2123" s="123" t="e">
        <f>VLOOKUP($J2123,'Material category'!B:F,5,FALSE)*O2123</f>
        <v>#N/A</v>
      </c>
      <c r="Q2123" s="123" t="e">
        <f t="shared" si="165"/>
        <v>#N/A</v>
      </c>
      <c r="R2123" s="6" t="e">
        <f>VLOOKUP(E2123,'Billing Type Category'!A:C,3,0)*M2123</f>
        <v>#N/A</v>
      </c>
      <c r="S2123" s="6" t="e">
        <f>VLOOKUP($J2123,'Material category'!B:F,4,FALSE)*O2123</f>
        <v>#N/A</v>
      </c>
      <c r="T2123" s="6" t="e">
        <f t="shared" si="166"/>
        <v>#N/A</v>
      </c>
      <c r="U2123" s="6" t="e">
        <f t="shared" si="167"/>
        <v>#N/A</v>
      </c>
      <c r="V2123" s="2" t="e">
        <f>VLOOKUP($J2123,'Material category'!B:D,3,0)</f>
        <v>#N/A</v>
      </c>
      <c r="W2123" s="2" t="e">
        <f>VLOOKUP(G2123,'Cust Category'!A:C,3,0)</f>
        <v>#N/A</v>
      </c>
      <c r="X2123" s="2" t="e">
        <f>VLOOKUP(G2123,'Cust Category'!A:C,2,0)</f>
        <v>#N/A</v>
      </c>
      <c r="Y2123" s="31" t="e">
        <f t="shared" si="168"/>
        <v>#N/A</v>
      </c>
      <c r="Z2123" t="e">
        <f t="shared" si="169"/>
        <v>#N/A</v>
      </c>
    </row>
    <row r="2124" spans="14:26" hidden="1">
      <c r="N2124" s="2" t="e">
        <f>VLOOKUP($J2124,'Material category'!B:D,2,0)</f>
        <v>#N/A</v>
      </c>
      <c r="O2124" s="123" t="e">
        <f>VLOOKUP(E2124,'Billing Type Category'!A:C,3,0)*$L2124</f>
        <v>#N/A</v>
      </c>
      <c r="P2124" s="123" t="e">
        <f>VLOOKUP($J2124,'Material category'!B:F,5,FALSE)*O2124</f>
        <v>#N/A</v>
      </c>
      <c r="Q2124" s="123" t="e">
        <f t="shared" si="165"/>
        <v>#N/A</v>
      </c>
      <c r="R2124" s="6" t="e">
        <f>VLOOKUP(E2124,'Billing Type Category'!A:C,3,0)*M2124</f>
        <v>#N/A</v>
      </c>
      <c r="S2124" s="6" t="e">
        <f>VLOOKUP($J2124,'Material category'!B:F,4,FALSE)*O2124</f>
        <v>#N/A</v>
      </c>
      <c r="T2124" s="6" t="e">
        <f t="shared" si="166"/>
        <v>#N/A</v>
      </c>
      <c r="U2124" s="6" t="e">
        <f t="shared" si="167"/>
        <v>#N/A</v>
      </c>
      <c r="V2124" s="2" t="e">
        <f>VLOOKUP($J2124,'Material category'!B:D,3,0)</f>
        <v>#N/A</v>
      </c>
      <c r="W2124" s="2" t="e">
        <f>VLOOKUP(G2124,'Cust Category'!A:C,3,0)</f>
        <v>#N/A</v>
      </c>
      <c r="X2124" s="2" t="e">
        <f>VLOOKUP(G2124,'Cust Category'!A:C,2,0)</f>
        <v>#N/A</v>
      </c>
      <c r="Y2124" s="31" t="e">
        <f t="shared" si="168"/>
        <v>#N/A</v>
      </c>
      <c r="Z2124" t="e">
        <f t="shared" si="169"/>
        <v>#N/A</v>
      </c>
    </row>
    <row r="2125" spans="14:26" hidden="1">
      <c r="N2125" s="2" t="e">
        <f>VLOOKUP($J2125,'Material category'!B:D,2,0)</f>
        <v>#N/A</v>
      </c>
      <c r="O2125" s="123" t="e">
        <f>VLOOKUP(E2125,'Billing Type Category'!A:C,3,0)*$L2125</f>
        <v>#N/A</v>
      </c>
      <c r="P2125" s="123" t="e">
        <f>VLOOKUP($J2125,'Material category'!B:F,5,FALSE)*O2125</f>
        <v>#N/A</v>
      </c>
      <c r="Q2125" s="123" t="e">
        <f t="shared" si="165"/>
        <v>#N/A</v>
      </c>
      <c r="R2125" s="6" t="e">
        <f>VLOOKUP(E2125,'Billing Type Category'!A:C,3,0)*M2125</f>
        <v>#N/A</v>
      </c>
      <c r="S2125" s="6" t="e">
        <f>VLOOKUP($J2125,'Material category'!B:F,4,FALSE)*O2125</f>
        <v>#N/A</v>
      </c>
      <c r="T2125" s="6" t="e">
        <f t="shared" si="166"/>
        <v>#N/A</v>
      </c>
      <c r="U2125" s="6" t="e">
        <f t="shared" si="167"/>
        <v>#N/A</v>
      </c>
      <c r="V2125" s="2" t="e">
        <f>VLOOKUP($J2125,'Material category'!B:D,3,0)</f>
        <v>#N/A</v>
      </c>
      <c r="W2125" s="2" t="e">
        <f>VLOOKUP(G2125,'Cust Category'!A:C,3,0)</f>
        <v>#N/A</v>
      </c>
      <c r="X2125" s="2" t="e">
        <f>VLOOKUP(G2125,'Cust Category'!A:C,2,0)</f>
        <v>#N/A</v>
      </c>
      <c r="Y2125" s="31" t="e">
        <f t="shared" si="168"/>
        <v>#N/A</v>
      </c>
      <c r="Z2125" t="e">
        <f t="shared" si="169"/>
        <v>#N/A</v>
      </c>
    </row>
    <row r="2126" spans="14:26" hidden="1">
      <c r="N2126" s="2" t="e">
        <f>VLOOKUP($J2126,'Material category'!B:D,2,0)</f>
        <v>#N/A</v>
      </c>
      <c r="O2126" s="123" t="e">
        <f>VLOOKUP(E2126,'Billing Type Category'!A:C,3,0)*$L2126</f>
        <v>#N/A</v>
      </c>
      <c r="P2126" s="123" t="e">
        <f>VLOOKUP($J2126,'Material category'!B:F,5,FALSE)*O2126</f>
        <v>#N/A</v>
      </c>
      <c r="Q2126" s="123" t="e">
        <f t="shared" si="165"/>
        <v>#N/A</v>
      </c>
      <c r="R2126" s="6" t="e">
        <f>VLOOKUP(E2126,'Billing Type Category'!A:C,3,0)*M2126</f>
        <v>#N/A</v>
      </c>
      <c r="S2126" s="6" t="e">
        <f>VLOOKUP($J2126,'Material category'!B:F,4,FALSE)*O2126</f>
        <v>#N/A</v>
      </c>
      <c r="T2126" s="6" t="e">
        <f t="shared" si="166"/>
        <v>#N/A</v>
      </c>
      <c r="U2126" s="6" t="e">
        <f t="shared" si="167"/>
        <v>#N/A</v>
      </c>
      <c r="V2126" s="2" t="e">
        <f>VLOOKUP($J2126,'Material category'!B:D,3,0)</f>
        <v>#N/A</v>
      </c>
      <c r="W2126" s="2" t="e">
        <f>VLOOKUP(G2126,'Cust Category'!A:C,3,0)</f>
        <v>#N/A</v>
      </c>
      <c r="X2126" s="2" t="e">
        <f>VLOOKUP(G2126,'Cust Category'!A:C,2,0)</f>
        <v>#N/A</v>
      </c>
      <c r="Y2126" s="31" t="e">
        <f t="shared" si="168"/>
        <v>#N/A</v>
      </c>
      <c r="Z2126" t="e">
        <f t="shared" si="169"/>
        <v>#N/A</v>
      </c>
    </row>
    <row r="2127" spans="14:26" hidden="1">
      <c r="N2127" s="2" t="e">
        <f>VLOOKUP($J2127,'Material category'!B:D,2,0)</f>
        <v>#N/A</v>
      </c>
      <c r="O2127" s="123" t="e">
        <f>VLOOKUP(E2127,'Billing Type Category'!A:C,3,0)*$L2127</f>
        <v>#N/A</v>
      </c>
      <c r="P2127" s="123" t="e">
        <f>VLOOKUP($J2127,'Material category'!B:F,5,FALSE)*O2127</f>
        <v>#N/A</v>
      </c>
      <c r="Q2127" s="123" t="e">
        <f t="shared" si="165"/>
        <v>#N/A</v>
      </c>
      <c r="R2127" s="6" t="e">
        <f>VLOOKUP(E2127,'Billing Type Category'!A:C,3,0)*M2127</f>
        <v>#N/A</v>
      </c>
      <c r="S2127" s="6" t="e">
        <f>VLOOKUP($J2127,'Material category'!B:F,4,FALSE)*O2127</f>
        <v>#N/A</v>
      </c>
      <c r="T2127" s="6" t="e">
        <f t="shared" si="166"/>
        <v>#N/A</v>
      </c>
      <c r="U2127" s="6" t="e">
        <f t="shared" si="167"/>
        <v>#N/A</v>
      </c>
      <c r="V2127" s="2" t="e">
        <f>VLOOKUP($J2127,'Material category'!B:D,3,0)</f>
        <v>#N/A</v>
      </c>
      <c r="W2127" s="2" t="e">
        <f>VLOOKUP(G2127,'Cust Category'!A:C,3,0)</f>
        <v>#N/A</v>
      </c>
      <c r="X2127" s="2" t="e">
        <f>VLOOKUP(G2127,'Cust Category'!A:C,2,0)</f>
        <v>#N/A</v>
      </c>
      <c r="Y2127" s="31" t="e">
        <f t="shared" si="168"/>
        <v>#N/A</v>
      </c>
      <c r="Z2127" t="e">
        <f t="shared" si="169"/>
        <v>#N/A</v>
      </c>
    </row>
    <row r="2128" spans="14:26" hidden="1">
      <c r="N2128" s="2" t="e">
        <f>VLOOKUP($J2128,'Material category'!B:D,2,0)</f>
        <v>#N/A</v>
      </c>
      <c r="O2128" s="123" t="e">
        <f>VLOOKUP(E2128,'Billing Type Category'!A:C,3,0)*$L2128</f>
        <v>#N/A</v>
      </c>
      <c r="P2128" s="123" t="e">
        <f>VLOOKUP($J2128,'Material category'!B:F,5,FALSE)*O2128</f>
        <v>#N/A</v>
      </c>
      <c r="Q2128" s="123" t="e">
        <f t="shared" si="165"/>
        <v>#N/A</v>
      </c>
      <c r="R2128" s="6" t="e">
        <f>VLOOKUP(E2128,'Billing Type Category'!A:C,3,0)*M2128</f>
        <v>#N/A</v>
      </c>
      <c r="S2128" s="6" t="e">
        <f>VLOOKUP($J2128,'Material category'!B:F,4,FALSE)*O2128</f>
        <v>#N/A</v>
      </c>
      <c r="T2128" s="6" t="e">
        <f t="shared" si="166"/>
        <v>#N/A</v>
      </c>
      <c r="U2128" s="6" t="e">
        <f t="shared" si="167"/>
        <v>#N/A</v>
      </c>
      <c r="V2128" s="2" t="e">
        <f>VLOOKUP($J2128,'Material category'!B:D,3,0)</f>
        <v>#N/A</v>
      </c>
      <c r="W2128" s="2" t="e">
        <f>VLOOKUP(G2128,'Cust Category'!A:C,3,0)</f>
        <v>#N/A</v>
      </c>
      <c r="X2128" s="2" t="e">
        <f>VLOOKUP(G2128,'Cust Category'!A:C,2,0)</f>
        <v>#N/A</v>
      </c>
      <c r="Y2128" s="31" t="e">
        <f t="shared" si="168"/>
        <v>#N/A</v>
      </c>
      <c r="Z2128" t="e">
        <f t="shared" si="169"/>
        <v>#N/A</v>
      </c>
    </row>
    <row r="2129" spans="14:26" hidden="1">
      <c r="N2129" s="2" t="e">
        <f>VLOOKUP($J2129,'Material category'!B:D,2,0)</f>
        <v>#N/A</v>
      </c>
      <c r="O2129" s="123" t="e">
        <f>VLOOKUP(E2129,'Billing Type Category'!A:C,3,0)*$L2129</f>
        <v>#N/A</v>
      </c>
      <c r="P2129" s="123" t="e">
        <f>VLOOKUP($J2129,'Material category'!B:F,5,FALSE)*O2129</f>
        <v>#N/A</v>
      </c>
      <c r="Q2129" s="123" t="e">
        <f t="shared" si="165"/>
        <v>#N/A</v>
      </c>
      <c r="R2129" s="6" t="e">
        <f>VLOOKUP(E2129,'Billing Type Category'!A:C,3,0)*M2129</f>
        <v>#N/A</v>
      </c>
      <c r="S2129" s="6" t="e">
        <f>VLOOKUP($J2129,'Material category'!B:F,4,FALSE)*O2129</f>
        <v>#N/A</v>
      </c>
      <c r="T2129" s="6" t="e">
        <f t="shared" si="166"/>
        <v>#N/A</v>
      </c>
      <c r="U2129" s="6" t="e">
        <f t="shared" si="167"/>
        <v>#N/A</v>
      </c>
      <c r="V2129" s="2" t="e">
        <f>VLOOKUP($J2129,'Material category'!B:D,3,0)</f>
        <v>#N/A</v>
      </c>
      <c r="W2129" s="2" t="e">
        <f>VLOOKUP(G2129,'Cust Category'!A:C,3,0)</f>
        <v>#N/A</v>
      </c>
      <c r="X2129" s="2" t="e">
        <f>VLOOKUP(G2129,'Cust Category'!A:C,2,0)</f>
        <v>#N/A</v>
      </c>
      <c r="Y2129" s="31" t="e">
        <f t="shared" si="168"/>
        <v>#N/A</v>
      </c>
      <c r="Z2129" t="e">
        <f t="shared" si="169"/>
        <v>#N/A</v>
      </c>
    </row>
    <row r="2130" spans="14:26" hidden="1">
      <c r="N2130" s="2" t="e">
        <f>VLOOKUP($J2130,'Material category'!B:D,2,0)</f>
        <v>#N/A</v>
      </c>
      <c r="O2130" s="123" t="e">
        <f>VLOOKUP(E2130,'Billing Type Category'!A:C,3,0)*$L2130</f>
        <v>#N/A</v>
      </c>
      <c r="P2130" s="123" t="e">
        <f>VLOOKUP($J2130,'Material category'!B:F,5,FALSE)*O2130</f>
        <v>#N/A</v>
      </c>
      <c r="Q2130" s="123" t="e">
        <f t="shared" si="165"/>
        <v>#N/A</v>
      </c>
      <c r="R2130" s="6" t="e">
        <f>VLOOKUP(E2130,'Billing Type Category'!A:C,3,0)*M2130</f>
        <v>#N/A</v>
      </c>
      <c r="S2130" s="6" t="e">
        <f>VLOOKUP($J2130,'Material category'!B:F,4,FALSE)*O2130</f>
        <v>#N/A</v>
      </c>
      <c r="T2130" s="6" t="e">
        <f t="shared" si="166"/>
        <v>#N/A</v>
      </c>
      <c r="U2130" s="6" t="e">
        <f t="shared" si="167"/>
        <v>#N/A</v>
      </c>
      <c r="V2130" s="2" t="e">
        <f>VLOOKUP($J2130,'Material category'!B:D,3,0)</f>
        <v>#N/A</v>
      </c>
      <c r="W2130" s="2" t="e">
        <f>VLOOKUP(G2130,'Cust Category'!A:C,3,0)</f>
        <v>#N/A</v>
      </c>
      <c r="X2130" s="2" t="e">
        <f>VLOOKUP(G2130,'Cust Category'!A:C,2,0)</f>
        <v>#N/A</v>
      </c>
      <c r="Y2130" s="31" t="e">
        <f t="shared" si="168"/>
        <v>#N/A</v>
      </c>
      <c r="Z2130" t="e">
        <f t="shared" si="169"/>
        <v>#N/A</v>
      </c>
    </row>
    <row r="2131" spans="14:26" hidden="1">
      <c r="N2131" s="2" t="e">
        <f>VLOOKUP($J2131,'Material category'!B:D,2,0)</f>
        <v>#N/A</v>
      </c>
      <c r="O2131" s="123" t="e">
        <f>VLOOKUP(E2131,'Billing Type Category'!A:C,3,0)*$L2131</f>
        <v>#N/A</v>
      </c>
      <c r="P2131" s="123" t="e">
        <f>VLOOKUP($J2131,'Material category'!B:F,5,FALSE)*O2131</f>
        <v>#N/A</v>
      </c>
      <c r="Q2131" s="123" t="e">
        <f t="shared" si="165"/>
        <v>#N/A</v>
      </c>
      <c r="R2131" s="6" t="e">
        <f>VLOOKUP(E2131,'Billing Type Category'!A:C,3,0)*M2131</f>
        <v>#N/A</v>
      </c>
      <c r="S2131" s="6" t="e">
        <f>VLOOKUP($J2131,'Material category'!B:F,4,FALSE)*O2131</f>
        <v>#N/A</v>
      </c>
      <c r="T2131" s="6" t="e">
        <f t="shared" si="166"/>
        <v>#N/A</v>
      </c>
      <c r="U2131" s="6" t="e">
        <f t="shared" si="167"/>
        <v>#N/A</v>
      </c>
      <c r="V2131" s="2" t="e">
        <f>VLOOKUP($J2131,'Material category'!B:D,3,0)</f>
        <v>#N/A</v>
      </c>
      <c r="W2131" s="2" t="e">
        <f>VLOOKUP(G2131,'Cust Category'!A:C,3,0)</f>
        <v>#N/A</v>
      </c>
      <c r="X2131" s="2" t="e">
        <f>VLOOKUP(G2131,'Cust Category'!A:C,2,0)</f>
        <v>#N/A</v>
      </c>
      <c r="Y2131" s="31" t="e">
        <f t="shared" si="168"/>
        <v>#N/A</v>
      </c>
      <c r="Z2131" t="e">
        <f t="shared" si="169"/>
        <v>#N/A</v>
      </c>
    </row>
    <row r="2132" spans="14:26" hidden="1">
      <c r="N2132" s="2" t="e">
        <f>VLOOKUP($J2132,'Material category'!B:D,2,0)</f>
        <v>#N/A</v>
      </c>
      <c r="O2132" s="123" t="e">
        <f>VLOOKUP(E2132,'Billing Type Category'!A:C,3,0)*$L2132</f>
        <v>#N/A</v>
      </c>
      <c r="P2132" s="123" t="e">
        <f>VLOOKUP($J2132,'Material category'!B:F,5,FALSE)*O2132</f>
        <v>#N/A</v>
      </c>
      <c r="Q2132" s="123" t="e">
        <f t="shared" si="165"/>
        <v>#N/A</v>
      </c>
      <c r="R2132" s="6" t="e">
        <f>VLOOKUP(E2132,'Billing Type Category'!A:C,3,0)*M2132</f>
        <v>#N/A</v>
      </c>
      <c r="S2132" s="6" t="e">
        <f>VLOOKUP($J2132,'Material category'!B:F,4,FALSE)*O2132</f>
        <v>#N/A</v>
      </c>
      <c r="T2132" s="6" t="e">
        <f t="shared" si="166"/>
        <v>#N/A</v>
      </c>
      <c r="U2132" s="6" t="e">
        <f t="shared" si="167"/>
        <v>#N/A</v>
      </c>
      <c r="V2132" s="2" t="e">
        <f>VLOOKUP($J2132,'Material category'!B:D,3,0)</f>
        <v>#N/A</v>
      </c>
      <c r="W2132" s="2" t="e">
        <f>VLOOKUP(G2132,'Cust Category'!A:C,3,0)</f>
        <v>#N/A</v>
      </c>
      <c r="X2132" s="2" t="e">
        <f>VLOOKUP(G2132,'Cust Category'!A:C,2,0)</f>
        <v>#N/A</v>
      </c>
      <c r="Y2132" s="31" t="e">
        <f t="shared" si="168"/>
        <v>#N/A</v>
      </c>
      <c r="Z2132" t="e">
        <f t="shared" si="169"/>
        <v>#N/A</v>
      </c>
    </row>
    <row r="2133" spans="14:26" hidden="1">
      <c r="N2133" s="2" t="e">
        <f>VLOOKUP($J2133,'Material category'!B:D,2,0)</f>
        <v>#N/A</v>
      </c>
      <c r="O2133" s="123" t="e">
        <f>VLOOKUP(E2133,'Billing Type Category'!A:C,3,0)*$L2133</f>
        <v>#N/A</v>
      </c>
      <c r="P2133" s="123" t="e">
        <f>VLOOKUP($J2133,'Material category'!B:F,5,FALSE)*O2133</f>
        <v>#N/A</v>
      </c>
      <c r="Q2133" s="123" t="e">
        <f t="shared" si="165"/>
        <v>#N/A</v>
      </c>
      <c r="R2133" s="6" t="e">
        <f>VLOOKUP(E2133,'Billing Type Category'!A:C,3,0)*M2133</f>
        <v>#N/A</v>
      </c>
      <c r="S2133" s="6" t="e">
        <f>VLOOKUP($J2133,'Material category'!B:F,4,FALSE)*O2133</f>
        <v>#N/A</v>
      </c>
      <c r="T2133" s="6" t="e">
        <f t="shared" si="166"/>
        <v>#N/A</v>
      </c>
      <c r="U2133" s="6" t="e">
        <f t="shared" si="167"/>
        <v>#N/A</v>
      </c>
      <c r="V2133" s="2" t="e">
        <f>VLOOKUP($J2133,'Material category'!B:D,3,0)</f>
        <v>#N/A</v>
      </c>
      <c r="W2133" s="2" t="e">
        <f>VLOOKUP(G2133,'Cust Category'!A:C,3,0)</f>
        <v>#N/A</v>
      </c>
      <c r="X2133" s="2" t="e">
        <f>VLOOKUP(G2133,'Cust Category'!A:C,2,0)</f>
        <v>#N/A</v>
      </c>
      <c r="Y2133" s="31" t="e">
        <f t="shared" si="168"/>
        <v>#N/A</v>
      </c>
      <c r="Z2133" t="e">
        <f t="shared" si="169"/>
        <v>#N/A</v>
      </c>
    </row>
    <row r="2134" spans="14:26" hidden="1">
      <c r="N2134" s="2" t="e">
        <f>VLOOKUP($J2134,'Material category'!B:D,2,0)</f>
        <v>#N/A</v>
      </c>
      <c r="O2134" s="123" t="e">
        <f>VLOOKUP(E2134,'Billing Type Category'!A:C,3,0)*$L2134</f>
        <v>#N/A</v>
      </c>
      <c r="P2134" s="123" t="e">
        <f>VLOOKUP($J2134,'Material category'!B:F,5,FALSE)*O2134</f>
        <v>#N/A</v>
      </c>
      <c r="Q2134" s="123" t="e">
        <f t="shared" si="165"/>
        <v>#N/A</v>
      </c>
      <c r="R2134" s="6" t="e">
        <f>VLOOKUP(E2134,'Billing Type Category'!A:C,3,0)*M2134</f>
        <v>#N/A</v>
      </c>
      <c r="S2134" s="6" t="e">
        <f>VLOOKUP($J2134,'Material category'!B:F,4,FALSE)*O2134</f>
        <v>#N/A</v>
      </c>
      <c r="T2134" s="6" t="e">
        <f t="shared" si="166"/>
        <v>#N/A</v>
      </c>
      <c r="U2134" s="6" t="e">
        <f t="shared" si="167"/>
        <v>#N/A</v>
      </c>
      <c r="V2134" s="2" t="e">
        <f>VLOOKUP($J2134,'Material category'!B:D,3,0)</f>
        <v>#N/A</v>
      </c>
      <c r="W2134" s="2" t="e">
        <f>VLOOKUP(G2134,'Cust Category'!A:C,3,0)</f>
        <v>#N/A</v>
      </c>
      <c r="X2134" s="2" t="e">
        <f>VLOOKUP(G2134,'Cust Category'!A:C,2,0)</f>
        <v>#N/A</v>
      </c>
      <c r="Y2134" s="31" t="e">
        <f t="shared" si="168"/>
        <v>#N/A</v>
      </c>
      <c r="Z2134" t="e">
        <f t="shared" si="169"/>
        <v>#N/A</v>
      </c>
    </row>
    <row r="2135" spans="14:26" hidden="1">
      <c r="N2135" s="2" t="e">
        <f>VLOOKUP($J2135,'Material category'!B:D,2,0)</f>
        <v>#N/A</v>
      </c>
      <c r="O2135" s="123" t="e">
        <f>VLOOKUP(E2135,'Billing Type Category'!A:C,3,0)*$L2135</f>
        <v>#N/A</v>
      </c>
      <c r="P2135" s="123" t="e">
        <f>VLOOKUP($J2135,'Material category'!B:F,5,FALSE)*O2135</f>
        <v>#N/A</v>
      </c>
      <c r="Q2135" s="123" t="e">
        <f t="shared" si="165"/>
        <v>#N/A</v>
      </c>
      <c r="R2135" s="6" t="e">
        <f>VLOOKUP(E2135,'Billing Type Category'!A:C,3,0)*M2135</f>
        <v>#N/A</v>
      </c>
      <c r="S2135" s="6" t="e">
        <f>VLOOKUP($J2135,'Material category'!B:F,4,FALSE)*O2135</f>
        <v>#N/A</v>
      </c>
      <c r="T2135" s="6" t="e">
        <f t="shared" si="166"/>
        <v>#N/A</v>
      </c>
      <c r="U2135" s="6" t="e">
        <f t="shared" si="167"/>
        <v>#N/A</v>
      </c>
      <c r="V2135" s="2" t="e">
        <f>VLOOKUP($J2135,'Material category'!B:D,3,0)</f>
        <v>#N/A</v>
      </c>
      <c r="W2135" s="2" t="e">
        <f>VLOOKUP(G2135,'Cust Category'!A:C,3,0)</f>
        <v>#N/A</v>
      </c>
      <c r="X2135" s="2" t="e">
        <f>VLOOKUP(G2135,'Cust Category'!A:C,2,0)</f>
        <v>#N/A</v>
      </c>
      <c r="Y2135" s="31" t="e">
        <f t="shared" si="168"/>
        <v>#N/A</v>
      </c>
      <c r="Z2135" t="e">
        <f t="shared" si="169"/>
        <v>#N/A</v>
      </c>
    </row>
    <row r="2136" spans="14:26" hidden="1">
      <c r="N2136" s="2" t="e">
        <f>VLOOKUP($J2136,'Material category'!B:D,2,0)</f>
        <v>#N/A</v>
      </c>
      <c r="O2136" s="123" t="e">
        <f>VLOOKUP(E2136,'Billing Type Category'!A:C,3,0)*$L2136</f>
        <v>#N/A</v>
      </c>
      <c r="P2136" s="123" t="e">
        <f>VLOOKUP($J2136,'Material category'!B:F,5,FALSE)*O2136</f>
        <v>#N/A</v>
      </c>
      <c r="Q2136" s="123" t="e">
        <f t="shared" si="165"/>
        <v>#N/A</v>
      </c>
      <c r="R2136" s="6" t="e">
        <f>VLOOKUP(E2136,'Billing Type Category'!A:C,3,0)*M2136</f>
        <v>#N/A</v>
      </c>
      <c r="S2136" s="6" t="e">
        <f>VLOOKUP($J2136,'Material category'!B:F,4,FALSE)*O2136</f>
        <v>#N/A</v>
      </c>
      <c r="T2136" s="6" t="e">
        <f t="shared" si="166"/>
        <v>#N/A</v>
      </c>
      <c r="U2136" s="6" t="e">
        <f t="shared" si="167"/>
        <v>#N/A</v>
      </c>
      <c r="V2136" s="2" t="e">
        <f>VLOOKUP($J2136,'Material category'!B:D,3,0)</f>
        <v>#N/A</v>
      </c>
      <c r="W2136" s="2" t="e">
        <f>VLOOKUP(G2136,'Cust Category'!A:C,3,0)</f>
        <v>#N/A</v>
      </c>
      <c r="X2136" s="2" t="e">
        <f>VLOOKUP(G2136,'Cust Category'!A:C,2,0)</f>
        <v>#N/A</v>
      </c>
      <c r="Y2136" s="31" t="e">
        <f t="shared" si="168"/>
        <v>#N/A</v>
      </c>
      <c r="Z2136" t="e">
        <f t="shared" si="169"/>
        <v>#N/A</v>
      </c>
    </row>
    <row r="2137" spans="14:26" hidden="1">
      <c r="N2137" s="2" t="e">
        <f>VLOOKUP($J2137,'Material category'!B:D,2,0)</f>
        <v>#N/A</v>
      </c>
      <c r="O2137" s="123" t="e">
        <f>VLOOKUP(E2137,'Billing Type Category'!A:C,3,0)*$L2137</f>
        <v>#N/A</v>
      </c>
      <c r="P2137" s="123" t="e">
        <f>VLOOKUP($J2137,'Material category'!B:F,5,FALSE)*O2137</f>
        <v>#N/A</v>
      </c>
      <c r="Q2137" s="123" t="e">
        <f t="shared" si="165"/>
        <v>#N/A</v>
      </c>
      <c r="R2137" s="6" t="e">
        <f>VLOOKUP(E2137,'Billing Type Category'!A:C,3,0)*M2137</f>
        <v>#N/A</v>
      </c>
      <c r="S2137" s="6" t="e">
        <f>VLOOKUP($J2137,'Material category'!B:F,4,FALSE)*O2137</f>
        <v>#N/A</v>
      </c>
      <c r="T2137" s="6" t="e">
        <f t="shared" si="166"/>
        <v>#N/A</v>
      </c>
      <c r="U2137" s="6" t="e">
        <f t="shared" si="167"/>
        <v>#N/A</v>
      </c>
      <c r="V2137" s="2" t="e">
        <f>VLOOKUP($J2137,'Material category'!B:D,3,0)</f>
        <v>#N/A</v>
      </c>
      <c r="W2137" s="2" t="e">
        <f>VLOOKUP(G2137,'Cust Category'!A:C,3,0)</f>
        <v>#N/A</v>
      </c>
      <c r="X2137" s="2" t="e">
        <f>VLOOKUP(G2137,'Cust Category'!A:C,2,0)</f>
        <v>#N/A</v>
      </c>
      <c r="Y2137" s="31" t="e">
        <f t="shared" si="168"/>
        <v>#N/A</v>
      </c>
      <c r="Z2137" t="e">
        <f t="shared" si="169"/>
        <v>#N/A</v>
      </c>
    </row>
    <row r="2138" spans="14:26" hidden="1">
      <c r="N2138" s="2" t="e">
        <f>VLOOKUP($J2138,'Material category'!B:D,2,0)</f>
        <v>#N/A</v>
      </c>
      <c r="O2138" s="123" t="e">
        <f>VLOOKUP(E2138,'Billing Type Category'!A:C,3,0)*$L2138</f>
        <v>#N/A</v>
      </c>
      <c r="P2138" s="123" t="e">
        <f>VLOOKUP($J2138,'Material category'!B:F,5,FALSE)*O2138</f>
        <v>#N/A</v>
      </c>
      <c r="Q2138" s="123" t="e">
        <f t="shared" si="165"/>
        <v>#N/A</v>
      </c>
      <c r="R2138" s="6" t="e">
        <f>VLOOKUP(E2138,'Billing Type Category'!A:C,3,0)*M2138</f>
        <v>#N/A</v>
      </c>
      <c r="S2138" s="6" t="e">
        <f>VLOOKUP($J2138,'Material category'!B:F,4,FALSE)*O2138</f>
        <v>#N/A</v>
      </c>
      <c r="T2138" s="6" t="e">
        <f t="shared" si="166"/>
        <v>#N/A</v>
      </c>
      <c r="U2138" s="6" t="e">
        <f t="shared" si="167"/>
        <v>#N/A</v>
      </c>
      <c r="V2138" s="2" t="e">
        <f>VLOOKUP($J2138,'Material category'!B:D,3,0)</f>
        <v>#N/A</v>
      </c>
      <c r="W2138" s="2" t="e">
        <f>VLOOKUP(G2138,'Cust Category'!A:C,3,0)</f>
        <v>#N/A</v>
      </c>
      <c r="X2138" s="2" t="e">
        <f>VLOOKUP(G2138,'Cust Category'!A:C,2,0)</f>
        <v>#N/A</v>
      </c>
      <c r="Y2138" s="31" t="e">
        <f t="shared" si="168"/>
        <v>#N/A</v>
      </c>
      <c r="Z2138" t="e">
        <f t="shared" si="169"/>
        <v>#N/A</v>
      </c>
    </row>
    <row r="2139" spans="14:26" hidden="1">
      <c r="N2139" s="2" t="e">
        <f>VLOOKUP($J2139,'Material category'!B:D,2,0)</f>
        <v>#N/A</v>
      </c>
      <c r="O2139" s="123" t="e">
        <f>VLOOKUP(E2139,'Billing Type Category'!A:C,3,0)*$L2139</f>
        <v>#N/A</v>
      </c>
      <c r="P2139" s="123" t="e">
        <f>VLOOKUP($J2139,'Material category'!B:F,5,FALSE)*O2139</f>
        <v>#N/A</v>
      </c>
      <c r="Q2139" s="123" t="e">
        <f t="shared" si="165"/>
        <v>#N/A</v>
      </c>
      <c r="R2139" s="6" t="e">
        <f>VLOOKUP(E2139,'Billing Type Category'!A:C,3,0)*M2139</f>
        <v>#N/A</v>
      </c>
      <c r="S2139" s="6" t="e">
        <f>VLOOKUP($J2139,'Material category'!B:F,4,FALSE)*O2139</f>
        <v>#N/A</v>
      </c>
      <c r="T2139" s="6" t="e">
        <f t="shared" si="166"/>
        <v>#N/A</v>
      </c>
      <c r="U2139" s="6" t="e">
        <f t="shared" si="167"/>
        <v>#N/A</v>
      </c>
      <c r="V2139" s="2" t="e">
        <f>VLOOKUP($J2139,'Material category'!B:D,3,0)</f>
        <v>#N/A</v>
      </c>
      <c r="W2139" s="2" t="e">
        <f>VLOOKUP(G2139,'Cust Category'!A:C,3,0)</f>
        <v>#N/A</v>
      </c>
      <c r="X2139" s="2" t="e">
        <f>VLOOKUP(G2139,'Cust Category'!A:C,2,0)</f>
        <v>#N/A</v>
      </c>
      <c r="Y2139" s="31" t="e">
        <f t="shared" si="168"/>
        <v>#N/A</v>
      </c>
      <c r="Z2139" t="e">
        <f t="shared" si="169"/>
        <v>#N/A</v>
      </c>
    </row>
    <row r="2140" spans="14:26" hidden="1">
      <c r="N2140" s="2" t="e">
        <f>VLOOKUP($J2140,'Material category'!B:D,2,0)</f>
        <v>#N/A</v>
      </c>
      <c r="O2140" s="123" t="e">
        <f>VLOOKUP(E2140,'Billing Type Category'!A:C,3,0)*$L2140</f>
        <v>#N/A</v>
      </c>
      <c r="P2140" s="123" t="e">
        <f>VLOOKUP($J2140,'Material category'!B:F,5,FALSE)*O2140</f>
        <v>#N/A</v>
      </c>
      <c r="Q2140" s="123" t="e">
        <f t="shared" si="165"/>
        <v>#N/A</v>
      </c>
      <c r="R2140" s="6" t="e">
        <f>VLOOKUP(E2140,'Billing Type Category'!A:C,3,0)*M2140</f>
        <v>#N/A</v>
      </c>
      <c r="S2140" s="6" t="e">
        <f>VLOOKUP($J2140,'Material category'!B:F,4,FALSE)*O2140</f>
        <v>#N/A</v>
      </c>
      <c r="T2140" s="6" t="e">
        <f t="shared" si="166"/>
        <v>#N/A</v>
      </c>
      <c r="U2140" s="6" t="e">
        <f t="shared" si="167"/>
        <v>#N/A</v>
      </c>
      <c r="V2140" s="2" t="e">
        <f>VLOOKUP($J2140,'Material category'!B:D,3,0)</f>
        <v>#N/A</v>
      </c>
      <c r="W2140" s="2" t="e">
        <f>VLOOKUP(G2140,'Cust Category'!A:C,3,0)</f>
        <v>#N/A</v>
      </c>
      <c r="X2140" s="2" t="e">
        <f>VLOOKUP(G2140,'Cust Category'!A:C,2,0)</f>
        <v>#N/A</v>
      </c>
      <c r="Y2140" s="31" t="e">
        <f t="shared" si="168"/>
        <v>#N/A</v>
      </c>
      <c r="Z2140" t="e">
        <f t="shared" si="169"/>
        <v>#N/A</v>
      </c>
    </row>
    <row r="2141" spans="14:26" hidden="1">
      <c r="N2141" s="2" t="e">
        <f>VLOOKUP($J2141,'Material category'!B:D,2,0)</f>
        <v>#N/A</v>
      </c>
      <c r="O2141" s="123" t="e">
        <f>VLOOKUP(E2141,'Billing Type Category'!A:C,3,0)*$L2141</f>
        <v>#N/A</v>
      </c>
      <c r="P2141" s="123" t="e">
        <f>VLOOKUP($J2141,'Material category'!B:F,5,FALSE)*O2141</f>
        <v>#N/A</v>
      </c>
      <c r="Q2141" s="123" t="e">
        <f t="shared" si="165"/>
        <v>#N/A</v>
      </c>
      <c r="R2141" s="6" t="e">
        <f>VLOOKUP(E2141,'Billing Type Category'!A:C,3,0)*M2141</f>
        <v>#N/A</v>
      </c>
      <c r="S2141" s="6" t="e">
        <f>VLOOKUP($J2141,'Material category'!B:F,4,FALSE)*O2141</f>
        <v>#N/A</v>
      </c>
      <c r="T2141" s="6" t="e">
        <f t="shared" si="166"/>
        <v>#N/A</v>
      </c>
      <c r="U2141" s="6" t="e">
        <f t="shared" si="167"/>
        <v>#N/A</v>
      </c>
      <c r="V2141" s="2" t="e">
        <f>VLOOKUP($J2141,'Material category'!B:D,3,0)</f>
        <v>#N/A</v>
      </c>
      <c r="W2141" s="2" t="e">
        <f>VLOOKUP(G2141,'Cust Category'!A:C,3,0)</f>
        <v>#N/A</v>
      </c>
      <c r="X2141" s="2" t="e">
        <f>VLOOKUP(G2141,'Cust Category'!A:C,2,0)</f>
        <v>#N/A</v>
      </c>
      <c r="Y2141" s="31" t="e">
        <f t="shared" si="168"/>
        <v>#N/A</v>
      </c>
      <c r="Z2141" t="e">
        <f t="shared" si="169"/>
        <v>#N/A</v>
      </c>
    </row>
    <row r="2142" spans="14:26" hidden="1">
      <c r="N2142" s="2" t="e">
        <f>VLOOKUP($J2142,'Material category'!B:D,2,0)</f>
        <v>#N/A</v>
      </c>
      <c r="O2142" s="123" t="e">
        <f>VLOOKUP(E2142,'Billing Type Category'!A:C,3,0)*$L2142</f>
        <v>#N/A</v>
      </c>
      <c r="P2142" s="123" t="e">
        <f>VLOOKUP($J2142,'Material category'!B:F,5,FALSE)*O2142</f>
        <v>#N/A</v>
      </c>
      <c r="Q2142" s="123" t="e">
        <f t="shared" si="165"/>
        <v>#N/A</v>
      </c>
      <c r="R2142" s="6" t="e">
        <f>VLOOKUP(E2142,'Billing Type Category'!A:C,3,0)*M2142</f>
        <v>#N/A</v>
      </c>
      <c r="S2142" s="6" t="e">
        <f>VLOOKUP($J2142,'Material category'!B:F,4,FALSE)*O2142</f>
        <v>#N/A</v>
      </c>
      <c r="T2142" s="6" t="e">
        <f t="shared" si="166"/>
        <v>#N/A</v>
      </c>
      <c r="U2142" s="6" t="e">
        <f t="shared" si="167"/>
        <v>#N/A</v>
      </c>
      <c r="V2142" s="2" t="e">
        <f>VLOOKUP($J2142,'Material category'!B:D,3,0)</f>
        <v>#N/A</v>
      </c>
      <c r="W2142" s="2" t="e">
        <f>VLOOKUP(G2142,'Cust Category'!A:C,3,0)</f>
        <v>#N/A</v>
      </c>
      <c r="X2142" s="2" t="e">
        <f>VLOOKUP(G2142,'Cust Category'!A:C,2,0)</f>
        <v>#N/A</v>
      </c>
      <c r="Y2142" s="31" t="e">
        <f t="shared" si="168"/>
        <v>#N/A</v>
      </c>
      <c r="Z2142" t="e">
        <f t="shared" si="169"/>
        <v>#N/A</v>
      </c>
    </row>
    <row r="2143" spans="14:26" hidden="1">
      <c r="N2143" s="2" t="e">
        <f>VLOOKUP($J2143,'Material category'!B:D,2,0)</f>
        <v>#N/A</v>
      </c>
      <c r="O2143" s="123" t="e">
        <f>VLOOKUP(E2143,'Billing Type Category'!A:C,3,0)*$L2143</f>
        <v>#N/A</v>
      </c>
      <c r="P2143" s="123" t="e">
        <f>VLOOKUP($J2143,'Material category'!B:F,5,FALSE)*O2143</f>
        <v>#N/A</v>
      </c>
      <c r="Q2143" s="123" t="e">
        <f t="shared" si="165"/>
        <v>#N/A</v>
      </c>
      <c r="R2143" s="6" t="e">
        <f>VLOOKUP(E2143,'Billing Type Category'!A:C,3,0)*M2143</f>
        <v>#N/A</v>
      </c>
      <c r="S2143" s="6" t="e">
        <f>VLOOKUP($J2143,'Material category'!B:F,4,FALSE)*O2143</f>
        <v>#N/A</v>
      </c>
      <c r="T2143" s="6" t="e">
        <f t="shared" si="166"/>
        <v>#N/A</v>
      </c>
      <c r="U2143" s="6" t="e">
        <f t="shared" si="167"/>
        <v>#N/A</v>
      </c>
      <c r="V2143" s="2" t="e">
        <f>VLOOKUP($J2143,'Material category'!B:D,3,0)</f>
        <v>#N/A</v>
      </c>
      <c r="W2143" s="2" t="e">
        <f>VLOOKUP(G2143,'Cust Category'!A:C,3,0)</f>
        <v>#N/A</v>
      </c>
      <c r="X2143" s="2" t="e">
        <f>VLOOKUP(G2143,'Cust Category'!A:C,2,0)</f>
        <v>#N/A</v>
      </c>
      <c r="Y2143" s="31" t="e">
        <f t="shared" si="168"/>
        <v>#N/A</v>
      </c>
      <c r="Z2143" t="e">
        <f t="shared" si="169"/>
        <v>#N/A</v>
      </c>
    </row>
    <row r="2144" spans="14:26" hidden="1">
      <c r="N2144" s="2" t="e">
        <f>VLOOKUP($J2144,'Material category'!B:D,2,0)</f>
        <v>#N/A</v>
      </c>
      <c r="O2144" s="123" t="e">
        <f>VLOOKUP(E2144,'Billing Type Category'!A:C,3,0)*$L2144</f>
        <v>#N/A</v>
      </c>
      <c r="P2144" s="123" t="e">
        <f>VLOOKUP($J2144,'Material category'!B:F,5,FALSE)*O2144</f>
        <v>#N/A</v>
      </c>
      <c r="Q2144" s="123" t="e">
        <f t="shared" si="165"/>
        <v>#N/A</v>
      </c>
      <c r="R2144" s="6" t="e">
        <f>VLOOKUP(E2144,'Billing Type Category'!A:C,3,0)*M2144</f>
        <v>#N/A</v>
      </c>
      <c r="S2144" s="6" t="e">
        <f>VLOOKUP($J2144,'Material category'!B:F,4,FALSE)*O2144</f>
        <v>#N/A</v>
      </c>
      <c r="T2144" s="6" t="e">
        <f t="shared" si="166"/>
        <v>#N/A</v>
      </c>
      <c r="U2144" s="6" t="e">
        <f t="shared" si="167"/>
        <v>#N/A</v>
      </c>
      <c r="V2144" s="2" t="e">
        <f>VLOOKUP($J2144,'Material category'!B:D,3,0)</f>
        <v>#N/A</v>
      </c>
      <c r="W2144" s="2" t="e">
        <f>VLOOKUP(G2144,'Cust Category'!A:C,3,0)</f>
        <v>#N/A</v>
      </c>
      <c r="X2144" s="2" t="e">
        <f>VLOOKUP(G2144,'Cust Category'!A:C,2,0)</f>
        <v>#N/A</v>
      </c>
      <c r="Y2144" s="31" t="e">
        <f t="shared" si="168"/>
        <v>#N/A</v>
      </c>
      <c r="Z2144" t="e">
        <f t="shared" si="169"/>
        <v>#N/A</v>
      </c>
    </row>
    <row r="2145" spans="14:26" hidden="1">
      <c r="N2145" s="2" t="e">
        <f>VLOOKUP($J2145,'Material category'!B:D,2,0)</f>
        <v>#N/A</v>
      </c>
      <c r="O2145" s="123" t="e">
        <f>VLOOKUP(E2145,'Billing Type Category'!A:C,3,0)*$L2145</f>
        <v>#N/A</v>
      </c>
      <c r="P2145" s="123" t="e">
        <f>VLOOKUP($J2145,'Material category'!B:F,5,FALSE)*O2145</f>
        <v>#N/A</v>
      </c>
      <c r="Q2145" s="123" t="e">
        <f t="shared" si="165"/>
        <v>#N/A</v>
      </c>
      <c r="R2145" s="6" t="e">
        <f>VLOOKUP(E2145,'Billing Type Category'!A:C,3,0)*M2145</f>
        <v>#N/A</v>
      </c>
      <c r="S2145" s="6" t="e">
        <f>VLOOKUP($J2145,'Material category'!B:F,4,FALSE)*O2145</f>
        <v>#N/A</v>
      </c>
      <c r="T2145" s="6" t="e">
        <f t="shared" si="166"/>
        <v>#N/A</v>
      </c>
      <c r="U2145" s="6" t="e">
        <f t="shared" si="167"/>
        <v>#N/A</v>
      </c>
      <c r="V2145" s="2" t="e">
        <f>VLOOKUP($J2145,'Material category'!B:D,3,0)</f>
        <v>#N/A</v>
      </c>
      <c r="W2145" s="2" t="e">
        <f>VLOOKUP(G2145,'Cust Category'!A:C,3,0)</f>
        <v>#N/A</v>
      </c>
      <c r="X2145" s="2" t="e">
        <f>VLOOKUP(G2145,'Cust Category'!A:C,2,0)</f>
        <v>#N/A</v>
      </c>
      <c r="Y2145" s="31" t="e">
        <f t="shared" si="168"/>
        <v>#N/A</v>
      </c>
      <c r="Z2145" t="e">
        <f t="shared" si="169"/>
        <v>#N/A</v>
      </c>
    </row>
    <row r="2146" spans="14:26" hidden="1">
      <c r="N2146" s="2" t="e">
        <f>VLOOKUP($J2146,'Material category'!B:D,2,0)</f>
        <v>#N/A</v>
      </c>
      <c r="O2146" s="123" t="e">
        <f>VLOOKUP(E2146,'Billing Type Category'!A:C,3,0)*$L2146</f>
        <v>#N/A</v>
      </c>
      <c r="P2146" s="123" t="e">
        <f>VLOOKUP($J2146,'Material category'!B:F,5,FALSE)*O2146</f>
        <v>#N/A</v>
      </c>
      <c r="Q2146" s="123" t="e">
        <f t="shared" si="165"/>
        <v>#N/A</v>
      </c>
      <c r="R2146" s="6" t="e">
        <f>VLOOKUP(E2146,'Billing Type Category'!A:C,3,0)*M2146</f>
        <v>#N/A</v>
      </c>
      <c r="S2146" s="6" t="e">
        <f>VLOOKUP($J2146,'Material category'!B:F,4,FALSE)*O2146</f>
        <v>#N/A</v>
      </c>
      <c r="T2146" s="6" t="e">
        <f t="shared" si="166"/>
        <v>#N/A</v>
      </c>
      <c r="U2146" s="6" t="e">
        <f t="shared" si="167"/>
        <v>#N/A</v>
      </c>
      <c r="V2146" s="2" t="e">
        <f>VLOOKUP($J2146,'Material category'!B:D,3,0)</f>
        <v>#N/A</v>
      </c>
      <c r="W2146" s="2" t="e">
        <f>VLOOKUP(G2146,'Cust Category'!A:C,3,0)</f>
        <v>#N/A</v>
      </c>
      <c r="X2146" s="2" t="e">
        <f>VLOOKUP(G2146,'Cust Category'!A:C,2,0)</f>
        <v>#N/A</v>
      </c>
      <c r="Y2146" s="31" t="e">
        <f t="shared" si="168"/>
        <v>#N/A</v>
      </c>
      <c r="Z2146" t="e">
        <f t="shared" si="169"/>
        <v>#N/A</v>
      </c>
    </row>
    <row r="2147" spans="14:26" hidden="1">
      <c r="N2147" s="2" t="e">
        <f>VLOOKUP($J2147,'Material category'!B:D,2,0)</f>
        <v>#N/A</v>
      </c>
      <c r="O2147" s="123" t="e">
        <f>VLOOKUP(E2147,'Billing Type Category'!A:C,3,0)*$L2147</f>
        <v>#N/A</v>
      </c>
      <c r="P2147" s="123" t="e">
        <f>VLOOKUP($J2147,'Material category'!B:F,5,FALSE)*O2147</f>
        <v>#N/A</v>
      </c>
      <c r="Q2147" s="123" t="e">
        <f t="shared" si="165"/>
        <v>#N/A</v>
      </c>
      <c r="R2147" s="6" t="e">
        <f>VLOOKUP(E2147,'Billing Type Category'!A:C,3,0)*M2147</f>
        <v>#N/A</v>
      </c>
      <c r="S2147" s="6" t="e">
        <f>VLOOKUP($J2147,'Material category'!B:F,4,FALSE)*O2147</f>
        <v>#N/A</v>
      </c>
      <c r="T2147" s="6" t="e">
        <f t="shared" si="166"/>
        <v>#N/A</v>
      </c>
      <c r="U2147" s="6" t="e">
        <f t="shared" si="167"/>
        <v>#N/A</v>
      </c>
      <c r="V2147" s="2" t="e">
        <f>VLOOKUP($J2147,'Material category'!B:D,3,0)</f>
        <v>#N/A</v>
      </c>
      <c r="W2147" s="2" t="e">
        <f>VLOOKUP(G2147,'Cust Category'!A:C,3,0)</f>
        <v>#N/A</v>
      </c>
      <c r="X2147" s="2" t="e">
        <f>VLOOKUP(G2147,'Cust Category'!A:C,2,0)</f>
        <v>#N/A</v>
      </c>
      <c r="Y2147" s="31" t="e">
        <f t="shared" si="168"/>
        <v>#N/A</v>
      </c>
      <c r="Z2147" t="e">
        <f t="shared" si="169"/>
        <v>#N/A</v>
      </c>
    </row>
    <row r="2148" spans="14:26" hidden="1">
      <c r="N2148" s="2" t="e">
        <f>VLOOKUP($J2148,'Material category'!B:D,2,0)</f>
        <v>#N/A</v>
      </c>
      <c r="O2148" s="123" t="e">
        <f>VLOOKUP(E2148,'Billing Type Category'!A:C,3,0)*$L2148</f>
        <v>#N/A</v>
      </c>
      <c r="P2148" s="123" t="e">
        <f>VLOOKUP($J2148,'Material category'!B:F,5,FALSE)*O2148</f>
        <v>#N/A</v>
      </c>
      <c r="Q2148" s="123" t="e">
        <f t="shared" si="165"/>
        <v>#N/A</v>
      </c>
      <c r="R2148" s="6" t="e">
        <f>VLOOKUP(E2148,'Billing Type Category'!A:C,3,0)*M2148</f>
        <v>#N/A</v>
      </c>
      <c r="S2148" s="6" t="e">
        <f>VLOOKUP($J2148,'Material category'!B:F,4,FALSE)*O2148</f>
        <v>#N/A</v>
      </c>
      <c r="T2148" s="6" t="e">
        <f t="shared" si="166"/>
        <v>#N/A</v>
      </c>
      <c r="U2148" s="6" t="e">
        <f t="shared" si="167"/>
        <v>#N/A</v>
      </c>
      <c r="V2148" s="2" t="e">
        <f>VLOOKUP($J2148,'Material category'!B:D,3,0)</f>
        <v>#N/A</v>
      </c>
      <c r="W2148" s="2" t="e">
        <f>VLOOKUP(G2148,'Cust Category'!A:C,3,0)</f>
        <v>#N/A</v>
      </c>
      <c r="X2148" s="2" t="e">
        <f>VLOOKUP(G2148,'Cust Category'!A:C,2,0)</f>
        <v>#N/A</v>
      </c>
      <c r="Y2148" s="31" t="e">
        <f t="shared" si="168"/>
        <v>#N/A</v>
      </c>
      <c r="Z2148" t="e">
        <f t="shared" si="169"/>
        <v>#N/A</v>
      </c>
    </row>
    <row r="2149" spans="14:26" hidden="1">
      <c r="N2149" s="2" t="e">
        <f>VLOOKUP($J2149,'Material category'!B:D,2,0)</f>
        <v>#N/A</v>
      </c>
      <c r="O2149" s="123" t="e">
        <f>VLOOKUP(E2149,'Billing Type Category'!A:C,3,0)*$L2149</f>
        <v>#N/A</v>
      </c>
      <c r="P2149" s="123" t="e">
        <f>VLOOKUP($J2149,'Material category'!B:F,5,FALSE)*O2149</f>
        <v>#N/A</v>
      </c>
      <c r="Q2149" s="123" t="e">
        <f t="shared" si="165"/>
        <v>#N/A</v>
      </c>
      <c r="R2149" s="6" t="e">
        <f>VLOOKUP(E2149,'Billing Type Category'!A:C,3,0)*M2149</f>
        <v>#N/A</v>
      </c>
      <c r="S2149" s="6" t="e">
        <f>VLOOKUP($J2149,'Material category'!B:F,4,FALSE)*O2149</f>
        <v>#N/A</v>
      </c>
      <c r="T2149" s="6" t="e">
        <f t="shared" si="166"/>
        <v>#N/A</v>
      </c>
      <c r="U2149" s="6" t="e">
        <f t="shared" si="167"/>
        <v>#N/A</v>
      </c>
      <c r="V2149" s="2" t="e">
        <f>VLOOKUP($J2149,'Material category'!B:D,3,0)</f>
        <v>#N/A</v>
      </c>
      <c r="W2149" s="2" t="e">
        <f>VLOOKUP(G2149,'Cust Category'!A:C,3,0)</f>
        <v>#N/A</v>
      </c>
      <c r="X2149" s="2" t="e">
        <f>VLOOKUP(G2149,'Cust Category'!A:C,2,0)</f>
        <v>#N/A</v>
      </c>
      <c r="Y2149" s="31" t="e">
        <f t="shared" si="168"/>
        <v>#N/A</v>
      </c>
      <c r="Z2149" t="e">
        <f t="shared" si="169"/>
        <v>#N/A</v>
      </c>
    </row>
    <row r="2150" spans="14:26" hidden="1">
      <c r="N2150" s="2" t="e">
        <f>VLOOKUP($J2150,'Material category'!B:D,2,0)</f>
        <v>#N/A</v>
      </c>
      <c r="O2150" s="123" t="e">
        <f>VLOOKUP(E2150,'Billing Type Category'!A:C,3,0)*$L2150</f>
        <v>#N/A</v>
      </c>
      <c r="P2150" s="123" t="e">
        <f>VLOOKUP($J2150,'Material category'!B:F,5,FALSE)*O2150</f>
        <v>#N/A</v>
      </c>
      <c r="Q2150" s="123" t="e">
        <f t="shared" si="165"/>
        <v>#N/A</v>
      </c>
      <c r="R2150" s="6" t="e">
        <f>VLOOKUP(E2150,'Billing Type Category'!A:C,3,0)*M2150</f>
        <v>#N/A</v>
      </c>
      <c r="S2150" s="6" t="e">
        <f>VLOOKUP($J2150,'Material category'!B:F,4,FALSE)*O2150</f>
        <v>#N/A</v>
      </c>
      <c r="T2150" s="6" t="e">
        <f t="shared" si="166"/>
        <v>#N/A</v>
      </c>
      <c r="U2150" s="6" t="e">
        <f t="shared" si="167"/>
        <v>#N/A</v>
      </c>
      <c r="V2150" s="2" t="e">
        <f>VLOOKUP($J2150,'Material category'!B:D,3,0)</f>
        <v>#N/A</v>
      </c>
      <c r="W2150" s="2" t="e">
        <f>VLOOKUP(G2150,'Cust Category'!A:C,3,0)</f>
        <v>#N/A</v>
      </c>
      <c r="X2150" s="2" t="e">
        <f>VLOOKUP(G2150,'Cust Category'!A:C,2,0)</f>
        <v>#N/A</v>
      </c>
      <c r="Y2150" s="31" t="e">
        <f t="shared" si="168"/>
        <v>#N/A</v>
      </c>
      <c r="Z2150" t="e">
        <f t="shared" si="169"/>
        <v>#N/A</v>
      </c>
    </row>
    <row r="2151" spans="14:26" hidden="1">
      <c r="N2151" s="2" t="e">
        <f>VLOOKUP($J2151,'Material category'!B:D,2,0)</f>
        <v>#N/A</v>
      </c>
      <c r="O2151" s="123" t="e">
        <f>VLOOKUP(E2151,'Billing Type Category'!A:C,3,0)*$L2151</f>
        <v>#N/A</v>
      </c>
      <c r="P2151" s="123" t="e">
        <f>VLOOKUP($J2151,'Material category'!B:F,5,FALSE)*O2151</f>
        <v>#N/A</v>
      </c>
      <c r="Q2151" s="123" t="e">
        <f t="shared" si="165"/>
        <v>#N/A</v>
      </c>
      <c r="R2151" s="6" t="e">
        <f>VLOOKUP(E2151,'Billing Type Category'!A:C,3,0)*M2151</f>
        <v>#N/A</v>
      </c>
      <c r="S2151" s="6" t="e">
        <f>VLOOKUP($J2151,'Material category'!B:F,4,FALSE)*O2151</f>
        <v>#N/A</v>
      </c>
      <c r="T2151" s="6" t="e">
        <f t="shared" si="166"/>
        <v>#N/A</v>
      </c>
      <c r="U2151" s="6" t="e">
        <f t="shared" si="167"/>
        <v>#N/A</v>
      </c>
      <c r="V2151" s="2" t="e">
        <f>VLOOKUP($J2151,'Material category'!B:D,3,0)</f>
        <v>#N/A</v>
      </c>
      <c r="W2151" s="2" t="e">
        <f>VLOOKUP(G2151,'Cust Category'!A:C,3,0)</f>
        <v>#N/A</v>
      </c>
      <c r="X2151" s="2" t="e">
        <f>VLOOKUP(G2151,'Cust Category'!A:C,2,0)</f>
        <v>#N/A</v>
      </c>
      <c r="Y2151" s="31" t="e">
        <f t="shared" si="168"/>
        <v>#N/A</v>
      </c>
      <c r="Z2151" t="e">
        <f t="shared" si="169"/>
        <v>#N/A</v>
      </c>
    </row>
    <row r="2152" spans="14:26" hidden="1">
      <c r="N2152" s="2" t="e">
        <f>VLOOKUP($J2152,'Material category'!B:D,2,0)</f>
        <v>#N/A</v>
      </c>
      <c r="O2152" s="123" t="e">
        <f>VLOOKUP(E2152,'Billing Type Category'!A:C,3,0)*$L2152</f>
        <v>#N/A</v>
      </c>
      <c r="P2152" s="123" t="e">
        <f>VLOOKUP($J2152,'Material category'!B:F,5,FALSE)*O2152</f>
        <v>#N/A</v>
      </c>
      <c r="Q2152" s="123" t="e">
        <f t="shared" si="165"/>
        <v>#N/A</v>
      </c>
      <c r="R2152" s="6" t="e">
        <f>VLOOKUP(E2152,'Billing Type Category'!A:C,3,0)*M2152</f>
        <v>#N/A</v>
      </c>
      <c r="S2152" s="6" t="e">
        <f>VLOOKUP($J2152,'Material category'!B:F,4,FALSE)*O2152</f>
        <v>#N/A</v>
      </c>
      <c r="T2152" s="6" t="e">
        <f t="shared" si="166"/>
        <v>#N/A</v>
      </c>
      <c r="U2152" s="6" t="e">
        <f t="shared" si="167"/>
        <v>#N/A</v>
      </c>
      <c r="V2152" s="2" t="e">
        <f>VLOOKUP($J2152,'Material category'!B:D,3,0)</f>
        <v>#N/A</v>
      </c>
      <c r="W2152" s="2" t="e">
        <f>VLOOKUP(G2152,'Cust Category'!A:C,3,0)</f>
        <v>#N/A</v>
      </c>
      <c r="X2152" s="2" t="e">
        <f>VLOOKUP(G2152,'Cust Category'!A:C,2,0)</f>
        <v>#N/A</v>
      </c>
      <c r="Y2152" s="31" t="e">
        <f t="shared" si="168"/>
        <v>#N/A</v>
      </c>
      <c r="Z2152" t="e">
        <f t="shared" si="169"/>
        <v>#N/A</v>
      </c>
    </row>
    <row r="2153" spans="14:26" hidden="1">
      <c r="N2153" s="2" t="e">
        <f>VLOOKUP($J2153,'Material category'!B:D,2,0)</f>
        <v>#N/A</v>
      </c>
      <c r="O2153" s="123" t="e">
        <f>VLOOKUP(E2153,'Billing Type Category'!A:C,3,0)*$L2153</f>
        <v>#N/A</v>
      </c>
      <c r="P2153" s="123" t="e">
        <f>VLOOKUP($J2153,'Material category'!B:F,5,FALSE)*O2153</f>
        <v>#N/A</v>
      </c>
      <c r="Q2153" s="123" t="e">
        <f t="shared" si="165"/>
        <v>#N/A</v>
      </c>
      <c r="R2153" s="6" t="e">
        <f>VLOOKUP(E2153,'Billing Type Category'!A:C,3,0)*M2153</f>
        <v>#N/A</v>
      </c>
      <c r="S2153" s="6" t="e">
        <f>VLOOKUP($J2153,'Material category'!B:F,4,FALSE)*O2153</f>
        <v>#N/A</v>
      </c>
      <c r="T2153" s="6" t="e">
        <f t="shared" si="166"/>
        <v>#N/A</v>
      </c>
      <c r="U2153" s="6" t="e">
        <f t="shared" si="167"/>
        <v>#N/A</v>
      </c>
      <c r="V2153" s="2" t="e">
        <f>VLOOKUP($J2153,'Material category'!B:D,3,0)</f>
        <v>#N/A</v>
      </c>
      <c r="W2153" s="2" t="e">
        <f>VLOOKUP(G2153,'Cust Category'!A:C,3,0)</f>
        <v>#N/A</v>
      </c>
      <c r="X2153" s="2" t="e">
        <f>VLOOKUP(G2153,'Cust Category'!A:C,2,0)</f>
        <v>#N/A</v>
      </c>
      <c r="Y2153" s="31" t="e">
        <f t="shared" si="168"/>
        <v>#N/A</v>
      </c>
      <c r="Z2153" t="e">
        <f t="shared" si="169"/>
        <v>#N/A</v>
      </c>
    </row>
    <row r="2154" spans="14:26" hidden="1">
      <c r="N2154" s="2" t="e">
        <f>VLOOKUP($J2154,'Material category'!B:D,2,0)</f>
        <v>#N/A</v>
      </c>
      <c r="O2154" s="123" t="e">
        <f>VLOOKUP(E2154,'Billing Type Category'!A:C,3,0)*$L2154</f>
        <v>#N/A</v>
      </c>
      <c r="P2154" s="123" t="e">
        <f>VLOOKUP($J2154,'Material category'!B:F,5,FALSE)*O2154</f>
        <v>#N/A</v>
      </c>
      <c r="Q2154" s="123" t="e">
        <f t="shared" si="165"/>
        <v>#N/A</v>
      </c>
      <c r="R2154" s="6" t="e">
        <f>VLOOKUP(E2154,'Billing Type Category'!A:C,3,0)*M2154</f>
        <v>#N/A</v>
      </c>
      <c r="S2154" s="6" t="e">
        <f>VLOOKUP($J2154,'Material category'!B:F,4,FALSE)*O2154</f>
        <v>#N/A</v>
      </c>
      <c r="T2154" s="6" t="e">
        <f t="shared" si="166"/>
        <v>#N/A</v>
      </c>
      <c r="U2154" s="6" t="e">
        <f t="shared" si="167"/>
        <v>#N/A</v>
      </c>
      <c r="V2154" s="2" t="e">
        <f>VLOOKUP($J2154,'Material category'!B:D,3,0)</f>
        <v>#N/A</v>
      </c>
      <c r="W2154" s="2" t="e">
        <f>VLOOKUP(G2154,'Cust Category'!A:C,3,0)</f>
        <v>#N/A</v>
      </c>
      <c r="X2154" s="2" t="e">
        <f>VLOOKUP(G2154,'Cust Category'!A:C,2,0)</f>
        <v>#N/A</v>
      </c>
      <c r="Y2154" s="31" t="e">
        <f t="shared" si="168"/>
        <v>#N/A</v>
      </c>
      <c r="Z2154" t="e">
        <f t="shared" si="169"/>
        <v>#N/A</v>
      </c>
    </row>
    <row r="2155" spans="14:26" hidden="1">
      <c r="N2155" s="2" t="e">
        <f>VLOOKUP($J2155,'Material category'!B:D,2,0)</f>
        <v>#N/A</v>
      </c>
      <c r="O2155" s="123" t="e">
        <f>VLOOKUP(E2155,'Billing Type Category'!A:C,3,0)*$L2155</f>
        <v>#N/A</v>
      </c>
      <c r="P2155" s="123" t="e">
        <f>VLOOKUP($J2155,'Material category'!B:F,5,FALSE)*O2155</f>
        <v>#N/A</v>
      </c>
      <c r="Q2155" s="123" t="e">
        <f t="shared" si="165"/>
        <v>#N/A</v>
      </c>
      <c r="R2155" s="6" t="e">
        <f>VLOOKUP(E2155,'Billing Type Category'!A:C,3,0)*M2155</f>
        <v>#N/A</v>
      </c>
      <c r="S2155" s="6" t="e">
        <f>VLOOKUP($J2155,'Material category'!B:F,4,FALSE)*O2155</f>
        <v>#N/A</v>
      </c>
      <c r="T2155" s="6" t="e">
        <f t="shared" si="166"/>
        <v>#N/A</v>
      </c>
      <c r="U2155" s="6" t="e">
        <f t="shared" si="167"/>
        <v>#N/A</v>
      </c>
      <c r="V2155" s="2" t="e">
        <f>VLOOKUP($J2155,'Material category'!B:D,3,0)</f>
        <v>#N/A</v>
      </c>
      <c r="W2155" s="2" t="e">
        <f>VLOOKUP(G2155,'Cust Category'!A:C,3,0)</f>
        <v>#N/A</v>
      </c>
      <c r="X2155" s="2" t="e">
        <f>VLOOKUP(G2155,'Cust Category'!A:C,2,0)</f>
        <v>#N/A</v>
      </c>
      <c r="Y2155" s="31" t="e">
        <f t="shared" si="168"/>
        <v>#N/A</v>
      </c>
      <c r="Z2155" t="e">
        <f t="shared" si="169"/>
        <v>#N/A</v>
      </c>
    </row>
    <row r="2156" spans="14:26" hidden="1">
      <c r="N2156" s="2" t="e">
        <f>VLOOKUP($J2156,'Material category'!B:D,2,0)</f>
        <v>#N/A</v>
      </c>
      <c r="O2156" s="123" t="e">
        <f>VLOOKUP(E2156,'Billing Type Category'!A:C,3,0)*$L2156</f>
        <v>#N/A</v>
      </c>
      <c r="P2156" s="123" t="e">
        <f>VLOOKUP($J2156,'Material category'!B:F,5,FALSE)*O2156</f>
        <v>#N/A</v>
      </c>
      <c r="Q2156" s="123" t="e">
        <f t="shared" si="165"/>
        <v>#N/A</v>
      </c>
      <c r="R2156" s="6" t="e">
        <f>VLOOKUP(E2156,'Billing Type Category'!A:C,3,0)*M2156</f>
        <v>#N/A</v>
      </c>
      <c r="S2156" s="6" t="e">
        <f>VLOOKUP($J2156,'Material category'!B:F,4,FALSE)*O2156</f>
        <v>#N/A</v>
      </c>
      <c r="T2156" s="6" t="e">
        <f t="shared" si="166"/>
        <v>#N/A</v>
      </c>
      <c r="U2156" s="6" t="e">
        <f t="shared" si="167"/>
        <v>#N/A</v>
      </c>
      <c r="V2156" s="2" t="e">
        <f>VLOOKUP($J2156,'Material category'!B:D,3,0)</f>
        <v>#N/A</v>
      </c>
      <c r="W2156" s="2" t="e">
        <f>VLOOKUP(G2156,'Cust Category'!A:C,3,0)</f>
        <v>#N/A</v>
      </c>
      <c r="X2156" s="2" t="e">
        <f>VLOOKUP(G2156,'Cust Category'!A:C,2,0)</f>
        <v>#N/A</v>
      </c>
      <c r="Y2156" s="31" t="e">
        <f t="shared" si="168"/>
        <v>#N/A</v>
      </c>
      <c r="Z2156" t="e">
        <f t="shared" si="169"/>
        <v>#N/A</v>
      </c>
    </row>
    <row r="2157" spans="14:26" hidden="1">
      <c r="N2157" s="2" t="e">
        <f>VLOOKUP($J2157,'Material category'!B:D,2,0)</f>
        <v>#N/A</v>
      </c>
      <c r="O2157" s="123" t="e">
        <f>VLOOKUP(E2157,'Billing Type Category'!A:C,3,0)*$L2157</f>
        <v>#N/A</v>
      </c>
      <c r="P2157" s="123" t="e">
        <f>VLOOKUP($J2157,'Material category'!B:F,5,FALSE)*O2157</f>
        <v>#N/A</v>
      </c>
      <c r="Q2157" s="123" t="e">
        <f t="shared" si="165"/>
        <v>#N/A</v>
      </c>
      <c r="R2157" s="6" t="e">
        <f>VLOOKUP(E2157,'Billing Type Category'!A:C,3,0)*M2157</f>
        <v>#N/A</v>
      </c>
      <c r="S2157" s="6" t="e">
        <f>VLOOKUP($J2157,'Material category'!B:F,4,FALSE)*O2157</f>
        <v>#N/A</v>
      </c>
      <c r="T2157" s="6" t="e">
        <f t="shared" si="166"/>
        <v>#N/A</v>
      </c>
      <c r="U2157" s="6" t="e">
        <f t="shared" si="167"/>
        <v>#N/A</v>
      </c>
      <c r="V2157" s="2" t="e">
        <f>VLOOKUP($J2157,'Material category'!B:D,3,0)</f>
        <v>#N/A</v>
      </c>
      <c r="W2157" s="2" t="e">
        <f>VLOOKUP(G2157,'Cust Category'!A:C,3,0)</f>
        <v>#N/A</v>
      </c>
      <c r="X2157" s="2" t="e">
        <f>VLOOKUP(G2157,'Cust Category'!A:C,2,0)</f>
        <v>#N/A</v>
      </c>
      <c r="Y2157" s="31" t="e">
        <f t="shared" si="168"/>
        <v>#N/A</v>
      </c>
      <c r="Z2157" t="e">
        <f t="shared" si="169"/>
        <v>#N/A</v>
      </c>
    </row>
    <row r="2158" spans="14:26" hidden="1">
      <c r="N2158" s="2" t="e">
        <f>VLOOKUP($J2158,'Material category'!B:D,2,0)</f>
        <v>#N/A</v>
      </c>
      <c r="O2158" s="123" t="e">
        <f>VLOOKUP(E2158,'Billing Type Category'!A:C,3,0)*$L2158</f>
        <v>#N/A</v>
      </c>
      <c r="P2158" s="123" t="e">
        <f>VLOOKUP($J2158,'Material category'!B:F,5,FALSE)*O2158</f>
        <v>#N/A</v>
      </c>
      <c r="Q2158" s="123" t="e">
        <f t="shared" si="165"/>
        <v>#N/A</v>
      </c>
      <c r="R2158" s="6" t="e">
        <f>VLOOKUP(E2158,'Billing Type Category'!A:C,3,0)*M2158</f>
        <v>#N/A</v>
      </c>
      <c r="S2158" s="6" t="e">
        <f>VLOOKUP($J2158,'Material category'!B:F,4,FALSE)*O2158</f>
        <v>#N/A</v>
      </c>
      <c r="T2158" s="6" t="e">
        <f t="shared" si="166"/>
        <v>#N/A</v>
      </c>
      <c r="U2158" s="6" t="e">
        <f t="shared" si="167"/>
        <v>#N/A</v>
      </c>
      <c r="V2158" s="2" t="e">
        <f>VLOOKUP($J2158,'Material category'!B:D,3,0)</f>
        <v>#N/A</v>
      </c>
      <c r="W2158" s="2" t="e">
        <f>VLOOKUP(G2158,'Cust Category'!A:C,3,0)</f>
        <v>#N/A</v>
      </c>
      <c r="X2158" s="2" t="e">
        <f>VLOOKUP(G2158,'Cust Category'!A:C,2,0)</f>
        <v>#N/A</v>
      </c>
      <c r="Y2158" s="31" t="e">
        <f t="shared" si="168"/>
        <v>#N/A</v>
      </c>
      <c r="Z2158" t="e">
        <f t="shared" si="169"/>
        <v>#N/A</v>
      </c>
    </row>
    <row r="2159" spans="14:26" hidden="1">
      <c r="N2159" s="2" t="e">
        <f>VLOOKUP($J2159,'Material category'!B:D,2,0)</f>
        <v>#N/A</v>
      </c>
      <c r="O2159" s="123" t="e">
        <f>VLOOKUP(E2159,'Billing Type Category'!A:C,3,0)*$L2159</f>
        <v>#N/A</v>
      </c>
      <c r="P2159" s="123" t="e">
        <f>VLOOKUP($J2159,'Material category'!B:F,5,FALSE)*O2159</f>
        <v>#N/A</v>
      </c>
      <c r="Q2159" s="123" t="e">
        <f t="shared" si="165"/>
        <v>#N/A</v>
      </c>
      <c r="R2159" s="6" t="e">
        <f>VLOOKUP(E2159,'Billing Type Category'!A:C,3,0)*M2159</f>
        <v>#N/A</v>
      </c>
      <c r="S2159" s="6" t="e">
        <f>VLOOKUP($J2159,'Material category'!B:F,4,FALSE)*O2159</f>
        <v>#N/A</v>
      </c>
      <c r="T2159" s="6" t="e">
        <f t="shared" si="166"/>
        <v>#N/A</v>
      </c>
      <c r="U2159" s="6" t="e">
        <f t="shared" si="167"/>
        <v>#N/A</v>
      </c>
      <c r="V2159" s="2" t="e">
        <f>VLOOKUP($J2159,'Material category'!B:D,3,0)</f>
        <v>#N/A</v>
      </c>
      <c r="W2159" s="2" t="e">
        <f>VLOOKUP(G2159,'Cust Category'!A:C,3,0)</f>
        <v>#N/A</v>
      </c>
      <c r="X2159" s="2" t="e">
        <f>VLOOKUP(G2159,'Cust Category'!A:C,2,0)</f>
        <v>#N/A</v>
      </c>
      <c r="Y2159" s="31" t="e">
        <f t="shared" si="168"/>
        <v>#N/A</v>
      </c>
      <c r="Z2159" t="e">
        <f t="shared" si="169"/>
        <v>#N/A</v>
      </c>
    </row>
    <row r="2160" spans="14:26" hidden="1">
      <c r="N2160" s="2" t="e">
        <f>VLOOKUP($J2160,'Material category'!B:D,2,0)</f>
        <v>#N/A</v>
      </c>
      <c r="O2160" s="123" t="e">
        <f>VLOOKUP(E2160,'Billing Type Category'!A:C,3,0)*$L2160</f>
        <v>#N/A</v>
      </c>
      <c r="P2160" s="123" t="e">
        <f>VLOOKUP($J2160,'Material category'!B:F,5,FALSE)*O2160</f>
        <v>#N/A</v>
      </c>
      <c r="Q2160" s="123" t="e">
        <f t="shared" si="165"/>
        <v>#N/A</v>
      </c>
      <c r="R2160" s="6" t="e">
        <f>VLOOKUP(E2160,'Billing Type Category'!A:C,3,0)*M2160</f>
        <v>#N/A</v>
      </c>
      <c r="S2160" s="6" t="e">
        <f>VLOOKUP($J2160,'Material category'!B:F,4,FALSE)*O2160</f>
        <v>#N/A</v>
      </c>
      <c r="T2160" s="6" t="e">
        <f t="shared" si="166"/>
        <v>#N/A</v>
      </c>
      <c r="U2160" s="6" t="e">
        <f t="shared" si="167"/>
        <v>#N/A</v>
      </c>
      <c r="V2160" s="2" t="e">
        <f>VLOOKUP($J2160,'Material category'!B:D,3,0)</f>
        <v>#N/A</v>
      </c>
      <c r="W2160" s="2" t="e">
        <f>VLOOKUP(G2160,'Cust Category'!A:C,3,0)</f>
        <v>#N/A</v>
      </c>
      <c r="X2160" s="2" t="e">
        <f>VLOOKUP(G2160,'Cust Category'!A:C,2,0)</f>
        <v>#N/A</v>
      </c>
      <c r="Y2160" s="31" t="e">
        <f t="shared" si="168"/>
        <v>#N/A</v>
      </c>
      <c r="Z2160" t="e">
        <f t="shared" si="169"/>
        <v>#N/A</v>
      </c>
    </row>
    <row r="2161" spans="14:26" hidden="1">
      <c r="N2161" s="2" t="e">
        <f>VLOOKUP($J2161,'Material category'!B:D,2,0)</f>
        <v>#N/A</v>
      </c>
      <c r="O2161" s="123" t="e">
        <f>VLOOKUP(E2161,'Billing Type Category'!A:C,3,0)*$L2161</f>
        <v>#N/A</v>
      </c>
      <c r="P2161" s="123" t="e">
        <f>VLOOKUP($J2161,'Material category'!B:F,5,FALSE)*O2161</f>
        <v>#N/A</v>
      </c>
      <c r="Q2161" s="123" t="e">
        <f t="shared" si="165"/>
        <v>#N/A</v>
      </c>
      <c r="R2161" s="6" t="e">
        <f>VLOOKUP(E2161,'Billing Type Category'!A:C,3,0)*M2161</f>
        <v>#N/A</v>
      </c>
      <c r="S2161" s="6" t="e">
        <f>VLOOKUP($J2161,'Material category'!B:F,4,FALSE)*O2161</f>
        <v>#N/A</v>
      </c>
      <c r="T2161" s="6" t="e">
        <f t="shared" si="166"/>
        <v>#N/A</v>
      </c>
      <c r="U2161" s="6" t="e">
        <f t="shared" si="167"/>
        <v>#N/A</v>
      </c>
      <c r="V2161" s="2" t="e">
        <f>VLOOKUP($J2161,'Material category'!B:D,3,0)</f>
        <v>#N/A</v>
      </c>
      <c r="W2161" s="2" t="e">
        <f>VLOOKUP(G2161,'Cust Category'!A:C,3,0)</f>
        <v>#N/A</v>
      </c>
      <c r="X2161" s="2" t="e">
        <f>VLOOKUP(G2161,'Cust Category'!A:C,2,0)</f>
        <v>#N/A</v>
      </c>
      <c r="Y2161" s="31" t="e">
        <f t="shared" si="168"/>
        <v>#N/A</v>
      </c>
      <c r="Z2161" t="e">
        <f t="shared" si="169"/>
        <v>#N/A</v>
      </c>
    </row>
    <row r="2162" spans="14:26" hidden="1">
      <c r="N2162" s="2" t="e">
        <f>VLOOKUP($J2162,'Material category'!B:D,2,0)</f>
        <v>#N/A</v>
      </c>
      <c r="O2162" s="123" t="e">
        <f>VLOOKUP(E2162,'Billing Type Category'!A:C,3,0)*$L2162</f>
        <v>#N/A</v>
      </c>
      <c r="P2162" s="123" t="e">
        <f>VLOOKUP($J2162,'Material category'!B:F,5,FALSE)*O2162</f>
        <v>#N/A</v>
      </c>
      <c r="Q2162" s="123" t="e">
        <f t="shared" si="165"/>
        <v>#N/A</v>
      </c>
      <c r="R2162" s="6" t="e">
        <f>VLOOKUP(E2162,'Billing Type Category'!A:C,3,0)*M2162</f>
        <v>#N/A</v>
      </c>
      <c r="S2162" s="6" t="e">
        <f>VLOOKUP($J2162,'Material category'!B:F,4,FALSE)*O2162</f>
        <v>#N/A</v>
      </c>
      <c r="T2162" s="6" t="e">
        <f t="shared" si="166"/>
        <v>#N/A</v>
      </c>
      <c r="U2162" s="6" t="e">
        <f t="shared" si="167"/>
        <v>#N/A</v>
      </c>
      <c r="V2162" s="2" t="e">
        <f>VLOOKUP($J2162,'Material category'!B:D,3,0)</f>
        <v>#N/A</v>
      </c>
      <c r="W2162" s="2" t="e">
        <f>VLOOKUP(G2162,'Cust Category'!A:C,3,0)</f>
        <v>#N/A</v>
      </c>
      <c r="X2162" s="2" t="e">
        <f>VLOOKUP(G2162,'Cust Category'!A:C,2,0)</f>
        <v>#N/A</v>
      </c>
      <c r="Y2162" s="31" t="e">
        <f t="shared" si="168"/>
        <v>#N/A</v>
      </c>
      <c r="Z2162" t="e">
        <f t="shared" si="169"/>
        <v>#N/A</v>
      </c>
    </row>
    <row r="2163" spans="14:26" hidden="1">
      <c r="N2163" s="2" t="e">
        <f>VLOOKUP($J2163,'Material category'!B:D,2,0)</f>
        <v>#N/A</v>
      </c>
      <c r="O2163" s="123" t="e">
        <f>VLOOKUP(E2163,'Billing Type Category'!A:C,3,0)*$L2163</f>
        <v>#N/A</v>
      </c>
      <c r="P2163" s="123" t="e">
        <f>VLOOKUP($J2163,'Material category'!B:F,5,FALSE)*O2163</f>
        <v>#N/A</v>
      </c>
      <c r="Q2163" s="123" t="e">
        <f t="shared" si="165"/>
        <v>#N/A</v>
      </c>
      <c r="R2163" s="6" t="e">
        <f>VLOOKUP(E2163,'Billing Type Category'!A:C,3,0)*M2163</f>
        <v>#N/A</v>
      </c>
      <c r="S2163" s="6" t="e">
        <f>VLOOKUP($J2163,'Material category'!B:F,4,FALSE)*O2163</f>
        <v>#N/A</v>
      </c>
      <c r="T2163" s="6" t="e">
        <f t="shared" si="166"/>
        <v>#N/A</v>
      </c>
      <c r="U2163" s="6" t="e">
        <f t="shared" si="167"/>
        <v>#N/A</v>
      </c>
      <c r="V2163" s="2" t="e">
        <f>VLOOKUP($J2163,'Material category'!B:D,3,0)</f>
        <v>#N/A</v>
      </c>
      <c r="W2163" s="2" t="e">
        <f>VLOOKUP(G2163,'Cust Category'!A:C,3,0)</f>
        <v>#N/A</v>
      </c>
      <c r="X2163" s="2" t="e">
        <f>VLOOKUP(G2163,'Cust Category'!A:C,2,0)</f>
        <v>#N/A</v>
      </c>
      <c r="Y2163" s="31" t="e">
        <f t="shared" si="168"/>
        <v>#N/A</v>
      </c>
      <c r="Z2163" t="e">
        <f t="shared" si="169"/>
        <v>#N/A</v>
      </c>
    </row>
    <row r="2164" spans="14:26" hidden="1">
      <c r="N2164" s="2" t="e">
        <f>VLOOKUP($J2164,'Material category'!B:D,2,0)</f>
        <v>#N/A</v>
      </c>
      <c r="O2164" s="123" t="e">
        <f>VLOOKUP(E2164,'Billing Type Category'!A:C,3,0)*$L2164</f>
        <v>#N/A</v>
      </c>
      <c r="P2164" s="123" t="e">
        <f>VLOOKUP($J2164,'Material category'!B:F,5,FALSE)*O2164</f>
        <v>#N/A</v>
      </c>
      <c r="Q2164" s="123" t="e">
        <f t="shared" si="165"/>
        <v>#N/A</v>
      </c>
      <c r="R2164" s="6" t="e">
        <f>VLOOKUP(E2164,'Billing Type Category'!A:C,3,0)*M2164</f>
        <v>#N/A</v>
      </c>
      <c r="S2164" s="6" t="e">
        <f>VLOOKUP($J2164,'Material category'!B:F,4,FALSE)*O2164</f>
        <v>#N/A</v>
      </c>
      <c r="T2164" s="6" t="e">
        <f t="shared" si="166"/>
        <v>#N/A</v>
      </c>
      <c r="U2164" s="6" t="e">
        <f t="shared" si="167"/>
        <v>#N/A</v>
      </c>
      <c r="V2164" s="2" t="e">
        <f>VLOOKUP($J2164,'Material category'!B:D,3,0)</f>
        <v>#N/A</v>
      </c>
      <c r="W2164" s="2" t="e">
        <f>VLOOKUP(G2164,'Cust Category'!A:C,3,0)</f>
        <v>#N/A</v>
      </c>
      <c r="X2164" s="2" t="e">
        <f>VLOOKUP(G2164,'Cust Category'!A:C,2,0)</f>
        <v>#N/A</v>
      </c>
      <c r="Y2164" s="31" t="e">
        <f t="shared" si="168"/>
        <v>#N/A</v>
      </c>
      <c r="Z2164" t="e">
        <f t="shared" si="169"/>
        <v>#N/A</v>
      </c>
    </row>
    <row r="2165" spans="14:26" hidden="1">
      <c r="N2165" s="2" t="e">
        <f>VLOOKUP($J2165,'Material category'!B:D,2,0)</f>
        <v>#N/A</v>
      </c>
      <c r="O2165" s="123" t="e">
        <f>VLOOKUP(E2165,'Billing Type Category'!A:C,3,0)*$L2165</f>
        <v>#N/A</v>
      </c>
      <c r="P2165" s="123" t="e">
        <f>VLOOKUP($J2165,'Material category'!B:F,5,FALSE)*O2165</f>
        <v>#N/A</v>
      </c>
      <c r="Q2165" s="123" t="e">
        <f t="shared" si="165"/>
        <v>#N/A</v>
      </c>
      <c r="R2165" s="6" t="e">
        <f>VLOOKUP(E2165,'Billing Type Category'!A:C,3,0)*M2165</f>
        <v>#N/A</v>
      </c>
      <c r="S2165" s="6" t="e">
        <f>VLOOKUP($J2165,'Material category'!B:F,4,FALSE)*O2165</f>
        <v>#N/A</v>
      </c>
      <c r="T2165" s="6" t="e">
        <f t="shared" si="166"/>
        <v>#N/A</v>
      </c>
      <c r="U2165" s="6" t="e">
        <f t="shared" si="167"/>
        <v>#N/A</v>
      </c>
      <c r="V2165" s="2" t="e">
        <f>VLOOKUP($J2165,'Material category'!B:D,3,0)</f>
        <v>#N/A</v>
      </c>
      <c r="W2165" s="2" t="e">
        <f>VLOOKUP(G2165,'Cust Category'!A:C,3,0)</f>
        <v>#N/A</v>
      </c>
      <c r="X2165" s="2" t="e">
        <f>VLOOKUP(G2165,'Cust Category'!A:C,2,0)</f>
        <v>#N/A</v>
      </c>
      <c r="Y2165" s="31" t="e">
        <f t="shared" si="168"/>
        <v>#N/A</v>
      </c>
      <c r="Z2165" t="e">
        <f t="shared" si="169"/>
        <v>#N/A</v>
      </c>
    </row>
    <row r="2166" spans="14:26" hidden="1">
      <c r="N2166" s="2" t="e">
        <f>VLOOKUP($J2166,'Material category'!B:D,2,0)</f>
        <v>#N/A</v>
      </c>
      <c r="O2166" s="123" t="e">
        <f>VLOOKUP(E2166,'Billing Type Category'!A:C,3,0)*$L2166</f>
        <v>#N/A</v>
      </c>
      <c r="P2166" s="123" t="e">
        <f>VLOOKUP($J2166,'Material category'!B:F,5,FALSE)*O2166</f>
        <v>#N/A</v>
      </c>
      <c r="Q2166" s="123" t="e">
        <f t="shared" si="165"/>
        <v>#N/A</v>
      </c>
      <c r="R2166" s="6" t="e">
        <f>VLOOKUP(E2166,'Billing Type Category'!A:C,3,0)*M2166</f>
        <v>#N/A</v>
      </c>
      <c r="S2166" s="6" t="e">
        <f>VLOOKUP($J2166,'Material category'!B:F,4,FALSE)*O2166</f>
        <v>#N/A</v>
      </c>
      <c r="T2166" s="6" t="e">
        <f t="shared" si="166"/>
        <v>#N/A</v>
      </c>
      <c r="U2166" s="6" t="e">
        <f t="shared" si="167"/>
        <v>#N/A</v>
      </c>
      <c r="V2166" s="2" t="e">
        <f>VLOOKUP($J2166,'Material category'!B:D,3,0)</f>
        <v>#N/A</v>
      </c>
      <c r="W2166" s="2" t="e">
        <f>VLOOKUP(G2166,'Cust Category'!A:C,3,0)</f>
        <v>#N/A</v>
      </c>
      <c r="X2166" s="2" t="e">
        <f>VLOOKUP(G2166,'Cust Category'!A:C,2,0)</f>
        <v>#N/A</v>
      </c>
      <c r="Y2166" s="31" t="e">
        <f t="shared" si="168"/>
        <v>#N/A</v>
      </c>
      <c r="Z2166" t="e">
        <f t="shared" si="169"/>
        <v>#N/A</v>
      </c>
    </row>
    <row r="2167" spans="14:26" hidden="1">
      <c r="N2167" s="2" t="e">
        <f>VLOOKUP($J2167,'Material category'!B:D,2,0)</f>
        <v>#N/A</v>
      </c>
      <c r="O2167" s="123" t="e">
        <f>VLOOKUP(E2167,'Billing Type Category'!A:C,3,0)*$L2167</f>
        <v>#N/A</v>
      </c>
      <c r="P2167" s="123" t="e">
        <f>VLOOKUP($J2167,'Material category'!B:F,5,FALSE)*O2167</f>
        <v>#N/A</v>
      </c>
      <c r="Q2167" s="123" t="e">
        <f t="shared" si="165"/>
        <v>#N/A</v>
      </c>
      <c r="R2167" s="6" t="e">
        <f>VLOOKUP(E2167,'Billing Type Category'!A:C,3,0)*M2167</f>
        <v>#N/A</v>
      </c>
      <c r="S2167" s="6" t="e">
        <f>VLOOKUP($J2167,'Material category'!B:F,4,FALSE)*O2167</f>
        <v>#N/A</v>
      </c>
      <c r="T2167" s="6" t="e">
        <f t="shared" si="166"/>
        <v>#N/A</v>
      </c>
      <c r="U2167" s="6" t="e">
        <f t="shared" si="167"/>
        <v>#N/A</v>
      </c>
      <c r="V2167" s="2" t="e">
        <f>VLOOKUP($J2167,'Material category'!B:D,3,0)</f>
        <v>#N/A</v>
      </c>
      <c r="W2167" s="2" t="e">
        <f>VLOOKUP(G2167,'Cust Category'!A:C,3,0)</f>
        <v>#N/A</v>
      </c>
      <c r="X2167" s="2" t="e">
        <f>VLOOKUP(G2167,'Cust Category'!A:C,2,0)</f>
        <v>#N/A</v>
      </c>
      <c r="Y2167" s="31" t="e">
        <f t="shared" si="168"/>
        <v>#N/A</v>
      </c>
      <c r="Z2167" t="e">
        <f t="shared" si="169"/>
        <v>#N/A</v>
      </c>
    </row>
    <row r="2168" spans="14:26" hidden="1">
      <c r="N2168" s="2" t="e">
        <f>VLOOKUP($J2168,'Material category'!B:D,2,0)</f>
        <v>#N/A</v>
      </c>
      <c r="O2168" s="123" t="e">
        <f>VLOOKUP(E2168,'Billing Type Category'!A:C,3,0)*$L2168</f>
        <v>#N/A</v>
      </c>
      <c r="P2168" s="123" t="e">
        <f>VLOOKUP($J2168,'Material category'!B:F,5,FALSE)*O2168</f>
        <v>#N/A</v>
      </c>
      <c r="Q2168" s="123" t="e">
        <f t="shared" si="165"/>
        <v>#N/A</v>
      </c>
      <c r="R2168" s="6" t="e">
        <f>VLOOKUP(E2168,'Billing Type Category'!A:C,3,0)*M2168</f>
        <v>#N/A</v>
      </c>
      <c r="S2168" s="6" t="e">
        <f>VLOOKUP($J2168,'Material category'!B:F,4,FALSE)*O2168</f>
        <v>#N/A</v>
      </c>
      <c r="T2168" s="6" t="e">
        <f t="shared" si="166"/>
        <v>#N/A</v>
      </c>
      <c r="U2168" s="6" t="e">
        <f t="shared" si="167"/>
        <v>#N/A</v>
      </c>
      <c r="V2168" s="2" t="e">
        <f>VLOOKUP($J2168,'Material category'!B:D,3,0)</f>
        <v>#N/A</v>
      </c>
      <c r="W2168" s="2" t="e">
        <f>VLOOKUP(G2168,'Cust Category'!A:C,3,0)</f>
        <v>#N/A</v>
      </c>
      <c r="X2168" s="2" t="e">
        <f>VLOOKUP(G2168,'Cust Category'!A:C,2,0)</f>
        <v>#N/A</v>
      </c>
      <c r="Y2168" s="31" t="e">
        <f t="shared" si="168"/>
        <v>#N/A</v>
      </c>
      <c r="Z2168" t="e">
        <f t="shared" si="169"/>
        <v>#N/A</v>
      </c>
    </row>
    <row r="2169" spans="14:26" hidden="1">
      <c r="N2169" s="2" t="e">
        <f>VLOOKUP($J2169,'Material category'!B:D,2,0)</f>
        <v>#N/A</v>
      </c>
      <c r="O2169" s="123" t="e">
        <f>VLOOKUP(E2169,'Billing Type Category'!A:C,3,0)*$L2169</f>
        <v>#N/A</v>
      </c>
      <c r="P2169" s="123" t="e">
        <f>VLOOKUP($J2169,'Material category'!B:F,5,FALSE)*O2169</f>
        <v>#N/A</v>
      </c>
      <c r="Q2169" s="123" t="e">
        <f t="shared" si="165"/>
        <v>#N/A</v>
      </c>
      <c r="R2169" s="6" t="e">
        <f>VLOOKUP(E2169,'Billing Type Category'!A:C,3,0)*M2169</f>
        <v>#N/A</v>
      </c>
      <c r="S2169" s="6" t="e">
        <f>VLOOKUP($J2169,'Material category'!B:F,4,FALSE)*O2169</f>
        <v>#N/A</v>
      </c>
      <c r="T2169" s="6" t="e">
        <f t="shared" si="166"/>
        <v>#N/A</v>
      </c>
      <c r="U2169" s="6" t="e">
        <f t="shared" si="167"/>
        <v>#N/A</v>
      </c>
      <c r="V2169" s="2" t="e">
        <f>VLOOKUP($J2169,'Material category'!B:D,3,0)</f>
        <v>#N/A</v>
      </c>
      <c r="W2169" s="2" t="e">
        <f>VLOOKUP(G2169,'Cust Category'!A:C,3,0)</f>
        <v>#N/A</v>
      </c>
      <c r="X2169" s="2" t="e">
        <f>VLOOKUP(G2169,'Cust Category'!A:C,2,0)</f>
        <v>#N/A</v>
      </c>
      <c r="Y2169" s="31" t="e">
        <f t="shared" si="168"/>
        <v>#N/A</v>
      </c>
      <c r="Z2169" t="e">
        <f t="shared" si="169"/>
        <v>#N/A</v>
      </c>
    </row>
    <row r="2170" spans="14:26" hidden="1">
      <c r="N2170" s="2" t="e">
        <f>VLOOKUP($J2170,'Material category'!B:D,2,0)</f>
        <v>#N/A</v>
      </c>
      <c r="O2170" s="123" t="e">
        <f>VLOOKUP(E2170,'Billing Type Category'!A:C,3,0)*$L2170</f>
        <v>#N/A</v>
      </c>
      <c r="P2170" s="123" t="e">
        <f>VLOOKUP($J2170,'Material category'!B:F,5,FALSE)*O2170</f>
        <v>#N/A</v>
      </c>
      <c r="Q2170" s="123" t="e">
        <f t="shared" si="165"/>
        <v>#N/A</v>
      </c>
      <c r="R2170" s="6" t="e">
        <f>VLOOKUP(E2170,'Billing Type Category'!A:C,3,0)*M2170</f>
        <v>#N/A</v>
      </c>
      <c r="S2170" s="6" t="e">
        <f>VLOOKUP($J2170,'Material category'!B:F,4,FALSE)*O2170</f>
        <v>#N/A</v>
      </c>
      <c r="T2170" s="6" t="e">
        <f t="shared" si="166"/>
        <v>#N/A</v>
      </c>
      <c r="U2170" s="6" t="e">
        <f t="shared" si="167"/>
        <v>#N/A</v>
      </c>
      <c r="V2170" s="2" t="e">
        <f>VLOOKUP($J2170,'Material category'!B:D,3,0)</f>
        <v>#N/A</v>
      </c>
      <c r="W2170" s="2" t="e">
        <f>VLOOKUP(G2170,'Cust Category'!A:C,3,0)</f>
        <v>#N/A</v>
      </c>
      <c r="X2170" s="2" t="e">
        <f>VLOOKUP(G2170,'Cust Category'!A:C,2,0)</f>
        <v>#N/A</v>
      </c>
      <c r="Y2170" s="31" t="e">
        <f t="shared" si="168"/>
        <v>#N/A</v>
      </c>
      <c r="Z2170" t="e">
        <f t="shared" si="169"/>
        <v>#N/A</v>
      </c>
    </row>
    <row r="2171" spans="14:26" hidden="1">
      <c r="N2171" s="2" t="e">
        <f>VLOOKUP($J2171,'Material category'!B:D,2,0)</f>
        <v>#N/A</v>
      </c>
      <c r="O2171" s="123" t="e">
        <f>VLOOKUP(E2171,'Billing Type Category'!A:C,3,0)*$L2171</f>
        <v>#N/A</v>
      </c>
      <c r="P2171" s="123" t="e">
        <f>VLOOKUP($J2171,'Material category'!B:F,5,FALSE)*O2171</f>
        <v>#N/A</v>
      </c>
      <c r="Q2171" s="123" t="e">
        <f t="shared" si="165"/>
        <v>#N/A</v>
      </c>
      <c r="R2171" s="6" t="e">
        <f>VLOOKUP(E2171,'Billing Type Category'!A:C,3,0)*M2171</f>
        <v>#N/A</v>
      </c>
      <c r="S2171" s="6" t="e">
        <f>VLOOKUP($J2171,'Material category'!B:F,4,FALSE)*O2171</f>
        <v>#N/A</v>
      </c>
      <c r="T2171" s="6" t="e">
        <f t="shared" si="166"/>
        <v>#N/A</v>
      </c>
      <c r="U2171" s="6" t="e">
        <f t="shared" si="167"/>
        <v>#N/A</v>
      </c>
      <c r="V2171" s="2" t="e">
        <f>VLOOKUP($J2171,'Material category'!B:D,3,0)</f>
        <v>#N/A</v>
      </c>
      <c r="W2171" s="2" t="e">
        <f>VLOOKUP(G2171,'Cust Category'!A:C,3,0)</f>
        <v>#N/A</v>
      </c>
      <c r="X2171" s="2" t="e">
        <f>VLOOKUP(G2171,'Cust Category'!A:C,2,0)</f>
        <v>#N/A</v>
      </c>
      <c r="Y2171" s="31" t="e">
        <f t="shared" si="168"/>
        <v>#N/A</v>
      </c>
      <c r="Z2171" t="e">
        <f t="shared" si="169"/>
        <v>#N/A</v>
      </c>
    </row>
    <row r="2172" spans="14:26" hidden="1">
      <c r="N2172" s="2" t="e">
        <f>VLOOKUP($J2172,'Material category'!B:D,2,0)</f>
        <v>#N/A</v>
      </c>
      <c r="O2172" s="123" t="e">
        <f>VLOOKUP(E2172,'Billing Type Category'!A:C,3,0)*$L2172</f>
        <v>#N/A</v>
      </c>
      <c r="P2172" s="123" t="e">
        <f>VLOOKUP($J2172,'Material category'!B:F,5,FALSE)*O2172</f>
        <v>#N/A</v>
      </c>
      <c r="Q2172" s="123" t="e">
        <f t="shared" si="165"/>
        <v>#N/A</v>
      </c>
      <c r="R2172" s="6" t="e">
        <f>VLOOKUP(E2172,'Billing Type Category'!A:C,3,0)*M2172</f>
        <v>#N/A</v>
      </c>
      <c r="S2172" s="6" t="e">
        <f>VLOOKUP($J2172,'Material category'!B:F,4,FALSE)*O2172</f>
        <v>#N/A</v>
      </c>
      <c r="T2172" s="6" t="e">
        <f t="shared" si="166"/>
        <v>#N/A</v>
      </c>
      <c r="U2172" s="6" t="e">
        <f t="shared" si="167"/>
        <v>#N/A</v>
      </c>
      <c r="V2172" s="2" t="e">
        <f>VLOOKUP($J2172,'Material category'!B:D,3,0)</f>
        <v>#N/A</v>
      </c>
      <c r="W2172" s="2" t="e">
        <f>VLOOKUP(G2172,'Cust Category'!A:C,3,0)</f>
        <v>#N/A</v>
      </c>
      <c r="X2172" s="2" t="e">
        <f>VLOOKUP(G2172,'Cust Category'!A:C,2,0)</f>
        <v>#N/A</v>
      </c>
      <c r="Y2172" s="31" t="e">
        <f t="shared" si="168"/>
        <v>#N/A</v>
      </c>
      <c r="Z2172" t="e">
        <f t="shared" si="169"/>
        <v>#N/A</v>
      </c>
    </row>
    <row r="2173" spans="14:26" hidden="1">
      <c r="N2173" s="2" t="e">
        <f>VLOOKUP($J2173,'Material category'!B:D,2,0)</f>
        <v>#N/A</v>
      </c>
      <c r="O2173" s="123" t="e">
        <f>VLOOKUP(E2173,'Billing Type Category'!A:C,3,0)*$L2173</f>
        <v>#N/A</v>
      </c>
      <c r="P2173" s="123" t="e">
        <f>VLOOKUP($J2173,'Material category'!B:F,5,FALSE)*O2173</f>
        <v>#N/A</v>
      </c>
      <c r="Q2173" s="123" t="e">
        <f t="shared" si="165"/>
        <v>#N/A</v>
      </c>
      <c r="R2173" s="6" t="e">
        <f>VLOOKUP(E2173,'Billing Type Category'!A:C,3,0)*M2173</f>
        <v>#N/A</v>
      </c>
      <c r="S2173" s="6" t="e">
        <f>VLOOKUP($J2173,'Material category'!B:F,4,FALSE)*O2173</f>
        <v>#N/A</v>
      </c>
      <c r="T2173" s="6" t="e">
        <f t="shared" si="166"/>
        <v>#N/A</v>
      </c>
      <c r="U2173" s="6" t="e">
        <f t="shared" si="167"/>
        <v>#N/A</v>
      </c>
      <c r="V2173" s="2" t="e">
        <f>VLOOKUP($J2173,'Material category'!B:D,3,0)</f>
        <v>#N/A</v>
      </c>
      <c r="W2173" s="2" t="e">
        <f>VLOOKUP(G2173,'Cust Category'!A:C,3,0)</f>
        <v>#N/A</v>
      </c>
      <c r="X2173" s="2" t="e">
        <f>VLOOKUP(G2173,'Cust Category'!A:C,2,0)</f>
        <v>#N/A</v>
      </c>
      <c r="Y2173" s="31" t="e">
        <f t="shared" si="168"/>
        <v>#N/A</v>
      </c>
      <c r="Z2173" t="e">
        <f t="shared" si="169"/>
        <v>#N/A</v>
      </c>
    </row>
    <row r="2174" spans="14:26" hidden="1">
      <c r="N2174" s="2" t="e">
        <f>VLOOKUP($J2174,'Material category'!B:D,2,0)</f>
        <v>#N/A</v>
      </c>
      <c r="O2174" s="123" t="e">
        <f>VLOOKUP(E2174,'Billing Type Category'!A:C,3,0)*$L2174</f>
        <v>#N/A</v>
      </c>
      <c r="P2174" s="123" t="e">
        <f>VLOOKUP($J2174,'Material category'!B:F,5,FALSE)*O2174</f>
        <v>#N/A</v>
      </c>
      <c r="Q2174" s="123" t="e">
        <f t="shared" si="165"/>
        <v>#N/A</v>
      </c>
      <c r="R2174" s="6" t="e">
        <f>VLOOKUP(E2174,'Billing Type Category'!A:C,3,0)*M2174</f>
        <v>#N/A</v>
      </c>
      <c r="S2174" s="6" t="e">
        <f>VLOOKUP($J2174,'Material category'!B:F,4,FALSE)*O2174</f>
        <v>#N/A</v>
      </c>
      <c r="T2174" s="6" t="e">
        <f t="shared" si="166"/>
        <v>#N/A</v>
      </c>
      <c r="U2174" s="6" t="e">
        <f t="shared" si="167"/>
        <v>#N/A</v>
      </c>
      <c r="V2174" s="2" t="e">
        <f>VLOOKUP($J2174,'Material category'!B:D,3,0)</f>
        <v>#N/A</v>
      </c>
      <c r="W2174" s="2" t="e">
        <f>VLOOKUP(G2174,'Cust Category'!A:C,3,0)</f>
        <v>#N/A</v>
      </c>
      <c r="X2174" s="2" t="e">
        <f>VLOOKUP(G2174,'Cust Category'!A:C,2,0)</f>
        <v>#N/A</v>
      </c>
      <c r="Y2174" s="31" t="e">
        <f t="shared" si="168"/>
        <v>#N/A</v>
      </c>
      <c r="Z2174" t="e">
        <f t="shared" si="169"/>
        <v>#N/A</v>
      </c>
    </row>
    <row r="2175" spans="14:26" hidden="1">
      <c r="N2175" s="2" t="e">
        <f>VLOOKUP($J2175,'Material category'!B:D,2,0)</f>
        <v>#N/A</v>
      </c>
      <c r="O2175" s="123" t="e">
        <f>VLOOKUP(E2175,'Billing Type Category'!A:C,3,0)*$L2175</f>
        <v>#N/A</v>
      </c>
      <c r="P2175" s="123" t="e">
        <f>VLOOKUP($J2175,'Material category'!B:F,5,FALSE)*O2175</f>
        <v>#N/A</v>
      </c>
      <c r="Q2175" s="123" t="e">
        <f t="shared" si="165"/>
        <v>#N/A</v>
      </c>
      <c r="R2175" s="6" t="e">
        <f>VLOOKUP(E2175,'Billing Type Category'!A:C,3,0)*M2175</f>
        <v>#N/A</v>
      </c>
      <c r="S2175" s="6" t="e">
        <f>VLOOKUP($J2175,'Material category'!B:F,4,FALSE)*O2175</f>
        <v>#N/A</v>
      </c>
      <c r="T2175" s="6" t="e">
        <f t="shared" si="166"/>
        <v>#N/A</v>
      </c>
      <c r="U2175" s="6" t="e">
        <f t="shared" si="167"/>
        <v>#N/A</v>
      </c>
      <c r="V2175" s="2" t="e">
        <f>VLOOKUP($J2175,'Material category'!B:D,3,0)</f>
        <v>#N/A</v>
      </c>
      <c r="W2175" s="2" t="e">
        <f>VLOOKUP(G2175,'Cust Category'!A:C,3,0)</f>
        <v>#N/A</v>
      </c>
      <c r="X2175" s="2" t="e">
        <f>VLOOKUP(G2175,'Cust Category'!A:C,2,0)</f>
        <v>#N/A</v>
      </c>
      <c r="Y2175" s="31" t="e">
        <f t="shared" si="168"/>
        <v>#N/A</v>
      </c>
      <c r="Z2175" t="e">
        <f t="shared" si="169"/>
        <v>#N/A</v>
      </c>
    </row>
    <row r="2176" spans="14:26" hidden="1">
      <c r="N2176" s="2" t="e">
        <f>VLOOKUP($J2176,'Material category'!B:D,2,0)</f>
        <v>#N/A</v>
      </c>
      <c r="O2176" s="123" t="e">
        <f>VLOOKUP(E2176,'Billing Type Category'!A:C,3,0)*$L2176</f>
        <v>#N/A</v>
      </c>
      <c r="P2176" s="123" t="e">
        <f>VLOOKUP($J2176,'Material category'!B:F,5,FALSE)*O2176</f>
        <v>#N/A</v>
      </c>
      <c r="Q2176" s="123" t="e">
        <f t="shared" si="165"/>
        <v>#N/A</v>
      </c>
      <c r="R2176" s="6" t="e">
        <f>VLOOKUP(E2176,'Billing Type Category'!A:C,3,0)*M2176</f>
        <v>#N/A</v>
      </c>
      <c r="S2176" s="6" t="e">
        <f>VLOOKUP($J2176,'Material category'!B:F,4,FALSE)*O2176</f>
        <v>#N/A</v>
      </c>
      <c r="T2176" s="6" t="e">
        <f t="shared" si="166"/>
        <v>#N/A</v>
      </c>
      <c r="U2176" s="6" t="e">
        <f t="shared" si="167"/>
        <v>#N/A</v>
      </c>
      <c r="V2176" s="2" t="e">
        <f>VLOOKUP($J2176,'Material category'!B:D,3,0)</f>
        <v>#N/A</v>
      </c>
      <c r="W2176" s="2" t="e">
        <f>VLOOKUP(G2176,'Cust Category'!A:C,3,0)</f>
        <v>#N/A</v>
      </c>
      <c r="X2176" s="2" t="e">
        <f>VLOOKUP(G2176,'Cust Category'!A:C,2,0)</f>
        <v>#N/A</v>
      </c>
      <c r="Y2176" s="31" t="e">
        <f t="shared" si="168"/>
        <v>#N/A</v>
      </c>
      <c r="Z2176" t="e">
        <f t="shared" si="169"/>
        <v>#N/A</v>
      </c>
    </row>
    <row r="2177" spans="14:26" hidden="1">
      <c r="N2177" s="2" t="e">
        <f>VLOOKUP($J2177,'Material category'!B:D,2,0)</f>
        <v>#N/A</v>
      </c>
      <c r="O2177" s="123" t="e">
        <f>VLOOKUP(E2177,'Billing Type Category'!A:C,3,0)*$L2177</f>
        <v>#N/A</v>
      </c>
      <c r="P2177" s="123" t="e">
        <f>VLOOKUP($J2177,'Material category'!B:F,5,FALSE)*O2177</f>
        <v>#N/A</v>
      </c>
      <c r="Q2177" s="123" t="e">
        <f t="shared" si="165"/>
        <v>#N/A</v>
      </c>
      <c r="R2177" s="6" t="e">
        <f>VLOOKUP(E2177,'Billing Type Category'!A:C,3,0)*M2177</f>
        <v>#N/A</v>
      </c>
      <c r="S2177" s="6" t="e">
        <f>VLOOKUP($J2177,'Material category'!B:F,4,FALSE)*O2177</f>
        <v>#N/A</v>
      </c>
      <c r="T2177" s="6" t="e">
        <f t="shared" si="166"/>
        <v>#N/A</v>
      </c>
      <c r="U2177" s="6" t="e">
        <f t="shared" si="167"/>
        <v>#N/A</v>
      </c>
      <c r="V2177" s="2" t="e">
        <f>VLOOKUP($J2177,'Material category'!B:D,3,0)</f>
        <v>#N/A</v>
      </c>
      <c r="W2177" s="2" t="e">
        <f>VLOOKUP(G2177,'Cust Category'!A:C,3,0)</f>
        <v>#N/A</v>
      </c>
      <c r="X2177" s="2" t="e">
        <f>VLOOKUP(G2177,'Cust Category'!A:C,2,0)</f>
        <v>#N/A</v>
      </c>
      <c r="Y2177" s="31" t="e">
        <f t="shared" si="168"/>
        <v>#N/A</v>
      </c>
      <c r="Z2177" t="e">
        <f t="shared" si="169"/>
        <v>#N/A</v>
      </c>
    </row>
    <row r="2178" spans="14:26" hidden="1">
      <c r="N2178" s="2" t="e">
        <f>VLOOKUP($J2178,'Material category'!B:D,2,0)</f>
        <v>#N/A</v>
      </c>
      <c r="O2178" s="123" t="e">
        <f>VLOOKUP(E2178,'Billing Type Category'!A:C,3,0)*$L2178</f>
        <v>#N/A</v>
      </c>
      <c r="P2178" s="123" t="e">
        <f>VLOOKUP($J2178,'Material category'!B:F,5,FALSE)*O2178</f>
        <v>#N/A</v>
      </c>
      <c r="Q2178" s="123" t="e">
        <f t="shared" ref="Q2178:Q2241" si="170">P2178-R2178</f>
        <v>#N/A</v>
      </c>
      <c r="R2178" s="6" t="e">
        <f>VLOOKUP(E2178,'Billing Type Category'!A:C,3,0)*M2178</f>
        <v>#N/A</v>
      </c>
      <c r="S2178" s="6" t="e">
        <f>VLOOKUP($J2178,'Material category'!B:F,4,FALSE)*O2178</f>
        <v>#N/A</v>
      </c>
      <c r="T2178" s="6" t="e">
        <f t="shared" ref="T2178:T2241" si="171">S2178*7/107</f>
        <v>#N/A</v>
      </c>
      <c r="U2178" s="6" t="e">
        <f t="shared" ref="U2178:U2241" si="172">R2178+T2178</f>
        <v>#N/A</v>
      </c>
      <c r="V2178" s="2" t="e">
        <f>VLOOKUP($J2178,'Material category'!B:D,3,0)</f>
        <v>#N/A</v>
      </c>
      <c r="W2178" s="2" t="e">
        <f>VLOOKUP(G2178,'Cust Category'!A:C,3,0)</f>
        <v>#N/A</v>
      </c>
      <c r="X2178" s="2" t="e">
        <f>VLOOKUP(G2178,'Cust Category'!A:C,2,0)</f>
        <v>#N/A</v>
      </c>
      <c r="Y2178" s="31" t="e">
        <f t="shared" ref="Y2178:Y2241" si="173">P2178/O2178</f>
        <v>#N/A</v>
      </c>
      <c r="Z2178" t="e">
        <f t="shared" ref="Z2178:Z2241" si="174">S2178/O2178</f>
        <v>#N/A</v>
      </c>
    </row>
    <row r="2179" spans="14:26" hidden="1">
      <c r="N2179" s="2" t="e">
        <f>VLOOKUP($J2179,'Material category'!B:D,2,0)</f>
        <v>#N/A</v>
      </c>
      <c r="O2179" s="123" t="e">
        <f>VLOOKUP(E2179,'Billing Type Category'!A:C,3,0)*$L2179</f>
        <v>#N/A</v>
      </c>
      <c r="P2179" s="123" t="e">
        <f>VLOOKUP($J2179,'Material category'!B:F,5,FALSE)*O2179</f>
        <v>#N/A</v>
      </c>
      <c r="Q2179" s="123" t="e">
        <f t="shared" si="170"/>
        <v>#N/A</v>
      </c>
      <c r="R2179" s="6" t="e">
        <f>VLOOKUP(E2179,'Billing Type Category'!A:C,3,0)*M2179</f>
        <v>#N/A</v>
      </c>
      <c r="S2179" s="6" t="e">
        <f>VLOOKUP($J2179,'Material category'!B:F,4,FALSE)*O2179</f>
        <v>#N/A</v>
      </c>
      <c r="T2179" s="6" t="e">
        <f t="shared" si="171"/>
        <v>#N/A</v>
      </c>
      <c r="U2179" s="6" t="e">
        <f t="shared" si="172"/>
        <v>#N/A</v>
      </c>
      <c r="V2179" s="2" t="e">
        <f>VLOOKUP($J2179,'Material category'!B:D,3,0)</f>
        <v>#N/A</v>
      </c>
      <c r="W2179" s="2" t="e">
        <f>VLOOKUP(G2179,'Cust Category'!A:C,3,0)</f>
        <v>#N/A</v>
      </c>
      <c r="X2179" s="2" t="e">
        <f>VLOOKUP(G2179,'Cust Category'!A:C,2,0)</f>
        <v>#N/A</v>
      </c>
      <c r="Y2179" s="31" t="e">
        <f t="shared" si="173"/>
        <v>#N/A</v>
      </c>
      <c r="Z2179" t="e">
        <f t="shared" si="174"/>
        <v>#N/A</v>
      </c>
    </row>
    <row r="2180" spans="14:26" hidden="1">
      <c r="N2180" s="2" t="e">
        <f>VLOOKUP($J2180,'Material category'!B:D,2,0)</f>
        <v>#N/A</v>
      </c>
      <c r="O2180" s="123" t="e">
        <f>VLOOKUP(E2180,'Billing Type Category'!A:C,3,0)*$L2180</f>
        <v>#N/A</v>
      </c>
      <c r="P2180" s="123" t="e">
        <f>VLOOKUP($J2180,'Material category'!B:F,5,FALSE)*O2180</f>
        <v>#N/A</v>
      </c>
      <c r="Q2180" s="123" t="e">
        <f t="shared" si="170"/>
        <v>#N/A</v>
      </c>
      <c r="R2180" s="6" t="e">
        <f>VLOOKUP(E2180,'Billing Type Category'!A:C,3,0)*M2180</f>
        <v>#N/A</v>
      </c>
      <c r="S2180" s="6" t="e">
        <f>VLOOKUP($J2180,'Material category'!B:F,4,FALSE)*O2180</f>
        <v>#N/A</v>
      </c>
      <c r="T2180" s="6" t="e">
        <f t="shared" si="171"/>
        <v>#N/A</v>
      </c>
      <c r="U2180" s="6" t="e">
        <f t="shared" si="172"/>
        <v>#N/A</v>
      </c>
      <c r="V2180" s="2" t="e">
        <f>VLOOKUP($J2180,'Material category'!B:D,3,0)</f>
        <v>#N/A</v>
      </c>
      <c r="W2180" s="2" t="e">
        <f>VLOOKUP(G2180,'Cust Category'!A:C,3,0)</f>
        <v>#N/A</v>
      </c>
      <c r="X2180" s="2" t="e">
        <f>VLOOKUP(G2180,'Cust Category'!A:C,2,0)</f>
        <v>#N/A</v>
      </c>
      <c r="Y2180" s="31" t="e">
        <f t="shared" si="173"/>
        <v>#N/A</v>
      </c>
      <c r="Z2180" t="e">
        <f t="shared" si="174"/>
        <v>#N/A</v>
      </c>
    </row>
    <row r="2181" spans="14:26" hidden="1">
      <c r="N2181" s="2" t="e">
        <f>VLOOKUP($J2181,'Material category'!B:D,2,0)</f>
        <v>#N/A</v>
      </c>
      <c r="O2181" s="123" t="e">
        <f>VLOOKUP(E2181,'Billing Type Category'!A:C,3,0)*$L2181</f>
        <v>#N/A</v>
      </c>
      <c r="P2181" s="123" t="e">
        <f>VLOOKUP($J2181,'Material category'!B:F,5,FALSE)*O2181</f>
        <v>#N/A</v>
      </c>
      <c r="Q2181" s="123" t="e">
        <f t="shared" si="170"/>
        <v>#N/A</v>
      </c>
      <c r="R2181" s="6" t="e">
        <f>VLOOKUP(E2181,'Billing Type Category'!A:C,3,0)*M2181</f>
        <v>#N/A</v>
      </c>
      <c r="S2181" s="6" t="e">
        <f>VLOOKUP($J2181,'Material category'!B:F,4,FALSE)*O2181</f>
        <v>#N/A</v>
      </c>
      <c r="T2181" s="6" t="e">
        <f t="shared" si="171"/>
        <v>#N/A</v>
      </c>
      <c r="U2181" s="6" t="e">
        <f t="shared" si="172"/>
        <v>#N/A</v>
      </c>
      <c r="V2181" s="2" t="e">
        <f>VLOOKUP($J2181,'Material category'!B:D,3,0)</f>
        <v>#N/A</v>
      </c>
      <c r="W2181" s="2" t="e">
        <f>VLOOKUP(G2181,'Cust Category'!A:C,3,0)</f>
        <v>#N/A</v>
      </c>
      <c r="X2181" s="2" t="e">
        <f>VLOOKUP(G2181,'Cust Category'!A:C,2,0)</f>
        <v>#N/A</v>
      </c>
      <c r="Y2181" s="31" t="e">
        <f t="shared" si="173"/>
        <v>#N/A</v>
      </c>
      <c r="Z2181" t="e">
        <f t="shared" si="174"/>
        <v>#N/A</v>
      </c>
    </row>
    <row r="2182" spans="14:26" hidden="1">
      <c r="N2182" s="2" t="e">
        <f>VLOOKUP($J2182,'Material category'!B:D,2,0)</f>
        <v>#N/A</v>
      </c>
      <c r="O2182" s="123" t="e">
        <f>VLOOKUP(E2182,'Billing Type Category'!A:C,3,0)*$L2182</f>
        <v>#N/A</v>
      </c>
      <c r="P2182" s="123" t="e">
        <f>VLOOKUP($J2182,'Material category'!B:F,5,FALSE)*O2182</f>
        <v>#N/A</v>
      </c>
      <c r="Q2182" s="123" t="e">
        <f t="shared" si="170"/>
        <v>#N/A</v>
      </c>
      <c r="R2182" s="6" t="e">
        <f>VLOOKUP(E2182,'Billing Type Category'!A:C,3,0)*M2182</f>
        <v>#N/A</v>
      </c>
      <c r="S2182" s="6" t="e">
        <f>VLOOKUP($J2182,'Material category'!B:F,4,FALSE)*O2182</f>
        <v>#N/A</v>
      </c>
      <c r="T2182" s="6" t="e">
        <f t="shared" si="171"/>
        <v>#N/A</v>
      </c>
      <c r="U2182" s="6" t="e">
        <f t="shared" si="172"/>
        <v>#N/A</v>
      </c>
      <c r="V2182" s="2" t="e">
        <f>VLOOKUP($J2182,'Material category'!B:D,3,0)</f>
        <v>#N/A</v>
      </c>
      <c r="W2182" s="2" t="e">
        <f>VLOOKUP(G2182,'Cust Category'!A:C,3,0)</f>
        <v>#N/A</v>
      </c>
      <c r="X2182" s="2" t="e">
        <f>VLOOKUP(G2182,'Cust Category'!A:C,2,0)</f>
        <v>#N/A</v>
      </c>
      <c r="Y2182" s="31" t="e">
        <f t="shared" si="173"/>
        <v>#N/A</v>
      </c>
      <c r="Z2182" t="e">
        <f t="shared" si="174"/>
        <v>#N/A</v>
      </c>
    </row>
    <row r="2183" spans="14:26" hidden="1">
      <c r="N2183" s="2" t="e">
        <f>VLOOKUP($J2183,'Material category'!B:D,2,0)</f>
        <v>#N/A</v>
      </c>
      <c r="O2183" s="123" t="e">
        <f>VLOOKUP(E2183,'Billing Type Category'!A:C,3,0)*$L2183</f>
        <v>#N/A</v>
      </c>
      <c r="P2183" s="123" t="e">
        <f>VLOOKUP($J2183,'Material category'!B:F,5,FALSE)*O2183</f>
        <v>#N/A</v>
      </c>
      <c r="Q2183" s="123" t="e">
        <f t="shared" si="170"/>
        <v>#N/A</v>
      </c>
      <c r="R2183" s="6" t="e">
        <f>VLOOKUP(E2183,'Billing Type Category'!A:C,3,0)*M2183</f>
        <v>#N/A</v>
      </c>
      <c r="S2183" s="6" t="e">
        <f>VLOOKUP($J2183,'Material category'!B:F,4,FALSE)*O2183</f>
        <v>#N/A</v>
      </c>
      <c r="T2183" s="6" t="e">
        <f t="shared" si="171"/>
        <v>#N/A</v>
      </c>
      <c r="U2183" s="6" t="e">
        <f t="shared" si="172"/>
        <v>#N/A</v>
      </c>
      <c r="V2183" s="2" t="e">
        <f>VLOOKUP($J2183,'Material category'!B:D,3,0)</f>
        <v>#N/A</v>
      </c>
      <c r="W2183" s="2" t="e">
        <f>VLOOKUP(G2183,'Cust Category'!A:C,3,0)</f>
        <v>#N/A</v>
      </c>
      <c r="X2183" s="2" t="e">
        <f>VLOOKUP(G2183,'Cust Category'!A:C,2,0)</f>
        <v>#N/A</v>
      </c>
      <c r="Y2183" s="31" t="e">
        <f t="shared" si="173"/>
        <v>#N/A</v>
      </c>
      <c r="Z2183" t="e">
        <f t="shared" si="174"/>
        <v>#N/A</v>
      </c>
    </row>
    <row r="2184" spans="14:26" hidden="1">
      <c r="N2184" s="2" t="e">
        <f>VLOOKUP($J2184,'Material category'!B:D,2,0)</f>
        <v>#N/A</v>
      </c>
      <c r="O2184" s="123" t="e">
        <f>VLOOKUP(E2184,'Billing Type Category'!A:C,3,0)*$L2184</f>
        <v>#N/A</v>
      </c>
      <c r="P2184" s="123" t="e">
        <f>VLOOKUP($J2184,'Material category'!B:F,5,FALSE)*O2184</f>
        <v>#N/A</v>
      </c>
      <c r="Q2184" s="123" t="e">
        <f t="shared" si="170"/>
        <v>#N/A</v>
      </c>
      <c r="R2184" s="6" t="e">
        <f>VLOOKUP(E2184,'Billing Type Category'!A:C,3,0)*M2184</f>
        <v>#N/A</v>
      </c>
      <c r="S2184" s="6" t="e">
        <f>VLOOKUP($J2184,'Material category'!B:F,4,FALSE)*O2184</f>
        <v>#N/A</v>
      </c>
      <c r="T2184" s="6" t="e">
        <f t="shared" si="171"/>
        <v>#N/A</v>
      </c>
      <c r="U2184" s="6" t="e">
        <f t="shared" si="172"/>
        <v>#N/A</v>
      </c>
      <c r="V2184" s="2" t="e">
        <f>VLOOKUP($J2184,'Material category'!B:D,3,0)</f>
        <v>#N/A</v>
      </c>
      <c r="W2184" s="2" t="e">
        <f>VLOOKUP(G2184,'Cust Category'!A:C,3,0)</f>
        <v>#N/A</v>
      </c>
      <c r="X2184" s="2" t="e">
        <f>VLOOKUP(G2184,'Cust Category'!A:C,2,0)</f>
        <v>#N/A</v>
      </c>
      <c r="Y2184" s="31" t="e">
        <f t="shared" si="173"/>
        <v>#N/A</v>
      </c>
      <c r="Z2184" t="e">
        <f t="shared" si="174"/>
        <v>#N/A</v>
      </c>
    </row>
    <row r="2185" spans="14:26" hidden="1">
      <c r="N2185" s="2" t="e">
        <f>VLOOKUP($J2185,'Material category'!B:D,2,0)</f>
        <v>#N/A</v>
      </c>
      <c r="O2185" s="123" t="e">
        <f>VLOOKUP(E2185,'Billing Type Category'!A:C,3,0)*$L2185</f>
        <v>#N/A</v>
      </c>
      <c r="P2185" s="123" t="e">
        <f>VLOOKUP($J2185,'Material category'!B:F,5,FALSE)*O2185</f>
        <v>#N/A</v>
      </c>
      <c r="Q2185" s="123" t="e">
        <f t="shared" si="170"/>
        <v>#N/A</v>
      </c>
      <c r="R2185" s="6" t="e">
        <f>VLOOKUP(E2185,'Billing Type Category'!A:C,3,0)*M2185</f>
        <v>#N/A</v>
      </c>
      <c r="S2185" s="6" t="e">
        <f>VLOOKUP($J2185,'Material category'!B:F,4,FALSE)*O2185</f>
        <v>#N/A</v>
      </c>
      <c r="T2185" s="6" t="e">
        <f t="shared" si="171"/>
        <v>#N/A</v>
      </c>
      <c r="U2185" s="6" t="e">
        <f t="shared" si="172"/>
        <v>#N/A</v>
      </c>
      <c r="V2185" s="2" t="e">
        <f>VLOOKUP($J2185,'Material category'!B:D,3,0)</f>
        <v>#N/A</v>
      </c>
      <c r="W2185" s="2" t="e">
        <f>VLOOKUP(G2185,'Cust Category'!A:C,3,0)</f>
        <v>#N/A</v>
      </c>
      <c r="X2185" s="2" t="e">
        <f>VLOOKUP(G2185,'Cust Category'!A:C,2,0)</f>
        <v>#N/A</v>
      </c>
      <c r="Y2185" s="31" t="e">
        <f t="shared" si="173"/>
        <v>#N/A</v>
      </c>
      <c r="Z2185" t="e">
        <f t="shared" si="174"/>
        <v>#N/A</v>
      </c>
    </row>
    <row r="2186" spans="14:26" hidden="1">
      <c r="N2186" s="2" t="e">
        <f>VLOOKUP($J2186,'Material category'!B:D,2,0)</f>
        <v>#N/A</v>
      </c>
      <c r="O2186" s="123" t="e">
        <f>VLOOKUP(E2186,'Billing Type Category'!A:C,3,0)*$L2186</f>
        <v>#N/A</v>
      </c>
      <c r="P2186" s="123" t="e">
        <f>VLOOKUP($J2186,'Material category'!B:F,5,FALSE)*O2186</f>
        <v>#N/A</v>
      </c>
      <c r="Q2186" s="123" t="e">
        <f t="shared" si="170"/>
        <v>#N/A</v>
      </c>
      <c r="R2186" s="6" t="e">
        <f>VLOOKUP(E2186,'Billing Type Category'!A:C,3,0)*M2186</f>
        <v>#N/A</v>
      </c>
      <c r="S2186" s="6" t="e">
        <f>VLOOKUP($J2186,'Material category'!B:F,4,FALSE)*O2186</f>
        <v>#N/A</v>
      </c>
      <c r="T2186" s="6" t="e">
        <f t="shared" si="171"/>
        <v>#N/A</v>
      </c>
      <c r="U2186" s="6" t="e">
        <f t="shared" si="172"/>
        <v>#N/A</v>
      </c>
      <c r="V2186" s="2" t="e">
        <f>VLOOKUP($J2186,'Material category'!B:D,3,0)</f>
        <v>#N/A</v>
      </c>
      <c r="W2186" s="2" t="e">
        <f>VLOOKUP(G2186,'Cust Category'!A:C,3,0)</f>
        <v>#N/A</v>
      </c>
      <c r="X2186" s="2" t="e">
        <f>VLOOKUP(G2186,'Cust Category'!A:C,2,0)</f>
        <v>#N/A</v>
      </c>
      <c r="Y2186" s="31" t="e">
        <f t="shared" si="173"/>
        <v>#N/A</v>
      </c>
      <c r="Z2186" t="e">
        <f t="shared" si="174"/>
        <v>#N/A</v>
      </c>
    </row>
    <row r="2187" spans="14:26" hidden="1">
      <c r="N2187" s="2" t="e">
        <f>VLOOKUP($J2187,'Material category'!B:D,2,0)</f>
        <v>#N/A</v>
      </c>
      <c r="O2187" s="123" t="e">
        <f>VLOOKUP(E2187,'Billing Type Category'!A:C,3,0)*$L2187</f>
        <v>#N/A</v>
      </c>
      <c r="P2187" s="123" t="e">
        <f>VLOOKUP($J2187,'Material category'!B:F,5,FALSE)*O2187</f>
        <v>#N/A</v>
      </c>
      <c r="Q2187" s="123" t="e">
        <f t="shared" si="170"/>
        <v>#N/A</v>
      </c>
      <c r="R2187" s="6" t="e">
        <f>VLOOKUP(E2187,'Billing Type Category'!A:C,3,0)*M2187</f>
        <v>#N/A</v>
      </c>
      <c r="S2187" s="6" t="e">
        <f>VLOOKUP($J2187,'Material category'!B:F,4,FALSE)*O2187</f>
        <v>#N/A</v>
      </c>
      <c r="T2187" s="6" t="e">
        <f t="shared" si="171"/>
        <v>#N/A</v>
      </c>
      <c r="U2187" s="6" t="e">
        <f t="shared" si="172"/>
        <v>#N/A</v>
      </c>
      <c r="V2187" s="2" t="e">
        <f>VLOOKUP($J2187,'Material category'!B:D,3,0)</f>
        <v>#N/A</v>
      </c>
      <c r="W2187" s="2" t="e">
        <f>VLOOKUP(G2187,'Cust Category'!A:C,3,0)</f>
        <v>#N/A</v>
      </c>
      <c r="X2187" s="2" t="e">
        <f>VLOOKUP(G2187,'Cust Category'!A:C,2,0)</f>
        <v>#N/A</v>
      </c>
      <c r="Y2187" s="31" t="e">
        <f t="shared" si="173"/>
        <v>#N/A</v>
      </c>
      <c r="Z2187" t="e">
        <f t="shared" si="174"/>
        <v>#N/A</v>
      </c>
    </row>
    <row r="2188" spans="14:26" hidden="1">
      <c r="N2188" s="2" t="e">
        <f>VLOOKUP($J2188,'Material category'!B:D,2,0)</f>
        <v>#N/A</v>
      </c>
      <c r="O2188" s="123" t="e">
        <f>VLOOKUP(E2188,'Billing Type Category'!A:C,3,0)*$L2188</f>
        <v>#N/A</v>
      </c>
      <c r="P2188" s="123" t="e">
        <f>VLOOKUP($J2188,'Material category'!B:F,5,FALSE)*O2188</f>
        <v>#N/A</v>
      </c>
      <c r="Q2188" s="123" t="e">
        <f t="shared" si="170"/>
        <v>#N/A</v>
      </c>
      <c r="R2188" s="6" t="e">
        <f>VLOOKUP(E2188,'Billing Type Category'!A:C,3,0)*M2188</f>
        <v>#N/A</v>
      </c>
      <c r="S2188" s="6" t="e">
        <f>VLOOKUP($J2188,'Material category'!B:F,4,FALSE)*O2188</f>
        <v>#N/A</v>
      </c>
      <c r="T2188" s="6" t="e">
        <f t="shared" si="171"/>
        <v>#N/A</v>
      </c>
      <c r="U2188" s="6" t="e">
        <f t="shared" si="172"/>
        <v>#N/A</v>
      </c>
      <c r="V2188" s="2" t="e">
        <f>VLOOKUP($J2188,'Material category'!B:D,3,0)</f>
        <v>#N/A</v>
      </c>
      <c r="W2188" s="2" t="e">
        <f>VLOOKUP(G2188,'Cust Category'!A:C,3,0)</f>
        <v>#N/A</v>
      </c>
      <c r="X2188" s="2" t="e">
        <f>VLOOKUP(G2188,'Cust Category'!A:C,2,0)</f>
        <v>#N/A</v>
      </c>
      <c r="Y2188" s="31" t="e">
        <f t="shared" si="173"/>
        <v>#N/A</v>
      </c>
      <c r="Z2188" t="e">
        <f t="shared" si="174"/>
        <v>#N/A</v>
      </c>
    </row>
    <row r="2189" spans="14:26" hidden="1">
      <c r="N2189" s="2" t="e">
        <f>VLOOKUP($J2189,'Material category'!B:D,2,0)</f>
        <v>#N/A</v>
      </c>
      <c r="O2189" s="123" t="e">
        <f>VLOOKUP(E2189,'Billing Type Category'!A:C,3,0)*$L2189</f>
        <v>#N/A</v>
      </c>
      <c r="P2189" s="123" t="e">
        <f>VLOOKUP($J2189,'Material category'!B:F,5,FALSE)*O2189</f>
        <v>#N/A</v>
      </c>
      <c r="Q2189" s="123" t="e">
        <f t="shared" si="170"/>
        <v>#N/A</v>
      </c>
      <c r="R2189" s="6" t="e">
        <f>VLOOKUP(E2189,'Billing Type Category'!A:C,3,0)*M2189</f>
        <v>#N/A</v>
      </c>
      <c r="S2189" s="6" t="e">
        <f>VLOOKUP($J2189,'Material category'!B:F,4,FALSE)*O2189</f>
        <v>#N/A</v>
      </c>
      <c r="T2189" s="6" t="e">
        <f t="shared" si="171"/>
        <v>#N/A</v>
      </c>
      <c r="U2189" s="6" t="e">
        <f t="shared" si="172"/>
        <v>#N/A</v>
      </c>
      <c r="V2189" s="2" t="e">
        <f>VLOOKUP($J2189,'Material category'!B:D,3,0)</f>
        <v>#N/A</v>
      </c>
      <c r="W2189" s="2" t="e">
        <f>VLOOKUP(G2189,'Cust Category'!A:C,3,0)</f>
        <v>#N/A</v>
      </c>
      <c r="X2189" s="2" t="e">
        <f>VLOOKUP(G2189,'Cust Category'!A:C,2,0)</f>
        <v>#N/A</v>
      </c>
      <c r="Y2189" s="31" t="e">
        <f t="shared" si="173"/>
        <v>#N/A</v>
      </c>
      <c r="Z2189" t="e">
        <f t="shared" si="174"/>
        <v>#N/A</v>
      </c>
    </row>
    <row r="2190" spans="14:26" hidden="1">
      <c r="N2190" s="2" t="e">
        <f>VLOOKUP($J2190,'Material category'!B:D,2,0)</f>
        <v>#N/A</v>
      </c>
      <c r="O2190" s="123" t="e">
        <f>VLOOKUP(E2190,'Billing Type Category'!A:C,3,0)*$L2190</f>
        <v>#N/A</v>
      </c>
      <c r="P2190" s="123" t="e">
        <f>VLOOKUP($J2190,'Material category'!B:F,5,FALSE)*O2190</f>
        <v>#N/A</v>
      </c>
      <c r="Q2190" s="123" t="e">
        <f t="shared" si="170"/>
        <v>#N/A</v>
      </c>
      <c r="R2190" s="6" t="e">
        <f>VLOOKUP(E2190,'Billing Type Category'!A:C,3,0)*M2190</f>
        <v>#N/A</v>
      </c>
      <c r="S2190" s="6" t="e">
        <f>VLOOKUP($J2190,'Material category'!B:F,4,FALSE)*O2190</f>
        <v>#N/A</v>
      </c>
      <c r="T2190" s="6" t="e">
        <f t="shared" si="171"/>
        <v>#N/A</v>
      </c>
      <c r="U2190" s="6" t="e">
        <f t="shared" si="172"/>
        <v>#N/A</v>
      </c>
      <c r="V2190" s="2" t="e">
        <f>VLOOKUP($J2190,'Material category'!B:D,3,0)</f>
        <v>#N/A</v>
      </c>
      <c r="W2190" s="2" t="e">
        <f>VLOOKUP(G2190,'Cust Category'!A:C,3,0)</f>
        <v>#N/A</v>
      </c>
      <c r="X2190" s="2" t="e">
        <f>VLOOKUP(G2190,'Cust Category'!A:C,2,0)</f>
        <v>#N/A</v>
      </c>
      <c r="Y2190" s="31" t="e">
        <f t="shared" si="173"/>
        <v>#N/A</v>
      </c>
      <c r="Z2190" t="e">
        <f t="shared" si="174"/>
        <v>#N/A</v>
      </c>
    </row>
    <row r="2191" spans="14:26" hidden="1">
      <c r="N2191" s="2" t="e">
        <f>VLOOKUP($J2191,'Material category'!B:D,2,0)</f>
        <v>#N/A</v>
      </c>
      <c r="O2191" s="123" t="e">
        <f>VLOOKUP(E2191,'Billing Type Category'!A:C,3,0)*$L2191</f>
        <v>#N/A</v>
      </c>
      <c r="P2191" s="123" t="e">
        <f>VLOOKUP($J2191,'Material category'!B:F,5,FALSE)*O2191</f>
        <v>#N/A</v>
      </c>
      <c r="Q2191" s="123" t="e">
        <f t="shared" si="170"/>
        <v>#N/A</v>
      </c>
      <c r="R2191" s="6" t="e">
        <f>VLOOKUP(E2191,'Billing Type Category'!A:C,3,0)*M2191</f>
        <v>#N/A</v>
      </c>
      <c r="S2191" s="6" t="e">
        <f>VLOOKUP($J2191,'Material category'!B:F,4,FALSE)*O2191</f>
        <v>#N/A</v>
      </c>
      <c r="T2191" s="6" t="e">
        <f t="shared" si="171"/>
        <v>#N/A</v>
      </c>
      <c r="U2191" s="6" t="e">
        <f t="shared" si="172"/>
        <v>#N/A</v>
      </c>
      <c r="V2191" s="2" t="e">
        <f>VLOOKUP($J2191,'Material category'!B:D,3,0)</f>
        <v>#N/A</v>
      </c>
      <c r="W2191" s="2" t="e">
        <f>VLOOKUP(G2191,'Cust Category'!A:C,3,0)</f>
        <v>#N/A</v>
      </c>
      <c r="X2191" s="2" t="e">
        <f>VLOOKUP(G2191,'Cust Category'!A:C,2,0)</f>
        <v>#N/A</v>
      </c>
      <c r="Y2191" s="31" t="e">
        <f t="shared" si="173"/>
        <v>#N/A</v>
      </c>
      <c r="Z2191" t="e">
        <f t="shared" si="174"/>
        <v>#N/A</v>
      </c>
    </row>
    <row r="2192" spans="14:26" hidden="1">
      <c r="N2192" s="2" t="e">
        <f>VLOOKUP($J2192,'Material category'!B:D,2,0)</f>
        <v>#N/A</v>
      </c>
      <c r="O2192" s="123" t="e">
        <f>VLOOKUP(E2192,'Billing Type Category'!A:C,3,0)*$L2192</f>
        <v>#N/A</v>
      </c>
      <c r="P2192" s="123" t="e">
        <f>VLOOKUP($J2192,'Material category'!B:F,5,FALSE)*O2192</f>
        <v>#N/A</v>
      </c>
      <c r="Q2192" s="123" t="e">
        <f t="shared" si="170"/>
        <v>#N/A</v>
      </c>
      <c r="R2192" s="6" t="e">
        <f>VLOOKUP(E2192,'Billing Type Category'!A:C,3,0)*M2192</f>
        <v>#N/A</v>
      </c>
      <c r="S2192" s="6" t="e">
        <f>VLOOKUP($J2192,'Material category'!B:F,4,FALSE)*O2192</f>
        <v>#N/A</v>
      </c>
      <c r="T2192" s="6" t="e">
        <f t="shared" si="171"/>
        <v>#N/A</v>
      </c>
      <c r="U2192" s="6" t="e">
        <f t="shared" si="172"/>
        <v>#N/A</v>
      </c>
      <c r="V2192" s="2" t="e">
        <f>VLOOKUP($J2192,'Material category'!B:D,3,0)</f>
        <v>#N/A</v>
      </c>
      <c r="W2192" s="2" t="e">
        <f>VLOOKUP(G2192,'Cust Category'!A:C,3,0)</f>
        <v>#N/A</v>
      </c>
      <c r="X2192" s="2" t="e">
        <f>VLOOKUP(G2192,'Cust Category'!A:C,2,0)</f>
        <v>#N/A</v>
      </c>
      <c r="Y2192" s="31" t="e">
        <f t="shared" si="173"/>
        <v>#N/A</v>
      </c>
      <c r="Z2192" t="e">
        <f t="shared" si="174"/>
        <v>#N/A</v>
      </c>
    </row>
    <row r="2193" spans="14:26" hidden="1">
      <c r="N2193" s="2" t="e">
        <f>VLOOKUP($J2193,'Material category'!B:D,2,0)</f>
        <v>#N/A</v>
      </c>
      <c r="O2193" s="123" t="e">
        <f>VLOOKUP(E2193,'Billing Type Category'!A:C,3,0)*$L2193</f>
        <v>#N/A</v>
      </c>
      <c r="P2193" s="123" t="e">
        <f>VLOOKUP($J2193,'Material category'!B:F,5,FALSE)*O2193</f>
        <v>#N/A</v>
      </c>
      <c r="Q2193" s="123" t="e">
        <f t="shared" si="170"/>
        <v>#N/A</v>
      </c>
      <c r="R2193" s="6" t="e">
        <f>VLOOKUP(E2193,'Billing Type Category'!A:C,3,0)*M2193</f>
        <v>#N/A</v>
      </c>
      <c r="S2193" s="6" t="e">
        <f>VLOOKUP($J2193,'Material category'!B:F,4,FALSE)*O2193</f>
        <v>#N/A</v>
      </c>
      <c r="T2193" s="6" t="e">
        <f t="shared" si="171"/>
        <v>#N/A</v>
      </c>
      <c r="U2193" s="6" t="e">
        <f t="shared" si="172"/>
        <v>#N/A</v>
      </c>
      <c r="V2193" s="2" t="e">
        <f>VLOOKUP($J2193,'Material category'!B:D,3,0)</f>
        <v>#N/A</v>
      </c>
      <c r="W2193" s="2" t="e">
        <f>VLOOKUP(G2193,'Cust Category'!A:C,3,0)</f>
        <v>#N/A</v>
      </c>
      <c r="X2193" s="2" t="e">
        <f>VLOOKUP(G2193,'Cust Category'!A:C,2,0)</f>
        <v>#N/A</v>
      </c>
      <c r="Y2193" s="31" t="e">
        <f t="shared" si="173"/>
        <v>#N/A</v>
      </c>
      <c r="Z2193" t="e">
        <f t="shared" si="174"/>
        <v>#N/A</v>
      </c>
    </row>
    <row r="2194" spans="14:26" hidden="1">
      <c r="N2194" s="2" t="e">
        <f>VLOOKUP($J2194,'Material category'!B:D,2,0)</f>
        <v>#N/A</v>
      </c>
      <c r="O2194" s="123" t="e">
        <f>VLOOKUP(E2194,'Billing Type Category'!A:C,3,0)*$L2194</f>
        <v>#N/A</v>
      </c>
      <c r="P2194" s="123" t="e">
        <f>VLOOKUP($J2194,'Material category'!B:F,5,FALSE)*O2194</f>
        <v>#N/A</v>
      </c>
      <c r="Q2194" s="123" t="e">
        <f t="shared" si="170"/>
        <v>#N/A</v>
      </c>
      <c r="R2194" s="6" t="e">
        <f>VLOOKUP(E2194,'Billing Type Category'!A:C,3,0)*M2194</f>
        <v>#N/A</v>
      </c>
      <c r="S2194" s="6" t="e">
        <f>VLOOKUP($J2194,'Material category'!B:F,4,FALSE)*O2194</f>
        <v>#N/A</v>
      </c>
      <c r="T2194" s="6" t="e">
        <f t="shared" si="171"/>
        <v>#N/A</v>
      </c>
      <c r="U2194" s="6" t="e">
        <f t="shared" si="172"/>
        <v>#N/A</v>
      </c>
      <c r="V2194" s="2" t="e">
        <f>VLOOKUP($J2194,'Material category'!B:D,3,0)</f>
        <v>#N/A</v>
      </c>
      <c r="W2194" s="2" t="e">
        <f>VLOOKUP(G2194,'Cust Category'!A:C,3,0)</f>
        <v>#N/A</v>
      </c>
      <c r="X2194" s="2" t="e">
        <f>VLOOKUP(G2194,'Cust Category'!A:C,2,0)</f>
        <v>#N/A</v>
      </c>
      <c r="Y2194" s="31" t="e">
        <f t="shared" si="173"/>
        <v>#N/A</v>
      </c>
      <c r="Z2194" t="e">
        <f t="shared" si="174"/>
        <v>#N/A</v>
      </c>
    </row>
    <row r="2195" spans="14:26" hidden="1">
      <c r="N2195" s="2" t="e">
        <f>VLOOKUP($J2195,'Material category'!B:D,2,0)</f>
        <v>#N/A</v>
      </c>
      <c r="O2195" s="123" t="e">
        <f>VLOOKUP(E2195,'Billing Type Category'!A:C,3,0)*$L2195</f>
        <v>#N/A</v>
      </c>
      <c r="P2195" s="123" t="e">
        <f>VLOOKUP($J2195,'Material category'!B:F,5,FALSE)*O2195</f>
        <v>#N/A</v>
      </c>
      <c r="Q2195" s="123" t="e">
        <f t="shared" si="170"/>
        <v>#N/A</v>
      </c>
      <c r="R2195" s="6" t="e">
        <f>VLOOKUP(E2195,'Billing Type Category'!A:C,3,0)*M2195</f>
        <v>#N/A</v>
      </c>
      <c r="S2195" s="6" t="e">
        <f>VLOOKUP($J2195,'Material category'!B:F,4,FALSE)*O2195</f>
        <v>#N/A</v>
      </c>
      <c r="T2195" s="6" t="e">
        <f t="shared" si="171"/>
        <v>#N/A</v>
      </c>
      <c r="U2195" s="6" t="e">
        <f t="shared" si="172"/>
        <v>#N/A</v>
      </c>
      <c r="V2195" s="2" t="e">
        <f>VLOOKUP($J2195,'Material category'!B:D,3,0)</f>
        <v>#N/A</v>
      </c>
      <c r="W2195" s="2" t="e">
        <f>VLOOKUP(G2195,'Cust Category'!A:C,3,0)</f>
        <v>#N/A</v>
      </c>
      <c r="X2195" s="2" t="e">
        <f>VLOOKUP(G2195,'Cust Category'!A:C,2,0)</f>
        <v>#N/A</v>
      </c>
      <c r="Y2195" s="31" t="e">
        <f t="shared" si="173"/>
        <v>#N/A</v>
      </c>
      <c r="Z2195" t="e">
        <f t="shared" si="174"/>
        <v>#N/A</v>
      </c>
    </row>
    <row r="2196" spans="14:26" hidden="1">
      <c r="N2196" s="2" t="e">
        <f>VLOOKUP($J2196,'Material category'!B:D,2,0)</f>
        <v>#N/A</v>
      </c>
      <c r="O2196" s="123" t="e">
        <f>VLOOKUP(E2196,'Billing Type Category'!A:C,3,0)*$L2196</f>
        <v>#N/A</v>
      </c>
      <c r="P2196" s="123" t="e">
        <f>VLOOKUP($J2196,'Material category'!B:F,5,FALSE)*O2196</f>
        <v>#N/A</v>
      </c>
      <c r="Q2196" s="123" t="e">
        <f t="shared" si="170"/>
        <v>#N/A</v>
      </c>
      <c r="R2196" s="6" t="e">
        <f>VLOOKUP(E2196,'Billing Type Category'!A:C,3,0)*M2196</f>
        <v>#N/A</v>
      </c>
      <c r="S2196" s="6" t="e">
        <f>VLOOKUP($J2196,'Material category'!B:F,4,FALSE)*O2196</f>
        <v>#N/A</v>
      </c>
      <c r="T2196" s="6" t="e">
        <f t="shared" si="171"/>
        <v>#N/A</v>
      </c>
      <c r="U2196" s="6" t="e">
        <f t="shared" si="172"/>
        <v>#N/A</v>
      </c>
      <c r="V2196" s="2" t="e">
        <f>VLOOKUP($J2196,'Material category'!B:D,3,0)</f>
        <v>#N/A</v>
      </c>
      <c r="W2196" s="2" t="e">
        <f>VLOOKUP(G2196,'Cust Category'!A:C,3,0)</f>
        <v>#N/A</v>
      </c>
      <c r="X2196" s="2" t="e">
        <f>VLOOKUP(G2196,'Cust Category'!A:C,2,0)</f>
        <v>#N/A</v>
      </c>
      <c r="Y2196" s="31" t="e">
        <f t="shared" si="173"/>
        <v>#N/A</v>
      </c>
      <c r="Z2196" t="e">
        <f t="shared" si="174"/>
        <v>#N/A</v>
      </c>
    </row>
    <row r="2197" spans="14:26" hidden="1">
      <c r="N2197" s="2" t="e">
        <f>VLOOKUP($J2197,'Material category'!B:D,2,0)</f>
        <v>#N/A</v>
      </c>
      <c r="O2197" s="123" t="e">
        <f>VLOOKUP(E2197,'Billing Type Category'!A:C,3,0)*$L2197</f>
        <v>#N/A</v>
      </c>
      <c r="P2197" s="123" t="e">
        <f>VLOOKUP($J2197,'Material category'!B:F,5,FALSE)*O2197</f>
        <v>#N/A</v>
      </c>
      <c r="Q2197" s="123" t="e">
        <f t="shared" si="170"/>
        <v>#N/A</v>
      </c>
      <c r="R2197" s="6" t="e">
        <f>VLOOKUP(E2197,'Billing Type Category'!A:C,3,0)*M2197</f>
        <v>#N/A</v>
      </c>
      <c r="S2197" s="6" t="e">
        <f>VLOOKUP($J2197,'Material category'!B:F,4,FALSE)*O2197</f>
        <v>#N/A</v>
      </c>
      <c r="T2197" s="6" t="e">
        <f t="shared" si="171"/>
        <v>#N/A</v>
      </c>
      <c r="U2197" s="6" t="e">
        <f t="shared" si="172"/>
        <v>#N/A</v>
      </c>
      <c r="V2197" s="2" t="e">
        <f>VLOOKUP($J2197,'Material category'!B:D,3,0)</f>
        <v>#N/A</v>
      </c>
      <c r="W2197" s="2" t="e">
        <f>VLOOKUP(G2197,'Cust Category'!A:C,3,0)</f>
        <v>#N/A</v>
      </c>
      <c r="X2197" s="2" t="e">
        <f>VLOOKUP(G2197,'Cust Category'!A:C,2,0)</f>
        <v>#N/A</v>
      </c>
      <c r="Y2197" s="31" t="e">
        <f t="shared" si="173"/>
        <v>#N/A</v>
      </c>
      <c r="Z2197" t="e">
        <f t="shared" si="174"/>
        <v>#N/A</v>
      </c>
    </row>
    <row r="2198" spans="14:26" hidden="1">
      <c r="N2198" s="2" t="e">
        <f>VLOOKUP($J2198,'Material category'!B:D,2,0)</f>
        <v>#N/A</v>
      </c>
      <c r="O2198" s="123" t="e">
        <f>VLOOKUP(E2198,'Billing Type Category'!A:C,3,0)*$L2198</f>
        <v>#N/A</v>
      </c>
      <c r="P2198" s="123" t="e">
        <f>VLOOKUP($J2198,'Material category'!B:F,5,FALSE)*O2198</f>
        <v>#N/A</v>
      </c>
      <c r="Q2198" s="123" t="e">
        <f t="shared" si="170"/>
        <v>#N/A</v>
      </c>
      <c r="R2198" s="6" t="e">
        <f>VLOOKUP(E2198,'Billing Type Category'!A:C,3,0)*M2198</f>
        <v>#N/A</v>
      </c>
      <c r="S2198" s="6" t="e">
        <f>VLOOKUP($J2198,'Material category'!B:F,4,FALSE)*O2198</f>
        <v>#N/A</v>
      </c>
      <c r="T2198" s="6" t="e">
        <f t="shared" si="171"/>
        <v>#N/A</v>
      </c>
      <c r="U2198" s="6" t="e">
        <f t="shared" si="172"/>
        <v>#N/A</v>
      </c>
      <c r="V2198" s="2" t="e">
        <f>VLOOKUP($J2198,'Material category'!B:D,3,0)</f>
        <v>#N/A</v>
      </c>
      <c r="W2198" s="2" t="e">
        <f>VLOOKUP(G2198,'Cust Category'!A:C,3,0)</f>
        <v>#N/A</v>
      </c>
      <c r="X2198" s="2" t="e">
        <f>VLOOKUP(G2198,'Cust Category'!A:C,2,0)</f>
        <v>#N/A</v>
      </c>
      <c r="Y2198" s="31" t="e">
        <f t="shared" si="173"/>
        <v>#N/A</v>
      </c>
      <c r="Z2198" t="e">
        <f t="shared" si="174"/>
        <v>#N/A</v>
      </c>
    </row>
    <row r="2199" spans="14:26" hidden="1">
      <c r="N2199" s="2" t="e">
        <f>VLOOKUP($J2199,'Material category'!B:D,2,0)</f>
        <v>#N/A</v>
      </c>
      <c r="O2199" s="123" t="e">
        <f>VLOOKUP(E2199,'Billing Type Category'!A:C,3,0)*$L2199</f>
        <v>#N/A</v>
      </c>
      <c r="P2199" s="123" t="e">
        <f>VLOOKUP($J2199,'Material category'!B:F,5,FALSE)*O2199</f>
        <v>#N/A</v>
      </c>
      <c r="Q2199" s="123" t="e">
        <f t="shared" si="170"/>
        <v>#N/A</v>
      </c>
      <c r="R2199" s="6" t="e">
        <f>VLOOKUP(E2199,'Billing Type Category'!A:C,3,0)*M2199</f>
        <v>#N/A</v>
      </c>
      <c r="S2199" s="6" t="e">
        <f>VLOOKUP($J2199,'Material category'!B:F,4,FALSE)*O2199</f>
        <v>#N/A</v>
      </c>
      <c r="T2199" s="6" t="e">
        <f t="shared" si="171"/>
        <v>#N/A</v>
      </c>
      <c r="U2199" s="6" t="e">
        <f t="shared" si="172"/>
        <v>#N/A</v>
      </c>
      <c r="V2199" s="2" t="e">
        <f>VLOOKUP($J2199,'Material category'!B:D,3,0)</f>
        <v>#N/A</v>
      </c>
      <c r="W2199" s="2" t="e">
        <f>VLOOKUP(G2199,'Cust Category'!A:C,3,0)</f>
        <v>#N/A</v>
      </c>
      <c r="X2199" s="2" t="e">
        <f>VLOOKUP(G2199,'Cust Category'!A:C,2,0)</f>
        <v>#N/A</v>
      </c>
      <c r="Y2199" s="31" t="e">
        <f t="shared" si="173"/>
        <v>#N/A</v>
      </c>
      <c r="Z2199" t="e">
        <f t="shared" si="174"/>
        <v>#N/A</v>
      </c>
    </row>
    <row r="2200" spans="14:26" hidden="1">
      <c r="N2200" s="2" t="e">
        <f>VLOOKUP($J2200,'Material category'!B:D,2,0)</f>
        <v>#N/A</v>
      </c>
      <c r="O2200" s="123" t="e">
        <f>VLOOKUP(E2200,'Billing Type Category'!A:C,3,0)*$L2200</f>
        <v>#N/A</v>
      </c>
      <c r="P2200" s="123" t="e">
        <f>VLOOKUP($J2200,'Material category'!B:F,5,FALSE)*O2200</f>
        <v>#N/A</v>
      </c>
      <c r="Q2200" s="123" t="e">
        <f t="shared" si="170"/>
        <v>#N/A</v>
      </c>
      <c r="R2200" s="6" t="e">
        <f>VLOOKUP(E2200,'Billing Type Category'!A:C,3,0)*M2200</f>
        <v>#N/A</v>
      </c>
      <c r="S2200" s="6" t="e">
        <f>VLOOKUP($J2200,'Material category'!B:F,4,FALSE)*O2200</f>
        <v>#N/A</v>
      </c>
      <c r="T2200" s="6" t="e">
        <f t="shared" si="171"/>
        <v>#N/A</v>
      </c>
      <c r="U2200" s="6" t="e">
        <f t="shared" si="172"/>
        <v>#N/A</v>
      </c>
      <c r="V2200" s="2" t="e">
        <f>VLOOKUP($J2200,'Material category'!B:D,3,0)</f>
        <v>#N/A</v>
      </c>
      <c r="W2200" s="2" t="e">
        <f>VLOOKUP(G2200,'Cust Category'!A:C,3,0)</f>
        <v>#N/A</v>
      </c>
      <c r="X2200" s="2" t="e">
        <f>VLOOKUP(G2200,'Cust Category'!A:C,2,0)</f>
        <v>#N/A</v>
      </c>
      <c r="Y2200" s="31" t="e">
        <f t="shared" si="173"/>
        <v>#N/A</v>
      </c>
      <c r="Z2200" t="e">
        <f t="shared" si="174"/>
        <v>#N/A</v>
      </c>
    </row>
    <row r="2201" spans="14:26" hidden="1">
      <c r="N2201" s="2" t="e">
        <f>VLOOKUP($J2201,'Material category'!B:D,2,0)</f>
        <v>#N/A</v>
      </c>
      <c r="O2201" s="123" t="e">
        <f>VLOOKUP(E2201,'Billing Type Category'!A:C,3,0)*$L2201</f>
        <v>#N/A</v>
      </c>
      <c r="P2201" s="123" t="e">
        <f>VLOOKUP($J2201,'Material category'!B:F,5,FALSE)*O2201</f>
        <v>#N/A</v>
      </c>
      <c r="Q2201" s="123" t="e">
        <f t="shared" si="170"/>
        <v>#N/A</v>
      </c>
      <c r="R2201" s="6" t="e">
        <f>VLOOKUP(E2201,'Billing Type Category'!A:C,3,0)*M2201</f>
        <v>#N/A</v>
      </c>
      <c r="S2201" s="6" t="e">
        <f>VLOOKUP($J2201,'Material category'!B:F,4,FALSE)*O2201</f>
        <v>#N/A</v>
      </c>
      <c r="T2201" s="6" t="e">
        <f t="shared" si="171"/>
        <v>#N/A</v>
      </c>
      <c r="U2201" s="6" t="e">
        <f t="shared" si="172"/>
        <v>#N/A</v>
      </c>
      <c r="V2201" s="2" t="e">
        <f>VLOOKUP($J2201,'Material category'!B:D,3,0)</f>
        <v>#N/A</v>
      </c>
      <c r="W2201" s="2" t="e">
        <f>VLOOKUP(G2201,'Cust Category'!A:C,3,0)</f>
        <v>#N/A</v>
      </c>
      <c r="X2201" s="2" t="e">
        <f>VLOOKUP(G2201,'Cust Category'!A:C,2,0)</f>
        <v>#N/A</v>
      </c>
      <c r="Y2201" s="31" t="e">
        <f t="shared" si="173"/>
        <v>#N/A</v>
      </c>
      <c r="Z2201" t="e">
        <f t="shared" si="174"/>
        <v>#N/A</v>
      </c>
    </row>
    <row r="2202" spans="14:26" hidden="1">
      <c r="N2202" s="2" t="e">
        <f>VLOOKUP($J2202,'Material category'!B:D,2,0)</f>
        <v>#N/A</v>
      </c>
      <c r="O2202" s="123" t="e">
        <f>VLOOKUP(E2202,'Billing Type Category'!A:C,3,0)*$L2202</f>
        <v>#N/A</v>
      </c>
      <c r="P2202" s="123" t="e">
        <f>VLOOKUP($J2202,'Material category'!B:F,5,FALSE)*O2202</f>
        <v>#N/A</v>
      </c>
      <c r="Q2202" s="123" t="e">
        <f t="shared" si="170"/>
        <v>#N/A</v>
      </c>
      <c r="R2202" s="6" t="e">
        <f>VLOOKUP(E2202,'Billing Type Category'!A:C,3,0)*M2202</f>
        <v>#N/A</v>
      </c>
      <c r="S2202" s="6" t="e">
        <f>VLOOKUP($J2202,'Material category'!B:F,4,FALSE)*O2202</f>
        <v>#N/A</v>
      </c>
      <c r="T2202" s="6" t="e">
        <f t="shared" si="171"/>
        <v>#N/A</v>
      </c>
      <c r="U2202" s="6" t="e">
        <f t="shared" si="172"/>
        <v>#N/A</v>
      </c>
      <c r="V2202" s="2" t="e">
        <f>VLOOKUP($J2202,'Material category'!B:D,3,0)</f>
        <v>#N/A</v>
      </c>
      <c r="W2202" s="2" t="e">
        <f>VLOOKUP(G2202,'Cust Category'!A:C,3,0)</f>
        <v>#N/A</v>
      </c>
      <c r="X2202" s="2" t="e">
        <f>VLOOKUP(G2202,'Cust Category'!A:C,2,0)</f>
        <v>#N/A</v>
      </c>
      <c r="Y2202" s="31" t="e">
        <f t="shared" si="173"/>
        <v>#N/A</v>
      </c>
      <c r="Z2202" t="e">
        <f t="shared" si="174"/>
        <v>#N/A</v>
      </c>
    </row>
    <row r="2203" spans="14:26" hidden="1">
      <c r="N2203" s="2" t="e">
        <f>VLOOKUP($J2203,'Material category'!B:D,2,0)</f>
        <v>#N/A</v>
      </c>
      <c r="O2203" s="123" t="e">
        <f>VLOOKUP(E2203,'Billing Type Category'!A:C,3,0)*$L2203</f>
        <v>#N/A</v>
      </c>
      <c r="P2203" s="123" t="e">
        <f>VLOOKUP($J2203,'Material category'!B:F,5,FALSE)*O2203</f>
        <v>#N/A</v>
      </c>
      <c r="Q2203" s="123" t="e">
        <f t="shared" si="170"/>
        <v>#N/A</v>
      </c>
      <c r="R2203" s="6" t="e">
        <f>VLOOKUP(E2203,'Billing Type Category'!A:C,3,0)*M2203</f>
        <v>#N/A</v>
      </c>
      <c r="S2203" s="6" t="e">
        <f>VLOOKUP($J2203,'Material category'!B:F,4,FALSE)*O2203</f>
        <v>#N/A</v>
      </c>
      <c r="T2203" s="6" t="e">
        <f t="shared" si="171"/>
        <v>#N/A</v>
      </c>
      <c r="U2203" s="6" t="e">
        <f t="shared" si="172"/>
        <v>#N/A</v>
      </c>
      <c r="V2203" s="2" t="e">
        <f>VLOOKUP($J2203,'Material category'!B:D,3,0)</f>
        <v>#N/A</v>
      </c>
      <c r="W2203" s="2" t="e">
        <f>VLOOKUP(G2203,'Cust Category'!A:C,3,0)</f>
        <v>#N/A</v>
      </c>
      <c r="X2203" s="2" t="e">
        <f>VLOOKUP(G2203,'Cust Category'!A:C,2,0)</f>
        <v>#N/A</v>
      </c>
      <c r="Y2203" s="31" t="e">
        <f t="shared" si="173"/>
        <v>#N/A</v>
      </c>
      <c r="Z2203" t="e">
        <f t="shared" si="174"/>
        <v>#N/A</v>
      </c>
    </row>
    <row r="2204" spans="14:26" hidden="1">
      <c r="N2204" s="2" t="e">
        <f>VLOOKUP($J2204,'Material category'!B:D,2,0)</f>
        <v>#N/A</v>
      </c>
      <c r="O2204" s="123" t="e">
        <f>VLOOKUP(E2204,'Billing Type Category'!A:C,3,0)*$L2204</f>
        <v>#N/A</v>
      </c>
      <c r="P2204" s="123" t="e">
        <f>VLOOKUP($J2204,'Material category'!B:F,5,FALSE)*O2204</f>
        <v>#N/A</v>
      </c>
      <c r="Q2204" s="123" t="e">
        <f t="shared" si="170"/>
        <v>#N/A</v>
      </c>
      <c r="R2204" s="6" t="e">
        <f>VLOOKUP(E2204,'Billing Type Category'!A:C,3,0)*M2204</f>
        <v>#N/A</v>
      </c>
      <c r="S2204" s="6" t="e">
        <f>VLOOKUP($J2204,'Material category'!B:F,4,FALSE)*O2204</f>
        <v>#N/A</v>
      </c>
      <c r="T2204" s="6" t="e">
        <f t="shared" si="171"/>
        <v>#N/A</v>
      </c>
      <c r="U2204" s="6" t="e">
        <f t="shared" si="172"/>
        <v>#N/A</v>
      </c>
      <c r="V2204" s="2" t="e">
        <f>VLOOKUP($J2204,'Material category'!B:D,3,0)</f>
        <v>#N/A</v>
      </c>
      <c r="W2204" s="2" t="e">
        <f>VLOOKUP(G2204,'Cust Category'!A:C,3,0)</f>
        <v>#N/A</v>
      </c>
      <c r="X2204" s="2" t="e">
        <f>VLOOKUP(G2204,'Cust Category'!A:C,2,0)</f>
        <v>#N/A</v>
      </c>
      <c r="Y2204" s="31" t="e">
        <f t="shared" si="173"/>
        <v>#N/A</v>
      </c>
      <c r="Z2204" t="e">
        <f t="shared" si="174"/>
        <v>#N/A</v>
      </c>
    </row>
    <row r="2205" spans="14:26" hidden="1">
      <c r="N2205" s="2" t="e">
        <f>VLOOKUP($J2205,'Material category'!B:D,2,0)</f>
        <v>#N/A</v>
      </c>
      <c r="O2205" s="123" t="e">
        <f>VLOOKUP(E2205,'Billing Type Category'!A:C,3,0)*$L2205</f>
        <v>#N/A</v>
      </c>
      <c r="P2205" s="123" t="e">
        <f>VLOOKUP($J2205,'Material category'!B:F,5,FALSE)*O2205</f>
        <v>#N/A</v>
      </c>
      <c r="Q2205" s="123" t="e">
        <f t="shared" si="170"/>
        <v>#N/A</v>
      </c>
      <c r="R2205" s="6" t="e">
        <f>VLOOKUP(E2205,'Billing Type Category'!A:C,3,0)*M2205</f>
        <v>#N/A</v>
      </c>
      <c r="S2205" s="6" t="e">
        <f>VLOOKUP($J2205,'Material category'!B:F,4,FALSE)*O2205</f>
        <v>#N/A</v>
      </c>
      <c r="T2205" s="6" t="e">
        <f t="shared" si="171"/>
        <v>#N/A</v>
      </c>
      <c r="U2205" s="6" t="e">
        <f t="shared" si="172"/>
        <v>#N/A</v>
      </c>
      <c r="V2205" s="2" t="e">
        <f>VLOOKUP($J2205,'Material category'!B:D,3,0)</f>
        <v>#N/A</v>
      </c>
      <c r="W2205" s="2" t="e">
        <f>VLOOKUP(G2205,'Cust Category'!A:C,3,0)</f>
        <v>#N/A</v>
      </c>
      <c r="X2205" s="2" t="e">
        <f>VLOOKUP(G2205,'Cust Category'!A:C,2,0)</f>
        <v>#N/A</v>
      </c>
      <c r="Y2205" s="31" t="e">
        <f t="shared" si="173"/>
        <v>#N/A</v>
      </c>
      <c r="Z2205" t="e">
        <f t="shared" si="174"/>
        <v>#N/A</v>
      </c>
    </row>
    <row r="2206" spans="14:26" hidden="1">
      <c r="N2206" s="2" t="e">
        <f>VLOOKUP($J2206,'Material category'!B:D,2,0)</f>
        <v>#N/A</v>
      </c>
      <c r="O2206" s="123" t="e">
        <f>VLOOKUP(E2206,'Billing Type Category'!A:C,3,0)*$L2206</f>
        <v>#N/A</v>
      </c>
      <c r="P2206" s="123" t="e">
        <f>VLOOKUP($J2206,'Material category'!B:F,5,FALSE)*O2206</f>
        <v>#N/A</v>
      </c>
      <c r="Q2206" s="123" t="e">
        <f t="shared" si="170"/>
        <v>#N/A</v>
      </c>
      <c r="R2206" s="6" t="e">
        <f>VLOOKUP(E2206,'Billing Type Category'!A:C,3,0)*M2206</f>
        <v>#N/A</v>
      </c>
      <c r="S2206" s="6" t="e">
        <f>VLOOKUP($J2206,'Material category'!B:F,4,FALSE)*O2206</f>
        <v>#N/A</v>
      </c>
      <c r="T2206" s="6" t="e">
        <f t="shared" si="171"/>
        <v>#N/A</v>
      </c>
      <c r="U2206" s="6" t="e">
        <f t="shared" si="172"/>
        <v>#N/A</v>
      </c>
      <c r="V2206" s="2" t="e">
        <f>VLOOKUP($J2206,'Material category'!B:D,3,0)</f>
        <v>#N/A</v>
      </c>
      <c r="W2206" s="2" t="e">
        <f>VLOOKUP(G2206,'Cust Category'!A:C,3,0)</f>
        <v>#N/A</v>
      </c>
      <c r="X2206" s="2" t="e">
        <f>VLOOKUP(G2206,'Cust Category'!A:C,2,0)</f>
        <v>#N/A</v>
      </c>
      <c r="Y2206" s="31" t="e">
        <f t="shared" si="173"/>
        <v>#N/A</v>
      </c>
      <c r="Z2206" t="e">
        <f t="shared" si="174"/>
        <v>#N/A</v>
      </c>
    </row>
    <row r="2207" spans="14:26" hidden="1">
      <c r="N2207" s="2" t="e">
        <f>VLOOKUP($J2207,'Material category'!B:D,2,0)</f>
        <v>#N/A</v>
      </c>
      <c r="O2207" s="123" t="e">
        <f>VLOOKUP(E2207,'Billing Type Category'!A:C,3,0)*$L2207</f>
        <v>#N/A</v>
      </c>
      <c r="P2207" s="123" t="e">
        <f>VLOOKUP($J2207,'Material category'!B:F,5,FALSE)*O2207</f>
        <v>#N/A</v>
      </c>
      <c r="Q2207" s="123" t="e">
        <f t="shared" si="170"/>
        <v>#N/A</v>
      </c>
      <c r="R2207" s="6" t="e">
        <f>VLOOKUP(E2207,'Billing Type Category'!A:C,3,0)*M2207</f>
        <v>#N/A</v>
      </c>
      <c r="S2207" s="6" t="e">
        <f>VLOOKUP($J2207,'Material category'!B:F,4,FALSE)*O2207</f>
        <v>#N/A</v>
      </c>
      <c r="T2207" s="6" t="e">
        <f t="shared" si="171"/>
        <v>#N/A</v>
      </c>
      <c r="U2207" s="6" t="e">
        <f t="shared" si="172"/>
        <v>#N/A</v>
      </c>
      <c r="V2207" s="2" t="e">
        <f>VLOOKUP($J2207,'Material category'!B:D,3,0)</f>
        <v>#N/A</v>
      </c>
      <c r="W2207" s="2" t="e">
        <f>VLOOKUP(G2207,'Cust Category'!A:C,3,0)</f>
        <v>#N/A</v>
      </c>
      <c r="X2207" s="2" t="e">
        <f>VLOOKUP(G2207,'Cust Category'!A:C,2,0)</f>
        <v>#N/A</v>
      </c>
      <c r="Y2207" s="31" t="e">
        <f t="shared" si="173"/>
        <v>#N/A</v>
      </c>
      <c r="Z2207" t="e">
        <f t="shared" si="174"/>
        <v>#N/A</v>
      </c>
    </row>
    <row r="2208" spans="14:26" hidden="1">
      <c r="N2208" s="2" t="e">
        <f>VLOOKUP($J2208,'Material category'!B:D,2,0)</f>
        <v>#N/A</v>
      </c>
      <c r="O2208" s="123" t="e">
        <f>VLOOKUP(E2208,'Billing Type Category'!A:C,3,0)*$L2208</f>
        <v>#N/A</v>
      </c>
      <c r="P2208" s="123" t="e">
        <f>VLOOKUP($J2208,'Material category'!B:F,5,FALSE)*O2208</f>
        <v>#N/A</v>
      </c>
      <c r="Q2208" s="123" t="e">
        <f t="shared" si="170"/>
        <v>#N/A</v>
      </c>
      <c r="R2208" s="6" t="e">
        <f>VLOOKUP(E2208,'Billing Type Category'!A:C,3,0)*M2208</f>
        <v>#N/A</v>
      </c>
      <c r="S2208" s="6" t="e">
        <f>VLOOKUP($J2208,'Material category'!B:F,4,FALSE)*O2208</f>
        <v>#N/A</v>
      </c>
      <c r="T2208" s="6" t="e">
        <f t="shared" si="171"/>
        <v>#N/A</v>
      </c>
      <c r="U2208" s="6" t="e">
        <f t="shared" si="172"/>
        <v>#N/A</v>
      </c>
      <c r="V2208" s="2" t="e">
        <f>VLOOKUP($J2208,'Material category'!B:D,3,0)</f>
        <v>#N/A</v>
      </c>
      <c r="W2208" s="2" t="e">
        <f>VLOOKUP(G2208,'Cust Category'!A:C,3,0)</f>
        <v>#N/A</v>
      </c>
      <c r="X2208" s="2" t="e">
        <f>VLOOKUP(G2208,'Cust Category'!A:C,2,0)</f>
        <v>#N/A</v>
      </c>
      <c r="Y2208" s="31" t="e">
        <f t="shared" si="173"/>
        <v>#N/A</v>
      </c>
      <c r="Z2208" t="e">
        <f t="shared" si="174"/>
        <v>#N/A</v>
      </c>
    </row>
    <row r="2209" spans="14:26" hidden="1">
      <c r="N2209" s="2" t="e">
        <f>VLOOKUP($J2209,'Material category'!B:D,2,0)</f>
        <v>#N/A</v>
      </c>
      <c r="O2209" s="123" t="e">
        <f>VLOOKUP(E2209,'Billing Type Category'!A:C,3,0)*$L2209</f>
        <v>#N/A</v>
      </c>
      <c r="P2209" s="123" t="e">
        <f>VLOOKUP($J2209,'Material category'!B:F,5,FALSE)*O2209</f>
        <v>#N/A</v>
      </c>
      <c r="Q2209" s="123" t="e">
        <f t="shared" si="170"/>
        <v>#N/A</v>
      </c>
      <c r="R2209" s="6" t="e">
        <f>VLOOKUP(E2209,'Billing Type Category'!A:C,3,0)*M2209</f>
        <v>#N/A</v>
      </c>
      <c r="S2209" s="6" t="e">
        <f>VLOOKUP($J2209,'Material category'!B:F,4,FALSE)*O2209</f>
        <v>#N/A</v>
      </c>
      <c r="T2209" s="6" t="e">
        <f t="shared" si="171"/>
        <v>#N/A</v>
      </c>
      <c r="U2209" s="6" t="e">
        <f t="shared" si="172"/>
        <v>#N/A</v>
      </c>
      <c r="V2209" s="2" t="e">
        <f>VLOOKUP($J2209,'Material category'!B:D,3,0)</f>
        <v>#N/A</v>
      </c>
      <c r="W2209" s="2" t="e">
        <f>VLOOKUP(G2209,'Cust Category'!A:C,3,0)</f>
        <v>#N/A</v>
      </c>
      <c r="X2209" s="2" t="e">
        <f>VLOOKUP(G2209,'Cust Category'!A:C,2,0)</f>
        <v>#N/A</v>
      </c>
      <c r="Y2209" s="31" t="e">
        <f t="shared" si="173"/>
        <v>#N/A</v>
      </c>
      <c r="Z2209" t="e">
        <f t="shared" si="174"/>
        <v>#N/A</v>
      </c>
    </row>
    <row r="2210" spans="14:26" hidden="1">
      <c r="N2210" s="2" t="e">
        <f>VLOOKUP($J2210,'Material category'!B:D,2,0)</f>
        <v>#N/A</v>
      </c>
      <c r="O2210" s="123" t="e">
        <f>VLOOKUP(E2210,'Billing Type Category'!A:C,3,0)*$L2210</f>
        <v>#N/A</v>
      </c>
      <c r="P2210" s="123" t="e">
        <f>VLOOKUP($J2210,'Material category'!B:F,5,FALSE)*O2210</f>
        <v>#N/A</v>
      </c>
      <c r="Q2210" s="123" t="e">
        <f t="shared" si="170"/>
        <v>#N/A</v>
      </c>
      <c r="R2210" s="6" t="e">
        <f>VLOOKUP(E2210,'Billing Type Category'!A:C,3,0)*M2210</f>
        <v>#N/A</v>
      </c>
      <c r="S2210" s="6" t="e">
        <f>VLOOKUP($J2210,'Material category'!B:F,4,FALSE)*O2210</f>
        <v>#N/A</v>
      </c>
      <c r="T2210" s="6" t="e">
        <f t="shared" si="171"/>
        <v>#N/A</v>
      </c>
      <c r="U2210" s="6" t="e">
        <f t="shared" si="172"/>
        <v>#N/A</v>
      </c>
      <c r="V2210" s="2" t="e">
        <f>VLOOKUP($J2210,'Material category'!B:D,3,0)</f>
        <v>#N/A</v>
      </c>
      <c r="W2210" s="2" t="e">
        <f>VLOOKUP(G2210,'Cust Category'!A:C,3,0)</f>
        <v>#N/A</v>
      </c>
      <c r="X2210" s="2" t="e">
        <f>VLOOKUP(G2210,'Cust Category'!A:C,2,0)</f>
        <v>#N/A</v>
      </c>
      <c r="Y2210" s="31" t="e">
        <f t="shared" si="173"/>
        <v>#N/A</v>
      </c>
      <c r="Z2210" t="e">
        <f t="shared" si="174"/>
        <v>#N/A</v>
      </c>
    </row>
    <row r="2211" spans="14:26" hidden="1">
      <c r="N2211" s="2" t="e">
        <f>VLOOKUP($J2211,'Material category'!B:D,2,0)</f>
        <v>#N/A</v>
      </c>
      <c r="O2211" s="123" t="e">
        <f>VLOOKUP(E2211,'Billing Type Category'!A:C,3,0)*$L2211</f>
        <v>#N/A</v>
      </c>
      <c r="P2211" s="123" t="e">
        <f>VLOOKUP($J2211,'Material category'!B:F,5,FALSE)*O2211</f>
        <v>#N/A</v>
      </c>
      <c r="Q2211" s="123" t="e">
        <f t="shared" si="170"/>
        <v>#N/A</v>
      </c>
      <c r="R2211" s="6" t="e">
        <f>VLOOKUP(E2211,'Billing Type Category'!A:C,3,0)*M2211</f>
        <v>#N/A</v>
      </c>
      <c r="S2211" s="6" t="e">
        <f>VLOOKUP($J2211,'Material category'!B:F,4,FALSE)*O2211</f>
        <v>#N/A</v>
      </c>
      <c r="T2211" s="6" t="e">
        <f t="shared" si="171"/>
        <v>#N/A</v>
      </c>
      <c r="U2211" s="6" t="e">
        <f t="shared" si="172"/>
        <v>#N/A</v>
      </c>
      <c r="V2211" s="2" t="e">
        <f>VLOOKUP($J2211,'Material category'!B:D,3,0)</f>
        <v>#N/A</v>
      </c>
      <c r="W2211" s="2" t="e">
        <f>VLOOKUP(G2211,'Cust Category'!A:C,3,0)</f>
        <v>#N/A</v>
      </c>
      <c r="X2211" s="2" t="e">
        <f>VLOOKUP(G2211,'Cust Category'!A:C,2,0)</f>
        <v>#N/A</v>
      </c>
      <c r="Y2211" s="31" t="e">
        <f t="shared" si="173"/>
        <v>#N/A</v>
      </c>
      <c r="Z2211" t="e">
        <f t="shared" si="174"/>
        <v>#N/A</v>
      </c>
    </row>
    <row r="2212" spans="14:26" hidden="1">
      <c r="N2212" s="2" t="e">
        <f>VLOOKUP($J2212,'Material category'!B:D,2,0)</f>
        <v>#N/A</v>
      </c>
      <c r="O2212" s="123" t="e">
        <f>VLOOKUP(E2212,'Billing Type Category'!A:C,3,0)*$L2212</f>
        <v>#N/A</v>
      </c>
      <c r="P2212" s="123" t="e">
        <f>VLOOKUP($J2212,'Material category'!B:F,5,FALSE)*O2212</f>
        <v>#N/A</v>
      </c>
      <c r="Q2212" s="123" t="e">
        <f t="shared" si="170"/>
        <v>#N/A</v>
      </c>
      <c r="R2212" s="6" t="e">
        <f>VLOOKUP(E2212,'Billing Type Category'!A:C,3,0)*M2212</f>
        <v>#N/A</v>
      </c>
      <c r="S2212" s="6" t="e">
        <f>VLOOKUP($J2212,'Material category'!B:F,4,FALSE)*O2212</f>
        <v>#N/A</v>
      </c>
      <c r="T2212" s="6" t="e">
        <f t="shared" si="171"/>
        <v>#N/A</v>
      </c>
      <c r="U2212" s="6" t="e">
        <f t="shared" si="172"/>
        <v>#N/A</v>
      </c>
      <c r="V2212" s="2" t="e">
        <f>VLOOKUP($J2212,'Material category'!B:D,3,0)</f>
        <v>#N/A</v>
      </c>
      <c r="W2212" s="2" t="e">
        <f>VLOOKUP(G2212,'Cust Category'!A:C,3,0)</f>
        <v>#N/A</v>
      </c>
      <c r="X2212" s="2" t="e">
        <f>VLOOKUP(G2212,'Cust Category'!A:C,2,0)</f>
        <v>#N/A</v>
      </c>
      <c r="Y2212" s="31" t="e">
        <f t="shared" si="173"/>
        <v>#N/A</v>
      </c>
      <c r="Z2212" t="e">
        <f t="shared" si="174"/>
        <v>#N/A</v>
      </c>
    </row>
    <row r="2213" spans="14:26" hidden="1">
      <c r="N2213" s="2" t="e">
        <f>VLOOKUP($J2213,'Material category'!B:D,2,0)</f>
        <v>#N/A</v>
      </c>
      <c r="O2213" s="123" t="e">
        <f>VLOOKUP(E2213,'Billing Type Category'!A:C,3,0)*$L2213</f>
        <v>#N/A</v>
      </c>
      <c r="P2213" s="123" t="e">
        <f>VLOOKUP($J2213,'Material category'!B:F,5,FALSE)*O2213</f>
        <v>#N/A</v>
      </c>
      <c r="Q2213" s="123" t="e">
        <f t="shared" si="170"/>
        <v>#N/A</v>
      </c>
      <c r="R2213" s="6" t="e">
        <f>VLOOKUP(E2213,'Billing Type Category'!A:C,3,0)*M2213</f>
        <v>#N/A</v>
      </c>
      <c r="S2213" s="6" t="e">
        <f>VLOOKUP($J2213,'Material category'!B:F,4,FALSE)*O2213</f>
        <v>#N/A</v>
      </c>
      <c r="T2213" s="6" t="e">
        <f t="shared" si="171"/>
        <v>#N/A</v>
      </c>
      <c r="U2213" s="6" t="e">
        <f t="shared" si="172"/>
        <v>#N/A</v>
      </c>
      <c r="V2213" s="2" t="e">
        <f>VLOOKUP($J2213,'Material category'!B:D,3,0)</f>
        <v>#N/A</v>
      </c>
      <c r="W2213" s="2" t="e">
        <f>VLOOKUP(G2213,'Cust Category'!A:C,3,0)</f>
        <v>#N/A</v>
      </c>
      <c r="X2213" s="2" t="e">
        <f>VLOOKUP(G2213,'Cust Category'!A:C,2,0)</f>
        <v>#N/A</v>
      </c>
      <c r="Y2213" s="31" t="e">
        <f t="shared" si="173"/>
        <v>#N/A</v>
      </c>
      <c r="Z2213" t="e">
        <f t="shared" si="174"/>
        <v>#N/A</v>
      </c>
    </row>
    <row r="2214" spans="14:26" hidden="1">
      <c r="N2214" s="2" t="e">
        <f>VLOOKUP($J2214,'Material category'!B:D,2,0)</f>
        <v>#N/A</v>
      </c>
      <c r="O2214" s="123" t="e">
        <f>VLOOKUP(E2214,'Billing Type Category'!A:C,3,0)*$L2214</f>
        <v>#N/A</v>
      </c>
      <c r="P2214" s="123" t="e">
        <f>VLOOKUP($J2214,'Material category'!B:F,5,FALSE)*O2214</f>
        <v>#N/A</v>
      </c>
      <c r="Q2214" s="123" t="e">
        <f t="shared" si="170"/>
        <v>#N/A</v>
      </c>
      <c r="R2214" s="6" t="e">
        <f>VLOOKUP(E2214,'Billing Type Category'!A:C,3,0)*M2214</f>
        <v>#N/A</v>
      </c>
      <c r="S2214" s="6" t="e">
        <f>VLOOKUP($J2214,'Material category'!B:F,4,FALSE)*O2214</f>
        <v>#N/A</v>
      </c>
      <c r="T2214" s="6" t="e">
        <f t="shared" si="171"/>
        <v>#N/A</v>
      </c>
      <c r="U2214" s="6" t="e">
        <f t="shared" si="172"/>
        <v>#N/A</v>
      </c>
      <c r="V2214" s="2" t="e">
        <f>VLOOKUP($J2214,'Material category'!B:D,3,0)</f>
        <v>#N/A</v>
      </c>
      <c r="W2214" s="2" t="e">
        <f>VLOOKUP(G2214,'Cust Category'!A:C,3,0)</f>
        <v>#N/A</v>
      </c>
      <c r="X2214" s="2" t="e">
        <f>VLOOKUP(G2214,'Cust Category'!A:C,2,0)</f>
        <v>#N/A</v>
      </c>
      <c r="Y2214" s="31" t="e">
        <f t="shared" si="173"/>
        <v>#N/A</v>
      </c>
      <c r="Z2214" t="e">
        <f t="shared" si="174"/>
        <v>#N/A</v>
      </c>
    </row>
    <row r="2215" spans="14:26" hidden="1">
      <c r="N2215" s="2" t="e">
        <f>VLOOKUP($J2215,'Material category'!B:D,2,0)</f>
        <v>#N/A</v>
      </c>
      <c r="O2215" s="123" t="e">
        <f>VLOOKUP(E2215,'Billing Type Category'!A:C,3,0)*$L2215</f>
        <v>#N/A</v>
      </c>
      <c r="P2215" s="123" t="e">
        <f>VLOOKUP($J2215,'Material category'!B:F,5,FALSE)*O2215</f>
        <v>#N/A</v>
      </c>
      <c r="Q2215" s="123" t="e">
        <f t="shared" si="170"/>
        <v>#N/A</v>
      </c>
      <c r="R2215" s="6" t="e">
        <f>VLOOKUP(E2215,'Billing Type Category'!A:C,3,0)*M2215</f>
        <v>#N/A</v>
      </c>
      <c r="S2215" s="6" t="e">
        <f>VLOOKUP($J2215,'Material category'!B:F,4,FALSE)*O2215</f>
        <v>#N/A</v>
      </c>
      <c r="T2215" s="6" t="e">
        <f t="shared" si="171"/>
        <v>#N/A</v>
      </c>
      <c r="U2215" s="6" t="e">
        <f t="shared" si="172"/>
        <v>#N/A</v>
      </c>
      <c r="V2215" s="2" t="e">
        <f>VLOOKUP($J2215,'Material category'!B:D,3,0)</f>
        <v>#N/A</v>
      </c>
      <c r="W2215" s="2" t="e">
        <f>VLOOKUP(G2215,'Cust Category'!A:C,3,0)</f>
        <v>#N/A</v>
      </c>
      <c r="X2215" s="2" t="e">
        <f>VLOOKUP(G2215,'Cust Category'!A:C,2,0)</f>
        <v>#N/A</v>
      </c>
      <c r="Y2215" s="31" t="e">
        <f t="shared" si="173"/>
        <v>#N/A</v>
      </c>
      <c r="Z2215" t="e">
        <f t="shared" si="174"/>
        <v>#N/A</v>
      </c>
    </row>
    <row r="2216" spans="14:26" hidden="1">
      <c r="N2216" s="2" t="e">
        <f>VLOOKUP($J2216,'Material category'!B:D,2,0)</f>
        <v>#N/A</v>
      </c>
      <c r="O2216" s="123" t="e">
        <f>VLOOKUP(E2216,'Billing Type Category'!A:C,3,0)*$L2216</f>
        <v>#N/A</v>
      </c>
      <c r="P2216" s="123" t="e">
        <f>VLOOKUP($J2216,'Material category'!B:F,5,FALSE)*O2216</f>
        <v>#N/A</v>
      </c>
      <c r="Q2216" s="123" t="e">
        <f t="shared" si="170"/>
        <v>#N/A</v>
      </c>
      <c r="R2216" s="6" t="e">
        <f>VLOOKUP(E2216,'Billing Type Category'!A:C,3,0)*M2216</f>
        <v>#N/A</v>
      </c>
      <c r="S2216" s="6" t="e">
        <f>VLOOKUP($J2216,'Material category'!B:F,4,FALSE)*O2216</f>
        <v>#N/A</v>
      </c>
      <c r="T2216" s="6" t="e">
        <f t="shared" si="171"/>
        <v>#N/A</v>
      </c>
      <c r="U2216" s="6" t="e">
        <f t="shared" si="172"/>
        <v>#N/A</v>
      </c>
      <c r="V2216" s="2" t="e">
        <f>VLOOKUP($J2216,'Material category'!B:D,3,0)</f>
        <v>#N/A</v>
      </c>
      <c r="W2216" s="2" t="e">
        <f>VLOOKUP(G2216,'Cust Category'!A:C,3,0)</f>
        <v>#N/A</v>
      </c>
      <c r="X2216" s="2" t="e">
        <f>VLOOKUP(G2216,'Cust Category'!A:C,2,0)</f>
        <v>#N/A</v>
      </c>
      <c r="Y2216" s="31" t="e">
        <f t="shared" si="173"/>
        <v>#N/A</v>
      </c>
      <c r="Z2216" t="e">
        <f t="shared" si="174"/>
        <v>#N/A</v>
      </c>
    </row>
    <row r="2217" spans="14:26" hidden="1">
      <c r="N2217" s="2" t="e">
        <f>VLOOKUP($J2217,'Material category'!B:D,2,0)</f>
        <v>#N/A</v>
      </c>
      <c r="O2217" s="123" t="e">
        <f>VLOOKUP(E2217,'Billing Type Category'!A:C,3,0)*$L2217</f>
        <v>#N/A</v>
      </c>
      <c r="P2217" s="123" t="e">
        <f>VLOOKUP($J2217,'Material category'!B:F,5,FALSE)*O2217</f>
        <v>#N/A</v>
      </c>
      <c r="Q2217" s="123" t="e">
        <f t="shared" si="170"/>
        <v>#N/A</v>
      </c>
      <c r="R2217" s="6" t="e">
        <f>VLOOKUP(E2217,'Billing Type Category'!A:C,3,0)*M2217</f>
        <v>#N/A</v>
      </c>
      <c r="S2217" s="6" t="e">
        <f>VLOOKUP($J2217,'Material category'!B:F,4,FALSE)*O2217</f>
        <v>#N/A</v>
      </c>
      <c r="T2217" s="6" t="e">
        <f t="shared" si="171"/>
        <v>#N/A</v>
      </c>
      <c r="U2217" s="6" t="e">
        <f t="shared" si="172"/>
        <v>#N/A</v>
      </c>
      <c r="V2217" s="2" t="e">
        <f>VLOOKUP($J2217,'Material category'!B:D,3,0)</f>
        <v>#N/A</v>
      </c>
      <c r="W2217" s="2" t="e">
        <f>VLOOKUP(G2217,'Cust Category'!A:C,3,0)</f>
        <v>#N/A</v>
      </c>
      <c r="X2217" s="2" t="e">
        <f>VLOOKUP(G2217,'Cust Category'!A:C,2,0)</f>
        <v>#N/A</v>
      </c>
      <c r="Y2217" s="31" t="e">
        <f t="shared" si="173"/>
        <v>#N/A</v>
      </c>
      <c r="Z2217" t="e">
        <f t="shared" si="174"/>
        <v>#N/A</v>
      </c>
    </row>
    <row r="2218" spans="14:26" hidden="1">
      <c r="N2218" s="2" t="e">
        <f>VLOOKUP($J2218,'Material category'!B:D,2,0)</f>
        <v>#N/A</v>
      </c>
      <c r="O2218" s="123" t="e">
        <f>VLOOKUP(E2218,'Billing Type Category'!A:C,3,0)*$L2218</f>
        <v>#N/A</v>
      </c>
      <c r="P2218" s="123" t="e">
        <f>VLOOKUP($J2218,'Material category'!B:F,5,FALSE)*O2218</f>
        <v>#N/A</v>
      </c>
      <c r="Q2218" s="123" t="e">
        <f t="shared" si="170"/>
        <v>#N/A</v>
      </c>
      <c r="R2218" s="6" t="e">
        <f>VLOOKUP(E2218,'Billing Type Category'!A:C,3,0)*M2218</f>
        <v>#N/A</v>
      </c>
      <c r="S2218" s="6" t="e">
        <f>VLOOKUP($J2218,'Material category'!B:F,4,FALSE)*O2218</f>
        <v>#N/A</v>
      </c>
      <c r="T2218" s="6" t="e">
        <f t="shared" si="171"/>
        <v>#N/A</v>
      </c>
      <c r="U2218" s="6" t="e">
        <f t="shared" si="172"/>
        <v>#N/A</v>
      </c>
      <c r="V2218" s="2" t="e">
        <f>VLOOKUP($J2218,'Material category'!B:D,3,0)</f>
        <v>#N/A</v>
      </c>
      <c r="W2218" s="2" t="e">
        <f>VLOOKUP(G2218,'Cust Category'!A:C,3,0)</f>
        <v>#N/A</v>
      </c>
      <c r="X2218" s="2" t="e">
        <f>VLOOKUP(G2218,'Cust Category'!A:C,2,0)</f>
        <v>#N/A</v>
      </c>
      <c r="Y2218" s="31" t="e">
        <f t="shared" si="173"/>
        <v>#N/A</v>
      </c>
      <c r="Z2218" t="e">
        <f t="shared" si="174"/>
        <v>#N/A</v>
      </c>
    </row>
    <row r="2219" spans="14:26" hidden="1">
      <c r="N2219" s="2" t="e">
        <f>VLOOKUP($J2219,'Material category'!B:D,2,0)</f>
        <v>#N/A</v>
      </c>
      <c r="O2219" s="123" t="e">
        <f>VLOOKUP(E2219,'Billing Type Category'!A:C,3,0)*$L2219</f>
        <v>#N/A</v>
      </c>
      <c r="P2219" s="123" t="e">
        <f>VLOOKUP($J2219,'Material category'!B:F,5,FALSE)*O2219</f>
        <v>#N/A</v>
      </c>
      <c r="Q2219" s="123" t="e">
        <f t="shared" si="170"/>
        <v>#N/A</v>
      </c>
      <c r="R2219" s="6" t="e">
        <f>VLOOKUP(E2219,'Billing Type Category'!A:C,3,0)*M2219</f>
        <v>#N/A</v>
      </c>
      <c r="S2219" s="6" t="e">
        <f>VLOOKUP($J2219,'Material category'!B:F,4,FALSE)*O2219</f>
        <v>#N/A</v>
      </c>
      <c r="T2219" s="6" t="e">
        <f t="shared" si="171"/>
        <v>#N/A</v>
      </c>
      <c r="U2219" s="6" t="e">
        <f t="shared" si="172"/>
        <v>#N/A</v>
      </c>
      <c r="V2219" s="2" t="e">
        <f>VLOOKUP($J2219,'Material category'!B:D,3,0)</f>
        <v>#N/A</v>
      </c>
      <c r="W2219" s="2" t="e">
        <f>VLOOKUP(G2219,'Cust Category'!A:C,3,0)</f>
        <v>#N/A</v>
      </c>
      <c r="X2219" s="2" t="e">
        <f>VLOOKUP(G2219,'Cust Category'!A:C,2,0)</f>
        <v>#N/A</v>
      </c>
      <c r="Y2219" s="31" t="e">
        <f t="shared" si="173"/>
        <v>#N/A</v>
      </c>
      <c r="Z2219" t="e">
        <f t="shared" si="174"/>
        <v>#N/A</v>
      </c>
    </row>
    <row r="2220" spans="14:26" hidden="1">
      <c r="N2220" s="2" t="e">
        <f>VLOOKUP($J2220,'Material category'!B:D,2,0)</f>
        <v>#N/A</v>
      </c>
      <c r="O2220" s="123" t="e">
        <f>VLOOKUP(E2220,'Billing Type Category'!A:C,3,0)*$L2220</f>
        <v>#N/A</v>
      </c>
      <c r="P2220" s="123" t="e">
        <f>VLOOKUP($J2220,'Material category'!B:F,5,FALSE)*O2220</f>
        <v>#N/A</v>
      </c>
      <c r="Q2220" s="123" t="e">
        <f t="shared" si="170"/>
        <v>#N/A</v>
      </c>
      <c r="R2220" s="6" t="e">
        <f>VLOOKUP(E2220,'Billing Type Category'!A:C,3,0)*M2220</f>
        <v>#N/A</v>
      </c>
      <c r="S2220" s="6" t="e">
        <f>VLOOKUP($J2220,'Material category'!B:F,4,FALSE)*O2220</f>
        <v>#N/A</v>
      </c>
      <c r="T2220" s="6" t="e">
        <f t="shared" si="171"/>
        <v>#N/A</v>
      </c>
      <c r="U2220" s="6" t="e">
        <f t="shared" si="172"/>
        <v>#N/A</v>
      </c>
      <c r="V2220" s="2" t="e">
        <f>VLOOKUP($J2220,'Material category'!B:D,3,0)</f>
        <v>#N/A</v>
      </c>
      <c r="W2220" s="2" t="e">
        <f>VLOOKUP(G2220,'Cust Category'!A:C,3,0)</f>
        <v>#N/A</v>
      </c>
      <c r="X2220" s="2" t="e">
        <f>VLOOKUP(G2220,'Cust Category'!A:C,2,0)</f>
        <v>#N/A</v>
      </c>
      <c r="Y2220" s="31" t="e">
        <f t="shared" si="173"/>
        <v>#N/A</v>
      </c>
      <c r="Z2220" t="e">
        <f t="shared" si="174"/>
        <v>#N/A</v>
      </c>
    </row>
    <row r="2221" spans="14:26" hidden="1">
      <c r="N2221" s="2" t="e">
        <f>VLOOKUP($J2221,'Material category'!B:D,2,0)</f>
        <v>#N/A</v>
      </c>
      <c r="O2221" s="123" t="e">
        <f>VLOOKUP(E2221,'Billing Type Category'!A:C,3,0)*$L2221</f>
        <v>#N/A</v>
      </c>
      <c r="P2221" s="123" t="e">
        <f>VLOOKUP($J2221,'Material category'!B:F,5,FALSE)*O2221</f>
        <v>#N/A</v>
      </c>
      <c r="Q2221" s="123" t="e">
        <f t="shared" si="170"/>
        <v>#N/A</v>
      </c>
      <c r="R2221" s="6" t="e">
        <f>VLOOKUP(E2221,'Billing Type Category'!A:C,3,0)*M2221</f>
        <v>#N/A</v>
      </c>
      <c r="S2221" s="6" t="e">
        <f>VLOOKUP($J2221,'Material category'!B:F,4,FALSE)*O2221</f>
        <v>#N/A</v>
      </c>
      <c r="T2221" s="6" t="e">
        <f t="shared" si="171"/>
        <v>#N/A</v>
      </c>
      <c r="U2221" s="6" t="e">
        <f t="shared" si="172"/>
        <v>#N/A</v>
      </c>
      <c r="V2221" s="2" t="e">
        <f>VLOOKUP($J2221,'Material category'!B:D,3,0)</f>
        <v>#N/A</v>
      </c>
      <c r="W2221" s="2" t="e">
        <f>VLOOKUP(G2221,'Cust Category'!A:C,3,0)</f>
        <v>#N/A</v>
      </c>
      <c r="X2221" s="2" t="e">
        <f>VLOOKUP(G2221,'Cust Category'!A:C,2,0)</f>
        <v>#N/A</v>
      </c>
      <c r="Y2221" s="31" t="e">
        <f t="shared" si="173"/>
        <v>#N/A</v>
      </c>
      <c r="Z2221" t="e">
        <f t="shared" si="174"/>
        <v>#N/A</v>
      </c>
    </row>
    <row r="2222" spans="14:26" hidden="1">
      <c r="N2222" s="2" t="e">
        <f>VLOOKUP($J2222,'Material category'!B:D,2,0)</f>
        <v>#N/A</v>
      </c>
      <c r="O2222" s="123" t="e">
        <f>VLOOKUP(E2222,'Billing Type Category'!A:C,3,0)*$L2222</f>
        <v>#N/A</v>
      </c>
      <c r="P2222" s="123" t="e">
        <f>VLOOKUP($J2222,'Material category'!B:F,5,FALSE)*O2222</f>
        <v>#N/A</v>
      </c>
      <c r="Q2222" s="123" t="e">
        <f t="shared" si="170"/>
        <v>#N/A</v>
      </c>
      <c r="R2222" s="6" t="e">
        <f>VLOOKUP(E2222,'Billing Type Category'!A:C,3,0)*M2222</f>
        <v>#N/A</v>
      </c>
      <c r="S2222" s="6" t="e">
        <f>VLOOKUP($J2222,'Material category'!B:F,4,FALSE)*O2222</f>
        <v>#N/A</v>
      </c>
      <c r="T2222" s="6" t="e">
        <f t="shared" si="171"/>
        <v>#N/A</v>
      </c>
      <c r="U2222" s="6" t="e">
        <f t="shared" si="172"/>
        <v>#N/A</v>
      </c>
      <c r="V2222" s="2" t="e">
        <f>VLOOKUP($J2222,'Material category'!B:D,3,0)</f>
        <v>#N/A</v>
      </c>
      <c r="W2222" s="2" t="e">
        <f>VLOOKUP(G2222,'Cust Category'!A:C,3,0)</f>
        <v>#N/A</v>
      </c>
      <c r="X2222" s="2" t="e">
        <f>VLOOKUP(G2222,'Cust Category'!A:C,2,0)</f>
        <v>#N/A</v>
      </c>
      <c r="Y2222" s="31" t="e">
        <f t="shared" si="173"/>
        <v>#N/A</v>
      </c>
      <c r="Z2222" t="e">
        <f t="shared" si="174"/>
        <v>#N/A</v>
      </c>
    </row>
    <row r="2223" spans="14:26" hidden="1">
      <c r="N2223" s="2" t="e">
        <f>VLOOKUP($J2223,'Material category'!B:D,2,0)</f>
        <v>#N/A</v>
      </c>
      <c r="O2223" s="123" t="e">
        <f>VLOOKUP(E2223,'Billing Type Category'!A:C,3,0)*$L2223</f>
        <v>#N/A</v>
      </c>
      <c r="P2223" s="123" t="e">
        <f>VLOOKUP($J2223,'Material category'!B:F,5,FALSE)*O2223</f>
        <v>#N/A</v>
      </c>
      <c r="Q2223" s="123" t="e">
        <f t="shared" si="170"/>
        <v>#N/A</v>
      </c>
      <c r="R2223" s="6" t="e">
        <f>VLOOKUP(E2223,'Billing Type Category'!A:C,3,0)*M2223</f>
        <v>#N/A</v>
      </c>
      <c r="S2223" s="6" t="e">
        <f>VLOOKUP($J2223,'Material category'!B:F,4,FALSE)*O2223</f>
        <v>#N/A</v>
      </c>
      <c r="T2223" s="6" t="e">
        <f t="shared" si="171"/>
        <v>#N/A</v>
      </c>
      <c r="U2223" s="6" t="e">
        <f t="shared" si="172"/>
        <v>#N/A</v>
      </c>
      <c r="V2223" s="2" t="e">
        <f>VLOOKUP($J2223,'Material category'!B:D,3,0)</f>
        <v>#N/A</v>
      </c>
      <c r="W2223" s="2" t="e">
        <f>VLOOKUP(G2223,'Cust Category'!A:C,3,0)</f>
        <v>#N/A</v>
      </c>
      <c r="X2223" s="2" t="e">
        <f>VLOOKUP(G2223,'Cust Category'!A:C,2,0)</f>
        <v>#N/A</v>
      </c>
      <c r="Y2223" s="31" t="e">
        <f t="shared" si="173"/>
        <v>#N/A</v>
      </c>
      <c r="Z2223" t="e">
        <f t="shared" si="174"/>
        <v>#N/A</v>
      </c>
    </row>
    <row r="2224" spans="14:26" hidden="1">
      <c r="N2224" s="2" t="e">
        <f>VLOOKUP($J2224,'Material category'!B:D,2,0)</f>
        <v>#N/A</v>
      </c>
      <c r="O2224" s="123" t="e">
        <f>VLOOKUP(E2224,'Billing Type Category'!A:C,3,0)*$L2224</f>
        <v>#N/A</v>
      </c>
      <c r="P2224" s="123" t="e">
        <f>VLOOKUP($J2224,'Material category'!B:F,5,FALSE)*O2224</f>
        <v>#N/A</v>
      </c>
      <c r="Q2224" s="123" t="e">
        <f t="shared" si="170"/>
        <v>#N/A</v>
      </c>
      <c r="R2224" s="6" t="e">
        <f>VLOOKUP(E2224,'Billing Type Category'!A:C,3,0)*M2224</f>
        <v>#N/A</v>
      </c>
      <c r="S2224" s="6" t="e">
        <f>VLOOKUP($J2224,'Material category'!B:F,4,FALSE)*O2224</f>
        <v>#N/A</v>
      </c>
      <c r="T2224" s="6" t="e">
        <f t="shared" si="171"/>
        <v>#N/A</v>
      </c>
      <c r="U2224" s="6" t="e">
        <f t="shared" si="172"/>
        <v>#N/A</v>
      </c>
      <c r="V2224" s="2" t="e">
        <f>VLOOKUP($J2224,'Material category'!B:D,3,0)</f>
        <v>#N/A</v>
      </c>
      <c r="W2224" s="2" t="e">
        <f>VLOOKUP(G2224,'Cust Category'!A:C,3,0)</f>
        <v>#N/A</v>
      </c>
      <c r="X2224" s="2" t="e">
        <f>VLOOKUP(G2224,'Cust Category'!A:C,2,0)</f>
        <v>#N/A</v>
      </c>
      <c r="Y2224" s="31" t="e">
        <f t="shared" si="173"/>
        <v>#N/A</v>
      </c>
      <c r="Z2224" t="e">
        <f t="shared" si="174"/>
        <v>#N/A</v>
      </c>
    </row>
    <row r="2225" spans="14:26" hidden="1">
      <c r="N2225" s="2" t="e">
        <f>VLOOKUP($J2225,'Material category'!B:D,2,0)</f>
        <v>#N/A</v>
      </c>
      <c r="O2225" s="123" t="e">
        <f>VLOOKUP(E2225,'Billing Type Category'!A:C,3,0)*$L2225</f>
        <v>#N/A</v>
      </c>
      <c r="P2225" s="123" t="e">
        <f>VLOOKUP($J2225,'Material category'!B:F,5,FALSE)*O2225</f>
        <v>#N/A</v>
      </c>
      <c r="Q2225" s="123" t="e">
        <f t="shared" si="170"/>
        <v>#N/A</v>
      </c>
      <c r="R2225" s="6" t="e">
        <f>VLOOKUP(E2225,'Billing Type Category'!A:C,3,0)*M2225</f>
        <v>#N/A</v>
      </c>
      <c r="S2225" s="6" t="e">
        <f>VLOOKUP($J2225,'Material category'!B:F,4,FALSE)*O2225</f>
        <v>#N/A</v>
      </c>
      <c r="T2225" s="6" t="e">
        <f t="shared" si="171"/>
        <v>#N/A</v>
      </c>
      <c r="U2225" s="6" t="e">
        <f t="shared" si="172"/>
        <v>#N/A</v>
      </c>
      <c r="V2225" s="2" t="e">
        <f>VLOOKUP($J2225,'Material category'!B:D,3,0)</f>
        <v>#N/A</v>
      </c>
      <c r="W2225" s="2" t="e">
        <f>VLOOKUP(G2225,'Cust Category'!A:C,3,0)</f>
        <v>#N/A</v>
      </c>
      <c r="X2225" s="2" t="e">
        <f>VLOOKUP(G2225,'Cust Category'!A:C,2,0)</f>
        <v>#N/A</v>
      </c>
      <c r="Y2225" s="31" t="e">
        <f t="shared" si="173"/>
        <v>#N/A</v>
      </c>
      <c r="Z2225" t="e">
        <f t="shared" si="174"/>
        <v>#N/A</v>
      </c>
    </row>
    <row r="2226" spans="14:26" hidden="1">
      <c r="N2226" s="2" t="e">
        <f>VLOOKUP($J2226,'Material category'!B:D,2,0)</f>
        <v>#N/A</v>
      </c>
      <c r="O2226" s="123" t="e">
        <f>VLOOKUP(E2226,'Billing Type Category'!A:C,3,0)*$L2226</f>
        <v>#N/A</v>
      </c>
      <c r="P2226" s="123" t="e">
        <f>VLOOKUP($J2226,'Material category'!B:F,5,FALSE)*O2226</f>
        <v>#N/A</v>
      </c>
      <c r="Q2226" s="123" t="e">
        <f t="shared" si="170"/>
        <v>#N/A</v>
      </c>
      <c r="R2226" s="6" t="e">
        <f>VLOOKUP(E2226,'Billing Type Category'!A:C,3,0)*M2226</f>
        <v>#N/A</v>
      </c>
      <c r="S2226" s="6" t="e">
        <f>VLOOKUP($J2226,'Material category'!B:F,4,FALSE)*O2226</f>
        <v>#N/A</v>
      </c>
      <c r="T2226" s="6" t="e">
        <f t="shared" si="171"/>
        <v>#N/A</v>
      </c>
      <c r="U2226" s="6" t="e">
        <f t="shared" si="172"/>
        <v>#N/A</v>
      </c>
      <c r="V2226" s="2" t="e">
        <f>VLOOKUP($J2226,'Material category'!B:D,3,0)</f>
        <v>#N/A</v>
      </c>
      <c r="W2226" s="2" t="e">
        <f>VLOOKUP(G2226,'Cust Category'!A:C,3,0)</f>
        <v>#N/A</v>
      </c>
      <c r="X2226" s="2" t="e">
        <f>VLOOKUP(G2226,'Cust Category'!A:C,2,0)</f>
        <v>#N/A</v>
      </c>
      <c r="Y2226" s="31" t="e">
        <f t="shared" si="173"/>
        <v>#N/A</v>
      </c>
      <c r="Z2226" t="e">
        <f t="shared" si="174"/>
        <v>#N/A</v>
      </c>
    </row>
    <row r="2227" spans="14:26" hidden="1">
      <c r="N2227" s="2" t="e">
        <f>VLOOKUP($J2227,'Material category'!B:D,2,0)</f>
        <v>#N/A</v>
      </c>
      <c r="O2227" s="123" t="e">
        <f>VLOOKUP(E2227,'Billing Type Category'!A:C,3,0)*$L2227</f>
        <v>#N/A</v>
      </c>
      <c r="P2227" s="123" t="e">
        <f>VLOOKUP($J2227,'Material category'!B:F,5,FALSE)*O2227</f>
        <v>#N/A</v>
      </c>
      <c r="Q2227" s="123" t="e">
        <f t="shared" si="170"/>
        <v>#N/A</v>
      </c>
      <c r="R2227" s="6" t="e">
        <f>VLOOKUP(E2227,'Billing Type Category'!A:C,3,0)*M2227</f>
        <v>#N/A</v>
      </c>
      <c r="S2227" s="6" t="e">
        <f>VLOOKUP($J2227,'Material category'!B:F,4,FALSE)*O2227</f>
        <v>#N/A</v>
      </c>
      <c r="T2227" s="6" t="e">
        <f t="shared" si="171"/>
        <v>#N/A</v>
      </c>
      <c r="U2227" s="6" t="e">
        <f t="shared" si="172"/>
        <v>#N/A</v>
      </c>
      <c r="V2227" s="2" t="e">
        <f>VLOOKUP($J2227,'Material category'!B:D,3,0)</f>
        <v>#N/A</v>
      </c>
      <c r="W2227" s="2" t="e">
        <f>VLOOKUP(G2227,'Cust Category'!A:C,3,0)</f>
        <v>#N/A</v>
      </c>
      <c r="X2227" s="2" t="e">
        <f>VLOOKUP(G2227,'Cust Category'!A:C,2,0)</f>
        <v>#N/A</v>
      </c>
      <c r="Y2227" s="31" t="e">
        <f t="shared" si="173"/>
        <v>#N/A</v>
      </c>
      <c r="Z2227" t="e">
        <f t="shared" si="174"/>
        <v>#N/A</v>
      </c>
    </row>
    <row r="2228" spans="14:26" hidden="1">
      <c r="N2228" s="2" t="e">
        <f>VLOOKUP($J2228,'Material category'!B:D,2,0)</f>
        <v>#N/A</v>
      </c>
      <c r="O2228" s="123" t="e">
        <f>VLOOKUP(E2228,'Billing Type Category'!A:C,3,0)*$L2228</f>
        <v>#N/A</v>
      </c>
      <c r="P2228" s="123" t="e">
        <f>VLOOKUP($J2228,'Material category'!B:F,5,FALSE)*O2228</f>
        <v>#N/A</v>
      </c>
      <c r="Q2228" s="123" t="e">
        <f t="shared" si="170"/>
        <v>#N/A</v>
      </c>
      <c r="R2228" s="6" t="e">
        <f>VLOOKUP(E2228,'Billing Type Category'!A:C,3,0)*M2228</f>
        <v>#N/A</v>
      </c>
      <c r="S2228" s="6" t="e">
        <f>VLOOKUP($J2228,'Material category'!B:F,4,FALSE)*O2228</f>
        <v>#N/A</v>
      </c>
      <c r="T2228" s="6" t="e">
        <f t="shared" si="171"/>
        <v>#N/A</v>
      </c>
      <c r="U2228" s="6" t="e">
        <f t="shared" si="172"/>
        <v>#N/A</v>
      </c>
      <c r="V2228" s="2" t="e">
        <f>VLOOKUP($J2228,'Material category'!B:D,3,0)</f>
        <v>#N/A</v>
      </c>
      <c r="W2228" s="2" t="e">
        <f>VLOOKUP(G2228,'Cust Category'!A:C,3,0)</f>
        <v>#N/A</v>
      </c>
      <c r="X2228" s="2" t="e">
        <f>VLOOKUP(G2228,'Cust Category'!A:C,2,0)</f>
        <v>#N/A</v>
      </c>
      <c r="Y2228" s="31" t="e">
        <f t="shared" si="173"/>
        <v>#N/A</v>
      </c>
      <c r="Z2228" t="e">
        <f t="shared" si="174"/>
        <v>#N/A</v>
      </c>
    </row>
    <row r="2229" spans="14:26" hidden="1">
      <c r="N2229" s="2" t="e">
        <f>VLOOKUP($J2229,'Material category'!B:D,2,0)</f>
        <v>#N/A</v>
      </c>
      <c r="O2229" s="123" t="e">
        <f>VLOOKUP(E2229,'Billing Type Category'!A:C,3,0)*$L2229</f>
        <v>#N/A</v>
      </c>
      <c r="P2229" s="123" t="e">
        <f>VLOOKUP($J2229,'Material category'!B:F,5,FALSE)*O2229</f>
        <v>#N/A</v>
      </c>
      <c r="Q2229" s="123" t="e">
        <f t="shared" si="170"/>
        <v>#N/A</v>
      </c>
      <c r="R2229" s="6" t="e">
        <f>VLOOKUP(E2229,'Billing Type Category'!A:C,3,0)*M2229</f>
        <v>#N/A</v>
      </c>
      <c r="S2229" s="6" t="e">
        <f>VLOOKUP($J2229,'Material category'!B:F,4,FALSE)*O2229</f>
        <v>#N/A</v>
      </c>
      <c r="T2229" s="6" t="e">
        <f t="shared" si="171"/>
        <v>#N/A</v>
      </c>
      <c r="U2229" s="6" t="e">
        <f t="shared" si="172"/>
        <v>#N/A</v>
      </c>
      <c r="V2229" s="2" t="e">
        <f>VLOOKUP($J2229,'Material category'!B:D,3,0)</f>
        <v>#N/A</v>
      </c>
      <c r="W2229" s="2" t="e">
        <f>VLOOKUP(G2229,'Cust Category'!A:C,3,0)</f>
        <v>#N/A</v>
      </c>
      <c r="X2229" s="2" t="e">
        <f>VLOOKUP(G2229,'Cust Category'!A:C,2,0)</f>
        <v>#N/A</v>
      </c>
      <c r="Y2229" s="31" t="e">
        <f t="shared" si="173"/>
        <v>#N/A</v>
      </c>
      <c r="Z2229" t="e">
        <f t="shared" si="174"/>
        <v>#N/A</v>
      </c>
    </row>
    <row r="2230" spans="14:26" hidden="1">
      <c r="N2230" s="2" t="e">
        <f>VLOOKUP($J2230,'Material category'!B:D,2,0)</f>
        <v>#N/A</v>
      </c>
      <c r="O2230" s="123" t="e">
        <f>VLOOKUP(E2230,'Billing Type Category'!A:C,3,0)*$L2230</f>
        <v>#N/A</v>
      </c>
      <c r="P2230" s="123" t="e">
        <f>VLOOKUP($J2230,'Material category'!B:F,5,FALSE)*O2230</f>
        <v>#N/A</v>
      </c>
      <c r="Q2230" s="123" t="e">
        <f t="shared" si="170"/>
        <v>#N/A</v>
      </c>
      <c r="R2230" s="6" t="e">
        <f>VLOOKUP(E2230,'Billing Type Category'!A:C,3,0)*M2230</f>
        <v>#N/A</v>
      </c>
      <c r="S2230" s="6" t="e">
        <f>VLOOKUP($J2230,'Material category'!B:F,4,FALSE)*O2230</f>
        <v>#N/A</v>
      </c>
      <c r="T2230" s="6" t="e">
        <f t="shared" si="171"/>
        <v>#N/A</v>
      </c>
      <c r="U2230" s="6" t="e">
        <f t="shared" si="172"/>
        <v>#N/A</v>
      </c>
      <c r="V2230" s="2" t="e">
        <f>VLOOKUP($J2230,'Material category'!B:D,3,0)</f>
        <v>#N/A</v>
      </c>
      <c r="W2230" s="2" t="e">
        <f>VLOOKUP(G2230,'Cust Category'!A:C,3,0)</f>
        <v>#N/A</v>
      </c>
      <c r="X2230" s="2" t="e">
        <f>VLOOKUP(G2230,'Cust Category'!A:C,2,0)</f>
        <v>#N/A</v>
      </c>
      <c r="Y2230" s="31" t="e">
        <f t="shared" si="173"/>
        <v>#N/A</v>
      </c>
      <c r="Z2230" t="e">
        <f t="shared" si="174"/>
        <v>#N/A</v>
      </c>
    </row>
    <row r="2231" spans="14:26" hidden="1">
      <c r="N2231" s="2" t="e">
        <f>VLOOKUP($J2231,'Material category'!B:D,2,0)</f>
        <v>#N/A</v>
      </c>
      <c r="O2231" s="123" t="e">
        <f>VLOOKUP(E2231,'Billing Type Category'!A:C,3,0)*$L2231</f>
        <v>#N/A</v>
      </c>
      <c r="P2231" s="123" t="e">
        <f>VLOOKUP($J2231,'Material category'!B:F,5,FALSE)*O2231</f>
        <v>#N/A</v>
      </c>
      <c r="Q2231" s="123" t="e">
        <f t="shared" si="170"/>
        <v>#N/A</v>
      </c>
      <c r="R2231" s="6" t="e">
        <f>VLOOKUP(E2231,'Billing Type Category'!A:C,3,0)*M2231</f>
        <v>#N/A</v>
      </c>
      <c r="S2231" s="6" t="e">
        <f>VLOOKUP($J2231,'Material category'!B:F,4,FALSE)*O2231</f>
        <v>#N/A</v>
      </c>
      <c r="T2231" s="6" t="e">
        <f t="shared" si="171"/>
        <v>#N/A</v>
      </c>
      <c r="U2231" s="6" t="e">
        <f t="shared" si="172"/>
        <v>#N/A</v>
      </c>
      <c r="V2231" s="2" t="e">
        <f>VLOOKUP($J2231,'Material category'!B:D,3,0)</f>
        <v>#N/A</v>
      </c>
      <c r="W2231" s="2" t="e">
        <f>VLOOKUP(G2231,'Cust Category'!A:C,3,0)</f>
        <v>#N/A</v>
      </c>
      <c r="X2231" s="2" t="e">
        <f>VLOOKUP(G2231,'Cust Category'!A:C,2,0)</f>
        <v>#N/A</v>
      </c>
      <c r="Y2231" s="31" t="e">
        <f t="shared" si="173"/>
        <v>#N/A</v>
      </c>
      <c r="Z2231" t="e">
        <f t="shared" si="174"/>
        <v>#N/A</v>
      </c>
    </row>
    <row r="2232" spans="14:26" hidden="1">
      <c r="N2232" s="2" t="e">
        <f>VLOOKUP($J2232,'Material category'!B:D,2,0)</f>
        <v>#N/A</v>
      </c>
      <c r="O2232" s="123" t="e">
        <f>VLOOKUP(E2232,'Billing Type Category'!A:C,3,0)*$L2232</f>
        <v>#N/A</v>
      </c>
      <c r="P2232" s="123" t="e">
        <f>VLOOKUP($J2232,'Material category'!B:F,5,FALSE)*O2232</f>
        <v>#N/A</v>
      </c>
      <c r="Q2232" s="123" t="e">
        <f t="shared" si="170"/>
        <v>#N/A</v>
      </c>
      <c r="R2232" s="6" t="e">
        <f>VLOOKUP(E2232,'Billing Type Category'!A:C,3,0)*M2232</f>
        <v>#N/A</v>
      </c>
      <c r="S2232" s="6" t="e">
        <f>VLOOKUP($J2232,'Material category'!B:F,4,FALSE)*O2232</f>
        <v>#N/A</v>
      </c>
      <c r="T2232" s="6" t="e">
        <f t="shared" si="171"/>
        <v>#N/A</v>
      </c>
      <c r="U2232" s="6" t="e">
        <f t="shared" si="172"/>
        <v>#N/A</v>
      </c>
      <c r="V2232" s="2" t="e">
        <f>VLOOKUP($J2232,'Material category'!B:D,3,0)</f>
        <v>#N/A</v>
      </c>
      <c r="W2232" s="2" t="e">
        <f>VLOOKUP(G2232,'Cust Category'!A:C,3,0)</f>
        <v>#N/A</v>
      </c>
      <c r="X2232" s="2" t="e">
        <f>VLOOKUP(G2232,'Cust Category'!A:C,2,0)</f>
        <v>#N/A</v>
      </c>
      <c r="Y2232" s="31" t="e">
        <f t="shared" si="173"/>
        <v>#N/A</v>
      </c>
      <c r="Z2232" t="e">
        <f t="shared" si="174"/>
        <v>#N/A</v>
      </c>
    </row>
    <row r="2233" spans="14:26" hidden="1">
      <c r="N2233" s="2" t="e">
        <f>VLOOKUP($J2233,'Material category'!B:D,2,0)</f>
        <v>#N/A</v>
      </c>
      <c r="O2233" s="123" t="e">
        <f>VLOOKUP(E2233,'Billing Type Category'!A:C,3,0)*$L2233</f>
        <v>#N/A</v>
      </c>
      <c r="P2233" s="123" t="e">
        <f>VLOOKUP($J2233,'Material category'!B:F,5,FALSE)*O2233</f>
        <v>#N/A</v>
      </c>
      <c r="Q2233" s="123" t="e">
        <f t="shared" si="170"/>
        <v>#N/A</v>
      </c>
      <c r="R2233" s="6" t="e">
        <f>VLOOKUP(E2233,'Billing Type Category'!A:C,3,0)*M2233</f>
        <v>#N/A</v>
      </c>
      <c r="S2233" s="6" t="e">
        <f>VLOOKUP($J2233,'Material category'!B:F,4,FALSE)*O2233</f>
        <v>#N/A</v>
      </c>
      <c r="T2233" s="6" t="e">
        <f t="shared" si="171"/>
        <v>#N/A</v>
      </c>
      <c r="U2233" s="6" t="e">
        <f t="shared" si="172"/>
        <v>#N/A</v>
      </c>
      <c r="V2233" s="2" t="e">
        <f>VLOOKUP($J2233,'Material category'!B:D,3,0)</f>
        <v>#N/A</v>
      </c>
      <c r="W2233" s="2" t="e">
        <f>VLOOKUP(G2233,'Cust Category'!A:C,3,0)</f>
        <v>#N/A</v>
      </c>
      <c r="X2233" s="2" t="e">
        <f>VLOOKUP(G2233,'Cust Category'!A:C,2,0)</f>
        <v>#N/A</v>
      </c>
      <c r="Y2233" s="31" t="e">
        <f t="shared" si="173"/>
        <v>#N/A</v>
      </c>
      <c r="Z2233" t="e">
        <f t="shared" si="174"/>
        <v>#N/A</v>
      </c>
    </row>
    <row r="2234" spans="14:26" hidden="1">
      <c r="N2234" s="2" t="e">
        <f>VLOOKUP($J2234,'Material category'!B:D,2,0)</f>
        <v>#N/A</v>
      </c>
      <c r="O2234" s="123" t="e">
        <f>VLOOKUP(E2234,'Billing Type Category'!A:C,3,0)*$L2234</f>
        <v>#N/A</v>
      </c>
      <c r="P2234" s="123" t="e">
        <f>VLOOKUP($J2234,'Material category'!B:F,5,FALSE)*O2234</f>
        <v>#N/A</v>
      </c>
      <c r="Q2234" s="123" t="e">
        <f t="shared" si="170"/>
        <v>#N/A</v>
      </c>
      <c r="R2234" s="6" t="e">
        <f>VLOOKUP(E2234,'Billing Type Category'!A:C,3,0)*M2234</f>
        <v>#N/A</v>
      </c>
      <c r="S2234" s="6" t="e">
        <f>VLOOKUP($J2234,'Material category'!B:F,4,FALSE)*O2234</f>
        <v>#N/A</v>
      </c>
      <c r="T2234" s="6" t="e">
        <f t="shared" si="171"/>
        <v>#N/A</v>
      </c>
      <c r="U2234" s="6" t="e">
        <f t="shared" si="172"/>
        <v>#N/A</v>
      </c>
      <c r="V2234" s="2" t="e">
        <f>VLOOKUP($J2234,'Material category'!B:D,3,0)</f>
        <v>#N/A</v>
      </c>
      <c r="W2234" s="2" t="e">
        <f>VLOOKUP(G2234,'Cust Category'!A:C,3,0)</f>
        <v>#N/A</v>
      </c>
      <c r="X2234" s="2" t="e">
        <f>VLOOKUP(G2234,'Cust Category'!A:C,2,0)</f>
        <v>#N/A</v>
      </c>
      <c r="Y2234" s="31" t="e">
        <f t="shared" si="173"/>
        <v>#N/A</v>
      </c>
      <c r="Z2234" t="e">
        <f t="shared" si="174"/>
        <v>#N/A</v>
      </c>
    </row>
    <row r="2235" spans="14:26" hidden="1">
      <c r="N2235" s="2" t="e">
        <f>VLOOKUP($J2235,'Material category'!B:D,2,0)</f>
        <v>#N/A</v>
      </c>
      <c r="O2235" s="123" t="e">
        <f>VLOOKUP(E2235,'Billing Type Category'!A:C,3,0)*$L2235</f>
        <v>#N/A</v>
      </c>
      <c r="P2235" s="123" t="e">
        <f>VLOOKUP($J2235,'Material category'!B:F,5,FALSE)*O2235</f>
        <v>#N/A</v>
      </c>
      <c r="Q2235" s="123" t="e">
        <f t="shared" si="170"/>
        <v>#N/A</v>
      </c>
      <c r="R2235" s="6" t="e">
        <f>VLOOKUP(E2235,'Billing Type Category'!A:C,3,0)*M2235</f>
        <v>#N/A</v>
      </c>
      <c r="S2235" s="6" t="e">
        <f>VLOOKUP($J2235,'Material category'!B:F,4,FALSE)*O2235</f>
        <v>#N/A</v>
      </c>
      <c r="T2235" s="6" t="e">
        <f t="shared" si="171"/>
        <v>#N/A</v>
      </c>
      <c r="U2235" s="6" t="e">
        <f t="shared" si="172"/>
        <v>#N/A</v>
      </c>
      <c r="V2235" s="2" t="e">
        <f>VLOOKUP($J2235,'Material category'!B:D,3,0)</f>
        <v>#N/A</v>
      </c>
      <c r="W2235" s="2" t="e">
        <f>VLOOKUP(G2235,'Cust Category'!A:C,3,0)</f>
        <v>#N/A</v>
      </c>
      <c r="X2235" s="2" t="e">
        <f>VLOOKUP(G2235,'Cust Category'!A:C,2,0)</f>
        <v>#N/A</v>
      </c>
      <c r="Y2235" s="31" t="e">
        <f t="shared" si="173"/>
        <v>#N/A</v>
      </c>
      <c r="Z2235" t="e">
        <f t="shared" si="174"/>
        <v>#N/A</v>
      </c>
    </row>
    <row r="2236" spans="14:26" hidden="1">
      <c r="N2236" s="2" t="e">
        <f>VLOOKUP($J2236,'Material category'!B:D,2,0)</f>
        <v>#N/A</v>
      </c>
      <c r="O2236" s="123" t="e">
        <f>VLOOKUP(E2236,'Billing Type Category'!A:C,3,0)*$L2236</f>
        <v>#N/A</v>
      </c>
      <c r="P2236" s="123" t="e">
        <f>VLOOKUP($J2236,'Material category'!B:F,5,FALSE)*O2236</f>
        <v>#N/A</v>
      </c>
      <c r="Q2236" s="123" t="e">
        <f t="shared" si="170"/>
        <v>#N/A</v>
      </c>
      <c r="R2236" s="6" t="e">
        <f>VLOOKUP(E2236,'Billing Type Category'!A:C,3,0)*M2236</f>
        <v>#N/A</v>
      </c>
      <c r="S2236" s="6" t="e">
        <f>VLOOKUP($J2236,'Material category'!B:F,4,FALSE)*O2236</f>
        <v>#N/A</v>
      </c>
      <c r="T2236" s="6" t="e">
        <f t="shared" si="171"/>
        <v>#N/A</v>
      </c>
      <c r="U2236" s="6" t="e">
        <f t="shared" si="172"/>
        <v>#N/A</v>
      </c>
      <c r="V2236" s="2" t="e">
        <f>VLOOKUP($J2236,'Material category'!B:D,3,0)</f>
        <v>#N/A</v>
      </c>
      <c r="W2236" s="2" t="e">
        <f>VLOOKUP(G2236,'Cust Category'!A:C,3,0)</f>
        <v>#N/A</v>
      </c>
      <c r="X2236" s="2" t="e">
        <f>VLOOKUP(G2236,'Cust Category'!A:C,2,0)</f>
        <v>#N/A</v>
      </c>
      <c r="Y2236" s="31" t="e">
        <f t="shared" si="173"/>
        <v>#N/A</v>
      </c>
      <c r="Z2236" t="e">
        <f t="shared" si="174"/>
        <v>#N/A</v>
      </c>
    </row>
    <row r="2237" spans="14:26" hidden="1">
      <c r="N2237" s="2" t="e">
        <f>VLOOKUP($J2237,'Material category'!B:D,2,0)</f>
        <v>#N/A</v>
      </c>
      <c r="O2237" s="123" t="e">
        <f>VLOOKUP(E2237,'Billing Type Category'!A:C,3,0)*$L2237</f>
        <v>#N/A</v>
      </c>
      <c r="P2237" s="123" t="e">
        <f>VLOOKUP($J2237,'Material category'!B:F,5,FALSE)*O2237</f>
        <v>#N/A</v>
      </c>
      <c r="Q2237" s="123" t="e">
        <f t="shared" si="170"/>
        <v>#N/A</v>
      </c>
      <c r="R2237" s="6" t="e">
        <f>VLOOKUP(E2237,'Billing Type Category'!A:C,3,0)*M2237</f>
        <v>#N/A</v>
      </c>
      <c r="S2237" s="6" t="e">
        <f>VLOOKUP($J2237,'Material category'!B:F,4,FALSE)*O2237</f>
        <v>#N/A</v>
      </c>
      <c r="T2237" s="6" t="e">
        <f t="shared" si="171"/>
        <v>#N/A</v>
      </c>
      <c r="U2237" s="6" t="e">
        <f t="shared" si="172"/>
        <v>#N/A</v>
      </c>
      <c r="V2237" s="2" t="e">
        <f>VLOOKUP($J2237,'Material category'!B:D,3,0)</f>
        <v>#N/A</v>
      </c>
      <c r="W2237" s="2" t="e">
        <f>VLOOKUP(G2237,'Cust Category'!A:C,3,0)</f>
        <v>#N/A</v>
      </c>
      <c r="X2237" s="2" t="e">
        <f>VLOOKUP(G2237,'Cust Category'!A:C,2,0)</f>
        <v>#N/A</v>
      </c>
      <c r="Y2237" s="31" t="e">
        <f t="shared" si="173"/>
        <v>#N/A</v>
      </c>
      <c r="Z2237" t="e">
        <f t="shared" si="174"/>
        <v>#N/A</v>
      </c>
    </row>
    <row r="2238" spans="14:26" hidden="1">
      <c r="N2238" s="2" t="e">
        <f>VLOOKUP($J2238,'Material category'!B:D,2,0)</f>
        <v>#N/A</v>
      </c>
      <c r="O2238" s="123" t="e">
        <f>VLOOKUP(E2238,'Billing Type Category'!A:C,3,0)*$L2238</f>
        <v>#N/A</v>
      </c>
      <c r="P2238" s="123" t="e">
        <f>VLOOKUP($J2238,'Material category'!B:F,5,FALSE)*O2238</f>
        <v>#N/A</v>
      </c>
      <c r="Q2238" s="123" t="e">
        <f t="shared" si="170"/>
        <v>#N/A</v>
      </c>
      <c r="R2238" s="6" t="e">
        <f>VLOOKUP(E2238,'Billing Type Category'!A:C,3,0)*M2238</f>
        <v>#N/A</v>
      </c>
      <c r="S2238" s="6" t="e">
        <f>VLOOKUP($J2238,'Material category'!B:F,4,FALSE)*O2238</f>
        <v>#N/A</v>
      </c>
      <c r="T2238" s="6" t="e">
        <f t="shared" si="171"/>
        <v>#N/A</v>
      </c>
      <c r="U2238" s="6" t="e">
        <f t="shared" si="172"/>
        <v>#N/A</v>
      </c>
      <c r="V2238" s="2" t="e">
        <f>VLOOKUP($J2238,'Material category'!B:D,3,0)</f>
        <v>#N/A</v>
      </c>
      <c r="W2238" s="2" t="e">
        <f>VLOOKUP(G2238,'Cust Category'!A:C,3,0)</f>
        <v>#N/A</v>
      </c>
      <c r="X2238" s="2" t="e">
        <f>VLOOKUP(G2238,'Cust Category'!A:C,2,0)</f>
        <v>#N/A</v>
      </c>
      <c r="Y2238" s="31" t="e">
        <f t="shared" si="173"/>
        <v>#N/A</v>
      </c>
      <c r="Z2238" t="e">
        <f t="shared" si="174"/>
        <v>#N/A</v>
      </c>
    </row>
    <row r="2239" spans="14:26" hidden="1">
      <c r="N2239" s="2" t="e">
        <f>VLOOKUP($J2239,'Material category'!B:D,2,0)</f>
        <v>#N/A</v>
      </c>
      <c r="O2239" s="123" t="e">
        <f>VLOOKUP(E2239,'Billing Type Category'!A:C,3,0)*$L2239</f>
        <v>#N/A</v>
      </c>
      <c r="P2239" s="123" t="e">
        <f>VLOOKUP($J2239,'Material category'!B:F,5,FALSE)*O2239</f>
        <v>#N/A</v>
      </c>
      <c r="Q2239" s="123" t="e">
        <f t="shared" si="170"/>
        <v>#N/A</v>
      </c>
      <c r="R2239" s="6" t="e">
        <f>VLOOKUP(E2239,'Billing Type Category'!A:C,3,0)*M2239</f>
        <v>#N/A</v>
      </c>
      <c r="S2239" s="6" t="e">
        <f>VLOOKUP($J2239,'Material category'!B:F,4,FALSE)*O2239</f>
        <v>#N/A</v>
      </c>
      <c r="T2239" s="6" t="e">
        <f t="shared" si="171"/>
        <v>#N/A</v>
      </c>
      <c r="U2239" s="6" t="e">
        <f t="shared" si="172"/>
        <v>#N/A</v>
      </c>
      <c r="V2239" s="2" t="e">
        <f>VLOOKUP($J2239,'Material category'!B:D,3,0)</f>
        <v>#N/A</v>
      </c>
      <c r="W2239" s="2" t="e">
        <f>VLOOKUP(G2239,'Cust Category'!A:C,3,0)</f>
        <v>#N/A</v>
      </c>
      <c r="X2239" s="2" t="e">
        <f>VLOOKUP(G2239,'Cust Category'!A:C,2,0)</f>
        <v>#N/A</v>
      </c>
      <c r="Y2239" s="31" t="e">
        <f t="shared" si="173"/>
        <v>#N/A</v>
      </c>
      <c r="Z2239" t="e">
        <f t="shared" si="174"/>
        <v>#N/A</v>
      </c>
    </row>
    <row r="2240" spans="14:26" hidden="1">
      <c r="N2240" s="2" t="e">
        <f>VLOOKUP($J2240,'Material category'!B:D,2,0)</f>
        <v>#N/A</v>
      </c>
      <c r="O2240" s="123" t="e">
        <f>VLOOKUP(E2240,'Billing Type Category'!A:C,3,0)*$L2240</f>
        <v>#N/A</v>
      </c>
      <c r="P2240" s="123" t="e">
        <f>VLOOKUP($J2240,'Material category'!B:F,5,FALSE)*O2240</f>
        <v>#N/A</v>
      </c>
      <c r="Q2240" s="123" t="e">
        <f t="shared" si="170"/>
        <v>#N/A</v>
      </c>
      <c r="R2240" s="6" t="e">
        <f>VLOOKUP(E2240,'Billing Type Category'!A:C,3,0)*M2240</f>
        <v>#N/A</v>
      </c>
      <c r="S2240" s="6" t="e">
        <f>VLOOKUP($J2240,'Material category'!B:F,4,FALSE)*O2240</f>
        <v>#N/A</v>
      </c>
      <c r="T2240" s="6" t="e">
        <f t="shared" si="171"/>
        <v>#N/A</v>
      </c>
      <c r="U2240" s="6" t="e">
        <f t="shared" si="172"/>
        <v>#N/A</v>
      </c>
      <c r="V2240" s="2" t="e">
        <f>VLOOKUP($J2240,'Material category'!B:D,3,0)</f>
        <v>#N/A</v>
      </c>
      <c r="W2240" s="2" t="e">
        <f>VLOOKUP(G2240,'Cust Category'!A:C,3,0)</f>
        <v>#N/A</v>
      </c>
      <c r="X2240" s="2" t="e">
        <f>VLOOKUP(G2240,'Cust Category'!A:C,2,0)</f>
        <v>#N/A</v>
      </c>
      <c r="Y2240" s="31" t="e">
        <f t="shared" si="173"/>
        <v>#N/A</v>
      </c>
      <c r="Z2240" t="e">
        <f t="shared" si="174"/>
        <v>#N/A</v>
      </c>
    </row>
    <row r="2241" spans="14:26" hidden="1">
      <c r="N2241" s="2" t="e">
        <f>VLOOKUP($J2241,'Material category'!B:D,2,0)</f>
        <v>#N/A</v>
      </c>
      <c r="O2241" s="123" t="e">
        <f>VLOOKUP(E2241,'Billing Type Category'!A:C,3,0)*$L2241</f>
        <v>#N/A</v>
      </c>
      <c r="P2241" s="123" t="e">
        <f>VLOOKUP($J2241,'Material category'!B:F,5,FALSE)*O2241</f>
        <v>#N/A</v>
      </c>
      <c r="Q2241" s="123" t="e">
        <f t="shared" si="170"/>
        <v>#N/A</v>
      </c>
      <c r="R2241" s="6" t="e">
        <f>VLOOKUP(E2241,'Billing Type Category'!A:C,3,0)*M2241</f>
        <v>#N/A</v>
      </c>
      <c r="S2241" s="6" t="e">
        <f>VLOOKUP($J2241,'Material category'!B:F,4,FALSE)*O2241</f>
        <v>#N/A</v>
      </c>
      <c r="T2241" s="6" t="e">
        <f t="shared" si="171"/>
        <v>#N/A</v>
      </c>
      <c r="U2241" s="6" t="e">
        <f t="shared" si="172"/>
        <v>#N/A</v>
      </c>
      <c r="V2241" s="2" t="e">
        <f>VLOOKUP($J2241,'Material category'!B:D,3,0)</f>
        <v>#N/A</v>
      </c>
      <c r="W2241" s="2" t="e">
        <f>VLOOKUP(G2241,'Cust Category'!A:C,3,0)</f>
        <v>#N/A</v>
      </c>
      <c r="X2241" s="2" t="e">
        <f>VLOOKUP(G2241,'Cust Category'!A:C,2,0)</f>
        <v>#N/A</v>
      </c>
      <c r="Y2241" s="31" t="e">
        <f t="shared" si="173"/>
        <v>#N/A</v>
      </c>
      <c r="Z2241" t="e">
        <f t="shared" si="174"/>
        <v>#N/A</v>
      </c>
    </row>
    <row r="2242" spans="14:26" hidden="1">
      <c r="N2242" s="2" t="e">
        <f>VLOOKUP($J2242,'Material category'!B:D,2,0)</f>
        <v>#N/A</v>
      </c>
      <c r="O2242" s="123" t="e">
        <f>VLOOKUP(E2242,'Billing Type Category'!A:C,3,0)*$L2242</f>
        <v>#N/A</v>
      </c>
      <c r="P2242" s="123" t="e">
        <f>VLOOKUP($J2242,'Material category'!B:F,5,FALSE)*O2242</f>
        <v>#N/A</v>
      </c>
      <c r="Q2242" s="123" t="e">
        <f t="shared" ref="Q2242:Q2305" si="175">P2242-R2242</f>
        <v>#N/A</v>
      </c>
      <c r="R2242" s="6" t="e">
        <f>VLOOKUP(E2242,'Billing Type Category'!A:C,3,0)*M2242</f>
        <v>#N/A</v>
      </c>
      <c r="S2242" s="6" t="e">
        <f>VLOOKUP($J2242,'Material category'!B:F,4,FALSE)*O2242</f>
        <v>#N/A</v>
      </c>
      <c r="T2242" s="6" t="e">
        <f t="shared" ref="T2242:T2305" si="176">S2242*7/107</f>
        <v>#N/A</v>
      </c>
      <c r="U2242" s="6" t="e">
        <f t="shared" ref="U2242:U2305" si="177">R2242+T2242</f>
        <v>#N/A</v>
      </c>
      <c r="V2242" s="2" t="e">
        <f>VLOOKUP($J2242,'Material category'!B:D,3,0)</f>
        <v>#N/A</v>
      </c>
      <c r="W2242" s="2" t="e">
        <f>VLOOKUP(G2242,'Cust Category'!A:C,3,0)</f>
        <v>#N/A</v>
      </c>
      <c r="X2242" s="2" t="e">
        <f>VLOOKUP(G2242,'Cust Category'!A:C,2,0)</f>
        <v>#N/A</v>
      </c>
      <c r="Y2242" s="31" t="e">
        <f t="shared" ref="Y2242:Y2305" si="178">P2242/O2242</f>
        <v>#N/A</v>
      </c>
      <c r="Z2242" t="e">
        <f t="shared" ref="Z2242:Z2305" si="179">S2242/O2242</f>
        <v>#N/A</v>
      </c>
    </row>
    <row r="2243" spans="14:26" hidden="1">
      <c r="N2243" s="2" t="e">
        <f>VLOOKUP($J2243,'Material category'!B:D,2,0)</f>
        <v>#N/A</v>
      </c>
      <c r="O2243" s="123" t="e">
        <f>VLOOKUP(E2243,'Billing Type Category'!A:C,3,0)*$L2243</f>
        <v>#N/A</v>
      </c>
      <c r="P2243" s="123" t="e">
        <f>VLOOKUP($J2243,'Material category'!B:F,5,FALSE)*O2243</f>
        <v>#N/A</v>
      </c>
      <c r="Q2243" s="123" t="e">
        <f t="shared" si="175"/>
        <v>#N/A</v>
      </c>
      <c r="R2243" s="6" t="e">
        <f>VLOOKUP(E2243,'Billing Type Category'!A:C,3,0)*M2243</f>
        <v>#N/A</v>
      </c>
      <c r="S2243" s="6" t="e">
        <f>VLOOKUP($J2243,'Material category'!B:F,4,FALSE)*O2243</f>
        <v>#N/A</v>
      </c>
      <c r="T2243" s="6" t="e">
        <f t="shared" si="176"/>
        <v>#N/A</v>
      </c>
      <c r="U2243" s="6" t="e">
        <f t="shared" si="177"/>
        <v>#N/A</v>
      </c>
      <c r="V2243" s="2" t="e">
        <f>VLOOKUP($J2243,'Material category'!B:D,3,0)</f>
        <v>#N/A</v>
      </c>
      <c r="W2243" s="2" t="e">
        <f>VLOOKUP(G2243,'Cust Category'!A:C,3,0)</f>
        <v>#N/A</v>
      </c>
      <c r="X2243" s="2" t="e">
        <f>VLOOKUP(G2243,'Cust Category'!A:C,2,0)</f>
        <v>#N/A</v>
      </c>
      <c r="Y2243" s="31" t="e">
        <f t="shared" si="178"/>
        <v>#N/A</v>
      </c>
      <c r="Z2243" t="e">
        <f t="shared" si="179"/>
        <v>#N/A</v>
      </c>
    </row>
    <row r="2244" spans="14:26" hidden="1">
      <c r="N2244" s="2" t="e">
        <f>VLOOKUP($J2244,'Material category'!B:D,2,0)</f>
        <v>#N/A</v>
      </c>
      <c r="O2244" s="123" t="e">
        <f>VLOOKUP(E2244,'Billing Type Category'!A:C,3,0)*$L2244</f>
        <v>#N/A</v>
      </c>
      <c r="P2244" s="123" t="e">
        <f>VLOOKUP($J2244,'Material category'!B:F,5,FALSE)*O2244</f>
        <v>#N/A</v>
      </c>
      <c r="Q2244" s="123" t="e">
        <f t="shared" si="175"/>
        <v>#N/A</v>
      </c>
      <c r="R2244" s="6" t="e">
        <f>VLOOKUP(E2244,'Billing Type Category'!A:C,3,0)*M2244</f>
        <v>#N/A</v>
      </c>
      <c r="S2244" s="6" t="e">
        <f>VLOOKUP($J2244,'Material category'!B:F,4,FALSE)*O2244</f>
        <v>#N/A</v>
      </c>
      <c r="T2244" s="6" t="e">
        <f t="shared" si="176"/>
        <v>#N/A</v>
      </c>
      <c r="U2244" s="6" t="e">
        <f t="shared" si="177"/>
        <v>#N/A</v>
      </c>
      <c r="V2244" s="2" t="e">
        <f>VLOOKUP($J2244,'Material category'!B:D,3,0)</f>
        <v>#N/A</v>
      </c>
      <c r="W2244" s="2" t="e">
        <f>VLOOKUP(G2244,'Cust Category'!A:C,3,0)</f>
        <v>#N/A</v>
      </c>
      <c r="X2244" s="2" t="e">
        <f>VLOOKUP(G2244,'Cust Category'!A:C,2,0)</f>
        <v>#N/A</v>
      </c>
      <c r="Y2244" s="31" t="e">
        <f t="shared" si="178"/>
        <v>#N/A</v>
      </c>
      <c r="Z2244" t="e">
        <f t="shared" si="179"/>
        <v>#N/A</v>
      </c>
    </row>
    <row r="2245" spans="14:26" hidden="1">
      <c r="N2245" s="2" t="e">
        <f>VLOOKUP($J2245,'Material category'!B:D,2,0)</f>
        <v>#N/A</v>
      </c>
      <c r="O2245" s="123" t="e">
        <f>VLOOKUP(E2245,'Billing Type Category'!A:C,3,0)*$L2245</f>
        <v>#N/A</v>
      </c>
      <c r="P2245" s="123" t="e">
        <f>VLOOKUP($J2245,'Material category'!B:F,5,FALSE)*O2245</f>
        <v>#N/A</v>
      </c>
      <c r="Q2245" s="123" t="e">
        <f t="shared" si="175"/>
        <v>#N/A</v>
      </c>
      <c r="R2245" s="6" t="e">
        <f>VLOOKUP(E2245,'Billing Type Category'!A:C,3,0)*M2245</f>
        <v>#N/A</v>
      </c>
      <c r="S2245" s="6" t="e">
        <f>VLOOKUP($J2245,'Material category'!B:F,4,FALSE)*O2245</f>
        <v>#N/A</v>
      </c>
      <c r="T2245" s="6" t="e">
        <f t="shared" si="176"/>
        <v>#N/A</v>
      </c>
      <c r="U2245" s="6" t="e">
        <f t="shared" si="177"/>
        <v>#N/A</v>
      </c>
      <c r="V2245" s="2" t="e">
        <f>VLOOKUP($J2245,'Material category'!B:D,3,0)</f>
        <v>#N/A</v>
      </c>
      <c r="W2245" s="2" t="e">
        <f>VLOOKUP(G2245,'Cust Category'!A:C,3,0)</f>
        <v>#N/A</v>
      </c>
      <c r="X2245" s="2" t="e">
        <f>VLOOKUP(G2245,'Cust Category'!A:C,2,0)</f>
        <v>#N/A</v>
      </c>
      <c r="Y2245" s="31" t="e">
        <f t="shared" si="178"/>
        <v>#N/A</v>
      </c>
      <c r="Z2245" t="e">
        <f t="shared" si="179"/>
        <v>#N/A</v>
      </c>
    </row>
    <row r="2246" spans="14:26" hidden="1">
      <c r="N2246" s="2" t="e">
        <f>VLOOKUP($J2246,'Material category'!B:D,2,0)</f>
        <v>#N/A</v>
      </c>
      <c r="O2246" s="123" t="e">
        <f>VLOOKUP(E2246,'Billing Type Category'!A:C,3,0)*$L2246</f>
        <v>#N/A</v>
      </c>
      <c r="P2246" s="123" t="e">
        <f>VLOOKUP($J2246,'Material category'!B:F,5,FALSE)*O2246</f>
        <v>#N/A</v>
      </c>
      <c r="Q2246" s="123" t="e">
        <f t="shared" si="175"/>
        <v>#N/A</v>
      </c>
      <c r="R2246" s="6" t="e">
        <f>VLOOKUP(E2246,'Billing Type Category'!A:C,3,0)*M2246</f>
        <v>#N/A</v>
      </c>
      <c r="S2246" s="6" t="e">
        <f>VLOOKUP($J2246,'Material category'!B:F,4,FALSE)*O2246</f>
        <v>#N/A</v>
      </c>
      <c r="T2246" s="6" t="e">
        <f t="shared" si="176"/>
        <v>#N/A</v>
      </c>
      <c r="U2246" s="6" t="e">
        <f t="shared" si="177"/>
        <v>#N/A</v>
      </c>
      <c r="V2246" s="2" t="e">
        <f>VLOOKUP($J2246,'Material category'!B:D,3,0)</f>
        <v>#N/A</v>
      </c>
      <c r="W2246" s="2" t="e">
        <f>VLOOKUP(G2246,'Cust Category'!A:C,3,0)</f>
        <v>#N/A</v>
      </c>
      <c r="X2246" s="2" t="e">
        <f>VLOOKUP(G2246,'Cust Category'!A:C,2,0)</f>
        <v>#N/A</v>
      </c>
      <c r="Y2246" s="31" t="e">
        <f t="shared" si="178"/>
        <v>#N/A</v>
      </c>
      <c r="Z2246" t="e">
        <f t="shared" si="179"/>
        <v>#N/A</v>
      </c>
    </row>
    <row r="2247" spans="14:26" hidden="1">
      <c r="N2247" s="2" t="e">
        <f>VLOOKUP($J2247,'Material category'!B:D,2,0)</f>
        <v>#N/A</v>
      </c>
      <c r="O2247" s="123" t="e">
        <f>VLOOKUP(E2247,'Billing Type Category'!A:C,3,0)*$L2247</f>
        <v>#N/A</v>
      </c>
      <c r="P2247" s="123" t="e">
        <f>VLOOKUP($J2247,'Material category'!B:F,5,FALSE)*O2247</f>
        <v>#N/A</v>
      </c>
      <c r="Q2247" s="123" t="e">
        <f t="shared" si="175"/>
        <v>#N/A</v>
      </c>
      <c r="R2247" s="6" t="e">
        <f>VLOOKUP(E2247,'Billing Type Category'!A:C,3,0)*M2247</f>
        <v>#N/A</v>
      </c>
      <c r="S2247" s="6" t="e">
        <f>VLOOKUP($J2247,'Material category'!B:F,4,FALSE)*O2247</f>
        <v>#N/A</v>
      </c>
      <c r="T2247" s="6" t="e">
        <f t="shared" si="176"/>
        <v>#N/A</v>
      </c>
      <c r="U2247" s="6" t="e">
        <f t="shared" si="177"/>
        <v>#N/A</v>
      </c>
      <c r="V2247" s="2" t="e">
        <f>VLOOKUP($J2247,'Material category'!B:D,3,0)</f>
        <v>#N/A</v>
      </c>
      <c r="W2247" s="2" t="e">
        <f>VLOOKUP(G2247,'Cust Category'!A:C,3,0)</f>
        <v>#N/A</v>
      </c>
      <c r="X2247" s="2" t="e">
        <f>VLOOKUP(G2247,'Cust Category'!A:C,2,0)</f>
        <v>#N/A</v>
      </c>
      <c r="Y2247" s="31" t="e">
        <f t="shared" si="178"/>
        <v>#N/A</v>
      </c>
      <c r="Z2247" t="e">
        <f t="shared" si="179"/>
        <v>#N/A</v>
      </c>
    </row>
    <row r="2248" spans="14:26" hidden="1">
      <c r="N2248" s="2" t="e">
        <f>VLOOKUP($J2248,'Material category'!B:D,2,0)</f>
        <v>#N/A</v>
      </c>
      <c r="O2248" s="123" t="e">
        <f>VLOOKUP(E2248,'Billing Type Category'!A:C,3,0)*$L2248</f>
        <v>#N/A</v>
      </c>
      <c r="P2248" s="123" t="e">
        <f>VLOOKUP($J2248,'Material category'!B:F,5,FALSE)*O2248</f>
        <v>#N/A</v>
      </c>
      <c r="Q2248" s="123" t="e">
        <f t="shared" si="175"/>
        <v>#N/A</v>
      </c>
      <c r="R2248" s="6" t="e">
        <f>VLOOKUP(E2248,'Billing Type Category'!A:C,3,0)*M2248</f>
        <v>#N/A</v>
      </c>
      <c r="S2248" s="6" t="e">
        <f>VLOOKUP($J2248,'Material category'!B:F,4,FALSE)*O2248</f>
        <v>#N/A</v>
      </c>
      <c r="T2248" s="6" t="e">
        <f t="shared" si="176"/>
        <v>#N/A</v>
      </c>
      <c r="U2248" s="6" t="e">
        <f t="shared" si="177"/>
        <v>#N/A</v>
      </c>
      <c r="V2248" s="2" t="e">
        <f>VLOOKUP($J2248,'Material category'!B:D,3,0)</f>
        <v>#N/A</v>
      </c>
      <c r="W2248" s="2" t="e">
        <f>VLOOKUP(G2248,'Cust Category'!A:C,3,0)</f>
        <v>#N/A</v>
      </c>
      <c r="X2248" s="2" t="e">
        <f>VLOOKUP(G2248,'Cust Category'!A:C,2,0)</f>
        <v>#N/A</v>
      </c>
      <c r="Y2248" s="31" t="e">
        <f t="shared" si="178"/>
        <v>#N/A</v>
      </c>
      <c r="Z2248" t="e">
        <f t="shared" si="179"/>
        <v>#N/A</v>
      </c>
    </row>
    <row r="2249" spans="14:26" hidden="1">
      <c r="N2249" s="2" t="e">
        <f>VLOOKUP($J2249,'Material category'!B:D,2,0)</f>
        <v>#N/A</v>
      </c>
      <c r="O2249" s="123" t="e">
        <f>VLOOKUP(E2249,'Billing Type Category'!A:C,3,0)*$L2249</f>
        <v>#N/A</v>
      </c>
      <c r="P2249" s="123" t="e">
        <f>VLOOKUP($J2249,'Material category'!B:F,5,FALSE)*O2249</f>
        <v>#N/A</v>
      </c>
      <c r="Q2249" s="123" t="e">
        <f t="shared" si="175"/>
        <v>#N/A</v>
      </c>
      <c r="R2249" s="6" t="e">
        <f>VLOOKUP(E2249,'Billing Type Category'!A:C,3,0)*M2249</f>
        <v>#N/A</v>
      </c>
      <c r="S2249" s="6" t="e">
        <f>VLOOKUP($J2249,'Material category'!B:F,4,FALSE)*O2249</f>
        <v>#N/A</v>
      </c>
      <c r="T2249" s="6" t="e">
        <f t="shared" si="176"/>
        <v>#N/A</v>
      </c>
      <c r="U2249" s="6" t="e">
        <f t="shared" si="177"/>
        <v>#N/A</v>
      </c>
      <c r="V2249" s="2" t="e">
        <f>VLOOKUP($J2249,'Material category'!B:D,3,0)</f>
        <v>#N/A</v>
      </c>
      <c r="W2249" s="2" t="e">
        <f>VLOOKUP(G2249,'Cust Category'!A:C,3,0)</f>
        <v>#N/A</v>
      </c>
      <c r="X2249" s="2" t="e">
        <f>VLOOKUP(G2249,'Cust Category'!A:C,2,0)</f>
        <v>#N/A</v>
      </c>
      <c r="Y2249" s="31" t="e">
        <f t="shared" si="178"/>
        <v>#N/A</v>
      </c>
      <c r="Z2249" t="e">
        <f t="shared" si="179"/>
        <v>#N/A</v>
      </c>
    </row>
    <row r="2250" spans="14:26" hidden="1">
      <c r="N2250" s="2" t="e">
        <f>VLOOKUP($J2250,'Material category'!B:D,2,0)</f>
        <v>#N/A</v>
      </c>
      <c r="O2250" s="123" t="e">
        <f>VLOOKUP(E2250,'Billing Type Category'!A:C,3,0)*$L2250</f>
        <v>#N/A</v>
      </c>
      <c r="P2250" s="123" t="e">
        <f>VLOOKUP($J2250,'Material category'!B:F,5,FALSE)*O2250</f>
        <v>#N/A</v>
      </c>
      <c r="Q2250" s="123" t="e">
        <f t="shared" si="175"/>
        <v>#N/A</v>
      </c>
      <c r="R2250" s="6" t="e">
        <f>VLOOKUP(E2250,'Billing Type Category'!A:C,3,0)*M2250</f>
        <v>#N/A</v>
      </c>
      <c r="S2250" s="6" t="e">
        <f>VLOOKUP($J2250,'Material category'!B:F,4,FALSE)*O2250</f>
        <v>#N/A</v>
      </c>
      <c r="T2250" s="6" t="e">
        <f t="shared" si="176"/>
        <v>#N/A</v>
      </c>
      <c r="U2250" s="6" t="e">
        <f t="shared" si="177"/>
        <v>#N/A</v>
      </c>
      <c r="V2250" s="2" t="e">
        <f>VLOOKUP($J2250,'Material category'!B:D,3,0)</f>
        <v>#N/A</v>
      </c>
      <c r="W2250" s="2" t="e">
        <f>VLOOKUP(G2250,'Cust Category'!A:C,3,0)</f>
        <v>#N/A</v>
      </c>
      <c r="X2250" s="2" t="e">
        <f>VLOOKUP(G2250,'Cust Category'!A:C,2,0)</f>
        <v>#N/A</v>
      </c>
      <c r="Y2250" s="31" t="e">
        <f t="shared" si="178"/>
        <v>#N/A</v>
      </c>
      <c r="Z2250" t="e">
        <f t="shared" si="179"/>
        <v>#N/A</v>
      </c>
    </row>
    <row r="2251" spans="14:26" hidden="1">
      <c r="N2251" s="2" t="e">
        <f>VLOOKUP($J2251,'Material category'!B:D,2,0)</f>
        <v>#N/A</v>
      </c>
      <c r="O2251" s="123" t="e">
        <f>VLOOKUP(E2251,'Billing Type Category'!A:C,3,0)*$L2251</f>
        <v>#N/A</v>
      </c>
      <c r="P2251" s="123" t="e">
        <f>VLOOKUP($J2251,'Material category'!B:F,5,FALSE)*O2251</f>
        <v>#N/A</v>
      </c>
      <c r="Q2251" s="123" t="e">
        <f t="shared" si="175"/>
        <v>#N/A</v>
      </c>
      <c r="R2251" s="6" t="e">
        <f>VLOOKUP(E2251,'Billing Type Category'!A:C,3,0)*M2251</f>
        <v>#N/A</v>
      </c>
      <c r="S2251" s="6" t="e">
        <f>VLOOKUP($J2251,'Material category'!B:F,4,FALSE)*O2251</f>
        <v>#N/A</v>
      </c>
      <c r="T2251" s="6" t="e">
        <f t="shared" si="176"/>
        <v>#N/A</v>
      </c>
      <c r="U2251" s="6" t="e">
        <f t="shared" si="177"/>
        <v>#N/A</v>
      </c>
      <c r="V2251" s="2" t="e">
        <f>VLOOKUP($J2251,'Material category'!B:D,3,0)</f>
        <v>#N/A</v>
      </c>
      <c r="W2251" s="2" t="e">
        <f>VLOOKUP(G2251,'Cust Category'!A:C,3,0)</f>
        <v>#N/A</v>
      </c>
      <c r="X2251" s="2" t="e">
        <f>VLOOKUP(G2251,'Cust Category'!A:C,2,0)</f>
        <v>#N/A</v>
      </c>
      <c r="Y2251" s="31" t="e">
        <f t="shared" si="178"/>
        <v>#N/A</v>
      </c>
      <c r="Z2251" t="e">
        <f t="shared" si="179"/>
        <v>#N/A</v>
      </c>
    </row>
    <row r="2252" spans="14:26" hidden="1">
      <c r="N2252" s="2" t="e">
        <f>VLOOKUP($J2252,'Material category'!B:D,2,0)</f>
        <v>#N/A</v>
      </c>
      <c r="O2252" s="123" t="e">
        <f>VLOOKUP(E2252,'Billing Type Category'!A:C,3,0)*$L2252</f>
        <v>#N/A</v>
      </c>
      <c r="P2252" s="123" t="e">
        <f>VLOOKUP($J2252,'Material category'!B:F,5,FALSE)*O2252</f>
        <v>#N/A</v>
      </c>
      <c r="Q2252" s="123" t="e">
        <f t="shared" si="175"/>
        <v>#N/A</v>
      </c>
      <c r="R2252" s="6" t="e">
        <f>VLOOKUP(E2252,'Billing Type Category'!A:C,3,0)*M2252</f>
        <v>#N/A</v>
      </c>
      <c r="S2252" s="6" t="e">
        <f>VLOOKUP($J2252,'Material category'!B:F,4,FALSE)*O2252</f>
        <v>#N/A</v>
      </c>
      <c r="T2252" s="6" t="e">
        <f t="shared" si="176"/>
        <v>#N/A</v>
      </c>
      <c r="U2252" s="6" t="e">
        <f t="shared" si="177"/>
        <v>#N/A</v>
      </c>
      <c r="V2252" s="2" t="e">
        <f>VLOOKUP($J2252,'Material category'!B:D,3,0)</f>
        <v>#N/A</v>
      </c>
      <c r="W2252" s="2" t="e">
        <f>VLOOKUP(G2252,'Cust Category'!A:C,3,0)</f>
        <v>#N/A</v>
      </c>
      <c r="X2252" s="2" t="e">
        <f>VLOOKUP(G2252,'Cust Category'!A:C,2,0)</f>
        <v>#N/A</v>
      </c>
      <c r="Y2252" s="31" t="e">
        <f t="shared" si="178"/>
        <v>#N/A</v>
      </c>
      <c r="Z2252" t="e">
        <f t="shared" si="179"/>
        <v>#N/A</v>
      </c>
    </row>
    <row r="2253" spans="14:26" hidden="1">
      <c r="N2253" s="2" t="e">
        <f>VLOOKUP($J2253,'Material category'!B:D,2,0)</f>
        <v>#N/A</v>
      </c>
      <c r="O2253" s="123" t="e">
        <f>VLOOKUP(E2253,'Billing Type Category'!A:C,3,0)*$L2253</f>
        <v>#N/A</v>
      </c>
      <c r="P2253" s="123" t="e">
        <f>VLOOKUP($J2253,'Material category'!B:F,5,FALSE)*O2253</f>
        <v>#N/A</v>
      </c>
      <c r="Q2253" s="123" t="e">
        <f t="shared" si="175"/>
        <v>#N/A</v>
      </c>
      <c r="R2253" s="6" t="e">
        <f>VLOOKUP(E2253,'Billing Type Category'!A:C,3,0)*M2253</f>
        <v>#N/A</v>
      </c>
      <c r="S2253" s="6" t="e">
        <f>VLOOKUP($J2253,'Material category'!B:F,4,FALSE)*O2253</f>
        <v>#N/A</v>
      </c>
      <c r="T2253" s="6" t="e">
        <f t="shared" si="176"/>
        <v>#N/A</v>
      </c>
      <c r="U2253" s="6" t="e">
        <f t="shared" si="177"/>
        <v>#N/A</v>
      </c>
      <c r="V2253" s="2" t="e">
        <f>VLOOKUP($J2253,'Material category'!B:D,3,0)</f>
        <v>#N/A</v>
      </c>
      <c r="W2253" s="2" t="e">
        <f>VLOOKUP(G2253,'Cust Category'!A:C,3,0)</f>
        <v>#N/A</v>
      </c>
      <c r="X2253" s="2" t="e">
        <f>VLOOKUP(G2253,'Cust Category'!A:C,2,0)</f>
        <v>#N/A</v>
      </c>
      <c r="Y2253" s="31" t="e">
        <f t="shared" si="178"/>
        <v>#N/A</v>
      </c>
      <c r="Z2253" t="e">
        <f t="shared" si="179"/>
        <v>#N/A</v>
      </c>
    </row>
    <row r="2254" spans="14:26" hidden="1">
      <c r="N2254" s="2" t="e">
        <f>VLOOKUP($J2254,'Material category'!B:D,2,0)</f>
        <v>#N/A</v>
      </c>
      <c r="O2254" s="123" t="e">
        <f>VLOOKUP(E2254,'Billing Type Category'!A:C,3,0)*$L2254</f>
        <v>#N/A</v>
      </c>
      <c r="P2254" s="123" t="e">
        <f>VLOOKUP($J2254,'Material category'!B:F,5,FALSE)*O2254</f>
        <v>#N/A</v>
      </c>
      <c r="Q2254" s="123" t="e">
        <f t="shared" si="175"/>
        <v>#N/A</v>
      </c>
      <c r="R2254" s="6" t="e">
        <f>VLOOKUP(E2254,'Billing Type Category'!A:C,3,0)*M2254</f>
        <v>#N/A</v>
      </c>
      <c r="S2254" s="6" t="e">
        <f>VLOOKUP($J2254,'Material category'!B:F,4,FALSE)*O2254</f>
        <v>#N/A</v>
      </c>
      <c r="T2254" s="6" t="e">
        <f t="shared" si="176"/>
        <v>#N/A</v>
      </c>
      <c r="U2254" s="6" t="e">
        <f t="shared" si="177"/>
        <v>#N/A</v>
      </c>
      <c r="V2254" s="2" t="e">
        <f>VLOOKUP($J2254,'Material category'!B:D,3,0)</f>
        <v>#N/A</v>
      </c>
      <c r="W2254" s="2" t="e">
        <f>VLOOKUP(G2254,'Cust Category'!A:C,3,0)</f>
        <v>#N/A</v>
      </c>
      <c r="X2254" s="2" t="e">
        <f>VLOOKUP(G2254,'Cust Category'!A:C,2,0)</f>
        <v>#N/A</v>
      </c>
      <c r="Y2254" s="31" t="e">
        <f t="shared" si="178"/>
        <v>#N/A</v>
      </c>
      <c r="Z2254" t="e">
        <f t="shared" si="179"/>
        <v>#N/A</v>
      </c>
    </row>
    <row r="2255" spans="14:26" hidden="1">
      <c r="N2255" s="2" t="e">
        <f>VLOOKUP($J2255,'Material category'!B:D,2,0)</f>
        <v>#N/A</v>
      </c>
      <c r="O2255" s="123" t="e">
        <f>VLOOKUP(E2255,'Billing Type Category'!A:C,3,0)*$L2255</f>
        <v>#N/A</v>
      </c>
      <c r="P2255" s="123" t="e">
        <f>VLOOKUP($J2255,'Material category'!B:F,5,FALSE)*O2255</f>
        <v>#N/A</v>
      </c>
      <c r="Q2255" s="123" t="e">
        <f t="shared" si="175"/>
        <v>#N/A</v>
      </c>
      <c r="R2255" s="6" t="e">
        <f>VLOOKUP(E2255,'Billing Type Category'!A:C,3,0)*M2255</f>
        <v>#N/A</v>
      </c>
      <c r="S2255" s="6" t="e">
        <f>VLOOKUP($J2255,'Material category'!B:F,4,FALSE)*O2255</f>
        <v>#N/A</v>
      </c>
      <c r="T2255" s="6" t="e">
        <f t="shared" si="176"/>
        <v>#N/A</v>
      </c>
      <c r="U2255" s="6" t="e">
        <f t="shared" si="177"/>
        <v>#N/A</v>
      </c>
      <c r="V2255" s="2" t="e">
        <f>VLOOKUP($J2255,'Material category'!B:D,3,0)</f>
        <v>#N/A</v>
      </c>
      <c r="W2255" s="2" t="e">
        <f>VLOOKUP(G2255,'Cust Category'!A:C,3,0)</f>
        <v>#N/A</v>
      </c>
      <c r="X2255" s="2" t="e">
        <f>VLOOKUP(G2255,'Cust Category'!A:C,2,0)</f>
        <v>#N/A</v>
      </c>
      <c r="Y2255" s="31" t="e">
        <f t="shared" si="178"/>
        <v>#N/A</v>
      </c>
      <c r="Z2255" t="e">
        <f t="shared" si="179"/>
        <v>#N/A</v>
      </c>
    </row>
    <row r="2256" spans="14:26" hidden="1">
      <c r="N2256" s="2" t="e">
        <f>VLOOKUP($J2256,'Material category'!B:D,2,0)</f>
        <v>#N/A</v>
      </c>
      <c r="O2256" s="123" t="e">
        <f>VLOOKUP(E2256,'Billing Type Category'!A:C,3,0)*$L2256</f>
        <v>#N/A</v>
      </c>
      <c r="P2256" s="123" t="e">
        <f>VLOOKUP($J2256,'Material category'!B:F,5,FALSE)*O2256</f>
        <v>#N/A</v>
      </c>
      <c r="Q2256" s="123" t="e">
        <f t="shared" si="175"/>
        <v>#N/A</v>
      </c>
      <c r="R2256" s="6" t="e">
        <f>VLOOKUP(E2256,'Billing Type Category'!A:C,3,0)*M2256</f>
        <v>#N/A</v>
      </c>
      <c r="S2256" s="6" t="e">
        <f>VLOOKUP($J2256,'Material category'!B:F,4,FALSE)*O2256</f>
        <v>#N/A</v>
      </c>
      <c r="T2256" s="6" t="e">
        <f t="shared" si="176"/>
        <v>#N/A</v>
      </c>
      <c r="U2256" s="6" t="e">
        <f t="shared" si="177"/>
        <v>#N/A</v>
      </c>
      <c r="V2256" s="2" t="e">
        <f>VLOOKUP($J2256,'Material category'!B:D,3,0)</f>
        <v>#N/A</v>
      </c>
      <c r="W2256" s="2" t="e">
        <f>VLOOKUP(G2256,'Cust Category'!A:C,3,0)</f>
        <v>#N/A</v>
      </c>
      <c r="X2256" s="2" t="e">
        <f>VLOOKUP(G2256,'Cust Category'!A:C,2,0)</f>
        <v>#N/A</v>
      </c>
      <c r="Y2256" s="31" t="e">
        <f t="shared" si="178"/>
        <v>#N/A</v>
      </c>
      <c r="Z2256" t="e">
        <f t="shared" si="179"/>
        <v>#N/A</v>
      </c>
    </row>
    <row r="2257" spans="14:26" hidden="1">
      <c r="N2257" s="2" t="e">
        <f>VLOOKUP($J2257,'Material category'!B:D,2,0)</f>
        <v>#N/A</v>
      </c>
      <c r="O2257" s="123" t="e">
        <f>VLOOKUP(E2257,'Billing Type Category'!A:C,3,0)*$L2257</f>
        <v>#N/A</v>
      </c>
      <c r="P2257" s="123" t="e">
        <f>VLOOKUP($J2257,'Material category'!B:F,5,FALSE)*O2257</f>
        <v>#N/A</v>
      </c>
      <c r="Q2257" s="123" t="e">
        <f t="shared" si="175"/>
        <v>#N/A</v>
      </c>
      <c r="R2257" s="6" t="e">
        <f>VLOOKUP(E2257,'Billing Type Category'!A:C,3,0)*M2257</f>
        <v>#N/A</v>
      </c>
      <c r="S2257" s="6" t="e">
        <f>VLOOKUP($J2257,'Material category'!B:F,4,FALSE)*O2257</f>
        <v>#N/A</v>
      </c>
      <c r="T2257" s="6" t="e">
        <f t="shared" si="176"/>
        <v>#N/A</v>
      </c>
      <c r="U2257" s="6" t="e">
        <f t="shared" si="177"/>
        <v>#N/A</v>
      </c>
      <c r="V2257" s="2" t="e">
        <f>VLOOKUP($J2257,'Material category'!B:D,3,0)</f>
        <v>#N/A</v>
      </c>
      <c r="W2257" s="2" t="e">
        <f>VLOOKUP(G2257,'Cust Category'!A:C,3,0)</f>
        <v>#N/A</v>
      </c>
      <c r="X2257" s="2" t="e">
        <f>VLOOKUP(G2257,'Cust Category'!A:C,2,0)</f>
        <v>#N/A</v>
      </c>
      <c r="Y2257" s="31" t="e">
        <f t="shared" si="178"/>
        <v>#N/A</v>
      </c>
      <c r="Z2257" t="e">
        <f t="shared" si="179"/>
        <v>#N/A</v>
      </c>
    </row>
    <row r="2258" spans="14:26" hidden="1">
      <c r="N2258" s="2" t="e">
        <f>VLOOKUP($J2258,'Material category'!B:D,2,0)</f>
        <v>#N/A</v>
      </c>
      <c r="O2258" s="123" t="e">
        <f>VLOOKUP(E2258,'Billing Type Category'!A:C,3,0)*$L2258</f>
        <v>#N/A</v>
      </c>
      <c r="P2258" s="123" t="e">
        <f>VLOOKUP($J2258,'Material category'!B:F,5,FALSE)*O2258</f>
        <v>#N/A</v>
      </c>
      <c r="Q2258" s="123" t="e">
        <f t="shared" si="175"/>
        <v>#N/A</v>
      </c>
      <c r="R2258" s="6" t="e">
        <f>VLOOKUP(E2258,'Billing Type Category'!A:C,3,0)*M2258</f>
        <v>#N/A</v>
      </c>
      <c r="S2258" s="6" t="e">
        <f>VLOOKUP($J2258,'Material category'!B:F,4,FALSE)*O2258</f>
        <v>#N/A</v>
      </c>
      <c r="T2258" s="6" t="e">
        <f t="shared" si="176"/>
        <v>#N/A</v>
      </c>
      <c r="U2258" s="6" t="e">
        <f t="shared" si="177"/>
        <v>#N/A</v>
      </c>
      <c r="V2258" s="2" t="e">
        <f>VLOOKUP($J2258,'Material category'!B:D,3,0)</f>
        <v>#N/A</v>
      </c>
      <c r="W2258" s="2" t="e">
        <f>VLOOKUP(G2258,'Cust Category'!A:C,3,0)</f>
        <v>#N/A</v>
      </c>
      <c r="X2258" s="2" t="e">
        <f>VLOOKUP(G2258,'Cust Category'!A:C,2,0)</f>
        <v>#N/A</v>
      </c>
      <c r="Y2258" s="31" t="e">
        <f t="shared" si="178"/>
        <v>#N/A</v>
      </c>
      <c r="Z2258" t="e">
        <f t="shared" si="179"/>
        <v>#N/A</v>
      </c>
    </row>
    <row r="2259" spans="14:26" hidden="1">
      <c r="N2259" s="2" t="e">
        <f>VLOOKUP($J2259,'Material category'!B:D,2,0)</f>
        <v>#N/A</v>
      </c>
      <c r="O2259" s="123" t="e">
        <f>VLOOKUP(E2259,'Billing Type Category'!A:C,3,0)*$L2259</f>
        <v>#N/A</v>
      </c>
      <c r="P2259" s="123" t="e">
        <f>VLOOKUP($J2259,'Material category'!B:F,5,FALSE)*O2259</f>
        <v>#N/A</v>
      </c>
      <c r="Q2259" s="123" t="e">
        <f t="shared" si="175"/>
        <v>#N/A</v>
      </c>
      <c r="R2259" s="6" t="e">
        <f>VLOOKUP(E2259,'Billing Type Category'!A:C,3,0)*M2259</f>
        <v>#N/A</v>
      </c>
      <c r="S2259" s="6" t="e">
        <f>VLOOKUP($J2259,'Material category'!B:F,4,FALSE)*O2259</f>
        <v>#N/A</v>
      </c>
      <c r="T2259" s="6" t="e">
        <f t="shared" si="176"/>
        <v>#N/A</v>
      </c>
      <c r="U2259" s="6" t="e">
        <f t="shared" si="177"/>
        <v>#N/A</v>
      </c>
      <c r="V2259" s="2" t="e">
        <f>VLOOKUP($J2259,'Material category'!B:D,3,0)</f>
        <v>#N/A</v>
      </c>
      <c r="W2259" s="2" t="e">
        <f>VLOOKUP(G2259,'Cust Category'!A:C,3,0)</f>
        <v>#N/A</v>
      </c>
      <c r="X2259" s="2" t="e">
        <f>VLOOKUP(G2259,'Cust Category'!A:C,2,0)</f>
        <v>#N/A</v>
      </c>
      <c r="Y2259" s="31" t="e">
        <f t="shared" si="178"/>
        <v>#N/A</v>
      </c>
      <c r="Z2259" t="e">
        <f t="shared" si="179"/>
        <v>#N/A</v>
      </c>
    </row>
    <row r="2260" spans="14:26" hidden="1">
      <c r="N2260" s="2" t="e">
        <f>VLOOKUP($J2260,'Material category'!B:D,2,0)</f>
        <v>#N/A</v>
      </c>
      <c r="O2260" s="123" t="e">
        <f>VLOOKUP(E2260,'Billing Type Category'!A:C,3,0)*$L2260</f>
        <v>#N/A</v>
      </c>
      <c r="P2260" s="123" t="e">
        <f>VLOOKUP($J2260,'Material category'!B:F,5,FALSE)*O2260</f>
        <v>#N/A</v>
      </c>
      <c r="Q2260" s="123" t="e">
        <f t="shared" si="175"/>
        <v>#N/A</v>
      </c>
      <c r="R2260" s="6" t="e">
        <f>VLOOKUP(E2260,'Billing Type Category'!A:C,3,0)*M2260</f>
        <v>#N/A</v>
      </c>
      <c r="S2260" s="6" t="e">
        <f>VLOOKUP($J2260,'Material category'!B:F,4,FALSE)*O2260</f>
        <v>#N/A</v>
      </c>
      <c r="T2260" s="6" t="e">
        <f t="shared" si="176"/>
        <v>#N/A</v>
      </c>
      <c r="U2260" s="6" t="e">
        <f t="shared" si="177"/>
        <v>#N/A</v>
      </c>
      <c r="V2260" s="2" t="e">
        <f>VLOOKUP($J2260,'Material category'!B:D,3,0)</f>
        <v>#N/A</v>
      </c>
      <c r="W2260" s="2" t="e">
        <f>VLOOKUP(G2260,'Cust Category'!A:C,3,0)</f>
        <v>#N/A</v>
      </c>
      <c r="X2260" s="2" t="e">
        <f>VLOOKUP(G2260,'Cust Category'!A:C,2,0)</f>
        <v>#N/A</v>
      </c>
      <c r="Y2260" s="31" t="e">
        <f t="shared" si="178"/>
        <v>#N/A</v>
      </c>
      <c r="Z2260" t="e">
        <f t="shared" si="179"/>
        <v>#N/A</v>
      </c>
    </row>
    <row r="2261" spans="14:26" hidden="1">
      <c r="N2261" s="2" t="e">
        <f>VLOOKUP($J2261,'Material category'!B:D,2,0)</f>
        <v>#N/A</v>
      </c>
      <c r="O2261" s="123" t="e">
        <f>VLOOKUP(E2261,'Billing Type Category'!A:C,3,0)*$L2261</f>
        <v>#N/A</v>
      </c>
      <c r="P2261" s="123" t="e">
        <f>VLOOKUP($J2261,'Material category'!B:F,5,FALSE)*O2261</f>
        <v>#N/A</v>
      </c>
      <c r="Q2261" s="123" t="e">
        <f t="shared" si="175"/>
        <v>#N/A</v>
      </c>
      <c r="R2261" s="6" t="e">
        <f>VLOOKUP(E2261,'Billing Type Category'!A:C,3,0)*M2261</f>
        <v>#N/A</v>
      </c>
      <c r="S2261" s="6" t="e">
        <f>VLOOKUP($J2261,'Material category'!B:F,4,FALSE)*O2261</f>
        <v>#N/A</v>
      </c>
      <c r="T2261" s="6" t="e">
        <f t="shared" si="176"/>
        <v>#N/A</v>
      </c>
      <c r="U2261" s="6" t="e">
        <f t="shared" si="177"/>
        <v>#N/A</v>
      </c>
      <c r="V2261" s="2" t="e">
        <f>VLOOKUP($J2261,'Material category'!B:D,3,0)</f>
        <v>#N/A</v>
      </c>
      <c r="W2261" s="2" t="e">
        <f>VLOOKUP(G2261,'Cust Category'!A:C,3,0)</f>
        <v>#N/A</v>
      </c>
      <c r="X2261" s="2" t="e">
        <f>VLOOKUP(G2261,'Cust Category'!A:C,2,0)</f>
        <v>#N/A</v>
      </c>
      <c r="Y2261" s="31" t="e">
        <f t="shared" si="178"/>
        <v>#N/A</v>
      </c>
      <c r="Z2261" t="e">
        <f t="shared" si="179"/>
        <v>#N/A</v>
      </c>
    </row>
    <row r="2262" spans="14:26" hidden="1">
      <c r="N2262" s="2" t="e">
        <f>VLOOKUP($J2262,'Material category'!B:D,2,0)</f>
        <v>#N/A</v>
      </c>
      <c r="O2262" s="123" t="e">
        <f>VLOOKUP(E2262,'Billing Type Category'!A:C,3,0)*$L2262</f>
        <v>#N/A</v>
      </c>
      <c r="P2262" s="123" t="e">
        <f>VLOOKUP($J2262,'Material category'!B:F,5,FALSE)*O2262</f>
        <v>#N/A</v>
      </c>
      <c r="Q2262" s="123" t="e">
        <f t="shared" si="175"/>
        <v>#N/A</v>
      </c>
      <c r="R2262" s="6" t="e">
        <f>VLOOKUP(E2262,'Billing Type Category'!A:C,3,0)*M2262</f>
        <v>#N/A</v>
      </c>
      <c r="S2262" s="6" t="e">
        <f>VLOOKUP($J2262,'Material category'!B:F,4,FALSE)*O2262</f>
        <v>#N/A</v>
      </c>
      <c r="T2262" s="6" t="e">
        <f t="shared" si="176"/>
        <v>#N/A</v>
      </c>
      <c r="U2262" s="6" t="e">
        <f t="shared" si="177"/>
        <v>#N/A</v>
      </c>
      <c r="V2262" s="2" t="e">
        <f>VLOOKUP($J2262,'Material category'!B:D,3,0)</f>
        <v>#N/A</v>
      </c>
      <c r="W2262" s="2" t="e">
        <f>VLOOKUP(G2262,'Cust Category'!A:C,3,0)</f>
        <v>#N/A</v>
      </c>
      <c r="X2262" s="2" t="e">
        <f>VLOOKUP(G2262,'Cust Category'!A:C,2,0)</f>
        <v>#N/A</v>
      </c>
      <c r="Y2262" s="31" t="e">
        <f t="shared" si="178"/>
        <v>#N/A</v>
      </c>
      <c r="Z2262" t="e">
        <f t="shared" si="179"/>
        <v>#N/A</v>
      </c>
    </row>
    <row r="2263" spans="14:26" hidden="1">
      <c r="N2263" s="2" t="e">
        <f>VLOOKUP($J2263,'Material category'!B:D,2,0)</f>
        <v>#N/A</v>
      </c>
      <c r="O2263" s="123" t="e">
        <f>VLOOKUP(E2263,'Billing Type Category'!A:C,3,0)*$L2263</f>
        <v>#N/A</v>
      </c>
      <c r="P2263" s="123" t="e">
        <f>VLOOKUP($J2263,'Material category'!B:F,5,FALSE)*O2263</f>
        <v>#N/A</v>
      </c>
      <c r="Q2263" s="123" t="e">
        <f t="shared" si="175"/>
        <v>#N/A</v>
      </c>
      <c r="R2263" s="6" t="e">
        <f>VLOOKUP(E2263,'Billing Type Category'!A:C,3,0)*M2263</f>
        <v>#N/A</v>
      </c>
      <c r="S2263" s="6" t="e">
        <f>VLOOKUP($J2263,'Material category'!B:F,4,FALSE)*O2263</f>
        <v>#N/A</v>
      </c>
      <c r="T2263" s="6" t="e">
        <f t="shared" si="176"/>
        <v>#N/A</v>
      </c>
      <c r="U2263" s="6" t="e">
        <f t="shared" si="177"/>
        <v>#N/A</v>
      </c>
      <c r="V2263" s="2" t="e">
        <f>VLOOKUP($J2263,'Material category'!B:D,3,0)</f>
        <v>#N/A</v>
      </c>
      <c r="W2263" s="2" t="e">
        <f>VLOOKUP(G2263,'Cust Category'!A:C,3,0)</f>
        <v>#N/A</v>
      </c>
      <c r="X2263" s="2" t="e">
        <f>VLOOKUP(G2263,'Cust Category'!A:C,2,0)</f>
        <v>#N/A</v>
      </c>
      <c r="Y2263" s="31" t="e">
        <f t="shared" si="178"/>
        <v>#N/A</v>
      </c>
      <c r="Z2263" t="e">
        <f t="shared" si="179"/>
        <v>#N/A</v>
      </c>
    </row>
    <row r="2264" spans="14:26" hidden="1">
      <c r="N2264" s="2" t="e">
        <f>VLOOKUP($J2264,'Material category'!B:D,2,0)</f>
        <v>#N/A</v>
      </c>
      <c r="O2264" s="123" t="e">
        <f>VLOOKUP(E2264,'Billing Type Category'!A:C,3,0)*$L2264</f>
        <v>#N/A</v>
      </c>
      <c r="P2264" s="123" t="e">
        <f>VLOOKUP($J2264,'Material category'!B:F,5,FALSE)*O2264</f>
        <v>#N/A</v>
      </c>
      <c r="Q2264" s="123" t="e">
        <f t="shared" si="175"/>
        <v>#N/A</v>
      </c>
      <c r="R2264" s="6" t="e">
        <f>VLOOKUP(E2264,'Billing Type Category'!A:C,3,0)*M2264</f>
        <v>#N/A</v>
      </c>
      <c r="S2264" s="6" t="e">
        <f>VLOOKUP($J2264,'Material category'!B:F,4,FALSE)*O2264</f>
        <v>#N/A</v>
      </c>
      <c r="T2264" s="6" t="e">
        <f t="shared" si="176"/>
        <v>#N/A</v>
      </c>
      <c r="U2264" s="6" t="e">
        <f t="shared" si="177"/>
        <v>#N/A</v>
      </c>
      <c r="V2264" s="2" t="e">
        <f>VLOOKUP($J2264,'Material category'!B:D,3,0)</f>
        <v>#N/A</v>
      </c>
      <c r="W2264" s="2" t="e">
        <f>VLOOKUP(G2264,'Cust Category'!A:C,3,0)</f>
        <v>#N/A</v>
      </c>
      <c r="X2264" s="2" t="e">
        <f>VLOOKUP(G2264,'Cust Category'!A:C,2,0)</f>
        <v>#N/A</v>
      </c>
      <c r="Y2264" s="31" t="e">
        <f t="shared" si="178"/>
        <v>#N/A</v>
      </c>
      <c r="Z2264" t="e">
        <f t="shared" si="179"/>
        <v>#N/A</v>
      </c>
    </row>
    <row r="2265" spans="14:26" hidden="1">
      <c r="N2265" s="2" t="e">
        <f>VLOOKUP($J2265,'Material category'!B:D,2,0)</f>
        <v>#N/A</v>
      </c>
      <c r="O2265" s="123" t="e">
        <f>VLOOKUP(E2265,'Billing Type Category'!A:C,3,0)*$L2265</f>
        <v>#N/A</v>
      </c>
      <c r="P2265" s="123" t="e">
        <f>VLOOKUP($J2265,'Material category'!B:F,5,FALSE)*O2265</f>
        <v>#N/A</v>
      </c>
      <c r="Q2265" s="123" t="e">
        <f t="shared" si="175"/>
        <v>#N/A</v>
      </c>
      <c r="R2265" s="6" t="e">
        <f>VLOOKUP(E2265,'Billing Type Category'!A:C,3,0)*M2265</f>
        <v>#N/A</v>
      </c>
      <c r="S2265" s="6" t="e">
        <f>VLOOKUP($J2265,'Material category'!B:F,4,FALSE)*O2265</f>
        <v>#N/A</v>
      </c>
      <c r="T2265" s="6" t="e">
        <f t="shared" si="176"/>
        <v>#N/A</v>
      </c>
      <c r="U2265" s="6" t="e">
        <f t="shared" si="177"/>
        <v>#N/A</v>
      </c>
      <c r="V2265" s="2" t="e">
        <f>VLOOKUP($J2265,'Material category'!B:D,3,0)</f>
        <v>#N/A</v>
      </c>
      <c r="W2265" s="2" t="e">
        <f>VLOOKUP(G2265,'Cust Category'!A:C,3,0)</f>
        <v>#N/A</v>
      </c>
      <c r="X2265" s="2" t="e">
        <f>VLOOKUP(G2265,'Cust Category'!A:C,2,0)</f>
        <v>#N/A</v>
      </c>
      <c r="Y2265" s="31" t="e">
        <f t="shared" si="178"/>
        <v>#N/A</v>
      </c>
      <c r="Z2265" t="e">
        <f t="shared" si="179"/>
        <v>#N/A</v>
      </c>
    </row>
    <row r="2266" spans="14:26" hidden="1">
      <c r="N2266" s="2" t="e">
        <f>VLOOKUP($J2266,'Material category'!B:D,2,0)</f>
        <v>#N/A</v>
      </c>
      <c r="O2266" s="123" t="e">
        <f>VLOOKUP(E2266,'Billing Type Category'!A:C,3,0)*$L2266</f>
        <v>#N/A</v>
      </c>
      <c r="P2266" s="123" t="e">
        <f>VLOOKUP($J2266,'Material category'!B:F,5,FALSE)*O2266</f>
        <v>#N/A</v>
      </c>
      <c r="Q2266" s="123" t="e">
        <f t="shared" si="175"/>
        <v>#N/A</v>
      </c>
      <c r="R2266" s="6" t="e">
        <f>VLOOKUP(E2266,'Billing Type Category'!A:C,3,0)*M2266</f>
        <v>#N/A</v>
      </c>
      <c r="S2266" s="6" t="e">
        <f>VLOOKUP($J2266,'Material category'!B:F,4,FALSE)*O2266</f>
        <v>#N/A</v>
      </c>
      <c r="T2266" s="6" t="e">
        <f t="shared" si="176"/>
        <v>#N/A</v>
      </c>
      <c r="U2266" s="6" t="e">
        <f t="shared" si="177"/>
        <v>#N/A</v>
      </c>
      <c r="V2266" s="2" t="e">
        <f>VLOOKUP($J2266,'Material category'!B:D,3,0)</f>
        <v>#N/A</v>
      </c>
      <c r="W2266" s="2" t="e">
        <f>VLOOKUP(G2266,'Cust Category'!A:C,3,0)</f>
        <v>#N/A</v>
      </c>
      <c r="X2266" s="2" t="e">
        <f>VLOOKUP(G2266,'Cust Category'!A:C,2,0)</f>
        <v>#N/A</v>
      </c>
      <c r="Y2266" s="31" t="e">
        <f t="shared" si="178"/>
        <v>#N/A</v>
      </c>
      <c r="Z2266" t="e">
        <f t="shared" si="179"/>
        <v>#N/A</v>
      </c>
    </row>
    <row r="2267" spans="14:26" hidden="1">
      <c r="N2267" s="2" t="e">
        <f>VLOOKUP($J2267,'Material category'!B:D,2,0)</f>
        <v>#N/A</v>
      </c>
      <c r="O2267" s="123" t="e">
        <f>VLOOKUP(E2267,'Billing Type Category'!A:C,3,0)*$L2267</f>
        <v>#N/A</v>
      </c>
      <c r="P2267" s="123" t="e">
        <f>VLOOKUP($J2267,'Material category'!B:F,5,FALSE)*O2267</f>
        <v>#N/A</v>
      </c>
      <c r="Q2267" s="123" t="e">
        <f t="shared" si="175"/>
        <v>#N/A</v>
      </c>
      <c r="R2267" s="6" t="e">
        <f>VLOOKUP(E2267,'Billing Type Category'!A:C,3,0)*M2267</f>
        <v>#N/A</v>
      </c>
      <c r="S2267" s="6" t="e">
        <f>VLOOKUP($J2267,'Material category'!B:F,4,FALSE)*O2267</f>
        <v>#N/A</v>
      </c>
      <c r="T2267" s="6" t="e">
        <f t="shared" si="176"/>
        <v>#N/A</v>
      </c>
      <c r="U2267" s="6" t="e">
        <f t="shared" si="177"/>
        <v>#N/A</v>
      </c>
      <c r="V2267" s="2" t="e">
        <f>VLOOKUP($J2267,'Material category'!B:D,3,0)</f>
        <v>#N/A</v>
      </c>
      <c r="W2267" s="2" t="e">
        <f>VLOOKUP(G2267,'Cust Category'!A:C,3,0)</f>
        <v>#N/A</v>
      </c>
      <c r="X2267" s="2" t="e">
        <f>VLOOKUP(G2267,'Cust Category'!A:C,2,0)</f>
        <v>#N/A</v>
      </c>
      <c r="Y2267" s="31" t="e">
        <f t="shared" si="178"/>
        <v>#N/A</v>
      </c>
      <c r="Z2267" t="e">
        <f t="shared" si="179"/>
        <v>#N/A</v>
      </c>
    </row>
    <row r="2268" spans="14:26" hidden="1">
      <c r="N2268" s="2" t="e">
        <f>VLOOKUP($J2268,'Material category'!B:D,2,0)</f>
        <v>#N/A</v>
      </c>
      <c r="O2268" s="123" t="e">
        <f>VLOOKUP(E2268,'Billing Type Category'!A:C,3,0)*$L2268</f>
        <v>#N/A</v>
      </c>
      <c r="P2268" s="123" t="e">
        <f>VLOOKUP($J2268,'Material category'!B:F,5,FALSE)*O2268</f>
        <v>#N/A</v>
      </c>
      <c r="Q2268" s="123" t="e">
        <f t="shared" si="175"/>
        <v>#N/A</v>
      </c>
      <c r="R2268" s="6" t="e">
        <f>VLOOKUP(E2268,'Billing Type Category'!A:C,3,0)*M2268</f>
        <v>#N/A</v>
      </c>
      <c r="S2268" s="6" t="e">
        <f>VLOOKUP($J2268,'Material category'!B:F,4,FALSE)*O2268</f>
        <v>#N/A</v>
      </c>
      <c r="T2268" s="6" t="e">
        <f t="shared" si="176"/>
        <v>#N/A</v>
      </c>
      <c r="U2268" s="6" t="e">
        <f t="shared" si="177"/>
        <v>#N/A</v>
      </c>
      <c r="V2268" s="2" t="e">
        <f>VLOOKUP($J2268,'Material category'!B:D,3,0)</f>
        <v>#N/A</v>
      </c>
      <c r="W2268" s="2" t="e">
        <f>VLOOKUP(G2268,'Cust Category'!A:C,3,0)</f>
        <v>#N/A</v>
      </c>
      <c r="X2268" s="2" t="e">
        <f>VLOOKUP(G2268,'Cust Category'!A:C,2,0)</f>
        <v>#N/A</v>
      </c>
      <c r="Y2268" s="31" t="e">
        <f t="shared" si="178"/>
        <v>#N/A</v>
      </c>
      <c r="Z2268" t="e">
        <f t="shared" si="179"/>
        <v>#N/A</v>
      </c>
    </row>
    <row r="2269" spans="14:26" hidden="1">
      <c r="N2269" s="2" t="e">
        <f>VLOOKUP($J2269,'Material category'!B:D,2,0)</f>
        <v>#N/A</v>
      </c>
      <c r="O2269" s="123" t="e">
        <f>VLOOKUP(E2269,'Billing Type Category'!A:C,3,0)*$L2269</f>
        <v>#N/A</v>
      </c>
      <c r="P2269" s="123" t="e">
        <f>VLOOKUP($J2269,'Material category'!B:F,5,FALSE)*O2269</f>
        <v>#N/A</v>
      </c>
      <c r="Q2269" s="123" t="e">
        <f t="shared" si="175"/>
        <v>#N/A</v>
      </c>
      <c r="R2269" s="6" t="e">
        <f>VLOOKUP(E2269,'Billing Type Category'!A:C,3,0)*M2269</f>
        <v>#N/A</v>
      </c>
      <c r="S2269" s="6" t="e">
        <f>VLOOKUP($J2269,'Material category'!B:F,4,FALSE)*O2269</f>
        <v>#N/A</v>
      </c>
      <c r="T2269" s="6" t="e">
        <f t="shared" si="176"/>
        <v>#N/A</v>
      </c>
      <c r="U2269" s="6" t="e">
        <f t="shared" si="177"/>
        <v>#N/A</v>
      </c>
      <c r="V2269" s="2" t="e">
        <f>VLOOKUP($J2269,'Material category'!B:D,3,0)</f>
        <v>#N/A</v>
      </c>
      <c r="W2269" s="2" t="e">
        <f>VLOOKUP(G2269,'Cust Category'!A:C,3,0)</f>
        <v>#N/A</v>
      </c>
      <c r="X2269" s="2" t="e">
        <f>VLOOKUP(G2269,'Cust Category'!A:C,2,0)</f>
        <v>#N/A</v>
      </c>
      <c r="Y2269" s="31" t="e">
        <f t="shared" si="178"/>
        <v>#N/A</v>
      </c>
      <c r="Z2269" t="e">
        <f t="shared" si="179"/>
        <v>#N/A</v>
      </c>
    </row>
    <row r="2270" spans="14:26" hidden="1">
      <c r="N2270" s="2" t="e">
        <f>VLOOKUP($J2270,'Material category'!B:D,2,0)</f>
        <v>#N/A</v>
      </c>
      <c r="O2270" s="123" t="e">
        <f>VLOOKUP(E2270,'Billing Type Category'!A:C,3,0)*$L2270</f>
        <v>#N/A</v>
      </c>
      <c r="P2270" s="123" t="e">
        <f>VLOOKUP($J2270,'Material category'!B:F,5,FALSE)*O2270</f>
        <v>#N/A</v>
      </c>
      <c r="Q2270" s="123" t="e">
        <f t="shared" si="175"/>
        <v>#N/A</v>
      </c>
      <c r="R2270" s="6" t="e">
        <f>VLOOKUP(E2270,'Billing Type Category'!A:C,3,0)*M2270</f>
        <v>#N/A</v>
      </c>
      <c r="S2270" s="6" t="e">
        <f>VLOOKUP($J2270,'Material category'!B:F,4,FALSE)*O2270</f>
        <v>#N/A</v>
      </c>
      <c r="T2270" s="6" t="e">
        <f t="shared" si="176"/>
        <v>#N/A</v>
      </c>
      <c r="U2270" s="6" t="e">
        <f t="shared" si="177"/>
        <v>#N/A</v>
      </c>
      <c r="V2270" s="2" t="e">
        <f>VLOOKUP($J2270,'Material category'!B:D,3,0)</f>
        <v>#N/A</v>
      </c>
      <c r="W2270" s="2" t="e">
        <f>VLOOKUP(G2270,'Cust Category'!A:C,3,0)</f>
        <v>#N/A</v>
      </c>
      <c r="X2270" s="2" t="e">
        <f>VLOOKUP(G2270,'Cust Category'!A:C,2,0)</f>
        <v>#N/A</v>
      </c>
      <c r="Y2270" s="31" t="e">
        <f t="shared" si="178"/>
        <v>#N/A</v>
      </c>
      <c r="Z2270" t="e">
        <f t="shared" si="179"/>
        <v>#N/A</v>
      </c>
    </row>
    <row r="2271" spans="14:26" hidden="1">
      <c r="N2271" s="2" t="e">
        <f>VLOOKUP($J2271,'Material category'!B:D,2,0)</f>
        <v>#N/A</v>
      </c>
      <c r="O2271" s="123" t="e">
        <f>VLOOKUP(E2271,'Billing Type Category'!A:C,3,0)*$L2271</f>
        <v>#N/A</v>
      </c>
      <c r="P2271" s="123" t="e">
        <f>VLOOKUP($J2271,'Material category'!B:F,5,FALSE)*O2271</f>
        <v>#N/A</v>
      </c>
      <c r="Q2271" s="123" t="e">
        <f t="shared" si="175"/>
        <v>#N/A</v>
      </c>
      <c r="R2271" s="6" t="e">
        <f>VLOOKUP(E2271,'Billing Type Category'!A:C,3,0)*M2271</f>
        <v>#N/A</v>
      </c>
      <c r="S2271" s="6" t="e">
        <f>VLOOKUP($J2271,'Material category'!B:F,4,FALSE)*O2271</f>
        <v>#N/A</v>
      </c>
      <c r="T2271" s="6" t="e">
        <f t="shared" si="176"/>
        <v>#N/A</v>
      </c>
      <c r="U2271" s="6" t="e">
        <f t="shared" si="177"/>
        <v>#N/A</v>
      </c>
      <c r="V2271" s="2" t="e">
        <f>VLOOKUP($J2271,'Material category'!B:D,3,0)</f>
        <v>#N/A</v>
      </c>
      <c r="W2271" s="2" t="e">
        <f>VLOOKUP(G2271,'Cust Category'!A:C,3,0)</f>
        <v>#N/A</v>
      </c>
      <c r="X2271" s="2" t="e">
        <f>VLOOKUP(G2271,'Cust Category'!A:C,2,0)</f>
        <v>#N/A</v>
      </c>
      <c r="Y2271" s="31" t="e">
        <f t="shared" si="178"/>
        <v>#N/A</v>
      </c>
      <c r="Z2271" t="e">
        <f t="shared" si="179"/>
        <v>#N/A</v>
      </c>
    </row>
    <row r="2272" spans="14:26" hidden="1">
      <c r="N2272" s="2" t="e">
        <f>VLOOKUP($J2272,'Material category'!B:D,2,0)</f>
        <v>#N/A</v>
      </c>
      <c r="O2272" s="123" t="e">
        <f>VLOOKUP(E2272,'Billing Type Category'!A:C,3,0)*$L2272</f>
        <v>#N/A</v>
      </c>
      <c r="P2272" s="123" t="e">
        <f>VLOOKUP($J2272,'Material category'!B:F,5,FALSE)*O2272</f>
        <v>#N/A</v>
      </c>
      <c r="Q2272" s="123" t="e">
        <f t="shared" si="175"/>
        <v>#N/A</v>
      </c>
      <c r="R2272" s="6" t="e">
        <f>VLOOKUP(E2272,'Billing Type Category'!A:C,3,0)*M2272</f>
        <v>#N/A</v>
      </c>
      <c r="S2272" s="6" t="e">
        <f>VLOOKUP($J2272,'Material category'!B:F,4,FALSE)*O2272</f>
        <v>#N/A</v>
      </c>
      <c r="T2272" s="6" t="e">
        <f t="shared" si="176"/>
        <v>#N/A</v>
      </c>
      <c r="U2272" s="6" t="e">
        <f t="shared" si="177"/>
        <v>#N/A</v>
      </c>
      <c r="V2272" s="2" t="e">
        <f>VLOOKUP($J2272,'Material category'!B:D,3,0)</f>
        <v>#N/A</v>
      </c>
      <c r="W2272" s="2" t="e">
        <f>VLOOKUP(G2272,'Cust Category'!A:C,3,0)</f>
        <v>#N/A</v>
      </c>
      <c r="X2272" s="2" t="e">
        <f>VLOOKUP(G2272,'Cust Category'!A:C,2,0)</f>
        <v>#N/A</v>
      </c>
      <c r="Y2272" s="31" t="e">
        <f t="shared" si="178"/>
        <v>#N/A</v>
      </c>
      <c r="Z2272" t="e">
        <f t="shared" si="179"/>
        <v>#N/A</v>
      </c>
    </row>
    <row r="2273" spans="14:26" hidden="1">
      <c r="N2273" s="2" t="e">
        <f>VLOOKUP($J2273,'Material category'!B:D,2,0)</f>
        <v>#N/A</v>
      </c>
      <c r="O2273" s="123" t="e">
        <f>VLOOKUP(E2273,'Billing Type Category'!A:C,3,0)*$L2273</f>
        <v>#N/A</v>
      </c>
      <c r="P2273" s="123" t="e">
        <f>VLOOKUP($J2273,'Material category'!B:F,5,FALSE)*O2273</f>
        <v>#N/A</v>
      </c>
      <c r="Q2273" s="123" t="e">
        <f t="shared" si="175"/>
        <v>#N/A</v>
      </c>
      <c r="R2273" s="6" t="e">
        <f>VLOOKUP(E2273,'Billing Type Category'!A:C,3,0)*M2273</f>
        <v>#N/A</v>
      </c>
      <c r="S2273" s="6" t="e">
        <f>VLOOKUP($J2273,'Material category'!B:F,4,FALSE)*O2273</f>
        <v>#N/A</v>
      </c>
      <c r="T2273" s="6" t="e">
        <f t="shared" si="176"/>
        <v>#N/A</v>
      </c>
      <c r="U2273" s="6" t="e">
        <f t="shared" si="177"/>
        <v>#N/A</v>
      </c>
      <c r="V2273" s="2" t="e">
        <f>VLOOKUP($J2273,'Material category'!B:D,3,0)</f>
        <v>#N/A</v>
      </c>
      <c r="W2273" s="2" t="e">
        <f>VLOOKUP(G2273,'Cust Category'!A:C,3,0)</f>
        <v>#N/A</v>
      </c>
      <c r="X2273" s="2" t="e">
        <f>VLOOKUP(G2273,'Cust Category'!A:C,2,0)</f>
        <v>#N/A</v>
      </c>
      <c r="Y2273" s="31" t="e">
        <f t="shared" si="178"/>
        <v>#N/A</v>
      </c>
      <c r="Z2273" t="e">
        <f t="shared" si="179"/>
        <v>#N/A</v>
      </c>
    </row>
    <row r="2274" spans="14:26" hidden="1">
      <c r="N2274" s="2" t="e">
        <f>VLOOKUP($J2274,'Material category'!B:D,2,0)</f>
        <v>#N/A</v>
      </c>
      <c r="O2274" s="123" t="e">
        <f>VLOOKUP(E2274,'Billing Type Category'!A:C,3,0)*$L2274</f>
        <v>#N/A</v>
      </c>
      <c r="P2274" s="123" t="e">
        <f>VLOOKUP($J2274,'Material category'!B:F,5,FALSE)*O2274</f>
        <v>#N/A</v>
      </c>
      <c r="Q2274" s="123" t="e">
        <f t="shared" si="175"/>
        <v>#N/A</v>
      </c>
      <c r="R2274" s="6" t="e">
        <f>VLOOKUP(E2274,'Billing Type Category'!A:C,3,0)*M2274</f>
        <v>#N/A</v>
      </c>
      <c r="S2274" s="6" t="e">
        <f>VLOOKUP($J2274,'Material category'!B:F,4,FALSE)*O2274</f>
        <v>#N/A</v>
      </c>
      <c r="T2274" s="6" t="e">
        <f t="shared" si="176"/>
        <v>#N/A</v>
      </c>
      <c r="U2274" s="6" t="e">
        <f t="shared" si="177"/>
        <v>#N/A</v>
      </c>
      <c r="V2274" s="2" t="e">
        <f>VLOOKUP($J2274,'Material category'!B:D,3,0)</f>
        <v>#N/A</v>
      </c>
      <c r="W2274" s="2" t="e">
        <f>VLOOKUP(G2274,'Cust Category'!A:C,3,0)</f>
        <v>#N/A</v>
      </c>
      <c r="X2274" s="2" t="e">
        <f>VLOOKUP(G2274,'Cust Category'!A:C,2,0)</f>
        <v>#N/A</v>
      </c>
      <c r="Y2274" s="31" t="e">
        <f t="shared" si="178"/>
        <v>#N/A</v>
      </c>
      <c r="Z2274" t="e">
        <f t="shared" si="179"/>
        <v>#N/A</v>
      </c>
    </row>
    <row r="2275" spans="14:26" hidden="1">
      <c r="N2275" s="2" t="e">
        <f>VLOOKUP($J2275,'Material category'!B:D,2,0)</f>
        <v>#N/A</v>
      </c>
      <c r="O2275" s="123" t="e">
        <f>VLOOKUP(E2275,'Billing Type Category'!A:C,3,0)*$L2275</f>
        <v>#N/A</v>
      </c>
      <c r="P2275" s="123" t="e">
        <f>VLOOKUP($J2275,'Material category'!B:F,5,FALSE)*O2275</f>
        <v>#N/A</v>
      </c>
      <c r="Q2275" s="123" t="e">
        <f t="shared" si="175"/>
        <v>#N/A</v>
      </c>
      <c r="R2275" s="6" t="e">
        <f>VLOOKUP(E2275,'Billing Type Category'!A:C,3,0)*M2275</f>
        <v>#N/A</v>
      </c>
      <c r="S2275" s="6" t="e">
        <f>VLOOKUP($J2275,'Material category'!B:F,4,FALSE)*O2275</f>
        <v>#N/A</v>
      </c>
      <c r="T2275" s="6" t="e">
        <f t="shared" si="176"/>
        <v>#N/A</v>
      </c>
      <c r="U2275" s="6" t="e">
        <f t="shared" si="177"/>
        <v>#N/A</v>
      </c>
      <c r="V2275" s="2" t="e">
        <f>VLOOKUP($J2275,'Material category'!B:D,3,0)</f>
        <v>#N/A</v>
      </c>
      <c r="W2275" s="2" t="e">
        <f>VLOOKUP(G2275,'Cust Category'!A:C,3,0)</f>
        <v>#N/A</v>
      </c>
      <c r="X2275" s="2" t="e">
        <f>VLOOKUP(G2275,'Cust Category'!A:C,2,0)</f>
        <v>#N/A</v>
      </c>
      <c r="Y2275" s="31" t="e">
        <f t="shared" si="178"/>
        <v>#N/A</v>
      </c>
      <c r="Z2275" t="e">
        <f t="shared" si="179"/>
        <v>#N/A</v>
      </c>
    </row>
    <row r="2276" spans="14:26" hidden="1">
      <c r="N2276" s="2" t="e">
        <f>VLOOKUP($J2276,'Material category'!B:D,2,0)</f>
        <v>#N/A</v>
      </c>
      <c r="O2276" s="123" t="e">
        <f>VLOOKUP(E2276,'Billing Type Category'!A:C,3,0)*$L2276</f>
        <v>#N/A</v>
      </c>
      <c r="P2276" s="123" t="e">
        <f>VLOOKUP($J2276,'Material category'!B:F,5,FALSE)*O2276</f>
        <v>#N/A</v>
      </c>
      <c r="Q2276" s="123" t="e">
        <f t="shared" si="175"/>
        <v>#N/A</v>
      </c>
      <c r="R2276" s="6" t="e">
        <f>VLOOKUP(E2276,'Billing Type Category'!A:C,3,0)*M2276</f>
        <v>#N/A</v>
      </c>
      <c r="S2276" s="6" t="e">
        <f>VLOOKUP($J2276,'Material category'!B:F,4,FALSE)*O2276</f>
        <v>#N/A</v>
      </c>
      <c r="T2276" s="6" t="e">
        <f t="shared" si="176"/>
        <v>#N/A</v>
      </c>
      <c r="U2276" s="6" t="e">
        <f t="shared" si="177"/>
        <v>#N/A</v>
      </c>
      <c r="V2276" s="2" t="e">
        <f>VLOOKUP($J2276,'Material category'!B:D,3,0)</f>
        <v>#N/A</v>
      </c>
      <c r="W2276" s="2" t="e">
        <f>VLOOKUP(G2276,'Cust Category'!A:C,3,0)</f>
        <v>#N/A</v>
      </c>
      <c r="X2276" s="2" t="e">
        <f>VLOOKUP(G2276,'Cust Category'!A:C,2,0)</f>
        <v>#N/A</v>
      </c>
      <c r="Y2276" s="31" t="e">
        <f t="shared" si="178"/>
        <v>#N/A</v>
      </c>
      <c r="Z2276" t="e">
        <f t="shared" si="179"/>
        <v>#N/A</v>
      </c>
    </row>
    <row r="2277" spans="14:26" hidden="1">
      <c r="N2277" s="2" t="e">
        <f>VLOOKUP($J2277,'Material category'!B:D,2,0)</f>
        <v>#N/A</v>
      </c>
      <c r="O2277" s="123" t="e">
        <f>VLOOKUP(E2277,'Billing Type Category'!A:C,3,0)*$L2277</f>
        <v>#N/A</v>
      </c>
      <c r="P2277" s="123" t="e">
        <f>VLOOKUP($J2277,'Material category'!B:F,5,FALSE)*O2277</f>
        <v>#N/A</v>
      </c>
      <c r="Q2277" s="123" t="e">
        <f t="shared" si="175"/>
        <v>#N/A</v>
      </c>
      <c r="R2277" s="6" t="e">
        <f>VLOOKUP(E2277,'Billing Type Category'!A:C,3,0)*M2277</f>
        <v>#N/A</v>
      </c>
      <c r="S2277" s="6" t="e">
        <f>VLOOKUP($J2277,'Material category'!B:F,4,FALSE)*O2277</f>
        <v>#N/A</v>
      </c>
      <c r="T2277" s="6" t="e">
        <f t="shared" si="176"/>
        <v>#N/A</v>
      </c>
      <c r="U2277" s="6" t="e">
        <f t="shared" si="177"/>
        <v>#N/A</v>
      </c>
      <c r="V2277" s="2" t="e">
        <f>VLOOKUP($J2277,'Material category'!B:D,3,0)</f>
        <v>#N/A</v>
      </c>
      <c r="W2277" s="2" t="e">
        <f>VLOOKUP(G2277,'Cust Category'!A:C,3,0)</f>
        <v>#N/A</v>
      </c>
      <c r="X2277" s="2" t="e">
        <f>VLOOKUP(G2277,'Cust Category'!A:C,2,0)</f>
        <v>#N/A</v>
      </c>
      <c r="Y2277" s="31" t="e">
        <f t="shared" si="178"/>
        <v>#N/A</v>
      </c>
      <c r="Z2277" t="e">
        <f t="shared" si="179"/>
        <v>#N/A</v>
      </c>
    </row>
    <row r="2278" spans="14:26" hidden="1">
      <c r="N2278" s="2" t="e">
        <f>VLOOKUP($J2278,'Material category'!B:D,2,0)</f>
        <v>#N/A</v>
      </c>
      <c r="O2278" s="123" t="e">
        <f>VLOOKUP(E2278,'Billing Type Category'!A:C,3,0)*$L2278</f>
        <v>#N/A</v>
      </c>
      <c r="P2278" s="123" t="e">
        <f>VLOOKUP($J2278,'Material category'!B:F,5,FALSE)*O2278</f>
        <v>#N/A</v>
      </c>
      <c r="Q2278" s="123" t="e">
        <f t="shared" si="175"/>
        <v>#N/A</v>
      </c>
      <c r="R2278" s="6" t="e">
        <f>VLOOKUP(E2278,'Billing Type Category'!A:C,3,0)*M2278</f>
        <v>#N/A</v>
      </c>
      <c r="S2278" s="6" t="e">
        <f>VLOOKUP($J2278,'Material category'!B:F,4,FALSE)*O2278</f>
        <v>#N/A</v>
      </c>
      <c r="T2278" s="6" t="e">
        <f t="shared" si="176"/>
        <v>#N/A</v>
      </c>
      <c r="U2278" s="6" t="e">
        <f t="shared" si="177"/>
        <v>#N/A</v>
      </c>
      <c r="V2278" s="2" t="e">
        <f>VLOOKUP($J2278,'Material category'!B:D,3,0)</f>
        <v>#N/A</v>
      </c>
      <c r="W2278" s="2" t="e">
        <f>VLOOKUP(G2278,'Cust Category'!A:C,3,0)</f>
        <v>#N/A</v>
      </c>
      <c r="X2278" s="2" t="e">
        <f>VLOOKUP(G2278,'Cust Category'!A:C,2,0)</f>
        <v>#N/A</v>
      </c>
      <c r="Y2278" s="31" t="e">
        <f t="shared" si="178"/>
        <v>#N/A</v>
      </c>
      <c r="Z2278" t="e">
        <f t="shared" si="179"/>
        <v>#N/A</v>
      </c>
    </row>
    <row r="2279" spans="14:26" hidden="1">
      <c r="N2279" s="2" t="e">
        <f>VLOOKUP($J2279,'Material category'!B:D,2,0)</f>
        <v>#N/A</v>
      </c>
      <c r="O2279" s="123" t="e">
        <f>VLOOKUP(E2279,'Billing Type Category'!A:C,3,0)*$L2279</f>
        <v>#N/A</v>
      </c>
      <c r="P2279" s="123" t="e">
        <f>VLOOKUP($J2279,'Material category'!B:F,5,FALSE)*O2279</f>
        <v>#N/A</v>
      </c>
      <c r="Q2279" s="123" t="e">
        <f t="shared" si="175"/>
        <v>#N/A</v>
      </c>
      <c r="R2279" s="6" t="e">
        <f>VLOOKUP(E2279,'Billing Type Category'!A:C,3,0)*M2279</f>
        <v>#N/A</v>
      </c>
      <c r="S2279" s="6" t="e">
        <f>VLOOKUP($J2279,'Material category'!B:F,4,FALSE)*O2279</f>
        <v>#N/A</v>
      </c>
      <c r="T2279" s="6" t="e">
        <f t="shared" si="176"/>
        <v>#N/A</v>
      </c>
      <c r="U2279" s="6" t="e">
        <f t="shared" si="177"/>
        <v>#N/A</v>
      </c>
      <c r="V2279" s="2" t="e">
        <f>VLOOKUP($J2279,'Material category'!B:D,3,0)</f>
        <v>#N/A</v>
      </c>
      <c r="W2279" s="2" t="e">
        <f>VLOOKUP(G2279,'Cust Category'!A:C,3,0)</f>
        <v>#N/A</v>
      </c>
      <c r="X2279" s="2" t="e">
        <f>VLOOKUP(G2279,'Cust Category'!A:C,2,0)</f>
        <v>#N/A</v>
      </c>
      <c r="Y2279" s="31" t="e">
        <f t="shared" si="178"/>
        <v>#N/A</v>
      </c>
      <c r="Z2279" t="e">
        <f t="shared" si="179"/>
        <v>#N/A</v>
      </c>
    </row>
    <row r="2280" spans="14:26" hidden="1">
      <c r="N2280" s="2" t="e">
        <f>VLOOKUP($J2280,'Material category'!B:D,2,0)</f>
        <v>#N/A</v>
      </c>
      <c r="O2280" s="123" t="e">
        <f>VLOOKUP(E2280,'Billing Type Category'!A:C,3,0)*$L2280</f>
        <v>#N/A</v>
      </c>
      <c r="P2280" s="123" t="e">
        <f>VLOOKUP($J2280,'Material category'!B:F,5,FALSE)*O2280</f>
        <v>#N/A</v>
      </c>
      <c r="Q2280" s="123" t="e">
        <f t="shared" si="175"/>
        <v>#N/A</v>
      </c>
      <c r="R2280" s="6" t="e">
        <f>VLOOKUP(E2280,'Billing Type Category'!A:C,3,0)*M2280</f>
        <v>#N/A</v>
      </c>
      <c r="S2280" s="6" t="e">
        <f>VLOOKUP($J2280,'Material category'!B:F,4,FALSE)*O2280</f>
        <v>#N/A</v>
      </c>
      <c r="T2280" s="6" t="e">
        <f t="shared" si="176"/>
        <v>#N/A</v>
      </c>
      <c r="U2280" s="6" t="e">
        <f t="shared" si="177"/>
        <v>#N/A</v>
      </c>
      <c r="V2280" s="2" t="e">
        <f>VLOOKUP($J2280,'Material category'!B:D,3,0)</f>
        <v>#N/A</v>
      </c>
      <c r="W2280" s="2" t="e">
        <f>VLOOKUP(G2280,'Cust Category'!A:C,3,0)</f>
        <v>#N/A</v>
      </c>
      <c r="X2280" s="2" t="e">
        <f>VLOOKUP(G2280,'Cust Category'!A:C,2,0)</f>
        <v>#N/A</v>
      </c>
      <c r="Y2280" s="31" t="e">
        <f t="shared" si="178"/>
        <v>#N/A</v>
      </c>
      <c r="Z2280" t="e">
        <f t="shared" si="179"/>
        <v>#N/A</v>
      </c>
    </row>
    <row r="2281" spans="14:26" hidden="1">
      <c r="N2281" s="2" t="e">
        <f>VLOOKUP($J2281,'Material category'!B:D,2,0)</f>
        <v>#N/A</v>
      </c>
      <c r="O2281" s="123" t="e">
        <f>VLOOKUP(E2281,'Billing Type Category'!A:C,3,0)*$L2281</f>
        <v>#N/A</v>
      </c>
      <c r="P2281" s="123" t="e">
        <f>VLOOKUP($J2281,'Material category'!B:F,5,FALSE)*O2281</f>
        <v>#N/A</v>
      </c>
      <c r="Q2281" s="123" t="e">
        <f t="shared" si="175"/>
        <v>#N/A</v>
      </c>
      <c r="R2281" s="6" t="e">
        <f>VLOOKUP(E2281,'Billing Type Category'!A:C,3,0)*M2281</f>
        <v>#N/A</v>
      </c>
      <c r="S2281" s="6" t="e">
        <f>VLOOKUP($J2281,'Material category'!B:F,4,FALSE)*O2281</f>
        <v>#N/A</v>
      </c>
      <c r="T2281" s="6" t="e">
        <f t="shared" si="176"/>
        <v>#N/A</v>
      </c>
      <c r="U2281" s="6" t="e">
        <f t="shared" si="177"/>
        <v>#N/A</v>
      </c>
      <c r="V2281" s="2" t="e">
        <f>VLOOKUP($J2281,'Material category'!B:D,3,0)</f>
        <v>#N/A</v>
      </c>
      <c r="W2281" s="2" t="e">
        <f>VLOOKUP(G2281,'Cust Category'!A:C,3,0)</f>
        <v>#N/A</v>
      </c>
      <c r="X2281" s="2" t="e">
        <f>VLOOKUP(G2281,'Cust Category'!A:C,2,0)</f>
        <v>#N/A</v>
      </c>
      <c r="Y2281" s="31" t="e">
        <f t="shared" si="178"/>
        <v>#N/A</v>
      </c>
      <c r="Z2281" t="e">
        <f t="shared" si="179"/>
        <v>#N/A</v>
      </c>
    </row>
    <row r="2282" spans="14:26" hidden="1">
      <c r="N2282" s="2" t="e">
        <f>VLOOKUP($J2282,'Material category'!B:D,2,0)</f>
        <v>#N/A</v>
      </c>
      <c r="O2282" s="123" t="e">
        <f>VLOOKUP(E2282,'Billing Type Category'!A:C,3,0)*$L2282</f>
        <v>#N/A</v>
      </c>
      <c r="P2282" s="123" t="e">
        <f>VLOOKUP($J2282,'Material category'!B:F,5,FALSE)*O2282</f>
        <v>#N/A</v>
      </c>
      <c r="Q2282" s="123" t="e">
        <f t="shared" si="175"/>
        <v>#N/A</v>
      </c>
      <c r="R2282" s="6" t="e">
        <f>VLOOKUP(E2282,'Billing Type Category'!A:C,3,0)*M2282</f>
        <v>#N/A</v>
      </c>
      <c r="S2282" s="6" t="e">
        <f>VLOOKUP($J2282,'Material category'!B:F,4,FALSE)*O2282</f>
        <v>#N/A</v>
      </c>
      <c r="T2282" s="6" t="e">
        <f t="shared" si="176"/>
        <v>#N/A</v>
      </c>
      <c r="U2282" s="6" t="e">
        <f t="shared" si="177"/>
        <v>#N/A</v>
      </c>
      <c r="V2282" s="2" t="e">
        <f>VLOOKUP($J2282,'Material category'!B:D,3,0)</f>
        <v>#N/A</v>
      </c>
      <c r="W2282" s="2" t="e">
        <f>VLOOKUP(G2282,'Cust Category'!A:C,3,0)</f>
        <v>#N/A</v>
      </c>
      <c r="X2282" s="2" t="e">
        <f>VLOOKUP(G2282,'Cust Category'!A:C,2,0)</f>
        <v>#N/A</v>
      </c>
      <c r="Y2282" s="31" t="e">
        <f t="shared" si="178"/>
        <v>#N/A</v>
      </c>
      <c r="Z2282" t="e">
        <f t="shared" si="179"/>
        <v>#N/A</v>
      </c>
    </row>
    <row r="2283" spans="14:26" hidden="1">
      <c r="N2283" s="2" t="e">
        <f>VLOOKUP($J2283,'Material category'!B:D,2,0)</f>
        <v>#N/A</v>
      </c>
      <c r="O2283" s="123" t="e">
        <f>VLOOKUP(E2283,'Billing Type Category'!A:C,3,0)*$L2283</f>
        <v>#N/A</v>
      </c>
      <c r="P2283" s="123" t="e">
        <f>VLOOKUP($J2283,'Material category'!B:F,5,FALSE)*O2283</f>
        <v>#N/A</v>
      </c>
      <c r="Q2283" s="123" t="e">
        <f t="shared" si="175"/>
        <v>#N/A</v>
      </c>
      <c r="R2283" s="6" t="e">
        <f>VLOOKUP(E2283,'Billing Type Category'!A:C,3,0)*M2283</f>
        <v>#N/A</v>
      </c>
      <c r="S2283" s="6" t="e">
        <f>VLOOKUP($J2283,'Material category'!B:F,4,FALSE)*O2283</f>
        <v>#N/A</v>
      </c>
      <c r="T2283" s="6" t="e">
        <f t="shared" si="176"/>
        <v>#N/A</v>
      </c>
      <c r="U2283" s="6" t="e">
        <f t="shared" si="177"/>
        <v>#N/A</v>
      </c>
      <c r="V2283" s="2" t="e">
        <f>VLOOKUP($J2283,'Material category'!B:D,3,0)</f>
        <v>#N/A</v>
      </c>
      <c r="W2283" s="2" t="e">
        <f>VLOOKUP(G2283,'Cust Category'!A:C,3,0)</f>
        <v>#N/A</v>
      </c>
      <c r="X2283" s="2" t="e">
        <f>VLOOKUP(G2283,'Cust Category'!A:C,2,0)</f>
        <v>#N/A</v>
      </c>
      <c r="Y2283" s="31" t="e">
        <f t="shared" si="178"/>
        <v>#N/A</v>
      </c>
      <c r="Z2283" t="e">
        <f t="shared" si="179"/>
        <v>#N/A</v>
      </c>
    </row>
    <row r="2284" spans="14:26" hidden="1">
      <c r="N2284" s="2" t="e">
        <f>VLOOKUP($J2284,'Material category'!B:D,2,0)</f>
        <v>#N/A</v>
      </c>
      <c r="O2284" s="123" t="e">
        <f>VLOOKUP(E2284,'Billing Type Category'!A:C,3,0)*$L2284</f>
        <v>#N/A</v>
      </c>
      <c r="P2284" s="123" t="e">
        <f>VLOOKUP($J2284,'Material category'!B:F,5,FALSE)*O2284</f>
        <v>#N/A</v>
      </c>
      <c r="Q2284" s="123" t="e">
        <f t="shared" si="175"/>
        <v>#N/A</v>
      </c>
      <c r="R2284" s="6" t="e">
        <f>VLOOKUP(E2284,'Billing Type Category'!A:C,3,0)*M2284</f>
        <v>#N/A</v>
      </c>
      <c r="S2284" s="6" t="e">
        <f>VLOOKUP($J2284,'Material category'!B:F,4,FALSE)*O2284</f>
        <v>#N/A</v>
      </c>
      <c r="T2284" s="6" t="e">
        <f t="shared" si="176"/>
        <v>#N/A</v>
      </c>
      <c r="U2284" s="6" t="e">
        <f t="shared" si="177"/>
        <v>#N/A</v>
      </c>
      <c r="V2284" s="2" t="e">
        <f>VLOOKUP($J2284,'Material category'!B:D,3,0)</f>
        <v>#N/A</v>
      </c>
      <c r="W2284" s="2" t="e">
        <f>VLOOKUP(G2284,'Cust Category'!A:C,3,0)</f>
        <v>#N/A</v>
      </c>
      <c r="X2284" s="2" t="e">
        <f>VLOOKUP(G2284,'Cust Category'!A:C,2,0)</f>
        <v>#N/A</v>
      </c>
      <c r="Y2284" s="31" t="e">
        <f t="shared" si="178"/>
        <v>#N/A</v>
      </c>
      <c r="Z2284" t="e">
        <f t="shared" si="179"/>
        <v>#N/A</v>
      </c>
    </row>
    <row r="2285" spans="14:26" hidden="1">
      <c r="N2285" s="2" t="e">
        <f>VLOOKUP($J2285,'Material category'!B:D,2,0)</f>
        <v>#N/A</v>
      </c>
      <c r="O2285" s="123" t="e">
        <f>VLOOKUP(E2285,'Billing Type Category'!A:C,3,0)*$L2285</f>
        <v>#N/A</v>
      </c>
      <c r="P2285" s="123" t="e">
        <f>VLOOKUP($J2285,'Material category'!B:F,5,FALSE)*O2285</f>
        <v>#N/A</v>
      </c>
      <c r="Q2285" s="123" t="e">
        <f t="shared" si="175"/>
        <v>#N/A</v>
      </c>
      <c r="R2285" s="6" t="e">
        <f>VLOOKUP(E2285,'Billing Type Category'!A:C,3,0)*M2285</f>
        <v>#N/A</v>
      </c>
      <c r="S2285" s="6" t="e">
        <f>VLOOKUP($J2285,'Material category'!B:F,4,FALSE)*O2285</f>
        <v>#N/A</v>
      </c>
      <c r="T2285" s="6" t="e">
        <f t="shared" si="176"/>
        <v>#N/A</v>
      </c>
      <c r="U2285" s="6" t="e">
        <f t="shared" si="177"/>
        <v>#N/A</v>
      </c>
      <c r="V2285" s="2" t="e">
        <f>VLOOKUP($J2285,'Material category'!B:D,3,0)</f>
        <v>#N/A</v>
      </c>
      <c r="W2285" s="2" t="e">
        <f>VLOOKUP(G2285,'Cust Category'!A:C,3,0)</f>
        <v>#N/A</v>
      </c>
      <c r="X2285" s="2" t="e">
        <f>VLOOKUP(G2285,'Cust Category'!A:C,2,0)</f>
        <v>#N/A</v>
      </c>
      <c r="Y2285" s="31" t="e">
        <f t="shared" si="178"/>
        <v>#N/A</v>
      </c>
      <c r="Z2285" t="e">
        <f t="shared" si="179"/>
        <v>#N/A</v>
      </c>
    </row>
    <row r="2286" spans="14:26" hidden="1">
      <c r="N2286" s="2" t="e">
        <f>VLOOKUP($J2286,'Material category'!B:D,2,0)</f>
        <v>#N/A</v>
      </c>
      <c r="O2286" s="123" t="e">
        <f>VLOOKUP(E2286,'Billing Type Category'!A:C,3,0)*$L2286</f>
        <v>#N/A</v>
      </c>
      <c r="P2286" s="123" t="e">
        <f>VLOOKUP($J2286,'Material category'!B:F,5,FALSE)*O2286</f>
        <v>#N/A</v>
      </c>
      <c r="Q2286" s="123" t="e">
        <f t="shared" si="175"/>
        <v>#N/A</v>
      </c>
      <c r="R2286" s="6" t="e">
        <f>VLOOKUP(E2286,'Billing Type Category'!A:C,3,0)*M2286</f>
        <v>#N/A</v>
      </c>
      <c r="S2286" s="6" t="e">
        <f>VLOOKUP($J2286,'Material category'!B:F,4,FALSE)*O2286</f>
        <v>#N/A</v>
      </c>
      <c r="T2286" s="6" t="e">
        <f t="shared" si="176"/>
        <v>#N/A</v>
      </c>
      <c r="U2286" s="6" t="e">
        <f t="shared" si="177"/>
        <v>#N/A</v>
      </c>
      <c r="V2286" s="2" t="e">
        <f>VLOOKUP($J2286,'Material category'!B:D,3,0)</f>
        <v>#N/A</v>
      </c>
      <c r="W2286" s="2" t="e">
        <f>VLOOKUP(G2286,'Cust Category'!A:C,3,0)</f>
        <v>#N/A</v>
      </c>
      <c r="X2286" s="2" t="e">
        <f>VLOOKUP(G2286,'Cust Category'!A:C,2,0)</f>
        <v>#N/A</v>
      </c>
      <c r="Y2286" s="31" t="e">
        <f t="shared" si="178"/>
        <v>#N/A</v>
      </c>
      <c r="Z2286" t="e">
        <f t="shared" si="179"/>
        <v>#N/A</v>
      </c>
    </row>
    <row r="2287" spans="14:26" hidden="1">
      <c r="N2287" s="2" t="e">
        <f>VLOOKUP($J2287,'Material category'!B:D,2,0)</f>
        <v>#N/A</v>
      </c>
      <c r="O2287" s="123" t="e">
        <f>VLOOKUP(E2287,'Billing Type Category'!A:C,3,0)*$L2287</f>
        <v>#N/A</v>
      </c>
      <c r="P2287" s="123" t="e">
        <f>VLOOKUP($J2287,'Material category'!B:F,5,FALSE)*O2287</f>
        <v>#N/A</v>
      </c>
      <c r="Q2287" s="123" t="e">
        <f t="shared" si="175"/>
        <v>#N/A</v>
      </c>
      <c r="R2287" s="6" t="e">
        <f>VLOOKUP(E2287,'Billing Type Category'!A:C,3,0)*M2287</f>
        <v>#N/A</v>
      </c>
      <c r="S2287" s="6" t="e">
        <f>VLOOKUP($J2287,'Material category'!B:F,4,FALSE)*O2287</f>
        <v>#N/A</v>
      </c>
      <c r="T2287" s="6" t="e">
        <f t="shared" si="176"/>
        <v>#N/A</v>
      </c>
      <c r="U2287" s="6" t="e">
        <f t="shared" si="177"/>
        <v>#N/A</v>
      </c>
      <c r="V2287" s="2" t="e">
        <f>VLOOKUP($J2287,'Material category'!B:D,3,0)</f>
        <v>#N/A</v>
      </c>
      <c r="W2287" s="2" t="e">
        <f>VLOOKUP(G2287,'Cust Category'!A:C,3,0)</f>
        <v>#N/A</v>
      </c>
      <c r="X2287" s="2" t="e">
        <f>VLOOKUP(G2287,'Cust Category'!A:C,2,0)</f>
        <v>#N/A</v>
      </c>
      <c r="Y2287" s="31" t="e">
        <f t="shared" si="178"/>
        <v>#N/A</v>
      </c>
      <c r="Z2287" t="e">
        <f t="shared" si="179"/>
        <v>#N/A</v>
      </c>
    </row>
    <row r="2288" spans="14:26" hidden="1">
      <c r="N2288" s="2" t="e">
        <f>VLOOKUP($J2288,'Material category'!B:D,2,0)</f>
        <v>#N/A</v>
      </c>
      <c r="O2288" s="123" t="e">
        <f>VLOOKUP(E2288,'Billing Type Category'!A:C,3,0)*$L2288</f>
        <v>#N/A</v>
      </c>
      <c r="P2288" s="123" t="e">
        <f>VLOOKUP($J2288,'Material category'!B:F,5,FALSE)*O2288</f>
        <v>#N/A</v>
      </c>
      <c r="Q2288" s="123" t="e">
        <f t="shared" si="175"/>
        <v>#N/A</v>
      </c>
      <c r="R2288" s="6" t="e">
        <f>VLOOKUP(E2288,'Billing Type Category'!A:C,3,0)*M2288</f>
        <v>#N/A</v>
      </c>
      <c r="S2288" s="6" t="e">
        <f>VLOOKUP($J2288,'Material category'!B:F,4,FALSE)*O2288</f>
        <v>#N/A</v>
      </c>
      <c r="T2288" s="6" t="e">
        <f t="shared" si="176"/>
        <v>#N/A</v>
      </c>
      <c r="U2288" s="6" t="e">
        <f t="shared" si="177"/>
        <v>#N/A</v>
      </c>
      <c r="V2288" s="2" t="e">
        <f>VLOOKUP($J2288,'Material category'!B:D,3,0)</f>
        <v>#N/A</v>
      </c>
      <c r="W2288" s="2" t="e">
        <f>VLOOKUP(G2288,'Cust Category'!A:C,3,0)</f>
        <v>#N/A</v>
      </c>
      <c r="X2288" s="2" t="e">
        <f>VLOOKUP(G2288,'Cust Category'!A:C,2,0)</f>
        <v>#N/A</v>
      </c>
      <c r="Y2288" s="31" t="e">
        <f t="shared" si="178"/>
        <v>#N/A</v>
      </c>
      <c r="Z2288" t="e">
        <f t="shared" si="179"/>
        <v>#N/A</v>
      </c>
    </row>
    <row r="2289" spans="14:26" hidden="1">
      <c r="N2289" s="2" t="e">
        <f>VLOOKUP($J2289,'Material category'!B:D,2,0)</f>
        <v>#N/A</v>
      </c>
      <c r="O2289" s="123" t="e">
        <f>VLOOKUP(E2289,'Billing Type Category'!A:C,3,0)*$L2289</f>
        <v>#N/A</v>
      </c>
      <c r="P2289" s="123" t="e">
        <f>VLOOKUP($J2289,'Material category'!B:F,5,FALSE)*O2289</f>
        <v>#N/A</v>
      </c>
      <c r="Q2289" s="123" t="e">
        <f t="shared" si="175"/>
        <v>#N/A</v>
      </c>
      <c r="R2289" s="6" t="e">
        <f>VLOOKUP(E2289,'Billing Type Category'!A:C,3,0)*M2289</f>
        <v>#N/A</v>
      </c>
      <c r="S2289" s="6" t="e">
        <f>VLOOKUP($J2289,'Material category'!B:F,4,FALSE)*O2289</f>
        <v>#N/A</v>
      </c>
      <c r="T2289" s="6" t="e">
        <f t="shared" si="176"/>
        <v>#N/A</v>
      </c>
      <c r="U2289" s="6" t="e">
        <f t="shared" si="177"/>
        <v>#N/A</v>
      </c>
      <c r="V2289" s="2" t="e">
        <f>VLOOKUP($J2289,'Material category'!B:D,3,0)</f>
        <v>#N/A</v>
      </c>
      <c r="W2289" s="2" t="e">
        <f>VLOOKUP(G2289,'Cust Category'!A:C,3,0)</f>
        <v>#N/A</v>
      </c>
      <c r="X2289" s="2" t="e">
        <f>VLOOKUP(G2289,'Cust Category'!A:C,2,0)</f>
        <v>#N/A</v>
      </c>
      <c r="Y2289" s="31" t="e">
        <f t="shared" si="178"/>
        <v>#N/A</v>
      </c>
      <c r="Z2289" t="e">
        <f t="shared" si="179"/>
        <v>#N/A</v>
      </c>
    </row>
    <row r="2290" spans="14:26" hidden="1">
      <c r="N2290" s="2" t="e">
        <f>VLOOKUP($J2290,'Material category'!B:D,2,0)</f>
        <v>#N/A</v>
      </c>
      <c r="O2290" s="123" t="e">
        <f>VLOOKUP(E2290,'Billing Type Category'!A:C,3,0)*$L2290</f>
        <v>#N/A</v>
      </c>
      <c r="P2290" s="123" t="e">
        <f>VLOOKUP($J2290,'Material category'!B:F,5,FALSE)*O2290</f>
        <v>#N/A</v>
      </c>
      <c r="Q2290" s="123" t="e">
        <f t="shared" si="175"/>
        <v>#N/A</v>
      </c>
      <c r="R2290" s="6" t="e">
        <f>VLOOKUP(E2290,'Billing Type Category'!A:C,3,0)*M2290</f>
        <v>#N/A</v>
      </c>
      <c r="S2290" s="6" t="e">
        <f>VLOOKUP($J2290,'Material category'!B:F,4,FALSE)*O2290</f>
        <v>#N/A</v>
      </c>
      <c r="T2290" s="6" t="e">
        <f t="shared" si="176"/>
        <v>#N/A</v>
      </c>
      <c r="U2290" s="6" t="e">
        <f t="shared" si="177"/>
        <v>#N/A</v>
      </c>
      <c r="V2290" s="2" t="e">
        <f>VLOOKUP($J2290,'Material category'!B:D,3,0)</f>
        <v>#N/A</v>
      </c>
      <c r="W2290" s="2" t="e">
        <f>VLOOKUP(G2290,'Cust Category'!A:C,3,0)</f>
        <v>#N/A</v>
      </c>
      <c r="X2290" s="2" t="e">
        <f>VLOOKUP(G2290,'Cust Category'!A:C,2,0)</f>
        <v>#N/A</v>
      </c>
      <c r="Y2290" s="31" t="e">
        <f t="shared" si="178"/>
        <v>#N/A</v>
      </c>
      <c r="Z2290" t="e">
        <f t="shared" si="179"/>
        <v>#N/A</v>
      </c>
    </row>
    <row r="2291" spans="14:26" hidden="1">
      <c r="N2291" s="2" t="e">
        <f>VLOOKUP($J2291,'Material category'!B:D,2,0)</f>
        <v>#N/A</v>
      </c>
      <c r="O2291" s="123" t="e">
        <f>VLOOKUP(E2291,'Billing Type Category'!A:C,3,0)*$L2291</f>
        <v>#N/A</v>
      </c>
      <c r="P2291" s="123" t="e">
        <f>VLOOKUP($J2291,'Material category'!B:F,5,FALSE)*O2291</f>
        <v>#N/A</v>
      </c>
      <c r="Q2291" s="123" t="e">
        <f t="shared" si="175"/>
        <v>#N/A</v>
      </c>
      <c r="R2291" s="6" t="e">
        <f>VLOOKUP(E2291,'Billing Type Category'!A:C,3,0)*M2291</f>
        <v>#N/A</v>
      </c>
      <c r="S2291" s="6" t="e">
        <f>VLOOKUP($J2291,'Material category'!B:F,4,FALSE)*O2291</f>
        <v>#N/A</v>
      </c>
      <c r="T2291" s="6" t="e">
        <f t="shared" si="176"/>
        <v>#N/A</v>
      </c>
      <c r="U2291" s="6" t="e">
        <f t="shared" si="177"/>
        <v>#N/A</v>
      </c>
      <c r="V2291" s="2" t="e">
        <f>VLOOKUP($J2291,'Material category'!B:D,3,0)</f>
        <v>#N/A</v>
      </c>
      <c r="W2291" s="2" t="e">
        <f>VLOOKUP(G2291,'Cust Category'!A:C,3,0)</f>
        <v>#N/A</v>
      </c>
      <c r="X2291" s="2" t="e">
        <f>VLOOKUP(G2291,'Cust Category'!A:C,2,0)</f>
        <v>#N/A</v>
      </c>
      <c r="Y2291" s="31" t="e">
        <f t="shared" si="178"/>
        <v>#N/A</v>
      </c>
      <c r="Z2291" t="e">
        <f t="shared" si="179"/>
        <v>#N/A</v>
      </c>
    </row>
    <row r="2292" spans="14:26" hidden="1">
      <c r="N2292" s="2" t="e">
        <f>VLOOKUP($J2292,'Material category'!B:D,2,0)</f>
        <v>#N/A</v>
      </c>
      <c r="O2292" s="123" t="e">
        <f>VLOOKUP(E2292,'Billing Type Category'!A:C,3,0)*$L2292</f>
        <v>#N/A</v>
      </c>
      <c r="P2292" s="123" t="e">
        <f>VLOOKUP($J2292,'Material category'!B:F,5,FALSE)*O2292</f>
        <v>#N/A</v>
      </c>
      <c r="Q2292" s="123" t="e">
        <f t="shared" si="175"/>
        <v>#N/A</v>
      </c>
      <c r="R2292" s="6" t="e">
        <f>VLOOKUP(E2292,'Billing Type Category'!A:C,3,0)*M2292</f>
        <v>#N/A</v>
      </c>
      <c r="S2292" s="6" t="e">
        <f>VLOOKUP($J2292,'Material category'!B:F,4,FALSE)*O2292</f>
        <v>#N/A</v>
      </c>
      <c r="T2292" s="6" t="e">
        <f t="shared" si="176"/>
        <v>#N/A</v>
      </c>
      <c r="U2292" s="6" t="e">
        <f t="shared" si="177"/>
        <v>#N/A</v>
      </c>
      <c r="V2292" s="2" t="e">
        <f>VLOOKUP($J2292,'Material category'!B:D,3,0)</f>
        <v>#N/A</v>
      </c>
      <c r="W2292" s="2" t="e">
        <f>VLOOKUP(G2292,'Cust Category'!A:C,3,0)</f>
        <v>#N/A</v>
      </c>
      <c r="X2292" s="2" t="e">
        <f>VLOOKUP(G2292,'Cust Category'!A:C,2,0)</f>
        <v>#N/A</v>
      </c>
      <c r="Y2292" s="31" t="e">
        <f t="shared" si="178"/>
        <v>#N/A</v>
      </c>
      <c r="Z2292" t="e">
        <f t="shared" si="179"/>
        <v>#N/A</v>
      </c>
    </row>
    <row r="2293" spans="14:26" hidden="1">
      <c r="N2293" s="2" t="e">
        <f>VLOOKUP($J2293,'Material category'!B:D,2,0)</f>
        <v>#N/A</v>
      </c>
      <c r="O2293" s="123" t="e">
        <f>VLOOKUP(E2293,'Billing Type Category'!A:C,3,0)*$L2293</f>
        <v>#N/A</v>
      </c>
      <c r="P2293" s="123" t="e">
        <f>VLOOKUP($J2293,'Material category'!B:F,5,FALSE)*O2293</f>
        <v>#N/A</v>
      </c>
      <c r="Q2293" s="123" t="e">
        <f t="shared" si="175"/>
        <v>#N/A</v>
      </c>
      <c r="R2293" s="6" t="e">
        <f>VLOOKUP(E2293,'Billing Type Category'!A:C,3,0)*M2293</f>
        <v>#N/A</v>
      </c>
      <c r="S2293" s="6" t="e">
        <f>VLOOKUP($J2293,'Material category'!B:F,4,FALSE)*O2293</f>
        <v>#N/A</v>
      </c>
      <c r="T2293" s="6" t="e">
        <f t="shared" si="176"/>
        <v>#N/A</v>
      </c>
      <c r="U2293" s="6" t="e">
        <f t="shared" si="177"/>
        <v>#N/A</v>
      </c>
      <c r="V2293" s="2" t="e">
        <f>VLOOKUP($J2293,'Material category'!B:D,3,0)</f>
        <v>#N/A</v>
      </c>
      <c r="W2293" s="2" t="e">
        <f>VLOOKUP(G2293,'Cust Category'!A:C,3,0)</f>
        <v>#N/A</v>
      </c>
      <c r="X2293" s="2" t="e">
        <f>VLOOKUP(G2293,'Cust Category'!A:C,2,0)</f>
        <v>#N/A</v>
      </c>
      <c r="Y2293" s="31" t="e">
        <f t="shared" si="178"/>
        <v>#N/A</v>
      </c>
      <c r="Z2293" t="e">
        <f t="shared" si="179"/>
        <v>#N/A</v>
      </c>
    </row>
    <row r="2294" spans="14:26" hidden="1">
      <c r="N2294" s="2" t="e">
        <f>VLOOKUP($J2294,'Material category'!B:D,2,0)</f>
        <v>#N/A</v>
      </c>
      <c r="O2294" s="123" t="e">
        <f>VLOOKUP(E2294,'Billing Type Category'!A:C,3,0)*$L2294</f>
        <v>#N/A</v>
      </c>
      <c r="P2294" s="123" t="e">
        <f>VLOOKUP($J2294,'Material category'!B:F,5,FALSE)*O2294</f>
        <v>#N/A</v>
      </c>
      <c r="Q2294" s="123" t="e">
        <f t="shared" si="175"/>
        <v>#N/A</v>
      </c>
      <c r="R2294" s="6" t="e">
        <f>VLOOKUP(E2294,'Billing Type Category'!A:C,3,0)*M2294</f>
        <v>#N/A</v>
      </c>
      <c r="S2294" s="6" t="e">
        <f>VLOOKUP($J2294,'Material category'!B:F,4,FALSE)*O2294</f>
        <v>#N/A</v>
      </c>
      <c r="T2294" s="6" t="e">
        <f t="shared" si="176"/>
        <v>#N/A</v>
      </c>
      <c r="U2294" s="6" t="e">
        <f t="shared" si="177"/>
        <v>#N/A</v>
      </c>
      <c r="V2294" s="2" t="e">
        <f>VLOOKUP($J2294,'Material category'!B:D,3,0)</f>
        <v>#N/A</v>
      </c>
      <c r="W2294" s="2" t="e">
        <f>VLOOKUP(G2294,'Cust Category'!A:C,3,0)</f>
        <v>#N/A</v>
      </c>
      <c r="X2294" s="2" t="e">
        <f>VLOOKUP(G2294,'Cust Category'!A:C,2,0)</f>
        <v>#N/A</v>
      </c>
      <c r="Y2294" s="31" t="e">
        <f t="shared" si="178"/>
        <v>#N/A</v>
      </c>
      <c r="Z2294" t="e">
        <f t="shared" si="179"/>
        <v>#N/A</v>
      </c>
    </row>
    <row r="2295" spans="14:26" hidden="1">
      <c r="N2295" s="2" t="e">
        <f>VLOOKUP($J2295,'Material category'!B:D,2,0)</f>
        <v>#N/A</v>
      </c>
      <c r="O2295" s="123" t="e">
        <f>VLOOKUP(E2295,'Billing Type Category'!A:C,3,0)*$L2295</f>
        <v>#N/A</v>
      </c>
      <c r="P2295" s="123" t="e">
        <f>VLOOKUP($J2295,'Material category'!B:F,5,FALSE)*O2295</f>
        <v>#N/A</v>
      </c>
      <c r="Q2295" s="123" t="e">
        <f t="shared" si="175"/>
        <v>#N/A</v>
      </c>
      <c r="R2295" s="6" t="e">
        <f>VLOOKUP(E2295,'Billing Type Category'!A:C,3,0)*M2295</f>
        <v>#N/A</v>
      </c>
      <c r="S2295" s="6" t="e">
        <f>VLOOKUP($J2295,'Material category'!B:F,4,FALSE)*O2295</f>
        <v>#N/A</v>
      </c>
      <c r="T2295" s="6" t="e">
        <f t="shared" si="176"/>
        <v>#N/A</v>
      </c>
      <c r="U2295" s="6" t="e">
        <f t="shared" si="177"/>
        <v>#N/A</v>
      </c>
      <c r="V2295" s="2" t="e">
        <f>VLOOKUP($J2295,'Material category'!B:D,3,0)</f>
        <v>#N/A</v>
      </c>
      <c r="W2295" s="2" t="e">
        <f>VLOOKUP(G2295,'Cust Category'!A:C,3,0)</f>
        <v>#N/A</v>
      </c>
      <c r="X2295" s="2" t="e">
        <f>VLOOKUP(G2295,'Cust Category'!A:C,2,0)</f>
        <v>#N/A</v>
      </c>
      <c r="Y2295" s="31" t="e">
        <f t="shared" si="178"/>
        <v>#N/A</v>
      </c>
      <c r="Z2295" t="e">
        <f t="shared" si="179"/>
        <v>#N/A</v>
      </c>
    </row>
    <row r="2296" spans="14:26" hidden="1">
      <c r="N2296" s="2" t="e">
        <f>VLOOKUP($J2296,'Material category'!B:D,2,0)</f>
        <v>#N/A</v>
      </c>
      <c r="O2296" s="123" t="e">
        <f>VLOOKUP(E2296,'Billing Type Category'!A:C,3,0)*$L2296</f>
        <v>#N/A</v>
      </c>
      <c r="P2296" s="123" t="e">
        <f>VLOOKUP($J2296,'Material category'!B:F,5,FALSE)*O2296</f>
        <v>#N/A</v>
      </c>
      <c r="Q2296" s="123" t="e">
        <f t="shared" si="175"/>
        <v>#N/A</v>
      </c>
      <c r="R2296" s="6" t="e">
        <f>VLOOKUP(E2296,'Billing Type Category'!A:C,3,0)*M2296</f>
        <v>#N/A</v>
      </c>
      <c r="S2296" s="6" t="e">
        <f>VLOOKUP($J2296,'Material category'!B:F,4,FALSE)*O2296</f>
        <v>#N/A</v>
      </c>
      <c r="T2296" s="6" t="e">
        <f t="shared" si="176"/>
        <v>#N/A</v>
      </c>
      <c r="U2296" s="6" t="e">
        <f t="shared" si="177"/>
        <v>#N/A</v>
      </c>
      <c r="V2296" s="2" t="e">
        <f>VLOOKUP($J2296,'Material category'!B:D,3,0)</f>
        <v>#N/A</v>
      </c>
      <c r="W2296" s="2" t="e">
        <f>VLOOKUP(G2296,'Cust Category'!A:C,3,0)</f>
        <v>#N/A</v>
      </c>
      <c r="X2296" s="2" t="e">
        <f>VLOOKUP(G2296,'Cust Category'!A:C,2,0)</f>
        <v>#N/A</v>
      </c>
      <c r="Y2296" s="31" t="e">
        <f t="shared" si="178"/>
        <v>#N/A</v>
      </c>
      <c r="Z2296" t="e">
        <f t="shared" si="179"/>
        <v>#N/A</v>
      </c>
    </row>
    <row r="2297" spans="14:26" hidden="1">
      <c r="N2297" s="2" t="e">
        <f>VLOOKUP($J2297,'Material category'!B:D,2,0)</f>
        <v>#N/A</v>
      </c>
      <c r="O2297" s="123" t="e">
        <f>VLOOKUP(E2297,'Billing Type Category'!A:C,3,0)*$L2297</f>
        <v>#N/A</v>
      </c>
      <c r="P2297" s="123" t="e">
        <f>VLOOKUP($J2297,'Material category'!B:F,5,FALSE)*O2297</f>
        <v>#N/A</v>
      </c>
      <c r="Q2297" s="123" t="e">
        <f t="shared" si="175"/>
        <v>#N/A</v>
      </c>
      <c r="R2297" s="6" t="e">
        <f>VLOOKUP(E2297,'Billing Type Category'!A:C,3,0)*M2297</f>
        <v>#N/A</v>
      </c>
      <c r="S2297" s="6" t="e">
        <f>VLOOKUP($J2297,'Material category'!B:F,4,FALSE)*O2297</f>
        <v>#N/A</v>
      </c>
      <c r="T2297" s="6" t="e">
        <f t="shared" si="176"/>
        <v>#N/A</v>
      </c>
      <c r="U2297" s="6" t="e">
        <f t="shared" si="177"/>
        <v>#N/A</v>
      </c>
      <c r="V2297" s="2" t="e">
        <f>VLOOKUP($J2297,'Material category'!B:D,3,0)</f>
        <v>#N/A</v>
      </c>
      <c r="W2297" s="2" t="e">
        <f>VLOOKUP(G2297,'Cust Category'!A:C,3,0)</f>
        <v>#N/A</v>
      </c>
      <c r="X2297" s="2" t="e">
        <f>VLOOKUP(G2297,'Cust Category'!A:C,2,0)</f>
        <v>#N/A</v>
      </c>
      <c r="Y2297" s="31" t="e">
        <f t="shared" si="178"/>
        <v>#N/A</v>
      </c>
      <c r="Z2297" t="e">
        <f t="shared" si="179"/>
        <v>#N/A</v>
      </c>
    </row>
    <row r="2298" spans="14:26" hidden="1">
      <c r="N2298" s="2" t="e">
        <f>VLOOKUP($J2298,'Material category'!B:D,2,0)</f>
        <v>#N/A</v>
      </c>
      <c r="O2298" s="123" t="e">
        <f>VLOOKUP(E2298,'Billing Type Category'!A:C,3,0)*$L2298</f>
        <v>#N/A</v>
      </c>
      <c r="P2298" s="123" t="e">
        <f>VLOOKUP($J2298,'Material category'!B:F,5,FALSE)*O2298</f>
        <v>#N/A</v>
      </c>
      <c r="Q2298" s="123" t="e">
        <f t="shared" si="175"/>
        <v>#N/A</v>
      </c>
      <c r="R2298" s="6" t="e">
        <f>VLOOKUP(E2298,'Billing Type Category'!A:C,3,0)*M2298</f>
        <v>#N/A</v>
      </c>
      <c r="S2298" s="6" t="e">
        <f>VLOOKUP($J2298,'Material category'!B:F,4,FALSE)*O2298</f>
        <v>#N/A</v>
      </c>
      <c r="T2298" s="6" t="e">
        <f t="shared" si="176"/>
        <v>#N/A</v>
      </c>
      <c r="U2298" s="6" t="e">
        <f t="shared" si="177"/>
        <v>#N/A</v>
      </c>
      <c r="V2298" s="2" t="e">
        <f>VLOOKUP($J2298,'Material category'!B:D,3,0)</f>
        <v>#N/A</v>
      </c>
      <c r="W2298" s="2" t="e">
        <f>VLOOKUP(G2298,'Cust Category'!A:C,3,0)</f>
        <v>#N/A</v>
      </c>
      <c r="X2298" s="2" t="e">
        <f>VLOOKUP(G2298,'Cust Category'!A:C,2,0)</f>
        <v>#N/A</v>
      </c>
      <c r="Y2298" s="31" t="e">
        <f t="shared" si="178"/>
        <v>#N/A</v>
      </c>
      <c r="Z2298" t="e">
        <f t="shared" si="179"/>
        <v>#N/A</v>
      </c>
    </row>
    <row r="2299" spans="14:26" hidden="1">
      <c r="N2299" s="2" t="e">
        <f>VLOOKUP($J2299,'Material category'!B:D,2,0)</f>
        <v>#N/A</v>
      </c>
      <c r="O2299" s="123" t="e">
        <f>VLOOKUP(E2299,'Billing Type Category'!A:C,3,0)*$L2299</f>
        <v>#N/A</v>
      </c>
      <c r="P2299" s="123" t="e">
        <f>VLOOKUP($J2299,'Material category'!B:F,5,FALSE)*O2299</f>
        <v>#N/A</v>
      </c>
      <c r="Q2299" s="123" t="e">
        <f t="shared" si="175"/>
        <v>#N/A</v>
      </c>
      <c r="R2299" s="6" t="e">
        <f>VLOOKUP(E2299,'Billing Type Category'!A:C,3,0)*M2299</f>
        <v>#N/A</v>
      </c>
      <c r="S2299" s="6" t="e">
        <f>VLOOKUP($J2299,'Material category'!B:F,4,FALSE)*O2299</f>
        <v>#N/A</v>
      </c>
      <c r="T2299" s="6" t="e">
        <f t="shared" si="176"/>
        <v>#N/A</v>
      </c>
      <c r="U2299" s="6" t="e">
        <f t="shared" si="177"/>
        <v>#N/A</v>
      </c>
      <c r="V2299" s="2" t="e">
        <f>VLOOKUP($J2299,'Material category'!B:D,3,0)</f>
        <v>#N/A</v>
      </c>
      <c r="W2299" s="2" t="e">
        <f>VLOOKUP(G2299,'Cust Category'!A:C,3,0)</f>
        <v>#N/A</v>
      </c>
      <c r="X2299" s="2" t="e">
        <f>VLOOKUP(G2299,'Cust Category'!A:C,2,0)</f>
        <v>#N/A</v>
      </c>
      <c r="Y2299" s="31" t="e">
        <f t="shared" si="178"/>
        <v>#N/A</v>
      </c>
      <c r="Z2299" t="e">
        <f t="shared" si="179"/>
        <v>#N/A</v>
      </c>
    </row>
    <row r="2300" spans="14:26" hidden="1">
      <c r="N2300" s="2" t="e">
        <f>VLOOKUP($J2300,'Material category'!B:D,2,0)</f>
        <v>#N/A</v>
      </c>
      <c r="O2300" s="123" t="e">
        <f>VLOOKUP(E2300,'Billing Type Category'!A:C,3,0)*$L2300</f>
        <v>#N/A</v>
      </c>
      <c r="P2300" s="123" t="e">
        <f>VLOOKUP($J2300,'Material category'!B:F,5,FALSE)*O2300</f>
        <v>#N/A</v>
      </c>
      <c r="Q2300" s="123" t="e">
        <f t="shared" si="175"/>
        <v>#N/A</v>
      </c>
      <c r="R2300" s="6" t="e">
        <f>VLOOKUP(E2300,'Billing Type Category'!A:C,3,0)*M2300</f>
        <v>#N/A</v>
      </c>
      <c r="S2300" s="6" t="e">
        <f>VLOOKUP($J2300,'Material category'!B:F,4,FALSE)*O2300</f>
        <v>#N/A</v>
      </c>
      <c r="T2300" s="6" t="e">
        <f t="shared" si="176"/>
        <v>#N/A</v>
      </c>
      <c r="U2300" s="6" t="e">
        <f t="shared" si="177"/>
        <v>#N/A</v>
      </c>
      <c r="V2300" s="2" t="e">
        <f>VLOOKUP($J2300,'Material category'!B:D,3,0)</f>
        <v>#N/A</v>
      </c>
      <c r="W2300" s="2" t="e">
        <f>VLOOKUP(G2300,'Cust Category'!A:C,3,0)</f>
        <v>#N/A</v>
      </c>
      <c r="X2300" s="2" t="e">
        <f>VLOOKUP(G2300,'Cust Category'!A:C,2,0)</f>
        <v>#N/A</v>
      </c>
      <c r="Y2300" s="31" t="e">
        <f t="shared" si="178"/>
        <v>#N/A</v>
      </c>
      <c r="Z2300" t="e">
        <f t="shared" si="179"/>
        <v>#N/A</v>
      </c>
    </row>
    <row r="2301" spans="14:26" hidden="1">
      <c r="N2301" s="2" t="e">
        <f>VLOOKUP($J2301,'Material category'!B:D,2,0)</f>
        <v>#N/A</v>
      </c>
      <c r="O2301" s="123" t="e">
        <f>VLOOKUP(E2301,'Billing Type Category'!A:C,3,0)*$L2301</f>
        <v>#N/A</v>
      </c>
      <c r="P2301" s="123" t="e">
        <f>VLOOKUP($J2301,'Material category'!B:F,5,FALSE)*O2301</f>
        <v>#N/A</v>
      </c>
      <c r="Q2301" s="123" t="e">
        <f t="shared" si="175"/>
        <v>#N/A</v>
      </c>
      <c r="R2301" s="6" t="e">
        <f>VLOOKUP(E2301,'Billing Type Category'!A:C,3,0)*M2301</f>
        <v>#N/A</v>
      </c>
      <c r="S2301" s="6" t="e">
        <f>VLOOKUP($J2301,'Material category'!B:F,4,FALSE)*O2301</f>
        <v>#N/A</v>
      </c>
      <c r="T2301" s="6" t="e">
        <f t="shared" si="176"/>
        <v>#N/A</v>
      </c>
      <c r="U2301" s="6" t="e">
        <f t="shared" si="177"/>
        <v>#N/A</v>
      </c>
      <c r="V2301" s="2" t="e">
        <f>VLOOKUP($J2301,'Material category'!B:D,3,0)</f>
        <v>#N/A</v>
      </c>
      <c r="W2301" s="2" t="e">
        <f>VLOOKUP(G2301,'Cust Category'!A:C,3,0)</f>
        <v>#N/A</v>
      </c>
      <c r="X2301" s="2" t="e">
        <f>VLOOKUP(G2301,'Cust Category'!A:C,2,0)</f>
        <v>#N/A</v>
      </c>
      <c r="Y2301" s="31" t="e">
        <f t="shared" si="178"/>
        <v>#N/A</v>
      </c>
      <c r="Z2301" t="e">
        <f t="shared" si="179"/>
        <v>#N/A</v>
      </c>
    </row>
    <row r="2302" spans="14:26" hidden="1">
      <c r="N2302" s="2" t="e">
        <f>VLOOKUP($J2302,'Material category'!B:D,2,0)</f>
        <v>#N/A</v>
      </c>
      <c r="O2302" s="123" t="e">
        <f>VLOOKUP(E2302,'Billing Type Category'!A:C,3,0)*$L2302</f>
        <v>#N/A</v>
      </c>
      <c r="P2302" s="123" t="e">
        <f>VLOOKUP($J2302,'Material category'!B:F,5,FALSE)*O2302</f>
        <v>#N/A</v>
      </c>
      <c r="Q2302" s="123" t="e">
        <f t="shared" si="175"/>
        <v>#N/A</v>
      </c>
      <c r="R2302" s="6" t="e">
        <f>VLOOKUP(E2302,'Billing Type Category'!A:C,3,0)*M2302</f>
        <v>#N/A</v>
      </c>
      <c r="S2302" s="6" t="e">
        <f>VLOOKUP($J2302,'Material category'!B:F,4,FALSE)*O2302</f>
        <v>#N/A</v>
      </c>
      <c r="T2302" s="6" t="e">
        <f t="shared" si="176"/>
        <v>#N/A</v>
      </c>
      <c r="U2302" s="6" t="e">
        <f t="shared" si="177"/>
        <v>#N/A</v>
      </c>
      <c r="V2302" s="2" t="e">
        <f>VLOOKUP($J2302,'Material category'!B:D,3,0)</f>
        <v>#N/A</v>
      </c>
      <c r="W2302" s="2" t="e">
        <f>VLOOKUP(G2302,'Cust Category'!A:C,3,0)</f>
        <v>#N/A</v>
      </c>
      <c r="X2302" s="2" t="e">
        <f>VLOOKUP(G2302,'Cust Category'!A:C,2,0)</f>
        <v>#N/A</v>
      </c>
      <c r="Y2302" s="31" t="e">
        <f t="shared" si="178"/>
        <v>#N/A</v>
      </c>
      <c r="Z2302" t="e">
        <f t="shared" si="179"/>
        <v>#N/A</v>
      </c>
    </row>
    <row r="2303" spans="14:26" hidden="1">
      <c r="N2303" s="2" t="e">
        <f>VLOOKUP($J2303,'Material category'!B:D,2,0)</f>
        <v>#N/A</v>
      </c>
      <c r="O2303" s="123" t="e">
        <f>VLOOKUP(E2303,'Billing Type Category'!A:C,3,0)*$L2303</f>
        <v>#N/A</v>
      </c>
      <c r="P2303" s="123" t="e">
        <f>VLOOKUP($J2303,'Material category'!B:F,5,FALSE)*O2303</f>
        <v>#N/A</v>
      </c>
      <c r="Q2303" s="123" t="e">
        <f t="shared" si="175"/>
        <v>#N/A</v>
      </c>
      <c r="R2303" s="6" t="e">
        <f>VLOOKUP(E2303,'Billing Type Category'!A:C,3,0)*M2303</f>
        <v>#N/A</v>
      </c>
      <c r="S2303" s="6" t="e">
        <f>VLOOKUP($J2303,'Material category'!B:F,4,FALSE)*O2303</f>
        <v>#N/A</v>
      </c>
      <c r="T2303" s="6" t="e">
        <f t="shared" si="176"/>
        <v>#N/A</v>
      </c>
      <c r="U2303" s="6" t="e">
        <f t="shared" si="177"/>
        <v>#N/A</v>
      </c>
      <c r="V2303" s="2" t="e">
        <f>VLOOKUP($J2303,'Material category'!B:D,3,0)</f>
        <v>#N/A</v>
      </c>
      <c r="W2303" s="2" t="e">
        <f>VLOOKUP(G2303,'Cust Category'!A:C,3,0)</f>
        <v>#N/A</v>
      </c>
      <c r="X2303" s="2" t="e">
        <f>VLOOKUP(G2303,'Cust Category'!A:C,2,0)</f>
        <v>#N/A</v>
      </c>
      <c r="Y2303" s="31" t="e">
        <f t="shared" si="178"/>
        <v>#N/A</v>
      </c>
      <c r="Z2303" t="e">
        <f t="shared" si="179"/>
        <v>#N/A</v>
      </c>
    </row>
    <row r="2304" spans="14:26" hidden="1">
      <c r="N2304" s="2" t="e">
        <f>VLOOKUP($J2304,'Material category'!B:D,2,0)</f>
        <v>#N/A</v>
      </c>
      <c r="O2304" s="123" t="e">
        <f>VLOOKUP(E2304,'Billing Type Category'!A:C,3,0)*$L2304</f>
        <v>#N/A</v>
      </c>
      <c r="P2304" s="123" t="e">
        <f>VLOOKUP($J2304,'Material category'!B:F,5,FALSE)*O2304</f>
        <v>#N/A</v>
      </c>
      <c r="Q2304" s="123" t="e">
        <f t="shared" si="175"/>
        <v>#N/A</v>
      </c>
      <c r="R2304" s="6" t="e">
        <f>VLOOKUP(E2304,'Billing Type Category'!A:C,3,0)*M2304</f>
        <v>#N/A</v>
      </c>
      <c r="S2304" s="6" t="e">
        <f>VLOOKUP($J2304,'Material category'!B:F,4,FALSE)*O2304</f>
        <v>#N/A</v>
      </c>
      <c r="T2304" s="6" t="e">
        <f t="shared" si="176"/>
        <v>#N/A</v>
      </c>
      <c r="U2304" s="6" t="e">
        <f t="shared" si="177"/>
        <v>#N/A</v>
      </c>
      <c r="V2304" s="2" t="e">
        <f>VLOOKUP($J2304,'Material category'!B:D,3,0)</f>
        <v>#N/A</v>
      </c>
      <c r="W2304" s="2" t="e">
        <f>VLOOKUP(G2304,'Cust Category'!A:C,3,0)</f>
        <v>#N/A</v>
      </c>
      <c r="X2304" s="2" t="e">
        <f>VLOOKUP(G2304,'Cust Category'!A:C,2,0)</f>
        <v>#N/A</v>
      </c>
      <c r="Y2304" s="31" t="e">
        <f t="shared" si="178"/>
        <v>#N/A</v>
      </c>
      <c r="Z2304" t="e">
        <f t="shared" si="179"/>
        <v>#N/A</v>
      </c>
    </row>
    <row r="2305" spans="14:26" hidden="1">
      <c r="N2305" s="2" t="e">
        <f>VLOOKUP($J2305,'Material category'!B:D,2,0)</f>
        <v>#N/A</v>
      </c>
      <c r="O2305" s="123" t="e">
        <f>VLOOKUP(E2305,'Billing Type Category'!A:C,3,0)*$L2305</f>
        <v>#N/A</v>
      </c>
      <c r="P2305" s="123" t="e">
        <f>VLOOKUP($J2305,'Material category'!B:F,5,FALSE)*O2305</f>
        <v>#N/A</v>
      </c>
      <c r="Q2305" s="123" t="e">
        <f t="shared" si="175"/>
        <v>#N/A</v>
      </c>
      <c r="R2305" s="6" t="e">
        <f>VLOOKUP(E2305,'Billing Type Category'!A:C,3,0)*M2305</f>
        <v>#N/A</v>
      </c>
      <c r="S2305" s="6" t="e">
        <f>VLOOKUP($J2305,'Material category'!B:F,4,FALSE)*O2305</f>
        <v>#N/A</v>
      </c>
      <c r="T2305" s="6" t="e">
        <f t="shared" si="176"/>
        <v>#N/A</v>
      </c>
      <c r="U2305" s="6" t="e">
        <f t="shared" si="177"/>
        <v>#N/A</v>
      </c>
      <c r="V2305" s="2" t="e">
        <f>VLOOKUP($J2305,'Material category'!B:D,3,0)</f>
        <v>#N/A</v>
      </c>
      <c r="W2305" s="2" t="e">
        <f>VLOOKUP(G2305,'Cust Category'!A:C,3,0)</f>
        <v>#N/A</v>
      </c>
      <c r="X2305" s="2" t="e">
        <f>VLOOKUP(G2305,'Cust Category'!A:C,2,0)</f>
        <v>#N/A</v>
      </c>
      <c r="Y2305" s="31" t="e">
        <f t="shared" si="178"/>
        <v>#N/A</v>
      </c>
      <c r="Z2305" t="e">
        <f t="shared" si="179"/>
        <v>#N/A</v>
      </c>
    </row>
    <row r="2306" spans="14:26" hidden="1">
      <c r="N2306" s="2" t="e">
        <f>VLOOKUP($J2306,'Material category'!B:D,2,0)</f>
        <v>#N/A</v>
      </c>
      <c r="O2306" s="123" t="e">
        <f>VLOOKUP(E2306,'Billing Type Category'!A:C,3,0)*$L2306</f>
        <v>#N/A</v>
      </c>
      <c r="P2306" s="123" t="e">
        <f>VLOOKUP($J2306,'Material category'!B:F,5,FALSE)*O2306</f>
        <v>#N/A</v>
      </c>
      <c r="Q2306" s="123" t="e">
        <f t="shared" ref="Q2306:Q2315" si="180">P2306-R2306</f>
        <v>#N/A</v>
      </c>
      <c r="R2306" s="6" t="e">
        <f>VLOOKUP(E2306,'Billing Type Category'!A:C,3,0)*M2306</f>
        <v>#N/A</v>
      </c>
      <c r="S2306" s="6" t="e">
        <f>VLOOKUP($J2306,'Material category'!B:F,4,FALSE)*O2306</f>
        <v>#N/A</v>
      </c>
      <c r="T2306" s="6" t="e">
        <f t="shared" ref="T2306:T2315" si="181">S2306*7/107</f>
        <v>#N/A</v>
      </c>
      <c r="U2306" s="6" t="e">
        <f t="shared" ref="U2306:U2315" si="182">R2306+T2306</f>
        <v>#N/A</v>
      </c>
      <c r="V2306" s="2" t="e">
        <f>VLOOKUP($J2306,'Material category'!B:D,3,0)</f>
        <v>#N/A</v>
      </c>
      <c r="W2306" s="2" t="e">
        <f>VLOOKUP(G2306,'Cust Category'!A:C,3,0)</f>
        <v>#N/A</v>
      </c>
      <c r="X2306" s="2" t="e">
        <f>VLOOKUP(G2306,'Cust Category'!A:C,2,0)</f>
        <v>#N/A</v>
      </c>
      <c r="Y2306" s="31" t="e">
        <f t="shared" ref="Y2306:Y2369" si="183">P2306/O2306</f>
        <v>#N/A</v>
      </c>
      <c r="Z2306" t="e">
        <f t="shared" ref="Z2306:Z2369" si="184">S2306/O2306</f>
        <v>#N/A</v>
      </c>
    </row>
    <row r="2307" spans="14:26" hidden="1">
      <c r="N2307" s="2" t="e">
        <f>VLOOKUP($J2307,'Material category'!B:D,2,0)</f>
        <v>#N/A</v>
      </c>
      <c r="O2307" s="123" t="e">
        <f>VLOOKUP(E2307,'Billing Type Category'!A:C,3,0)*$L2307</f>
        <v>#N/A</v>
      </c>
      <c r="P2307" s="123" t="e">
        <f>VLOOKUP($J2307,'Material category'!B:F,5,FALSE)*O2307</f>
        <v>#N/A</v>
      </c>
      <c r="Q2307" s="123" t="e">
        <f t="shared" si="180"/>
        <v>#N/A</v>
      </c>
      <c r="R2307" s="6" t="e">
        <f>VLOOKUP(E2307,'Billing Type Category'!A:C,3,0)*M2307</f>
        <v>#N/A</v>
      </c>
      <c r="S2307" s="6" t="e">
        <f>VLOOKUP($J2307,'Material category'!B:F,4,FALSE)*O2307</f>
        <v>#N/A</v>
      </c>
      <c r="T2307" s="6" t="e">
        <f t="shared" si="181"/>
        <v>#N/A</v>
      </c>
      <c r="U2307" s="6" t="e">
        <f t="shared" si="182"/>
        <v>#N/A</v>
      </c>
      <c r="V2307" s="2" t="e">
        <f>VLOOKUP($J2307,'Material category'!B:D,3,0)</f>
        <v>#N/A</v>
      </c>
      <c r="W2307" s="2" t="e">
        <f>VLOOKUP(G2307,'Cust Category'!A:C,3,0)</f>
        <v>#N/A</v>
      </c>
      <c r="X2307" s="2" t="e">
        <f>VLOOKUP(G2307,'Cust Category'!A:C,2,0)</f>
        <v>#N/A</v>
      </c>
      <c r="Y2307" s="31" t="e">
        <f t="shared" si="183"/>
        <v>#N/A</v>
      </c>
      <c r="Z2307" t="e">
        <f t="shared" si="184"/>
        <v>#N/A</v>
      </c>
    </row>
    <row r="2308" spans="14:26" hidden="1">
      <c r="N2308" s="2" t="e">
        <f>VLOOKUP($J2308,'Material category'!B:D,2,0)</f>
        <v>#N/A</v>
      </c>
      <c r="O2308" s="123" t="e">
        <f>VLOOKUP(E2308,'Billing Type Category'!A:C,3,0)*$L2308</f>
        <v>#N/A</v>
      </c>
      <c r="P2308" s="123" t="e">
        <f>VLOOKUP($J2308,'Material category'!B:F,5,FALSE)*O2308</f>
        <v>#N/A</v>
      </c>
      <c r="Q2308" s="123" t="e">
        <f t="shared" si="180"/>
        <v>#N/A</v>
      </c>
      <c r="R2308" s="6" t="e">
        <f>VLOOKUP(E2308,'Billing Type Category'!A:C,3,0)*M2308</f>
        <v>#N/A</v>
      </c>
      <c r="S2308" s="6" t="e">
        <f>VLOOKUP($J2308,'Material category'!B:F,4,FALSE)*O2308</f>
        <v>#N/A</v>
      </c>
      <c r="T2308" s="6" t="e">
        <f t="shared" si="181"/>
        <v>#N/A</v>
      </c>
      <c r="U2308" s="6" t="e">
        <f t="shared" si="182"/>
        <v>#N/A</v>
      </c>
      <c r="V2308" s="2" t="e">
        <f>VLOOKUP($J2308,'Material category'!B:D,3,0)</f>
        <v>#N/A</v>
      </c>
      <c r="W2308" s="2" t="e">
        <f>VLOOKUP(G2308,'Cust Category'!A:C,3,0)</f>
        <v>#N/A</v>
      </c>
      <c r="X2308" s="2" t="e">
        <f>VLOOKUP(G2308,'Cust Category'!A:C,2,0)</f>
        <v>#N/A</v>
      </c>
      <c r="Y2308" s="31" t="e">
        <f t="shared" si="183"/>
        <v>#N/A</v>
      </c>
      <c r="Z2308" t="e">
        <f t="shared" si="184"/>
        <v>#N/A</v>
      </c>
    </row>
    <row r="2309" spans="14:26" hidden="1">
      <c r="N2309" s="2" t="e">
        <f>VLOOKUP($J2309,'Material category'!B:D,2,0)</f>
        <v>#N/A</v>
      </c>
      <c r="O2309" s="123" t="e">
        <f>VLOOKUP(E2309,'Billing Type Category'!A:C,3,0)*$L2309</f>
        <v>#N/A</v>
      </c>
      <c r="P2309" s="123" t="e">
        <f>VLOOKUP($J2309,'Material category'!B:F,5,FALSE)*O2309</f>
        <v>#N/A</v>
      </c>
      <c r="Q2309" s="123" t="e">
        <f t="shared" si="180"/>
        <v>#N/A</v>
      </c>
      <c r="R2309" s="6" t="e">
        <f>VLOOKUP(E2309,'Billing Type Category'!A:C,3,0)*M2309</f>
        <v>#N/A</v>
      </c>
      <c r="S2309" s="6" t="e">
        <f>VLOOKUP($J2309,'Material category'!B:F,4,FALSE)*O2309</f>
        <v>#N/A</v>
      </c>
      <c r="T2309" s="6" t="e">
        <f t="shared" si="181"/>
        <v>#N/A</v>
      </c>
      <c r="U2309" s="6" t="e">
        <f t="shared" si="182"/>
        <v>#N/A</v>
      </c>
      <c r="V2309" s="2" t="e">
        <f>VLOOKUP($J2309,'Material category'!B:D,3,0)</f>
        <v>#N/A</v>
      </c>
      <c r="W2309" s="2" t="e">
        <f>VLOOKUP(G2309,'Cust Category'!A:C,3,0)</f>
        <v>#N/A</v>
      </c>
      <c r="X2309" s="2" t="e">
        <f>VLOOKUP(G2309,'Cust Category'!A:C,2,0)</f>
        <v>#N/A</v>
      </c>
      <c r="Y2309" s="31" t="e">
        <f t="shared" si="183"/>
        <v>#N/A</v>
      </c>
      <c r="Z2309" t="e">
        <f t="shared" si="184"/>
        <v>#N/A</v>
      </c>
    </row>
    <row r="2310" spans="14:26" hidden="1">
      <c r="N2310" s="2" t="e">
        <f>VLOOKUP($J2310,'Material category'!B:D,2,0)</f>
        <v>#N/A</v>
      </c>
      <c r="O2310" s="123" t="e">
        <f>VLOOKUP(E2310,'Billing Type Category'!A:C,3,0)*$L2310</f>
        <v>#N/A</v>
      </c>
      <c r="P2310" s="123" t="e">
        <f>VLOOKUP($J2310,'Material category'!B:F,5,FALSE)*O2310</f>
        <v>#N/A</v>
      </c>
      <c r="Q2310" s="123" t="e">
        <f t="shared" si="180"/>
        <v>#N/A</v>
      </c>
      <c r="R2310" s="6" t="e">
        <f>VLOOKUP(E2310,'Billing Type Category'!A:C,3,0)*M2310</f>
        <v>#N/A</v>
      </c>
      <c r="S2310" s="6" t="e">
        <f>VLOOKUP($J2310,'Material category'!B:F,4,FALSE)*O2310</f>
        <v>#N/A</v>
      </c>
      <c r="T2310" s="6" t="e">
        <f t="shared" si="181"/>
        <v>#N/A</v>
      </c>
      <c r="U2310" s="6" t="e">
        <f t="shared" si="182"/>
        <v>#N/A</v>
      </c>
      <c r="V2310" s="2" t="e">
        <f>VLOOKUP($J2310,'Material category'!B:D,3,0)</f>
        <v>#N/A</v>
      </c>
      <c r="W2310" s="2" t="e">
        <f>VLOOKUP(G2310,'Cust Category'!A:C,3,0)</f>
        <v>#N/A</v>
      </c>
      <c r="X2310" s="2" t="e">
        <f>VLOOKUP(G2310,'Cust Category'!A:C,2,0)</f>
        <v>#N/A</v>
      </c>
      <c r="Y2310" s="31" t="e">
        <f t="shared" si="183"/>
        <v>#N/A</v>
      </c>
      <c r="Z2310" t="e">
        <f t="shared" si="184"/>
        <v>#N/A</v>
      </c>
    </row>
    <row r="2311" spans="14:26" hidden="1">
      <c r="N2311" s="2" t="e">
        <f>VLOOKUP($J2311,'Material category'!B:D,2,0)</f>
        <v>#N/A</v>
      </c>
      <c r="O2311" s="123" t="e">
        <f>VLOOKUP(E2311,'Billing Type Category'!A:C,3,0)*$L2311</f>
        <v>#N/A</v>
      </c>
      <c r="P2311" s="123" t="e">
        <f>VLOOKUP($J2311,'Material category'!B:F,5,FALSE)*O2311</f>
        <v>#N/A</v>
      </c>
      <c r="Q2311" s="123" t="e">
        <f t="shared" si="180"/>
        <v>#N/A</v>
      </c>
      <c r="R2311" s="6" t="e">
        <f>VLOOKUP(E2311,'Billing Type Category'!A:C,3,0)*M2311</f>
        <v>#N/A</v>
      </c>
      <c r="S2311" s="6" t="e">
        <f>VLOOKUP($J2311,'Material category'!B:F,4,FALSE)*O2311</f>
        <v>#N/A</v>
      </c>
      <c r="T2311" s="6" t="e">
        <f t="shared" si="181"/>
        <v>#N/A</v>
      </c>
      <c r="U2311" s="6" t="e">
        <f t="shared" si="182"/>
        <v>#N/A</v>
      </c>
      <c r="V2311" s="2" t="e">
        <f>VLOOKUP($J2311,'Material category'!B:D,3,0)</f>
        <v>#N/A</v>
      </c>
      <c r="W2311" s="2" t="e">
        <f>VLOOKUP(G2311,'Cust Category'!A:C,3,0)</f>
        <v>#N/A</v>
      </c>
      <c r="X2311" s="2" t="e">
        <f>VLOOKUP(G2311,'Cust Category'!A:C,2,0)</f>
        <v>#N/A</v>
      </c>
      <c r="Y2311" s="31" t="e">
        <f t="shared" si="183"/>
        <v>#N/A</v>
      </c>
      <c r="Z2311" t="e">
        <f t="shared" si="184"/>
        <v>#N/A</v>
      </c>
    </row>
    <row r="2312" spans="14:26" hidden="1">
      <c r="N2312" s="2" t="e">
        <f>VLOOKUP($J2312,'Material category'!B:D,2,0)</f>
        <v>#N/A</v>
      </c>
      <c r="O2312" s="123" t="e">
        <f>VLOOKUP(E2312,'Billing Type Category'!A:C,3,0)*$L2312</f>
        <v>#N/A</v>
      </c>
      <c r="P2312" s="123" t="e">
        <f>VLOOKUP($J2312,'Material category'!B:F,5,FALSE)*O2312</f>
        <v>#N/A</v>
      </c>
      <c r="Q2312" s="123" t="e">
        <f t="shared" si="180"/>
        <v>#N/A</v>
      </c>
      <c r="R2312" s="6" t="e">
        <f>VLOOKUP(E2312,'Billing Type Category'!A:C,3,0)*M2312</f>
        <v>#N/A</v>
      </c>
      <c r="S2312" s="6" t="e">
        <f>VLOOKUP($J2312,'Material category'!B:F,4,FALSE)*O2312</f>
        <v>#N/A</v>
      </c>
      <c r="T2312" s="6" t="e">
        <f t="shared" si="181"/>
        <v>#N/A</v>
      </c>
      <c r="U2312" s="6" t="e">
        <f t="shared" si="182"/>
        <v>#N/A</v>
      </c>
      <c r="V2312" s="2" t="e">
        <f>VLOOKUP($J2312,'Material category'!B:D,3,0)</f>
        <v>#N/A</v>
      </c>
      <c r="W2312" s="2" t="e">
        <f>VLOOKUP(G2312,'Cust Category'!A:C,3,0)</f>
        <v>#N/A</v>
      </c>
      <c r="X2312" s="2" t="e">
        <f>VLOOKUP(G2312,'Cust Category'!A:C,2,0)</f>
        <v>#N/A</v>
      </c>
      <c r="Y2312" s="31" t="e">
        <f t="shared" si="183"/>
        <v>#N/A</v>
      </c>
      <c r="Z2312" t="e">
        <f t="shared" si="184"/>
        <v>#N/A</v>
      </c>
    </row>
    <row r="2313" spans="14:26" hidden="1">
      <c r="N2313" s="2" t="e">
        <f>VLOOKUP($J2313,'Material category'!B:D,2,0)</f>
        <v>#N/A</v>
      </c>
      <c r="O2313" s="123" t="e">
        <f>VLOOKUP(E2313,'Billing Type Category'!A:C,3,0)*$L2313</f>
        <v>#N/A</v>
      </c>
      <c r="P2313" s="123" t="e">
        <f>VLOOKUP($J2313,'Material category'!B:F,5,FALSE)*O2313</f>
        <v>#N/A</v>
      </c>
      <c r="Q2313" s="123" t="e">
        <f t="shared" si="180"/>
        <v>#N/A</v>
      </c>
      <c r="R2313" s="6" t="e">
        <f>VLOOKUP(E2313,'Billing Type Category'!A:C,3,0)*M2313</f>
        <v>#N/A</v>
      </c>
      <c r="S2313" s="6" t="e">
        <f>VLOOKUP($J2313,'Material category'!B:F,4,FALSE)*O2313</f>
        <v>#N/A</v>
      </c>
      <c r="T2313" s="6" t="e">
        <f t="shared" si="181"/>
        <v>#N/A</v>
      </c>
      <c r="U2313" s="6" t="e">
        <f t="shared" si="182"/>
        <v>#N/A</v>
      </c>
      <c r="V2313" s="2" t="e">
        <f>VLOOKUP($J2313,'Material category'!B:D,3,0)</f>
        <v>#N/A</v>
      </c>
      <c r="W2313" s="2" t="e">
        <f>VLOOKUP(G2313,'Cust Category'!A:C,3,0)</f>
        <v>#N/A</v>
      </c>
      <c r="X2313" s="2" t="e">
        <f>VLOOKUP(G2313,'Cust Category'!A:C,2,0)</f>
        <v>#N/A</v>
      </c>
      <c r="Y2313" s="31" t="e">
        <f t="shared" si="183"/>
        <v>#N/A</v>
      </c>
      <c r="Z2313" t="e">
        <f t="shared" si="184"/>
        <v>#N/A</v>
      </c>
    </row>
    <row r="2314" spans="14:26" hidden="1">
      <c r="N2314" s="2" t="e">
        <f>VLOOKUP($J2314,'Material category'!B:D,2,0)</f>
        <v>#N/A</v>
      </c>
      <c r="O2314" s="123" t="e">
        <f>VLOOKUP(E2314,'Billing Type Category'!A:C,3,0)*$L2314</f>
        <v>#N/A</v>
      </c>
      <c r="P2314" s="123" t="e">
        <f>VLOOKUP($J2314,'Material category'!B:F,5,FALSE)*O2314</f>
        <v>#N/A</v>
      </c>
      <c r="Q2314" s="123" t="e">
        <f t="shared" si="180"/>
        <v>#N/A</v>
      </c>
      <c r="R2314" s="6" t="e">
        <f>VLOOKUP(E2314,'Billing Type Category'!A:C,3,0)*M2314</f>
        <v>#N/A</v>
      </c>
      <c r="S2314" s="6" t="e">
        <f>VLOOKUP($J2314,'Material category'!B:F,4,FALSE)*O2314</f>
        <v>#N/A</v>
      </c>
      <c r="T2314" s="6" t="e">
        <f t="shared" si="181"/>
        <v>#N/A</v>
      </c>
      <c r="U2314" s="6" t="e">
        <f t="shared" si="182"/>
        <v>#N/A</v>
      </c>
      <c r="V2314" s="2" t="e">
        <f>VLOOKUP($J2314,'Material category'!B:D,3,0)</f>
        <v>#N/A</v>
      </c>
      <c r="W2314" s="2" t="e">
        <f>VLOOKUP(G2314,'Cust Category'!A:C,3,0)</f>
        <v>#N/A</v>
      </c>
      <c r="X2314" s="2" t="e">
        <f>VLOOKUP(G2314,'Cust Category'!A:C,2,0)</f>
        <v>#N/A</v>
      </c>
      <c r="Y2314" s="31" t="e">
        <f t="shared" si="183"/>
        <v>#N/A</v>
      </c>
      <c r="Z2314" t="e">
        <f t="shared" si="184"/>
        <v>#N/A</v>
      </c>
    </row>
    <row r="2315" spans="14:26" hidden="1">
      <c r="N2315" s="2" t="e">
        <f>VLOOKUP($J2315,'Material category'!B:D,2,0)</f>
        <v>#N/A</v>
      </c>
      <c r="O2315" s="123" t="e">
        <f>VLOOKUP(E2315,'Billing Type Category'!A:C,3,0)*$L2315</f>
        <v>#N/A</v>
      </c>
      <c r="P2315" s="123" t="e">
        <f>VLOOKUP($J2315,'Material category'!B:F,5,FALSE)*O2315</f>
        <v>#N/A</v>
      </c>
      <c r="Q2315" s="123" t="e">
        <f t="shared" si="180"/>
        <v>#N/A</v>
      </c>
      <c r="R2315" s="6" t="e">
        <f>VLOOKUP(E2315,'Billing Type Category'!A:C,3,0)*M2315</f>
        <v>#N/A</v>
      </c>
      <c r="S2315" s="6" t="e">
        <f>VLOOKUP($J2315,'Material category'!B:F,4,FALSE)*O2315</f>
        <v>#N/A</v>
      </c>
      <c r="T2315" s="6" t="e">
        <f t="shared" si="181"/>
        <v>#N/A</v>
      </c>
      <c r="U2315" s="6" t="e">
        <f t="shared" si="182"/>
        <v>#N/A</v>
      </c>
      <c r="V2315" s="2" t="e">
        <f>VLOOKUP($J2315,'Material category'!B:D,3,0)</f>
        <v>#N/A</v>
      </c>
      <c r="W2315" s="2" t="e">
        <f>VLOOKUP(G2315,'Cust Category'!A:C,3,0)</f>
        <v>#N/A</v>
      </c>
      <c r="X2315" s="2" t="e">
        <f>VLOOKUP(G2315,'Cust Category'!A:C,2,0)</f>
        <v>#N/A</v>
      </c>
      <c r="Y2315" s="31" t="e">
        <f t="shared" si="183"/>
        <v>#N/A</v>
      </c>
      <c r="Z2315" t="e">
        <f t="shared" si="184"/>
        <v>#N/A</v>
      </c>
    </row>
    <row r="2316" spans="14:26" hidden="1">
      <c r="N2316" s="2" t="e">
        <f>VLOOKUP($J2316,'Material category'!B:D,2,0)</f>
        <v>#N/A</v>
      </c>
      <c r="O2316" s="123" t="e">
        <f>VLOOKUP(E2316,'Billing Type Category'!A:C,3,0)*$L2316</f>
        <v>#N/A</v>
      </c>
      <c r="P2316" s="123" t="e">
        <f>VLOOKUP($J2316,'Material category'!B:F,5,FALSE)*O2316</f>
        <v>#N/A</v>
      </c>
      <c r="Q2316" s="123" t="e">
        <f t="shared" ref="Q2316:Q2379" si="185">P2316-R2316</f>
        <v>#N/A</v>
      </c>
      <c r="R2316" s="6" t="e">
        <f>VLOOKUP(E2316,'Billing Type Category'!A:C,3,0)*M2316</f>
        <v>#N/A</v>
      </c>
      <c r="S2316" s="6" t="e">
        <f>VLOOKUP($J2316,'Material category'!B:F,4,FALSE)*O2316</f>
        <v>#N/A</v>
      </c>
      <c r="T2316" s="6" t="e">
        <f t="shared" ref="T2316:T2379" si="186">S2316*7/107</f>
        <v>#N/A</v>
      </c>
      <c r="U2316" s="6" t="e">
        <f t="shared" ref="U2316:U2379" si="187">R2316+T2316</f>
        <v>#N/A</v>
      </c>
      <c r="V2316" s="2" t="e">
        <f>VLOOKUP($J2316,'Material category'!B:D,3,0)</f>
        <v>#N/A</v>
      </c>
      <c r="W2316" s="2" t="e">
        <f>VLOOKUP(G2316,'Cust Category'!A:C,3,0)</f>
        <v>#N/A</v>
      </c>
      <c r="X2316" s="2" t="e">
        <f>VLOOKUP(G2316,'Cust Category'!A:C,2,0)</f>
        <v>#N/A</v>
      </c>
      <c r="Y2316" s="31" t="e">
        <f t="shared" si="183"/>
        <v>#N/A</v>
      </c>
      <c r="Z2316" t="e">
        <f t="shared" si="184"/>
        <v>#N/A</v>
      </c>
    </row>
    <row r="2317" spans="14:26" hidden="1">
      <c r="N2317" s="2" t="e">
        <f>VLOOKUP($J2317,'Material category'!B:D,2,0)</f>
        <v>#N/A</v>
      </c>
      <c r="O2317" s="123" t="e">
        <f>VLOOKUP(E2317,'Billing Type Category'!A:C,3,0)*$L2317</f>
        <v>#N/A</v>
      </c>
      <c r="P2317" s="123" t="e">
        <f>VLOOKUP($J2317,'Material category'!B:F,5,FALSE)*O2317</f>
        <v>#N/A</v>
      </c>
      <c r="Q2317" s="123" t="e">
        <f t="shared" si="185"/>
        <v>#N/A</v>
      </c>
      <c r="R2317" s="6" t="e">
        <f>VLOOKUP(E2317,'Billing Type Category'!A:C,3,0)*M2317</f>
        <v>#N/A</v>
      </c>
      <c r="S2317" s="6" t="e">
        <f>VLOOKUP($J2317,'Material category'!B:F,4,FALSE)*O2317</f>
        <v>#N/A</v>
      </c>
      <c r="T2317" s="6" t="e">
        <f t="shared" si="186"/>
        <v>#N/A</v>
      </c>
      <c r="U2317" s="6" t="e">
        <f t="shared" si="187"/>
        <v>#N/A</v>
      </c>
      <c r="V2317" s="2" t="e">
        <f>VLOOKUP($J2317,'Material category'!B:D,3,0)</f>
        <v>#N/A</v>
      </c>
      <c r="W2317" s="2" t="e">
        <f>VLOOKUP(G2317,'Cust Category'!A:C,3,0)</f>
        <v>#N/A</v>
      </c>
      <c r="X2317" s="2" t="e">
        <f>VLOOKUP(G2317,'Cust Category'!A:C,2,0)</f>
        <v>#N/A</v>
      </c>
      <c r="Y2317" s="31" t="e">
        <f t="shared" si="183"/>
        <v>#N/A</v>
      </c>
      <c r="Z2317" t="e">
        <f t="shared" si="184"/>
        <v>#N/A</v>
      </c>
    </row>
    <row r="2318" spans="14:26" hidden="1">
      <c r="N2318" s="2" t="e">
        <f>VLOOKUP($J2318,'Material category'!B:D,2,0)</f>
        <v>#N/A</v>
      </c>
      <c r="O2318" s="123" t="e">
        <f>VLOOKUP(E2318,'Billing Type Category'!A:C,3,0)*$L2318</f>
        <v>#N/A</v>
      </c>
      <c r="P2318" s="123" t="e">
        <f>VLOOKUP($J2318,'Material category'!B:F,5,FALSE)*O2318</f>
        <v>#N/A</v>
      </c>
      <c r="Q2318" s="123" t="e">
        <f t="shared" si="185"/>
        <v>#N/A</v>
      </c>
      <c r="R2318" s="6" t="e">
        <f>VLOOKUP(E2318,'Billing Type Category'!A:C,3,0)*M2318</f>
        <v>#N/A</v>
      </c>
      <c r="S2318" s="6" t="e">
        <f>VLOOKUP($J2318,'Material category'!B:F,4,FALSE)*O2318</f>
        <v>#N/A</v>
      </c>
      <c r="T2318" s="6" t="e">
        <f t="shared" si="186"/>
        <v>#N/A</v>
      </c>
      <c r="U2318" s="6" t="e">
        <f t="shared" si="187"/>
        <v>#N/A</v>
      </c>
      <c r="V2318" s="2" t="e">
        <f>VLOOKUP($J2318,'Material category'!B:D,3,0)</f>
        <v>#N/A</v>
      </c>
      <c r="W2318" s="2" t="e">
        <f>VLOOKUP(G2318,'Cust Category'!A:C,3,0)</f>
        <v>#N/A</v>
      </c>
      <c r="X2318" s="2" t="e">
        <f>VLOOKUP(G2318,'Cust Category'!A:C,2,0)</f>
        <v>#N/A</v>
      </c>
      <c r="Y2318" s="31" t="e">
        <f t="shared" si="183"/>
        <v>#N/A</v>
      </c>
      <c r="Z2318" t="e">
        <f t="shared" si="184"/>
        <v>#N/A</v>
      </c>
    </row>
    <row r="2319" spans="14:26" hidden="1">
      <c r="N2319" s="2" t="e">
        <f>VLOOKUP($J2319,'Material category'!B:D,2,0)</f>
        <v>#N/A</v>
      </c>
      <c r="O2319" s="123" t="e">
        <f>VLOOKUP(E2319,'Billing Type Category'!A:C,3,0)*$L2319</f>
        <v>#N/A</v>
      </c>
      <c r="P2319" s="123" t="e">
        <f>VLOOKUP($J2319,'Material category'!B:F,5,FALSE)*O2319</f>
        <v>#N/A</v>
      </c>
      <c r="Q2319" s="123" t="e">
        <f t="shared" si="185"/>
        <v>#N/A</v>
      </c>
      <c r="R2319" s="6" t="e">
        <f>VLOOKUP(E2319,'Billing Type Category'!A:C,3,0)*M2319</f>
        <v>#N/A</v>
      </c>
      <c r="S2319" s="6" t="e">
        <f>VLOOKUP($J2319,'Material category'!B:F,4,FALSE)*O2319</f>
        <v>#N/A</v>
      </c>
      <c r="T2319" s="6" t="e">
        <f t="shared" si="186"/>
        <v>#N/A</v>
      </c>
      <c r="U2319" s="6" t="e">
        <f t="shared" si="187"/>
        <v>#N/A</v>
      </c>
      <c r="V2319" s="2" t="e">
        <f>VLOOKUP($J2319,'Material category'!B:D,3,0)</f>
        <v>#N/A</v>
      </c>
      <c r="W2319" s="2" t="e">
        <f>VLOOKUP(G2319,'Cust Category'!A:C,3,0)</f>
        <v>#N/A</v>
      </c>
      <c r="X2319" s="2" t="e">
        <f>VLOOKUP(G2319,'Cust Category'!A:C,2,0)</f>
        <v>#N/A</v>
      </c>
      <c r="Y2319" s="31" t="e">
        <f t="shared" si="183"/>
        <v>#N/A</v>
      </c>
      <c r="Z2319" t="e">
        <f t="shared" si="184"/>
        <v>#N/A</v>
      </c>
    </row>
    <row r="2320" spans="14:26" hidden="1">
      <c r="N2320" s="2" t="e">
        <f>VLOOKUP($J2320,'Material category'!B:D,2,0)</f>
        <v>#N/A</v>
      </c>
      <c r="O2320" s="123" t="e">
        <f>VLOOKUP(E2320,'Billing Type Category'!A:C,3,0)*$L2320</f>
        <v>#N/A</v>
      </c>
      <c r="P2320" s="123" t="e">
        <f>VLOOKUP($J2320,'Material category'!B:F,5,FALSE)*O2320</f>
        <v>#N/A</v>
      </c>
      <c r="Q2320" s="123" t="e">
        <f t="shared" si="185"/>
        <v>#N/A</v>
      </c>
      <c r="R2320" s="6" t="e">
        <f>VLOOKUP(E2320,'Billing Type Category'!A:C,3,0)*M2320</f>
        <v>#N/A</v>
      </c>
      <c r="S2320" s="6" t="e">
        <f>VLOOKUP($J2320,'Material category'!B:F,4,FALSE)*O2320</f>
        <v>#N/A</v>
      </c>
      <c r="T2320" s="6" t="e">
        <f t="shared" si="186"/>
        <v>#N/A</v>
      </c>
      <c r="U2320" s="6" t="e">
        <f t="shared" si="187"/>
        <v>#N/A</v>
      </c>
      <c r="V2320" s="2" t="e">
        <f>VLOOKUP($J2320,'Material category'!B:D,3,0)</f>
        <v>#N/A</v>
      </c>
      <c r="W2320" s="2" t="e">
        <f>VLOOKUP(G2320,'Cust Category'!A:C,3,0)</f>
        <v>#N/A</v>
      </c>
      <c r="X2320" s="2" t="e">
        <f>VLOOKUP(G2320,'Cust Category'!A:C,2,0)</f>
        <v>#N/A</v>
      </c>
      <c r="Y2320" s="31" t="e">
        <f t="shared" si="183"/>
        <v>#N/A</v>
      </c>
      <c r="Z2320" t="e">
        <f t="shared" si="184"/>
        <v>#N/A</v>
      </c>
    </row>
    <row r="2321" spans="14:26" hidden="1">
      <c r="N2321" s="2" t="e">
        <f>VLOOKUP($J2321,'Material category'!B:D,2,0)</f>
        <v>#N/A</v>
      </c>
      <c r="O2321" s="123" t="e">
        <f>VLOOKUP(E2321,'Billing Type Category'!A:C,3,0)*$L2321</f>
        <v>#N/A</v>
      </c>
      <c r="P2321" s="123" t="e">
        <f>VLOOKUP($J2321,'Material category'!B:F,5,FALSE)*O2321</f>
        <v>#N/A</v>
      </c>
      <c r="Q2321" s="123" t="e">
        <f t="shared" si="185"/>
        <v>#N/A</v>
      </c>
      <c r="R2321" s="6" t="e">
        <f>VLOOKUP(E2321,'Billing Type Category'!A:C,3,0)*M2321</f>
        <v>#N/A</v>
      </c>
      <c r="S2321" s="6" t="e">
        <f>VLOOKUP($J2321,'Material category'!B:F,4,FALSE)*O2321</f>
        <v>#N/A</v>
      </c>
      <c r="T2321" s="6" t="e">
        <f t="shared" si="186"/>
        <v>#N/A</v>
      </c>
      <c r="U2321" s="6" t="e">
        <f t="shared" si="187"/>
        <v>#N/A</v>
      </c>
      <c r="V2321" s="2" t="e">
        <f>VLOOKUP($J2321,'Material category'!B:D,3,0)</f>
        <v>#N/A</v>
      </c>
      <c r="W2321" s="2" t="e">
        <f>VLOOKUP(G2321,'Cust Category'!A:C,3,0)</f>
        <v>#N/A</v>
      </c>
      <c r="X2321" s="2" t="e">
        <f>VLOOKUP(G2321,'Cust Category'!A:C,2,0)</f>
        <v>#N/A</v>
      </c>
      <c r="Y2321" s="31" t="e">
        <f t="shared" si="183"/>
        <v>#N/A</v>
      </c>
      <c r="Z2321" t="e">
        <f t="shared" si="184"/>
        <v>#N/A</v>
      </c>
    </row>
    <row r="2322" spans="14:26" hidden="1">
      <c r="N2322" s="2" t="e">
        <f>VLOOKUP($J2322,'Material category'!B:D,2,0)</f>
        <v>#N/A</v>
      </c>
      <c r="O2322" s="123" t="e">
        <f>VLOOKUP(E2322,'Billing Type Category'!A:C,3,0)*$L2322</f>
        <v>#N/A</v>
      </c>
      <c r="P2322" s="123" t="e">
        <f>VLOOKUP($J2322,'Material category'!B:F,5,FALSE)*O2322</f>
        <v>#N/A</v>
      </c>
      <c r="Q2322" s="123" t="e">
        <f t="shared" si="185"/>
        <v>#N/A</v>
      </c>
      <c r="R2322" s="6" t="e">
        <f>VLOOKUP(E2322,'Billing Type Category'!A:C,3,0)*M2322</f>
        <v>#N/A</v>
      </c>
      <c r="S2322" s="6" t="e">
        <f>VLOOKUP($J2322,'Material category'!B:F,4,FALSE)*O2322</f>
        <v>#N/A</v>
      </c>
      <c r="T2322" s="6" t="e">
        <f t="shared" si="186"/>
        <v>#N/A</v>
      </c>
      <c r="U2322" s="6" t="e">
        <f t="shared" si="187"/>
        <v>#N/A</v>
      </c>
      <c r="V2322" s="2" t="e">
        <f>VLOOKUP($J2322,'Material category'!B:D,3,0)</f>
        <v>#N/A</v>
      </c>
      <c r="W2322" s="2" t="e">
        <f>VLOOKUP(G2322,'Cust Category'!A:C,3,0)</f>
        <v>#N/A</v>
      </c>
      <c r="X2322" s="2" t="e">
        <f>VLOOKUP(G2322,'Cust Category'!A:C,2,0)</f>
        <v>#N/A</v>
      </c>
      <c r="Y2322" s="31" t="e">
        <f t="shared" si="183"/>
        <v>#N/A</v>
      </c>
      <c r="Z2322" t="e">
        <f t="shared" si="184"/>
        <v>#N/A</v>
      </c>
    </row>
    <row r="2323" spans="14:26" hidden="1">
      <c r="N2323" s="2" t="e">
        <f>VLOOKUP($J2323,'Material category'!B:D,2,0)</f>
        <v>#N/A</v>
      </c>
      <c r="O2323" s="123" t="e">
        <f>VLOOKUP(E2323,'Billing Type Category'!A:C,3,0)*$L2323</f>
        <v>#N/A</v>
      </c>
      <c r="P2323" s="123" t="e">
        <f>VLOOKUP($J2323,'Material category'!B:F,5,FALSE)*O2323</f>
        <v>#N/A</v>
      </c>
      <c r="Q2323" s="123" t="e">
        <f t="shared" si="185"/>
        <v>#N/A</v>
      </c>
      <c r="R2323" s="6" t="e">
        <f>VLOOKUP(E2323,'Billing Type Category'!A:C,3,0)*M2323</f>
        <v>#N/A</v>
      </c>
      <c r="S2323" s="6" t="e">
        <f>VLOOKUP($J2323,'Material category'!B:F,4,FALSE)*O2323</f>
        <v>#N/A</v>
      </c>
      <c r="T2323" s="6" t="e">
        <f t="shared" si="186"/>
        <v>#N/A</v>
      </c>
      <c r="U2323" s="6" t="e">
        <f t="shared" si="187"/>
        <v>#N/A</v>
      </c>
      <c r="V2323" s="2" t="e">
        <f>VLOOKUP($J2323,'Material category'!B:D,3,0)</f>
        <v>#N/A</v>
      </c>
      <c r="W2323" s="2" t="e">
        <f>VLOOKUP(G2323,'Cust Category'!A:C,3,0)</f>
        <v>#N/A</v>
      </c>
      <c r="X2323" s="2" t="e">
        <f>VLOOKUP(G2323,'Cust Category'!A:C,2,0)</f>
        <v>#N/A</v>
      </c>
      <c r="Y2323" s="31" t="e">
        <f t="shared" si="183"/>
        <v>#N/A</v>
      </c>
      <c r="Z2323" t="e">
        <f t="shared" si="184"/>
        <v>#N/A</v>
      </c>
    </row>
    <row r="2324" spans="14:26" hidden="1">
      <c r="N2324" s="2" t="e">
        <f>VLOOKUP($J2324,'Material category'!B:D,2,0)</f>
        <v>#N/A</v>
      </c>
      <c r="O2324" s="123" t="e">
        <f>VLOOKUP(E2324,'Billing Type Category'!A:C,3,0)*$L2324</f>
        <v>#N/A</v>
      </c>
      <c r="P2324" s="123" t="e">
        <f>VLOOKUP($J2324,'Material category'!B:F,5,FALSE)*O2324</f>
        <v>#N/A</v>
      </c>
      <c r="Q2324" s="123" t="e">
        <f t="shared" si="185"/>
        <v>#N/A</v>
      </c>
      <c r="R2324" s="6" t="e">
        <f>VLOOKUP(E2324,'Billing Type Category'!A:C,3,0)*M2324</f>
        <v>#N/A</v>
      </c>
      <c r="S2324" s="6" t="e">
        <f>VLOOKUP($J2324,'Material category'!B:F,4,FALSE)*O2324</f>
        <v>#N/A</v>
      </c>
      <c r="T2324" s="6" t="e">
        <f t="shared" si="186"/>
        <v>#N/A</v>
      </c>
      <c r="U2324" s="6" t="e">
        <f t="shared" si="187"/>
        <v>#N/A</v>
      </c>
      <c r="V2324" s="2" t="e">
        <f>VLOOKUP($J2324,'Material category'!B:D,3,0)</f>
        <v>#N/A</v>
      </c>
      <c r="W2324" s="2" t="e">
        <f>VLOOKUP(G2324,'Cust Category'!A:C,3,0)</f>
        <v>#N/A</v>
      </c>
      <c r="X2324" s="2" t="e">
        <f>VLOOKUP(G2324,'Cust Category'!A:C,2,0)</f>
        <v>#N/A</v>
      </c>
      <c r="Y2324" s="31" t="e">
        <f t="shared" si="183"/>
        <v>#N/A</v>
      </c>
      <c r="Z2324" t="e">
        <f t="shared" si="184"/>
        <v>#N/A</v>
      </c>
    </row>
    <row r="2325" spans="14:26" hidden="1">
      <c r="N2325" s="2" t="e">
        <f>VLOOKUP($J2325,'Material category'!B:D,2,0)</f>
        <v>#N/A</v>
      </c>
      <c r="O2325" s="123" t="e">
        <f>VLOOKUP(E2325,'Billing Type Category'!A:C,3,0)*$L2325</f>
        <v>#N/A</v>
      </c>
      <c r="P2325" s="123" t="e">
        <f>VLOOKUP($J2325,'Material category'!B:F,5,FALSE)*O2325</f>
        <v>#N/A</v>
      </c>
      <c r="Q2325" s="123" t="e">
        <f t="shared" si="185"/>
        <v>#N/A</v>
      </c>
      <c r="R2325" s="6" t="e">
        <f>VLOOKUP(E2325,'Billing Type Category'!A:C,3,0)*M2325</f>
        <v>#N/A</v>
      </c>
      <c r="S2325" s="6" t="e">
        <f>VLOOKUP($J2325,'Material category'!B:F,4,FALSE)*O2325</f>
        <v>#N/A</v>
      </c>
      <c r="T2325" s="6" t="e">
        <f t="shared" si="186"/>
        <v>#N/A</v>
      </c>
      <c r="U2325" s="6" t="e">
        <f t="shared" si="187"/>
        <v>#N/A</v>
      </c>
      <c r="V2325" s="2" t="e">
        <f>VLOOKUP($J2325,'Material category'!B:D,3,0)</f>
        <v>#N/A</v>
      </c>
      <c r="W2325" s="2" t="e">
        <f>VLOOKUP(G2325,'Cust Category'!A:C,3,0)</f>
        <v>#N/A</v>
      </c>
      <c r="X2325" s="2" t="e">
        <f>VLOOKUP(G2325,'Cust Category'!A:C,2,0)</f>
        <v>#N/A</v>
      </c>
      <c r="Y2325" s="31" t="e">
        <f t="shared" si="183"/>
        <v>#N/A</v>
      </c>
      <c r="Z2325" t="e">
        <f t="shared" si="184"/>
        <v>#N/A</v>
      </c>
    </row>
    <row r="2326" spans="14:26" hidden="1">
      <c r="N2326" s="2" t="e">
        <f>VLOOKUP($J2326,'Material category'!B:D,2,0)</f>
        <v>#N/A</v>
      </c>
      <c r="O2326" s="123" t="e">
        <f>VLOOKUP(E2326,'Billing Type Category'!A:C,3,0)*$L2326</f>
        <v>#N/A</v>
      </c>
      <c r="P2326" s="123" t="e">
        <f>VLOOKUP($J2326,'Material category'!B:F,5,FALSE)*O2326</f>
        <v>#N/A</v>
      </c>
      <c r="Q2326" s="123" t="e">
        <f t="shared" si="185"/>
        <v>#N/A</v>
      </c>
      <c r="R2326" s="6" t="e">
        <f>VLOOKUP(E2326,'Billing Type Category'!A:C,3,0)*M2326</f>
        <v>#N/A</v>
      </c>
      <c r="S2326" s="6" t="e">
        <f>VLOOKUP($J2326,'Material category'!B:F,4,FALSE)*O2326</f>
        <v>#N/A</v>
      </c>
      <c r="T2326" s="6" t="e">
        <f t="shared" si="186"/>
        <v>#N/A</v>
      </c>
      <c r="U2326" s="6" t="e">
        <f t="shared" si="187"/>
        <v>#N/A</v>
      </c>
      <c r="V2326" s="2" t="e">
        <f>VLOOKUP($J2326,'Material category'!B:D,3,0)</f>
        <v>#N/A</v>
      </c>
      <c r="W2326" s="2" t="e">
        <f>VLOOKUP(G2326,'Cust Category'!A:C,3,0)</f>
        <v>#N/A</v>
      </c>
      <c r="X2326" s="2" t="e">
        <f>VLOOKUP(G2326,'Cust Category'!A:C,2,0)</f>
        <v>#N/A</v>
      </c>
      <c r="Y2326" s="31" t="e">
        <f t="shared" si="183"/>
        <v>#N/A</v>
      </c>
      <c r="Z2326" t="e">
        <f t="shared" si="184"/>
        <v>#N/A</v>
      </c>
    </row>
    <row r="2327" spans="14:26" hidden="1">
      <c r="N2327" s="2" t="e">
        <f>VLOOKUP($J2327,'Material category'!B:D,2,0)</f>
        <v>#N/A</v>
      </c>
      <c r="O2327" s="123" t="e">
        <f>VLOOKUP(E2327,'Billing Type Category'!A:C,3,0)*$L2327</f>
        <v>#N/A</v>
      </c>
      <c r="P2327" s="123" t="e">
        <f>VLOOKUP($J2327,'Material category'!B:F,5,FALSE)*O2327</f>
        <v>#N/A</v>
      </c>
      <c r="Q2327" s="123" t="e">
        <f t="shared" si="185"/>
        <v>#N/A</v>
      </c>
      <c r="R2327" s="6" t="e">
        <f>VLOOKUP(E2327,'Billing Type Category'!A:C,3,0)*M2327</f>
        <v>#N/A</v>
      </c>
      <c r="S2327" s="6" t="e">
        <f>VLOOKUP($J2327,'Material category'!B:F,4,FALSE)*O2327</f>
        <v>#N/A</v>
      </c>
      <c r="T2327" s="6" t="e">
        <f t="shared" si="186"/>
        <v>#N/A</v>
      </c>
      <c r="U2327" s="6" t="e">
        <f t="shared" si="187"/>
        <v>#N/A</v>
      </c>
      <c r="V2327" s="2" t="e">
        <f>VLOOKUP($J2327,'Material category'!B:D,3,0)</f>
        <v>#N/A</v>
      </c>
      <c r="W2327" s="2" t="e">
        <f>VLOOKUP(G2327,'Cust Category'!A:C,3,0)</f>
        <v>#N/A</v>
      </c>
      <c r="X2327" s="2" t="e">
        <f>VLOOKUP(G2327,'Cust Category'!A:C,2,0)</f>
        <v>#N/A</v>
      </c>
      <c r="Y2327" s="31" t="e">
        <f t="shared" si="183"/>
        <v>#N/A</v>
      </c>
      <c r="Z2327" t="e">
        <f t="shared" si="184"/>
        <v>#N/A</v>
      </c>
    </row>
    <row r="2328" spans="14:26" hidden="1">
      <c r="N2328" s="2" t="e">
        <f>VLOOKUP($J2328,'Material category'!B:D,2,0)</f>
        <v>#N/A</v>
      </c>
      <c r="O2328" s="123" t="e">
        <f>VLOOKUP(E2328,'Billing Type Category'!A:C,3,0)*$L2328</f>
        <v>#N/A</v>
      </c>
      <c r="P2328" s="123" t="e">
        <f>VLOOKUP($J2328,'Material category'!B:F,5,FALSE)*O2328</f>
        <v>#N/A</v>
      </c>
      <c r="Q2328" s="123" t="e">
        <f t="shared" si="185"/>
        <v>#N/A</v>
      </c>
      <c r="R2328" s="6" t="e">
        <f>VLOOKUP(E2328,'Billing Type Category'!A:C,3,0)*M2328</f>
        <v>#N/A</v>
      </c>
      <c r="S2328" s="6" t="e">
        <f>VLOOKUP($J2328,'Material category'!B:F,4,FALSE)*O2328</f>
        <v>#N/A</v>
      </c>
      <c r="T2328" s="6" t="e">
        <f t="shared" si="186"/>
        <v>#N/A</v>
      </c>
      <c r="U2328" s="6" t="e">
        <f t="shared" si="187"/>
        <v>#N/A</v>
      </c>
      <c r="V2328" s="2" t="e">
        <f>VLOOKUP($J2328,'Material category'!B:D,3,0)</f>
        <v>#N/A</v>
      </c>
      <c r="W2328" s="2" t="e">
        <f>VLOOKUP(G2328,'Cust Category'!A:C,3,0)</f>
        <v>#N/A</v>
      </c>
      <c r="X2328" s="2" t="e">
        <f>VLOOKUP(G2328,'Cust Category'!A:C,2,0)</f>
        <v>#N/A</v>
      </c>
      <c r="Y2328" s="31" t="e">
        <f t="shared" si="183"/>
        <v>#N/A</v>
      </c>
      <c r="Z2328" t="e">
        <f t="shared" si="184"/>
        <v>#N/A</v>
      </c>
    </row>
    <row r="2329" spans="14:26" hidden="1">
      <c r="N2329" s="2" t="e">
        <f>VLOOKUP($J2329,'Material category'!B:D,2,0)</f>
        <v>#N/A</v>
      </c>
      <c r="O2329" s="123" t="e">
        <f>VLOOKUP(E2329,'Billing Type Category'!A:C,3,0)*$L2329</f>
        <v>#N/A</v>
      </c>
      <c r="P2329" s="123" t="e">
        <f>VLOOKUP($J2329,'Material category'!B:F,5,FALSE)*O2329</f>
        <v>#N/A</v>
      </c>
      <c r="Q2329" s="123" t="e">
        <f t="shared" si="185"/>
        <v>#N/A</v>
      </c>
      <c r="R2329" s="6" t="e">
        <f>VLOOKUP(E2329,'Billing Type Category'!A:C,3,0)*M2329</f>
        <v>#N/A</v>
      </c>
      <c r="S2329" s="6" t="e">
        <f>VLOOKUP($J2329,'Material category'!B:F,4,FALSE)*O2329</f>
        <v>#N/A</v>
      </c>
      <c r="T2329" s="6" t="e">
        <f t="shared" si="186"/>
        <v>#N/A</v>
      </c>
      <c r="U2329" s="6" t="e">
        <f t="shared" si="187"/>
        <v>#N/A</v>
      </c>
      <c r="V2329" s="2" t="e">
        <f>VLOOKUP($J2329,'Material category'!B:D,3,0)</f>
        <v>#N/A</v>
      </c>
      <c r="W2329" s="2" t="e">
        <f>VLOOKUP(G2329,'Cust Category'!A:C,3,0)</f>
        <v>#N/A</v>
      </c>
      <c r="X2329" s="2" t="e">
        <f>VLOOKUP(G2329,'Cust Category'!A:C,2,0)</f>
        <v>#N/A</v>
      </c>
      <c r="Y2329" s="31" t="e">
        <f t="shared" si="183"/>
        <v>#N/A</v>
      </c>
      <c r="Z2329" t="e">
        <f t="shared" si="184"/>
        <v>#N/A</v>
      </c>
    </row>
    <row r="2330" spans="14:26" hidden="1">
      <c r="N2330" s="2" t="e">
        <f>VLOOKUP($J2330,'Material category'!B:D,2,0)</f>
        <v>#N/A</v>
      </c>
      <c r="O2330" s="123" t="e">
        <f>VLOOKUP(E2330,'Billing Type Category'!A:C,3,0)*$L2330</f>
        <v>#N/A</v>
      </c>
      <c r="P2330" s="123" t="e">
        <f>VLOOKUP($J2330,'Material category'!B:F,5,FALSE)*O2330</f>
        <v>#N/A</v>
      </c>
      <c r="Q2330" s="123" t="e">
        <f t="shared" si="185"/>
        <v>#N/A</v>
      </c>
      <c r="R2330" s="6" t="e">
        <f>VLOOKUP(E2330,'Billing Type Category'!A:C,3,0)*M2330</f>
        <v>#N/A</v>
      </c>
      <c r="S2330" s="6" t="e">
        <f>VLOOKUP($J2330,'Material category'!B:F,4,FALSE)*O2330</f>
        <v>#N/A</v>
      </c>
      <c r="T2330" s="6" t="e">
        <f t="shared" si="186"/>
        <v>#N/A</v>
      </c>
      <c r="U2330" s="6" t="e">
        <f t="shared" si="187"/>
        <v>#N/A</v>
      </c>
      <c r="V2330" s="2" t="e">
        <f>VLOOKUP($J2330,'Material category'!B:D,3,0)</f>
        <v>#N/A</v>
      </c>
      <c r="W2330" s="2" t="e">
        <f>VLOOKUP(G2330,'Cust Category'!A:C,3,0)</f>
        <v>#N/A</v>
      </c>
      <c r="X2330" s="2" t="e">
        <f>VLOOKUP(G2330,'Cust Category'!A:C,2,0)</f>
        <v>#N/A</v>
      </c>
      <c r="Y2330" s="31" t="e">
        <f t="shared" si="183"/>
        <v>#N/A</v>
      </c>
      <c r="Z2330" t="e">
        <f t="shared" si="184"/>
        <v>#N/A</v>
      </c>
    </row>
    <row r="2331" spans="14:26" hidden="1">
      <c r="N2331" s="2" t="e">
        <f>VLOOKUP($J2331,'Material category'!B:D,2,0)</f>
        <v>#N/A</v>
      </c>
      <c r="O2331" s="123" t="e">
        <f>VLOOKUP(E2331,'Billing Type Category'!A:C,3,0)*$L2331</f>
        <v>#N/A</v>
      </c>
      <c r="P2331" s="123" t="e">
        <f>VLOOKUP($J2331,'Material category'!B:F,5,FALSE)*O2331</f>
        <v>#N/A</v>
      </c>
      <c r="Q2331" s="123" t="e">
        <f t="shared" si="185"/>
        <v>#N/A</v>
      </c>
      <c r="R2331" s="6" t="e">
        <f>VLOOKUP(E2331,'Billing Type Category'!A:C,3,0)*M2331</f>
        <v>#N/A</v>
      </c>
      <c r="S2331" s="6" t="e">
        <f>VLOOKUP($J2331,'Material category'!B:F,4,FALSE)*O2331</f>
        <v>#N/A</v>
      </c>
      <c r="T2331" s="6" t="e">
        <f t="shared" si="186"/>
        <v>#N/A</v>
      </c>
      <c r="U2331" s="6" t="e">
        <f t="shared" si="187"/>
        <v>#N/A</v>
      </c>
      <c r="V2331" s="2" t="e">
        <f>VLOOKUP($J2331,'Material category'!B:D,3,0)</f>
        <v>#N/A</v>
      </c>
      <c r="W2331" s="2" t="e">
        <f>VLOOKUP(G2331,'Cust Category'!A:C,3,0)</f>
        <v>#N/A</v>
      </c>
      <c r="X2331" s="2" t="e">
        <f>VLOOKUP(G2331,'Cust Category'!A:C,2,0)</f>
        <v>#N/A</v>
      </c>
      <c r="Y2331" s="31" t="e">
        <f t="shared" si="183"/>
        <v>#N/A</v>
      </c>
      <c r="Z2331" t="e">
        <f t="shared" si="184"/>
        <v>#N/A</v>
      </c>
    </row>
    <row r="2332" spans="14:26" hidden="1">
      <c r="N2332" s="2" t="e">
        <f>VLOOKUP($J2332,'Material category'!B:D,2,0)</f>
        <v>#N/A</v>
      </c>
      <c r="O2332" s="123" t="e">
        <f>VLOOKUP(E2332,'Billing Type Category'!A:C,3,0)*$L2332</f>
        <v>#N/A</v>
      </c>
      <c r="P2332" s="123" t="e">
        <f>VLOOKUP($J2332,'Material category'!B:F,5,FALSE)*O2332</f>
        <v>#N/A</v>
      </c>
      <c r="Q2332" s="123" t="e">
        <f t="shared" si="185"/>
        <v>#N/A</v>
      </c>
      <c r="R2332" s="6" t="e">
        <f>VLOOKUP(E2332,'Billing Type Category'!A:C,3,0)*M2332</f>
        <v>#N/A</v>
      </c>
      <c r="S2332" s="6" t="e">
        <f>VLOOKUP($J2332,'Material category'!B:F,4,FALSE)*O2332</f>
        <v>#N/A</v>
      </c>
      <c r="T2332" s="6" t="e">
        <f t="shared" si="186"/>
        <v>#N/A</v>
      </c>
      <c r="U2332" s="6" t="e">
        <f t="shared" si="187"/>
        <v>#N/A</v>
      </c>
      <c r="V2332" s="2" t="e">
        <f>VLOOKUP($J2332,'Material category'!B:D,3,0)</f>
        <v>#N/A</v>
      </c>
      <c r="W2332" s="2" t="e">
        <f>VLOOKUP(G2332,'Cust Category'!A:C,3,0)</f>
        <v>#N/A</v>
      </c>
      <c r="X2332" s="2" t="e">
        <f>VLOOKUP(G2332,'Cust Category'!A:C,2,0)</f>
        <v>#N/A</v>
      </c>
      <c r="Y2332" s="31" t="e">
        <f t="shared" si="183"/>
        <v>#N/A</v>
      </c>
      <c r="Z2332" t="e">
        <f t="shared" si="184"/>
        <v>#N/A</v>
      </c>
    </row>
    <row r="2333" spans="14:26" hidden="1">
      <c r="N2333" s="2" t="e">
        <f>VLOOKUP($J2333,'Material category'!B:D,2,0)</f>
        <v>#N/A</v>
      </c>
      <c r="O2333" s="123" t="e">
        <f>VLOOKUP(E2333,'Billing Type Category'!A:C,3,0)*$L2333</f>
        <v>#N/A</v>
      </c>
      <c r="P2333" s="123" t="e">
        <f>VLOOKUP($J2333,'Material category'!B:F,5,FALSE)*O2333</f>
        <v>#N/A</v>
      </c>
      <c r="Q2333" s="123" t="e">
        <f t="shared" si="185"/>
        <v>#N/A</v>
      </c>
      <c r="R2333" s="6" t="e">
        <f>VLOOKUP(E2333,'Billing Type Category'!A:C,3,0)*M2333</f>
        <v>#N/A</v>
      </c>
      <c r="S2333" s="6" t="e">
        <f>VLOOKUP($J2333,'Material category'!B:F,4,FALSE)*O2333</f>
        <v>#N/A</v>
      </c>
      <c r="T2333" s="6" t="e">
        <f t="shared" si="186"/>
        <v>#N/A</v>
      </c>
      <c r="U2333" s="6" t="e">
        <f t="shared" si="187"/>
        <v>#N/A</v>
      </c>
      <c r="V2333" s="2" t="e">
        <f>VLOOKUP($J2333,'Material category'!B:D,3,0)</f>
        <v>#N/A</v>
      </c>
      <c r="W2333" s="2" t="e">
        <f>VLOOKUP(G2333,'Cust Category'!A:C,3,0)</f>
        <v>#N/A</v>
      </c>
      <c r="X2333" s="2" t="e">
        <f>VLOOKUP(G2333,'Cust Category'!A:C,2,0)</f>
        <v>#N/A</v>
      </c>
      <c r="Y2333" s="31" t="e">
        <f t="shared" si="183"/>
        <v>#N/A</v>
      </c>
      <c r="Z2333" t="e">
        <f t="shared" si="184"/>
        <v>#N/A</v>
      </c>
    </row>
    <row r="2334" spans="14:26" hidden="1">
      <c r="N2334" s="2" t="e">
        <f>VLOOKUP($J2334,'Material category'!B:D,2,0)</f>
        <v>#N/A</v>
      </c>
      <c r="O2334" s="123" t="e">
        <f>VLOOKUP(E2334,'Billing Type Category'!A:C,3,0)*$L2334</f>
        <v>#N/A</v>
      </c>
      <c r="P2334" s="123" t="e">
        <f>VLOOKUP($J2334,'Material category'!B:F,5,FALSE)*O2334</f>
        <v>#N/A</v>
      </c>
      <c r="Q2334" s="123" t="e">
        <f t="shared" si="185"/>
        <v>#N/A</v>
      </c>
      <c r="R2334" s="6" t="e">
        <f>VLOOKUP(E2334,'Billing Type Category'!A:C,3,0)*M2334</f>
        <v>#N/A</v>
      </c>
      <c r="S2334" s="6" t="e">
        <f>VLOOKUP($J2334,'Material category'!B:F,4,FALSE)*O2334</f>
        <v>#N/A</v>
      </c>
      <c r="T2334" s="6" t="e">
        <f t="shared" si="186"/>
        <v>#N/A</v>
      </c>
      <c r="U2334" s="6" t="e">
        <f t="shared" si="187"/>
        <v>#N/A</v>
      </c>
      <c r="V2334" s="2" t="e">
        <f>VLOOKUP($J2334,'Material category'!B:D,3,0)</f>
        <v>#N/A</v>
      </c>
      <c r="W2334" s="2" t="e">
        <f>VLOOKUP(G2334,'Cust Category'!A:C,3,0)</f>
        <v>#N/A</v>
      </c>
      <c r="X2334" s="2" t="e">
        <f>VLOOKUP(G2334,'Cust Category'!A:C,2,0)</f>
        <v>#N/A</v>
      </c>
      <c r="Y2334" s="31" t="e">
        <f t="shared" si="183"/>
        <v>#N/A</v>
      </c>
      <c r="Z2334" t="e">
        <f t="shared" si="184"/>
        <v>#N/A</v>
      </c>
    </row>
    <row r="2335" spans="14:26" hidden="1">
      <c r="N2335" s="2" t="e">
        <f>VLOOKUP($J2335,'Material category'!B:D,2,0)</f>
        <v>#N/A</v>
      </c>
      <c r="O2335" s="123" t="e">
        <f>VLOOKUP(E2335,'Billing Type Category'!A:C,3,0)*$L2335</f>
        <v>#N/A</v>
      </c>
      <c r="P2335" s="123" t="e">
        <f>VLOOKUP($J2335,'Material category'!B:F,5,FALSE)*O2335</f>
        <v>#N/A</v>
      </c>
      <c r="Q2335" s="123" t="e">
        <f t="shared" si="185"/>
        <v>#N/A</v>
      </c>
      <c r="R2335" s="6" t="e">
        <f>VLOOKUP(E2335,'Billing Type Category'!A:C,3,0)*M2335</f>
        <v>#N/A</v>
      </c>
      <c r="S2335" s="6" t="e">
        <f>VLOOKUP($J2335,'Material category'!B:F,4,FALSE)*O2335</f>
        <v>#N/A</v>
      </c>
      <c r="T2335" s="6" t="e">
        <f t="shared" si="186"/>
        <v>#N/A</v>
      </c>
      <c r="U2335" s="6" t="e">
        <f t="shared" si="187"/>
        <v>#N/A</v>
      </c>
      <c r="V2335" s="2" t="e">
        <f>VLOOKUP($J2335,'Material category'!B:D,3,0)</f>
        <v>#N/A</v>
      </c>
      <c r="W2335" s="2" t="e">
        <f>VLOOKUP(G2335,'Cust Category'!A:C,3,0)</f>
        <v>#N/A</v>
      </c>
      <c r="X2335" s="2" t="e">
        <f>VLOOKUP(G2335,'Cust Category'!A:C,2,0)</f>
        <v>#N/A</v>
      </c>
      <c r="Y2335" s="31" t="e">
        <f t="shared" si="183"/>
        <v>#N/A</v>
      </c>
      <c r="Z2335" t="e">
        <f t="shared" si="184"/>
        <v>#N/A</v>
      </c>
    </row>
    <row r="2336" spans="14:26" hidden="1">
      <c r="N2336" s="2" t="e">
        <f>VLOOKUP($J2336,'Material category'!B:D,2,0)</f>
        <v>#N/A</v>
      </c>
      <c r="O2336" s="123" t="e">
        <f>VLOOKUP(E2336,'Billing Type Category'!A:C,3,0)*$L2336</f>
        <v>#N/A</v>
      </c>
      <c r="P2336" s="123" t="e">
        <f>VLOOKUP($J2336,'Material category'!B:F,5,FALSE)*O2336</f>
        <v>#N/A</v>
      </c>
      <c r="Q2336" s="123" t="e">
        <f t="shared" si="185"/>
        <v>#N/A</v>
      </c>
      <c r="R2336" s="6" t="e">
        <f>VLOOKUP(E2336,'Billing Type Category'!A:C,3,0)*M2336</f>
        <v>#N/A</v>
      </c>
      <c r="S2336" s="6" t="e">
        <f>VLOOKUP($J2336,'Material category'!B:F,4,FALSE)*O2336</f>
        <v>#N/A</v>
      </c>
      <c r="T2336" s="6" t="e">
        <f t="shared" si="186"/>
        <v>#N/A</v>
      </c>
      <c r="U2336" s="6" t="e">
        <f t="shared" si="187"/>
        <v>#N/A</v>
      </c>
      <c r="V2336" s="2" t="e">
        <f>VLOOKUP($J2336,'Material category'!B:D,3,0)</f>
        <v>#N/A</v>
      </c>
      <c r="W2336" s="2" t="e">
        <f>VLOOKUP(G2336,'Cust Category'!A:C,3,0)</f>
        <v>#N/A</v>
      </c>
      <c r="X2336" s="2" t="e">
        <f>VLOOKUP(G2336,'Cust Category'!A:C,2,0)</f>
        <v>#N/A</v>
      </c>
      <c r="Y2336" s="31" t="e">
        <f t="shared" si="183"/>
        <v>#N/A</v>
      </c>
      <c r="Z2336" t="e">
        <f t="shared" si="184"/>
        <v>#N/A</v>
      </c>
    </row>
    <row r="2337" spans="14:26" hidden="1">
      <c r="N2337" s="2" t="e">
        <f>VLOOKUP($J2337,'Material category'!B:D,2,0)</f>
        <v>#N/A</v>
      </c>
      <c r="O2337" s="123" t="e">
        <f>VLOOKUP(E2337,'Billing Type Category'!A:C,3,0)*$L2337</f>
        <v>#N/A</v>
      </c>
      <c r="P2337" s="123" t="e">
        <f>VLOOKUP($J2337,'Material category'!B:F,5,FALSE)*O2337</f>
        <v>#N/A</v>
      </c>
      <c r="Q2337" s="123" t="e">
        <f t="shared" si="185"/>
        <v>#N/A</v>
      </c>
      <c r="R2337" s="6" t="e">
        <f>VLOOKUP(E2337,'Billing Type Category'!A:C,3,0)*M2337</f>
        <v>#N/A</v>
      </c>
      <c r="S2337" s="6" t="e">
        <f>VLOOKUP($J2337,'Material category'!B:F,4,FALSE)*O2337</f>
        <v>#N/A</v>
      </c>
      <c r="T2337" s="6" t="e">
        <f t="shared" si="186"/>
        <v>#N/A</v>
      </c>
      <c r="U2337" s="6" t="e">
        <f t="shared" si="187"/>
        <v>#N/A</v>
      </c>
      <c r="V2337" s="2" t="e">
        <f>VLOOKUP($J2337,'Material category'!B:D,3,0)</f>
        <v>#N/A</v>
      </c>
      <c r="W2337" s="2" t="e">
        <f>VLOOKUP(G2337,'Cust Category'!A:C,3,0)</f>
        <v>#N/A</v>
      </c>
      <c r="X2337" s="2" t="e">
        <f>VLOOKUP(G2337,'Cust Category'!A:C,2,0)</f>
        <v>#N/A</v>
      </c>
      <c r="Y2337" s="31" t="e">
        <f t="shared" si="183"/>
        <v>#N/A</v>
      </c>
      <c r="Z2337" t="e">
        <f t="shared" si="184"/>
        <v>#N/A</v>
      </c>
    </row>
    <row r="2338" spans="14:26" hidden="1">
      <c r="N2338" s="2" t="e">
        <f>VLOOKUP($J2338,'Material category'!B:D,2,0)</f>
        <v>#N/A</v>
      </c>
      <c r="O2338" s="123" t="e">
        <f>VLOOKUP(E2338,'Billing Type Category'!A:C,3,0)*$L2338</f>
        <v>#N/A</v>
      </c>
      <c r="P2338" s="123" t="e">
        <f>VLOOKUP($J2338,'Material category'!B:F,5,FALSE)*O2338</f>
        <v>#N/A</v>
      </c>
      <c r="Q2338" s="123" t="e">
        <f t="shared" si="185"/>
        <v>#N/A</v>
      </c>
      <c r="R2338" s="6" t="e">
        <f>VLOOKUP(E2338,'Billing Type Category'!A:C,3,0)*M2338</f>
        <v>#N/A</v>
      </c>
      <c r="S2338" s="6" t="e">
        <f>VLOOKUP($J2338,'Material category'!B:F,4,FALSE)*O2338</f>
        <v>#N/A</v>
      </c>
      <c r="T2338" s="6" t="e">
        <f t="shared" si="186"/>
        <v>#N/A</v>
      </c>
      <c r="U2338" s="6" t="e">
        <f t="shared" si="187"/>
        <v>#N/A</v>
      </c>
      <c r="V2338" s="2" t="e">
        <f>VLOOKUP($J2338,'Material category'!B:D,3,0)</f>
        <v>#N/A</v>
      </c>
      <c r="W2338" s="2" t="e">
        <f>VLOOKUP(G2338,'Cust Category'!A:C,3,0)</f>
        <v>#N/A</v>
      </c>
      <c r="X2338" s="2" t="e">
        <f>VLOOKUP(G2338,'Cust Category'!A:C,2,0)</f>
        <v>#N/A</v>
      </c>
      <c r="Y2338" s="31" t="e">
        <f t="shared" si="183"/>
        <v>#N/A</v>
      </c>
      <c r="Z2338" t="e">
        <f t="shared" si="184"/>
        <v>#N/A</v>
      </c>
    </row>
    <row r="2339" spans="14:26" hidden="1">
      <c r="N2339" s="2" t="e">
        <f>VLOOKUP($J2339,'Material category'!B:D,2,0)</f>
        <v>#N/A</v>
      </c>
      <c r="O2339" s="123" t="e">
        <f>VLOOKUP(E2339,'Billing Type Category'!A:C,3,0)*$L2339</f>
        <v>#N/A</v>
      </c>
      <c r="P2339" s="123" t="e">
        <f>VLOOKUP($J2339,'Material category'!B:F,5,FALSE)*O2339</f>
        <v>#N/A</v>
      </c>
      <c r="Q2339" s="123" t="e">
        <f t="shared" si="185"/>
        <v>#N/A</v>
      </c>
      <c r="R2339" s="6" t="e">
        <f>VLOOKUP(E2339,'Billing Type Category'!A:C,3,0)*M2339</f>
        <v>#N/A</v>
      </c>
      <c r="S2339" s="6" t="e">
        <f>VLOOKUP($J2339,'Material category'!B:F,4,FALSE)*O2339</f>
        <v>#N/A</v>
      </c>
      <c r="T2339" s="6" t="e">
        <f t="shared" si="186"/>
        <v>#N/A</v>
      </c>
      <c r="U2339" s="6" t="e">
        <f t="shared" si="187"/>
        <v>#N/A</v>
      </c>
      <c r="V2339" s="2" t="e">
        <f>VLOOKUP($J2339,'Material category'!B:D,3,0)</f>
        <v>#N/A</v>
      </c>
      <c r="W2339" s="2" t="e">
        <f>VLOOKUP(G2339,'Cust Category'!A:C,3,0)</f>
        <v>#N/A</v>
      </c>
      <c r="X2339" s="2" t="e">
        <f>VLOOKUP(G2339,'Cust Category'!A:C,2,0)</f>
        <v>#N/A</v>
      </c>
      <c r="Y2339" s="31" t="e">
        <f t="shared" si="183"/>
        <v>#N/A</v>
      </c>
      <c r="Z2339" t="e">
        <f t="shared" si="184"/>
        <v>#N/A</v>
      </c>
    </row>
    <row r="2340" spans="14:26" hidden="1">
      <c r="N2340" s="2" t="e">
        <f>VLOOKUP($J2340,'Material category'!B:D,2,0)</f>
        <v>#N/A</v>
      </c>
      <c r="O2340" s="123" t="e">
        <f>VLOOKUP(E2340,'Billing Type Category'!A:C,3,0)*$L2340</f>
        <v>#N/A</v>
      </c>
      <c r="P2340" s="123" t="e">
        <f>VLOOKUP($J2340,'Material category'!B:F,5,FALSE)*O2340</f>
        <v>#N/A</v>
      </c>
      <c r="Q2340" s="123" t="e">
        <f t="shared" si="185"/>
        <v>#N/A</v>
      </c>
      <c r="R2340" s="6" t="e">
        <f>VLOOKUP(E2340,'Billing Type Category'!A:C,3,0)*M2340</f>
        <v>#N/A</v>
      </c>
      <c r="S2340" s="6" t="e">
        <f>VLOOKUP($J2340,'Material category'!B:F,4,FALSE)*O2340</f>
        <v>#N/A</v>
      </c>
      <c r="T2340" s="6" t="e">
        <f t="shared" si="186"/>
        <v>#N/A</v>
      </c>
      <c r="U2340" s="6" t="e">
        <f t="shared" si="187"/>
        <v>#N/A</v>
      </c>
      <c r="V2340" s="2" t="e">
        <f>VLOOKUP($J2340,'Material category'!B:D,3,0)</f>
        <v>#N/A</v>
      </c>
      <c r="W2340" s="2" t="e">
        <f>VLOOKUP(G2340,'Cust Category'!A:C,3,0)</f>
        <v>#N/A</v>
      </c>
      <c r="X2340" s="2" t="e">
        <f>VLOOKUP(G2340,'Cust Category'!A:C,2,0)</f>
        <v>#N/A</v>
      </c>
      <c r="Y2340" s="31" t="e">
        <f t="shared" si="183"/>
        <v>#N/A</v>
      </c>
      <c r="Z2340" t="e">
        <f t="shared" si="184"/>
        <v>#N/A</v>
      </c>
    </row>
    <row r="2341" spans="14:26" hidden="1">
      <c r="N2341" s="2" t="e">
        <f>VLOOKUP($J2341,'Material category'!B:D,2,0)</f>
        <v>#N/A</v>
      </c>
      <c r="O2341" s="123" t="e">
        <f>VLOOKUP(E2341,'Billing Type Category'!A:C,3,0)*$L2341</f>
        <v>#N/A</v>
      </c>
      <c r="P2341" s="123" t="e">
        <f>VLOOKUP($J2341,'Material category'!B:F,5,FALSE)*O2341</f>
        <v>#N/A</v>
      </c>
      <c r="Q2341" s="123" t="e">
        <f t="shared" si="185"/>
        <v>#N/A</v>
      </c>
      <c r="R2341" s="6" t="e">
        <f>VLOOKUP(E2341,'Billing Type Category'!A:C,3,0)*M2341</f>
        <v>#N/A</v>
      </c>
      <c r="S2341" s="6" t="e">
        <f>VLOOKUP($J2341,'Material category'!B:F,4,FALSE)*O2341</f>
        <v>#N/A</v>
      </c>
      <c r="T2341" s="6" t="e">
        <f t="shared" si="186"/>
        <v>#N/A</v>
      </c>
      <c r="U2341" s="6" t="e">
        <f t="shared" si="187"/>
        <v>#N/A</v>
      </c>
      <c r="V2341" s="2" t="e">
        <f>VLOOKUP($J2341,'Material category'!B:D,3,0)</f>
        <v>#N/A</v>
      </c>
      <c r="W2341" s="2" t="e">
        <f>VLOOKUP(G2341,'Cust Category'!A:C,3,0)</f>
        <v>#N/A</v>
      </c>
      <c r="X2341" s="2" t="e">
        <f>VLOOKUP(G2341,'Cust Category'!A:C,2,0)</f>
        <v>#N/A</v>
      </c>
      <c r="Y2341" s="31" t="e">
        <f t="shared" si="183"/>
        <v>#N/A</v>
      </c>
      <c r="Z2341" t="e">
        <f t="shared" si="184"/>
        <v>#N/A</v>
      </c>
    </row>
    <row r="2342" spans="14:26" hidden="1">
      <c r="N2342" s="2" t="e">
        <f>VLOOKUP($J2342,'Material category'!B:D,2,0)</f>
        <v>#N/A</v>
      </c>
      <c r="O2342" s="123" t="e">
        <f>VLOOKUP(E2342,'Billing Type Category'!A:C,3,0)*$L2342</f>
        <v>#N/A</v>
      </c>
      <c r="P2342" s="123" t="e">
        <f>VLOOKUP($J2342,'Material category'!B:F,5,FALSE)*O2342</f>
        <v>#N/A</v>
      </c>
      <c r="Q2342" s="123" t="e">
        <f t="shared" si="185"/>
        <v>#N/A</v>
      </c>
      <c r="R2342" s="6" t="e">
        <f>VLOOKUP(E2342,'Billing Type Category'!A:C,3,0)*M2342</f>
        <v>#N/A</v>
      </c>
      <c r="S2342" s="6" t="e">
        <f>VLOOKUP($J2342,'Material category'!B:F,4,FALSE)*O2342</f>
        <v>#N/A</v>
      </c>
      <c r="T2342" s="6" t="e">
        <f t="shared" si="186"/>
        <v>#N/A</v>
      </c>
      <c r="U2342" s="6" t="e">
        <f t="shared" si="187"/>
        <v>#N/A</v>
      </c>
      <c r="V2342" s="2" t="e">
        <f>VLOOKUP($J2342,'Material category'!B:D,3,0)</f>
        <v>#N/A</v>
      </c>
      <c r="W2342" s="2" t="e">
        <f>VLOOKUP(G2342,'Cust Category'!A:C,3,0)</f>
        <v>#N/A</v>
      </c>
      <c r="X2342" s="2" t="e">
        <f>VLOOKUP(G2342,'Cust Category'!A:C,2,0)</f>
        <v>#N/A</v>
      </c>
      <c r="Y2342" s="31" t="e">
        <f t="shared" si="183"/>
        <v>#N/A</v>
      </c>
      <c r="Z2342" t="e">
        <f t="shared" si="184"/>
        <v>#N/A</v>
      </c>
    </row>
    <row r="2343" spans="14:26" hidden="1">
      <c r="N2343" s="2" t="e">
        <f>VLOOKUP($J2343,'Material category'!B:D,2,0)</f>
        <v>#N/A</v>
      </c>
      <c r="O2343" s="123" t="e">
        <f>VLOOKUP(E2343,'Billing Type Category'!A:C,3,0)*$L2343</f>
        <v>#N/A</v>
      </c>
      <c r="P2343" s="123" t="e">
        <f>VLOOKUP($J2343,'Material category'!B:F,5,FALSE)*O2343</f>
        <v>#N/A</v>
      </c>
      <c r="Q2343" s="123" t="e">
        <f t="shared" si="185"/>
        <v>#N/A</v>
      </c>
      <c r="R2343" s="6" t="e">
        <f>VLOOKUP(E2343,'Billing Type Category'!A:C,3,0)*M2343</f>
        <v>#N/A</v>
      </c>
      <c r="S2343" s="6" t="e">
        <f>VLOOKUP($J2343,'Material category'!B:F,4,FALSE)*O2343</f>
        <v>#N/A</v>
      </c>
      <c r="T2343" s="6" t="e">
        <f t="shared" si="186"/>
        <v>#N/A</v>
      </c>
      <c r="U2343" s="6" t="e">
        <f t="shared" si="187"/>
        <v>#N/A</v>
      </c>
      <c r="V2343" s="2" t="e">
        <f>VLOOKUP($J2343,'Material category'!B:D,3,0)</f>
        <v>#N/A</v>
      </c>
      <c r="W2343" s="2" t="e">
        <f>VLOOKUP(G2343,'Cust Category'!A:C,3,0)</f>
        <v>#N/A</v>
      </c>
      <c r="X2343" s="2" t="e">
        <f>VLOOKUP(G2343,'Cust Category'!A:C,2,0)</f>
        <v>#N/A</v>
      </c>
      <c r="Y2343" s="31" t="e">
        <f t="shared" si="183"/>
        <v>#N/A</v>
      </c>
      <c r="Z2343" t="e">
        <f t="shared" si="184"/>
        <v>#N/A</v>
      </c>
    </row>
    <row r="2344" spans="14:26" hidden="1">
      <c r="N2344" s="2" t="e">
        <f>VLOOKUP($J2344,'Material category'!B:D,2,0)</f>
        <v>#N/A</v>
      </c>
      <c r="O2344" s="123" t="e">
        <f>VLOOKUP(E2344,'Billing Type Category'!A:C,3,0)*$L2344</f>
        <v>#N/A</v>
      </c>
      <c r="P2344" s="123" t="e">
        <f>VLOOKUP($J2344,'Material category'!B:F,5,FALSE)*O2344</f>
        <v>#N/A</v>
      </c>
      <c r="Q2344" s="123" t="e">
        <f t="shared" si="185"/>
        <v>#N/A</v>
      </c>
      <c r="R2344" s="6" t="e">
        <f>VLOOKUP(E2344,'Billing Type Category'!A:C,3,0)*M2344</f>
        <v>#N/A</v>
      </c>
      <c r="S2344" s="6" t="e">
        <f>VLOOKUP($J2344,'Material category'!B:F,4,FALSE)*O2344</f>
        <v>#N/A</v>
      </c>
      <c r="T2344" s="6" t="e">
        <f t="shared" si="186"/>
        <v>#N/A</v>
      </c>
      <c r="U2344" s="6" t="e">
        <f t="shared" si="187"/>
        <v>#N/A</v>
      </c>
      <c r="V2344" s="2" t="e">
        <f>VLOOKUP($J2344,'Material category'!B:D,3,0)</f>
        <v>#N/A</v>
      </c>
      <c r="W2344" s="2" t="e">
        <f>VLOOKUP(G2344,'Cust Category'!A:C,3,0)</f>
        <v>#N/A</v>
      </c>
      <c r="X2344" s="2" t="e">
        <f>VLOOKUP(G2344,'Cust Category'!A:C,2,0)</f>
        <v>#N/A</v>
      </c>
      <c r="Y2344" s="31" t="e">
        <f t="shared" si="183"/>
        <v>#N/A</v>
      </c>
      <c r="Z2344" t="e">
        <f t="shared" si="184"/>
        <v>#N/A</v>
      </c>
    </row>
    <row r="2345" spans="14:26" hidden="1">
      <c r="N2345" s="2" t="e">
        <f>VLOOKUP($J2345,'Material category'!B:D,2,0)</f>
        <v>#N/A</v>
      </c>
      <c r="O2345" s="123" t="e">
        <f>VLOOKUP(E2345,'Billing Type Category'!A:C,3,0)*$L2345</f>
        <v>#N/A</v>
      </c>
      <c r="P2345" s="123" t="e">
        <f>VLOOKUP($J2345,'Material category'!B:F,5,FALSE)*O2345</f>
        <v>#N/A</v>
      </c>
      <c r="Q2345" s="123" t="e">
        <f t="shared" si="185"/>
        <v>#N/A</v>
      </c>
      <c r="R2345" s="6" t="e">
        <f>VLOOKUP(E2345,'Billing Type Category'!A:C,3,0)*M2345</f>
        <v>#N/A</v>
      </c>
      <c r="S2345" s="6" t="e">
        <f>VLOOKUP($J2345,'Material category'!B:F,4,FALSE)*O2345</f>
        <v>#N/A</v>
      </c>
      <c r="T2345" s="6" t="e">
        <f t="shared" si="186"/>
        <v>#N/A</v>
      </c>
      <c r="U2345" s="6" t="e">
        <f t="shared" si="187"/>
        <v>#N/A</v>
      </c>
      <c r="V2345" s="2" t="e">
        <f>VLOOKUP($J2345,'Material category'!B:D,3,0)</f>
        <v>#N/A</v>
      </c>
      <c r="W2345" s="2" t="e">
        <f>VLOOKUP(G2345,'Cust Category'!A:C,3,0)</f>
        <v>#N/A</v>
      </c>
      <c r="X2345" s="2" t="e">
        <f>VLOOKUP(G2345,'Cust Category'!A:C,2,0)</f>
        <v>#N/A</v>
      </c>
      <c r="Y2345" s="31" t="e">
        <f t="shared" si="183"/>
        <v>#N/A</v>
      </c>
      <c r="Z2345" t="e">
        <f t="shared" si="184"/>
        <v>#N/A</v>
      </c>
    </row>
    <row r="2346" spans="14:26" hidden="1">
      <c r="N2346" s="2" t="e">
        <f>VLOOKUP($J2346,'Material category'!B:D,2,0)</f>
        <v>#N/A</v>
      </c>
      <c r="O2346" s="123" t="e">
        <f>VLOOKUP(E2346,'Billing Type Category'!A:C,3,0)*$L2346</f>
        <v>#N/A</v>
      </c>
      <c r="P2346" s="123" t="e">
        <f>VLOOKUP($J2346,'Material category'!B:F,5,FALSE)*O2346</f>
        <v>#N/A</v>
      </c>
      <c r="Q2346" s="123" t="e">
        <f t="shared" si="185"/>
        <v>#N/A</v>
      </c>
      <c r="R2346" s="6" t="e">
        <f>VLOOKUP(E2346,'Billing Type Category'!A:C,3,0)*M2346</f>
        <v>#N/A</v>
      </c>
      <c r="S2346" s="6" t="e">
        <f>VLOOKUP($J2346,'Material category'!B:F,4,FALSE)*O2346</f>
        <v>#N/A</v>
      </c>
      <c r="T2346" s="6" t="e">
        <f t="shared" si="186"/>
        <v>#N/A</v>
      </c>
      <c r="U2346" s="6" t="e">
        <f t="shared" si="187"/>
        <v>#N/A</v>
      </c>
      <c r="V2346" s="2" t="e">
        <f>VLOOKUP($J2346,'Material category'!B:D,3,0)</f>
        <v>#N/A</v>
      </c>
      <c r="W2346" s="2" t="e">
        <f>VLOOKUP(G2346,'Cust Category'!A:C,3,0)</f>
        <v>#N/A</v>
      </c>
      <c r="X2346" s="2" t="e">
        <f>VLOOKUP(G2346,'Cust Category'!A:C,2,0)</f>
        <v>#N/A</v>
      </c>
      <c r="Y2346" s="31" t="e">
        <f t="shared" si="183"/>
        <v>#N/A</v>
      </c>
      <c r="Z2346" t="e">
        <f t="shared" si="184"/>
        <v>#N/A</v>
      </c>
    </row>
    <row r="2347" spans="14:26" hidden="1">
      <c r="N2347" s="2" t="e">
        <f>VLOOKUP($J2347,'Material category'!B:D,2,0)</f>
        <v>#N/A</v>
      </c>
      <c r="O2347" s="123" t="e">
        <f>VLOOKUP(E2347,'Billing Type Category'!A:C,3,0)*$L2347</f>
        <v>#N/A</v>
      </c>
      <c r="P2347" s="123" t="e">
        <f>VLOOKUP($J2347,'Material category'!B:F,5,FALSE)*O2347</f>
        <v>#N/A</v>
      </c>
      <c r="Q2347" s="123" t="e">
        <f t="shared" si="185"/>
        <v>#N/A</v>
      </c>
      <c r="R2347" s="6" t="e">
        <f>VLOOKUP(E2347,'Billing Type Category'!A:C,3,0)*M2347</f>
        <v>#N/A</v>
      </c>
      <c r="S2347" s="6" t="e">
        <f>VLOOKUP($J2347,'Material category'!B:F,4,FALSE)*O2347</f>
        <v>#N/A</v>
      </c>
      <c r="T2347" s="6" t="e">
        <f t="shared" si="186"/>
        <v>#N/A</v>
      </c>
      <c r="U2347" s="6" t="e">
        <f t="shared" si="187"/>
        <v>#N/A</v>
      </c>
      <c r="V2347" s="2" t="e">
        <f>VLOOKUP($J2347,'Material category'!B:D,3,0)</f>
        <v>#N/A</v>
      </c>
      <c r="W2347" s="2" t="e">
        <f>VLOOKUP(G2347,'Cust Category'!A:C,3,0)</f>
        <v>#N/A</v>
      </c>
      <c r="X2347" s="2" t="e">
        <f>VLOOKUP(G2347,'Cust Category'!A:C,2,0)</f>
        <v>#N/A</v>
      </c>
      <c r="Y2347" s="31" t="e">
        <f t="shared" si="183"/>
        <v>#N/A</v>
      </c>
      <c r="Z2347" t="e">
        <f t="shared" si="184"/>
        <v>#N/A</v>
      </c>
    </row>
    <row r="2348" spans="14:26" hidden="1">
      <c r="N2348" s="2" t="e">
        <f>VLOOKUP($J2348,'Material category'!B:D,2,0)</f>
        <v>#N/A</v>
      </c>
      <c r="O2348" s="123" t="e">
        <f>VLOOKUP(E2348,'Billing Type Category'!A:C,3,0)*$L2348</f>
        <v>#N/A</v>
      </c>
      <c r="P2348" s="123" t="e">
        <f>VLOOKUP($J2348,'Material category'!B:F,5,FALSE)*O2348</f>
        <v>#N/A</v>
      </c>
      <c r="Q2348" s="123" t="e">
        <f t="shared" si="185"/>
        <v>#N/A</v>
      </c>
      <c r="R2348" s="6" t="e">
        <f>VLOOKUP(E2348,'Billing Type Category'!A:C,3,0)*M2348</f>
        <v>#N/A</v>
      </c>
      <c r="S2348" s="6" t="e">
        <f>VLOOKUP($J2348,'Material category'!B:F,4,FALSE)*O2348</f>
        <v>#N/A</v>
      </c>
      <c r="T2348" s="6" t="e">
        <f t="shared" si="186"/>
        <v>#N/A</v>
      </c>
      <c r="U2348" s="6" t="e">
        <f t="shared" si="187"/>
        <v>#N/A</v>
      </c>
      <c r="V2348" s="2" t="e">
        <f>VLOOKUP($J2348,'Material category'!B:D,3,0)</f>
        <v>#N/A</v>
      </c>
      <c r="W2348" s="2" t="e">
        <f>VLOOKUP(G2348,'Cust Category'!A:C,3,0)</f>
        <v>#N/A</v>
      </c>
      <c r="X2348" s="2" t="e">
        <f>VLOOKUP(G2348,'Cust Category'!A:C,2,0)</f>
        <v>#N/A</v>
      </c>
      <c r="Y2348" s="31" t="e">
        <f t="shared" si="183"/>
        <v>#N/A</v>
      </c>
      <c r="Z2348" t="e">
        <f t="shared" si="184"/>
        <v>#N/A</v>
      </c>
    </row>
    <row r="2349" spans="14:26" hidden="1">
      <c r="N2349" s="2" t="e">
        <f>VLOOKUP($J2349,'Material category'!B:D,2,0)</f>
        <v>#N/A</v>
      </c>
      <c r="O2349" s="123" t="e">
        <f>VLOOKUP(E2349,'Billing Type Category'!A:C,3,0)*$L2349</f>
        <v>#N/A</v>
      </c>
      <c r="P2349" s="123" t="e">
        <f>VLOOKUP($J2349,'Material category'!B:F,5,FALSE)*O2349</f>
        <v>#N/A</v>
      </c>
      <c r="Q2349" s="123" t="e">
        <f t="shared" si="185"/>
        <v>#N/A</v>
      </c>
      <c r="R2349" s="6" t="e">
        <f>VLOOKUP(E2349,'Billing Type Category'!A:C,3,0)*M2349</f>
        <v>#N/A</v>
      </c>
      <c r="S2349" s="6" t="e">
        <f>VLOOKUP($J2349,'Material category'!B:F,4,FALSE)*O2349</f>
        <v>#N/A</v>
      </c>
      <c r="T2349" s="6" t="e">
        <f t="shared" si="186"/>
        <v>#N/A</v>
      </c>
      <c r="U2349" s="6" t="e">
        <f t="shared" si="187"/>
        <v>#N/A</v>
      </c>
      <c r="V2349" s="2" t="e">
        <f>VLOOKUP($J2349,'Material category'!B:D,3,0)</f>
        <v>#N/A</v>
      </c>
      <c r="W2349" s="2" t="e">
        <f>VLOOKUP(G2349,'Cust Category'!A:C,3,0)</f>
        <v>#N/A</v>
      </c>
      <c r="X2349" s="2" t="e">
        <f>VLOOKUP(G2349,'Cust Category'!A:C,2,0)</f>
        <v>#N/A</v>
      </c>
      <c r="Y2349" s="31" t="e">
        <f t="shared" si="183"/>
        <v>#N/A</v>
      </c>
      <c r="Z2349" t="e">
        <f t="shared" si="184"/>
        <v>#N/A</v>
      </c>
    </row>
    <row r="2350" spans="14:26" hidden="1">
      <c r="N2350" s="2" t="e">
        <f>VLOOKUP($J2350,'Material category'!B:D,2,0)</f>
        <v>#N/A</v>
      </c>
      <c r="O2350" s="123" t="e">
        <f>VLOOKUP(E2350,'Billing Type Category'!A:C,3,0)*$L2350</f>
        <v>#N/A</v>
      </c>
      <c r="P2350" s="123" t="e">
        <f>VLOOKUP($J2350,'Material category'!B:F,5,FALSE)*O2350</f>
        <v>#N/A</v>
      </c>
      <c r="Q2350" s="123" t="e">
        <f t="shared" si="185"/>
        <v>#N/A</v>
      </c>
      <c r="R2350" s="6" t="e">
        <f>VLOOKUP(E2350,'Billing Type Category'!A:C,3,0)*M2350</f>
        <v>#N/A</v>
      </c>
      <c r="S2350" s="6" t="e">
        <f>VLOOKUP($J2350,'Material category'!B:F,4,FALSE)*O2350</f>
        <v>#N/A</v>
      </c>
      <c r="T2350" s="6" t="e">
        <f t="shared" si="186"/>
        <v>#N/A</v>
      </c>
      <c r="U2350" s="6" t="e">
        <f t="shared" si="187"/>
        <v>#N/A</v>
      </c>
      <c r="V2350" s="2" t="e">
        <f>VLOOKUP($J2350,'Material category'!B:D,3,0)</f>
        <v>#N/A</v>
      </c>
      <c r="W2350" s="2" t="e">
        <f>VLOOKUP(G2350,'Cust Category'!A:C,3,0)</f>
        <v>#N/A</v>
      </c>
      <c r="X2350" s="2" t="e">
        <f>VLOOKUP(G2350,'Cust Category'!A:C,2,0)</f>
        <v>#N/A</v>
      </c>
      <c r="Y2350" s="31" t="e">
        <f t="shared" si="183"/>
        <v>#N/A</v>
      </c>
      <c r="Z2350" t="e">
        <f t="shared" si="184"/>
        <v>#N/A</v>
      </c>
    </row>
    <row r="2351" spans="14:26" hidden="1">
      <c r="N2351" s="2" t="e">
        <f>VLOOKUP($J2351,'Material category'!B:D,2,0)</f>
        <v>#N/A</v>
      </c>
      <c r="O2351" s="123" t="e">
        <f>VLOOKUP(E2351,'Billing Type Category'!A:C,3,0)*$L2351</f>
        <v>#N/A</v>
      </c>
      <c r="P2351" s="123" t="e">
        <f>VLOOKUP($J2351,'Material category'!B:F,5,FALSE)*O2351</f>
        <v>#N/A</v>
      </c>
      <c r="Q2351" s="123" t="e">
        <f t="shared" si="185"/>
        <v>#N/A</v>
      </c>
      <c r="R2351" s="6" t="e">
        <f>VLOOKUP(E2351,'Billing Type Category'!A:C,3,0)*M2351</f>
        <v>#N/A</v>
      </c>
      <c r="S2351" s="6" t="e">
        <f>VLOOKUP($J2351,'Material category'!B:F,4,FALSE)*O2351</f>
        <v>#N/A</v>
      </c>
      <c r="T2351" s="6" t="e">
        <f t="shared" si="186"/>
        <v>#N/A</v>
      </c>
      <c r="U2351" s="6" t="e">
        <f t="shared" si="187"/>
        <v>#N/A</v>
      </c>
      <c r="V2351" s="2" t="e">
        <f>VLOOKUP($J2351,'Material category'!B:D,3,0)</f>
        <v>#N/A</v>
      </c>
      <c r="W2351" s="2" t="e">
        <f>VLOOKUP(G2351,'Cust Category'!A:C,3,0)</f>
        <v>#N/A</v>
      </c>
      <c r="X2351" s="2" t="e">
        <f>VLOOKUP(G2351,'Cust Category'!A:C,2,0)</f>
        <v>#N/A</v>
      </c>
      <c r="Y2351" s="31" t="e">
        <f t="shared" si="183"/>
        <v>#N/A</v>
      </c>
      <c r="Z2351" t="e">
        <f t="shared" si="184"/>
        <v>#N/A</v>
      </c>
    </row>
    <row r="2352" spans="14:26" hidden="1">
      <c r="N2352" s="2" t="e">
        <f>VLOOKUP($J2352,'Material category'!B:D,2,0)</f>
        <v>#N/A</v>
      </c>
      <c r="O2352" s="123" t="e">
        <f>VLOOKUP(E2352,'Billing Type Category'!A:C,3,0)*$L2352</f>
        <v>#N/A</v>
      </c>
      <c r="P2352" s="123" t="e">
        <f>VLOOKUP($J2352,'Material category'!B:F,5,FALSE)*O2352</f>
        <v>#N/A</v>
      </c>
      <c r="Q2352" s="123" t="e">
        <f t="shared" si="185"/>
        <v>#N/A</v>
      </c>
      <c r="R2352" s="6" t="e">
        <f>VLOOKUP(E2352,'Billing Type Category'!A:C,3,0)*M2352</f>
        <v>#N/A</v>
      </c>
      <c r="S2352" s="6" t="e">
        <f>VLOOKUP($J2352,'Material category'!B:F,4,FALSE)*O2352</f>
        <v>#N/A</v>
      </c>
      <c r="T2352" s="6" t="e">
        <f t="shared" si="186"/>
        <v>#N/A</v>
      </c>
      <c r="U2352" s="6" t="e">
        <f t="shared" si="187"/>
        <v>#N/A</v>
      </c>
      <c r="V2352" s="2" t="e">
        <f>VLOOKUP($J2352,'Material category'!B:D,3,0)</f>
        <v>#N/A</v>
      </c>
      <c r="W2352" s="2" t="e">
        <f>VLOOKUP(G2352,'Cust Category'!A:C,3,0)</f>
        <v>#N/A</v>
      </c>
      <c r="X2352" s="2" t="e">
        <f>VLOOKUP(G2352,'Cust Category'!A:C,2,0)</f>
        <v>#N/A</v>
      </c>
      <c r="Y2352" s="31" t="e">
        <f t="shared" si="183"/>
        <v>#N/A</v>
      </c>
      <c r="Z2352" t="e">
        <f t="shared" si="184"/>
        <v>#N/A</v>
      </c>
    </row>
    <row r="2353" spans="14:26" hidden="1">
      <c r="N2353" s="2" t="e">
        <f>VLOOKUP($J2353,'Material category'!B:D,2,0)</f>
        <v>#N/A</v>
      </c>
      <c r="O2353" s="123" t="e">
        <f>VLOOKUP(E2353,'Billing Type Category'!A:C,3,0)*$L2353</f>
        <v>#N/A</v>
      </c>
      <c r="P2353" s="123" t="e">
        <f>VLOOKUP($J2353,'Material category'!B:F,5,FALSE)*O2353</f>
        <v>#N/A</v>
      </c>
      <c r="Q2353" s="123" t="e">
        <f t="shared" si="185"/>
        <v>#N/A</v>
      </c>
      <c r="R2353" s="6" t="e">
        <f>VLOOKUP(E2353,'Billing Type Category'!A:C,3,0)*M2353</f>
        <v>#N/A</v>
      </c>
      <c r="S2353" s="6" t="e">
        <f>VLOOKUP($J2353,'Material category'!B:F,4,FALSE)*O2353</f>
        <v>#N/A</v>
      </c>
      <c r="T2353" s="6" t="e">
        <f t="shared" si="186"/>
        <v>#N/A</v>
      </c>
      <c r="U2353" s="6" t="e">
        <f t="shared" si="187"/>
        <v>#N/A</v>
      </c>
      <c r="V2353" s="2" t="e">
        <f>VLOOKUP($J2353,'Material category'!B:D,3,0)</f>
        <v>#N/A</v>
      </c>
      <c r="W2353" s="2" t="e">
        <f>VLOOKUP(G2353,'Cust Category'!A:C,3,0)</f>
        <v>#N/A</v>
      </c>
      <c r="X2353" s="2" t="e">
        <f>VLOOKUP(G2353,'Cust Category'!A:C,2,0)</f>
        <v>#N/A</v>
      </c>
      <c r="Y2353" s="31" t="e">
        <f t="shared" si="183"/>
        <v>#N/A</v>
      </c>
      <c r="Z2353" t="e">
        <f t="shared" si="184"/>
        <v>#N/A</v>
      </c>
    </row>
    <row r="2354" spans="14:26" hidden="1">
      <c r="N2354" s="2" t="e">
        <f>VLOOKUP($J2354,'Material category'!B:D,2,0)</f>
        <v>#N/A</v>
      </c>
      <c r="O2354" s="123" t="e">
        <f>VLOOKUP(E2354,'Billing Type Category'!A:C,3,0)*$L2354</f>
        <v>#N/A</v>
      </c>
      <c r="P2354" s="123" t="e">
        <f>VLOOKUP($J2354,'Material category'!B:F,5,FALSE)*O2354</f>
        <v>#N/A</v>
      </c>
      <c r="Q2354" s="123" t="e">
        <f t="shared" si="185"/>
        <v>#N/A</v>
      </c>
      <c r="R2354" s="6" t="e">
        <f>VLOOKUP(E2354,'Billing Type Category'!A:C,3,0)*M2354</f>
        <v>#N/A</v>
      </c>
      <c r="S2354" s="6" t="e">
        <f>VLOOKUP($J2354,'Material category'!B:F,4,FALSE)*O2354</f>
        <v>#N/A</v>
      </c>
      <c r="T2354" s="6" t="e">
        <f t="shared" si="186"/>
        <v>#N/A</v>
      </c>
      <c r="U2354" s="6" t="e">
        <f t="shared" si="187"/>
        <v>#N/A</v>
      </c>
      <c r="V2354" s="2" t="e">
        <f>VLOOKUP($J2354,'Material category'!B:D,3,0)</f>
        <v>#N/A</v>
      </c>
      <c r="W2354" s="2" t="e">
        <f>VLOOKUP(G2354,'Cust Category'!A:C,3,0)</f>
        <v>#N/A</v>
      </c>
      <c r="X2354" s="2" t="e">
        <f>VLOOKUP(G2354,'Cust Category'!A:C,2,0)</f>
        <v>#N/A</v>
      </c>
      <c r="Y2354" s="31" t="e">
        <f t="shared" si="183"/>
        <v>#N/A</v>
      </c>
      <c r="Z2354" t="e">
        <f t="shared" si="184"/>
        <v>#N/A</v>
      </c>
    </row>
    <row r="2355" spans="14:26" hidden="1">
      <c r="N2355" s="2" t="e">
        <f>VLOOKUP($J2355,'Material category'!B:D,2,0)</f>
        <v>#N/A</v>
      </c>
      <c r="O2355" s="123" t="e">
        <f>VLOOKUP(E2355,'Billing Type Category'!A:C,3,0)*$L2355</f>
        <v>#N/A</v>
      </c>
      <c r="P2355" s="123" t="e">
        <f>VLOOKUP($J2355,'Material category'!B:F,5,FALSE)*O2355</f>
        <v>#N/A</v>
      </c>
      <c r="Q2355" s="123" t="e">
        <f t="shared" si="185"/>
        <v>#N/A</v>
      </c>
      <c r="R2355" s="6" t="e">
        <f>VLOOKUP(E2355,'Billing Type Category'!A:C,3,0)*M2355</f>
        <v>#N/A</v>
      </c>
      <c r="S2355" s="6" t="e">
        <f>VLOOKUP($J2355,'Material category'!B:F,4,FALSE)*O2355</f>
        <v>#N/A</v>
      </c>
      <c r="T2355" s="6" t="e">
        <f t="shared" si="186"/>
        <v>#N/A</v>
      </c>
      <c r="U2355" s="6" t="e">
        <f t="shared" si="187"/>
        <v>#N/A</v>
      </c>
      <c r="V2355" s="2" t="e">
        <f>VLOOKUP($J2355,'Material category'!B:D,3,0)</f>
        <v>#N/A</v>
      </c>
      <c r="W2355" s="2" t="e">
        <f>VLOOKUP(G2355,'Cust Category'!A:C,3,0)</f>
        <v>#N/A</v>
      </c>
      <c r="X2355" s="2" t="e">
        <f>VLOOKUP(G2355,'Cust Category'!A:C,2,0)</f>
        <v>#N/A</v>
      </c>
      <c r="Y2355" s="31" t="e">
        <f t="shared" si="183"/>
        <v>#N/A</v>
      </c>
      <c r="Z2355" t="e">
        <f t="shared" si="184"/>
        <v>#N/A</v>
      </c>
    </row>
    <row r="2356" spans="14:26" hidden="1">
      <c r="N2356" s="2" t="e">
        <f>VLOOKUP($J2356,'Material category'!B:D,2,0)</f>
        <v>#N/A</v>
      </c>
      <c r="O2356" s="123" t="e">
        <f>VLOOKUP(E2356,'Billing Type Category'!A:C,3,0)*$L2356</f>
        <v>#N/A</v>
      </c>
      <c r="P2356" s="123" t="e">
        <f>VLOOKUP($J2356,'Material category'!B:F,5,FALSE)*O2356</f>
        <v>#N/A</v>
      </c>
      <c r="Q2356" s="123" t="e">
        <f t="shared" si="185"/>
        <v>#N/A</v>
      </c>
      <c r="R2356" s="6" t="e">
        <f>VLOOKUP(E2356,'Billing Type Category'!A:C,3,0)*M2356</f>
        <v>#N/A</v>
      </c>
      <c r="S2356" s="6" t="e">
        <f>VLOOKUP($J2356,'Material category'!B:F,4,FALSE)*O2356</f>
        <v>#N/A</v>
      </c>
      <c r="T2356" s="6" t="e">
        <f t="shared" si="186"/>
        <v>#N/A</v>
      </c>
      <c r="U2356" s="6" t="e">
        <f t="shared" si="187"/>
        <v>#N/A</v>
      </c>
      <c r="V2356" s="2" t="e">
        <f>VLOOKUP($J2356,'Material category'!B:D,3,0)</f>
        <v>#N/A</v>
      </c>
      <c r="W2356" s="2" t="e">
        <f>VLOOKUP(G2356,'Cust Category'!A:C,3,0)</f>
        <v>#N/A</v>
      </c>
      <c r="X2356" s="2" t="e">
        <f>VLOOKUP(G2356,'Cust Category'!A:C,2,0)</f>
        <v>#N/A</v>
      </c>
      <c r="Y2356" s="31" t="e">
        <f t="shared" si="183"/>
        <v>#N/A</v>
      </c>
      <c r="Z2356" t="e">
        <f t="shared" si="184"/>
        <v>#N/A</v>
      </c>
    </row>
    <row r="2357" spans="14:26" hidden="1">
      <c r="N2357" s="2" t="e">
        <f>VLOOKUP($J2357,'Material category'!B:D,2,0)</f>
        <v>#N/A</v>
      </c>
      <c r="O2357" s="123" t="e">
        <f>VLOOKUP(E2357,'Billing Type Category'!A:C,3,0)*$L2357</f>
        <v>#N/A</v>
      </c>
      <c r="P2357" s="123" t="e">
        <f>VLOOKUP($J2357,'Material category'!B:F,5,FALSE)*O2357</f>
        <v>#N/A</v>
      </c>
      <c r="Q2357" s="123" t="e">
        <f t="shared" si="185"/>
        <v>#N/A</v>
      </c>
      <c r="R2357" s="6" t="e">
        <f>VLOOKUP(E2357,'Billing Type Category'!A:C,3,0)*M2357</f>
        <v>#N/A</v>
      </c>
      <c r="S2357" s="6" t="e">
        <f>VLOOKUP($J2357,'Material category'!B:F,4,FALSE)*O2357</f>
        <v>#N/A</v>
      </c>
      <c r="T2357" s="6" t="e">
        <f t="shared" si="186"/>
        <v>#N/A</v>
      </c>
      <c r="U2357" s="6" t="e">
        <f t="shared" si="187"/>
        <v>#N/A</v>
      </c>
      <c r="V2357" s="2" t="e">
        <f>VLOOKUP($J2357,'Material category'!B:D,3,0)</f>
        <v>#N/A</v>
      </c>
      <c r="W2357" s="2" t="e">
        <f>VLOOKUP(G2357,'Cust Category'!A:C,3,0)</f>
        <v>#N/A</v>
      </c>
      <c r="X2357" s="2" t="e">
        <f>VLOOKUP(G2357,'Cust Category'!A:C,2,0)</f>
        <v>#N/A</v>
      </c>
      <c r="Y2357" s="31" t="e">
        <f t="shared" si="183"/>
        <v>#N/A</v>
      </c>
      <c r="Z2357" t="e">
        <f t="shared" si="184"/>
        <v>#N/A</v>
      </c>
    </row>
    <row r="2358" spans="14:26" hidden="1">
      <c r="N2358" s="2" t="e">
        <f>VLOOKUP($J2358,'Material category'!B:D,2,0)</f>
        <v>#N/A</v>
      </c>
      <c r="O2358" s="123" t="e">
        <f>VLOOKUP(E2358,'Billing Type Category'!A:C,3,0)*$L2358</f>
        <v>#N/A</v>
      </c>
      <c r="P2358" s="123" t="e">
        <f>VLOOKUP($J2358,'Material category'!B:F,5,FALSE)*O2358</f>
        <v>#N/A</v>
      </c>
      <c r="Q2358" s="123" t="e">
        <f t="shared" si="185"/>
        <v>#N/A</v>
      </c>
      <c r="R2358" s="6" t="e">
        <f>VLOOKUP(E2358,'Billing Type Category'!A:C,3,0)*M2358</f>
        <v>#N/A</v>
      </c>
      <c r="S2358" s="6" t="e">
        <f>VLOOKUP($J2358,'Material category'!B:F,4,FALSE)*O2358</f>
        <v>#N/A</v>
      </c>
      <c r="T2358" s="6" t="e">
        <f t="shared" si="186"/>
        <v>#N/A</v>
      </c>
      <c r="U2358" s="6" t="e">
        <f t="shared" si="187"/>
        <v>#N/A</v>
      </c>
      <c r="V2358" s="2" t="e">
        <f>VLOOKUP($J2358,'Material category'!B:D,3,0)</f>
        <v>#N/A</v>
      </c>
      <c r="W2358" s="2" t="e">
        <f>VLOOKUP(G2358,'Cust Category'!A:C,3,0)</f>
        <v>#N/A</v>
      </c>
      <c r="X2358" s="2" t="e">
        <f>VLOOKUP(G2358,'Cust Category'!A:C,2,0)</f>
        <v>#N/A</v>
      </c>
      <c r="Y2358" s="31" t="e">
        <f t="shared" si="183"/>
        <v>#N/A</v>
      </c>
      <c r="Z2358" t="e">
        <f t="shared" si="184"/>
        <v>#N/A</v>
      </c>
    </row>
    <row r="2359" spans="14:26" hidden="1">
      <c r="N2359" s="2" t="e">
        <f>VLOOKUP($J2359,'Material category'!B:D,2,0)</f>
        <v>#N/A</v>
      </c>
      <c r="O2359" s="123" t="e">
        <f>VLOOKUP(E2359,'Billing Type Category'!A:C,3,0)*$L2359</f>
        <v>#N/A</v>
      </c>
      <c r="P2359" s="123" t="e">
        <f>VLOOKUP($J2359,'Material category'!B:F,5,FALSE)*O2359</f>
        <v>#N/A</v>
      </c>
      <c r="Q2359" s="123" t="e">
        <f t="shared" si="185"/>
        <v>#N/A</v>
      </c>
      <c r="R2359" s="6" t="e">
        <f>VLOOKUP(E2359,'Billing Type Category'!A:C,3,0)*M2359</f>
        <v>#N/A</v>
      </c>
      <c r="S2359" s="6" t="e">
        <f>VLOOKUP($J2359,'Material category'!B:F,4,FALSE)*O2359</f>
        <v>#N/A</v>
      </c>
      <c r="T2359" s="6" t="e">
        <f t="shared" si="186"/>
        <v>#N/A</v>
      </c>
      <c r="U2359" s="6" t="e">
        <f t="shared" si="187"/>
        <v>#N/A</v>
      </c>
      <c r="V2359" s="2" t="e">
        <f>VLOOKUP($J2359,'Material category'!B:D,3,0)</f>
        <v>#N/A</v>
      </c>
      <c r="W2359" s="2" t="e">
        <f>VLOOKUP(G2359,'Cust Category'!A:C,3,0)</f>
        <v>#N/A</v>
      </c>
      <c r="X2359" s="2" t="e">
        <f>VLOOKUP(G2359,'Cust Category'!A:C,2,0)</f>
        <v>#N/A</v>
      </c>
      <c r="Y2359" s="31" t="e">
        <f t="shared" si="183"/>
        <v>#N/A</v>
      </c>
      <c r="Z2359" t="e">
        <f t="shared" si="184"/>
        <v>#N/A</v>
      </c>
    </row>
    <row r="2360" spans="14:26" hidden="1">
      <c r="N2360" s="2" t="e">
        <f>VLOOKUP($J2360,'Material category'!B:D,2,0)</f>
        <v>#N/A</v>
      </c>
      <c r="O2360" s="123" t="e">
        <f>VLOOKUP(E2360,'Billing Type Category'!A:C,3,0)*$L2360</f>
        <v>#N/A</v>
      </c>
      <c r="P2360" s="123" t="e">
        <f>VLOOKUP($J2360,'Material category'!B:F,5,FALSE)*O2360</f>
        <v>#N/A</v>
      </c>
      <c r="Q2360" s="123" t="e">
        <f t="shared" si="185"/>
        <v>#N/A</v>
      </c>
      <c r="R2360" s="6" t="e">
        <f>VLOOKUP(E2360,'Billing Type Category'!A:C,3,0)*M2360</f>
        <v>#N/A</v>
      </c>
      <c r="S2360" s="6" t="e">
        <f>VLOOKUP($J2360,'Material category'!B:F,4,FALSE)*O2360</f>
        <v>#N/A</v>
      </c>
      <c r="T2360" s="6" t="e">
        <f t="shared" si="186"/>
        <v>#N/A</v>
      </c>
      <c r="U2360" s="6" t="e">
        <f t="shared" si="187"/>
        <v>#N/A</v>
      </c>
      <c r="V2360" s="2" t="e">
        <f>VLOOKUP($J2360,'Material category'!B:D,3,0)</f>
        <v>#N/A</v>
      </c>
      <c r="W2360" s="2" t="e">
        <f>VLOOKUP(G2360,'Cust Category'!A:C,3,0)</f>
        <v>#N/A</v>
      </c>
      <c r="X2360" s="2" t="e">
        <f>VLOOKUP(G2360,'Cust Category'!A:C,2,0)</f>
        <v>#N/A</v>
      </c>
      <c r="Y2360" s="31" t="e">
        <f t="shared" si="183"/>
        <v>#N/A</v>
      </c>
      <c r="Z2360" t="e">
        <f t="shared" si="184"/>
        <v>#N/A</v>
      </c>
    </row>
    <row r="2361" spans="14:26" hidden="1">
      <c r="N2361" s="2" t="e">
        <f>VLOOKUP($J2361,'Material category'!B:D,2,0)</f>
        <v>#N/A</v>
      </c>
      <c r="O2361" s="123" t="e">
        <f>VLOOKUP(E2361,'Billing Type Category'!A:C,3,0)*$L2361</f>
        <v>#N/A</v>
      </c>
      <c r="P2361" s="123" t="e">
        <f>VLOOKUP($J2361,'Material category'!B:F,5,FALSE)*O2361</f>
        <v>#N/A</v>
      </c>
      <c r="Q2361" s="123" t="e">
        <f t="shared" si="185"/>
        <v>#N/A</v>
      </c>
      <c r="R2361" s="6" t="e">
        <f>VLOOKUP(E2361,'Billing Type Category'!A:C,3,0)*M2361</f>
        <v>#N/A</v>
      </c>
      <c r="S2361" s="6" t="e">
        <f>VLOOKUP($J2361,'Material category'!B:F,4,FALSE)*O2361</f>
        <v>#N/A</v>
      </c>
      <c r="T2361" s="6" t="e">
        <f t="shared" si="186"/>
        <v>#N/A</v>
      </c>
      <c r="U2361" s="6" t="e">
        <f t="shared" si="187"/>
        <v>#N/A</v>
      </c>
      <c r="V2361" s="2" t="e">
        <f>VLOOKUP($J2361,'Material category'!B:D,3,0)</f>
        <v>#N/A</v>
      </c>
      <c r="W2361" s="2" t="e">
        <f>VLOOKUP(G2361,'Cust Category'!A:C,3,0)</f>
        <v>#N/A</v>
      </c>
      <c r="X2361" s="2" t="e">
        <f>VLOOKUP(G2361,'Cust Category'!A:C,2,0)</f>
        <v>#N/A</v>
      </c>
      <c r="Y2361" s="31" t="e">
        <f t="shared" si="183"/>
        <v>#N/A</v>
      </c>
      <c r="Z2361" t="e">
        <f t="shared" si="184"/>
        <v>#N/A</v>
      </c>
    </row>
    <row r="2362" spans="14:26" hidden="1">
      <c r="N2362" s="2" t="e">
        <f>VLOOKUP($J2362,'Material category'!B:D,2,0)</f>
        <v>#N/A</v>
      </c>
      <c r="O2362" s="123" t="e">
        <f>VLOOKUP(E2362,'Billing Type Category'!A:C,3,0)*$L2362</f>
        <v>#N/A</v>
      </c>
      <c r="P2362" s="123" t="e">
        <f>VLOOKUP($J2362,'Material category'!B:F,5,FALSE)*O2362</f>
        <v>#N/A</v>
      </c>
      <c r="Q2362" s="123" t="e">
        <f t="shared" si="185"/>
        <v>#N/A</v>
      </c>
      <c r="R2362" s="6" t="e">
        <f>VLOOKUP(E2362,'Billing Type Category'!A:C,3,0)*M2362</f>
        <v>#N/A</v>
      </c>
      <c r="S2362" s="6" t="e">
        <f>VLOOKUP($J2362,'Material category'!B:F,4,FALSE)*O2362</f>
        <v>#N/A</v>
      </c>
      <c r="T2362" s="6" t="e">
        <f t="shared" si="186"/>
        <v>#N/A</v>
      </c>
      <c r="U2362" s="6" t="e">
        <f t="shared" si="187"/>
        <v>#N/A</v>
      </c>
      <c r="V2362" s="2" t="e">
        <f>VLOOKUP($J2362,'Material category'!B:D,3,0)</f>
        <v>#N/A</v>
      </c>
      <c r="W2362" s="2" t="e">
        <f>VLOOKUP(G2362,'Cust Category'!A:C,3,0)</f>
        <v>#N/A</v>
      </c>
      <c r="X2362" s="2" t="e">
        <f>VLOOKUP(G2362,'Cust Category'!A:C,2,0)</f>
        <v>#N/A</v>
      </c>
      <c r="Y2362" s="31" t="e">
        <f t="shared" si="183"/>
        <v>#N/A</v>
      </c>
      <c r="Z2362" t="e">
        <f t="shared" si="184"/>
        <v>#N/A</v>
      </c>
    </row>
    <row r="2363" spans="14:26" hidden="1">
      <c r="N2363" s="2" t="e">
        <f>VLOOKUP($J2363,'Material category'!B:D,2,0)</f>
        <v>#N/A</v>
      </c>
      <c r="O2363" s="123" t="e">
        <f>VLOOKUP(E2363,'Billing Type Category'!A:C,3,0)*$L2363</f>
        <v>#N/A</v>
      </c>
      <c r="P2363" s="123" t="e">
        <f>VLOOKUP($J2363,'Material category'!B:F,5,FALSE)*O2363</f>
        <v>#N/A</v>
      </c>
      <c r="Q2363" s="123" t="e">
        <f t="shared" si="185"/>
        <v>#N/A</v>
      </c>
      <c r="R2363" s="6" t="e">
        <f>VLOOKUP(E2363,'Billing Type Category'!A:C,3,0)*M2363</f>
        <v>#N/A</v>
      </c>
      <c r="S2363" s="6" t="e">
        <f>VLOOKUP($J2363,'Material category'!B:F,4,FALSE)*O2363</f>
        <v>#N/A</v>
      </c>
      <c r="T2363" s="6" t="e">
        <f t="shared" si="186"/>
        <v>#N/A</v>
      </c>
      <c r="U2363" s="6" t="e">
        <f t="shared" si="187"/>
        <v>#N/A</v>
      </c>
      <c r="V2363" s="2" t="e">
        <f>VLOOKUP($J2363,'Material category'!B:D,3,0)</f>
        <v>#N/A</v>
      </c>
      <c r="W2363" s="2" t="e">
        <f>VLOOKUP(G2363,'Cust Category'!A:C,3,0)</f>
        <v>#N/A</v>
      </c>
      <c r="X2363" s="2" t="e">
        <f>VLOOKUP(G2363,'Cust Category'!A:C,2,0)</f>
        <v>#N/A</v>
      </c>
      <c r="Y2363" s="31" t="e">
        <f t="shared" si="183"/>
        <v>#N/A</v>
      </c>
      <c r="Z2363" t="e">
        <f t="shared" si="184"/>
        <v>#N/A</v>
      </c>
    </row>
    <row r="2364" spans="14:26" hidden="1">
      <c r="N2364" s="2" t="e">
        <f>VLOOKUP($J2364,'Material category'!B:D,2,0)</f>
        <v>#N/A</v>
      </c>
      <c r="O2364" s="123" t="e">
        <f>VLOOKUP(E2364,'Billing Type Category'!A:C,3,0)*$L2364</f>
        <v>#N/A</v>
      </c>
      <c r="P2364" s="123" t="e">
        <f>VLOOKUP($J2364,'Material category'!B:F,5,FALSE)*O2364</f>
        <v>#N/A</v>
      </c>
      <c r="Q2364" s="123" t="e">
        <f t="shared" si="185"/>
        <v>#N/A</v>
      </c>
      <c r="R2364" s="6" t="e">
        <f>VLOOKUP(E2364,'Billing Type Category'!A:C,3,0)*M2364</f>
        <v>#N/A</v>
      </c>
      <c r="S2364" s="6" t="e">
        <f>VLOOKUP($J2364,'Material category'!B:F,4,FALSE)*O2364</f>
        <v>#N/A</v>
      </c>
      <c r="T2364" s="6" t="e">
        <f t="shared" si="186"/>
        <v>#N/A</v>
      </c>
      <c r="U2364" s="6" t="e">
        <f t="shared" si="187"/>
        <v>#N/A</v>
      </c>
      <c r="V2364" s="2" t="e">
        <f>VLOOKUP($J2364,'Material category'!B:D,3,0)</f>
        <v>#N/A</v>
      </c>
      <c r="W2364" s="2" t="e">
        <f>VLOOKUP(G2364,'Cust Category'!A:C,3,0)</f>
        <v>#N/A</v>
      </c>
      <c r="X2364" s="2" t="e">
        <f>VLOOKUP(G2364,'Cust Category'!A:C,2,0)</f>
        <v>#N/A</v>
      </c>
      <c r="Y2364" s="31" t="e">
        <f t="shared" si="183"/>
        <v>#N/A</v>
      </c>
      <c r="Z2364" t="e">
        <f t="shared" si="184"/>
        <v>#N/A</v>
      </c>
    </row>
    <row r="2365" spans="14:26" hidden="1">
      <c r="N2365" s="2" t="e">
        <f>VLOOKUP($J2365,'Material category'!B:D,2,0)</f>
        <v>#N/A</v>
      </c>
      <c r="O2365" s="123" t="e">
        <f>VLOOKUP(E2365,'Billing Type Category'!A:C,3,0)*$L2365</f>
        <v>#N/A</v>
      </c>
      <c r="P2365" s="123" t="e">
        <f>VLOOKUP($J2365,'Material category'!B:F,5,FALSE)*O2365</f>
        <v>#N/A</v>
      </c>
      <c r="Q2365" s="123" t="e">
        <f t="shared" si="185"/>
        <v>#N/A</v>
      </c>
      <c r="R2365" s="6" t="e">
        <f>VLOOKUP(E2365,'Billing Type Category'!A:C,3,0)*M2365</f>
        <v>#N/A</v>
      </c>
      <c r="S2365" s="6" t="e">
        <f>VLOOKUP($J2365,'Material category'!B:F,4,FALSE)*O2365</f>
        <v>#N/A</v>
      </c>
      <c r="T2365" s="6" t="e">
        <f t="shared" si="186"/>
        <v>#N/A</v>
      </c>
      <c r="U2365" s="6" t="e">
        <f t="shared" si="187"/>
        <v>#N/A</v>
      </c>
      <c r="V2365" s="2" t="e">
        <f>VLOOKUP($J2365,'Material category'!B:D,3,0)</f>
        <v>#N/A</v>
      </c>
      <c r="W2365" s="2" t="e">
        <f>VLOOKUP(G2365,'Cust Category'!A:C,3,0)</f>
        <v>#N/A</v>
      </c>
      <c r="X2365" s="2" t="e">
        <f>VLOOKUP(G2365,'Cust Category'!A:C,2,0)</f>
        <v>#N/A</v>
      </c>
      <c r="Y2365" s="31" t="e">
        <f t="shared" si="183"/>
        <v>#N/A</v>
      </c>
      <c r="Z2365" t="e">
        <f t="shared" si="184"/>
        <v>#N/A</v>
      </c>
    </row>
    <row r="2366" spans="14:26" hidden="1">
      <c r="N2366" s="2" t="e">
        <f>VLOOKUP($J2366,'Material category'!B:D,2,0)</f>
        <v>#N/A</v>
      </c>
      <c r="O2366" s="123" t="e">
        <f>VLOOKUP(E2366,'Billing Type Category'!A:C,3,0)*$L2366</f>
        <v>#N/A</v>
      </c>
      <c r="P2366" s="123" t="e">
        <f>VLOOKUP($J2366,'Material category'!B:F,5,FALSE)*O2366</f>
        <v>#N/A</v>
      </c>
      <c r="Q2366" s="123" t="e">
        <f t="shared" si="185"/>
        <v>#N/A</v>
      </c>
      <c r="R2366" s="6" t="e">
        <f>VLOOKUP(E2366,'Billing Type Category'!A:C,3,0)*M2366</f>
        <v>#N/A</v>
      </c>
      <c r="S2366" s="6" t="e">
        <f>VLOOKUP($J2366,'Material category'!B:F,4,FALSE)*O2366</f>
        <v>#N/A</v>
      </c>
      <c r="T2366" s="6" t="e">
        <f t="shared" si="186"/>
        <v>#N/A</v>
      </c>
      <c r="U2366" s="6" t="e">
        <f t="shared" si="187"/>
        <v>#N/A</v>
      </c>
      <c r="V2366" s="2" t="e">
        <f>VLOOKUP($J2366,'Material category'!B:D,3,0)</f>
        <v>#N/A</v>
      </c>
      <c r="W2366" s="2" t="e">
        <f>VLOOKUP(G2366,'Cust Category'!A:C,3,0)</f>
        <v>#N/A</v>
      </c>
      <c r="X2366" s="2" t="e">
        <f>VLOOKUP(G2366,'Cust Category'!A:C,2,0)</f>
        <v>#N/A</v>
      </c>
      <c r="Y2366" s="31" t="e">
        <f t="shared" si="183"/>
        <v>#N/A</v>
      </c>
      <c r="Z2366" t="e">
        <f t="shared" si="184"/>
        <v>#N/A</v>
      </c>
    </row>
    <row r="2367" spans="14:26" hidden="1">
      <c r="N2367" s="2" t="e">
        <f>VLOOKUP($J2367,'Material category'!B:D,2,0)</f>
        <v>#N/A</v>
      </c>
      <c r="O2367" s="123" t="e">
        <f>VLOOKUP(E2367,'Billing Type Category'!A:C,3,0)*$L2367</f>
        <v>#N/A</v>
      </c>
      <c r="P2367" s="123" t="e">
        <f>VLOOKUP($J2367,'Material category'!B:F,5,FALSE)*O2367</f>
        <v>#N/A</v>
      </c>
      <c r="Q2367" s="123" t="e">
        <f t="shared" si="185"/>
        <v>#N/A</v>
      </c>
      <c r="R2367" s="6" t="e">
        <f>VLOOKUP(E2367,'Billing Type Category'!A:C,3,0)*M2367</f>
        <v>#N/A</v>
      </c>
      <c r="S2367" s="6" t="e">
        <f>VLOOKUP($J2367,'Material category'!B:F,4,FALSE)*O2367</f>
        <v>#N/A</v>
      </c>
      <c r="T2367" s="6" t="e">
        <f t="shared" si="186"/>
        <v>#N/A</v>
      </c>
      <c r="U2367" s="6" t="e">
        <f t="shared" si="187"/>
        <v>#N/A</v>
      </c>
      <c r="V2367" s="2" t="e">
        <f>VLOOKUP($J2367,'Material category'!B:D,3,0)</f>
        <v>#N/A</v>
      </c>
      <c r="W2367" s="2" t="e">
        <f>VLOOKUP(G2367,'Cust Category'!A:C,3,0)</f>
        <v>#N/A</v>
      </c>
      <c r="X2367" s="2" t="e">
        <f>VLOOKUP(G2367,'Cust Category'!A:C,2,0)</f>
        <v>#N/A</v>
      </c>
      <c r="Y2367" s="31" t="e">
        <f t="shared" si="183"/>
        <v>#N/A</v>
      </c>
      <c r="Z2367" t="e">
        <f t="shared" si="184"/>
        <v>#N/A</v>
      </c>
    </row>
    <row r="2368" spans="14:26" hidden="1">
      <c r="N2368" s="2" t="e">
        <f>VLOOKUP($J2368,'Material category'!B:D,2,0)</f>
        <v>#N/A</v>
      </c>
      <c r="O2368" s="123" t="e">
        <f>VLOOKUP(E2368,'Billing Type Category'!A:C,3,0)*$L2368</f>
        <v>#N/A</v>
      </c>
      <c r="P2368" s="123" t="e">
        <f>VLOOKUP($J2368,'Material category'!B:F,5,FALSE)*O2368</f>
        <v>#N/A</v>
      </c>
      <c r="Q2368" s="123" t="e">
        <f t="shared" si="185"/>
        <v>#N/A</v>
      </c>
      <c r="R2368" s="6" t="e">
        <f>VLOOKUP(E2368,'Billing Type Category'!A:C,3,0)*M2368</f>
        <v>#N/A</v>
      </c>
      <c r="S2368" s="6" t="e">
        <f>VLOOKUP($J2368,'Material category'!B:F,4,FALSE)*O2368</f>
        <v>#N/A</v>
      </c>
      <c r="T2368" s="6" t="e">
        <f t="shared" si="186"/>
        <v>#N/A</v>
      </c>
      <c r="U2368" s="6" t="e">
        <f t="shared" si="187"/>
        <v>#N/A</v>
      </c>
      <c r="V2368" s="2" t="e">
        <f>VLOOKUP($J2368,'Material category'!B:D,3,0)</f>
        <v>#N/A</v>
      </c>
      <c r="W2368" s="2" t="e">
        <f>VLOOKUP(G2368,'Cust Category'!A:C,3,0)</f>
        <v>#N/A</v>
      </c>
      <c r="X2368" s="2" t="e">
        <f>VLOOKUP(G2368,'Cust Category'!A:C,2,0)</f>
        <v>#N/A</v>
      </c>
      <c r="Y2368" s="31" t="e">
        <f t="shared" si="183"/>
        <v>#N/A</v>
      </c>
      <c r="Z2368" t="e">
        <f t="shared" si="184"/>
        <v>#N/A</v>
      </c>
    </row>
    <row r="2369" spans="14:26" hidden="1">
      <c r="N2369" s="2" t="e">
        <f>VLOOKUP($J2369,'Material category'!B:D,2,0)</f>
        <v>#N/A</v>
      </c>
      <c r="O2369" s="123" t="e">
        <f>VLOOKUP(E2369,'Billing Type Category'!A:C,3,0)*$L2369</f>
        <v>#N/A</v>
      </c>
      <c r="P2369" s="123" t="e">
        <f>VLOOKUP($J2369,'Material category'!B:F,5,FALSE)*O2369</f>
        <v>#N/A</v>
      </c>
      <c r="Q2369" s="123" t="e">
        <f t="shared" si="185"/>
        <v>#N/A</v>
      </c>
      <c r="R2369" s="6" t="e">
        <f>VLOOKUP(E2369,'Billing Type Category'!A:C,3,0)*M2369</f>
        <v>#N/A</v>
      </c>
      <c r="S2369" s="6" t="e">
        <f>VLOOKUP($J2369,'Material category'!B:F,4,FALSE)*O2369</f>
        <v>#N/A</v>
      </c>
      <c r="T2369" s="6" t="e">
        <f t="shared" si="186"/>
        <v>#N/A</v>
      </c>
      <c r="U2369" s="6" t="e">
        <f t="shared" si="187"/>
        <v>#N/A</v>
      </c>
      <c r="V2369" s="2" t="e">
        <f>VLOOKUP($J2369,'Material category'!B:D,3,0)</f>
        <v>#N/A</v>
      </c>
      <c r="W2369" s="2" t="e">
        <f>VLOOKUP(G2369,'Cust Category'!A:C,3,0)</f>
        <v>#N/A</v>
      </c>
      <c r="X2369" s="2" t="e">
        <f>VLOOKUP(G2369,'Cust Category'!A:C,2,0)</f>
        <v>#N/A</v>
      </c>
      <c r="Y2369" s="31" t="e">
        <f t="shared" si="183"/>
        <v>#N/A</v>
      </c>
      <c r="Z2369" t="e">
        <f t="shared" si="184"/>
        <v>#N/A</v>
      </c>
    </row>
    <row r="2370" spans="14:26" hidden="1">
      <c r="N2370" s="2" t="e">
        <f>VLOOKUP($J2370,'Material category'!B:D,2,0)</f>
        <v>#N/A</v>
      </c>
      <c r="O2370" s="123" t="e">
        <f>VLOOKUP(E2370,'Billing Type Category'!A:C,3,0)*$L2370</f>
        <v>#N/A</v>
      </c>
      <c r="P2370" s="123" t="e">
        <f>VLOOKUP($J2370,'Material category'!B:F,5,FALSE)*O2370</f>
        <v>#N/A</v>
      </c>
      <c r="Q2370" s="123" t="e">
        <f t="shared" si="185"/>
        <v>#N/A</v>
      </c>
      <c r="R2370" s="6" t="e">
        <f>VLOOKUP(E2370,'Billing Type Category'!A:C,3,0)*M2370</f>
        <v>#N/A</v>
      </c>
      <c r="S2370" s="6" t="e">
        <f>VLOOKUP($J2370,'Material category'!B:F,4,FALSE)*O2370</f>
        <v>#N/A</v>
      </c>
      <c r="T2370" s="6" t="e">
        <f t="shared" si="186"/>
        <v>#N/A</v>
      </c>
      <c r="U2370" s="6" t="e">
        <f t="shared" si="187"/>
        <v>#N/A</v>
      </c>
      <c r="V2370" s="2" t="e">
        <f>VLOOKUP($J2370,'Material category'!B:D,3,0)</f>
        <v>#N/A</v>
      </c>
      <c r="W2370" s="2" t="e">
        <f>VLOOKUP(G2370,'Cust Category'!A:C,3,0)</f>
        <v>#N/A</v>
      </c>
      <c r="X2370" s="2" t="e">
        <f>VLOOKUP(G2370,'Cust Category'!A:C,2,0)</f>
        <v>#N/A</v>
      </c>
      <c r="Y2370" s="31" t="e">
        <f t="shared" ref="Y2370:Y2433" si="188">P2370/O2370</f>
        <v>#N/A</v>
      </c>
      <c r="Z2370" t="e">
        <f t="shared" ref="Z2370:Z2433" si="189">S2370/O2370</f>
        <v>#N/A</v>
      </c>
    </row>
    <row r="2371" spans="14:26" hidden="1">
      <c r="N2371" s="2" t="e">
        <f>VLOOKUP($J2371,'Material category'!B:D,2,0)</f>
        <v>#N/A</v>
      </c>
      <c r="O2371" s="123" t="e">
        <f>VLOOKUP(E2371,'Billing Type Category'!A:C,3,0)*$L2371</f>
        <v>#N/A</v>
      </c>
      <c r="P2371" s="123" t="e">
        <f>VLOOKUP($J2371,'Material category'!B:F,5,FALSE)*O2371</f>
        <v>#N/A</v>
      </c>
      <c r="Q2371" s="123" t="e">
        <f t="shared" si="185"/>
        <v>#N/A</v>
      </c>
      <c r="R2371" s="6" t="e">
        <f>VLOOKUP(E2371,'Billing Type Category'!A:C,3,0)*M2371</f>
        <v>#N/A</v>
      </c>
      <c r="S2371" s="6" t="e">
        <f>VLOOKUP($J2371,'Material category'!B:F,4,FALSE)*O2371</f>
        <v>#N/A</v>
      </c>
      <c r="T2371" s="6" t="e">
        <f t="shared" si="186"/>
        <v>#N/A</v>
      </c>
      <c r="U2371" s="6" t="e">
        <f t="shared" si="187"/>
        <v>#N/A</v>
      </c>
      <c r="V2371" s="2" t="e">
        <f>VLOOKUP($J2371,'Material category'!B:D,3,0)</f>
        <v>#N/A</v>
      </c>
      <c r="W2371" s="2" t="e">
        <f>VLOOKUP(G2371,'Cust Category'!A:C,3,0)</f>
        <v>#N/A</v>
      </c>
      <c r="X2371" s="2" t="e">
        <f>VLOOKUP(G2371,'Cust Category'!A:C,2,0)</f>
        <v>#N/A</v>
      </c>
      <c r="Y2371" s="31" t="e">
        <f t="shared" si="188"/>
        <v>#N/A</v>
      </c>
      <c r="Z2371" t="e">
        <f t="shared" si="189"/>
        <v>#N/A</v>
      </c>
    </row>
    <row r="2372" spans="14:26" hidden="1">
      <c r="N2372" s="2" t="e">
        <f>VLOOKUP($J2372,'Material category'!B:D,2,0)</f>
        <v>#N/A</v>
      </c>
      <c r="O2372" s="123" t="e">
        <f>VLOOKUP(E2372,'Billing Type Category'!A:C,3,0)*$L2372</f>
        <v>#N/A</v>
      </c>
      <c r="P2372" s="123" t="e">
        <f>VLOOKUP($J2372,'Material category'!B:F,5,FALSE)*O2372</f>
        <v>#N/A</v>
      </c>
      <c r="Q2372" s="123" t="e">
        <f t="shared" si="185"/>
        <v>#N/A</v>
      </c>
      <c r="R2372" s="6" t="e">
        <f>VLOOKUP(E2372,'Billing Type Category'!A:C,3,0)*M2372</f>
        <v>#N/A</v>
      </c>
      <c r="S2372" s="6" t="e">
        <f>VLOOKUP($J2372,'Material category'!B:F,4,FALSE)*O2372</f>
        <v>#N/A</v>
      </c>
      <c r="T2372" s="6" t="e">
        <f t="shared" si="186"/>
        <v>#N/A</v>
      </c>
      <c r="U2372" s="6" t="e">
        <f t="shared" si="187"/>
        <v>#N/A</v>
      </c>
      <c r="V2372" s="2" t="e">
        <f>VLOOKUP($J2372,'Material category'!B:D,3,0)</f>
        <v>#N/A</v>
      </c>
      <c r="W2372" s="2" t="e">
        <f>VLOOKUP(G2372,'Cust Category'!A:C,3,0)</f>
        <v>#N/A</v>
      </c>
      <c r="X2372" s="2" t="e">
        <f>VLOOKUP(G2372,'Cust Category'!A:C,2,0)</f>
        <v>#N/A</v>
      </c>
      <c r="Y2372" s="31" t="e">
        <f t="shared" si="188"/>
        <v>#N/A</v>
      </c>
      <c r="Z2372" t="e">
        <f t="shared" si="189"/>
        <v>#N/A</v>
      </c>
    </row>
    <row r="2373" spans="14:26" hidden="1">
      <c r="N2373" s="2" t="e">
        <f>VLOOKUP($J2373,'Material category'!B:D,2,0)</f>
        <v>#N/A</v>
      </c>
      <c r="O2373" s="123" t="e">
        <f>VLOOKUP(E2373,'Billing Type Category'!A:C,3,0)*$L2373</f>
        <v>#N/A</v>
      </c>
      <c r="P2373" s="123" t="e">
        <f>VLOOKUP($J2373,'Material category'!B:F,5,FALSE)*O2373</f>
        <v>#N/A</v>
      </c>
      <c r="Q2373" s="123" t="e">
        <f t="shared" si="185"/>
        <v>#N/A</v>
      </c>
      <c r="R2373" s="6" t="e">
        <f>VLOOKUP(E2373,'Billing Type Category'!A:C,3,0)*M2373</f>
        <v>#N/A</v>
      </c>
      <c r="S2373" s="6" t="e">
        <f>VLOOKUP($J2373,'Material category'!B:F,4,FALSE)*O2373</f>
        <v>#N/A</v>
      </c>
      <c r="T2373" s="6" t="e">
        <f t="shared" si="186"/>
        <v>#N/A</v>
      </c>
      <c r="U2373" s="6" t="e">
        <f t="shared" si="187"/>
        <v>#N/A</v>
      </c>
      <c r="V2373" s="2" t="e">
        <f>VLOOKUP($J2373,'Material category'!B:D,3,0)</f>
        <v>#N/A</v>
      </c>
      <c r="W2373" s="2" t="e">
        <f>VLOOKUP(G2373,'Cust Category'!A:C,3,0)</f>
        <v>#N/A</v>
      </c>
      <c r="X2373" s="2" t="e">
        <f>VLOOKUP(G2373,'Cust Category'!A:C,2,0)</f>
        <v>#N/A</v>
      </c>
      <c r="Y2373" s="31" t="e">
        <f t="shared" si="188"/>
        <v>#N/A</v>
      </c>
      <c r="Z2373" t="e">
        <f t="shared" si="189"/>
        <v>#N/A</v>
      </c>
    </row>
    <row r="2374" spans="14:26" hidden="1">
      <c r="N2374" s="2" t="e">
        <f>VLOOKUP($J2374,'Material category'!B:D,2,0)</f>
        <v>#N/A</v>
      </c>
      <c r="O2374" s="123" t="e">
        <f>VLOOKUP(E2374,'Billing Type Category'!A:C,3,0)*$L2374</f>
        <v>#N/A</v>
      </c>
      <c r="P2374" s="123" t="e">
        <f>VLOOKUP($J2374,'Material category'!B:F,5,FALSE)*O2374</f>
        <v>#N/A</v>
      </c>
      <c r="Q2374" s="123" t="e">
        <f t="shared" si="185"/>
        <v>#N/A</v>
      </c>
      <c r="R2374" s="6" t="e">
        <f>VLOOKUP(E2374,'Billing Type Category'!A:C,3,0)*M2374</f>
        <v>#N/A</v>
      </c>
      <c r="S2374" s="6" t="e">
        <f>VLOOKUP($J2374,'Material category'!B:F,4,FALSE)*O2374</f>
        <v>#N/A</v>
      </c>
      <c r="T2374" s="6" t="e">
        <f t="shared" si="186"/>
        <v>#N/A</v>
      </c>
      <c r="U2374" s="6" t="e">
        <f t="shared" si="187"/>
        <v>#N/A</v>
      </c>
      <c r="V2374" s="2" t="e">
        <f>VLOOKUP($J2374,'Material category'!B:D,3,0)</f>
        <v>#N/A</v>
      </c>
      <c r="W2374" s="2" t="e">
        <f>VLOOKUP(G2374,'Cust Category'!A:C,3,0)</f>
        <v>#N/A</v>
      </c>
      <c r="X2374" s="2" t="e">
        <f>VLOOKUP(G2374,'Cust Category'!A:C,2,0)</f>
        <v>#N/A</v>
      </c>
      <c r="Y2374" s="31" t="e">
        <f t="shared" si="188"/>
        <v>#N/A</v>
      </c>
      <c r="Z2374" t="e">
        <f t="shared" si="189"/>
        <v>#N/A</v>
      </c>
    </row>
    <row r="2375" spans="14:26" hidden="1">
      <c r="N2375" s="2" t="e">
        <f>VLOOKUP($J2375,'Material category'!B:D,2,0)</f>
        <v>#N/A</v>
      </c>
      <c r="O2375" s="123" t="e">
        <f>VLOOKUP(E2375,'Billing Type Category'!A:C,3,0)*$L2375</f>
        <v>#N/A</v>
      </c>
      <c r="P2375" s="123" t="e">
        <f>VLOOKUP($J2375,'Material category'!B:F,5,FALSE)*O2375</f>
        <v>#N/A</v>
      </c>
      <c r="Q2375" s="123" t="e">
        <f t="shared" si="185"/>
        <v>#N/A</v>
      </c>
      <c r="R2375" s="6" t="e">
        <f>VLOOKUP(E2375,'Billing Type Category'!A:C,3,0)*M2375</f>
        <v>#N/A</v>
      </c>
      <c r="S2375" s="6" t="e">
        <f>VLOOKUP($J2375,'Material category'!B:F,4,FALSE)*O2375</f>
        <v>#N/A</v>
      </c>
      <c r="T2375" s="6" t="e">
        <f t="shared" si="186"/>
        <v>#N/A</v>
      </c>
      <c r="U2375" s="6" t="e">
        <f t="shared" si="187"/>
        <v>#N/A</v>
      </c>
      <c r="V2375" s="2" t="e">
        <f>VLOOKUP($J2375,'Material category'!B:D,3,0)</f>
        <v>#N/A</v>
      </c>
      <c r="W2375" s="2" t="e">
        <f>VLOOKUP(G2375,'Cust Category'!A:C,3,0)</f>
        <v>#N/A</v>
      </c>
      <c r="X2375" s="2" t="e">
        <f>VLOOKUP(G2375,'Cust Category'!A:C,2,0)</f>
        <v>#N/A</v>
      </c>
      <c r="Y2375" s="31" t="e">
        <f t="shared" si="188"/>
        <v>#N/A</v>
      </c>
      <c r="Z2375" t="e">
        <f t="shared" si="189"/>
        <v>#N/A</v>
      </c>
    </row>
    <row r="2376" spans="14:26" hidden="1">
      <c r="N2376" s="2" t="e">
        <f>VLOOKUP($J2376,'Material category'!B:D,2,0)</f>
        <v>#N/A</v>
      </c>
      <c r="O2376" s="123" t="e">
        <f>VLOOKUP(E2376,'Billing Type Category'!A:C,3,0)*$L2376</f>
        <v>#N/A</v>
      </c>
      <c r="P2376" s="123" t="e">
        <f>VLOOKUP($J2376,'Material category'!B:F,5,FALSE)*O2376</f>
        <v>#N/A</v>
      </c>
      <c r="Q2376" s="123" t="e">
        <f t="shared" si="185"/>
        <v>#N/A</v>
      </c>
      <c r="R2376" s="6" t="e">
        <f>VLOOKUP(E2376,'Billing Type Category'!A:C,3,0)*M2376</f>
        <v>#N/A</v>
      </c>
      <c r="S2376" s="6" t="e">
        <f>VLOOKUP($J2376,'Material category'!B:F,4,FALSE)*O2376</f>
        <v>#N/A</v>
      </c>
      <c r="T2376" s="6" t="e">
        <f t="shared" si="186"/>
        <v>#N/A</v>
      </c>
      <c r="U2376" s="6" t="e">
        <f t="shared" si="187"/>
        <v>#N/A</v>
      </c>
      <c r="V2376" s="2" t="e">
        <f>VLOOKUP($J2376,'Material category'!B:D,3,0)</f>
        <v>#N/A</v>
      </c>
      <c r="W2376" s="2" t="e">
        <f>VLOOKUP(G2376,'Cust Category'!A:C,3,0)</f>
        <v>#N/A</v>
      </c>
      <c r="X2376" s="2" t="e">
        <f>VLOOKUP(G2376,'Cust Category'!A:C,2,0)</f>
        <v>#N/A</v>
      </c>
      <c r="Y2376" s="31" t="e">
        <f t="shared" si="188"/>
        <v>#N/A</v>
      </c>
      <c r="Z2376" t="e">
        <f t="shared" si="189"/>
        <v>#N/A</v>
      </c>
    </row>
    <row r="2377" spans="14:26" hidden="1">
      <c r="N2377" s="2" t="e">
        <f>VLOOKUP($J2377,'Material category'!B:D,2,0)</f>
        <v>#N/A</v>
      </c>
      <c r="O2377" s="123" t="e">
        <f>VLOOKUP(E2377,'Billing Type Category'!A:C,3,0)*$L2377</f>
        <v>#N/A</v>
      </c>
      <c r="P2377" s="123" t="e">
        <f>VLOOKUP($J2377,'Material category'!B:F,5,FALSE)*O2377</f>
        <v>#N/A</v>
      </c>
      <c r="Q2377" s="123" t="e">
        <f t="shared" si="185"/>
        <v>#N/A</v>
      </c>
      <c r="R2377" s="6" t="e">
        <f>VLOOKUP(E2377,'Billing Type Category'!A:C,3,0)*M2377</f>
        <v>#N/A</v>
      </c>
      <c r="S2377" s="6" t="e">
        <f>VLOOKUP($J2377,'Material category'!B:F,4,FALSE)*O2377</f>
        <v>#N/A</v>
      </c>
      <c r="T2377" s="6" t="e">
        <f t="shared" si="186"/>
        <v>#N/A</v>
      </c>
      <c r="U2377" s="6" t="e">
        <f t="shared" si="187"/>
        <v>#N/A</v>
      </c>
      <c r="V2377" s="2" t="e">
        <f>VLOOKUP($J2377,'Material category'!B:D,3,0)</f>
        <v>#N/A</v>
      </c>
      <c r="W2377" s="2" t="e">
        <f>VLOOKUP(G2377,'Cust Category'!A:C,3,0)</f>
        <v>#N/A</v>
      </c>
      <c r="X2377" s="2" t="e">
        <f>VLOOKUP(G2377,'Cust Category'!A:C,2,0)</f>
        <v>#N/A</v>
      </c>
      <c r="Y2377" s="31" t="e">
        <f t="shared" si="188"/>
        <v>#N/A</v>
      </c>
      <c r="Z2377" t="e">
        <f t="shared" si="189"/>
        <v>#N/A</v>
      </c>
    </row>
    <row r="2378" spans="14:26" hidden="1">
      <c r="N2378" s="2" t="e">
        <f>VLOOKUP($J2378,'Material category'!B:D,2,0)</f>
        <v>#N/A</v>
      </c>
      <c r="O2378" s="123" t="e">
        <f>VLOOKUP(E2378,'Billing Type Category'!A:C,3,0)*$L2378</f>
        <v>#N/A</v>
      </c>
      <c r="P2378" s="123" t="e">
        <f>VLOOKUP($J2378,'Material category'!B:F,5,FALSE)*O2378</f>
        <v>#N/A</v>
      </c>
      <c r="Q2378" s="123" t="e">
        <f t="shared" si="185"/>
        <v>#N/A</v>
      </c>
      <c r="R2378" s="6" t="e">
        <f>VLOOKUP(E2378,'Billing Type Category'!A:C,3,0)*M2378</f>
        <v>#N/A</v>
      </c>
      <c r="S2378" s="6" t="e">
        <f>VLOOKUP($J2378,'Material category'!B:F,4,FALSE)*O2378</f>
        <v>#N/A</v>
      </c>
      <c r="T2378" s="6" t="e">
        <f t="shared" si="186"/>
        <v>#N/A</v>
      </c>
      <c r="U2378" s="6" t="e">
        <f t="shared" si="187"/>
        <v>#N/A</v>
      </c>
      <c r="V2378" s="2" t="e">
        <f>VLOOKUP($J2378,'Material category'!B:D,3,0)</f>
        <v>#N/A</v>
      </c>
      <c r="W2378" s="2" t="e">
        <f>VLOOKUP(G2378,'Cust Category'!A:C,3,0)</f>
        <v>#N/A</v>
      </c>
      <c r="X2378" s="2" t="e">
        <f>VLOOKUP(G2378,'Cust Category'!A:C,2,0)</f>
        <v>#N/A</v>
      </c>
      <c r="Y2378" s="31" t="e">
        <f t="shared" si="188"/>
        <v>#N/A</v>
      </c>
      <c r="Z2378" t="e">
        <f t="shared" si="189"/>
        <v>#N/A</v>
      </c>
    </row>
    <row r="2379" spans="14:26" hidden="1">
      <c r="N2379" s="2" t="e">
        <f>VLOOKUP($J2379,'Material category'!B:D,2,0)</f>
        <v>#N/A</v>
      </c>
      <c r="O2379" s="123" t="e">
        <f>VLOOKUP(E2379,'Billing Type Category'!A:C,3,0)*$L2379</f>
        <v>#N/A</v>
      </c>
      <c r="P2379" s="123" t="e">
        <f>VLOOKUP($J2379,'Material category'!B:F,5,FALSE)*O2379</f>
        <v>#N/A</v>
      </c>
      <c r="Q2379" s="123" t="e">
        <f t="shared" si="185"/>
        <v>#N/A</v>
      </c>
      <c r="R2379" s="6" t="e">
        <f>VLOOKUP(E2379,'Billing Type Category'!A:C,3,0)*M2379</f>
        <v>#N/A</v>
      </c>
      <c r="S2379" s="6" t="e">
        <f>VLOOKUP($J2379,'Material category'!B:F,4,FALSE)*O2379</f>
        <v>#N/A</v>
      </c>
      <c r="T2379" s="6" t="e">
        <f t="shared" si="186"/>
        <v>#N/A</v>
      </c>
      <c r="U2379" s="6" t="e">
        <f t="shared" si="187"/>
        <v>#N/A</v>
      </c>
      <c r="V2379" s="2" t="e">
        <f>VLOOKUP($J2379,'Material category'!B:D,3,0)</f>
        <v>#N/A</v>
      </c>
      <c r="W2379" s="2" t="e">
        <f>VLOOKUP(G2379,'Cust Category'!A:C,3,0)</f>
        <v>#N/A</v>
      </c>
      <c r="X2379" s="2" t="e">
        <f>VLOOKUP(G2379,'Cust Category'!A:C,2,0)</f>
        <v>#N/A</v>
      </c>
      <c r="Y2379" s="31" t="e">
        <f t="shared" si="188"/>
        <v>#N/A</v>
      </c>
      <c r="Z2379" t="e">
        <f t="shared" si="189"/>
        <v>#N/A</v>
      </c>
    </row>
    <row r="2380" spans="14:26" hidden="1">
      <c r="N2380" s="2" t="e">
        <f>VLOOKUP($J2380,'Material category'!B:D,2,0)</f>
        <v>#N/A</v>
      </c>
      <c r="O2380" s="123" t="e">
        <f>VLOOKUP(E2380,'Billing Type Category'!A:C,3,0)*$L2380</f>
        <v>#N/A</v>
      </c>
      <c r="P2380" s="123" t="e">
        <f>VLOOKUP($J2380,'Material category'!B:F,5,FALSE)*O2380</f>
        <v>#N/A</v>
      </c>
      <c r="Q2380" s="123" t="e">
        <f t="shared" ref="Q2380:Q2443" si="190">P2380-R2380</f>
        <v>#N/A</v>
      </c>
      <c r="R2380" s="6" t="e">
        <f>VLOOKUP(E2380,'Billing Type Category'!A:C,3,0)*M2380</f>
        <v>#N/A</v>
      </c>
      <c r="S2380" s="6" t="e">
        <f>VLOOKUP($J2380,'Material category'!B:F,4,FALSE)*O2380</f>
        <v>#N/A</v>
      </c>
      <c r="T2380" s="6" t="e">
        <f t="shared" ref="T2380:T2443" si="191">S2380*7/107</f>
        <v>#N/A</v>
      </c>
      <c r="U2380" s="6" t="e">
        <f t="shared" ref="U2380:U2443" si="192">R2380+T2380</f>
        <v>#N/A</v>
      </c>
      <c r="V2380" s="2" t="e">
        <f>VLOOKUP($J2380,'Material category'!B:D,3,0)</f>
        <v>#N/A</v>
      </c>
      <c r="W2380" s="2" t="e">
        <f>VLOOKUP(G2380,'Cust Category'!A:C,3,0)</f>
        <v>#N/A</v>
      </c>
      <c r="X2380" s="2" t="e">
        <f>VLOOKUP(G2380,'Cust Category'!A:C,2,0)</f>
        <v>#N/A</v>
      </c>
      <c r="Y2380" s="31" t="e">
        <f t="shared" si="188"/>
        <v>#N/A</v>
      </c>
      <c r="Z2380" t="e">
        <f t="shared" si="189"/>
        <v>#N/A</v>
      </c>
    </row>
    <row r="2381" spans="14:26" hidden="1">
      <c r="N2381" s="2" t="e">
        <f>VLOOKUP($J2381,'Material category'!B:D,2,0)</f>
        <v>#N/A</v>
      </c>
      <c r="O2381" s="123" t="e">
        <f>VLOOKUP(E2381,'Billing Type Category'!A:C,3,0)*$L2381</f>
        <v>#N/A</v>
      </c>
      <c r="P2381" s="123" t="e">
        <f>VLOOKUP($J2381,'Material category'!B:F,5,FALSE)*O2381</f>
        <v>#N/A</v>
      </c>
      <c r="Q2381" s="123" t="e">
        <f t="shared" si="190"/>
        <v>#N/A</v>
      </c>
      <c r="R2381" s="6" t="e">
        <f>VLOOKUP(E2381,'Billing Type Category'!A:C,3,0)*M2381</f>
        <v>#N/A</v>
      </c>
      <c r="S2381" s="6" t="e">
        <f>VLOOKUP($J2381,'Material category'!B:F,4,FALSE)*O2381</f>
        <v>#N/A</v>
      </c>
      <c r="T2381" s="6" t="e">
        <f t="shared" si="191"/>
        <v>#N/A</v>
      </c>
      <c r="U2381" s="6" t="e">
        <f t="shared" si="192"/>
        <v>#N/A</v>
      </c>
      <c r="V2381" s="2" t="e">
        <f>VLOOKUP($J2381,'Material category'!B:D,3,0)</f>
        <v>#N/A</v>
      </c>
      <c r="W2381" s="2" t="e">
        <f>VLOOKUP(G2381,'Cust Category'!A:C,3,0)</f>
        <v>#N/A</v>
      </c>
      <c r="X2381" s="2" t="e">
        <f>VLOOKUP(G2381,'Cust Category'!A:C,2,0)</f>
        <v>#N/A</v>
      </c>
      <c r="Y2381" s="31" t="e">
        <f t="shared" si="188"/>
        <v>#N/A</v>
      </c>
      <c r="Z2381" t="e">
        <f t="shared" si="189"/>
        <v>#N/A</v>
      </c>
    </row>
    <row r="2382" spans="14:26" hidden="1">
      <c r="N2382" s="2" t="e">
        <f>VLOOKUP($J2382,'Material category'!B:D,2,0)</f>
        <v>#N/A</v>
      </c>
      <c r="O2382" s="123" t="e">
        <f>VLOOKUP(E2382,'Billing Type Category'!A:C,3,0)*$L2382</f>
        <v>#N/A</v>
      </c>
      <c r="P2382" s="123" t="e">
        <f>VLOOKUP($J2382,'Material category'!B:F,5,FALSE)*O2382</f>
        <v>#N/A</v>
      </c>
      <c r="Q2382" s="123" t="e">
        <f t="shared" si="190"/>
        <v>#N/A</v>
      </c>
      <c r="R2382" s="6" t="e">
        <f>VLOOKUP(E2382,'Billing Type Category'!A:C,3,0)*M2382</f>
        <v>#N/A</v>
      </c>
      <c r="S2382" s="6" t="e">
        <f>VLOOKUP($J2382,'Material category'!B:F,4,FALSE)*O2382</f>
        <v>#N/A</v>
      </c>
      <c r="T2382" s="6" t="e">
        <f t="shared" si="191"/>
        <v>#N/A</v>
      </c>
      <c r="U2382" s="6" t="e">
        <f t="shared" si="192"/>
        <v>#N/A</v>
      </c>
      <c r="V2382" s="2" t="e">
        <f>VLOOKUP($J2382,'Material category'!B:D,3,0)</f>
        <v>#N/A</v>
      </c>
      <c r="W2382" s="2" t="e">
        <f>VLOOKUP(G2382,'Cust Category'!A:C,3,0)</f>
        <v>#N/A</v>
      </c>
      <c r="X2382" s="2" t="e">
        <f>VLOOKUP(G2382,'Cust Category'!A:C,2,0)</f>
        <v>#N/A</v>
      </c>
      <c r="Y2382" s="31" t="e">
        <f t="shared" si="188"/>
        <v>#N/A</v>
      </c>
      <c r="Z2382" t="e">
        <f t="shared" si="189"/>
        <v>#N/A</v>
      </c>
    </row>
    <row r="2383" spans="14:26" hidden="1">
      <c r="N2383" s="2" t="e">
        <f>VLOOKUP($J2383,'Material category'!B:D,2,0)</f>
        <v>#N/A</v>
      </c>
      <c r="O2383" s="123" t="e">
        <f>VLOOKUP(E2383,'Billing Type Category'!A:C,3,0)*$L2383</f>
        <v>#N/A</v>
      </c>
      <c r="P2383" s="123" t="e">
        <f>VLOOKUP($J2383,'Material category'!B:F,5,FALSE)*O2383</f>
        <v>#N/A</v>
      </c>
      <c r="Q2383" s="123" t="e">
        <f t="shared" si="190"/>
        <v>#N/A</v>
      </c>
      <c r="R2383" s="6" t="e">
        <f>VLOOKUP(E2383,'Billing Type Category'!A:C,3,0)*M2383</f>
        <v>#N/A</v>
      </c>
      <c r="S2383" s="6" t="e">
        <f>VLOOKUP($J2383,'Material category'!B:F,4,FALSE)*O2383</f>
        <v>#N/A</v>
      </c>
      <c r="T2383" s="6" t="e">
        <f t="shared" si="191"/>
        <v>#N/A</v>
      </c>
      <c r="U2383" s="6" t="e">
        <f t="shared" si="192"/>
        <v>#N/A</v>
      </c>
      <c r="V2383" s="2" t="e">
        <f>VLOOKUP($J2383,'Material category'!B:D,3,0)</f>
        <v>#N/A</v>
      </c>
      <c r="W2383" s="2" t="e">
        <f>VLOOKUP(G2383,'Cust Category'!A:C,3,0)</f>
        <v>#N/A</v>
      </c>
      <c r="X2383" s="2" t="e">
        <f>VLOOKUP(G2383,'Cust Category'!A:C,2,0)</f>
        <v>#N/A</v>
      </c>
      <c r="Y2383" s="31" t="e">
        <f t="shared" si="188"/>
        <v>#N/A</v>
      </c>
      <c r="Z2383" t="e">
        <f t="shared" si="189"/>
        <v>#N/A</v>
      </c>
    </row>
    <row r="2384" spans="14:26" hidden="1">
      <c r="N2384" s="2" t="e">
        <f>VLOOKUP($J2384,'Material category'!B:D,2,0)</f>
        <v>#N/A</v>
      </c>
      <c r="O2384" s="123" t="e">
        <f>VLOOKUP(E2384,'Billing Type Category'!A:C,3,0)*$L2384</f>
        <v>#N/A</v>
      </c>
      <c r="P2384" s="123" t="e">
        <f>VLOOKUP($J2384,'Material category'!B:F,5,FALSE)*O2384</f>
        <v>#N/A</v>
      </c>
      <c r="Q2384" s="123" t="e">
        <f t="shared" si="190"/>
        <v>#N/A</v>
      </c>
      <c r="R2384" s="6" t="e">
        <f>VLOOKUP(E2384,'Billing Type Category'!A:C,3,0)*M2384</f>
        <v>#N/A</v>
      </c>
      <c r="S2384" s="6" t="e">
        <f>VLOOKUP($J2384,'Material category'!B:F,4,FALSE)*O2384</f>
        <v>#N/A</v>
      </c>
      <c r="T2384" s="6" t="e">
        <f t="shared" si="191"/>
        <v>#N/A</v>
      </c>
      <c r="U2384" s="6" t="e">
        <f t="shared" si="192"/>
        <v>#N/A</v>
      </c>
      <c r="V2384" s="2" t="e">
        <f>VLOOKUP($J2384,'Material category'!B:D,3,0)</f>
        <v>#N/A</v>
      </c>
      <c r="W2384" s="2" t="e">
        <f>VLOOKUP(G2384,'Cust Category'!A:C,3,0)</f>
        <v>#N/A</v>
      </c>
      <c r="X2384" s="2" t="e">
        <f>VLOOKUP(G2384,'Cust Category'!A:C,2,0)</f>
        <v>#N/A</v>
      </c>
      <c r="Y2384" s="31" t="e">
        <f t="shared" si="188"/>
        <v>#N/A</v>
      </c>
      <c r="Z2384" t="e">
        <f t="shared" si="189"/>
        <v>#N/A</v>
      </c>
    </row>
    <row r="2385" spans="14:26" hidden="1">
      <c r="N2385" s="2" t="e">
        <f>VLOOKUP($J2385,'Material category'!B:D,2,0)</f>
        <v>#N/A</v>
      </c>
      <c r="O2385" s="123" t="e">
        <f>VLOOKUP(E2385,'Billing Type Category'!A:C,3,0)*$L2385</f>
        <v>#N/A</v>
      </c>
      <c r="P2385" s="123" t="e">
        <f>VLOOKUP($J2385,'Material category'!B:F,5,FALSE)*O2385</f>
        <v>#N/A</v>
      </c>
      <c r="Q2385" s="123" t="e">
        <f t="shared" si="190"/>
        <v>#N/A</v>
      </c>
      <c r="R2385" s="6" t="e">
        <f>VLOOKUP(E2385,'Billing Type Category'!A:C,3,0)*M2385</f>
        <v>#N/A</v>
      </c>
      <c r="S2385" s="6" t="e">
        <f>VLOOKUP($J2385,'Material category'!B:F,4,FALSE)*O2385</f>
        <v>#N/A</v>
      </c>
      <c r="T2385" s="6" t="e">
        <f t="shared" si="191"/>
        <v>#N/A</v>
      </c>
      <c r="U2385" s="6" t="e">
        <f t="shared" si="192"/>
        <v>#N/A</v>
      </c>
      <c r="V2385" s="2" t="e">
        <f>VLOOKUP($J2385,'Material category'!B:D,3,0)</f>
        <v>#N/A</v>
      </c>
      <c r="W2385" s="2" t="e">
        <f>VLOOKUP(G2385,'Cust Category'!A:C,3,0)</f>
        <v>#N/A</v>
      </c>
      <c r="X2385" s="2" t="e">
        <f>VLOOKUP(G2385,'Cust Category'!A:C,2,0)</f>
        <v>#N/A</v>
      </c>
      <c r="Y2385" s="31" t="e">
        <f t="shared" si="188"/>
        <v>#N/A</v>
      </c>
      <c r="Z2385" t="e">
        <f t="shared" si="189"/>
        <v>#N/A</v>
      </c>
    </row>
    <row r="2386" spans="14:26" hidden="1">
      <c r="N2386" s="2" t="e">
        <f>VLOOKUP($J2386,'Material category'!B:D,2,0)</f>
        <v>#N/A</v>
      </c>
      <c r="O2386" s="123" t="e">
        <f>VLOOKUP(E2386,'Billing Type Category'!A:C,3,0)*$L2386</f>
        <v>#N/A</v>
      </c>
      <c r="P2386" s="123" t="e">
        <f>VLOOKUP($J2386,'Material category'!B:F,5,FALSE)*O2386</f>
        <v>#N/A</v>
      </c>
      <c r="Q2386" s="123" t="e">
        <f t="shared" si="190"/>
        <v>#N/A</v>
      </c>
      <c r="R2386" s="6" t="e">
        <f>VLOOKUP(E2386,'Billing Type Category'!A:C,3,0)*M2386</f>
        <v>#N/A</v>
      </c>
      <c r="S2386" s="6" t="e">
        <f>VLOOKUP($J2386,'Material category'!B:F,4,FALSE)*O2386</f>
        <v>#N/A</v>
      </c>
      <c r="T2386" s="6" t="e">
        <f t="shared" si="191"/>
        <v>#N/A</v>
      </c>
      <c r="U2386" s="6" t="e">
        <f t="shared" si="192"/>
        <v>#N/A</v>
      </c>
      <c r="V2386" s="2" t="e">
        <f>VLOOKUP($J2386,'Material category'!B:D,3,0)</f>
        <v>#N/A</v>
      </c>
      <c r="W2386" s="2" t="e">
        <f>VLOOKUP(G2386,'Cust Category'!A:C,3,0)</f>
        <v>#N/A</v>
      </c>
      <c r="X2386" s="2" t="e">
        <f>VLOOKUP(G2386,'Cust Category'!A:C,2,0)</f>
        <v>#N/A</v>
      </c>
      <c r="Y2386" s="31" t="e">
        <f t="shared" si="188"/>
        <v>#N/A</v>
      </c>
      <c r="Z2386" t="e">
        <f t="shared" si="189"/>
        <v>#N/A</v>
      </c>
    </row>
    <row r="2387" spans="14:26" hidden="1">
      <c r="N2387" s="2" t="e">
        <f>VLOOKUP($J2387,'Material category'!B:D,2,0)</f>
        <v>#N/A</v>
      </c>
      <c r="O2387" s="123" t="e">
        <f>VLOOKUP(E2387,'Billing Type Category'!A:C,3,0)*$L2387</f>
        <v>#N/A</v>
      </c>
      <c r="P2387" s="123" t="e">
        <f>VLOOKUP($J2387,'Material category'!B:F,5,FALSE)*O2387</f>
        <v>#N/A</v>
      </c>
      <c r="Q2387" s="123" t="e">
        <f t="shared" si="190"/>
        <v>#N/A</v>
      </c>
      <c r="R2387" s="6" t="e">
        <f>VLOOKUP(E2387,'Billing Type Category'!A:C,3,0)*M2387</f>
        <v>#N/A</v>
      </c>
      <c r="S2387" s="6" t="e">
        <f>VLOOKUP($J2387,'Material category'!B:F,4,FALSE)*O2387</f>
        <v>#N/A</v>
      </c>
      <c r="T2387" s="6" t="e">
        <f t="shared" si="191"/>
        <v>#N/A</v>
      </c>
      <c r="U2387" s="6" t="e">
        <f t="shared" si="192"/>
        <v>#N/A</v>
      </c>
      <c r="V2387" s="2" t="e">
        <f>VLOOKUP($J2387,'Material category'!B:D,3,0)</f>
        <v>#N/A</v>
      </c>
      <c r="W2387" s="2" t="e">
        <f>VLOOKUP(G2387,'Cust Category'!A:C,3,0)</f>
        <v>#N/A</v>
      </c>
      <c r="X2387" s="2" t="e">
        <f>VLOOKUP(G2387,'Cust Category'!A:C,2,0)</f>
        <v>#N/A</v>
      </c>
      <c r="Y2387" s="31" t="e">
        <f t="shared" si="188"/>
        <v>#N/A</v>
      </c>
      <c r="Z2387" t="e">
        <f t="shared" si="189"/>
        <v>#N/A</v>
      </c>
    </row>
    <row r="2388" spans="14:26" hidden="1">
      <c r="N2388" s="2" t="e">
        <f>VLOOKUP($J2388,'Material category'!B:D,2,0)</f>
        <v>#N/A</v>
      </c>
      <c r="O2388" s="123" t="e">
        <f>VLOOKUP(E2388,'Billing Type Category'!A:C,3,0)*$L2388</f>
        <v>#N/A</v>
      </c>
      <c r="P2388" s="123" t="e">
        <f>VLOOKUP($J2388,'Material category'!B:F,5,FALSE)*O2388</f>
        <v>#N/A</v>
      </c>
      <c r="Q2388" s="123" t="e">
        <f t="shared" si="190"/>
        <v>#N/A</v>
      </c>
      <c r="R2388" s="6" t="e">
        <f>VLOOKUP(E2388,'Billing Type Category'!A:C,3,0)*M2388</f>
        <v>#N/A</v>
      </c>
      <c r="S2388" s="6" t="e">
        <f>VLOOKUP($J2388,'Material category'!B:F,4,FALSE)*O2388</f>
        <v>#N/A</v>
      </c>
      <c r="T2388" s="6" t="e">
        <f t="shared" si="191"/>
        <v>#N/A</v>
      </c>
      <c r="U2388" s="6" t="e">
        <f t="shared" si="192"/>
        <v>#N/A</v>
      </c>
      <c r="V2388" s="2" t="e">
        <f>VLOOKUP($J2388,'Material category'!B:D,3,0)</f>
        <v>#N/A</v>
      </c>
      <c r="W2388" s="2" t="e">
        <f>VLOOKUP(G2388,'Cust Category'!A:C,3,0)</f>
        <v>#N/A</v>
      </c>
      <c r="X2388" s="2" t="e">
        <f>VLOOKUP(G2388,'Cust Category'!A:C,2,0)</f>
        <v>#N/A</v>
      </c>
      <c r="Y2388" s="31" t="e">
        <f t="shared" si="188"/>
        <v>#N/A</v>
      </c>
      <c r="Z2388" t="e">
        <f t="shared" si="189"/>
        <v>#N/A</v>
      </c>
    </row>
    <row r="2389" spans="14:26" hidden="1">
      <c r="N2389" s="2" t="e">
        <f>VLOOKUP($J2389,'Material category'!B:D,2,0)</f>
        <v>#N/A</v>
      </c>
      <c r="O2389" s="123" t="e">
        <f>VLOOKUP(E2389,'Billing Type Category'!A:C,3,0)*$L2389</f>
        <v>#N/A</v>
      </c>
      <c r="P2389" s="123" t="e">
        <f>VLOOKUP($J2389,'Material category'!B:F,5,FALSE)*O2389</f>
        <v>#N/A</v>
      </c>
      <c r="Q2389" s="123" t="e">
        <f t="shared" si="190"/>
        <v>#N/A</v>
      </c>
      <c r="R2389" s="6" t="e">
        <f>VLOOKUP(E2389,'Billing Type Category'!A:C,3,0)*M2389</f>
        <v>#N/A</v>
      </c>
      <c r="S2389" s="6" t="e">
        <f>VLOOKUP($J2389,'Material category'!B:F,4,FALSE)*O2389</f>
        <v>#N/A</v>
      </c>
      <c r="T2389" s="6" t="e">
        <f t="shared" si="191"/>
        <v>#N/A</v>
      </c>
      <c r="U2389" s="6" t="e">
        <f t="shared" si="192"/>
        <v>#N/A</v>
      </c>
      <c r="V2389" s="2" t="e">
        <f>VLOOKUP($J2389,'Material category'!B:D,3,0)</f>
        <v>#N/A</v>
      </c>
      <c r="W2389" s="2" t="e">
        <f>VLOOKUP(G2389,'Cust Category'!A:C,3,0)</f>
        <v>#N/A</v>
      </c>
      <c r="X2389" s="2" t="e">
        <f>VLOOKUP(G2389,'Cust Category'!A:C,2,0)</f>
        <v>#N/A</v>
      </c>
      <c r="Y2389" s="31" t="e">
        <f t="shared" si="188"/>
        <v>#N/A</v>
      </c>
      <c r="Z2389" t="e">
        <f t="shared" si="189"/>
        <v>#N/A</v>
      </c>
    </row>
    <row r="2390" spans="14:26" hidden="1">
      <c r="N2390" s="2" t="e">
        <f>VLOOKUP($J2390,'Material category'!B:D,2,0)</f>
        <v>#N/A</v>
      </c>
      <c r="O2390" s="123" t="e">
        <f>VLOOKUP(E2390,'Billing Type Category'!A:C,3,0)*$L2390</f>
        <v>#N/A</v>
      </c>
      <c r="P2390" s="123" t="e">
        <f>VLOOKUP($J2390,'Material category'!B:F,5,FALSE)*O2390</f>
        <v>#N/A</v>
      </c>
      <c r="Q2390" s="123" t="e">
        <f t="shared" si="190"/>
        <v>#N/A</v>
      </c>
      <c r="R2390" s="6" t="e">
        <f>VLOOKUP(E2390,'Billing Type Category'!A:C,3,0)*M2390</f>
        <v>#N/A</v>
      </c>
      <c r="S2390" s="6" t="e">
        <f>VLOOKUP($J2390,'Material category'!B:F,4,FALSE)*O2390</f>
        <v>#N/A</v>
      </c>
      <c r="T2390" s="6" t="e">
        <f t="shared" si="191"/>
        <v>#N/A</v>
      </c>
      <c r="U2390" s="6" t="e">
        <f t="shared" si="192"/>
        <v>#N/A</v>
      </c>
      <c r="V2390" s="2" t="e">
        <f>VLOOKUP($J2390,'Material category'!B:D,3,0)</f>
        <v>#N/A</v>
      </c>
      <c r="W2390" s="2" t="e">
        <f>VLOOKUP(G2390,'Cust Category'!A:C,3,0)</f>
        <v>#N/A</v>
      </c>
      <c r="X2390" s="2" t="e">
        <f>VLOOKUP(G2390,'Cust Category'!A:C,2,0)</f>
        <v>#N/A</v>
      </c>
      <c r="Y2390" s="31" t="e">
        <f t="shared" si="188"/>
        <v>#N/A</v>
      </c>
      <c r="Z2390" t="e">
        <f t="shared" si="189"/>
        <v>#N/A</v>
      </c>
    </row>
    <row r="2391" spans="14:26" hidden="1">
      <c r="N2391" s="2" t="e">
        <f>VLOOKUP($J2391,'Material category'!B:D,2,0)</f>
        <v>#N/A</v>
      </c>
      <c r="O2391" s="123" t="e">
        <f>VLOOKUP(E2391,'Billing Type Category'!A:C,3,0)*$L2391</f>
        <v>#N/A</v>
      </c>
      <c r="P2391" s="123" t="e">
        <f>VLOOKUP($J2391,'Material category'!B:F,5,FALSE)*O2391</f>
        <v>#N/A</v>
      </c>
      <c r="Q2391" s="123" t="e">
        <f t="shared" si="190"/>
        <v>#N/A</v>
      </c>
      <c r="R2391" s="6" t="e">
        <f>VLOOKUP(E2391,'Billing Type Category'!A:C,3,0)*M2391</f>
        <v>#N/A</v>
      </c>
      <c r="S2391" s="6" t="e">
        <f>VLOOKUP($J2391,'Material category'!B:F,4,FALSE)*O2391</f>
        <v>#N/A</v>
      </c>
      <c r="T2391" s="6" t="e">
        <f t="shared" si="191"/>
        <v>#N/A</v>
      </c>
      <c r="U2391" s="6" t="e">
        <f t="shared" si="192"/>
        <v>#N/A</v>
      </c>
      <c r="V2391" s="2" t="e">
        <f>VLOOKUP($J2391,'Material category'!B:D,3,0)</f>
        <v>#N/A</v>
      </c>
      <c r="W2391" s="2" t="e">
        <f>VLOOKUP(G2391,'Cust Category'!A:C,3,0)</f>
        <v>#N/A</v>
      </c>
      <c r="X2391" s="2" t="e">
        <f>VLOOKUP(G2391,'Cust Category'!A:C,2,0)</f>
        <v>#N/A</v>
      </c>
      <c r="Y2391" s="31" t="e">
        <f t="shared" si="188"/>
        <v>#N/A</v>
      </c>
      <c r="Z2391" t="e">
        <f t="shared" si="189"/>
        <v>#N/A</v>
      </c>
    </row>
    <row r="2392" spans="14:26" hidden="1">
      <c r="N2392" s="2" t="e">
        <f>VLOOKUP($J2392,'Material category'!B:D,2,0)</f>
        <v>#N/A</v>
      </c>
      <c r="O2392" s="123" t="e">
        <f>VLOOKUP(E2392,'Billing Type Category'!A:C,3,0)*$L2392</f>
        <v>#N/A</v>
      </c>
      <c r="P2392" s="123" t="e">
        <f>VLOOKUP($J2392,'Material category'!B:F,5,FALSE)*O2392</f>
        <v>#N/A</v>
      </c>
      <c r="Q2392" s="123" t="e">
        <f t="shared" si="190"/>
        <v>#N/A</v>
      </c>
      <c r="R2392" s="6" t="e">
        <f>VLOOKUP(E2392,'Billing Type Category'!A:C,3,0)*M2392</f>
        <v>#N/A</v>
      </c>
      <c r="S2392" s="6" t="e">
        <f>VLOOKUP($J2392,'Material category'!B:F,4,FALSE)*O2392</f>
        <v>#N/A</v>
      </c>
      <c r="T2392" s="6" t="e">
        <f t="shared" si="191"/>
        <v>#N/A</v>
      </c>
      <c r="U2392" s="6" t="e">
        <f t="shared" si="192"/>
        <v>#N/A</v>
      </c>
      <c r="V2392" s="2" t="e">
        <f>VLOOKUP($J2392,'Material category'!B:D,3,0)</f>
        <v>#N/A</v>
      </c>
      <c r="W2392" s="2" t="e">
        <f>VLOOKUP(G2392,'Cust Category'!A:C,3,0)</f>
        <v>#N/A</v>
      </c>
      <c r="X2392" s="2" t="e">
        <f>VLOOKUP(G2392,'Cust Category'!A:C,2,0)</f>
        <v>#N/A</v>
      </c>
      <c r="Y2392" s="31" t="e">
        <f t="shared" si="188"/>
        <v>#N/A</v>
      </c>
      <c r="Z2392" t="e">
        <f t="shared" si="189"/>
        <v>#N/A</v>
      </c>
    </row>
    <row r="2393" spans="14:26" hidden="1">
      <c r="N2393" s="2" t="e">
        <f>VLOOKUP($J2393,'Material category'!B:D,2,0)</f>
        <v>#N/A</v>
      </c>
      <c r="O2393" s="123" t="e">
        <f>VLOOKUP(E2393,'Billing Type Category'!A:C,3,0)*$L2393</f>
        <v>#N/A</v>
      </c>
      <c r="P2393" s="123" t="e">
        <f>VLOOKUP($J2393,'Material category'!B:F,5,FALSE)*O2393</f>
        <v>#N/A</v>
      </c>
      <c r="Q2393" s="123" t="e">
        <f t="shared" si="190"/>
        <v>#N/A</v>
      </c>
      <c r="R2393" s="6" t="e">
        <f>VLOOKUP(E2393,'Billing Type Category'!A:C,3,0)*M2393</f>
        <v>#N/A</v>
      </c>
      <c r="S2393" s="6" t="e">
        <f>VLOOKUP($J2393,'Material category'!B:F,4,FALSE)*O2393</f>
        <v>#N/A</v>
      </c>
      <c r="T2393" s="6" t="e">
        <f t="shared" si="191"/>
        <v>#N/A</v>
      </c>
      <c r="U2393" s="6" t="e">
        <f t="shared" si="192"/>
        <v>#N/A</v>
      </c>
      <c r="V2393" s="2" t="e">
        <f>VLOOKUP($J2393,'Material category'!B:D,3,0)</f>
        <v>#N/A</v>
      </c>
      <c r="W2393" s="2" t="e">
        <f>VLOOKUP(G2393,'Cust Category'!A:C,3,0)</f>
        <v>#N/A</v>
      </c>
      <c r="X2393" s="2" t="e">
        <f>VLOOKUP(G2393,'Cust Category'!A:C,2,0)</f>
        <v>#N/A</v>
      </c>
      <c r="Y2393" s="31" t="e">
        <f t="shared" si="188"/>
        <v>#N/A</v>
      </c>
      <c r="Z2393" t="e">
        <f t="shared" si="189"/>
        <v>#N/A</v>
      </c>
    </row>
    <row r="2394" spans="14:26" hidden="1">
      <c r="N2394" s="2" t="e">
        <f>VLOOKUP($J2394,'Material category'!B:D,2,0)</f>
        <v>#N/A</v>
      </c>
      <c r="O2394" s="123" t="e">
        <f>VLOOKUP(E2394,'Billing Type Category'!A:C,3,0)*$L2394</f>
        <v>#N/A</v>
      </c>
      <c r="P2394" s="123" t="e">
        <f>VLOOKUP($J2394,'Material category'!B:F,5,FALSE)*O2394</f>
        <v>#N/A</v>
      </c>
      <c r="Q2394" s="123" t="e">
        <f t="shared" si="190"/>
        <v>#N/A</v>
      </c>
      <c r="R2394" s="6" t="e">
        <f>VLOOKUP(E2394,'Billing Type Category'!A:C,3,0)*M2394</f>
        <v>#N/A</v>
      </c>
      <c r="S2394" s="6" t="e">
        <f>VLOOKUP($J2394,'Material category'!B:F,4,FALSE)*O2394</f>
        <v>#N/A</v>
      </c>
      <c r="T2394" s="6" t="e">
        <f t="shared" si="191"/>
        <v>#N/A</v>
      </c>
      <c r="U2394" s="6" t="e">
        <f t="shared" si="192"/>
        <v>#N/A</v>
      </c>
      <c r="V2394" s="2" t="e">
        <f>VLOOKUP($J2394,'Material category'!B:D,3,0)</f>
        <v>#N/A</v>
      </c>
      <c r="W2394" s="2" t="e">
        <f>VLOOKUP(G2394,'Cust Category'!A:C,3,0)</f>
        <v>#N/A</v>
      </c>
      <c r="X2394" s="2" t="e">
        <f>VLOOKUP(G2394,'Cust Category'!A:C,2,0)</f>
        <v>#N/A</v>
      </c>
      <c r="Y2394" s="31" t="e">
        <f t="shared" si="188"/>
        <v>#N/A</v>
      </c>
      <c r="Z2394" t="e">
        <f t="shared" si="189"/>
        <v>#N/A</v>
      </c>
    </row>
    <row r="2395" spans="14:26" hidden="1">
      <c r="N2395" s="2" t="e">
        <f>VLOOKUP($J2395,'Material category'!B:D,2,0)</f>
        <v>#N/A</v>
      </c>
      <c r="O2395" s="123" t="e">
        <f>VLOOKUP(E2395,'Billing Type Category'!A:C,3,0)*$L2395</f>
        <v>#N/A</v>
      </c>
      <c r="P2395" s="123" t="e">
        <f>VLOOKUP($J2395,'Material category'!B:F,5,FALSE)*O2395</f>
        <v>#N/A</v>
      </c>
      <c r="Q2395" s="123" t="e">
        <f t="shared" si="190"/>
        <v>#N/A</v>
      </c>
      <c r="R2395" s="6" t="e">
        <f>VLOOKUP(E2395,'Billing Type Category'!A:C,3,0)*M2395</f>
        <v>#N/A</v>
      </c>
      <c r="S2395" s="6" t="e">
        <f>VLOOKUP($J2395,'Material category'!B:F,4,FALSE)*O2395</f>
        <v>#N/A</v>
      </c>
      <c r="T2395" s="6" t="e">
        <f t="shared" si="191"/>
        <v>#N/A</v>
      </c>
      <c r="U2395" s="6" t="e">
        <f t="shared" si="192"/>
        <v>#N/A</v>
      </c>
      <c r="V2395" s="2" t="e">
        <f>VLOOKUP($J2395,'Material category'!B:D,3,0)</f>
        <v>#N/A</v>
      </c>
      <c r="W2395" s="2" t="e">
        <f>VLOOKUP(G2395,'Cust Category'!A:C,3,0)</f>
        <v>#N/A</v>
      </c>
      <c r="X2395" s="2" t="e">
        <f>VLOOKUP(G2395,'Cust Category'!A:C,2,0)</f>
        <v>#N/A</v>
      </c>
      <c r="Y2395" s="31" t="e">
        <f t="shared" si="188"/>
        <v>#N/A</v>
      </c>
      <c r="Z2395" t="e">
        <f t="shared" si="189"/>
        <v>#N/A</v>
      </c>
    </row>
    <row r="2396" spans="14:26" hidden="1">
      <c r="N2396" s="2" t="e">
        <f>VLOOKUP($J2396,'Material category'!B:D,2,0)</f>
        <v>#N/A</v>
      </c>
      <c r="O2396" s="123" t="e">
        <f>VLOOKUP(E2396,'Billing Type Category'!A:C,3,0)*$L2396</f>
        <v>#N/A</v>
      </c>
      <c r="P2396" s="123" t="e">
        <f>VLOOKUP($J2396,'Material category'!B:F,5,FALSE)*O2396</f>
        <v>#N/A</v>
      </c>
      <c r="Q2396" s="123" t="e">
        <f t="shared" si="190"/>
        <v>#N/A</v>
      </c>
      <c r="R2396" s="6" t="e">
        <f>VLOOKUP(E2396,'Billing Type Category'!A:C,3,0)*M2396</f>
        <v>#N/A</v>
      </c>
      <c r="S2396" s="6" t="e">
        <f>VLOOKUP($J2396,'Material category'!B:F,4,FALSE)*O2396</f>
        <v>#N/A</v>
      </c>
      <c r="T2396" s="6" t="e">
        <f t="shared" si="191"/>
        <v>#N/A</v>
      </c>
      <c r="U2396" s="6" t="e">
        <f t="shared" si="192"/>
        <v>#N/A</v>
      </c>
      <c r="V2396" s="2" t="e">
        <f>VLOOKUP($J2396,'Material category'!B:D,3,0)</f>
        <v>#N/A</v>
      </c>
      <c r="W2396" s="2" t="e">
        <f>VLOOKUP(G2396,'Cust Category'!A:C,3,0)</f>
        <v>#N/A</v>
      </c>
      <c r="X2396" s="2" t="e">
        <f>VLOOKUP(G2396,'Cust Category'!A:C,2,0)</f>
        <v>#N/A</v>
      </c>
      <c r="Y2396" s="31" t="e">
        <f t="shared" si="188"/>
        <v>#N/A</v>
      </c>
      <c r="Z2396" t="e">
        <f t="shared" si="189"/>
        <v>#N/A</v>
      </c>
    </row>
    <row r="2397" spans="14:26" hidden="1">
      <c r="N2397" s="2" t="e">
        <f>VLOOKUP($J2397,'Material category'!B:D,2,0)</f>
        <v>#N/A</v>
      </c>
      <c r="O2397" s="123" t="e">
        <f>VLOOKUP(E2397,'Billing Type Category'!A:C,3,0)*$L2397</f>
        <v>#N/A</v>
      </c>
      <c r="P2397" s="123" t="e">
        <f>VLOOKUP($J2397,'Material category'!B:F,5,FALSE)*O2397</f>
        <v>#N/A</v>
      </c>
      <c r="Q2397" s="123" t="e">
        <f t="shared" si="190"/>
        <v>#N/A</v>
      </c>
      <c r="R2397" s="6" t="e">
        <f>VLOOKUP(E2397,'Billing Type Category'!A:C,3,0)*M2397</f>
        <v>#N/A</v>
      </c>
      <c r="S2397" s="6" t="e">
        <f>VLOOKUP($J2397,'Material category'!B:F,4,FALSE)*O2397</f>
        <v>#N/A</v>
      </c>
      <c r="T2397" s="6" t="e">
        <f t="shared" si="191"/>
        <v>#N/A</v>
      </c>
      <c r="U2397" s="6" t="e">
        <f t="shared" si="192"/>
        <v>#N/A</v>
      </c>
      <c r="V2397" s="2" t="e">
        <f>VLOOKUP($J2397,'Material category'!B:D,3,0)</f>
        <v>#N/A</v>
      </c>
      <c r="W2397" s="2" t="e">
        <f>VLOOKUP(G2397,'Cust Category'!A:C,3,0)</f>
        <v>#N/A</v>
      </c>
      <c r="X2397" s="2" t="e">
        <f>VLOOKUP(G2397,'Cust Category'!A:C,2,0)</f>
        <v>#N/A</v>
      </c>
      <c r="Y2397" s="31" t="e">
        <f t="shared" si="188"/>
        <v>#N/A</v>
      </c>
      <c r="Z2397" t="e">
        <f t="shared" si="189"/>
        <v>#N/A</v>
      </c>
    </row>
    <row r="2398" spans="14:26" hidden="1">
      <c r="N2398" s="2" t="e">
        <f>VLOOKUP($J2398,'Material category'!B:D,2,0)</f>
        <v>#N/A</v>
      </c>
      <c r="O2398" s="123" t="e">
        <f>VLOOKUP(E2398,'Billing Type Category'!A:C,3,0)*$L2398</f>
        <v>#N/A</v>
      </c>
      <c r="P2398" s="123" t="e">
        <f>VLOOKUP($J2398,'Material category'!B:F,5,FALSE)*O2398</f>
        <v>#N/A</v>
      </c>
      <c r="Q2398" s="123" t="e">
        <f t="shared" si="190"/>
        <v>#N/A</v>
      </c>
      <c r="R2398" s="6" t="e">
        <f>VLOOKUP(E2398,'Billing Type Category'!A:C,3,0)*M2398</f>
        <v>#N/A</v>
      </c>
      <c r="S2398" s="6" t="e">
        <f>VLOOKUP($J2398,'Material category'!B:F,4,FALSE)*O2398</f>
        <v>#N/A</v>
      </c>
      <c r="T2398" s="6" t="e">
        <f t="shared" si="191"/>
        <v>#N/A</v>
      </c>
      <c r="U2398" s="6" t="e">
        <f t="shared" si="192"/>
        <v>#N/A</v>
      </c>
      <c r="V2398" s="2" t="e">
        <f>VLOOKUP($J2398,'Material category'!B:D,3,0)</f>
        <v>#N/A</v>
      </c>
      <c r="W2398" s="2" t="e">
        <f>VLOOKUP(G2398,'Cust Category'!A:C,3,0)</f>
        <v>#N/A</v>
      </c>
      <c r="X2398" s="2" t="e">
        <f>VLOOKUP(G2398,'Cust Category'!A:C,2,0)</f>
        <v>#N/A</v>
      </c>
      <c r="Y2398" s="31" t="e">
        <f t="shared" si="188"/>
        <v>#N/A</v>
      </c>
      <c r="Z2398" t="e">
        <f t="shared" si="189"/>
        <v>#N/A</v>
      </c>
    </row>
    <row r="2399" spans="14:26" hidden="1">
      <c r="N2399" s="2" t="e">
        <f>VLOOKUP($J2399,'Material category'!B:D,2,0)</f>
        <v>#N/A</v>
      </c>
      <c r="O2399" s="123" t="e">
        <f>VLOOKUP(E2399,'Billing Type Category'!A:C,3,0)*$L2399</f>
        <v>#N/A</v>
      </c>
      <c r="P2399" s="123" t="e">
        <f>VLOOKUP($J2399,'Material category'!B:F,5,FALSE)*O2399</f>
        <v>#N/A</v>
      </c>
      <c r="Q2399" s="123" t="e">
        <f t="shared" si="190"/>
        <v>#N/A</v>
      </c>
      <c r="R2399" s="6" t="e">
        <f>VLOOKUP(E2399,'Billing Type Category'!A:C,3,0)*M2399</f>
        <v>#N/A</v>
      </c>
      <c r="S2399" s="6" t="e">
        <f>VLOOKUP($J2399,'Material category'!B:F,4,FALSE)*O2399</f>
        <v>#N/A</v>
      </c>
      <c r="T2399" s="6" t="e">
        <f t="shared" si="191"/>
        <v>#N/A</v>
      </c>
      <c r="U2399" s="6" t="e">
        <f t="shared" si="192"/>
        <v>#N/A</v>
      </c>
      <c r="V2399" s="2" t="e">
        <f>VLOOKUP($J2399,'Material category'!B:D,3,0)</f>
        <v>#N/A</v>
      </c>
      <c r="W2399" s="2" t="e">
        <f>VLOOKUP(G2399,'Cust Category'!A:C,3,0)</f>
        <v>#N/A</v>
      </c>
      <c r="X2399" s="2" t="e">
        <f>VLOOKUP(G2399,'Cust Category'!A:C,2,0)</f>
        <v>#N/A</v>
      </c>
      <c r="Y2399" s="31" t="e">
        <f t="shared" si="188"/>
        <v>#N/A</v>
      </c>
      <c r="Z2399" t="e">
        <f t="shared" si="189"/>
        <v>#N/A</v>
      </c>
    </row>
    <row r="2400" spans="14:26" hidden="1">
      <c r="N2400" s="2" t="e">
        <f>VLOOKUP($J2400,'Material category'!B:D,2,0)</f>
        <v>#N/A</v>
      </c>
      <c r="O2400" s="123" t="e">
        <f>VLOOKUP(E2400,'Billing Type Category'!A:C,3,0)*$L2400</f>
        <v>#N/A</v>
      </c>
      <c r="P2400" s="123" t="e">
        <f>VLOOKUP($J2400,'Material category'!B:F,5,FALSE)*O2400</f>
        <v>#N/A</v>
      </c>
      <c r="Q2400" s="123" t="e">
        <f t="shared" si="190"/>
        <v>#N/A</v>
      </c>
      <c r="R2400" s="6" t="e">
        <f>VLOOKUP(E2400,'Billing Type Category'!A:C,3,0)*M2400</f>
        <v>#N/A</v>
      </c>
      <c r="S2400" s="6" t="e">
        <f>VLOOKUP($J2400,'Material category'!B:F,4,FALSE)*O2400</f>
        <v>#N/A</v>
      </c>
      <c r="T2400" s="6" t="e">
        <f t="shared" si="191"/>
        <v>#N/A</v>
      </c>
      <c r="U2400" s="6" t="e">
        <f t="shared" si="192"/>
        <v>#N/A</v>
      </c>
      <c r="V2400" s="2" t="e">
        <f>VLOOKUP($J2400,'Material category'!B:D,3,0)</f>
        <v>#N/A</v>
      </c>
      <c r="W2400" s="2" t="e">
        <f>VLOOKUP(G2400,'Cust Category'!A:C,3,0)</f>
        <v>#N/A</v>
      </c>
      <c r="X2400" s="2" t="e">
        <f>VLOOKUP(G2400,'Cust Category'!A:C,2,0)</f>
        <v>#N/A</v>
      </c>
      <c r="Y2400" s="31" t="e">
        <f t="shared" si="188"/>
        <v>#N/A</v>
      </c>
      <c r="Z2400" t="e">
        <f t="shared" si="189"/>
        <v>#N/A</v>
      </c>
    </row>
    <row r="2401" spans="14:26" hidden="1">
      <c r="N2401" s="2" t="e">
        <f>VLOOKUP($J2401,'Material category'!B:D,2,0)</f>
        <v>#N/A</v>
      </c>
      <c r="O2401" s="123" t="e">
        <f>VLOOKUP(E2401,'Billing Type Category'!A:C,3,0)*$L2401</f>
        <v>#N/A</v>
      </c>
      <c r="P2401" s="123" t="e">
        <f>VLOOKUP($J2401,'Material category'!B:F,5,FALSE)*O2401</f>
        <v>#N/A</v>
      </c>
      <c r="Q2401" s="123" t="e">
        <f t="shared" si="190"/>
        <v>#N/A</v>
      </c>
      <c r="R2401" s="6" t="e">
        <f>VLOOKUP(E2401,'Billing Type Category'!A:C,3,0)*M2401</f>
        <v>#N/A</v>
      </c>
      <c r="S2401" s="6" t="e">
        <f>VLOOKUP($J2401,'Material category'!B:F,4,FALSE)*O2401</f>
        <v>#N/A</v>
      </c>
      <c r="T2401" s="6" t="e">
        <f t="shared" si="191"/>
        <v>#N/A</v>
      </c>
      <c r="U2401" s="6" t="e">
        <f t="shared" si="192"/>
        <v>#N/A</v>
      </c>
      <c r="V2401" s="2" t="e">
        <f>VLOOKUP($J2401,'Material category'!B:D,3,0)</f>
        <v>#N/A</v>
      </c>
      <c r="W2401" s="2" t="e">
        <f>VLOOKUP(G2401,'Cust Category'!A:C,3,0)</f>
        <v>#N/A</v>
      </c>
      <c r="X2401" s="2" t="e">
        <f>VLOOKUP(G2401,'Cust Category'!A:C,2,0)</f>
        <v>#N/A</v>
      </c>
      <c r="Y2401" s="31" t="e">
        <f t="shared" si="188"/>
        <v>#N/A</v>
      </c>
      <c r="Z2401" t="e">
        <f t="shared" si="189"/>
        <v>#N/A</v>
      </c>
    </row>
    <row r="2402" spans="14:26" hidden="1">
      <c r="N2402" s="2" t="e">
        <f>VLOOKUP($J2402,'Material category'!B:D,2,0)</f>
        <v>#N/A</v>
      </c>
      <c r="O2402" s="123" t="e">
        <f>VLOOKUP(E2402,'Billing Type Category'!A:C,3,0)*$L2402</f>
        <v>#N/A</v>
      </c>
      <c r="P2402" s="123" t="e">
        <f>VLOOKUP($J2402,'Material category'!B:F,5,FALSE)*O2402</f>
        <v>#N/A</v>
      </c>
      <c r="Q2402" s="123" t="e">
        <f t="shared" si="190"/>
        <v>#N/A</v>
      </c>
      <c r="R2402" s="6" t="e">
        <f>VLOOKUP(E2402,'Billing Type Category'!A:C,3,0)*M2402</f>
        <v>#N/A</v>
      </c>
      <c r="S2402" s="6" t="e">
        <f>VLOOKUP($J2402,'Material category'!B:F,4,FALSE)*O2402</f>
        <v>#N/A</v>
      </c>
      <c r="T2402" s="6" t="e">
        <f t="shared" si="191"/>
        <v>#N/A</v>
      </c>
      <c r="U2402" s="6" t="e">
        <f t="shared" si="192"/>
        <v>#N/A</v>
      </c>
      <c r="V2402" s="2" t="e">
        <f>VLOOKUP($J2402,'Material category'!B:D,3,0)</f>
        <v>#N/A</v>
      </c>
      <c r="W2402" s="2" t="e">
        <f>VLOOKUP(G2402,'Cust Category'!A:C,3,0)</f>
        <v>#N/A</v>
      </c>
      <c r="X2402" s="2" t="e">
        <f>VLOOKUP(G2402,'Cust Category'!A:C,2,0)</f>
        <v>#N/A</v>
      </c>
      <c r="Y2402" s="31" t="e">
        <f t="shared" si="188"/>
        <v>#N/A</v>
      </c>
      <c r="Z2402" t="e">
        <f t="shared" si="189"/>
        <v>#N/A</v>
      </c>
    </row>
    <row r="2403" spans="14:26" hidden="1">
      <c r="N2403" s="2" t="e">
        <f>VLOOKUP($J2403,'Material category'!B:D,2,0)</f>
        <v>#N/A</v>
      </c>
      <c r="O2403" s="123" t="e">
        <f>VLOOKUP(E2403,'Billing Type Category'!A:C,3,0)*$L2403</f>
        <v>#N/A</v>
      </c>
      <c r="P2403" s="123" t="e">
        <f>VLOOKUP($J2403,'Material category'!B:F,5,FALSE)*O2403</f>
        <v>#N/A</v>
      </c>
      <c r="Q2403" s="123" t="e">
        <f t="shared" si="190"/>
        <v>#N/A</v>
      </c>
      <c r="R2403" s="6" t="e">
        <f>VLOOKUP(E2403,'Billing Type Category'!A:C,3,0)*M2403</f>
        <v>#N/A</v>
      </c>
      <c r="S2403" s="6" t="e">
        <f>VLOOKUP($J2403,'Material category'!B:F,4,FALSE)*O2403</f>
        <v>#N/A</v>
      </c>
      <c r="T2403" s="6" t="e">
        <f t="shared" si="191"/>
        <v>#N/A</v>
      </c>
      <c r="U2403" s="6" t="e">
        <f t="shared" si="192"/>
        <v>#N/A</v>
      </c>
      <c r="V2403" s="2" t="e">
        <f>VLOOKUP($J2403,'Material category'!B:D,3,0)</f>
        <v>#N/A</v>
      </c>
      <c r="W2403" s="2" t="e">
        <f>VLOOKUP(G2403,'Cust Category'!A:C,3,0)</f>
        <v>#N/A</v>
      </c>
      <c r="X2403" s="2" t="e">
        <f>VLOOKUP(G2403,'Cust Category'!A:C,2,0)</f>
        <v>#N/A</v>
      </c>
      <c r="Y2403" s="31" t="e">
        <f t="shared" si="188"/>
        <v>#N/A</v>
      </c>
      <c r="Z2403" t="e">
        <f t="shared" si="189"/>
        <v>#N/A</v>
      </c>
    </row>
    <row r="2404" spans="14:26" hidden="1">
      <c r="N2404" s="2" t="e">
        <f>VLOOKUP($J2404,'Material category'!B:D,2,0)</f>
        <v>#N/A</v>
      </c>
      <c r="O2404" s="123" t="e">
        <f>VLOOKUP(E2404,'Billing Type Category'!A:C,3,0)*$L2404</f>
        <v>#N/A</v>
      </c>
      <c r="P2404" s="123" t="e">
        <f>VLOOKUP($J2404,'Material category'!B:F,5,FALSE)*O2404</f>
        <v>#N/A</v>
      </c>
      <c r="Q2404" s="123" t="e">
        <f t="shared" si="190"/>
        <v>#N/A</v>
      </c>
      <c r="R2404" s="6" t="e">
        <f>VLOOKUP(E2404,'Billing Type Category'!A:C,3,0)*M2404</f>
        <v>#N/A</v>
      </c>
      <c r="S2404" s="6" t="e">
        <f>VLOOKUP($J2404,'Material category'!B:F,4,FALSE)*O2404</f>
        <v>#N/A</v>
      </c>
      <c r="T2404" s="6" t="e">
        <f t="shared" si="191"/>
        <v>#N/A</v>
      </c>
      <c r="U2404" s="6" t="e">
        <f t="shared" si="192"/>
        <v>#N/A</v>
      </c>
      <c r="V2404" s="2" t="e">
        <f>VLOOKUP($J2404,'Material category'!B:D,3,0)</f>
        <v>#N/A</v>
      </c>
      <c r="W2404" s="2" t="e">
        <f>VLOOKUP(G2404,'Cust Category'!A:C,3,0)</f>
        <v>#N/A</v>
      </c>
      <c r="X2404" s="2" t="e">
        <f>VLOOKUP(G2404,'Cust Category'!A:C,2,0)</f>
        <v>#N/A</v>
      </c>
      <c r="Y2404" s="31" t="e">
        <f t="shared" si="188"/>
        <v>#N/A</v>
      </c>
      <c r="Z2404" t="e">
        <f t="shared" si="189"/>
        <v>#N/A</v>
      </c>
    </row>
    <row r="2405" spans="14:26" hidden="1">
      <c r="N2405" s="2" t="e">
        <f>VLOOKUP($J2405,'Material category'!B:D,2,0)</f>
        <v>#N/A</v>
      </c>
      <c r="O2405" s="123" t="e">
        <f>VLOOKUP(E2405,'Billing Type Category'!A:C,3,0)*$L2405</f>
        <v>#N/A</v>
      </c>
      <c r="P2405" s="123" t="e">
        <f>VLOOKUP($J2405,'Material category'!B:F,5,FALSE)*O2405</f>
        <v>#N/A</v>
      </c>
      <c r="Q2405" s="123" t="e">
        <f t="shared" si="190"/>
        <v>#N/A</v>
      </c>
      <c r="R2405" s="6" t="e">
        <f>VLOOKUP(E2405,'Billing Type Category'!A:C,3,0)*M2405</f>
        <v>#N/A</v>
      </c>
      <c r="S2405" s="6" t="e">
        <f>VLOOKUP($J2405,'Material category'!B:F,4,FALSE)*O2405</f>
        <v>#N/A</v>
      </c>
      <c r="T2405" s="6" t="e">
        <f t="shared" si="191"/>
        <v>#N/A</v>
      </c>
      <c r="U2405" s="6" t="e">
        <f t="shared" si="192"/>
        <v>#N/A</v>
      </c>
      <c r="V2405" s="2" t="e">
        <f>VLOOKUP($J2405,'Material category'!B:D,3,0)</f>
        <v>#N/A</v>
      </c>
      <c r="W2405" s="2" t="e">
        <f>VLOOKUP(G2405,'Cust Category'!A:C,3,0)</f>
        <v>#N/A</v>
      </c>
      <c r="X2405" s="2" t="e">
        <f>VLOOKUP(G2405,'Cust Category'!A:C,2,0)</f>
        <v>#N/A</v>
      </c>
      <c r="Y2405" s="31" t="e">
        <f t="shared" si="188"/>
        <v>#N/A</v>
      </c>
      <c r="Z2405" t="e">
        <f t="shared" si="189"/>
        <v>#N/A</v>
      </c>
    </row>
    <row r="2406" spans="14:26" hidden="1">
      <c r="N2406" s="2" t="e">
        <f>VLOOKUP($J2406,'Material category'!B:D,2,0)</f>
        <v>#N/A</v>
      </c>
      <c r="O2406" s="123" t="e">
        <f>VLOOKUP(E2406,'Billing Type Category'!A:C,3,0)*$L2406</f>
        <v>#N/A</v>
      </c>
      <c r="P2406" s="123" t="e">
        <f>VLOOKUP($J2406,'Material category'!B:F,5,FALSE)*O2406</f>
        <v>#N/A</v>
      </c>
      <c r="Q2406" s="123" t="e">
        <f t="shared" si="190"/>
        <v>#N/A</v>
      </c>
      <c r="R2406" s="6" t="e">
        <f>VLOOKUP(E2406,'Billing Type Category'!A:C,3,0)*M2406</f>
        <v>#N/A</v>
      </c>
      <c r="S2406" s="6" t="e">
        <f>VLOOKUP($J2406,'Material category'!B:F,4,FALSE)*O2406</f>
        <v>#N/A</v>
      </c>
      <c r="T2406" s="6" t="e">
        <f t="shared" si="191"/>
        <v>#N/A</v>
      </c>
      <c r="U2406" s="6" t="e">
        <f t="shared" si="192"/>
        <v>#N/A</v>
      </c>
      <c r="V2406" s="2" t="e">
        <f>VLOOKUP($J2406,'Material category'!B:D,3,0)</f>
        <v>#N/A</v>
      </c>
      <c r="W2406" s="2" t="e">
        <f>VLOOKUP(G2406,'Cust Category'!A:C,3,0)</f>
        <v>#N/A</v>
      </c>
      <c r="X2406" s="2" t="e">
        <f>VLOOKUP(G2406,'Cust Category'!A:C,2,0)</f>
        <v>#N/A</v>
      </c>
      <c r="Y2406" s="31" t="e">
        <f t="shared" si="188"/>
        <v>#N/A</v>
      </c>
      <c r="Z2406" t="e">
        <f t="shared" si="189"/>
        <v>#N/A</v>
      </c>
    </row>
    <row r="2407" spans="14:26" hidden="1">
      <c r="N2407" s="2" t="e">
        <f>VLOOKUP($J2407,'Material category'!B:D,2,0)</f>
        <v>#N/A</v>
      </c>
      <c r="O2407" s="123" t="e">
        <f>VLOOKUP(E2407,'Billing Type Category'!A:C,3,0)*$L2407</f>
        <v>#N/A</v>
      </c>
      <c r="P2407" s="123" t="e">
        <f>VLOOKUP($J2407,'Material category'!B:F,5,FALSE)*O2407</f>
        <v>#N/A</v>
      </c>
      <c r="Q2407" s="123" t="e">
        <f t="shared" si="190"/>
        <v>#N/A</v>
      </c>
      <c r="R2407" s="6" t="e">
        <f>VLOOKUP(E2407,'Billing Type Category'!A:C,3,0)*M2407</f>
        <v>#N/A</v>
      </c>
      <c r="S2407" s="6" t="e">
        <f>VLOOKUP($J2407,'Material category'!B:F,4,FALSE)*O2407</f>
        <v>#N/A</v>
      </c>
      <c r="T2407" s="6" t="e">
        <f t="shared" si="191"/>
        <v>#N/A</v>
      </c>
      <c r="U2407" s="6" t="e">
        <f t="shared" si="192"/>
        <v>#N/A</v>
      </c>
      <c r="V2407" s="2" t="e">
        <f>VLOOKUP($J2407,'Material category'!B:D,3,0)</f>
        <v>#N/A</v>
      </c>
      <c r="W2407" s="2" t="e">
        <f>VLOOKUP(G2407,'Cust Category'!A:C,3,0)</f>
        <v>#N/A</v>
      </c>
      <c r="X2407" s="2" t="e">
        <f>VLOOKUP(G2407,'Cust Category'!A:C,2,0)</f>
        <v>#N/A</v>
      </c>
      <c r="Y2407" s="31" t="e">
        <f t="shared" si="188"/>
        <v>#N/A</v>
      </c>
      <c r="Z2407" t="e">
        <f t="shared" si="189"/>
        <v>#N/A</v>
      </c>
    </row>
    <row r="2408" spans="14:26" hidden="1">
      <c r="N2408" s="2" t="e">
        <f>VLOOKUP($J2408,'Material category'!B:D,2,0)</f>
        <v>#N/A</v>
      </c>
      <c r="O2408" s="123" t="e">
        <f>VLOOKUP(E2408,'Billing Type Category'!A:C,3,0)*$L2408</f>
        <v>#N/A</v>
      </c>
      <c r="P2408" s="123" t="e">
        <f>VLOOKUP($J2408,'Material category'!B:F,5,FALSE)*O2408</f>
        <v>#N/A</v>
      </c>
      <c r="Q2408" s="123" t="e">
        <f t="shared" si="190"/>
        <v>#N/A</v>
      </c>
      <c r="R2408" s="6" t="e">
        <f>VLOOKUP(E2408,'Billing Type Category'!A:C,3,0)*M2408</f>
        <v>#N/A</v>
      </c>
      <c r="S2408" s="6" t="e">
        <f>VLOOKUP($J2408,'Material category'!B:F,4,FALSE)*O2408</f>
        <v>#N/A</v>
      </c>
      <c r="T2408" s="6" t="e">
        <f t="shared" si="191"/>
        <v>#N/A</v>
      </c>
      <c r="U2408" s="6" t="e">
        <f t="shared" si="192"/>
        <v>#N/A</v>
      </c>
      <c r="V2408" s="2" t="e">
        <f>VLOOKUP($J2408,'Material category'!B:D,3,0)</f>
        <v>#N/A</v>
      </c>
      <c r="W2408" s="2" t="e">
        <f>VLOOKUP(G2408,'Cust Category'!A:C,3,0)</f>
        <v>#N/A</v>
      </c>
      <c r="X2408" s="2" t="e">
        <f>VLOOKUP(G2408,'Cust Category'!A:C,2,0)</f>
        <v>#N/A</v>
      </c>
      <c r="Y2408" s="31" t="e">
        <f t="shared" si="188"/>
        <v>#N/A</v>
      </c>
      <c r="Z2408" t="e">
        <f t="shared" si="189"/>
        <v>#N/A</v>
      </c>
    </row>
    <row r="2409" spans="14:26" hidden="1">
      <c r="N2409" s="2" t="e">
        <f>VLOOKUP($J2409,'Material category'!B:D,2,0)</f>
        <v>#N/A</v>
      </c>
      <c r="O2409" s="123" t="e">
        <f>VLOOKUP(E2409,'Billing Type Category'!A:C,3,0)*$L2409</f>
        <v>#N/A</v>
      </c>
      <c r="P2409" s="123" t="e">
        <f>VLOOKUP($J2409,'Material category'!B:F,5,FALSE)*O2409</f>
        <v>#N/A</v>
      </c>
      <c r="Q2409" s="123" t="e">
        <f t="shared" si="190"/>
        <v>#N/A</v>
      </c>
      <c r="R2409" s="6" t="e">
        <f>VLOOKUP(E2409,'Billing Type Category'!A:C,3,0)*M2409</f>
        <v>#N/A</v>
      </c>
      <c r="S2409" s="6" t="e">
        <f>VLOOKUP($J2409,'Material category'!B:F,4,FALSE)*O2409</f>
        <v>#N/A</v>
      </c>
      <c r="T2409" s="6" t="e">
        <f t="shared" si="191"/>
        <v>#N/A</v>
      </c>
      <c r="U2409" s="6" t="e">
        <f t="shared" si="192"/>
        <v>#N/A</v>
      </c>
      <c r="V2409" s="2" t="e">
        <f>VLOOKUP($J2409,'Material category'!B:D,3,0)</f>
        <v>#N/A</v>
      </c>
      <c r="W2409" s="2" t="e">
        <f>VLOOKUP(G2409,'Cust Category'!A:C,3,0)</f>
        <v>#N/A</v>
      </c>
      <c r="X2409" s="2" t="e">
        <f>VLOOKUP(G2409,'Cust Category'!A:C,2,0)</f>
        <v>#N/A</v>
      </c>
      <c r="Y2409" s="31" t="e">
        <f t="shared" si="188"/>
        <v>#N/A</v>
      </c>
      <c r="Z2409" t="e">
        <f t="shared" si="189"/>
        <v>#N/A</v>
      </c>
    </row>
    <row r="2410" spans="14:26" hidden="1">
      <c r="N2410" s="2" t="e">
        <f>VLOOKUP($J2410,'Material category'!B:D,2,0)</f>
        <v>#N/A</v>
      </c>
      <c r="O2410" s="123" t="e">
        <f>VLOOKUP(E2410,'Billing Type Category'!A:C,3,0)*$L2410</f>
        <v>#N/A</v>
      </c>
      <c r="P2410" s="123" t="e">
        <f>VLOOKUP($J2410,'Material category'!B:F,5,FALSE)*O2410</f>
        <v>#N/A</v>
      </c>
      <c r="Q2410" s="123" t="e">
        <f t="shared" si="190"/>
        <v>#N/A</v>
      </c>
      <c r="R2410" s="6" t="e">
        <f>VLOOKUP(E2410,'Billing Type Category'!A:C,3,0)*M2410</f>
        <v>#N/A</v>
      </c>
      <c r="S2410" s="6" t="e">
        <f>VLOOKUP($J2410,'Material category'!B:F,4,FALSE)*O2410</f>
        <v>#N/A</v>
      </c>
      <c r="T2410" s="6" t="e">
        <f t="shared" si="191"/>
        <v>#N/A</v>
      </c>
      <c r="U2410" s="6" t="e">
        <f t="shared" si="192"/>
        <v>#N/A</v>
      </c>
      <c r="V2410" s="2" t="e">
        <f>VLOOKUP($J2410,'Material category'!B:D,3,0)</f>
        <v>#N/A</v>
      </c>
      <c r="W2410" s="2" t="e">
        <f>VLOOKUP(G2410,'Cust Category'!A:C,3,0)</f>
        <v>#N/A</v>
      </c>
      <c r="X2410" s="2" t="e">
        <f>VLOOKUP(G2410,'Cust Category'!A:C,2,0)</f>
        <v>#N/A</v>
      </c>
      <c r="Y2410" s="31" t="e">
        <f t="shared" si="188"/>
        <v>#N/A</v>
      </c>
      <c r="Z2410" t="e">
        <f t="shared" si="189"/>
        <v>#N/A</v>
      </c>
    </row>
    <row r="2411" spans="14:26" hidden="1">
      <c r="N2411" s="2" t="e">
        <f>VLOOKUP($J2411,'Material category'!B:D,2,0)</f>
        <v>#N/A</v>
      </c>
      <c r="O2411" s="123" t="e">
        <f>VLOOKUP(E2411,'Billing Type Category'!A:C,3,0)*$L2411</f>
        <v>#N/A</v>
      </c>
      <c r="P2411" s="123" t="e">
        <f>VLOOKUP($J2411,'Material category'!B:F,5,FALSE)*O2411</f>
        <v>#N/A</v>
      </c>
      <c r="Q2411" s="123" t="e">
        <f t="shared" si="190"/>
        <v>#N/A</v>
      </c>
      <c r="R2411" s="6" t="e">
        <f>VLOOKUP(E2411,'Billing Type Category'!A:C,3,0)*M2411</f>
        <v>#N/A</v>
      </c>
      <c r="S2411" s="6" t="e">
        <f>VLOOKUP($J2411,'Material category'!B:F,4,FALSE)*O2411</f>
        <v>#N/A</v>
      </c>
      <c r="T2411" s="6" t="e">
        <f t="shared" si="191"/>
        <v>#N/A</v>
      </c>
      <c r="U2411" s="6" t="e">
        <f t="shared" si="192"/>
        <v>#N/A</v>
      </c>
      <c r="V2411" s="2" t="e">
        <f>VLOOKUP($J2411,'Material category'!B:D,3,0)</f>
        <v>#N/A</v>
      </c>
      <c r="W2411" s="2" t="e">
        <f>VLOOKUP(G2411,'Cust Category'!A:C,3,0)</f>
        <v>#N/A</v>
      </c>
      <c r="X2411" s="2" t="e">
        <f>VLOOKUP(G2411,'Cust Category'!A:C,2,0)</f>
        <v>#N/A</v>
      </c>
      <c r="Y2411" s="31" t="e">
        <f t="shared" si="188"/>
        <v>#N/A</v>
      </c>
      <c r="Z2411" t="e">
        <f t="shared" si="189"/>
        <v>#N/A</v>
      </c>
    </row>
    <row r="2412" spans="14:26" hidden="1">
      <c r="N2412" s="2" t="e">
        <f>VLOOKUP($J2412,'Material category'!B:D,2,0)</f>
        <v>#N/A</v>
      </c>
      <c r="O2412" s="123" t="e">
        <f>VLOOKUP(E2412,'Billing Type Category'!A:C,3,0)*$L2412</f>
        <v>#N/A</v>
      </c>
      <c r="P2412" s="123" t="e">
        <f>VLOOKUP($J2412,'Material category'!B:F,5,FALSE)*O2412</f>
        <v>#N/A</v>
      </c>
      <c r="Q2412" s="123" t="e">
        <f t="shared" si="190"/>
        <v>#N/A</v>
      </c>
      <c r="R2412" s="6" t="e">
        <f>VLOOKUP(E2412,'Billing Type Category'!A:C,3,0)*M2412</f>
        <v>#N/A</v>
      </c>
      <c r="S2412" s="6" t="e">
        <f>VLOOKUP($J2412,'Material category'!B:F,4,FALSE)*O2412</f>
        <v>#N/A</v>
      </c>
      <c r="T2412" s="6" t="e">
        <f t="shared" si="191"/>
        <v>#N/A</v>
      </c>
      <c r="U2412" s="6" t="e">
        <f t="shared" si="192"/>
        <v>#N/A</v>
      </c>
      <c r="V2412" s="2" t="e">
        <f>VLOOKUP($J2412,'Material category'!B:D,3,0)</f>
        <v>#N/A</v>
      </c>
      <c r="W2412" s="2" t="e">
        <f>VLOOKUP(G2412,'Cust Category'!A:C,3,0)</f>
        <v>#N/A</v>
      </c>
      <c r="X2412" s="2" t="e">
        <f>VLOOKUP(G2412,'Cust Category'!A:C,2,0)</f>
        <v>#N/A</v>
      </c>
      <c r="Y2412" s="31" t="e">
        <f t="shared" si="188"/>
        <v>#N/A</v>
      </c>
      <c r="Z2412" t="e">
        <f t="shared" si="189"/>
        <v>#N/A</v>
      </c>
    </row>
    <row r="2413" spans="14:26" hidden="1">
      <c r="N2413" s="2" t="e">
        <f>VLOOKUP($J2413,'Material category'!B:D,2,0)</f>
        <v>#N/A</v>
      </c>
      <c r="O2413" s="123" t="e">
        <f>VLOOKUP(E2413,'Billing Type Category'!A:C,3,0)*$L2413</f>
        <v>#N/A</v>
      </c>
      <c r="P2413" s="123" t="e">
        <f>VLOOKUP($J2413,'Material category'!B:F,5,FALSE)*O2413</f>
        <v>#N/A</v>
      </c>
      <c r="Q2413" s="123" t="e">
        <f t="shared" si="190"/>
        <v>#N/A</v>
      </c>
      <c r="R2413" s="6" t="e">
        <f>VLOOKUP(E2413,'Billing Type Category'!A:C,3,0)*M2413</f>
        <v>#N/A</v>
      </c>
      <c r="S2413" s="6" t="e">
        <f>VLOOKUP($J2413,'Material category'!B:F,4,FALSE)*O2413</f>
        <v>#N/A</v>
      </c>
      <c r="T2413" s="6" t="e">
        <f t="shared" si="191"/>
        <v>#N/A</v>
      </c>
      <c r="U2413" s="6" t="e">
        <f t="shared" si="192"/>
        <v>#N/A</v>
      </c>
      <c r="V2413" s="2" t="e">
        <f>VLOOKUP($J2413,'Material category'!B:D,3,0)</f>
        <v>#N/A</v>
      </c>
      <c r="W2413" s="2" t="e">
        <f>VLOOKUP(G2413,'Cust Category'!A:C,3,0)</f>
        <v>#N/A</v>
      </c>
      <c r="X2413" s="2" t="e">
        <f>VLOOKUP(G2413,'Cust Category'!A:C,2,0)</f>
        <v>#N/A</v>
      </c>
      <c r="Y2413" s="31" t="e">
        <f t="shared" si="188"/>
        <v>#N/A</v>
      </c>
      <c r="Z2413" t="e">
        <f t="shared" si="189"/>
        <v>#N/A</v>
      </c>
    </row>
    <row r="2414" spans="14:26" hidden="1">
      <c r="N2414" s="2" t="e">
        <f>VLOOKUP($J2414,'Material category'!B:D,2,0)</f>
        <v>#N/A</v>
      </c>
      <c r="O2414" s="123" t="e">
        <f>VLOOKUP(E2414,'Billing Type Category'!A:C,3,0)*$L2414</f>
        <v>#N/A</v>
      </c>
      <c r="P2414" s="123" t="e">
        <f>VLOOKUP($J2414,'Material category'!B:F,5,FALSE)*O2414</f>
        <v>#N/A</v>
      </c>
      <c r="Q2414" s="123" t="e">
        <f t="shared" si="190"/>
        <v>#N/A</v>
      </c>
      <c r="R2414" s="6" t="e">
        <f>VLOOKUP(E2414,'Billing Type Category'!A:C,3,0)*M2414</f>
        <v>#N/A</v>
      </c>
      <c r="S2414" s="6" t="e">
        <f>VLOOKUP($J2414,'Material category'!B:F,4,FALSE)*O2414</f>
        <v>#N/A</v>
      </c>
      <c r="T2414" s="6" t="e">
        <f t="shared" si="191"/>
        <v>#N/A</v>
      </c>
      <c r="U2414" s="6" t="e">
        <f t="shared" si="192"/>
        <v>#N/A</v>
      </c>
      <c r="V2414" s="2" t="e">
        <f>VLOOKUP($J2414,'Material category'!B:D,3,0)</f>
        <v>#N/A</v>
      </c>
      <c r="W2414" s="2" t="e">
        <f>VLOOKUP(G2414,'Cust Category'!A:C,3,0)</f>
        <v>#N/A</v>
      </c>
      <c r="X2414" s="2" t="e">
        <f>VLOOKUP(G2414,'Cust Category'!A:C,2,0)</f>
        <v>#N/A</v>
      </c>
      <c r="Y2414" s="31" t="e">
        <f t="shared" si="188"/>
        <v>#N/A</v>
      </c>
      <c r="Z2414" t="e">
        <f t="shared" si="189"/>
        <v>#N/A</v>
      </c>
    </row>
    <row r="2415" spans="14:26" hidden="1">
      <c r="N2415" s="2" t="e">
        <f>VLOOKUP($J2415,'Material category'!B:D,2,0)</f>
        <v>#N/A</v>
      </c>
      <c r="O2415" s="123" t="e">
        <f>VLOOKUP(E2415,'Billing Type Category'!A:C,3,0)*$L2415</f>
        <v>#N/A</v>
      </c>
      <c r="P2415" s="123" t="e">
        <f>VLOOKUP($J2415,'Material category'!B:F,5,FALSE)*O2415</f>
        <v>#N/A</v>
      </c>
      <c r="Q2415" s="123" t="e">
        <f t="shared" si="190"/>
        <v>#N/A</v>
      </c>
      <c r="R2415" s="6" t="e">
        <f>VLOOKUP(E2415,'Billing Type Category'!A:C,3,0)*M2415</f>
        <v>#N/A</v>
      </c>
      <c r="S2415" s="6" t="e">
        <f>VLOOKUP($J2415,'Material category'!B:F,4,FALSE)*O2415</f>
        <v>#N/A</v>
      </c>
      <c r="T2415" s="6" t="e">
        <f t="shared" si="191"/>
        <v>#N/A</v>
      </c>
      <c r="U2415" s="6" t="e">
        <f t="shared" si="192"/>
        <v>#N/A</v>
      </c>
      <c r="V2415" s="2" t="e">
        <f>VLOOKUP($J2415,'Material category'!B:D,3,0)</f>
        <v>#N/A</v>
      </c>
      <c r="W2415" s="2" t="e">
        <f>VLOOKUP(G2415,'Cust Category'!A:C,3,0)</f>
        <v>#N/A</v>
      </c>
      <c r="X2415" s="2" t="e">
        <f>VLOOKUP(G2415,'Cust Category'!A:C,2,0)</f>
        <v>#N/A</v>
      </c>
      <c r="Y2415" s="31" t="e">
        <f t="shared" si="188"/>
        <v>#N/A</v>
      </c>
      <c r="Z2415" t="e">
        <f t="shared" si="189"/>
        <v>#N/A</v>
      </c>
    </row>
    <row r="2416" spans="14:26" hidden="1">
      <c r="N2416" s="2" t="e">
        <f>VLOOKUP($J2416,'Material category'!B:D,2,0)</f>
        <v>#N/A</v>
      </c>
      <c r="O2416" s="123" t="e">
        <f>VLOOKUP(E2416,'Billing Type Category'!A:C,3,0)*$L2416</f>
        <v>#N/A</v>
      </c>
      <c r="P2416" s="123" t="e">
        <f>VLOOKUP($J2416,'Material category'!B:F,5,FALSE)*O2416</f>
        <v>#N/A</v>
      </c>
      <c r="Q2416" s="123" t="e">
        <f t="shared" si="190"/>
        <v>#N/A</v>
      </c>
      <c r="R2416" s="6" t="e">
        <f>VLOOKUP(E2416,'Billing Type Category'!A:C,3,0)*M2416</f>
        <v>#N/A</v>
      </c>
      <c r="S2416" s="6" t="e">
        <f>VLOOKUP($J2416,'Material category'!B:F,4,FALSE)*O2416</f>
        <v>#N/A</v>
      </c>
      <c r="T2416" s="6" t="e">
        <f t="shared" si="191"/>
        <v>#N/A</v>
      </c>
      <c r="U2416" s="6" t="e">
        <f t="shared" si="192"/>
        <v>#N/A</v>
      </c>
      <c r="V2416" s="2" t="e">
        <f>VLOOKUP($J2416,'Material category'!B:D,3,0)</f>
        <v>#N/A</v>
      </c>
      <c r="W2416" s="2" t="e">
        <f>VLOOKUP(G2416,'Cust Category'!A:C,3,0)</f>
        <v>#N/A</v>
      </c>
      <c r="X2416" s="2" t="e">
        <f>VLOOKUP(G2416,'Cust Category'!A:C,2,0)</f>
        <v>#N/A</v>
      </c>
      <c r="Y2416" s="31" t="e">
        <f t="shared" si="188"/>
        <v>#N/A</v>
      </c>
      <c r="Z2416" t="e">
        <f t="shared" si="189"/>
        <v>#N/A</v>
      </c>
    </row>
    <row r="2417" spans="14:26" hidden="1">
      <c r="N2417" s="2" t="e">
        <f>VLOOKUP($J2417,'Material category'!B:D,2,0)</f>
        <v>#N/A</v>
      </c>
      <c r="O2417" s="123" t="e">
        <f>VLOOKUP(E2417,'Billing Type Category'!A:C,3,0)*$L2417</f>
        <v>#N/A</v>
      </c>
      <c r="P2417" s="123" t="e">
        <f>VLOOKUP($J2417,'Material category'!B:F,5,FALSE)*O2417</f>
        <v>#N/A</v>
      </c>
      <c r="Q2417" s="123" t="e">
        <f t="shared" si="190"/>
        <v>#N/A</v>
      </c>
      <c r="R2417" s="6" t="e">
        <f>VLOOKUP(E2417,'Billing Type Category'!A:C,3,0)*M2417</f>
        <v>#N/A</v>
      </c>
      <c r="S2417" s="6" t="e">
        <f>VLOOKUP($J2417,'Material category'!B:F,4,FALSE)*O2417</f>
        <v>#N/A</v>
      </c>
      <c r="T2417" s="6" t="e">
        <f t="shared" si="191"/>
        <v>#N/A</v>
      </c>
      <c r="U2417" s="6" t="e">
        <f t="shared" si="192"/>
        <v>#N/A</v>
      </c>
      <c r="V2417" s="2" t="e">
        <f>VLOOKUP($J2417,'Material category'!B:D,3,0)</f>
        <v>#N/A</v>
      </c>
      <c r="W2417" s="2" t="e">
        <f>VLOOKUP(G2417,'Cust Category'!A:C,3,0)</f>
        <v>#N/A</v>
      </c>
      <c r="X2417" s="2" t="e">
        <f>VLOOKUP(G2417,'Cust Category'!A:C,2,0)</f>
        <v>#N/A</v>
      </c>
      <c r="Y2417" s="31" t="e">
        <f t="shared" si="188"/>
        <v>#N/A</v>
      </c>
      <c r="Z2417" t="e">
        <f t="shared" si="189"/>
        <v>#N/A</v>
      </c>
    </row>
    <row r="2418" spans="14:26" hidden="1">
      <c r="N2418" s="2" t="e">
        <f>VLOOKUP($J2418,'Material category'!B:D,2,0)</f>
        <v>#N/A</v>
      </c>
      <c r="O2418" s="123" t="e">
        <f>VLOOKUP(E2418,'Billing Type Category'!A:C,3,0)*$L2418</f>
        <v>#N/A</v>
      </c>
      <c r="P2418" s="123" t="e">
        <f>VLOOKUP($J2418,'Material category'!B:F,5,FALSE)*O2418</f>
        <v>#N/A</v>
      </c>
      <c r="Q2418" s="123" t="e">
        <f t="shared" si="190"/>
        <v>#N/A</v>
      </c>
      <c r="R2418" s="6" t="e">
        <f>VLOOKUP(E2418,'Billing Type Category'!A:C,3,0)*M2418</f>
        <v>#N/A</v>
      </c>
      <c r="S2418" s="6" t="e">
        <f>VLOOKUP($J2418,'Material category'!B:F,4,FALSE)*O2418</f>
        <v>#N/A</v>
      </c>
      <c r="T2418" s="6" t="e">
        <f t="shared" si="191"/>
        <v>#N/A</v>
      </c>
      <c r="U2418" s="6" t="e">
        <f t="shared" si="192"/>
        <v>#N/A</v>
      </c>
      <c r="V2418" s="2" t="e">
        <f>VLOOKUP($J2418,'Material category'!B:D,3,0)</f>
        <v>#N/A</v>
      </c>
      <c r="W2418" s="2" t="e">
        <f>VLOOKUP(G2418,'Cust Category'!A:C,3,0)</f>
        <v>#N/A</v>
      </c>
      <c r="X2418" s="2" t="e">
        <f>VLOOKUP(G2418,'Cust Category'!A:C,2,0)</f>
        <v>#N/A</v>
      </c>
      <c r="Y2418" s="31" t="e">
        <f t="shared" si="188"/>
        <v>#N/A</v>
      </c>
      <c r="Z2418" t="e">
        <f t="shared" si="189"/>
        <v>#N/A</v>
      </c>
    </row>
    <row r="2419" spans="14:26" hidden="1">
      <c r="N2419" s="2" t="e">
        <f>VLOOKUP($J2419,'Material category'!B:D,2,0)</f>
        <v>#N/A</v>
      </c>
      <c r="O2419" s="123" t="e">
        <f>VLOOKUP(E2419,'Billing Type Category'!A:C,3,0)*$L2419</f>
        <v>#N/A</v>
      </c>
      <c r="P2419" s="123" t="e">
        <f>VLOOKUP($J2419,'Material category'!B:F,5,FALSE)*O2419</f>
        <v>#N/A</v>
      </c>
      <c r="Q2419" s="123" t="e">
        <f t="shared" si="190"/>
        <v>#N/A</v>
      </c>
      <c r="R2419" s="6" t="e">
        <f>VLOOKUP(E2419,'Billing Type Category'!A:C,3,0)*M2419</f>
        <v>#N/A</v>
      </c>
      <c r="S2419" s="6" t="e">
        <f>VLOOKUP($J2419,'Material category'!B:F,4,FALSE)*O2419</f>
        <v>#N/A</v>
      </c>
      <c r="T2419" s="6" t="e">
        <f t="shared" si="191"/>
        <v>#N/A</v>
      </c>
      <c r="U2419" s="6" t="e">
        <f t="shared" si="192"/>
        <v>#N/A</v>
      </c>
      <c r="V2419" s="2" t="e">
        <f>VLOOKUP($J2419,'Material category'!B:D,3,0)</f>
        <v>#N/A</v>
      </c>
      <c r="W2419" s="2" t="e">
        <f>VLOOKUP(G2419,'Cust Category'!A:C,3,0)</f>
        <v>#N/A</v>
      </c>
      <c r="X2419" s="2" t="e">
        <f>VLOOKUP(G2419,'Cust Category'!A:C,2,0)</f>
        <v>#N/A</v>
      </c>
      <c r="Y2419" s="31" t="e">
        <f t="shared" si="188"/>
        <v>#N/A</v>
      </c>
      <c r="Z2419" t="e">
        <f t="shared" si="189"/>
        <v>#N/A</v>
      </c>
    </row>
    <row r="2420" spans="14:26" hidden="1">
      <c r="N2420" s="2" t="e">
        <f>VLOOKUP($J2420,'Material category'!B:D,2,0)</f>
        <v>#N/A</v>
      </c>
      <c r="O2420" s="123" t="e">
        <f>VLOOKUP(E2420,'Billing Type Category'!A:C,3,0)*$L2420</f>
        <v>#N/A</v>
      </c>
      <c r="P2420" s="123" t="e">
        <f>VLOOKUP($J2420,'Material category'!B:F,5,FALSE)*O2420</f>
        <v>#N/A</v>
      </c>
      <c r="Q2420" s="123" t="e">
        <f t="shared" si="190"/>
        <v>#N/A</v>
      </c>
      <c r="R2420" s="6" t="e">
        <f>VLOOKUP(E2420,'Billing Type Category'!A:C,3,0)*M2420</f>
        <v>#N/A</v>
      </c>
      <c r="S2420" s="6" t="e">
        <f>VLOOKUP($J2420,'Material category'!B:F,4,FALSE)*O2420</f>
        <v>#N/A</v>
      </c>
      <c r="T2420" s="6" t="e">
        <f t="shared" si="191"/>
        <v>#N/A</v>
      </c>
      <c r="U2420" s="6" t="e">
        <f t="shared" si="192"/>
        <v>#N/A</v>
      </c>
      <c r="V2420" s="2" t="e">
        <f>VLOOKUP($J2420,'Material category'!B:D,3,0)</f>
        <v>#N/A</v>
      </c>
      <c r="W2420" s="2" t="e">
        <f>VLOOKUP(G2420,'Cust Category'!A:C,3,0)</f>
        <v>#N/A</v>
      </c>
      <c r="X2420" s="2" t="e">
        <f>VLOOKUP(G2420,'Cust Category'!A:C,2,0)</f>
        <v>#N/A</v>
      </c>
      <c r="Y2420" s="31" t="e">
        <f t="shared" si="188"/>
        <v>#N/A</v>
      </c>
      <c r="Z2420" t="e">
        <f t="shared" si="189"/>
        <v>#N/A</v>
      </c>
    </row>
    <row r="2421" spans="14:26" hidden="1">
      <c r="N2421" s="2" t="e">
        <f>VLOOKUP($J2421,'Material category'!B:D,2,0)</f>
        <v>#N/A</v>
      </c>
      <c r="O2421" s="123" t="e">
        <f>VLOOKUP(E2421,'Billing Type Category'!A:C,3,0)*$L2421</f>
        <v>#N/A</v>
      </c>
      <c r="P2421" s="123" t="e">
        <f>VLOOKUP($J2421,'Material category'!B:F,5,FALSE)*O2421</f>
        <v>#N/A</v>
      </c>
      <c r="Q2421" s="123" t="e">
        <f t="shared" si="190"/>
        <v>#N/A</v>
      </c>
      <c r="R2421" s="6" t="e">
        <f>VLOOKUP(E2421,'Billing Type Category'!A:C,3,0)*M2421</f>
        <v>#N/A</v>
      </c>
      <c r="S2421" s="6" t="e">
        <f>VLOOKUP($J2421,'Material category'!B:F,4,FALSE)*O2421</f>
        <v>#N/A</v>
      </c>
      <c r="T2421" s="6" t="e">
        <f t="shared" si="191"/>
        <v>#N/A</v>
      </c>
      <c r="U2421" s="6" t="e">
        <f t="shared" si="192"/>
        <v>#N/A</v>
      </c>
      <c r="V2421" s="2" t="e">
        <f>VLOOKUP($J2421,'Material category'!B:D,3,0)</f>
        <v>#N/A</v>
      </c>
      <c r="W2421" s="2" t="e">
        <f>VLOOKUP(G2421,'Cust Category'!A:C,3,0)</f>
        <v>#N/A</v>
      </c>
      <c r="X2421" s="2" t="e">
        <f>VLOOKUP(G2421,'Cust Category'!A:C,2,0)</f>
        <v>#N/A</v>
      </c>
      <c r="Y2421" s="31" t="e">
        <f t="shared" si="188"/>
        <v>#N/A</v>
      </c>
      <c r="Z2421" t="e">
        <f t="shared" si="189"/>
        <v>#N/A</v>
      </c>
    </row>
    <row r="2422" spans="14:26" hidden="1">
      <c r="N2422" s="2" t="e">
        <f>VLOOKUP($J2422,'Material category'!B:D,2,0)</f>
        <v>#N/A</v>
      </c>
      <c r="O2422" s="123" t="e">
        <f>VLOOKUP(E2422,'Billing Type Category'!A:C,3,0)*$L2422</f>
        <v>#N/A</v>
      </c>
      <c r="P2422" s="123" t="e">
        <f>VLOOKUP($J2422,'Material category'!B:F,5,FALSE)*O2422</f>
        <v>#N/A</v>
      </c>
      <c r="Q2422" s="123" t="e">
        <f t="shared" si="190"/>
        <v>#N/A</v>
      </c>
      <c r="R2422" s="6" t="e">
        <f>VLOOKUP(E2422,'Billing Type Category'!A:C,3,0)*M2422</f>
        <v>#N/A</v>
      </c>
      <c r="S2422" s="6" t="e">
        <f>VLOOKUP($J2422,'Material category'!B:F,4,FALSE)*O2422</f>
        <v>#N/A</v>
      </c>
      <c r="T2422" s="6" t="e">
        <f t="shared" si="191"/>
        <v>#N/A</v>
      </c>
      <c r="U2422" s="6" t="e">
        <f t="shared" si="192"/>
        <v>#N/A</v>
      </c>
      <c r="V2422" s="2" t="e">
        <f>VLOOKUP($J2422,'Material category'!B:D,3,0)</f>
        <v>#N/A</v>
      </c>
      <c r="W2422" s="2" t="e">
        <f>VLOOKUP(G2422,'Cust Category'!A:C,3,0)</f>
        <v>#N/A</v>
      </c>
      <c r="X2422" s="2" t="e">
        <f>VLOOKUP(G2422,'Cust Category'!A:C,2,0)</f>
        <v>#N/A</v>
      </c>
      <c r="Y2422" s="31" t="e">
        <f t="shared" si="188"/>
        <v>#N/A</v>
      </c>
      <c r="Z2422" t="e">
        <f t="shared" si="189"/>
        <v>#N/A</v>
      </c>
    </row>
    <row r="2423" spans="14:26" hidden="1">
      <c r="N2423" s="2" t="e">
        <f>VLOOKUP($J2423,'Material category'!B:D,2,0)</f>
        <v>#N/A</v>
      </c>
      <c r="O2423" s="123" t="e">
        <f>VLOOKUP(E2423,'Billing Type Category'!A:C,3,0)*$L2423</f>
        <v>#N/A</v>
      </c>
      <c r="P2423" s="123" t="e">
        <f>VLOOKUP($J2423,'Material category'!B:F,5,FALSE)*O2423</f>
        <v>#N/A</v>
      </c>
      <c r="Q2423" s="123" t="e">
        <f t="shared" si="190"/>
        <v>#N/A</v>
      </c>
      <c r="R2423" s="6" t="e">
        <f>VLOOKUP(E2423,'Billing Type Category'!A:C,3,0)*M2423</f>
        <v>#N/A</v>
      </c>
      <c r="S2423" s="6" t="e">
        <f>VLOOKUP($J2423,'Material category'!B:F,4,FALSE)*O2423</f>
        <v>#N/A</v>
      </c>
      <c r="T2423" s="6" t="e">
        <f t="shared" si="191"/>
        <v>#N/A</v>
      </c>
      <c r="U2423" s="6" t="e">
        <f t="shared" si="192"/>
        <v>#N/A</v>
      </c>
      <c r="V2423" s="2" t="e">
        <f>VLOOKUP($J2423,'Material category'!B:D,3,0)</f>
        <v>#N/A</v>
      </c>
      <c r="W2423" s="2" t="e">
        <f>VLOOKUP(G2423,'Cust Category'!A:C,3,0)</f>
        <v>#N/A</v>
      </c>
      <c r="X2423" s="2" t="e">
        <f>VLOOKUP(G2423,'Cust Category'!A:C,2,0)</f>
        <v>#N/A</v>
      </c>
      <c r="Y2423" s="31" t="e">
        <f t="shared" si="188"/>
        <v>#N/A</v>
      </c>
      <c r="Z2423" t="e">
        <f t="shared" si="189"/>
        <v>#N/A</v>
      </c>
    </row>
    <row r="2424" spans="14:26" hidden="1">
      <c r="N2424" s="2" t="e">
        <f>VLOOKUP($J2424,'Material category'!B:D,2,0)</f>
        <v>#N/A</v>
      </c>
      <c r="O2424" s="123" t="e">
        <f>VLOOKUP(E2424,'Billing Type Category'!A:C,3,0)*$L2424</f>
        <v>#N/A</v>
      </c>
      <c r="P2424" s="123" t="e">
        <f>VLOOKUP($J2424,'Material category'!B:F,5,FALSE)*O2424</f>
        <v>#N/A</v>
      </c>
      <c r="Q2424" s="123" t="e">
        <f t="shared" si="190"/>
        <v>#N/A</v>
      </c>
      <c r="R2424" s="6" t="e">
        <f>VLOOKUP(E2424,'Billing Type Category'!A:C,3,0)*M2424</f>
        <v>#N/A</v>
      </c>
      <c r="S2424" s="6" t="e">
        <f>VLOOKUP($J2424,'Material category'!B:F,4,FALSE)*O2424</f>
        <v>#N/A</v>
      </c>
      <c r="T2424" s="6" t="e">
        <f t="shared" si="191"/>
        <v>#N/A</v>
      </c>
      <c r="U2424" s="6" t="e">
        <f t="shared" si="192"/>
        <v>#N/A</v>
      </c>
      <c r="V2424" s="2" t="e">
        <f>VLOOKUP($J2424,'Material category'!B:D,3,0)</f>
        <v>#N/A</v>
      </c>
      <c r="W2424" s="2" t="e">
        <f>VLOOKUP(G2424,'Cust Category'!A:C,3,0)</f>
        <v>#N/A</v>
      </c>
      <c r="X2424" s="2" t="e">
        <f>VLOOKUP(G2424,'Cust Category'!A:C,2,0)</f>
        <v>#N/A</v>
      </c>
      <c r="Y2424" s="31" t="e">
        <f t="shared" si="188"/>
        <v>#N/A</v>
      </c>
      <c r="Z2424" t="e">
        <f t="shared" si="189"/>
        <v>#N/A</v>
      </c>
    </row>
    <row r="2425" spans="14:26" hidden="1">
      <c r="N2425" s="2" t="e">
        <f>VLOOKUP($J2425,'Material category'!B:D,2,0)</f>
        <v>#N/A</v>
      </c>
      <c r="O2425" s="123" t="e">
        <f>VLOOKUP(E2425,'Billing Type Category'!A:C,3,0)*$L2425</f>
        <v>#N/A</v>
      </c>
      <c r="P2425" s="123" t="e">
        <f>VLOOKUP($J2425,'Material category'!B:F,5,FALSE)*O2425</f>
        <v>#N/A</v>
      </c>
      <c r="Q2425" s="123" t="e">
        <f t="shared" si="190"/>
        <v>#N/A</v>
      </c>
      <c r="R2425" s="6" t="e">
        <f>VLOOKUP(E2425,'Billing Type Category'!A:C,3,0)*M2425</f>
        <v>#N/A</v>
      </c>
      <c r="S2425" s="6" t="e">
        <f>VLOOKUP($J2425,'Material category'!B:F,4,FALSE)*O2425</f>
        <v>#N/A</v>
      </c>
      <c r="T2425" s="6" t="e">
        <f t="shared" si="191"/>
        <v>#N/A</v>
      </c>
      <c r="U2425" s="6" t="e">
        <f t="shared" si="192"/>
        <v>#N/A</v>
      </c>
      <c r="V2425" s="2" t="e">
        <f>VLOOKUP($J2425,'Material category'!B:D,3,0)</f>
        <v>#N/A</v>
      </c>
      <c r="W2425" s="2" t="e">
        <f>VLOOKUP(G2425,'Cust Category'!A:C,3,0)</f>
        <v>#N/A</v>
      </c>
      <c r="X2425" s="2" t="e">
        <f>VLOOKUP(G2425,'Cust Category'!A:C,2,0)</f>
        <v>#N/A</v>
      </c>
      <c r="Y2425" s="31" t="e">
        <f t="shared" si="188"/>
        <v>#N/A</v>
      </c>
      <c r="Z2425" t="e">
        <f t="shared" si="189"/>
        <v>#N/A</v>
      </c>
    </row>
    <row r="2426" spans="14:26" hidden="1">
      <c r="N2426" s="2" t="e">
        <f>VLOOKUP($J2426,'Material category'!B:D,2,0)</f>
        <v>#N/A</v>
      </c>
      <c r="O2426" s="123" t="e">
        <f>VLOOKUP(E2426,'Billing Type Category'!A:C,3,0)*$L2426</f>
        <v>#N/A</v>
      </c>
      <c r="P2426" s="123" t="e">
        <f>VLOOKUP($J2426,'Material category'!B:F,5,FALSE)*O2426</f>
        <v>#N/A</v>
      </c>
      <c r="Q2426" s="123" t="e">
        <f t="shared" si="190"/>
        <v>#N/A</v>
      </c>
      <c r="R2426" s="6" t="e">
        <f>VLOOKUP(E2426,'Billing Type Category'!A:C,3,0)*M2426</f>
        <v>#N/A</v>
      </c>
      <c r="S2426" s="6" t="e">
        <f>VLOOKUP($J2426,'Material category'!B:F,4,FALSE)*O2426</f>
        <v>#N/A</v>
      </c>
      <c r="T2426" s="6" t="e">
        <f t="shared" si="191"/>
        <v>#N/A</v>
      </c>
      <c r="U2426" s="6" t="e">
        <f t="shared" si="192"/>
        <v>#N/A</v>
      </c>
      <c r="V2426" s="2" t="e">
        <f>VLOOKUP($J2426,'Material category'!B:D,3,0)</f>
        <v>#N/A</v>
      </c>
      <c r="W2426" s="2" t="e">
        <f>VLOOKUP(G2426,'Cust Category'!A:C,3,0)</f>
        <v>#N/A</v>
      </c>
      <c r="X2426" s="2" t="e">
        <f>VLOOKUP(G2426,'Cust Category'!A:C,2,0)</f>
        <v>#N/A</v>
      </c>
      <c r="Y2426" s="31" t="e">
        <f t="shared" si="188"/>
        <v>#N/A</v>
      </c>
      <c r="Z2426" t="e">
        <f t="shared" si="189"/>
        <v>#N/A</v>
      </c>
    </row>
    <row r="2427" spans="14:26" hidden="1">
      <c r="N2427" s="2" t="e">
        <f>VLOOKUP($J2427,'Material category'!B:D,2,0)</f>
        <v>#N/A</v>
      </c>
      <c r="O2427" s="123" t="e">
        <f>VLOOKUP(E2427,'Billing Type Category'!A:C,3,0)*$L2427</f>
        <v>#N/A</v>
      </c>
      <c r="P2427" s="123" t="e">
        <f>VLOOKUP($J2427,'Material category'!B:F,5,FALSE)*O2427</f>
        <v>#N/A</v>
      </c>
      <c r="Q2427" s="123" t="e">
        <f t="shared" si="190"/>
        <v>#N/A</v>
      </c>
      <c r="R2427" s="6" t="e">
        <f>VLOOKUP(E2427,'Billing Type Category'!A:C,3,0)*M2427</f>
        <v>#N/A</v>
      </c>
      <c r="S2427" s="6" t="e">
        <f>VLOOKUP($J2427,'Material category'!B:F,4,FALSE)*O2427</f>
        <v>#N/A</v>
      </c>
      <c r="T2427" s="6" t="e">
        <f t="shared" si="191"/>
        <v>#N/A</v>
      </c>
      <c r="U2427" s="6" t="e">
        <f t="shared" si="192"/>
        <v>#N/A</v>
      </c>
      <c r="V2427" s="2" t="e">
        <f>VLOOKUP($J2427,'Material category'!B:D,3,0)</f>
        <v>#N/A</v>
      </c>
      <c r="W2427" s="2" t="e">
        <f>VLOOKUP(G2427,'Cust Category'!A:C,3,0)</f>
        <v>#N/A</v>
      </c>
      <c r="X2427" s="2" t="e">
        <f>VLOOKUP(G2427,'Cust Category'!A:C,2,0)</f>
        <v>#N/A</v>
      </c>
      <c r="Y2427" s="31" t="e">
        <f t="shared" si="188"/>
        <v>#N/A</v>
      </c>
      <c r="Z2427" t="e">
        <f t="shared" si="189"/>
        <v>#N/A</v>
      </c>
    </row>
    <row r="2428" spans="14:26" hidden="1">
      <c r="N2428" s="2" t="e">
        <f>VLOOKUP($J2428,'Material category'!B:D,2,0)</f>
        <v>#N/A</v>
      </c>
      <c r="O2428" s="123" t="e">
        <f>VLOOKUP(E2428,'Billing Type Category'!A:C,3,0)*$L2428</f>
        <v>#N/A</v>
      </c>
      <c r="P2428" s="123" t="e">
        <f>VLOOKUP($J2428,'Material category'!B:F,5,FALSE)*O2428</f>
        <v>#N/A</v>
      </c>
      <c r="Q2428" s="123" t="e">
        <f t="shared" si="190"/>
        <v>#N/A</v>
      </c>
      <c r="R2428" s="6" t="e">
        <f>VLOOKUP(E2428,'Billing Type Category'!A:C,3,0)*M2428</f>
        <v>#N/A</v>
      </c>
      <c r="S2428" s="6" t="e">
        <f>VLOOKUP($J2428,'Material category'!B:F,4,FALSE)*O2428</f>
        <v>#N/A</v>
      </c>
      <c r="T2428" s="6" t="e">
        <f t="shared" si="191"/>
        <v>#N/A</v>
      </c>
      <c r="U2428" s="6" t="e">
        <f t="shared" si="192"/>
        <v>#N/A</v>
      </c>
      <c r="V2428" s="2" t="e">
        <f>VLOOKUP($J2428,'Material category'!B:D,3,0)</f>
        <v>#N/A</v>
      </c>
      <c r="W2428" s="2" t="e">
        <f>VLOOKUP(G2428,'Cust Category'!A:C,3,0)</f>
        <v>#N/A</v>
      </c>
      <c r="X2428" s="2" t="e">
        <f>VLOOKUP(G2428,'Cust Category'!A:C,2,0)</f>
        <v>#N/A</v>
      </c>
      <c r="Y2428" s="31" t="e">
        <f t="shared" si="188"/>
        <v>#N/A</v>
      </c>
      <c r="Z2428" t="e">
        <f t="shared" si="189"/>
        <v>#N/A</v>
      </c>
    </row>
    <row r="2429" spans="14:26" hidden="1">
      <c r="N2429" s="2" t="e">
        <f>VLOOKUP($J2429,'Material category'!B:D,2,0)</f>
        <v>#N/A</v>
      </c>
      <c r="O2429" s="123" t="e">
        <f>VLOOKUP(E2429,'Billing Type Category'!A:C,3,0)*$L2429</f>
        <v>#N/A</v>
      </c>
      <c r="P2429" s="123" t="e">
        <f>VLOOKUP($J2429,'Material category'!B:F,5,FALSE)*O2429</f>
        <v>#N/A</v>
      </c>
      <c r="Q2429" s="123" t="e">
        <f t="shared" si="190"/>
        <v>#N/A</v>
      </c>
      <c r="R2429" s="6" t="e">
        <f>VLOOKUP(E2429,'Billing Type Category'!A:C,3,0)*M2429</f>
        <v>#N/A</v>
      </c>
      <c r="S2429" s="6" t="e">
        <f>VLOOKUP($J2429,'Material category'!B:F,4,FALSE)*O2429</f>
        <v>#N/A</v>
      </c>
      <c r="T2429" s="6" t="e">
        <f t="shared" si="191"/>
        <v>#N/A</v>
      </c>
      <c r="U2429" s="6" t="e">
        <f t="shared" si="192"/>
        <v>#N/A</v>
      </c>
      <c r="V2429" s="2" t="e">
        <f>VLOOKUP($J2429,'Material category'!B:D,3,0)</f>
        <v>#N/A</v>
      </c>
      <c r="W2429" s="2" t="e">
        <f>VLOOKUP(G2429,'Cust Category'!A:C,3,0)</f>
        <v>#N/A</v>
      </c>
      <c r="X2429" s="2" t="e">
        <f>VLOOKUP(G2429,'Cust Category'!A:C,2,0)</f>
        <v>#N/A</v>
      </c>
      <c r="Y2429" s="31" t="e">
        <f t="shared" si="188"/>
        <v>#N/A</v>
      </c>
      <c r="Z2429" t="e">
        <f t="shared" si="189"/>
        <v>#N/A</v>
      </c>
    </row>
    <row r="2430" spans="14:26" hidden="1">
      <c r="N2430" s="2" t="e">
        <f>VLOOKUP($J2430,'Material category'!B:D,2,0)</f>
        <v>#N/A</v>
      </c>
      <c r="O2430" s="123" t="e">
        <f>VLOOKUP(E2430,'Billing Type Category'!A:C,3,0)*$L2430</f>
        <v>#N/A</v>
      </c>
      <c r="P2430" s="123" t="e">
        <f>VLOOKUP($J2430,'Material category'!B:F,5,FALSE)*O2430</f>
        <v>#N/A</v>
      </c>
      <c r="Q2430" s="123" t="e">
        <f t="shared" si="190"/>
        <v>#N/A</v>
      </c>
      <c r="R2430" s="6" t="e">
        <f>VLOOKUP(E2430,'Billing Type Category'!A:C,3,0)*M2430</f>
        <v>#N/A</v>
      </c>
      <c r="S2430" s="6" t="e">
        <f>VLOOKUP($J2430,'Material category'!B:F,4,FALSE)*O2430</f>
        <v>#N/A</v>
      </c>
      <c r="T2430" s="6" t="e">
        <f t="shared" si="191"/>
        <v>#N/A</v>
      </c>
      <c r="U2430" s="6" t="e">
        <f t="shared" si="192"/>
        <v>#N/A</v>
      </c>
      <c r="V2430" s="2" t="e">
        <f>VLOOKUP($J2430,'Material category'!B:D,3,0)</f>
        <v>#N/A</v>
      </c>
      <c r="W2430" s="2" t="e">
        <f>VLOOKUP(G2430,'Cust Category'!A:C,3,0)</f>
        <v>#N/A</v>
      </c>
      <c r="X2430" s="2" t="e">
        <f>VLOOKUP(G2430,'Cust Category'!A:C,2,0)</f>
        <v>#N/A</v>
      </c>
      <c r="Y2430" s="31" t="e">
        <f t="shared" si="188"/>
        <v>#N/A</v>
      </c>
      <c r="Z2430" t="e">
        <f t="shared" si="189"/>
        <v>#N/A</v>
      </c>
    </row>
    <row r="2431" spans="14:26" hidden="1">
      <c r="N2431" s="2" t="e">
        <f>VLOOKUP($J2431,'Material category'!B:D,2,0)</f>
        <v>#N/A</v>
      </c>
      <c r="O2431" s="123" t="e">
        <f>VLOOKUP(E2431,'Billing Type Category'!A:C,3,0)*$L2431</f>
        <v>#N/A</v>
      </c>
      <c r="P2431" s="123" t="e">
        <f>VLOOKUP($J2431,'Material category'!B:F,5,FALSE)*O2431</f>
        <v>#N/A</v>
      </c>
      <c r="Q2431" s="123" t="e">
        <f t="shared" si="190"/>
        <v>#N/A</v>
      </c>
      <c r="R2431" s="6" t="e">
        <f>VLOOKUP(E2431,'Billing Type Category'!A:C,3,0)*M2431</f>
        <v>#N/A</v>
      </c>
      <c r="S2431" s="6" t="e">
        <f>VLOOKUP($J2431,'Material category'!B:F,4,FALSE)*O2431</f>
        <v>#N/A</v>
      </c>
      <c r="T2431" s="6" t="e">
        <f t="shared" si="191"/>
        <v>#N/A</v>
      </c>
      <c r="U2431" s="6" t="e">
        <f t="shared" si="192"/>
        <v>#N/A</v>
      </c>
      <c r="V2431" s="2" t="e">
        <f>VLOOKUP($J2431,'Material category'!B:D,3,0)</f>
        <v>#N/A</v>
      </c>
      <c r="W2431" s="2" t="e">
        <f>VLOOKUP(G2431,'Cust Category'!A:C,3,0)</f>
        <v>#N/A</v>
      </c>
      <c r="X2431" s="2" t="e">
        <f>VLOOKUP(G2431,'Cust Category'!A:C,2,0)</f>
        <v>#N/A</v>
      </c>
      <c r="Y2431" s="31" t="e">
        <f t="shared" si="188"/>
        <v>#N/A</v>
      </c>
      <c r="Z2431" t="e">
        <f t="shared" si="189"/>
        <v>#N/A</v>
      </c>
    </row>
    <row r="2432" spans="14:26" hidden="1">
      <c r="N2432" s="2" t="e">
        <f>VLOOKUP($J2432,'Material category'!B:D,2,0)</f>
        <v>#N/A</v>
      </c>
      <c r="O2432" s="123" t="e">
        <f>VLOOKUP(E2432,'Billing Type Category'!A:C,3,0)*$L2432</f>
        <v>#N/A</v>
      </c>
      <c r="P2432" s="123" t="e">
        <f>VLOOKUP($J2432,'Material category'!B:F,5,FALSE)*O2432</f>
        <v>#N/A</v>
      </c>
      <c r="Q2432" s="123" t="e">
        <f t="shared" si="190"/>
        <v>#N/A</v>
      </c>
      <c r="R2432" s="6" t="e">
        <f>VLOOKUP(E2432,'Billing Type Category'!A:C,3,0)*M2432</f>
        <v>#N/A</v>
      </c>
      <c r="S2432" s="6" t="e">
        <f>VLOOKUP($J2432,'Material category'!B:F,4,FALSE)*O2432</f>
        <v>#N/A</v>
      </c>
      <c r="T2432" s="6" t="e">
        <f t="shared" si="191"/>
        <v>#N/A</v>
      </c>
      <c r="U2432" s="6" t="e">
        <f t="shared" si="192"/>
        <v>#N/A</v>
      </c>
      <c r="V2432" s="2" t="e">
        <f>VLOOKUP($J2432,'Material category'!B:D,3,0)</f>
        <v>#N/A</v>
      </c>
      <c r="W2432" s="2" t="e">
        <f>VLOOKUP(G2432,'Cust Category'!A:C,3,0)</f>
        <v>#N/A</v>
      </c>
      <c r="X2432" s="2" t="e">
        <f>VLOOKUP(G2432,'Cust Category'!A:C,2,0)</f>
        <v>#N/A</v>
      </c>
      <c r="Y2432" s="31" t="e">
        <f t="shared" si="188"/>
        <v>#N/A</v>
      </c>
      <c r="Z2432" t="e">
        <f t="shared" si="189"/>
        <v>#N/A</v>
      </c>
    </row>
    <row r="2433" spans="14:26" hidden="1">
      <c r="N2433" s="2" t="e">
        <f>VLOOKUP($J2433,'Material category'!B:D,2,0)</f>
        <v>#N/A</v>
      </c>
      <c r="O2433" s="123" t="e">
        <f>VLOOKUP(E2433,'Billing Type Category'!A:C,3,0)*$L2433</f>
        <v>#N/A</v>
      </c>
      <c r="P2433" s="123" t="e">
        <f>VLOOKUP($J2433,'Material category'!B:F,5,FALSE)*O2433</f>
        <v>#N/A</v>
      </c>
      <c r="Q2433" s="123" t="e">
        <f t="shared" si="190"/>
        <v>#N/A</v>
      </c>
      <c r="R2433" s="6" t="e">
        <f>VLOOKUP(E2433,'Billing Type Category'!A:C,3,0)*M2433</f>
        <v>#N/A</v>
      </c>
      <c r="S2433" s="6" t="e">
        <f>VLOOKUP($J2433,'Material category'!B:F,4,FALSE)*O2433</f>
        <v>#N/A</v>
      </c>
      <c r="T2433" s="6" t="e">
        <f t="shared" si="191"/>
        <v>#N/A</v>
      </c>
      <c r="U2433" s="6" t="e">
        <f t="shared" si="192"/>
        <v>#N/A</v>
      </c>
      <c r="V2433" s="2" t="e">
        <f>VLOOKUP($J2433,'Material category'!B:D,3,0)</f>
        <v>#N/A</v>
      </c>
      <c r="W2433" s="2" t="e">
        <f>VLOOKUP(G2433,'Cust Category'!A:C,3,0)</f>
        <v>#N/A</v>
      </c>
      <c r="X2433" s="2" t="e">
        <f>VLOOKUP(G2433,'Cust Category'!A:C,2,0)</f>
        <v>#N/A</v>
      </c>
      <c r="Y2433" s="31" t="e">
        <f t="shared" si="188"/>
        <v>#N/A</v>
      </c>
      <c r="Z2433" t="e">
        <f t="shared" si="189"/>
        <v>#N/A</v>
      </c>
    </row>
    <row r="2434" spans="14:26" hidden="1">
      <c r="N2434" s="2" t="e">
        <f>VLOOKUP($J2434,'Material category'!B:D,2,0)</f>
        <v>#N/A</v>
      </c>
      <c r="O2434" s="123" t="e">
        <f>VLOOKUP(E2434,'Billing Type Category'!A:C,3,0)*$L2434</f>
        <v>#N/A</v>
      </c>
      <c r="P2434" s="123" t="e">
        <f>VLOOKUP($J2434,'Material category'!B:F,5,FALSE)*O2434</f>
        <v>#N/A</v>
      </c>
      <c r="Q2434" s="123" t="e">
        <f t="shared" si="190"/>
        <v>#N/A</v>
      </c>
      <c r="R2434" s="6" t="e">
        <f>VLOOKUP(E2434,'Billing Type Category'!A:C,3,0)*M2434</f>
        <v>#N/A</v>
      </c>
      <c r="S2434" s="6" t="e">
        <f>VLOOKUP($J2434,'Material category'!B:F,4,FALSE)*O2434</f>
        <v>#N/A</v>
      </c>
      <c r="T2434" s="6" t="e">
        <f t="shared" si="191"/>
        <v>#N/A</v>
      </c>
      <c r="U2434" s="6" t="e">
        <f t="shared" si="192"/>
        <v>#N/A</v>
      </c>
      <c r="V2434" s="2" t="e">
        <f>VLOOKUP($J2434,'Material category'!B:D,3,0)</f>
        <v>#N/A</v>
      </c>
      <c r="W2434" s="2" t="e">
        <f>VLOOKUP(G2434,'Cust Category'!A:C,3,0)</f>
        <v>#N/A</v>
      </c>
      <c r="X2434" s="2" t="e">
        <f>VLOOKUP(G2434,'Cust Category'!A:C,2,0)</f>
        <v>#N/A</v>
      </c>
      <c r="Y2434" s="31" t="e">
        <f t="shared" ref="Y2434:Y2454" si="193">P2434/O2434</f>
        <v>#N/A</v>
      </c>
      <c r="Z2434" t="e">
        <f t="shared" ref="Z2434:Z2454" si="194">S2434/O2434</f>
        <v>#N/A</v>
      </c>
    </row>
    <row r="2435" spans="14:26" hidden="1">
      <c r="N2435" s="2" t="e">
        <f>VLOOKUP($J2435,'Material category'!B:D,2,0)</f>
        <v>#N/A</v>
      </c>
      <c r="O2435" s="123" t="e">
        <f>VLOOKUP(E2435,'Billing Type Category'!A:C,3,0)*$L2435</f>
        <v>#N/A</v>
      </c>
      <c r="P2435" s="123" t="e">
        <f>VLOOKUP($J2435,'Material category'!B:F,5,FALSE)*O2435</f>
        <v>#N/A</v>
      </c>
      <c r="Q2435" s="123" t="e">
        <f t="shared" si="190"/>
        <v>#N/A</v>
      </c>
      <c r="R2435" s="6" t="e">
        <f>VLOOKUP(E2435,'Billing Type Category'!A:C,3,0)*M2435</f>
        <v>#N/A</v>
      </c>
      <c r="S2435" s="6" t="e">
        <f>VLOOKUP($J2435,'Material category'!B:F,4,FALSE)*O2435</f>
        <v>#N/A</v>
      </c>
      <c r="T2435" s="6" t="e">
        <f t="shared" si="191"/>
        <v>#N/A</v>
      </c>
      <c r="U2435" s="6" t="e">
        <f t="shared" si="192"/>
        <v>#N/A</v>
      </c>
      <c r="V2435" s="2" t="e">
        <f>VLOOKUP($J2435,'Material category'!B:D,3,0)</f>
        <v>#N/A</v>
      </c>
      <c r="W2435" s="2" t="e">
        <f>VLOOKUP(G2435,'Cust Category'!A:C,3,0)</f>
        <v>#N/A</v>
      </c>
      <c r="X2435" s="2" t="e">
        <f>VLOOKUP(G2435,'Cust Category'!A:C,2,0)</f>
        <v>#N/A</v>
      </c>
      <c r="Y2435" s="31" t="e">
        <f t="shared" si="193"/>
        <v>#N/A</v>
      </c>
      <c r="Z2435" t="e">
        <f t="shared" si="194"/>
        <v>#N/A</v>
      </c>
    </row>
    <row r="2436" spans="14:26" hidden="1">
      <c r="N2436" s="2" t="e">
        <f>VLOOKUP($J2436,'Material category'!B:D,2,0)</f>
        <v>#N/A</v>
      </c>
      <c r="O2436" s="123" t="e">
        <f>VLOOKUP(E2436,'Billing Type Category'!A:C,3,0)*$L2436</f>
        <v>#N/A</v>
      </c>
      <c r="P2436" s="123" t="e">
        <f>VLOOKUP($J2436,'Material category'!B:F,5,FALSE)*O2436</f>
        <v>#N/A</v>
      </c>
      <c r="Q2436" s="123" t="e">
        <f t="shared" si="190"/>
        <v>#N/A</v>
      </c>
      <c r="R2436" s="6" t="e">
        <f>VLOOKUP(E2436,'Billing Type Category'!A:C,3,0)*M2436</f>
        <v>#N/A</v>
      </c>
      <c r="S2436" s="6" t="e">
        <f>VLOOKUP($J2436,'Material category'!B:F,4,FALSE)*O2436</f>
        <v>#N/A</v>
      </c>
      <c r="T2436" s="6" t="e">
        <f t="shared" si="191"/>
        <v>#N/A</v>
      </c>
      <c r="U2436" s="6" t="e">
        <f t="shared" si="192"/>
        <v>#N/A</v>
      </c>
      <c r="V2436" s="2" t="e">
        <f>VLOOKUP($J2436,'Material category'!B:D,3,0)</f>
        <v>#N/A</v>
      </c>
      <c r="W2436" s="2" t="e">
        <f>VLOOKUP(G2436,'Cust Category'!A:C,3,0)</f>
        <v>#N/A</v>
      </c>
      <c r="X2436" s="2" t="e">
        <f>VLOOKUP(G2436,'Cust Category'!A:C,2,0)</f>
        <v>#N/A</v>
      </c>
      <c r="Y2436" s="31" t="e">
        <f t="shared" si="193"/>
        <v>#N/A</v>
      </c>
      <c r="Z2436" t="e">
        <f t="shared" si="194"/>
        <v>#N/A</v>
      </c>
    </row>
    <row r="2437" spans="14:26" hidden="1">
      <c r="N2437" s="2" t="e">
        <f>VLOOKUP($J2437,'Material category'!B:D,2,0)</f>
        <v>#N/A</v>
      </c>
      <c r="O2437" s="123" t="e">
        <f>VLOOKUP(E2437,'Billing Type Category'!A:C,3,0)*$L2437</f>
        <v>#N/A</v>
      </c>
      <c r="P2437" s="123" t="e">
        <f>VLOOKUP($J2437,'Material category'!B:F,5,FALSE)*O2437</f>
        <v>#N/A</v>
      </c>
      <c r="Q2437" s="123" t="e">
        <f t="shared" si="190"/>
        <v>#N/A</v>
      </c>
      <c r="R2437" s="6" t="e">
        <f>VLOOKUP(E2437,'Billing Type Category'!A:C,3,0)*M2437</f>
        <v>#N/A</v>
      </c>
      <c r="S2437" s="6" t="e">
        <f>VLOOKUP($J2437,'Material category'!B:F,4,FALSE)*O2437</f>
        <v>#N/A</v>
      </c>
      <c r="T2437" s="6" t="e">
        <f t="shared" si="191"/>
        <v>#N/A</v>
      </c>
      <c r="U2437" s="6" t="e">
        <f t="shared" si="192"/>
        <v>#N/A</v>
      </c>
      <c r="V2437" s="2" t="e">
        <f>VLOOKUP($J2437,'Material category'!B:D,3,0)</f>
        <v>#N/A</v>
      </c>
      <c r="W2437" s="2" t="e">
        <f>VLOOKUP(G2437,'Cust Category'!A:C,3,0)</f>
        <v>#N/A</v>
      </c>
      <c r="X2437" s="2" t="e">
        <f>VLOOKUP(G2437,'Cust Category'!A:C,2,0)</f>
        <v>#N/A</v>
      </c>
      <c r="Y2437" s="31" t="e">
        <f t="shared" si="193"/>
        <v>#N/A</v>
      </c>
      <c r="Z2437" t="e">
        <f t="shared" si="194"/>
        <v>#N/A</v>
      </c>
    </row>
    <row r="2438" spans="14:26" hidden="1">
      <c r="N2438" s="2" t="e">
        <f>VLOOKUP($J2438,'Material category'!B:D,2,0)</f>
        <v>#N/A</v>
      </c>
      <c r="O2438" s="123" t="e">
        <f>VLOOKUP(E2438,'Billing Type Category'!A:C,3,0)*$L2438</f>
        <v>#N/A</v>
      </c>
      <c r="P2438" s="123" t="e">
        <f>VLOOKUP($J2438,'Material category'!B:F,5,FALSE)*O2438</f>
        <v>#N/A</v>
      </c>
      <c r="Q2438" s="123" t="e">
        <f t="shared" si="190"/>
        <v>#N/A</v>
      </c>
      <c r="R2438" s="6" t="e">
        <f>VLOOKUP(E2438,'Billing Type Category'!A:C,3,0)*M2438</f>
        <v>#N/A</v>
      </c>
      <c r="S2438" s="6" t="e">
        <f>VLOOKUP($J2438,'Material category'!B:F,4,FALSE)*O2438</f>
        <v>#N/A</v>
      </c>
      <c r="T2438" s="6" t="e">
        <f t="shared" si="191"/>
        <v>#N/A</v>
      </c>
      <c r="U2438" s="6" t="e">
        <f t="shared" si="192"/>
        <v>#N/A</v>
      </c>
      <c r="V2438" s="2" t="e">
        <f>VLOOKUP($J2438,'Material category'!B:D,3,0)</f>
        <v>#N/A</v>
      </c>
      <c r="W2438" s="2" t="e">
        <f>VLOOKUP(G2438,'Cust Category'!A:C,3,0)</f>
        <v>#N/A</v>
      </c>
      <c r="X2438" s="2" t="e">
        <f>VLOOKUP(G2438,'Cust Category'!A:C,2,0)</f>
        <v>#N/A</v>
      </c>
      <c r="Y2438" s="31" t="e">
        <f t="shared" si="193"/>
        <v>#N/A</v>
      </c>
      <c r="Z2438" t="e">
        <f t="shared" si="194"/>
        <v>#N/A</v>
      </c>
    </row>
    <row r="2439" spans="14:26" hidden="1">
      <c r="N2439" s="2" t="e">
        <f>VLOOKUP($J2439,'Material category'!B:D,2,0)</f>
        <v>#N/A</v>
      </c>
      <c r="O2439" s="123" t="e">
        <f>VLOOKUP(E2439,'Billing Type Category'!A:C,3,0)*$L2439</f>
        <v>#N/A</v>
      </c>
      <c r="P2439" s="123" t="e">
        <f>VLOOKUP($J2439,'Material category'!B:F,5,FALSE)*O2439</f>
        <v>#N/A</v>
      </c>
      <c r="Q2439" s="123" t="e">
        <f t="shared" si="190"/>
        <v>#N/A</v>
      </c>
      <c r="R2439" s="6" t="e">
        <f>VLOOKUP(E2439,'Billing Type Category'!A:C,3,0)*M2439</f>
        <v>#N/A</v>
      </c>
      <c r="S2439" s="6" t="e">
        <f>VLOOKUP($J2439,'Material category'!B:F,4,FALSE)*O2439</f>
        <v>#N/A</v>
      </c>
      <c r="T2439" s="6" t="e">
        <f t="shared" si="191"/>
        <v>#N/A</v>
      </c>
      <c r="U2439" s="6" t="e">
        <f t="shared" si="192"/>
        <v>#N/A</v>
      </c>
      <c r="V2439" s="2" t="e">
        <f>VLOOKUP($J2439,'Material category'!B:D,3,0)</f>
        <v>#N/A</v>
      </c>
      <c r="W2439" s="2" t="e">
        <f>VLOOKUP(G2439,'Cust Category'!A:C,3,0)</f>
        <v>#N/A</v>
      </c>
      <c r="X2439" s="2" t="e">
        <f>VLOOKUP(G2439,'Cust Category'!A:C,2,0)</f>
        <v>#N/A</v>
      </c>
      <c r="Y2439" s="31" t="e">
        <f t="shared" si="193"/>
        <v>#N/A</v>
      </c>
      <c r="Z2439" t="e">
        <f t="shared" si="194"/>
        <v>#N/A</v>
      </c>
    </row>
    <row r="2440" spans="14:26" hidden="1">
      <c r="N2440" s="2" t="e">
        <f>VLOOKUP($J2440,'Material category'!B:D,2,0)</f>
        <v>#N/A</v>
      </c>
      <c r="O2440" s="123" t="e">
        <f>VLOOKUP(E2440,'Billing Type Category'!A:C,3,0)*$L2440</f>
        <v>#N/A</v>
      </c>
      <c r="P2440" s="123" t="e">
        <f>VLOOKUP($J2440,'Material category'!B:F,5,FALSE)*O2440</f>
        <v>#N/A</v>
      </c>
      <c r="Q2440" s="123" t="e">
        <f t="shared" si="190"/>
        <v>#N/A</v>
      </c>
      <c r="R2440" s="6" t="e">
        <f>VLOOKUP(E2440,'Billing Type Category'!A:C,3,0)*M2440</f>
        <v>#N/A</v>
      </c>
      <c r="S2440" s="6" t="e">
        <f>VLOOKUP($J2440,'Material category'!B:F,4,FALSE)*O2440</f>
        <v>#N/A</v>
      </c>
      <c r="T2440" s="6" t="e">
        <f t="shared" si="191"/>
        <v>#N/A</v>
      </c>
      <c r="U2440" s="6" t="e">
        <f t="shared" si="192"/>
        <v>#N/A</v>
      </c>
      <c r="V2440" s="2" t="e">
        <f>VLOOKUP($J2440,'Material category'!B:D,3,0)</f>
        <v>#N/A</v>
      </c>
      <c r="W2440" s="2" t="e">
        <f>VLOOKUP(G2440,'Cust Category'!A:C,3,0)</f>
        <v>#N/A</v>
      </c>
      <c r="X2440" s="2" t="e">
        <f>VLOOKUP(G2440,'Cust Category'!A:C,2,0)</f>
        <v>#N/A</v>
      </c>
      <c r="Y2440" s="31" t="e">
        <f t="shared" si="193"/>
        <v>#N/A</v>
      </c>
      <c r="Z2440" t="e">
        <f t="shared" si="194"/>
        <v>#N/A</v>
      </c>
    </row>
    <row r="2441" spans="14:26" hidden="1">
      <c r="N2441" s="2" t="e">
        <f>VLOOKUP($J2441,'Material category'!B:D,2,0)</f>
        <v>#N/A</v>
      </c>
      <c r="O2441" s="123" t="e">
        <f>VLOOKUP(E2441,'Billing Type Category'!A:C,3,0)*$L2441</f>
        <v>#N/A</v>
      </c>
      <c r="P2441" s="123" t="e">
        <f>VLOOKUP($J2441,'Material category'!B:F,5,FALSE)*O2441</f>
        <v>#N/A</v>
      </c>
      <c r="Q2441" s="123" t="e">
        <f t="shared" si="190"/>
        <v>#N/A</v>
      </c>
      <c r="R2441" s="6" t="e">
        <f>VLOOKUP(E2441,'Billing Type Category'!A:C,3,0)*M2441</f>
        <v>#N/A</v>
      </c>
      <c r="S2441" s="6" t="e">
        <f>VLOOKUP($J2441,'Material category'!B:F,4,FALSE)*O2441</f>
        <v>#N/A</v>
      </c>
      <c r="T2441" s="6" t="e">
        <f t="shared" si="191"/>
        <v>#N/A</v>
      </c>
      <c r="U2441" s="6" t="e">
        <f t="shared" si="192"/>
        <v>#N/A</v>
      </c>
      <c r="V2441" s="2" t="e">
        <f>VLOOKUP($J2441,'Material category'!B:D,3,0)</f>
        <v>#N/A</v>
      </c>
      <c r="W2441" s="2" t="e">
        <f>VLOOKUP(G2441,'Cust Category'!A:C,3,0)</f>
        <v>#N/A</v>
      </c>
      <c r="X2441" s="2" t="e">
        <f>VLOOKUP(G2441,'Cust Category'!A:C,2,0)</f>
        <v>#N/A</v>
      </c>
      <c r="Y2441" s="31" t="e">
        <f t="shared" si="193"/>
        <v>#N/A</v>
      </c>
      <c r="Z2441" t="e">
        <f t="shared" si="194"/>
        <v>#N/A</v>
      </c>
    </row>
    <row r="2442" spans="14:26" hidden="1">
      <c r="N2442" s="2" t="e">
        <f>VLOOKUP($J2442,'Material category'!B:D,2,0)</f>
        <v>#N/A</v>
      </c>
      <c r="O2442" s="123" t="e">
        <f>VLOOKUP(E2442,'Billing Type Category'!A:C,3,0)*$L2442</f>
        <v>#N/A</v>
      </c>
      <c r="P2442" s="123" t="e">
        <f>VLOOKUP($J2442,'Material category'!B:F,5,FALSE)*O2442</f>
        <v>#N/A</v>
      </c>
      <c r="Q2442" s="123" t="e">
        <f t="shared" si="190"/>
        <v>#N/A</v>
      </c>
      <c r="R2442" s="6" t="e">
        <f>VLOOKUP(E2442,'Billing Type Category'!A:C,3,0)*M2442</f>
        <v>#N/A</v>
      </c>
      <c r="S2442" s="6" t="e">
        <f>VLOOKUP($J2442,'Material category'!B:F,4,FALSE)*O2442</f>
        <v>#N/A</v>
      </c>
      <c r="T2442" s="6" t="e">
        <f t="shared" si="191"/>
        <v>#N/A</v>
      </c>
      <c r="U2442" s="6" t="e">
        <f t="shared" si="192"/>
        <v>#N/A</v>
      </c>
      <c r="V2442" s="2" t="e">
        <f>VLOOKUP($J2442,'Material category'!B:D,3,0)</f>
        <v>#N/A</v>
      </c>
      <c r="W2442" s="2" t="e">
        <f>VLOOKUP(G2442,'Cust Category'!A:C,3,0)</f>
        <v>#N/A</v>
      </c>
      <c r="X2442" s="2" t="e">
        <f>VLOOKUP(G2442,'Cust Category'!A:C,2,0)</f>
        <v>#N/A</v>
      </c>
      <c r="Y2442" s="31" t="e">
        <f t="shared" si="193"/>
        <v>#N/A</v>
      </c>
      <c r="Z2442" t="e">
        <f t="shared" si="194"/>
        <v>#N/A</v>
      </c>
    </row>
    <row r="2443" spans="14:26" hidden="1">
      <c r="N2443" s="2" t="e">
        <f>VLOOKUP($J2443,'Material category'!B:D,2,0)</f>
        <v>#N/A</v>
      </c>
      <c r="O2443" s="123" t="e">
        <f>VLOOKUP(E2443,'Billing Type Category'!A:C,3,0)*$L2443</f>
        <v>#N/A</v>
      </c>
      <c r="P2443" s="123" t="e">
        <f>VLOOKUP($J2443,'Material category'!B:F,5,FALSE)*O2443</f>
        <v>#N/A</v>
      </c>
      <c r="Q2443" s="123" t="e">
        <f t="shared" si="190"/>
        <v>#N/A</v>
      </c>
      <c r="R2443" s="6" t="e">
        <f>VLOOKUP(E2443,'Billing Type Category'!A:C,3,0)*M2443</f>
        <v>#N/A</v>
      </c>
      <c r="S2443" s="6" t="e">
        <f>VLOOKUP($J2443,'Material category'!B:F,4,FALSE)*O2443</f>
        <v>#N/A</v>
      </c>
      <c r="T2443" s="6" t="e">
        <f t="shared" si="191"/>
        <v>#N/A</v>
      </c>
      <c r="U2443" s="6" t="e">
        <f t="shared" si="192"/>
        <v>#N/A</v>
      </c>
      <c r="V2443" s="2" t="e">
        <f>VLOOKUP($J2443,'Material category'!B:D,3,0)</f>
        <v>#N/A</v>
      </c>
      <c r="W2443" s="2" t="e">
        <f>VLOOKUP(G2443,'Cust Category'!A:C,3,0)</f>
        <v>#N/A</v>
      </c>
      <c r="X2443" s="2" t="e">
        <f>VLOOKUP(G2443,'Cust Category'!A:C,2,0)</f>
        <v>#N/A</v>
      </c>
      <c r="Y2443" s="31" t="e">
        <f t="shared" si="193"/>
        <v>#N/A</v>
      </c>
      <c r="Z2443" t="e">
        <f t="shared" si="194"/>
        <v>#N/A</v>
      </c>
    </row>
    <row r="2444" spans="14:26" hidden="1">
      <c r="N2444" s="2" t="e">
        <f>VLOOKUP($J2444,'Material category'!B:D,2,0)</f>
        <v>#N/A</v>
      </c>
      <c r="O2444" s="123" t="e">
        <f>VLOOKUP(E2444,'Billing Type Category'!A:C,3,0)*$L2444</f>
        <v>#N/A</v>
      </c>
      <c r="P2444" s="123" t="e">
        <f>VLOOKUP($J2444,'Material category'!B:F,5,FALSE)*O2444</f>
        <v>#N/A</v>
      </c>
      <c r="Q2444" s="123" t="e">
        <f t="shared" ref="Q2444:Q2454" si="195">P2444-R2444</f>
        <v>#N/A</v>
      </c>
      <c r="R2444" s="6" t="e">
        <f>VLOOKUP(E2444,'Billing Type Category'!A:C,3,0)*M2444</f>
        <v>#N/A</v>
      </c>
      <c r="S2444" s="6" t="e">
        <f>VLOOKUP($J2444,'Material category'!B:F,4,FALSE)*O2444</f>
        <v>#N/A</v>
      </c>
      <c r="T2444" s="6" t="e">
        <f t="shared" ref="T2444:T2454" si="196">S2444*7/107</f>
        <v>#N/A</v>
      </c>
      <c r="U2444" s="6" t="e">
        <f t="shared" ref="U2444:U2454" si="197">R2444+T2444</f>
        <v>#N/A</v>
      </c>
      <c r="V2444" s="2" t="e">
        <f>VLOOKUP($J2444,'Material category'!B:D,3,0)</f>
        <v>#N/A</v>
      </c>
      <c r="W2444" s="2" t="e">
        <f>VLOOKUP(G2444,'Cust Category'!A:C,3,0)</f>
        <v>#N/A</v>
      </c>
      <c r="X2444" s="2" t="e">
        <f>VLOOKUP(G2444,'Cust Category'!A:C,2,0)</f>
        <v>#N/A</v>
      </c>
      <c r="Y2444" s="31" t="e">
        <f t="shared" si="193"/>
        <v>#N/A</v>
      </c>
      <c r="Z2444" t="e">
        <f t="shared" si="194"/>
        <v>#N/A</v>
      </c>
    </row>
    <row r="2445" spans="14:26" hidden="1">
      <c r="N2445" s="2" t="e">
        <f>VLOOKUP($J2445,'Material category'!B:D,2,0)</f>
        <v>#N/A</v>
      </c>
      <c r="O2445" s="123" t="e">
        <f>VLOOKUP(E2445,'Billing Type Category'!A:C,3,0)*$L2445</f>
        <v>#N/A</v>
      </c>
      <c r="P2445" s="123" t="e">
        <f>VLOOKUP($J2445,'Material category'!B:F,5,FALSE)*O2445</f>
        <v>#N/A</v>
      </c>
      <c r="Q2445" s="123" t="e">
        <f t="shared" si="195"/>
        <v>#N/A</v>
      </c>
      <c r="R2445" s="6" t="e">
        <f>VLOOKUP(E2445,'Billing Type Category'!A:C,3,0)*M2445</f>
        <v>#N/A</v>
      </c>
      <c r="S2445" s="6" t="e">
        <f>VLOOKUP($J2445,'Material category'!B:F,4,FALSE)*O2445</f>
        <v>#N/A</v>
      </c>
      <c r="T2445" s="6" t="e">
        <f t="shared" si="196"/>
        <v>#N/A</v>
      </c>
      <c r="U2445" s="6" t="e">
        <f t="shared" si="197"/>
        <v>#N/A</v>
      </c>
      <c r="V2445" s="2" t="e">
        <f>VLOOKUP($J2445,'Material category'!B:D,3,0)</f>
        <v>#N/A</v>
      </c>
      <c r="W2445" s="2" t="e">
        <f>VLOOKUP(G2445,'Cust Category'!A:C,3,0)</f>
        <v>#N/A</v>
      </c>
      <c r="X2445" s="2" t="e">
        <f>VLOOKUP(G2445,'Cust Category'!A:C,2,0)</f>
        <v>#N/A</v>
      </c>
      <c r="Y2445" s="31" t="e">
        <f t="shared" si="193"/>
        <v>#N/A</v>
      </c>
      <c r="Z2445" t="e">
        <f t="shared" si="194"/>
        <v>#N/A</v>
      </c>
    </row>
    <row r="2446" spans="14:26" hidden="1">
      <c r="N2446" s="2" t="e">
        <f>VLOOKUP($J2446,'Material category'!B:D,2,0)</f>
        <v>#N/A</v>
      </c>
      <c r="O2446" s="123" t="e">
        <f>VLOOKUP(E2446,'Billing Type Category'!A:C,3,0)*$L2446</f>
        <v>#N/A</v>
      </c>
      <c r="P2446" s="123" t="e">
        <f>VLOOKUP($J2446,'Material category'!B:F,5,FALSE)*O2446</f>
        <v>#N/A</v>
      </c>
      <c r="Q2446" s="123" t="e">
        <f t="shared" si="195"/>
        <v>#N/A</v>
      </c>
      <c r="R2446" s="6" t="e">
        <f>VLOOKUP(E2446,'Billing Type Category'!A:C,3,0)*M2446</f>
        <v>#N/A</v>
      </c>
      <c r="S2446" s="6" t="e">
        <f>VLOOKUP($J2446,'Material category'!B:F,4,FALSE)*O2446</f>
        <v>#N/A</v>
      </c>
      <c r="T2446" s="6" t="e">
        <f t="shared" si="196"/>
        <v>#N/A</v>
      </c>
      <c r="U2446" s="6" t="e">
        <f t="shared" si="197"/>
        <v>#N/A</v>
      </c>
      <c r="V2446" s="2" t="e">
        <f>VLOOKUP($J2446,'Material category'!B:D,3,0)</f>
        <v>#N/A</v>
      </c>
      <c r="W2446" s="2" t="e">
        <f>VLOOKUP(G2446,'Cust Category'!A:C,3,0)</f>
        <v>#N/A</v>
      </c>
      <c r="X2446" s="2" t="e">
        <f>VLOOKUP(G2446,'Cust Category'!A:C,2,0)</f>
        <v>#N/A</v>
      </c>
      <c r="Y2446" s="31" t="e">
        <f t="shared" si="193"/>
        <v>#N/A</v>
      </c>
      <c r="Z2446" t="e">
        <f t="shared" si="194"/>
        <v>#N/A</v>
      </c>
    </row>
    <row r="2447" spans="14:26" hidden="1">
      <c r="N2447" s="2" t="e">
        <f>VLOOKUP($J2447,'Material category'!B:D,2,0)</f>
        <v>#N/A</v>
      </c>
      <c r="O2447" s="123" t="e">
        <f>VLOOKUP(E2447,'Billing Type Category'!A:C,3,0)*$L2447</f>
        <v>#N/A</v>
      </c>
      <c r="P2447" s="123" t="e">
        <f>VLOOKUP($J2447,'Material category'!B:F,5,FALSE)*O2447</f>
        <v>#N/A</v>
      </c>
      <c r="Q2447" s="123" t="e">
        <f t="shared" si="195"/>
        <v>#N/A</v>
      </c>
      <c r="R2447" s="6" t="e">
        <f>VLOOKUP(E2447,'Billing Type Category'!A:C,3,0)*M2447</f>
        <v>#N/A</v>
      </c>
      <c r="S2447" s="6" t="e">
        <f>VLOOKUP($J2447,'Material category'!B:F,4,FALSE)*O2447</f>
        <v>#N/A</v>
      </c>
      <c r="T2447" s="6" t="e">
        <f t="shared" si="196"/>
        <v>#N/A</v>
      </c>
      <c r="U2447" s="6" t="e">
        <f t="shared" si="197"/>
        <v>#N/A</v>
      </c>
      <c r="V2447" s="2" t="e">
        <f>VLOOKUP($J2447,'Material category'!B:D,3,0)</f>
        <v>#N/A</v>
      </c>
      <c r="W2447" s="2" t="e">
        <f>VLOOKUP(G2447,'Cust Category'!A:C,3,0)</f>
        <v>#N/A</v>
      </c>
      <c r="X2447" s="2" t="e">
        <f>VLOOKUP(G2447,'Cust Category'!A:C,2,0)</f>
        <v>#N/A</v>
      </c>
      <c r="Y2447" s="31" t="e">
        <f t="shared" si="193"/>
        <v>#N/A</v>
      </c>
      <c r="Z2447" t="e">
        <f t="shared" si="194"/>
        <v>#N/A</v>
      </c>
    </row>
    <row r="2448" spans="14:26" hidden="1">
      <c r="N2448" s="2" t="e">
        <f>VLOOKUP($J2448,'Material category'!B:D,2,0)</f>
        <v>#N/A</v>
      </c>
      <c r="O2448" s="123" t="e">
        <f>VLOOKUP(E2448,'Billing Type Category'!A:C,3,0)*$L2448</f>
        <v>#N/A</v>
      </c>
      <c r="P2448" s="123" t="e">
        <f>VLOOKUP($J2448,'Material category'!B:F,5,FALSE)*O2448</f>
        <v>#N/A</v>
      </c>
      <c r="Q2448" s="123" t="e">
        <f t="shared" si="195"/>
        <v>#N/A</v>
      </c>
      <c r="R2448" s="6" t="e">
        <f>VLOOKUP(E2448,'Billing Type Category'!A:C,3,0)*M2448</f>
        <v>#N/A</v>
      </c>
      <c r="S2448" s="6" t="e">
        <f>VLOOKUP($J2448,'Material category'!B:F,4,FALSE)*O2448</f>
        <v>#N/A</v>
      </c>
      <c r="T2448" s="6" t="e">
        <f t="shared" si="196"/>
        <v>#N/A</v>
      </c>
      <c r="U2448" s="6" t="e">
        <f t="shared" si="197"/>
        <v>#N/A</v>
      </c>
      <c r="V2448" s="2" t="e">
        <f>VLOOKUP($J2448,'Material category'!B:D,3,0)</f>
        <v>#N/A</v>
      </c>
      <c r="W2448" s="2" t="e">
        <f>VLOOKUP(G2448,'Cust Category'!A:C,3,0)</f>
        <v>#N/A</v>
      </c>
      <c r="X2448" s="2" t="e">
        <f>VLOOKUP(G2448,'Cust Category'!A:C,2,0)</f>
        <v>#N/A</v>
      </c>
      <c r="Y2448" s="31" t="e">
        <f t="shared" si="193"/>
        <v>#N/A</v>
      </c>
      <c r="Z2448" t="e">
        <f t="shared" si="194"/>
        <v>#N/A</v>
      </c>
    </row>
    <row r="2449" spans="14:26" hidden="1">
      <c r="N2449" s="2" t="e">
        <f>VLOOKUP($J2449,'Material category'!B:D,2,0)</f>
        <v>#N/A</v>
      </c>
      <c r="O2449" s="123" t="e">
        <f>VLOOKUP(E2449,'Billing Type Category'!A:C,3,0)*$L2449</f>
        <v>#N/A</v>
      </c>
      <c r="P2449" s="123" t="e">
        <f>VLOOKUP($J2449,'Material category'!B:F,5,FALSE)*O2449</f>
        <v>#N/A</v>
      </c>
      <c r="Q2449" s="123" t="e">
        <f t="shared" si="195"/>
        <v>#N/A</v>
      </c>
      <c r="R2449" s="6" t="e">
        <f>VLOOKUP(E2449,'Billing Type Category'!A:C,3,0)*M2449</f>
        <v>#N/A</v>
      </c>
      <c r="S2449" s="6" t="e">
        <f>VLOOKUP($J2449,'Material category'!B:F,4,FALSE)*O2449</f>
        <v>#N/A</v>
      </c>
      <c r="T2449" s="6" t="e">
        <f t="shared" si="196"/>
        <v>#N/A</v>
      </c>
      <c r="U2449" s="6" t="e">
        <f t="shared" si="197"/>
        <v>#N/A</v>
      </c>
      <c r="V2449" s="2" t="e">
        <f>VLOOKUP($J2449,'Material category'!B:D,3,0)</f>
        <v>#N/A</v>
      </c>
      <c r="W2449" s="2" t="e">
        <f>VLOOKUP(G2449,'Cust Category'!A:C,3,0)</f>
        <v>#N/A</v>
      </c>
      <c r="X2449" s="2" t="e">
        <f>VLOOKUP(G2449,'Cust Category'!A:C,2,0)</f>
        <v>#N/A</v>
      </c>
      <c r="Y2449" s="31" t="e">
        <f t="shared" si="193"/>
        <v>#N/A</v>
      </c>
      <c r="Z2449" t="e">
        <f t="shared" si="194"/>
        <v>#N/A</v>
      </c>
    </row>
    <row r="2450" spans="14:26" hidden="1">
      <c r="N2450" s="2" t="e">
        <f>VLOOKUP($J2450,'Material category'!B:D,2,0)</f>
        <v>#N/A</v>
      </c>
      <c r="O2450" s="123" t="e">
        <f>VLOOKUP(E2450,'Billing Type Category'!A:C,3,0)*$L2450</f>
        <v>#N/A</v>
      </c>
      <c r="P2450" s="123" t="e">
        <f>VLOOKUP($J2450,'Material category'!B:F,5,FALSE)*O2450</f>
        <v>#N/A</v>
      </c>
      <c r="Q2450" s="123" t="e">
        <f t="shared" si="195"/>
        <v>#N/A</v>
      </c>
      <c r="R2450" s="6" t="e">
        <f>VLOOKUP(E2450,'Billing Type Category'!A:C,3,0)*M2450</f>
        <v>#N/A</v>
      </c>
      <c r="S2450" s="6" t="e">
        <f>VLOOKUP($J2450,'Material category'!B:F,4,FALSE)*O2450</f>
        <v>#N/A</v>
      </c>
      <c r="T2450" s="6" t="e">
        <f t="shared" si="196"/>
        <v>#N/A</v>
      </c>
      <c r="U2450" s="6" t="e">
        <f t="shared" si="197"/>
        <v>#N/A</v>
      </c>
      <c r="V2450" s="2" t="e">
        <f>VLOOKUP($J2450,'Material category'!B:D,3,0)</f>
        <v>#N/A</v>
      </c>
      <c r="W2450" s="2" t="e">
        <f>VLOOKUP(G2450,'Cust Category'!A:C,3,0)</f>
        <v>#N/A</v>
      </c>
      <c r="X2450" s="2" t="e">
        <f>VLOOKUP(G2450,'Cust Category'!A:C,2,0)</f>
        <v>#N/A</v>
      </c>
      <c r="Y2450" s="31" t="e">
        <f t="shared" si="193"/>
        <v>#N/A</v>
      </c>
      <c r="Z2450" t="e">
        <f t="shared" si="194"/>
        <v>#N/A</v>
      </c>
    </row>
    <row r="2451" spans="14:26" hidden="1">
      <c r="N2451" s="2" t="e">
        <f>VLOOKUP($J2451,'Material category'!B:D,2,0)</f>
        <v>#N/A</v>
      </c>
      <c r="O2451" s="123" t="e">
        <f>VLOOKUP(E2451,'Billing Type Category'!A:C,3,0)*$L2451</f>
        <v>#N/A</v>
      </c>
      <c r="P2451" s="123" t="e">
        <f>VLOOKUP($J2451,'Material category'!B:F,5,FALSE)*O2451</f>
        <v>#N/A</v>
      </c>
      <c r="Q2451" s="123" t="e">
        <f t="shared" si="195"/>
        <v>#N/A</v>
      </c>
      <c r="R2451" s="6" t="e">
        <f>VLOOKUP(E2451,'Billing Type Category'!A:C,3,0)*M2451</f>
        <v>#N/A</v>
      </c>
      <c r="S2451" s="6" t="e">
        <f>VLOOKUP($J2451,'Material category'!B:F,4,FALSE)*O2451</f>
        <v>#N/A</v>
      </c>
      <c r="T2451" s="6" t="e">
        <f t="shared" si="196"/>
        <v>#N/A</v>
      </c>
      <c r="U2451" s="6" t="e">
        <f t="shared" si="197"/>
        <v>#N/A</v>
      </c>
      <c r="V2451" s="2" t="e">
        <f>VLOOKUP($J2451,'Material category'!B:D,3,0)</f>
        <v>#N/A</v>
      </c>
      <c r="W2451" s="2" t="e">
        <f>VLOOKUP(G2451,'Cust Category'!A:C,3,0)</f>
        <v>#N/A</v>
      </c>
      <c r="X2451" s="2" t="e">
        <f>VLOOKUP(G2451,'Cust Category'!A:C,2,0)</f>
        <v>#N/A</v>
      </c>
      <c r="Y2451" s="31" t="e">
        <f t="shared" si="193"/>
        <v>#N/A</v>
      </c>
      <c r="Z2451" t="e">
        <f t="shared" si="194"/>
        <v>#N/A</v>
      </c>
    </row>
    <row r="2452" spans="14:26" hidden="1">
      <c r="N2452" s="2" t="e">
        <f>VLOOKUP($J2452,'Material category'!B:D,2,0)</f>
        <v>#N/A</v>
      </c>
      <c r="O2452" s="123" t="e">
        <f>VLOOKUP(E2452,'Billing Type Category'!A:C,3,0)*$L2452</f>
        <v>#N/A</v>
      </c>
      <c r="P2452" s="123" t="e">
        <f>VLOOKUP($J2452,'Material category'!B:F,5,FALSE)*O2452</f>
        <v>#N/A</v>
      </c>
      <c r="Q2452" s="123" t="e">
        <f t="shared" si="195"/>
        <v>#N/A</v>
      </c>
      <c r="R2452" s="6" t="e">
        <f>VLOOKUP(E2452,'Billing Type Category'!A:C,3,0)*M2452</f>
        <v>#N/A</v>
      </c>
      <c r="S2452" s="6" t="e">
        <f>VLOOKUP($J2452,'Material category'!B:F,4,FALSE)*O2452</f>
        <v>#N/A</v>
      </c>
      <c r="T2452" s="6" t="e">
        <f t="shared" si="196"/>
        <v>#N/A</v>
      </c>
      <c r="U2452" s="6" t="e">
        <f t="shared" si="197"/>
        <v>#N/A</v>
      </c>
      <c r="V2452" s="2" t="e">
        <f>VLOOKUP($J2452,'Material category'!B:D,3,0)</f>
        <v>#N/A</v>
      </c>
      <c r="W2452" s="2" t="e">
        <f>VLOOKUP(G2452,'Cust Category'!A:C,3,0)</f>
        <v>#N/A</v>
      </c>
      <c r="X2452" s="2" t="e">
        <f>VLOOKUP(G2452,'Cust Category'!A:C,2,0)</f>
        <v>#N/A</v>
      </c>
      <c r="Y2452" s="31" t="e">
        <f t="shared" si="193"/>
        <v>#N/A</v>
      </c>
      <c r="Z2452" t="e">
        <f t="shared" si="194"/>
        <v>#N/A</v>
      </c>
    </row>
    <row r="2453" spans="14:26" hidden="1">
      <c r="N2453" s="2" t="e">
        <f>VLOOKUP($J2453,'Material category'!B:D,2,0)</f>
        <v>#N/A</v>
      </c>
      <c r="O2453" s="123" t="e">
        <f>VLOOKUP(E2453,'Billing Type Category'!A:C,3,0)*$L2453</f>
        <v>#N/A</v>
      </c>
      <c r="P2453" s="123" t="e">
        <f>VLOOKUP($J2453,'Material category'!B:F,5,FALSE)*O2453</f>
        <v>#N/A</v>
      </c>
      <c r="Q2453" s="123" t="e">
        <f t="shared" si="195"/>
        <v>#N/A</v>
      </c>
      <c r="R2453" s="6" t="e">
        <f>VLOOKUP(E2453,'Billing Type Category'!A:C,3,0)*M2453</f>
        <v>#N/A</v>
      </c>
      <c r="S2453" s="6" t="e">
        <f>VLOOKUP($J2453,'Material category'!B:F,4,FALSE)*O2453</f>
        <v>#N/A</v>
      </c>
      <c r="T2453" s="6" t="e">
        <f t="shared" si="196"/>
        <v>#N/A</v>
      </c>
      <c r="U2453" s="6" t="e">
        <f t="shared" si="197"/>
        <v>#N/A</v>
      </c>
      <c r="V2453" s="2" t="e">
        <f>VLOOKUP($J2453,'Material category'!B:D,3,0)</f>
        <v>#N/A</v>
      </c>
      <c r="W2453" s="2" t="e">
        <f>VLOOKUP(G2453,'Cust Category'!A:C,3,0)</f>
        <v>#N/A</v>
      </c>
      <c r="X2453" s="2" t="e">
        <f>VLOOKUP(G2453,'Cust Category'!A:C,2,0)</f>
        <v>#N/A</v>
      </c>
      <c r="Y2453" s="31" t="e">
        <f t="shared" si="193"/>
        <v>#N/A</v>
      </c>
      <c r="Z2453" t="e">
        <f t="shared" si="194"/>
        <v>#N/A</v>
      </c>
    </row>
    <row r="2454" spans="14:26" hidden="1">
      <c r="N2454" s="2" t="e">
        <f>VLOOKUP($J2454,'Material category'!B:D,2,0)</f>
        <v>#N/A</v>
      </c>
      <c r="O2454" s="123" t="e">
        <f>VLOOKUP(E2454,'Billing Type Category'!A:C,3,0)*$L2454</f>
        <v>#N/A</v>
      </c>
      <c r="P2454" s="123" t="e">
        <f>VLOOKUP($J2454,'Material category'!B:F,5,FALSE)*O2454</f>
        <v>#N/A</v>
      </c>
      <c r="Q2454" s="123" t="e">
        <f t="shared" si="195"/>
        <v>#N/A</v>
      </c>
      <c r="R2454" s="6" t="e">
        <f>VLOOKUP(E2454,'Billing Type Category'!A:C,3,0)*M2454</f>
        <v>#N/A</v>
      </c>
      <c r="S2454" s="6" t="e">
        <f>VLOOKUP($J2454,'Material category'!B:F,4,FALSE)*O2454</f>
        <v>#N/A</v>
      </c>
      <c r="T2454" s="6" t="e">
        <f t="shared" si="196"/>
        <v>#N/A</v>
      </c>
      <c r="U2454" s="6" t="e">
        <f t="shared" si="197"/>
        <v>#N/A</v>
      </c>
      <c r="V2454" s="2" t="e">
        <f>VLOOKUP($J2454,'Material category'!B:D,3,0)</f>
        <v>#N/A</v>
      </c>
      <c r="W2454" s="2" t="e">
        <f>VLOOKUP(G2454,'Cust Category'!A:C,3,0)</f>
        <v>#N/A</v>
      </c>
      <c r="X2454" s="2" t="e">
        <f>VLOOKUP(G2454,'Cust Category'!A:C,2,0)</f>
        <v>#N/A</v>
      </c>
      <c r="Y2454" s="31" t="e">
        <f t="shared" si="193"/>
        <v>#N/A</v>
      </c>
      <c r="Z2454" t="e">
        <f t="shared" si="194"/>
        <v>#N/A</v>
      </c>
    </row>
    <row r="2455" spans="14:26" hidden="1">
      <c r="N2455" s="2" t="e">
        <f>VLOOKUP($J2455,'Material category'!B:D,2,0)</f>
        <v>#N/A</v>
      </c>
      <c r="O2455" s="123" t="e">
        <f>VLOOKUP(E2455,'Billing Type Category'!A:C,3,0)*$L2455</f>
        <v>#N/A</v>
      </c>
      <c r="P2455" s="123" t="e">
        <f>VLOOKUP($J2455,'Material category'!B:F,5,FALSE)*O2455</f>
        <v>#N/A</v>
      </c>
      <c r="Q2455" s="123" t="e">
        <f t="shared" ref="Q2455:Q2518" si="198">P2455-R2455</f>
        <v>#N/A</v>
      </c>
      <c r="R2455" s="6" t="e">
        <f>VLOOKUP(E2455,'Billing Type Category'!A:C,3,0)*M2455</f>
        <v>#N/A</v>
      </c>
      <c r="S2455" s="6" t="e">
        <f>VLOOKUP($J2455,'Material category'!B:F,4,FALSE)*O2455</f>
        <v>#N/A</v>
      </c>
      <c r="T2455" s="6" t="e">
        <f t="shared" ref="T2455:T2518" si="199">S2455*7/107</f>
        <v>#N/A</v>
      </c>
      <c r="U2455" s="6" t="e">
        <f t="shared" ref="U2455:U2518" si="200">R2455+T2455</f>
        <v>#N/A</v>
      </c>
      <c r="V2455" s="2" t="e">
        <f>VLOOKUP($J2455,'Material category'!B:D,3,0)</f>
        <v>#N/A</v>
      </c>
      <c r="W2455" s="2" t="e">
        <f>VLOOKUP(G2455,'Cust Category'!A:C,3,0)</f>
        <v>#N/A</v>
      </c>
      <c r="X2455" s="2" t="e">
        <f>VLOOKUP(G2455,'Cust Category'!A:C,2,0)</f>
        <v>#N/A</v>
      </c>
      <c r="Y2455" s="31" t="e">
        <f t="shared" ref="Y2455:Y2518" si="201">P2455/O2455</f>
        <v>#N/A</v>
      </c>
      <c r="Z2455" t="e">
        <f t="shared" ref="Z2455:Z2518" si="202">S2455/O2455</f>
        <v>#N/A</v>
      </c>
    </row>
    <row r="2456" spans="14:26" hidden="1">
      <c r="N2456" s="2" t="e">
        <f>VLOOKUP($J2456,'Material category'!B:D,2,0)</f>
        <v>#N/A</v>
      </c>
      <c r="O2456" s="123" t="e">
        <f>VLOOKUP(E2456,'Billing Type Category'!A:C,3,0)*$L2456</f>
        <v>#N/A</v>
      </c>
      <c r="P2456" s="123" t="e">
        <f>VLOOKUP($J2456,'Material category'!B:F,5,FALSE)*O2456</f>
        <v>#N/A</v>
      </c>
      <c r="Q2456" s="123" t="e">
        <f t="shared" si="198"/>
        <v>#N/A</v>
      </c>
      <c r="R2456" s="6" t="e">
        <f>VLOOKUP(E2456,'Billing Type Category'!A:C,3,0)*M2456</f>
        <v>#N/A</v>
      </c>
      <c r="S2456" s="6" t="e">
        <f>VLOOKUP($J2456,'Material category'!B:F,4,FALSE)*O2456</f>
        <v>#N/A</v>
      </c>
      <c r="T2456" s="6" t="e">
        <f t="shared" si="199"/>
        <v>#N/A</v>
      </c>
      <c r="U2456" s="6" t="e">
        <f t="shared" si="200"/>
        <v>#N/A</v>
      </c>
      <c r="V2456" s="2" t="e">
        <f>VLOOKUP($J2456,'Material category'!B:D,3,0)</f>
        <v>#N/A</v>
      </c>
      <c r="W2456" s="2" t="e">
        <f>VLOOKUP(G2456,'Cust Category'!A:C,3,0)</f>
        <v>#N/A</v>
      </c>
      <c r="X2456" s="2" t="e">
        <f>VLOOKUP(G2456,'Cust Category'!A:C,2,0)</f>
        <v>#N/A</v>
      </c>
      <c r="Y2456" s="31" t="e">
        <f t="shared" si="201"/>
        <v>#N/A</v>
      </c>
      <c r="Z2456" t="e">
        <f t="shared" si="202"/>
        <v>#N/A</v>
      </c>
    </row>
    <row r="2457" spans="14:26" hidden="1">
      <c r="N2457" s="2" t="e">
        <f>VLOOKUP($J2457,'Material category'!B:D,2,0)</f>
        <v>#N/A</v>
      </c>
      <c r="O2457" s="123" t="e">
        <f>VLOOKUP(E2457,'Billing Type Category'!A:C,3,0)*$L2457</f>
        <v>#N/A</v>
      </c>
      <c r="P2457" s="123" t="e">
        <f>VLOOKUP($J2457,'Material category'!B:F,5,FALSE)*O2457</f>
        <v>#N/A</v>
      </c>
      <c r="Q2457" s="123" t="e">
        <f t="shared" si="198"/>
        <v>#N/A</v>
      </c>
      <c r="R2457" s="6" t="e">
        <f>VLOOKUP(E2457,'Billing Type Category'!A:C,3,0)*M2457</f>
        <v>#N/A</v>
      </c>
      <c r="S2457" s="6" t="e">
        <f>VLOOKUP($J2457,'Material category'!B:F,4,FALSE)*O2457</f>
        <v>#N/A</v>
      </c>
      <c r="T2457" s="6" t="e">
        <f t="shared" si="199"/>
        <v>#N/A</v>
      </c>
      <c r="U2457" s="6" t="e">
        <f t="shared" si="200"/>
        <v>#N/A</v>
      </c>
      <c r="V2457" s="2" t="e">
        <f>VLOOKUP($J2457,'Material category'!B:D,3,0)</f>
        <v>#N/A</v>
      </c>
      <c r="W2457" s="2" t="e">
        <f>VLOOKUP(G2457,'Cust Category'!A:C,3,0)</f>
        <v>#N/A</v>
      </c>
      <c r="X2457" s="2" t="e">
        <f>VLOOKUP(G2457,'Cust Category'!A:C,2,0)</f>
        <v>#N/A</v>
      </c>
      <c r="Y2457" s="31" t="e">
        <f t="shared" si="201"/>
        <v>#N/A</v>
      </c>
      <c r="Z2457" t="e">
        <f t="shared" si="202"/>
        <v>#N/A</v>
      </c>
    </row>
    <row r="2458" spans="14:26" hidden="1">
      <c r="N2458" s="2" t="e">
        <f>VLOOKUP($J2458,'Material category'!B:D,2,0)</f>
        <v>#N/A</v>
      </c>
      <c r="O2458" s="123" t="e">
        <f>VLOOKUP(E2458,'Billing Type Category'!A:C,3,0)*$L2458</f>
        <v>#N/A</v>
      </c>
      <c r="P2458" s="123" t="e">
        <f>VLOOKUP($J2458,'Material category'!B:F,5,FALSE)*O2458</f>
        <v>#N/A</v>
      </c>
      <c r="Q2458" s="123" t="e">
        <f t="shared" si="198"/>
        <v>#N/A</v>
      </c>
      <c r="R2458" s="6" t="e">
        <f>VLOOKUP(E2458,'Billing Type Category'!A:C,3,0)*M2458</f>
        <v>#N/A</v>
      </c>
      <c r="S2458" s="6" t="e">
        <f>VLOOKUP($J2458,'Material category'!B:F,4,FALSE)*O2458</f>
        <v>#N/A</v>
      </c>
      <c r="T2458" s="6" t="e">
        <f t="shared" si="199"/>
        <v>#N/A</v>
      </c>
      <c r="U2458" s="6" t="e">
        <f t="shared" si="200"/>
        <v>#N/A</v>
      </c>
      <c r="V2458" s="2" t="e">
        <f>VLOOKUP($J2458,'Material category'!B:D,3,0)</f>
        <v>#N/A</v>
      </c>
      <c r="W2458" s="2" t="e">
        <f>VLOOKUP(G2458,'Cust Category'!A:C,3,0)</f>
        <v>#N/A</v>
      </c>
      <c r="X2458" s="2" t="e">
        <f>VLOOKUP(G2458,'Cust Category'!A:C,2,0)</f>
        <v>#N/A</v>
      </c>
      <c r="Y2458" s="31" t="e">
        <f t="shared" si="201"/>
        <v>#N/A</v>
      </c>
      <c r="Z2458" t="e">
        <f t="shared" si="202"/>
        <v>#N/A</v>
      </c>
    </row>
    <row r="2459" spans="14:26" hidden="1">
      <c r="N2459" s="2" t="e">
        <f>VLOOKUP($J2459,'Material category'!B:D,2,0)</f>
        <v>#N/A</v>
      </c>
      <c r="O2459" s="123" t="e">
        <f>VLOOKUP(E2459,'Billing Type Category'!A:C,3,0)*$L2459</f>
        <v>#N/A</v>
      </c>
      <c r="P2459" s="123" t="e">
        <f>VLOOKUP($J2459,'Material category'!B:F,5,FALSE)*O2459</f>
        <v>#N/A</v>
      </c>
      <c r="Q2459" s="123" t="e">
        <f t="shared" si="198"/>
        <v>#N/A</v>
      </c>
      <c r="R2459" s="6" t="e">
        <f>VLOOKUP(E2459,'Billing Type Category'!A:C,3,0)*M2459</f>
        <v>#N/A</v>
      </c>
      <c r="S2459" s="6" t="e">
        <f>VLOOKUP($J2459,'Material category'!B:F,4,FALSE)*O2459</f>
        <v>#N/A</v>
      </c>
      <c r="T2459" s="6" t="e">
        <f t="shared" si="199"/>
        <v>#N/A</v>
      </c>
      <c r="U2459" s="6" t="e">
        <f t="shared" si="200"/>
        <v>#N/A</v>
      </c>
      <c r="V2459" s="2" t="e">
        <f>VLOOKUP($J2459,'Material category'!B:D,3,0)</f>
        <v>#N/A</v>
      </c>
      <c r="W2459" s="2" t="e">
        <f>VLOOKUP(G2459,'Cust Category'!A:C,3,0)</f>
        <v>#N/A</v>
      </c>
      <c r="X2459" s="2" t="e">
        <f>VLOOKUP(G2459,'Cust Category'!A:C,2,0)</f>
        <v>#N/A</v>
      </c>
      <c r="Y2459" s="31" t="e">
        <f t="shared" si="201"/>
        <v>#N/A</v>
      </c>
      <c r="Z2459" t="e">
        <f t="shared" si="202"/>
        <v>#N/A</v>
      </c>
    </row>
    <row r="2460" spans="14:26" hidden="1">
      <c r="N2460" s="2" t="e">
        <f>VLOOKUP($J2460,'Material category'!B:D,2,0)</f>
        <v>#N/A</v>
      </c>
      <c r="O2460" s="123" t="e">
        <f>VLOOKUP(E2460,'Billing Type Category'!A:C,3,0)*$L2460</f>
        <v>#N/A</v>
      </c>
      <c r="P2460" s="123" t="e">
        <f>VLOOKUP($J2460,'Material category'!B:F,5,FALSE)*O2460</f>
        <v>#N/A</v>
      </c>
      <c r="Q2460" s="123" t="e">
        <f t="shared" si="198"/>
        <v>#N/A</v>
      </c>
      <c r="R2460" s="6" t="e">
        <f>VLOOKUP(E2460,'Billing Type Category'!A:C,3,0)*M2460</f>
        <v>#N/A</v>
      </c>
      <c r="S2460" s="6" t="e">
        <f>VLOOKUP($J2460,'Material category'!B:F,4,FALSE)*O2460</f>
        <v>#N/A</v>
      </c>
      <c r="T2460" s="6" t="e">
        <f t="shared" si="199"/>
        <v>#N/A</v>
      </c>
      <c r="U2460" s="6" t="e">
        <f t="shared" si="200"/>
        <v>#N/A</v>
      </c>
      <c r="V2460" s="2" t="e">
        <f>VLOOKUP($J2460,'Material category'!B:D,3,0)</f>
        <v>#N/A</v>
      </c>
      <c r="W2460" s="2" t="e">
        <f>VLOOKUP(G2460,'Cust Category'!A:C,3,0)</f>
        <v>#N/A</v>
      </c>
      <c r="X2460" s="2" t="e">
        <f>VLOOKUP(G2460,'Cust Category'!A:C,2,0)</f>
        <v>#N/A</v>
      </c>
      <c r="Y2460" s="31" t="e">
        <f t="shared" si="201"/>
        <v>#N/A</v>
      </c>
      <c r="Z2460" t="e">
        <f t="shared" si="202"/>
        <v>#N/A</v>
      </c>
    </row>
    <row r="2461" spans="14:26" hidden="1">
      <c r="N2461" s="2" t="e">
        <f>VLOOKUP($J2461,'Material category'!B:D,2,0)</f>
        <v>#N/A</v>
      </c>
      <c r="O2461" s="123" t="e">
        <f>VLOOKUP(E2461,'Billing Type Category'!A:C,3,0)*$L2461</f>
        <v>#N/A</v>
      </c>
      <c r="P2461" s="123" t="e">
        <f>VLOOKUP($J2461,'Material category'!B:F,5,FALSE)*O2461</f>
        <v>#N/A</v>
      </c>
      <c r="Q2461" s="123" t="e">
        <f t="shared" si="198"/>
        <v>#N/A</v>
      </c>
      <c r="R2461" s="6" t="e">
        <f>VLOOKUP(E2461,'Billing Type Category'!A:C,3,0)*M2461</f>
        <v>#N/A</v>
      </c>
      <c r="S2461" s="6" t="e">
        <f>VLOOKUP($J2461,'Material category'!B:F,4,FALSE)*O2461</f>
        <v>#N/A</v>
      </c>
      <c r="T2461" s="6" t="e">
        <f t="shared" si="199"/>
        <v>#N/A</v>
      </c>
      <c r="U2461" s="6" t="e">
        <f t="shared" si="200"/>
        <v>#N/A</v>
      </c>
      <c r="V2461" s="2" t="e">
        <f>VLOOKUP($J2461,'Material category'!B:D,3,0)</f>
        <v>#N/A</v>
      </c>
      <c r="W2461" s="2" t="e">
        <f>VLOOKUP(G2461,'Cust Category'!A:C,3,0)</f>
        <v>#N/A</v>
      </c>
      <c r="X2461" s="2" t="e">
        <f>VLOOKUP(G2461,'Cust Category'!A:C,2,0)</f>
        <v>#N/A</v>
      </c>
      <c r="Y2461" s="31" t="e">
        <f t="shared" si="201"/>
        <v>#N/A</v>
      </c>
      <c r="Z2461" t="e">
        <f t="shared" si="202"/>
        <v>#N/A</v>
      </c>
    </row>
    <row r="2462" spans="14:26" hidden="1">
      <c r="N2462" s="2" t="e">
        <f>VLOOKUP($J2462,'Material category'!B:D,2,0)</f>
        <v>#N/A</v>
      </c>
      <c r="O2462" s="123" t="e">
        <f>VLOOKUP(E2462,'Billing Type Category'!A:C,3,0)*$L2462</f>
        <v>#N/A</v>
      </c>
      <c r="P2462" s="123" t="e">
        <f>VLOOKUP($J2462,'Material category'!B:F,5,FALSE)*O2462</f>
        <v>#N/A</v>
      </c>
      <c r="Q2462" s="123" t="e">
        <f t="shared" si="198"/>
        <v>#N/A</v>
      </c>
      <c r="R2462" s="6" t="e">
        <f>VLOOKUP(E2462,'Billing Type Category'!A:C,3,0)*M2462</f>
        <v>#N/A</v>
      </c>
      <c r="S2462" s="6" t="e">
        <f>VLOOKUP($J2462,'Material category'!B:F,4,FALSE)*O2462</f>
        <v>#N/A</v>
      </c>
      <c r="T2462" s="6" t="e">
        <f t="shared" si="199"/>
        <v>#N/A</v>
      </c>
      <c r="U2462" s="6" t="e">
        <f t="shared" si="200"/>
        <v>#N/A</v>
      </c>
      <c r="V2462" s="2" t="e">
        <f>VLOOKUP($J2462,'Material category'!B:D,3,0)</f>
        <v>#N/A</v>
      </c>
      <c r="W2462" s="2" t="e">
        <f>VLOOKUP(G2462,'Cust Category'!A:C,3,0)</f>
        <v>#N/A</v>
      </c>
      <c r="X2462" s="2" t="e">
        <f>VLOOKUP(G2462,'Cust Category'!A:C,2,0)</f>
        <v>#N/A</v>
      </c>
      <c r="Y2462" s="31" t="e">
        <f t="shared" si="201"/>
        <v>#N/A</v>
      </c>
      <c r="Z2462" t="e">
        <f t="shared" si="202"/>
        <v>#N/A</v>
      </c>
    </row>
    <row r="2463" spans="14:26" hidden="1">
      <c r="N2463" s="2" t="e">
        <f>VLOOKUP($J2463,'Material category'!B:D,2,0)</f>
        <v>#N/A</v>
      </c>
      <c r="O2463" s="123" t="e">
        <f>VLOOKUP(E2463,'Billing Type Category'!A:C,3,0)*$L2463</f>
        <v>#N/A</v>
      </c>
      <c r="P2463" s="123" t="e">
        <f>VLOOKUP($J2463,'Material category'!B:F,5,FALSE)*O2463</f>
        <v>#N/A</v>
      </c>
      <c r="Q2463" s="123" t="e">
        <f t="shared" si="198"/>
        <v>#N/A</v>
      </c>
      <c r="R2463" s="6" t="e">
        <f>VLOOKUP(E2463,'Billing Type Category'!A:C,3,0)*M2463</f>
        <v>#N/A</v>
      </c>
      <c r="S2463" s="6" t="e">
        <f>VLOOKUP($J2463,'Material category'!B:F,4,FALSE)*O2463</f>
        <v>#N/A</v>
      </c>
      <c r="T2463" s="6" t="e">
        <f t="shared" si="199"/>
        <v>#N/A</v>
      </c>
      <c r="U2463" s="6" t="e">
        <f t="shared" si="200"/>
        <v>#N/A</v>
      </c>
      <c r="V2463" s="2" t="e">
        <f>VLOOKUP($J2463,'Material category'!B:D,3,0)</f>
        <v>#N/A</v>
      </c>
      <c r="W2463" s="2" t="e">
        <f>VLOOKUP(G2463,'Cust Category'!A:C,3,0)</f>
        <v>#N/A</v>
      </c>
      <c r="X2463" s="2" t="e">
        <f>VLOOKUP(G2463,'Cust Category'!A:C,2,0)</f>
        <v>#N/A</v>
      </c>
      <c r="Y2463" s="31" t="e">
        <f t="shared" si="201"/>
        <v>#N/A</v>
      </c>
      <c r="Z2463" t="e">
        <f t="shared" si="202"/>
        <v>#N/A</v>
      </c>
    </row>
    <row r="2464" spans="14:26" hidden="1">
      <c r="N2464" s="2" t="e">
        <f>VLOOKUP($J2464,'Material category'!B:D,2,0)</f>
        <v>#N/A</v>
      </c>
      <c r="O2464" s="123" t="e">
        <f>VLOOKUP(E2464,'Billing Type Category'!A:C,3,0)*$L2464</f>
        <v>#N/A</v>
      </c>
      <c r="P2464" s="123" t="e">
        <f>VLOOKUP($J2464,'Material category'!B:F,5,FALSE)*O2464</f>
        <v>#N/A</v>
      </c>
      <c r="Q2464" s="123" t="e">
        <f t="shared" si="198"/>
        <v>#N/A</v>
      </c>
      <c r="R2464" s="6" t="e">
        <f>VLOOKUP(E2464,'Billing Type Category'!A:C,3,0)*M2464</f>
        <v>#N/A</v>
      </c>
      <c r="S2464" s="6" t="e">
        <f>VLOOKUP($J2464,'Material category'!B:F,4,FALSE)*O2464</f>
        <v>#N/A</v>
      </c>
      <c r="T2464" s="6" t="e">
        <f t="shared" si="199"/>
        <v>#N/A</v>
      </c>
      <c r="U2464" s="6" t="e">
        <f t="shared" si="200"/>
        <v>#N/A</v>
      </c>
      <c r="V2464" s="2" t="e">
        <f>VLOOKUP($J2464,'Material category'!B:D,3,0)</f>
        <v>#N/A</v>
      </c>
      <c r="W2464" s="2" t="e">
        <f>VLOOKUP(G2464,'Cust Category'!A:C,3,0)</f>
        <v>#N/A</v>
      </c>
      <c r="X2464" s="2" t="e">
        <f>VLOOKUP(G2464,'Cust Category'!A:C,2,0)</f>
        <v>#N/A</v>
      </c>
      <c r="Y2464" s="31" t="e">
        <f t="shared" si="201"/>
        <v>#N/A</v>
      </c>
      <c r="Z2464" t="e">
        <f t="shared" si="202"/>
        <v>#N/A</v>
      </c>
    </row>
    <row r="2465" spans="14:26" hidden="1">
      <c r="N2465" s="2" t="e">
        <f>VLOOKUP($J2465,'Material category'!B:D,2,0)</f>
        <v>#N/A</v>
      </c>
      <c r="O2465" s="123" t="e">
        <f>VLOOKUP(E2465,'Billing Type Category'!A:C,3,0)*$L2465</f>
        <v>#N/A</v>
      </c>
      <c r="P2465" s="123" t="e">
        <f>VLOOKUP($J2465,'Material category'!B:F,5,FALSE)*O2465</f>
        <v>#N/A</v>
      </c>
      <c r="Q2465" s="123" t="e">
        <f t="shared" si="198"/>
        <v>#N/A</v>
      </c>
      <c r="R2465" s="6" t="e">
        <f>VLOOKUP(E2465,'Billing Type Category'!A:C,3,0)*M2465</f>
        <v>#N/A</v>
      </c>
      <c r="S2465" s="6" t="e">
        <f>VLOOKUP($J2465,'Material category'!B:F,4,FALSE)*O2465</f>
        <v>#N/A</v>
      </c>
      <c r="T2465" s="6" t="e">
        <f t="shared" si="199"/>
        <v>#N/A</v>
      </c>
      <c r="U2465" s="6" t="e">
        <f t="shared" si="200"/>
        <v>#N/A</v>
      </c>
      <c r="V2465" s="2" t="e">
        <f>VLOOKUP($J2465,'Material category'!B:D,3,0)</f>
        <v>#N/A</v>
      </c>
      <c r="W2465" s="2" t="e">
        <f>VLOOKUP(G2465,'Cust Category'!A:C,3,0)</f>
        <v>#N/A</v>
      </c>
      <c r="X2465" s="2" t="e">
        <f>VLOOKUP(G2465,'Cust Category'!A:C,2,0)</f>
        <v>#N/A</v>
      </c>
      <c r="Y2465" s="31" t="e">
        <f t="shared" si="201"/>
        <v>#N/A</v>
      </c>
      <c r="Z2465" t="e">
        <f t="shared" si="202"/>
        <v>#N/A</v>
      </c>
    </row>
    <row r="2466" spans="14:26" hidden="1">
      <c r="N2466" s="2" t="e">
        <f>VLOOKUP($J2466,'Material category'!B:D,2,0)</f>
        <v>#N/A</v>
      </c>
      <c r="O2466" s="123" t="e">
        <f>VLOOKUP(E2466,'Billing Type Category'!A:C,3,0)*$L2466</f>
        <v>#N/A</v>
      </c>
      <c r="P2466" s="123" t="e">
        <f>VLOOKUP($J2466,'Material category'!B:F,5,FALSE)*O2466</f>
        <v>#N/A</v>
      </c>
      <c r="Q2466" s="123" t="e">
        <f t="shared" si="198"/>
        <v>#N/A</v>
      </c>
      <c r="R2466" s="6" t="e">
        <f>VLOOKUP(E2466,'Billing Type Category'!A:C,3,0)*M2466</f>
        <v>#N/A</v>
      </c>
      <c r="S2466" s="6" t="e">
        <f>VLOOKUP($J2466,'Material category'!B:F,4,FALSE)*O2466</f>
        <v>#N/A</v>
      </c>
      <c r="T2466" s="6" t="e">
        <f t="shared" si="199"/>
        <v>#N/A</v>
      </c>
      <c r="U2466" s="6" t="e">
        <f t="shared" si="200"/>
        <v>#N/A</v>
      </c>
      <c r="V2466" s="2" t="e">
        <f>VLOOKUP($J2466,'Material category'!B:D,3,0)</f>
        <v>#N/A</v>
      </c>
      <c r="W2466" s="2" t="e">
        <f>VLOOKUP(G2466,'Cust Category'!A:C,3,0)</f>
        <v>#N/A</v>
      </c>
      <c r="X2466" s="2" t="e">
        <f>VLOOKUP(G2466,'Cust Category'!A:C,2,0)</f>
        <v>#N/A</v>
      </c>
      <c r="Y2466" s="31" t="e">
        <f t="shared" si="201"/>
        <v>#N/A</v>
      </c>
      <c r="Z2466" t="e">
        <f t="shared" si="202"/>
        <v>#N/A</v>
      </c>
    </row>
    <row r="2467" spans="14:26" hidden="1">
      <c r="N2467" s="2" t="e">
        <f>VLOOKUP($J2467,'Material category'!B:D,2,0)</f>
        <v>#N/A</v>
      </c>
      <c r="O2467" s="123" t="e">
        <f>VLOOKUP(E2467,'Billing Type Category'!A:C,3,0)*$L2467</f>
        <v>#N/A</v>
      </c>
      <c r="P2467" s="123" t="e">
        <f>VLOOKUP($J2467,'Material category'!B:F,5,FALSE)*O2467</f>
        <v>#N/A</v>
      </c>
      <c r="Q2467" s="123" t="e">
        <f t="shared" si="198"/>
        <v>#N/A</v>
      </c>
      <c r="R2467" s="6" t="e">
        <f>VLOOKUP(E2467,'Billing Type Category'!A:C,3,0)*M2467</f>
        <v>#N/A</v>
      </c>
      <c r="S2467" s="6" t="e">
        <f>VLOOKUP($J2467,'Material category'!B:F,4,FALSE)*O2467</f>
        <v>#N/A</v>
      </c>
      <c r="T2467" s="6" t="e">
        <f t="shared" si="199"/>
        <v>#N/A</v>
      </c>
      <c r="U2467" s="6" t="e">
        <f t="shared" si="200"/>
        <v>#N/A</v>
      </c>
      <c r="V2467" s="2" t="e">
        <f>VLOOKUP($J2467,'Material category'!B:D,3,0)</f>
        <v>#N/A</v>
      </c>
      <c r="W2467" s="2" t="e">
        <f>VLOOKUP(G2467,'Cust Category'!A:C,3,0)</f>
        <v>#N/A</v>
      </c>
      <c r="X2467" s="2" t="e">
        <f>VLOOKUP(G2467,'Cust Category'!A:C,2,0)</f>
        <v>#N/A</v>
      </c>
      <c r="Y2467" s="31" t="e">
        <f t="shared" si="201"/>
        <v>#N/A</v>
      </c>
      <c r="Z2467" t="e">
        <f t="shared" si="202"/>
        <v>#N/A</v>
      </c>
    </row>
    <row r="2468" spans="14:26" hidden="1">
      <c r="N2468" s="2" t="e">
        <f>VLOOKUP($J2468,'Material category'!B:D,2,0)</f>
        <v>#N/A</v>
      </c>
      <c r="O2468" s="123" t="e">
        <f>VLOOKUP(E2468,'Billing Type Category'!A:C,3,0)*$L2468</f>
        <v>#N/A</v>
      </c>
      <c r="P2468" s="123" t="e">
        <f>VLOOKUP($J2468,'Material category'!B:F,5,FALSE)*O2468</f>
        <v>#N/A</v>
      </c>
      <c r="Q2468" s="123" t="e">
        <f t="shared" si="198"/>
        <v>#N/A</v>
      </c>
      <c r="R2468" s="6" t="e">
        <f>VLOOKUP(E2468,'Billing Type Category'!A:C,3,0)*M2468</f>
        <v>#N/A</v>
      </c>
      <c r="S2468" s="6" t="e">
        <f>VLOOKUP($J2468,'Material category'!B:F,4,FALSE)*O2468</f>
        <v>#N/A</v>
      </c>
      <c r="T2468" s="6" t="e">
        <f t="shared" si="199"/>
        <v>#N/A</v>
      </c>
      <c r="U2468" s="6" t="e">
        <f t="shared" si="200"/>
        <v>#N/A</v>
      </c>
      <c r="V2468" s="2" t="e">
        <f>VLOOKUP($J2468,'Material category'!B:D,3,0)</f>
        <v>#N/A</v>
      </c>
      <c r="W2468" s="2" t="e">
        <f>VLOOKUP(G2468,'Cust Category'!A:C,3,0)</f>
        <v>#N/A</v>
      </c>
      <c r="X2468" s="2" t="e">
        <f>VLOOKUP(G2468,'Cust Category'!A:C,2,0)</f>
        <v>#N/A</v>
      </c>
      <c r="Y2468" s="31" t="e">
        <f t="shared" si="201"/>
        <v>#N/A</v>
      </c>
      <c r="Z2468" t="e">
        <f t="shared" si="202"/>
        <v>#N/A</v>
      </c>
    </row>
    <row r="2469" spans="14:26" hidden="1">
      <c r="N2469" s="2" t="e">
        <f>VLOOKUP($J2469,'Material category'!B:D,2,0)</f>
        <v>#N/A</v>
      </c>
      <c r="O2469" s="123" t="e">
        <f>VLOOKUP(E2469,'Billing Type Category'!A:C,3,0)*$L2469</f>
        <v>#N/A</v>
      </c>
      <c r="P2469" s="123" t="e">
        <f>VLOOKUP($J2469,'Material category'!B:F,5,FALSE)*O2469</f>
        <v>#N/A</v>
      </c>
      <c r="Q2469" s="123" t="e">
        <f t="shared" si="198"/>
        <v>#N/A</v>
      </c>
      <c r="R2469" s="6" t="e">
        <f>VLOOKUP(E2469,'Billing Type Category'!A:C,3,0)*M2469</f>
        <v>#N/A</v>
      </c>
      <c r="S2469" s="6" t="e">
        <f>VLOOKUP($J2469,'Material category'!B:F,4,FALSE)*O2469</f>
        <v>#N/A</v>
      </c>
      <c r="T2469" s="6" t="e">
        <f t="shared" si="199"/>
        <v>#N/A</v>
      </c>
      <c r="U2469" s="6" t="e">
        <f t="shared" si="200"/>
        <v>#N/A</v>
      </c>
      <c r="V2469" s="2" t="e">
        <f>VLOOKUP($J2469,'Material category'!B:D,3,0)</f>
        <v>#N/A</v>
      </c>
      <c r="W2469" s="2" t="e">
        <f>VLOOKUP(G2469,'Cust Category'!A:C,3,0)</f>
        <v>#N/A</v>
      </c>
      <c r="X2469" s="2" t="e">
        <f>VLOOKUP(G2469,'Cust Category'!A:C,2,0)</f>
        <v>#N/A</v>
      </c>
      <c r="Y2469" s="31" t="e">
        <f t="shared" si="201"/>
        <v>#N/A</v>
      </c>
      <c r="Z2469" t="e">
        <f t="shared" si="202"/>
        <v>#N/A</v>
      </c>
    </row>
    <row r="2470" spans="14:26" hidden="1">
      <c r="N2470" s="2" t="e">
        <f>VLOOKUP($J2470,'Material category'!B:D,2,0)</f>
        <v>#N/A</v>
      </c>
      <c r="O2470" s="123" t="e">
        <f>VLOOKUP(E2470,'Billing Type Category'!A:C,3,0)*$L2470</f>
        <v>#N/A</v>
      </c>
      <c r="P2470" s="123" t="e">
        <f>VLOOKUP($J2470,'Material category'!B:F,5,FALSE)*O2470</f>
        <v>#N/A</v>
      </c>
      <c r="Q2470" s="123" t="e">
        <f t="shared" si="198"/>
        <v>#N/A</v>
      </c>
      <c r="R2470" s="6" t="e">
        <f>VLOOKUP(E2470,'Billing Type Category'!A:C,3,0)*M2470</f>
        <v>#N/A</v>
      </c>
      <c r="S2470" s="6" t="e">
        <f>VLOOKUP($J2470,'Material category'!B:F,4,FALSE)*O2470</f>
        <v>#N/A</v>
      </c>
      <c r="T2470" s="6" t="e">
        <f t="shared" si="199"/>
        <v>#N/A</v>
      </c>
      <c r="U2470" s="6" t="e">
        <f t="shared" si="200"/>
        <v>#N/A</v>
      </c>
      <c r="V2470" s="2" t="e">
        <f>VLOOKUP($J2470,'Material category'!B:D,3,0)</f>
        <v>#N/A</v>
      </c>
      <c r="W2470" s="2" t="e">
        <f>VLOOKUP(G2470,'Cust Category'!A:C,3,0)</f>
        <v>#N/A</v>
      </c>
      <c r="X2470" s="2" t="e">
        <f>VLOOKUP(G2470,'Cust Category'!A:C,2,0)</f>
        <v>#N/A</v>
      </c>
      <c r="Y2470" s="31" t="e">
        <f t="shared" si="201"/>
        <v>#N/A</v>
      </c>
      <c r="Z2470" t="e">
        <f t="shared" si="202"/>
        <v>#N/A</v>
      </c>
    </row>
    <row r="2471" spans="14:26" hidden="1">
      <c r="N2471" s="2" t="e">
        <f>VLOOKUP($J2471,'Material category'!B:D,2,0)</f>
        <v>#N/A</v>
      </c>
      <c r="O2471" s="123" t="e">
        <f>VLOOKUP(E2471,'Billing Type Category'!A:C,3,0)*$L2471</f>
        <v>#N/A</v>
      </c>
      <c r="P2471" s="123" t="e">
        <f>VLOOKUP($J2471,'Material category'!B:F,5,FALSE)*O2471</f>
        <v>#N/A</v>
      </c>
      <c r="Q2471" s="123" t="e">
        <f t="shared" si="198"/>
        <v>#N/A</v>
      </c>
      <c r="R2471" s="6" t="e">
        <f>VLOOKUP(E2471,'Billing Type Category'!A:C,3,0)*M2471</f>
        <v>#N/A</v>
      </c>
      <c r="S2471" s="6" t="e">
        <f>VLOOKUP($J2471,'Material category'!B:F,4,FALSE)*O2471</f>
        <v>#N/A</v>
      </c>
      <c r="T2471" s="6" t="e">
        <f t="shared" si="199"/>
        <v>#N/A</v>
      </c>
      <c r="U2471" s="6" t="e">
        <f t="shared" si="200"/>
        <v>#N/A</v>
      </c>
      <c r="V2471" s="2" t="e">
        <f>VLOOKUP($J2471,'Material category'!B:D,3,0)</f>
        <v>#N/A</v>
      </c>
      <c r="W2471" s="2" t="e">
        <f>VLOOKUP(G2471,'Cust Category'!A:C,3,0)</f>
        <v>#N/A</v>
      </c>
      <c r="X2471" s="2" t="e">
        <f>VLOOKUP(G2471,'Cust Category'!A:C,2,0)</f>
        <v>#N/A</v>
      </c>
      <c r="Y2471" s="31" t="e">
        <f t="shared" si="201"/>
        <v>#N/A</v>
      </c>
      <c r="Z2471" t="e">
        <f t="shared" si="202"/>
        <v>#N/A</v>
      </c>
    </row>
    <row r="2472" spans="14:26" hidden="1">
      <c r="N2472" s="2" t="e">
        <f>VLOOKUP($J2472,'Material category'!B:D,2,0)</f>
        <v>#N/A</v>
      </c>
      <c r="O2472" s="123" t="e">
        <f>VLOOKUP(E2472,'Billing Type Category'!A:C,3,0)*$L2472</f>
        <v>#N/A</v>
      </c>
      <c r="P2472" s="123" t="e">
        <f>VLOOKUP($J2472,'Material category'!B:F,5,FALSE)*O2472</f>
        <v>#N/A</v>
      </c>
      <c r="Q2472" s="123" t="e">
        <f t="shared" si="198"/>
        <v>#N/A</v>
      </c>
      <c r="R2472" s="6" t="e">
        <f>VLOOKUP(E2472,'Billing Type Category'!A:C,3,0)*M2472</f>
        <v>#N/A</v>
      </c>
      <c r="S2472" s="6" t="e">
        <f>VLOOKUP($J2472,'Material category'!B:F,4,FALSE)*O2472</f>
        <v>#N/A</v>
      </c>
      <c r="T2472" s="6" t="e">
        <f t="shared" si="199"/>
        <v>#N/A</v>
      </c>
      <c r="U2472" s="6" t="e">
        <f t="shared" si="200"/>
        <v>#N/A</v>
      </c>
      <c r="V2472" s="2" t="e">
        <f>VLOOKUP($J2472,'Material category'!B:D,3,0)</f>
        <v>#N/A</v>
      </c>
      <c r="W2472" s="2" t="e">
        <f>VLOOKUP(G2472,'Cust Category'!A:C,3,0)</f>
        <v>#N/A</v>
      </c>
      <c r="X2472" s="2" t="e">
        <f>VLOOKUP(G2472,'Cust Category'!A:C,2,0)</f>
        <v>#N/A</v>
      </c>
      <c r="Y2472" s="31" t="e">
        <f t="shared" si="201"/>
        <v>#N/A</v>
      </c>
      <c r="Z2472" t="e">
        <f t="shared" si="202"/>
        <v>#N/A</v>
      </c>
    </row>
    <row r="2473" spans="14:26" hidden="1">
      <c r="N2473" s="2" t="e">
        <f>VLOOKUP($J2473,'Material category'!B:D,2,0)</f>
        <v>#N/A</v>
      </c>
      <c r="O2473" s="123" t="e">
        <f>VLOOKUP(E2473,'Billing Type Category'!A:C,3,0)*$L2473</f>
        <v>#N/A</v>
      </c>
      <c r="P2473" s="123" t="e">
        <f>VLOOKUP($J2473,'Material category'!B:F,5,FALSE)*O2473</f>
        <v>#N/A</v>
      </c>
      <c r="Q2473" s="123" t="e">
        <f t="shared" si="198"/>
        <v>#N/A</v>
      </c>
      <c r="R2473" s="6" t="e">
        <f>VLOOKUP(E2473,'Billing Type Category'!A:C,3,0)*M2473</f>
        <v>#N/A</v>
      </c>
      <c r="S2473" s="6" t="e">
        <f>VLOOKUP($J2473,'Material category'!B:F,4,FALSE)*O2473</f>
        <v>#N/A</v>
      </c>
      <c r="T2473" s="6" t="e">
        <f t="shared" si="199"/>
        <v>#N/A</v>
      </c>
      <c r="U2473" s="6" t="e">
        <f t="shared" si="200"/>
        <v>#N/A</v>
      </c>
      <c r="V2473" s="2" t="e">
        <f>VLOOKUP($J2473,'Material category'!B:D,3,0)</f>
        <v>#N/A</v>
      </c>
      <c r="W2473" s="2" t="e">
        <f>VLOOKUP(G2473,'Cust Category'!A:C,3,0)</f>
        <v>#N/A</v>
      </c>
      <c r="X2473" s="2" t="e">
        <f>VLOOKUP(G2473,'Cust Category'!A:C,2,0)</f>
        <v>#N/A</v>
      </c>
      <c r="Y2473" s="31" t="e">
        <f t="shared" si="201"/>
        <v>#N/A</v>
      </c>
      <c r="Z2473" t="e">
        <f t="shared" si="202"/>
        <v>#N/A</v>
      </c>
    </row>
    <row r="2474" spans="14:26" hidden="1">
      <c r="N2474" s="2" t="e">
        <f>VLOOKUP($J2474,'Material category'!B:D,2,0)</f>
        <v>#N/A</v>
      </c>
      <c r="O2474" s="123" t="e">
        <f>VLOOKUP(E2474,'Billing Type Category'!A:C,3,0)*$L2474</f>
        <v>#N/A</v>
      </c>
      <c r="P2474" s="123" t="e">
        <f>VLOOKUP($J2474,'Material category'!B:F,5,FALSE)*O2474</f>
        <v>#N/A</v>
      </c>
      <c r="Q2474" s="123" t="e">
        <f t="shared" si="198"/>
        <v>#N/A</v>
      </c>
      <c r="R2474" s="6" t="e">
        <f>VLOOKUP(E2474,'Billing Type Category'!A:C,3,0)*M2474</f>
        <v>#N/A</v>
      </c>
      <c r="S2474" s="6" t="e">
        <f>VLOOKUP($J2474,'Material category'!B:F,4,FALSE)*O2474</f>
        <v>#N/A</v>
      </c>
      <c r="T2474" s="6" t="e">
        <f t="shared" si="199"/>
        <v>#N/A</v>
      </c>
      <c r="U2474" s="6" t="e">
        <f t="shared" si="200"/>
        <v>#N/A</v>
      </c>
      <c r="V2474" s="2" t="e">
        <f>VLOOKUP($J2474,'Material category'!B:D,3,0)</f>
        <v>#N/A</v>
      </c>
      <c r="W2474" s="2" t="e">
        <f>VLOOKUP(G2474,'Cust Category'!A:C,3,0)</f>
        <v>#N/A</v>
      </c>
      <c r="X2474" s="2" t="e">
        <f>VLOOKUP(G2474,'Cust Category'!A:C,2,0)</f>
        <v>#N/A</v>
      </c>
      <c r="Y2474" s="31" t="e">
        <f t="shared" si="201"/>
        <v>#N/A</v>
      </c>
      <c r="Z2474" t="e">
        <f t="shared" si="202"/>
        <v>#N/A</v>
      </c>
    </row>
    <row r="2475" spans="14:26" hidden="1">
      <c r="N2475" s="2" t="e">
        <f>VLOOKUP($J2475,'Material category'!B:D,2,0)</f>
        <v>#N/A</v>
      </c>
      <c r="O2475" s="123" t="e">
        <f>VLOOKUP(E2475,'Billing Type Category'!A:C,3,0)*$L2475</f>
        <v>#N/A</v>
      </c>
      <c r="P2475" s="123" t="e">
        <f>VLOOKUP($J2475,'Material category'!B:F,5,FALSE)*O2475</f>
        <v>#N/A</v>
      </c>
      <c r="Q2475" s="123" t="e">
        <f t="shared" si="198"/>
        <v>#N/A</v>
      </c>
      <c r="R2475" s="6" t="e">
        <f>VLOOKUP(E2475,'Billing Type Category'!A:C,3,0)*M2475</f>
        <v>#N/A</v>
      </c>
      <c r="S2475" s="6" t="e">
        <f>VLOOKUP($J2475,'Material category'!B:F,4,FALSE)*O2475</f>
        <v>#N/A</v>
      </c>
      <c r="T2475" s="6" t="e">
        <f t="shared" si="199"/>
        <v>#N/A</v>
      </c>
      <c r="U2475" s="6" t="e">
        <f t="shared" si="200"/>
        <v>#N/A</v>
      </c>
      <c r="V2475" s="2" t="e">
        <f>VLOOKUP($J2475,'Material category'!B:D,3,0)</f>
        <v>#N/A</v>
      </c>
      <c r="W2475" s="2" t="e">
        <f>VLOOKUP(G2475,'Cust Category'!A:C,3,0)</f>
        <v>#N/A</v>
      </c>
      <c r="X2475" s="2" t="e">
        <f>VLOOKUP(G2475,'Cust Category'!A:C,2,0)</f>
        <v>#N/A</v>
      </c>
      <c r="Y2475" s="31" t="e">
        <f t="shared" si="201"/>
        <v>#N/A</v>
      </c>
      <c r="Z2475" t="e">
        <f t="shared" si="202"/>
        <v>#N/A</v>
      </c>
    </row>
    <row r="2476" spans="14:26" hidden="1">
      <c r="N2476" s="2" t="e">
        <f>VLOOKUP($J2476,'Material category'!B:D,2,0)</f>
        <v>#N/A</v>
      </c>
      <c r="O2476" s="123" t="e">
        <f>VLOOKUP(E2476,'Billing Type Category'!A:C,3,0)*$L2476</f>
        <v>#N/A</v>
      </c>
      <c r="P2476" s="123" t="e">
        <f>VLOOKUP($J2476,'Material category'!B:F,5,FALSE)*O2476</f>
        <v>#N/A</v>
      </c>
      <c r="Q2476" s="123" t="e">
        <f t="shared" si="198"/>
        <v>#N/A</v>
      </c>
      <c r="R2476" s="6" t="e">
        <f>VLOOKUP(E2476,'Billing Type Category'!A:C,3,0)*M2476</f>
        <v>#N/A</v>
      </c>
      <c r="S2476" s="6" t="e">
        <f>VLOOKUP($J2476,'Material category'!B:F,4,FALSE)*O2476</f>
        <v>#N/A</v>
      </c>
      <c r="T2476" s="6" t="e">
        <f t="shared" si="199"/>
        <v>#N/A</v>
      </c>
      <c r="U2476" s="6" t="e">
        <f t="shared" si="200"/>
        <v>#N/A</v>
      </c>
      <c r="V2476" s="2" t="e">
        <f>VLOOKUP($J2476,'Material category'!B:D,3,0)</f>
        <v>#N/A</v>
      </c>
      <c r="W2476" s="2" t="e">
        <f>VLOOKUP(G2476,'Cust Category'!A:C,3,0)</f>
        <v>#N/A</v>
      </c>
      <c r="X2476" s="2" t="e">
        <f>VLOOKUP(G2476,'Cust Category'!A:C,2,0)</f>
        <v>#N/A</v>
      </c>
      <c r="Y2476" s="31" t="e">
        <f t="shared" si="201"/>
        <v>#N/A</v>
      </c>
      <c r="Z2476" t="e">
        <f t="shared" si="202"/>
        <v>#N/A</v>
      </c>
    </row>
    <row r="2477" spans="14:26" hidden="1">
      <c r="N2477" s="2" t="e">
        <f>VLOOKUP($J2477,'Material category'!B:D,2,0)</f>
        <v>#N/A</v>
      </c>
      <c r="O2477" s="123" t="e">
        <f>VLOOKUP(E2477,'Billing Type Category'!A:C,3,0)*$L2477</f>
        <v>#N/A</v>
      </c>
      <c r="P2477" s="123" t="e">
        <f>VLOOKUP($J2477,'Material category'!B:F,5,FALSE)*O2477</f>
        <v>#N/A</v>
      </c>
      <c r="Q2477" s="123" t="e">
        <f t="shared" si="198"/>
        <v>#N/A</v>
      </c>
      <c r="R2477" s="6" t="e">
        <f>VLOOKUP(E2477,'Billing Type Category'!A:C,3,0)*M2477</f>
        <v>#N/A</v>
      </c>
      <c r="S2477" s="6" t="e">
        <f>VLOOKUP($J2477,'Material category'!B:F,4,FALSE)*O2477</f>
        <v>#N/A</v>
      </c>
      <c r="T2477" s="6" t="e">
        <f t="shared" si="199"/>
        <v>#N/A</v>
      </c>
      <c r="U2477" s="6" t="e">
        <f t="shared" si="200"/>
        <v>#N/A</v>
      </c>
      <c r="V2477" s="2" t="e">
        <f>VLOOKUP($J2477,'Material category'!B:D,3,0)</f>
        <v>#N/A</v>
      </c>
      <c r="W2477" s="2" t="e">
        <f>VLOOKUP(G2477,'Cust Category'!A:C,3,0)</f>
        <v>#N/A</v>
      </c>
      <c r="X2477" s="2" t="e">
        <f>VLOOKUP(G2477,'Cust Category'!A:C,2,0)</f>
        <v>#N/A</v>
      </c>
      <c r="Y2477" s="31" t="e">
        <f t="shared" si="201"/>
        <v>#N/A</v>
      </c>
      <c r="Z2477" t="e">
        <f t="shared" si="202"/>
        <v>#N/A</v>
      </c>
    </row>
    <row r="2478" spans="14:26" hidden="1">
      <c r="N2478" s="2" t="e">
        <f>VLOOKUP($J2478,'Material category'!B:D,2,0)</f>
        <v>#N/A</v>
      </c>
      <c r="O2478" s="123" t="e">
        <f>VLOOKUP(E2478,'Billing Type Category'!A:C,3,0)*$L2478</f>
        <v>#N/A</v>
      </c>
      <c r="P2478" s="123" t="e">
        <f>VLOOKUP($J2478,'Material category'!B:F,5,FALSE)*O2478</f>
        <v>#N/A</v>
      </c>
      <c r="Q2478" s="123" t="e">
        <f t="shared" si="198"/>
        <v>#N/A</v>
      </c>
      <c r="R2478" s="6" t="e">
        <f>VLOOKUP(E2478,'Billing Type Category'!A:C,3,0)*M2478</f>
        <v>#N/A</v>
      </c>
      <c r="S2478" s="6" t="e">
        <f>VLOOKUP($J2478,'Material category'!B:F,4,FALSE)*O2478</f>
        <v>#N/A</v>
      </c>
      <c r="T2478" s="6" t="e">
        <f t="shared" si="199"/>
        <v>#N/A</v>
      </c>
      <c r="U2478" s="6" t="e">
        <f t="shared" si="200"/>
        <v>#N/A</v>
      </c>
      <c r="V2478" s="2" t="e">
        <f>VLOOKUP($J2478,'Material category'!B:D,3,0)</f>
        <v>#N/A</v>
      </c>
      <c r="W2478" s="2" t="e">
        <f>VLOOKUP(G2478,'Cust Category'!A:C,3,0)</f>
        <v>#N/A</v>
      </c>
      <c r="X2478" s="2" t="e">
        <f>VLOOKUP(G2478,'Cust Category'!A:C,2,0)</f>
        <v>#N/A</v>
      </c>
      <c r="Y2478" s="31" t="e">
        <f t="shared" si="201"/>
        <v>#N/A</v>
      </c>
      <c r="Z2478" t="e">
        <f t="shared" si="202"/>
        <v>#N/A</v>
      </c>
    </row>
    <row r="2479" spans="14:26" hidden="1">
      <c r="N2479" s="2" t="e">
        <f>VLOOKUP($J2479,'Material category'!B:D,2,0)</f>
        <v>#N/A</v>
      </c>
      <c r="O2479" s="123" t="e">
        <f>VLOOKUP(E2479,'Billing Type Category'!A:C,3,0)*$L2479</f>
        <v>#N/A</v>
      </c>
      <c r="P2479" s="123" t="e">
        <f>VLOOKUP($J2479,'Material category'!B:F,5,FALSE)*O2479</f>
        <v>#N/A</v>
      </c>
      <c r="Q2479" s="123" t="e">
        <f t="shared" si="198"/>
        <v>#N/A</v>
      </c>
      <c r="R2479" s="6" t="e">
        <f>VLOOKUP(E2479,'Billing Type Category'!A:C,3,0)*M2479</f>
        <v>#N/A</v>
      </c>
      <c r="S2479" s="6" t="e">
        <f>VLOOKUP($J2479,'Material category'!B:F,4,FALSE)*O2479</f>
        <v>#N/A</v>
      </c>
      <c r="T2479" s="6" t="e">
        <f t="shared" si="199"/>
        <v>#N/A</v>
      </c>
      <c r="U2479" s="6" t="e">
        <f t="shared" si="200"/>
        <v>#N/A</v>
      </c>
      <c r="V2479" s="2" t="e">
        <f>VLOOKUP($J2479,'Material category'!B:D,3,0)</f>
        <v>#N/A</v>
      </c>
      <c r="W2479" s="2" t="e">
        <f>VLOOKUP(G2479,'Cust Category'!A:C,3,0)</f>
        <v>#N/A</v>
      </c>
      <c r="X2479" s="2" t="e">
        <f>VLOOKUP(G2479,'Cust Category'!A:C,2,0)</f>
        <v>#N/A</v>
      </c>
      <c r="Y2479" s="31" t="e">
        <f t="shared" si="201"/>
        <v>#N/A</v>
      </c>
      <c r="Z2479" t="e">
        <f t="shared" si="202"/>
        <v>#N/A</v>
      </c>
    </row>
    <row r="2480" spans="14:26" hidden="1">
      <c r="N2480" s="2" t="e">
        <f>VLOOKUP($J2480,'Material category'!B:D,2,0)</f>
        <v>#N/A</v>
      </c>
      <c r="O2480" s="123" t="e">
        <f>VLOOKUP(E2480,'Billing Type Category'!A:C,3,0)*$L2480</f>
        <v>#N/A</v>
      </c>
      <c r="P2480" s="123" t="e">
        <f>VLOOKUP($J2480,'Material category'!B:F,5,FALSE)*O2480</f>
        <v>#N/A</v>
      </c>
      <c r="Q2480" s="123" t="e">
        <f t="shared" si="198"/>
        <v>#N/A</v>
      </c>
      <c r="R2480" s="6" t="e">
        <f>VLOOKUP(E2480,'Billing Type Category'!A:C,3,0)*M2480</f>
        <v>#N/A</v>
      </c>
      <c r="S2480" s="6" t="e">
        <f>VLOOKUP($J2480,'Material category'!B:F,4,FALSE)*O2480</f>
        <v>#N/A</v>
      </c>
      <c r="T2480" s="6" t="e">
        <f t="shared" si="199"/>
        <v>#N/A</v>
      </c>
      <c r="U2480" s="6" t="e">
        <f t="shared" si="200"/>
        <v>#N/A</v>
      </c>
      <c r="V2480" s="2" t="e">
        <f>VLOOKUP($J2480,'Material category'!B:D,3,0)</f>
        <v>#N/A</v>
      </c>
      <c r="W2480" s="2" t="e">
        <f>VLOOKUP(G2480,'Cust Category'!A:C,3,0)</f>
        <v>#N/A</v>
      </c>
      <c r="X2480" s="2" t="e">
        <f>VLOOKUP(G2480,'Cust Category'!A:C,2,0)</f>
        <v>#N/A</v>
      </c>
      <c r="Y2480" s="31" t="e">
        <f t="shared" si="201"/>
        <v>#N/A</v>
      </c>
      <c r="Z2480" t="e">
        <f t="shared" si="202"/>
        <v>#N/A</v>
      </c>
    </row>
    <row r="2481" spans="14:26" hidden="1">
      <c r="N2481" s="2" t="e">
        <f>VLOOKUP($J2481,'Material category'!B:D,2,0)</f>
        <v>#N/A</v>
      </c>
      <c r="O2481" s="123" t="e">
        <f>VLOOKUP(E2481,'Billing Type Category'!A:C,3,0)*$L2481</f>
        <v>#N/A</v>
      </c>
      <c r="P2481" s="123" t="e">
        <f>VLOOKUP($J2481,'Material category'!B:F,5,FALSE)*O2481</f>
        <v>#N/A</v>
      </c>
      <c r="Q2481" s="123" t="e">
        <f t="shared" si="198"/>
        <v>#N/A</v>
      </c>
      <c r="R2481" s="6" t="e">
        <f>VLOOKUP(E2481,'Billing Type Category'!A:C,3,0)*M2481</f>
        <v>#N/A</v>
      </c>
      <c r="S2481" s="6" t="e">
        <f>VLOOKUP($J2481,'Material category'!B:F,4,FALSE)*O2481</f>
        <v>#N/A</v>
      </c>
      <c r="T2481" s="6" t="e">
        <f t="shared" si="199"/>
        <v>#N/A</v>
      </c>
      <c r="U2481" s="6" t="e">
        <f t="shared" si="200"/>
        <v>#N/A</v>
      </c>
      <c r="V2481" s="2" t="e">
        <f>VLOOKUP($J2481,'Material category'!B:D,3,0)</f>
        <v>#N/A</v>
      </c>
      <c r="W2481" s="2" t="e">
        <f>VLOOKUP(G2481,'Cust Category'!A:C,3,0)</f>
        <v>#N/A</v>
      </c>
      <c r="X2481" s="2" t="e">
        <f>VLOOKUP(G2481,'Cust Category'!A:C,2,0)</f>
        <v>#N/A</v>
      </c>
      <c r="Y2481" s="31" t="e">
        <f t="shared" si="201"/>
        <v>#N/A</v>
      </c>
      <c r="Z2481" t="e">
        <f t="shared" si="202"/>
        <v>#N/A</v>
      </c>
    </row>
    <row r="2482" spans="14:26" hidden="1">
      <c r="N2482" s="2" t="e">
        <f>VLOOKUP($J2482,'Material category'!B:D,2,0)</f>
        <v>#N/A</v>
      </c>
      <c r="O2482" s="123" t="e">
        <f>VLOOKUP(E2482,'Billing Type Category'!A:C,3,0)*$L2482</f>
        <v>#N/A</v>
      </c>
      <c r="P2482" s="123" t="e">
        <f>VLOOKUP($J2482,'Material category'!B:F,5,FALSE)*O2482</f>
        <v>#N/A</v>
      </c>
      <c r="Q2482" s="123" t="e">
        <f t="shared" si="198"/>
        <v>#N/A</v>
      </c>
      <c r="R2482" s="6" t="e">
        <f>VLOOKUP(E2482,'Billing Type Category'!A:C,3,0)*M2482</f>
        <v>#N/A</v>
      </c>
      <c r="S2482" s="6" t="e">
        <f>VLOOKUP($J2482,'Material category'!B:F,4,FALSE)*O2482</f>
        <v>#N/A</v>
      </c>
      <c r="T2482" s="6" t="e">
        <f t="shared" si="199"/>
        <v>#N/A</v>
      </c>
      <c r="U2482" s="6" t="e">
        <f t="shared" si="200"/>
        <v>#N/A</v>
      </c>
      <c r="V2482" s="2" t="e">
        <f>VLOOKUP($J2482,'Material category'!B:D,3,0)</f>
        <v>#N/A</v>
      </c>
      <c r="W2482" s="2" t="e">
        <f>VLOOKUP(G2482,'Cust Category'!A:C,3,0)</f>
        <v>#N/A</v>
      </c>
      <c r="X2482" s="2" t="e">
        <f>VLOOKUP(G2482,'Cust Category'!A:C,2,0)</f>
        <v>#N/A</v>
      </c>
      <c r="Y2482" s="31" t="e">
        <f t="shared" si="201"/>
        <v>#N/A</v>
      </c>
      <c r="Z2482" t="e">
        <f t="shared" si="202"/>
        <v>#N/A</v>
      </c>
    </row>
    <row r="2483" spans="14:26" hidden="1">
      <c r="N2483" s="2" t="e">
        <f>VLOOKUP($J2483,'Material category'!B:D,2,0)</f>
        <v>#N/A</v>
      </c>
      <c r="O2483" s="123" t="e">
        <f>VLOOKUP(E2483,'Billing Type Category'!A:C,3,0)*$L2483</f>
        <v>#N/A</v>
      </c>
      <c r="P2483" s="123" t="e">
        <f>VLOOKUP($J2483,'Material category'!B:F,5,FALSE)*O2483</f>
        <v>#N/A</v>
      </c>
      <c r="Q2483" s="123" t="e">
        <f t="shared" si="198"/>
        <v>#N/A</v>
      </c>
      <c r="R2483" s="6" t="e">
        <f>VLOOKUP(E2483,'Billing Type Category'!A:C,3,0)*M2483</f>
        <v>#N/A</v>
      </c>
      <c r="S2483" s="6" t="e">
        <f>VLOOKUP($J2483,'Material category'!B:F,4,FALSE)*O2483</f>
        <v>#N/A</v>
      </c>
      <c r="T2483" s="6" t="e">
        <f t="shared" si="199"/>
        <v>#N/A</v>
      </c>
      <c r="U2483" s="6" t="e">
        <f t="shared" si="200"/>
        <v>#N/A</v>
      </c>
      <c r="V2483" s="2" t="e">
        <f>VLOOKUP($J2483,'Material category'!B:D,3,0)</f>
        <v>#N/A</v>
      </c>
      <c r="W2483" s="2" t="e">
        <f>VLOOKUP(G2483,'Cust Category'!A:C,3,0)</f>
        <v>#N/A</v>
      </c>
      <c r="X2483" s="2" t="e">
        <f>VLOOKUP(G2483,'Cust Category'!A:C,2,0)</f>
        <v>#N/A</v>
      </c>
      <c r="Y2483" s="31" t="e">
        <f t="shared" si="201"/>
        <v>#N/A</v>
      </c>
      <c r="Z2483" t="e">
        <f t="shared" si="202"/>
        <v>#N/A</v>
      </c>
    </row>
    <row r="2484" spans="14:26" hidden="1">
      <c r="N2484" s="2" t="e">
        <f>VLOOKUP($J2484,'Material category'!B:D,2,0)</f>
        <v>#N/A</v>
      </c>
      <c r="O2484" s="123" t="e">
        <f>VLOOKUP(E2484,'Billing Type Category'!A:C,3,0)*$L2484</f>
        <v>#N/A</v>
      </c>
      <c r="P2484" s="123" t="e">
        <f>VLOOKUP($J2484,'Material category'!B:F,5,FALSE)*O2484</f>
        <v>#N/A</v>
      </c>
      <c r="Q2484" s="123" t="e">
        <f t="shared" si="198"/>
        <v>#N/A</v>
      </c>
      <c r="R2484" s="6" t="e">
        <f>VLOOKUP(E2484,'Billing Type Category'!A:C,3,0)*M2484</f>
        <v>#N/A</v>
      </c>
      <c r="S2484" s="6" t="e">
        <f>VLOOKUP($J2484,'Material category'!B:F,4,FALSE)*O2484</f>
        <v>#N/A</v>
      </c>
      <c r="T2484" s="6" t="e">
        <f t="shared" si="199"/>
        <v>#N/A</v>
      </c>
      <c r="U2484" s="6" t="e">
        <f t="shared" si="200"/>
        <v>#N/A</v>
      </c>
      <c r="V2484" s="2" t="e">
        <f>VLOOKUP($J2484,'Material category'!B:D,3,0)</f>
        <v>#N/A</v>
      </c>
      <c r="W2484" s="2" t="e">
        <f>VLOOKUP(G2484,'Cust Category'!A:C,3,0)</f>
        <v>#N/A</v>
      </c>
      <c r="X2484" s="2" t="e">
        <f>VLOOKUP(G2484,'Cust Category'!A:C,2,0)</f>
        <v>#N/A</v>
      </c>
      <c r="Y2484" s="31" t="e">
        <f t="shared" si="201"/>
        <v>#N/A</v>
      </c>
      <c r="Z2484" t="e">
        <f t="shared" si="202"/>
        <v>#N/A</v>
      </c>
    </row>
    <row r="2485" spans="14:26" hidden="1">
      <c r="N2485" s="2" t="e">
        <f>VLOOKUP($J2485,'Material category'!B:D,2,0)</f>
        <v>#N/A</v>
      </c>
      <c r="O2485" s="123" t="e">
        <f>VLOOKUP(E2485,'Billing Type Category'!A:C,3,0)*$L2485</f>
        <v>#N/A</v>
      </c>
      <c r="P2485" s="123" t="e">
        <f>VLOOKUP($J2485,'Material category'!B:F,5,FALSE)*O2485</f>
        <v>#N/A</v>
      </c>
      <c r="Q2485" s="123" t="e">
        <f t="shared" si="198"/>
        <v>#N/A</v>
      </c>
      <c r="R2485" s="6" t="e">
        <f>VLOOKUP(E2485,'Billing Type Category'!A:C,3,0)*M2485</f>
        <v>#N/A</v>
      </c>
      <c r="S2485" s="6" t="e">
        <f>VLOOKUP($J2485,'Material category'!B:F,4,FALSE)*O2485</f>
        <v>#N/A</v>
      </c>
      <c r="T2485" s="6" t="e">
        <f t="shared" si="199"/>
        <v>#N/A</v>
      </c>
      <c r="U2485" s="6" t="e">
        <f t="shared" si="200"/>
        <v>#N/A</v>
      </c>
      <c r="V2485" s="2" t="e">
        <f>VLOOKUP($J2485,'Material category'!B:D,3,0)</f>
        <v>#N/A</v>
      </c>
      <c r="W2485" s="2" t="e">
        <f>VLOOKUP(G2485,'Cust Category'!A:C,3,0)</f>
        <v>#N/A</v>
      </c>
      <c r="X2485" s="2" t="e">
        <f>VLOOKUP(G2485,'Cust Category'!A:C,2,0)</f>
        <v>#N/A</v>
      </c>
      <c r="Y2485" s="31" t="e">
        <f t="shared" si="201"/>
        <v>#N/A</v>
      </c>
      <c r="Z2485" t="e">
        <f t="shared" si="202"/>
        <v>#N/A</v>
      </c>
    </row>
    <row r="2486" spans="14:26" hidden="1">
      <c r="N2486" s="2" t="e">
        <f>VLOOKUP($J2486,'Material category'!B:D,2,0)</f>
        <v>#N/A</v>
      </c>
      <c r="O2486" s="123" t="e">
        <f>VLOOKUP(E2486,'Billing Type Category'!A:C,3,0)*$L2486</f>
        <v>#N/A</v>
      </c>
      <c r="P2486" s="123" t="e">
        <f>VLOOKUP($J2486,'Material category'!B:F,5,FALSE)*O2486</f>
        <v>#N/A</v>
      </c>
      <c r="Q2486" s="123" t="e">
        <f t="shared" si="198"/>
        <v>#N/A</v>
      </c>
      <c r="R2486" s="6" t="e">
        <f>VLOOKUP(E2486,'Billing Type Category'!A:C,3,0)*M2486</f>
        <v>#N/A</v>
      </c>
      <c r="S2486" s="6" t="e">
        <f>VLOOKUP($J2486,'Material category'!B:F,4,FALSE)*O2486</f>
        <v>#N/A</v>
      </c>
      <c r="T2486" s="6" t="e">
        <f t="shared" si="199"/>
        <v>#N/A</v>
      </c>
      <c r="U2486" s="6" t="e">
        <f t="shared" si="200"/>
        <v>#N/A</v>
      </c>
      <c r="V2486" s="2" t="e">
        <f>VLOOKUP($J2486,'Material category'!B:D,3,0)</f>
        <v>#N/A</v>
      </c>
      <c r="W2486" s="2" t="e">
        <f>VLOOKUP(G2486,'Cust Category'!A:C,3,0)</f>
        <v>#N/A</v>
      </c>
      <c r="X2486" s="2" t="e">
        <f>VLOOKUP(G2486,'Cust Category'!A:C,2,0)</f>
        <v>#N/A</v>
      </c>
      <c r="Y2486" s="31" t="e">
        <f t="shared" si="201"/>
        <v>#N/A</v>
      </c>
      <c r="Z2486" t="e">
        <f t="shared" si="202"/>
        <v>#N/A</v>
      </c>
    </row>
    <row r="2487" spans="14:26" hidden="1">
      <c r="N2487" s="2" t="e">
        <f>VLOOKUP($J2487,'Material category'!B:D,2,0)</f>
        <v>#N/A</v>
      </c>
      <c r="O2487" s="123" t="e">
        <f>VLOOKUP(E2487,'Billing Type Category'!A:C,3,0)*$L2487</f>
        <v>#N/A</v>
      </c>
      <c r="P2487" s="123" t="e">
        <f>VLOOKUP($J2487,'Material category'!B:F,5,FALSE)*O2487</f>
        <v>#N/A</v>
      </c>
      <c r="Q2487" s="123" t="e">
        <f t="shared" si="198"/>
        <v>#N/A</v>
      </c>
      <c r="R2487" s="6" t="e">
        <f>VLOOKUP(E2487,'Billing Type Category'!A:C,3,0)*M2487</f>
        <v>#N/A</v>
      </c>
      <c r="S2487" s="6" t="e">
        <f>VLOOKUP($J2487,'Material category'!B:F,4,FALSE)*O2487</f>
        <v>#N/A</v>
      </c>
      <c r="T2487" s="6" t="e">
        <f t="shared" si="199"/>
        <v>#N/A</v>
      </c>
      <c r="U2487" s="6" t="e">
        <f t="shared" si="200"/>
        <v>#N/A</v>
      </c>
      <c r="V2487" s="2" t="e">
        <f>VLOOKUP($J2487,'Material category'!B:D,3,0)</f>
        <v>#N/A</v>
      </c>
      <c r="W2487" s="2" t="e">
        <f>VLOOKUP(G2487,'Cust Category'!A:C,3,0)</f>
        <v>#N/A</v>
      </c>
      <c r="X2487" s="2" t="e">
        <f>VLOOKUP(G2487,'Cust Category'!A:C,2,0)</f>
        <v>#N/A</v>
      </c>
      <c r="Y2487" s="31" t="e">
        <f t="shared" si="201"/>
        <v>#N/A</v>
      </c>
      <c r="Z2487" t="e">
        <f t="shared" si="202"/>
        <v>#N/A</v>
      </c>
    </row>
    <row r="2488" spans="14:26" hidden="1">
      <c r="N2488" s="2" t="e">
        <f>VLOOKUP($J2488,'Material category'!B:D,2,0)</f>
        <v>#N/A</v>
      </c>
      <c r="O2488" s="123" t="e">
        <f>VLOOKUP(E2488,'Billing Type Category'!A:C,3,0)*$L2488</f>
        <v>#N/A</v>
      </c>
      <c r="P2488" s="123" t="e">
        <f>VLOOKUP($J2488,'Material category'!B:F,5,FALSE)*O2488</f>
        <v>#N/A</v>
      </c>
      <c r="Q2488" s="123" t="e">
        <f t="shared" si="198"/>
        <v>#N/A</v>
      </c>
      <c r="R2488" s="6" t="e">
        <f>VLOOKUP(E2488,'Billing Type Category'!A:C,3,0)*M2488</f>
        <v>#N/A</v>
      </c>
      <c r="S2488" s="6" t="e">
        <f>VLOOKUP($J2488,'Material category'!B:F,4,FALSE)*O2488</f>
        <v>#N/A</v>
      </c>
      <c r="T2488" s="6" t="e">
        <f t="shared" si="199"/>
        <v>#N/A</v>
      </c>
      <c r="U2488" s="6" t="e">
        <f t="shared" si="200"/>
        <v>#N/A</v>
      </c>
      <c r="V2488" s="2" t="e">
        <f>VLOOKUP($J2488,'Material category'!B:D,3,0)</f>
        <v>#N/A</v>
      </c>
      <c r="W2488" s="2" t="e">
        <f>VLOOKUP(G2488,'Cust Category'!A:C,3,0)</f>
        <v>#N/A</v>
      </c>
      <c r="X2488" s="2" t="e">
        <f>VLOOKUP(G2488,'Cust Category'!A:C,2,0)</f>
        <v>#N/A</v>
      </c>
      <c r="Y2488" s="31" t="e">
        <f t="shared" si="201"/>
        <v>#N/A</v>
      </c>
      <c r="Z2488" t="e">
        <f t="shared" si="202"/>
        <v>#N/A</v>
      </c>
    </row>
    <row r="2489" spans="14:26" hidden="1">
      <c r="N2489" s="2" t="e">
        <f>VLOOKUP($J2489,'Material category'!B:D,2,0)</f>
        <v>#N/A</v>
      </c>
      <c r="O2489" s="123" t="e">
        <f>VLOOKUP(E2489,'Billing Type Category'!A:C,3,0)*$L2489</f>
        <v>#N/A</v>
      </c>
      <c r="P2489" s="123" t="e">
        <f>VLOOKUP($J2489,'Material category'!B:F,5,FALSE)*O2489</f>
        <v>#N/A</v>
      </c>
      <c r="Q2489" s="123" t="e">
        <f t="shared" si="198"/>
        <v>#N/A</v>
      </c>
      <c r="R2489" s="6" t="e">
        <f>VLOOKUP(E2489,'Billing Type Category'!A:C,3,0)*M2489</f>
        <v>#N/A</v>
      </c>
      <c r="S2489" s="6" t="e">
        <f>VLOOKUP($J2489,'Material category'!B:F,4,FALSE)*O2489</f>
        <v>#N/A</v>
      </c>
      <c r="T2489" s="6" t="e">
        <f t="shared" si="199"/>
        <v>#N/A</v>
      </c>
      <c r="U2489" s="6" t="e">
        <f t="shared" si="200"/>
        <v>#N/A</v>
      </c>
      <c r="V2489" s="2" t="e">
        <f>VLOOKUP($J2489,'Material category'!B:D,3,0)</f>
        <v>#N/A</v>
      </c>
      <c r="W2489" s="2" t="e">
        <f>VLOOKUP(G2489,'Cust Category'!A:C,3,0)</f>
        <v>#N/A</v>
      </c>
      <c r="X2489" s="2" t="e">
        <f>VLOOKUP(G2489,'Cust Category'!A:C,2,0)</f>
        <v>#N/A</v>
      </c>
      <c r="Y2489" s="31" t="e">
        <f t="shared" si="201"/>
        <v>#N/A</v>
      </c>
      <c r="Z2489" t="e">
        <f t="shared" si="202"/>
        <v>#N/A</v>
      </c>
    </row>
    <row r="2490" spans="14:26" hidden="1">
      <c r="N2490" s="2" t="e">
        <f>VLOOKUP($J2490,'Material category'!B:D,2,0)</f>
        <v>#N/A</v>
      </c>
      <c r="O2490" s="123" t="e">
        <f>VLOOKUP(E2490,'Billing Type Category'!A:C,3,0)*$L2490</f>
        <v>#N/A</v>
      </c>
      <c r="P2490" s="123" t="e">
        <f>VLOOKUP($J2490,'Material category'!B:F,5,FALSE)*O2490</f>
        <v>#N/A</v>
      </c>
      <c r="Q2490" s="123" t="e">
        <f t="shared" si="198"/>
        <v>#N/A</v>
      </c>
      <c r="R2490" s="6" t="e">
        <f>VLOOKUP(E2490,'Billing Type Category'!A:C,3,0)*M2490</f>
        <v>#N/A</v>
      </c>
      <c r="S2490" s="6" t="e">
        <f>VLOOKUP($J2490,'Material category'!B:F,4,FALSE)*O2490</f>
        <v>#N/A</v>
      </c>
      <c r="T2490" s="6" t="e">
        <f t="shared" si="199"/>
        <v>#N/A</v>
      </c>
      <c r="U2490" s="6" t="e">
        <f t="shared" si="200"/>
        <v>#N/A</v>
      </c>
      <c r="V2490" s="2" t="e">
        <f>VLOOKUP($J2490,'Material category'!B:D,3,0)</f>
        <v>#N/A</v>
      </c>
      <c r="W2490" s="2" t="e">
        <f>VLOOKUP(G2490,'Cust Category'!A:C,3,0)</f>
        <v>#N/A</v>
      </c>
      <c r="X2490" s="2" t="e">
        <f>VLOOKUP(G2490,'Cust Category'!A:C,2,0)</f>
        <v>#N/A</v>
      </c>
      <c r="Y2490" s="31" t="e">
        <f t="shared" si="201"/>
        <v>#N/A</v>
      </c>
      <c r="Z2490" t="e">
        <f t="shared" si="202"/>
        <v>#N/A</v>
      </c>
    </row>
    <row r="2491" spans="14:26" hidden="1">
      <c r="N2491" s="2" t="e">
        <f>VLOOKUP($J2491,'Material category'!B:D,2,0)</f>
        <v>#N/A</v>
      </c>
      <c r="O2491" s="123" t="e">
        <f>VLOOKUP(E2491,'Billing Type Category'!A:C,3,0)*$L2491</f>
        <v>#N/A</v>
      </c>
      <c r="P2491" s="123" t="e">
        <f>VLOOKUP($J2491,'Material category'!B:F,5,FALSE)*O2491</f>
        <v>#N/A</v>
      </c>
      <c r="Q2491" s="123" t="e">
        <f t="shared" si="198"/>
        <v>#N/A</v>
      </c>
      <c r="R2491" s="6" t="e">
        <f>VLOOKUP(E2491,'Billing Type Category'!A:C,3,0)*M2491</f>
        <v>#N/A</v>
      </c>
      <c r="S2491" s="6" t="e">
        <f>VLOOKUP($J2491,'Material category'!B:F,4,FALSE)*O2491</f>
        <v>#N/A</v>
      </c>
      <c r="T2491" s="6" t="e">
        <f t="shared" si="199"/>
        <v>#N/A</v>
      </c>
      <c r="U2491" s="6" t="e">
        <f t="shared" si="200"/>
        <v>#N/A</v>
      </c>
      <c r="V2491" s="2" t="e">
        <f>VLOOKUP($J2491,'Material category'!B:D,3,0)</f>
        <v>#N/A</v>
      </c>
      <c r="W2491" s="2" t="e">
        <f>VLOOKUP(G2491,'Cust Category'!A:C,3,0)</f>
        <v>#N/A</v>
      </c>
      <c r="X2491" s="2" t="e">
        <f>VLOOKUP(G2491,'Cust Category'!A:C,2,0)</f>
        <v>#N/A</v>
      </c>
      <c r="Y2491" s="31" t="e">
        <f t="shared" si="201"/>
        <v>#N/A</v>
      </c>
      <c r="Z2491" t="e">
        <f t="shared" si="202"/>
        <v>#N/A</v>
      </c>
    </row>
    <row r="2492" spans="14:26" hidden="1">
      <c r="N2492" s="2" t="e">
        <f>VLOOKUP($J2492,'Material category'!B:D,2,0)</f>
        <v>#N/A</v>
      </c>
      <c r="O2492" s="123" t="e">
        <f>VLOOKUP(E2492,'Billing Type Category'!A:C,3,0)*$L2492</f>
        <v>#N/A</v>
      </c>
      <c r="P2492" s="123" t="e">
        <f>VLOOKUP($J2492,'Material category'!B:F,5,FALSE)*O2492</f>
        <v>#N/A</v>
      </c>
      <c r="Q2492" s="123" t="e">
        <f t="shared" si="198"/>
        <v>#N/A</v>
      </c>
      <c r="R2492" s="6" t="e">
        <f>VLOOKUP(E2492,'Billing Type Category'!A:C,3,0)*M2492</f>
        <v>#N/A</v>
      </c>
      <c r="S2492" s="6" t="e">
        <f>VLOOKUP($J2492,'Material category'!B:F,4,FALSE)*O2492</f>
        <v>#N/A</v>
      </c>
      <c r="T2492" s="6" t="e">
        <f t="shared" si="199"/>
        <v>#N/A</v>
      </c>
      <c r="U2492" s="6" t="e">
        <f t="shared" si="200"/>
        <v>#N/A</v>
      </c>
      <c r="V2492" s="2" t="e">
        <f>VLOOKUP($J2492,'Material category'!B:D,3,0)</f>
        <v>#N/A</v>
      </c>
      <c r="W2492" s="2" t="e">
        <f>VLOOKUP(G2492,'Cust Category'!A:C,3,0)</f>
        <v>#N/A</v>
      </c>
      <c r="X2492" s="2" t="e">
        <f>VLOOKUP(G2492,'Cust Category'!A:C,2,0)</f>
        <v>#N/A</v>
      </c>
      <c r="Y2492" s="31" t="e">
        <f t="shared" si="201"/>
        <v>#N/A</v>
      </c>
      <c r="Z2492" t="e">
        <f t="shared" si="202"/>
        <v>#N/A</v>
      </c>
    </row>
    <row r="2493" spans="14:26" hidden="1">
      <c r="N2493" s="2" t="e">
        <f>VLOOKUP($J2493,'Material category'!B:D,2,0)</f>
        <v>#N/A</v>
      </c>
      <c r="O2493" s="123" t="e">
        <f>VLOOKUP(E2493,'Billing Type Category'!A:C,3,0)*$L2493</f>
        <v>#N/A</v>
      </c>
      <c r="P2493" s="123" t="e">
        <f>VLOOKUP($J2493,'Material category'!B:F,5,FALSE)*O2493</f>
        <v>#N/A</v>
      </c>
      <c r="Q2493" s="123" t="e">
        <f t="shared" si="198"/>
        <v>#N/A</v>
      </c>
      <c r="R2493" s="6" t="e">
        <f>VLOOKUP(E2493,'Billing Type Category'!A:C,3,0)*M2493</f>
        <v>#N/A</v>
      </c>
      <c r="S2493" s="6" t="e">
        <f>VLOOKUP($J2493,'Material category'!B:F,4,FALSE)*O2493</f>
        <v>#N/A</v>
      </c>
      <c r="T2493" s="6" t="e">
        <f t="shared" si="199"/>
        <v>#N/A</v>
      </c>
      <c r="U2493" s="6" t="e">
        <f t="shared" si="200"/>
        <v>#N/A</v>
      </c>
      <c r="V2493" s="2" t="e">
        <f>VLOOKUP($J2493,'Material category'!B:D,3,0)</f>
        <v>#N/A</v>
      </c>
      <c r="W2493" s="2" t="e">
        <f>VLOOKUP(G2493,'Cust Category'!A:C,3,0)</f>
        <v>#N/A</v>
      </c>
      <c r="X2493" s="2" t="e">
        <f>VLOOKUP(G2493,'Cust Category'!A:C,2,0)</f>
        <v>#N/A</v>
      </c>
      <c r="Y2493" s="31" t="e">
        <f t="shared" si="201"/>
        <v>#N/A</v>
      </c>
      <c r="Z2493" t="e">
        <f t="shared" si="202"/>
        <v>#N/A</v>
      </c>
    </row>
    <row r="2494" spans="14:26" hidden="1">
      <c r="N2494" s="2" t="e">
        <f>VLOOKUP($J2494,'Material category'!B:D,2,0)</f>
        <v>#N/A</v>
      </c>
      <c r="O2494" s="123" t="e">
        <f>VLOOKUP(E2494,'Billing Type Category'!A:C,3,0)*$L2494</f>
        <v>#N/A</v>
      </c>
      <c r="P2494" s="123" t="e">
        <f>VLOOKUP($J2494,'Material category'!B:F,5,FALSE)*O2494</f>
        <v>#N/A</v>
      </c>
      <c r="Q2494" s="123" t="e">
        <f t="shared" si="198"/>
        <v>#N/A</v>
      </c>
      <c r="R2494" s="6" t="e">
        <f>VLOOKUP(E2494,'Billing Type Category'!A:C,3,0)*M2494</f>
        <v>#N/A</v>
      </c>
      <c r="S2494" s="6" t="e">
        <f>VLOOKUP($J2494,'Material category'!B:F,4,FALSE)*O2494</f>
        <v>#N/A</v>
      </c>
      <c r="T2494" s="6" t="e">
        <f t="shared" si="199"/>
        <v>#N/A</v>
      </c>
      <c r="U2494" s="6" t="e">
        <f t="shared" si="200"/>
        <v>#N/A</v>
      </c>
      <c r="V2494" s="2" t="e">
        <f>VLOOKUP($J2494,'Material category'!B:D,3,0)</f>
        <v>#N/A</v>
      </c>
      <c r="W2494" s="2" t="e">
        <f>VLOOKUP(G2494,'Cust Category'!A:C,3,0)</f>
        <v>#N/A</v>
      </c>
      <c r="X2494" s="2" t="e">
        <f>VLOOKUP(G2494,'Cust Category'!A:C,2,0)</f>
        <v>#N/A</v>
      </c>
      <c r="Y2494" s="31" t="e">
        <f t="shared" si="201"/>
        <v>#N/A</v>
      </c>
      <c r="Z2494" t="e">
        <f t="shared" si="202"/>
        <v>#N/A</v>
      </c>
    </row>
    <row r="2495" spans="14:26" hidden="1">
      <c r="N2495" s="2" t="e">
        <f>VLOOKUP($J2495,'Material category'!B:D,2,0)</f>
        <v>#N/A</v>
      </c>
      <c r="O2495" s="123" t="e">
        <f>VLOOKUP(E2495,'Billing Type Category'!A:C,3,0)*$L2495</f>
        <v>#N/A</v>
      </c>
      <c r="P2495" s="123" t="e">
        <f>VLOOKUP($J2495,'Material category'!B:F,5,FALSE)*O2495</f>
        <v>#N/A</v>
      </c>
      <c r="Q2495" s="123" t="e">
        <f t="shared" si="198"/>
        <v>#N/A</v>
      </c>
      <c r="R2495" s="6" t="e">
        <f>VLOOKUP(E2495,'Billing Type Category'!A:C,3,0)*M2495</f>
        <v>#N/A</v>
      </c>
      <c r="S2495" s="6" t="e">
        <f>VLOOKUP($J2495,'Material category'!B:F,4,FALSE)*O2495</f>
        <v>#N/A</v>
      </c>
      <c r="T2495" s="6" t="e">
        <f t="shared" si="199"/>
        <v>#N/A</v>
      </c>
      <c r="U2495" s="6" t="e">
        <f t="shared" si="200"/>
        <v>#N/A</v>
      </c>
      <c r="V2495" s="2" t="e">
        <f>VLOOKUP($J2495,'Material category'!B:D,3,0)</f>
        <v>#N/A</v>
      </c>
      <c r="W2495" s="2" t="e">
        <f>VLOOKUP(G2495,'Cust Category'!A:C,3,0)</f>
        <v>#N/A</v>
      </c>
      <c r="X2495" s="2" t="e">
        <f>VLOOKUP(G2495,'Cust Category'!A:C,2,0)</f>
        <v>#N/A</v>
      </c>
      <c r="Y2495" s="31" t="e">
        <f t="shared" si="201"/>
        <v>#N/A</v>
      </c>
      <c r="Z2495" t="e">
        <f t="shared" si="202"/>
        <v>#N/A</v>
      </c>
    </row>
    <row r="2496" spans="14:26" hidden="1">
      <c r="N2496" s="2" t="e">
        <f>VLOOKUP($J2496,'Material category'!B:D,2,0)</f>
        <v>#N/A</v>
      </c>
      <c r="O2496" s="123" t="e">
        <f>VLOOKUP(E2496,'Billing Type Category'!A:C,3,0)*$L2496</f>
        <v>#N/A</v>
      </c>
      <c r="P2496" s="123" t="e">
        <f>VLOOKUP($J2496,'Material category'!B:F,5,FALSE)*O2496</f>
        <v>#N/A</v>
      </c>
      <c r="Q2496" s="123" t="e">
        <f t="shared" si="198"/>
        <v>#N/A</v>
      </c>
      <c r="R2496" s="6" t="e">
        <f>VLOOKUP(E2496,'Billing Type Category'!A:C,3,0)*M2496</f>
        <v>#N/A</v>
      </c>
      <c r="S2496" s="6" t="e">
        <f>VLOOKUP($J2496,'Material category'!B:F,4,FALSE)*O2496</f>
        <v>#N/A</v>
      </c>
      <c r="T2496" s="6" t="e">
        <f t="shared" si="199"/>
        <v>#N/A</v>
      </c>
      <c r="U2496" s="6" t="e">
        <f t="shared" si="200"/>
        <v>#N/A</v>
      </c>
      <c r="V2496" s="2" t="e">
        <f>VLOOKUP($J2496,'Material category'!B:D,3,0)</f>
        <v>#N/A</v>
      </c>
      <c r="W2496" s="2" t="e">
        <f>VLOOKUP(G2496,'Cust Category'!A:C,3,0)</f>
        <v>#N/A</v>
      </c>
      <c r="X2496" s="2" t="e">
        <f>VLOOKUP(G2496,'Cust Category'!A:C,2,0)</f>
        <v>#N/A</v>
      </c>
      <c r="Y2496" s="31" t="e">
        <f t="shared" si="201"/>
        <v>#N/A</v>
      </c>
      <c r="Z2496" t="e">
        <f t="shared" si="202"/>
        <v>#N/A</v>
      </c>
    </row>
    <row r="2497" spans="14:26" hidden="1">
      <c r="N2497" s="2" t="e">
        <f>VLOOKUP($J2497,'Material category'!B:D,2,0)</f>
        <v>#N/A</v>
      </c>
      <c r="O2497" s="123" t="e">
        <f>VLOOKUP(E2497,'Billing Type Category'!A:C,3,0)*$L2497</f>
        <v>#N/A</v>
      </c>
      <c r="P2497" s="123" t="e">
        <f>VLOOKUP($J2497,'Material category'!B:F,5,FALSE)*O2497</f>
        <v>#N/A</v>
      </c>
      <c r="Q2497" s="123" t="e">
        <f t="shared" si="198"/>
        <v>#N/A</v>
      </c>
      <c r="R2497" s="6" t="e">
        <f>VLOOKUP(E2497,'Billing Type Category'!A:C,3,0)*M2497</f>
        <v>#N/A</v>
      </c>
      <c r="S2497" s="6" t="e">
        <f>VLOOKUP($J2497,'Material category'!B:F,4,FALSE)*O2497</f>
        <v>#N/A</v>
      </c>
      <c r="T2497" s="6" t="e">
        <f t="shared" si="199"/>
        <v>#N/A</v>
      </c>
      <c r="U2497" s="6" t="e">
        <f t="shared" si="200"/>
        <v>#N/A</v>
      </c>
      <c r="V2497" s="2" t="e">
        <f>VLOOKUP($J2497,'Material category'!B:D,3,0)</f>
        <v>#N/A</v>
      </c>
      <c r="W2497" s="2" t="e">
        <f>VLOOKUP(G2497,'Cust Category'!A:C,3,0)</f>
        <v>#N/A</v>
      </c>
      <c r="X2497" s="2" t="e">
        <f>VLOOKUP(G2497,'Cust Category'!A:C,2,0)</f>
        <v>#N/A</v>
      </c>
      <c r="Y2497" s="31" t="e">
        <f t="shared" si="201"/>
        <v>#N/A</v>
      </c>
      <c r="Z2497" t="e">
        <f t="shared" si="202"/>
        <v>#N/A</v>
      </c>
    </row>
    <row r="2498" spans="14:26" hidden="1">
      <c r="N2498" s="2" t="e">
        <f>VLOOKUP($J2498,'Material category'!B:D,2,0)</f>
        <v>#N/A</v>
      </c>
      <c r="O2498" s="123" t="e">
        <f>VLOOKUP(E2498,'Billing Type Category'!A:C,3,0)*$L2498</f>
        <v>#N/A</v>
      </c>
      <c r="P2498" s="123" t="e">
        <f>VLOOKUP($J2498,'Material category'!B:F,5,FALSE)*O2498</f>
        <v>#N/A</v>
      </c>
      <c r="Q2498" s="123" t="e">
        <f t="shared" si="198"/>
        <v>#N/A</v>
      </c>
      <c r="R2498" s="6" t="e">
        <f>VLOOKUP(E2498,'Billing Type Category'!A:C,3,0)*M2498</f>
        <v>#N/A</v>
      </c>
      <c r="S2498" s="6" t="e">
        <f>VLOOKUP($J2498,'Material category'!B:F,4,FALSE)*O2498</f>
        <v>#N/A</v>
      </c>
      <c r="T2498" s="6" t="e">
        <f t="shared" si="199"/>
        <v>#N/A</v>
      </c>
      <c r="U2498" s="6" t="e">
        <f t="shared" si="200"/>
        <v>#N/A</v>
      </c>
      <c r="V2498" s="2" t="e">
        <f>VLOOKUP($J2498,'Material category'!B:D,3,0)</f>
        <v>#N/A</v>
      </c>
      <c r="W2498" s="2" t="e">
        <f>VLOOKUP(G2498,'Cust Category'!A:C,3,0)</f>
        <v>#N/A</v>
      </c>
      <c r="X2498" s="2" t="e">
        <f>VLOOKUP(G2498,'Cust Category'!A:C,2,0)</f>
        <v>#N/A</v>
      </c>
      <c r="Y2498" s="31" t="e">
        <f t="shared" si="201"/>
        <v>#N/A</v>
      </c>
      <c r="Z2498" t="e">
        <f t="shared" si="202"/>
        <v>#N/A</v>
      </c>
    </row>
    <row r="2499" spans="14:26" hidden="1">
      <c r="N2499" s="2" t="e">
        <f>VLOOKUP($J2499,'Material category'!B:D,2,0)</f>
        <v>#N/A</v>
      </c>
      <c r="O2499" s="123" t="e">
        <f>VLOOKUP(E2499,'Billing Type Category'!A:C,3,0)*$L2499</f>
        <v>#N/A</v>
      </c>
      <c r="P2499" s="123" t="e">
        <f>VLOOKUP($J2499,'Material category'!B:F,5,FALSE)*O2499</f>
        <v>#N/A</v>
      </c>
      <c r="Q2499" s="123" t="e">
        <f t="shared" si="198"/>
        <v>#N/A</v>
      </c>
      <c r="R2499" s="6" t="e">
        <f>VLOOKUP(E2499,'Billing Type Category'!A:C,3,0)*M2499</f>
        <v>#N/A</v>
      </c>
      <c r="S2499" s="6" t="e">
        <f>VLOOKUP($J2499,'Material category'!B:F,4,FALSE)*O2499</f>
        <v>#N/A</v>
      </c>
      <c r="T2499" s="6" t="e">
        <f t="shared" si="199"/>
        <v>#N/A</v>
      </c>
      <c r="U2499" s="6" t="e">
        <f t="shared" si="200"/>
        <v>#N/A</v>
      </c>
      <c r="V2499" s="2" t="e">
        <f>VLOOKUP($J2499,'Material category'!B:D,3,0)</f>
        <v>#N/A</v>
      </c>
      <c r="W2499" s="2" t="e">
        <f>VLOOKUP(G2499,'Cust Category'!A:C,3,0)</f>
        <v>#N/A</v>
      </c>
      <c r="X2499" s="2" t="e">
        <f>VLOOKUP(G2499,'Cust Category'!A:C,2,0)</f>
        <v>#N/A</v>
      </c>
      <c r="Y2499" s="31" t="e">
        <f t="shared" si="201"/>
        <v>#N/A</v>
      </c>
      <c r="Z2499" t="e">
        <f t="shared" si="202"/>
        <v>#N/A</v>
      </c>
    </row>
    <row r="2500" spans="14:26" hidden="1">
      <c r="N2500" s="2" t="e">
        <f>VLOOKUP($J2500,'Material category'!B:D,2,0)</f>
        <v>#N/A</v>
      </c>
      <c r="O2500" s="123" t="e">
        <f>VLOOKUP(E2500,'Billing Type Category'!A:C,3,0)*$L2500</f>
        <v>#N/A</v>
      </c>
      <c r="P2500" s="123" t="e">
        <f>VLOOKUP($J2500,'Material category'!B:F,5,FALSE)*O2500</f>
        <v>#N/A</v>
      </c>
      <c r="Q2500" s="123" t="e">
        <f t="shared" si="198"/>
        <v>#N/A</v>
      </c>
      <c r="R2500" s="6" t="e">
        <f>VLOOKUP(E2500,'Billing Type Category'!A:C,3,0)*M2500</f>
        <v>#N/A</v>
      </c>
      <c r="S2500" s="6" t="e">
        <f>VLOOKUP($J2500,'Material category'!B:F,4,FALSE)*O2500</f>
        <v>#N/A</v>
      </c>
      <c r="T2500" s="6" t="e">
        <f t="shared" si="199"/>
        <v>#N/A</v>
      </c>
      <c r="U2500" s="6" t="e">
        <f t="shared" si="200"/>
        <v>#N/A</v>
      </c>
      <c r="V2500" s="2" t="e">
        <f>VLOOKUP($J2500,'Material category'!B:D,3,0)</f>
        <v>#N/A</v>
      </c>
      <c r="W2500" s="2" t="e">
        <f>VLOOKUP(G2500,'Cust Category'!A:C,3,0)</f>
        <v>#N/A</v>
      </c>
      <c r="X2500" s="2" t="e">
        <f>VLOOKUP(G2500,'Cust Category'!A:C,2,0)</f>
        <v>#N/A</v>
      </c>
      <c r="Y2500" s="31" t="e">
        <f t="shared" si="201"/>
        <v>#N/A</v>
      </c>
      <c r="Z2500" t="e">
        <f t="shared" si="202"/>
        <v>#N/A</v>
      </c>
    </row>
    <row r="2501" spans="14:26" hidden="1">
      <c r="N2501" s="2" t="e">
        <f>VLOOKUP($J2501,'Material category'!B:D,2,0)</f>
        <v>#N/A</v>
      </c>
      <c r="O2501" s="123" t="e">
        <f>VLOOKUP(E2501,'Billing Type Category'!A:C,3,0)*$L2501</f>
        <v>#N/A</v>
      </c>
      <c r="P2501" s="123" t="e">
        <f>VLOOKUP($J2501,'Material category'!B:F,5,FALSE)*O2501</f>
        <v>#N/A</v>
      </c>
      <c r="Q2501" s="123" t="e">
        <f t="shared" si="198"/>
        <v>#N/A</v>
      </c>
      <c r="R2501" s="6" t="e">
        <f>VLOOKUP(E2501,'Billing Type Category'!A:C,3,0)*M2501</f>
        <v>#N/A</v>
      </c>
      <c r="S2501" s="6" t="e">
        <f>VLOOKUP($J2501,'Material category'!B:F,4,FALSE)*O2501</f>
        <v>#N/A</v>
      </c>
      <c r="T2501" s="6" t="e">
        <f t="shared" si="199"/>
        <v>#N/A</v>
      </c>
      <c r="U2501" s="6" t="e">
        <f t="shared" si="200"/>
        <v>#N/A</v>
      </c>
      <c r="V2501" s="2" t="e">
        <f>VLOOKUP($J2501,'Material category'!B:D,3,0)</f>
        <v>#N/A</v>
      </c>
      <c r="W2501" s="2" t="e">
        <f>VLOOKUP(G2501,'Cust Category'!A:C,3,0)</f>
        <v>#N/A</v>
      </c>
      <c r="X2501" s="2" t="e">
        <f>VLOOKUP(G2501,'Cust Category'!A:C,2,0)</f>
        <v>#N/A</v>
      </c>
      <c r="Y2501" s="31" t="e">
        <f t="shared" si="201"/>
        <v>#N/A</v>
      </c>
      <c r="Z2501" t="e">
        <f t="shared" si="202"/>
        <v>#N/A</v>
      </c>
    </row>
    <row r="2502" spans="14:26" hidden="1">
      <c r="N2502" s="2" t="e">
        <f>VLOOKUP($J2502,'Material category'!B:D,2,0)</f>
        <v>#N/A</v>
      </c>
      <c r="O2502" s="123" t="e">
        <f>VLOOKUP(E2502,'Billing Type Category'!A:C,3,0)*$L2502</f>
        <v>#N/A</v>
      </c>
      <c r="P2502" s="123" t="e">
        <f>VLOOKUP($J2502,'Material category'!B:F,5,FALSE)*O2502</f>
        <v>#N/A</v>
      </c>
      <c r="Q2502" s="123" t="e">
        <f t="shared" si="198"/>
        <v>#N/A</v>
      </c>
      <c r="R2502" s="6" t="e">
        <f>VLOOKUP(E2502,'Billing Type Category'!A:C,3,0)*M2502</f>
        <v>#N/A</v>
      </c>
      <c r="S2502" s="6" t="e">
        <f>VLOOKUP($J2502,'Material category'!B:F,4,FALSE)*O2502</f>
        <v>#N/A</v>
      </c>
      <c r="T2502" s="6" t="e">
        <f t="shared" si="199"/>
        <v>#N/A</v>
      </c>
      <c r="U2502" s="6" t="e">
        <f t="shared" si="200"/>
        <v>#N/A</v>
      </c>
      <c r="V2502" s="2" t="e">
        <f>VLOOKUP($J2502,'Material category'!B:D,3,0)</f>
        <v>#N/A</v>
      </c>
      <c r="W2502" s="2" t="e">
        <f>VLOOKUP(G2502,'Cust Category'!A:C,3,0)</f>
        <v>#N/A</v>
      </c>
      <c r="X2502" s="2" t="e">
        <f>VLOOKUP(G2502,'Cust Category'!A:C,2,0)</f>
        <v>#N/A</v>
      </c>
      <c r="Y2502" s="31" t="e">
        <f t="shared" si="201"/>
        <v>#N/A</v>
      </c>
      <c r="Z2502" t="e">
        <f t="shared" si="202"/>
        <v>#N/A</v>
      </c>
    </row>
    <row r="2503" spans="14:26" hidden="1">
      <c r="N2503" s="2" t="e">
        <f>VLOOKUP($J2503,'Material category'!B:D,2,0)</f>
        <v>#N/A</v>
      </c>
      <c r="O2503" s="123" t="e">
        <f>VLOOKUP(E2503,'Billing Type Category'!A:C,3,0)*$L2503</f>
        <v>#N/A</v>
      </c>
      <c r="P2503" s="123" t="e">
        <f>VLOOKUP($J2503,'Material category'!B:F,5,FALSE)*O2503</f>
        <v>#N/A</v>
      </c>
      <c r="Q2503" s="123" t="e">
        <f t="shared" si="198"/>
        <v>#N/A</v>
      </c>
      <c r="R2503" s="6" t="e">
        <f>VLOOKUP(E2503,'Billing Type Category'!A:C,3,0)*M2503</f>
        <v>#N/A</v>
      </c>
      <c r="S2503" s="6" t="e">
        <f>VLOOKUP($J2503,'Material category'!B:F,4,FALSE)*O2503</f>
        <v>#N/A</v>
      </c>
      <c r="T2503" s="6" t="e">
        <f t="shared" si="199"/>
        <v>#N/A</v>
      </c>
      <c r="U2503" s="6" t="e">
        <f t="shared" si="200"/>
        <v>#N/A</v>
      </c>
      <c r="V2503" s="2" t="e">
        <f>VLOOKUP($J2503,'Material category'!B:D,3,0)</f>
        <v>#N/A</v>
      </c>
      <c r="W2503" s="2" t="e">
        <f>VLOOKUP(G2503,'Cust Category'!A:C,3,0)</f>
        <v>#N/A</v>
      </c>
      <c r="X2503" s="2" t="e">
        <f>VLOOKUP(G2503,'Cust Category'!A:C,2,0)</f>
        <v>#N/A</v>
      </c>
      <c r="Y2503" s="31" t="e">
        <f t="shared" si="201"/>
        <v>#N/A</v>
      </c>
      <c r="Z2503" t="e">
        <f t="shared" si="202"/>
        <v>#N/A</v>
      </c>
    </row>
    <row r="2504" spans="14:26" hidden="1">
      <c r="N2504" s="2" t="e">
        <f>VLOOKUP($J2504,'Material category'!B:D,2,0)</f>
        <v>#N/A</v>
      </c>
      <c r="O2504" s="123" t="e">
        <f>VLOOKUP(E2504,'Billing Type Category'!A:C,3,0)*$L2504</f>
        <v>#N/A</v>
      </c>
      <c r="P2504" s="123" t="e">
        <f>VLOOKUP($J2504,'Material category'!B:F,5,FALSE)*O2504</f>
        <v>#N/A</v>
      </c>
      <c r="Q2504" s="123" t="e">
        <f t="shared" si="198"/>
        <v>#N/A</v>
      </c>
      <c r="R2504" s="6" t="e">
        <f>VLOOKUP(E2504,'Billing Type Category'!A:C,3,0)*M2504</f>
        <v>#N/A</v>
      </c>
      <c r="S2504" s="6" t="e">
        <f>VLOOKUP($J2504,'Material category'!B:F,4,FALSE)*O2504</f>
        <v>#N/A</v>
      </c>
      <c r="T2504" s="6" t="e">
        <f t="shared" si="199"/>
        <v>#N/A</v>
      </c>
      <c r="U2504" s="6" t="e">
        <f t="shared" si="200"/>
        <v>#N/A</v>
      </c>
      <c r="V2504" s="2" t="e">
        <f>VLOOKUP($J2504,'Material category'!B:D,3,0)</f>
        <v>#N/A</v>
      </c>
      <c r="W2504" s="2" t="e">
        <f>VLOOKUP(G2504,'Cust Category'!A:C,3,0)</f>
        <v>#N/A</v>
      </c>
      <c r="X2504" s="2" t="e">
        <f>VLOOKUP(G2504,'Cust Category'!A:C,2,0)</f>
        <v>#N/A</v>
      </c>
      <c r="Y2504" s="31" t="e">
        <f t="shared" si="201"/>
        <v>#N/A</v>
      </c>
      <c r="Z2504" t="e">
        <f t="shared" si="202"/>
        <v>#N/A</v>
      </c>
    </row>
    <row r="2505" spans="14:26" hidden="1">
      <c r="N2505" s="2" t="e">
        <f>VLOOKUP($J2505,'Material category'!B:D,2,0)</f>
        <v>#N/A</v>
      </c>
      <c r="O2505" s="123" t="e">
        <f>VLOOKUP(E2505,'Billing Type Category'!A:C,3,0)*$L2505</f>
        <v>#N/A</v>
      </c>
      <c r="P2505" s="123" t="e">
        <f>VLOOKUP($J2505,'Material category'!B:F,5,FALSE)*O2505</f>
        <v>#N/A</v>
      </c>
      <c r="Q2505" s="123" t="e">
        <f t="shared" si="198"/>
        <v>#N/A</v>
      </c>
      <c r="R2505" s="6" t="e">
        <f>VLOOKUP(E2505,'Billing Type Category'!A:C,3,0)*M2505</f>
        <v>#N/A</v>
      </c>
      <c r="S2505" s="6" t="e">
        <f>VLOOKUP($J2505,'Material category'!B:F,4,FALSE)*O2505</f>
        <v>#N/A</v>
      </c>
      <c r="T2505" s="6" t="e">
        <f t="shared" si="199"/>
        <v>#N/A</v>
      </c>
      <c r="U2505" s="6" t="e">
        <f t="shared" si="200"/>
        <v>#N/A</v>
      </c>
      <c r="V2505" s="2" t="e">
        <f>VLOOKUP($J2505,'Material category'!B:D,3,0)</f>
        <v>#N/A</v>
      </c>
      <c r="W2505" s="2" t="e">
        <f>VLOOKUP(G2505,'Cust Category'!A:C,3,0)</f>
        <v>#N/A</v>
      </c>
      <c r="X2505" s="2" t="e">
        <f>VLOOKUP(G2505,'Cust Category'!A:C,2,0)</f>
        <v>#N/A</v>
      </c>
      <c r="Y2505" s="31" t="e">
        <f t="shared" si="201"/>
        <v>#N/A</v>
      </c>
      <c r="Z2505" t="e">
        <f t="shared" si="202"/>
        <v>#N/A</v>
      </c>
    </row>
    <row r="2506" spans="14:26" hidden="1">
      <c r="N2506" s="2" t="e">
        <f>VLOOKUP($J2506,'Material category'!B:D,2,0)</f>
        <v>#N/A</v>
      </c>
      <c r="O2506" s="123" t="e">
        <f>VLOOKUP(E2506,'Billing Type Category'!A:C,3,0)*$L2506</f>
        <v>#N/A</v>
      </c>
      <c r="P2506" s="123" t="e">
        <f>VLOOKUP($J2506,'Material category'!B:F,5,FALSE)*O2506</f>
        <v>#N/A</v>
      </c>
      <c r="Q2506" s="123" t="e">
        <f t="shared" si="198"/>
        <v>#N/A</v>
      </c>
      <c r="R2506" s="6" t="e">
        <f>VLOOKUP(E2506,'Billing Type Category'!A:C,3,0)*M2506</f>
        <v>#N/A</v>
      </c>
      <c r="S2506" s="6" t="e">
        <f>VLOOKUP($J2506,'Material category'!B:F,4,FALSE)*O2506</f>
        <v>#N/A</v>
      </c>
      <c r="T2506" s="6" t="e">
        <f t="shared" si="199"/>
        <v>#N/A</v>
      </c>
      <c r="U2506" s="6" t="e">
        <f t="shared" si="200"/>
        <v>#N/A</v>
      </c>
      <c r="V2506" s="2" t="e">
        <f>VLOOKUP($J2506,'Material category'!B:D,3,0)</f>
        <v>#N/A</v>
      </c>
      <c r="W2506" s="2" t="e">
        <f>VLOOKUP(G2506,'Cust Category'!A:C,3,0)</f>
        <v>#N/A</v>
      </c>
      <c r="X2506" s="2" t="e">
        <f>VLOOKUP(G2506,'Cust Category'!A:C,2,0)</f>
        <v>#N/A</v>
      </c>
      <c r="Y2506" s="31" t="e">
        <f t="shared" si="201"/>
        <v>#N/A</v>
      </c>
      <c r="Z2506" t="e">
        <f t="shared" si="202"/>
        <v>#N/A</v>
      </c>
    </row>
    <row r="2507" spans="14:26" hidden="1">
      <c r="N2507" s="2" t="e">
        <f>VLOOKUP($J2507,'Material category'!B:D,2,0)</f>
        <v>#N/A</v>
      </c>
      <c r="O2507" s="123" t="e">
        <f>VLOOKUP(E2507,'Billing Type Category'!A:C,3,0)*$L2507</f>
        <v>#N/A</v>
      </c>
      <c r="P2507" s="123" t="e">
        <f>VLOOKUP($J2507,'Material category'!B:F,5,FALSE)*O2507</f>
        <v>#N/A</v>
      </c>
      <c r="Q2507" s="123" t="e">
        <f t="shared" si="198"/>
        <v>#N/A</v>
      </c>
      <c r="R2507" s="6" t="e">
        <f>VLOOKUP(E2507,'Billing Type Category'!A:C,3,0)*M2507</f>
        <v>#N/A</v>
      </c>
      <c r="S2507" s="6" t="e">
        <f>VLOOKUP($J2507,'Material category'!B:F,4,FALSE)*O2507</f>
        <v>#N/A</v>
      </c>
      <c r="T2507" s="6" t="e">
        <f t="shared" si="199"/>
        <v>#N/A</v>
      </c>
      <c r="U2507" s="6" t="e">
        <f t="shared" si="200"/>
        <v>#N/A</v>
      </c>
      <c r="V2507" s="2" t="e">
        <f>VLOOKUP($J2507,'Material category'!B:D,3,0)</f>
        <v>#N/A</v>
      </c>
      <c r="W2507" s="2" t="e">
        <f>VLOOKUP(G2507,'Cust Category'!A:C,3,0)</f>
        <v>#N/A</v>
      </c>
      <c r="X2507" s="2" t="e">
        <f>VLOOKUP(G2507,'Cust Category'!A:C,2,0)</f>
        <v>#N/A</v>
      </c>
      <c r="Y2507" s="31" t="e">
        <f t="shared" si="201"/>
        <v>#N/A</v>
      </c>
      <c r="Z2507" t="e">
        <f t="shared" si="202"/>
        <v>#N/A</v>
      </c>
    </row>
    <row r="2508" spans="14:26" hidden="1">
      <c r="N2508" s="2" t="e">
        <f>VLOOKUP($J2508,'Material category'!B:D,2,0)</f>
        <v>#N/A</v>
      </c>
      <c r="O2508" s="123" t="e">
        <f>VLOOKUP(E2508,'Billing Type Category'!A:C,3,0)*$L2508</f>
        <v>#N/A</v>
      </c>
      <c r="P2508" s="123" t="e">
        <f>VLOOKUP($J2508,'Material category'!B:F,5,FALSE)*O2508</f>
        <v>#N/A</v>
      </c>
      <c r="Q2508" s="123" t="e">
        <f t="shared" si="198"/>
        <v>#N/A</v>
      </c>
      <c r="R2508" s="6" t="e">
        <f>VLOOKUP(E2508,'Billing Type Category'!A:C,3,0)*M2508</f>
        <v>#N/A</v>
      </c>
      <c r="S2508" s="6" t="e">
        <f>VLOOKUP($J2508,'Material category'!B:F,4,FALSE)*O2508</f>
        <v>#N/A</v>
      </c>
      <c r="T2508" s="6" t="e">
        <f t="shared" si="199"/>
        <v>#N/A</v>
      </c>
      <c r="U2508" s="6" t="e">
        <f t="shared" si="200"/>
        <v>#N/A</v>
      </c>
      <c r="V2508" s="2" t="e">
        <f>VLOOKUP($J2508,'Material category'!B:D,3,0)</f>
        <v>#N/A</v>
      </c>
      <c r="W2508" s="2" t="e">
        <f>VLOOKUP(G2508,'Cust Category'!A:C,3,0)</f>
        <v>#N/A</v>
      </c>
      <c r="X2508" s="2" t="e">
        <f>VLOOKUP(G2508,'Cust Category'!A:C,2,0)</f>
        <v>#N/A</v>
      </c>
      <c r="Y2508" s="31" t="e">
        <f t="shared" si="201"/>
        <v>#N/A</v>
      </c>
      <c r="Z2508" t="e">
        <f t="shared" si="202"/>
        <v>#N/A</v>
      </c>
    </row>
    <row r="2509" spans="14:26" hidden="1">
      <c r="N2509" s="2" t="e">
        <f>VLOOKUP($J2509,'Material category'!B:D,2,0)</f>
        <v>#N/A</v>
      </c>
      <c r="O2509" s="123" t="e">
        <f>VLOOKUP(E2509,'Billing Type Category'!A:C,3,0)*$L2509</f>
        <v>#N/A</v>
      </c>
      <c r="P2509" s="123" t="e">
        <f>VLOOKUP($J2509,'Material category'!B:F,5,FALSE)*O2509</f>
        <v>#N/A</v>
      </c>
      <c r="Q2509" s="123" t="e">
        <f t="shared" si="198"/>
        <v>#N/A</v>
      </c>
      <c r="R2509" s="6" t="e">
        <f>VLOOKUP(E2509,'Billing Type Category'!A:C,3,0)*M2509</f>
        <v>#N/A</v>
      </c>
      <c r="S2509" s="6" t="e">
        <f>VLOOKUP($J2509,'Material category'!B:F,4,FALSE)*O2509</f>
        <v>#N/A</v>
      </c>
      <c r="T2509" s="6" t="e">
        <f t="shared" si="199"/>
        <v>#N/A</v>
      </c>
      <c r="U2509" s="6" t="e">
        <f t="shared" si="200"/>
        <v>#N/A</v>
      </c>
      <c r="V2509" s="2" t="e">
        <f>VLOOKUP($J2509,'Material category'!B:D,3,0)</f>
        <v>#N/A</v>
      </c>
      <c r="W2509" s="2" t="e">
        <f>VLOOKUP(G2509,'Cust Category'!A:C,3,0)</f>
        <v>#N/A</v>
      </c>
      <c r="X2509" s="2" t="e">
        <f>VLOOKUP(G2509,'Cust Category'!A:C,2,0)</f>
        <v>#N/A</v>
      </c>
      <c r="Y2509" s="31" t="e">
        <f t="shared" si="201"/>
        <v>#N/A</v>
      </c>
      <c r="Z2509" t="e">
        <f t="shared" si="202"/>
        <v>#N/A</v>
      </c>
    </row>
    <row r="2510" spans="14:26" hidden="1">
      <c r="N2510" s="2" t="e">
        <f>VLOOKUP($J2510,'Material category'!B:D,2,0)</f>
        <v>#N/A</v>
      </c>
      <c r="O2510" s="123" t="e">
        <f>VLOOKUP(E2510,'Billing Type Category'!A:C,3,0)*$L2510</f>
        <v>#N/A</v>
      </c>
      <c r="P2510" s="123" t="e">
        <f>VLOOKUP($J2510,'Material category'!B:F,5,FALSE)*O2510</f>
        <v>#N/A</v>
      </c>
      <c r="Q2510" s="123" t="e">
        <f t="shared" si="198"/>
        <v>#N/A</v>
      </c>
      <c r="R2510" s="6" t="e">
        <f>VLOOKUP(E2510,'Billing Type Category'!A:C,3,0)*M2510</f>
        <v>#N/A</v>
      </c>
      <c r="S2510" s="6" t="e">
        <f>VLOOKUP($J2510,'Material category'!B:F,4,FALSE)*O2510</f>
        <v>#N/A</v>
      </c>
      <c r="T2510" s="6" t="e">
        <f t="shared" si="199"/>
        <v>#N/A</v>
      </c>
      <c r="U2510" s="6" t="e">
        <f t="shared" si="200"/>
        <v>#N/A</v>
      </c>
      <c r="V2510" s="2" t="e">
        <f>VLOOKUP($J2510,'Material category'!B:D,3,0)</f>
        <v>#N/A</v>
      </c>
      <c r="W2510" s="2" t="e">
        <f>VLOOKUP(G2510,'Cust Category'!A:C,3,0)</f>
        <v>#N/A</v>
      </c>
      <c r="X2510" s="2" t="e">
        <f>VLOOKUP(G2510,'Cust Category'!A:C,2,0)</f>
        <v>#N/A</v>
      </c>
      <c r="Y2510" s="31" t="e">
        <f t="shared" si="201"/>
        <v>#N/A</v>
      </c>
      <c r="Z2510" t="e">
        <f t="shared" si="202"/>
        <v>#N/A</v>
      </c>
    </row>
    <row r="2511" spans="14:26" hidden="1">
      <c r="N2511" s="2" t="e">
        <f>VLOOKUP($J2511,'Material category'!B:D,2,0)</f>
        <v>#N/A</v>
      </c>
      <c r="O2511" s="123" t="e">
        <f>VLOOKUP(E2511,'Billing Type Category'!A:C,3,0)*$L2511</f>
        <v>#N/A</v>
      </c>
      <c r="P2511" s="123" t="e">
        <f>VLOOKUP($J2511,'Material category'!B:F,5,FALSE)*O2511</f>
        <v>#N/A</v>
      </c>
      <c r="Q2511" s="123" t="e">
        <f t="shared" si="198"/>
        <v>#N/A</v>
      </c>
      <c r="R2511" s="6" t="e">
        <f>VLOOKUP(E2511,'Billing Type Category'!A:C,3,0)*M2511</f>
        <v>#N/A</v>
      </c>
      <c r="S2511" s="6" t="e">
        <f>VLOOKUP($J2511,'Material category'!B:F,4,FALSE)*O2511</f>
        <v>#N/A</v>
      </c>
      <c r="T2511" s="6" t="e">
        <f t="shared" si="199"/>
        <v>#N/A</v>
      </c>
      <c r="U2511" s="6" t="e">
        <f t="shared" si="200"/>
        <v>#N/A</v>
      </c>
      <c r="V2511" s="2" t="e">
        <f>VLOOKUP($J2511,'Material category'!B:D,3,0)</f>
        <v>#N/A</v>
      </c>
      <c r="W2511" s="2" t="e">
        <f>VLOOKUP(G2511,'Cust Category'!A:C,3,0)</f>
        <v>#N/A</v>
      </c>
      <c r="X2511" s="2" t="e">
        <f>VLOOKUP(G2511,'Cust Category'!A:C,2,0)</f>
        <v>#N/A</v>
      </c>
      <c r="Y2511" s="31" t="e">
        <f t="shared" si="201"/>
        <v>#N/A</v>
      </c>
      <c r="Z2511" t="e">
        <f t="shared" si="202"/>
        <v>#N/A</v>
      </c>
    </row>
    <row r="2512" spans="14:26" hidden="1">
      <c r="N2512" s="2" t="e">
        <f>VLOOKUP($J2512,'Material category'!B:D,2,0)</f>
        <v>#N/A</v>
      </c>
      <c r="O2512" s="123" t="e">
        <f>VLOOKUP(E2512,'Billing Type Category'!A:C,3,0)*$L2512</f>
        <v>#N/A</v>
      </c>
      <c r="P2512" s="123" t="e">
        <f>VLOOKUP($J2512,'Material category'!B:F,5,FALSE)*O2512</f>
        <v>#N/A</v>
      </c>
      <c r="Q2512" s="123" t="e">
        <f t="shared" si="198"/>
        <v>#N/A</v>
      </c>
      <c r="R2512" s="6" t="e">
        <f>VLOOKUP(E2512,'Billing Type Category'!A:C,3,0)*M2512</f>
        <v>#N/A</v>
      </c>
      <c r="S2512" s="6" t="e">
        <f>VLOOKUP($J2512,'Material category'!B:F,4,FALSE)*O2512</f>
        <v>#N/A</v>
      </c>
      <c r="T2512" s="6" t="e">
        <f t="shared" si="199"/>
        <v>#N/A</v>
      </c>
      <c r="U2512" s="6" t="e">
        <f t="shared" si="200"/>
        <v>#N/A</v>
      </c>
      <c r="V2512" s="2" t="e">
        <f>VLOOKUP($J2512,'Material category'!B:D,3,0)</f>
        <v>#N/A</v>
      </c>
      <c r="W2512" s="2" t="e">
        <f>VLOOKUP(G2512,'Cust Category'!A:C,3,0)</f>
        <v>#N/A</v>
      </c>
      <c r="X2512" s="2" t="e">
        <f>VLOOKUP(G2512,'Cust Category'!A:C,2,0)</f>
        <v>#N/A</v>
      </c>
      <c r="Y2512" s="31" t="e">
        <f t="shared" si="201"/>
        <v>#N/A</v>
      </c>
      <c r="Z2512" t="e">
        <f t="shared" si="202"/>
        <v>#N/A</v>
      </c>
    </row>
    <row r="2513" spans="14:26" hidden="1">
      <c r="N2513" s="2" t="e">
        <f>VLOOKUP($J2513,'Material category'!B:D,2,0)</f>
        <v>#N/A</v>
      </c>
      <c r="O2513" s="123" t="e">
        <f>VLOOKUP(E2513,'Billing Type Category'!A:C,3,0)*$L2513</f>
        <v>#N/A</v>
      </c>
      <c r="P2513" s="123" t="e">
        <f>VLOOKUP($J2513,'Material category'!B:F,5,FALSE)*O2513</f>
        <v>#N/A</v>
      </c>
      <c r="Q2513" s="123" t="e">
        <f t="shared" si="198"/>
        <v>#N/A</v>
      </c>
      <c r="R2513" s="6" t="e">
        <f>VLOOKUP(E2513,'Billing Type Category'!A:C,3,0)*M2513</f>
        <v>#N/A</v>
      </c>
      <c r="S2513" s="6" t="e">
        <f>VLOOKUP($J2513,'Material category'!B:F,4,FALSE)*O2513</f>
        <v>#N/A</v>
      </c>
      <c r="T2513" s="6" t="e">
        <f t="shared" si="199"/>
        <v>#N/A</v>
      </c>
      <c r="U2513" s="6" t="e">
        <f t="shared" si="200"/>
        <v>#N/A</v>
      </c>
      <c r="V2513" s="2" t="e">
        <f>VLOOKUP($J2513,'Material category'!B:D,3,0)</f>
        <v>#N/A</v>
      </c>
      <c r="W2513" s="2" t="e">
        <f>VLOOKUP(G2513,'Cust Category'!A:C,3,0)</f>
        <v>#N/A</v>
      </c>
      <c r="X2513" s="2" t="e">
        <f>VLOOKUP(G2513,'Cust Category'!A:C,2,0)</f>
        <v>#N/A</v>
      </c>
      <c r="Y2513" s="31" t="e">
        <f t="shared" si="201"/>
        <v>#N/A</v>
      </c>
      <c r="Z2513" t="e">
        <f t="shared" si="202"/>
        <v>#N/A</v>
      </c>
    </row>
    <row r="2514" spans="14:26" hidden="1">
      <c r="N2514" s="2" t="e">
        <f>VLOOKUP($J2514,'Material category'!B:D,2,0)</f>
        <v>#N/A</v>
      </c>
      <c r="O2514" s="123" t="e">
        <f>VLOOKUP(E2514,'Billing Type Category'!A:C,3,0)*$L2514</f>
        <v>#N/A</v>
      </c>
      <c r="P2514" s="123" t="e">
        <f>VLOOKUP($J2514,'Material category'!B:F,5,FALSE)*O2514</f>
        <v>#N/A</v>
      </c>
      <c r="Q2514" s="123" t="e">
        <f t="shared" si="198"/>
        <v>#N/A</v>
      </c>
      <c r="R2514" s="6" t="e">
        <f>VLOOKUP(E2514,'Billing Type Category'!A:C,3,0)*M2514</f>
        <v>#N/A</v>
      </c>
      <c r="S2514" s="6" t="e">
        <f>VLOOKUP($J2514,'Material category'!B:F,4,FALSE)*O2514</f>
        <v>#N/A</v>
      </c>
      <c r="T2514" s="6" t="e">
        <f t="shared" si="199"/>
        <v>#N/A</v>
      </c>
      <c r="U2514" s="6" t="e">
        <f t="shared" si="200"/>
        <v>#N/A</v>
      </c>
      <c r="V2514" s="2" t="e">
        <f>VLOOKUP($J2514,'Material category'!B:D,3,0)</f>
        <v>#N/A</v>
      </c>
      <c r="W2514" s="2" t="e">
        <f>VLOOKUP(G2514,'Cust Category'!A:C,3,0)</f>
        <v>#N/A</v>
      </c>
      <c r="X2514" s="2" t="e">
        <f>VLOOKUP(G2514,'Cust Category'!A:C,2,0)</f>
        <v>#N/A</v>
      </c>
      <c r="Y2514" s="31" t="e">
        <f t="shared" si="201"/>
        <v>#N/A</v>
      </c>
      <c r="Z2514" t="e">
        <f t="shared" si="202"/>
        <v>#N/A</v>
      </c>
    </row>
    <row r="2515" spans="14:26" hidden="1">
      <c r="N2515" s="2" t="e">
        <f>VLOOKUP($J2515,'Material category'!B:D,2,0)</f>
        <v>#N/A</v>
      </c>
      <c r="O2515" s="123" t="e">
        <f>VLOOKUP(E2515,'Billing Type Category'!A:C,3,0)*$L2515</f>
        <v>#N/A</v>
      </c>
      <c r="P2515" s="123" t="e">
        <f>VLOOKUP($J2515,'Material category'!B:F,5,FALSE)*O2515</f>
        <v>#N/A</v>
      </c>
      <c r="Q2515" s="123" t="e">
        <f t="shared" si="198"/>
        <v>#N/A</v>
      </c>
      <c r="R2515" s="6" t="e">
        <f>VLOOKUP(E2515,'Billing Type Category'!A:C,3,0)*M2515</f>
        <v>#N/A</v>
      </c>
      <c r="S2515" s="6" t="e">
        <f>VLOOKUP($J2515,'Material category'!B:F,4,FALSE)*O2515</f>
        <v>#N/A</v>
      </c>
      <c r="T2515" s="6" t="e">
        <f t="shared" si="199"/>
        <v>#N/A</v>
      </c>
      <c r="U2515" s="6" t="e">
        <f t="shared" si="200"/>
        <v>#N/A</v>
      </c>
      <c r="V2515" s="2" t="e">
        <f>VLOOKUP($J2515,'Material category'!B:D,3,0)</f>
        <v>#N/A</v>
      </c>
      <c r="W2515" s="2" t="e">
        <f>VLOOKUP(G2515,'Cust Category'!A:C,3,0)</f>
        <v>#N/A</v>
      </c>
      <c r="X2515" s="2" t="e">
        <f>VLOOKUP(G2515,'Cust Category'!A:C,2,0)</f>
        <v>#N/A</v>
      </c>
      <c r="Y2515" s="31" t="e">
        <f t="shared" si="201"/>
        <v>#N/A</v>
      </c>
      <c r="Z2515" t="e">
        <f t="shared" si="202"/>
        <v>#N/A</v>
      </c>
    </row>
    <row r="2516" spans="14:26" hidden="1">
      <c r="N2516" s="2" t="e">
        <f>VLOOKUP($J2516,'Material category'!B:D,2,0)</f>
        <v>#N/A</v>
      </c>
      <c r="O2516" s="123" t="e">
        <f>VLOOKUP(E2516,'Billing Type Category'!A:C,3,0)*$L2516</f>
        <v>#N/A</v>
      </c>
      <c r="P2516" s="123" t="e">
        <f>VLOOKUP($J2516,'Material category'!B:F,5,FALSE)*O2516</f>
        <v>#N/A</v>
      </c>
      <c r="Q2516" s="123" t="e">
        <f t="shared" si="198"/>
        <v>#N/A</v>
      </c>
      <c r="R2516" s="6" t="e">
        <f>VLOOKUP(E2516,'Billing Type Category'!A:C,3,0)*M2516</f>
        <v>#N/A</v>
      </c>
      <c r="S2516" s="6" t="e">
        <f>VLOOKUP($J2516,'Material category'!B:F,4,FALSE)*O2516</f>
        <v>#N/A</v>
      </c>
      <c r="T2516" s="6" t="e">
        <f t="shared" si="199"/>
        <v>#N/A</v>
      </c>
      <c r="U2516" s="6" t="e">
        <f t="shared" si="200"/>
        <v>#N/A</v>
      </c>
      <c r="V2516" s="2" t="e">
        <f>VLOOKUP($J2516,'Material category'!B:D,3,0)</f>
        <v>#N/A</v>
      </c>
      <c r="W2516" s="2" t="e">
        <f>VLOOKUP(G2516,'Cust Category'!A:C,3,0)</f>
        <v>#N/A</v>
      </c>
      <c r="X2516" s="2" t="e">
        <f>VLOOKUP(G2516,'Cust Category'!A:C,2,0)</f>
        <v>#N/A</v>
      </c>
      <c r="Y2516" s="31" t="e">
        <f t="shared" si="201"/>
        <v>#N/A</v>
      </c>
      <c r="Z2516" t="e">
        <f t="shared" si="202"/>
        <v>#N/A</v>
      </c>
    </row>
    <row r="2517" spans="14:26" hidden="1">
      <c r="N2517" s="2" t="e">
        <f>VLOOKUP($J2517,'Material category'!B:D,2,0)</f>
        <v>#N/A</v>
      </c>
      <c r="O2517" s="123" t="e">
        <f>VLOOKUP(E2517,'Billing Type Category'!A:C,3,0)*$L2517</f>
        <v>#N/A</v>
      </c>
      <c r="P2517" s="123" t="e">
        <f>VLOOKUP($J2517,'Material category'!B:F,5,FALSE)*O2517</f>
        <v>#N/A</v>
      </c>
      <c r="Q2517" s="123" t="e">
        <f t="shared" si="198"/>
        <v>#N/A</v>
      </c>
      <c r="R2517" s="6" t="e">
        <f>VLOOKUP(E2517,'Billing Type Category'!A:C,3,0)*M2517</f>
        <v>#N/A</v>
      </c>
      <c r="S2517" s="6" t="e">
        <f>VLOOKUP($J2517,'Material category'!B:F,4,FALSE)*O2517</f>
        <v>#N/A</v>
      </c>
      <c r="T2517" s="6" t="e">
        <f t="shared" si="199"/>
        <v>#N/A</v>
      </c>
      <c r="U2517" s="6" t="e">
        <f t="shared" si="200"/>
        <v>#N/A</v>
      </c>
      <c r="V2517" s="2" t="e">
        <f>VLOOKUP($J2517,'Material category'!B:D,3,0)</f>
        <v>#N/A</v>
      </c>
      <c r="W2517" s="2" t="e">
        <f>VLOOKUP(G2517,'Cust Category'!A:C,3,0)</f>
        <v>#N/A</v>
      </c>
      <c r="X2517" s="2" t="e">
        <f>VLOOKUP(G2517,'Cust Category'!A:C,2,0)</f>
        <v>#N/A</v>
      </c>
      <c r="Y2517" s="31" t="e">
        <f t="shared" si="201"/>
        <v>#N/A</v>
      </c>
      <c r="Z2517" t="e">
        <f t="shared" si="202"/>
        <v>#N/A</v>
      </c>
    </row>
    <row r="2518" spans="14:26" hidden="1">
      <c r="N2518" s="2" t="e">
        <f>VLOOKUP($J2518,'Material category'!B:D,2,0)</f>
        <v>#N/A</v>
      </c>
      <c r="O2518" s="123" t="e">
        <f>VLOOKUP(E2518,'Billing Type Category'!A:C,3,0)*$L2518</f>
        <v>#N/A</v>
      </c>
      <c r="P2518" s="123" t="e">
        <f>VLOOKUP($J2518,'Material category'!B:F,5,FALSE)*O2518</f>
        <v>#N/A</v>
      </c>
      <c r="Q2518" s="123" t="e">
        <f t="shared" si="198"/>
        <v>#N/A</v>
      </c>
      <c r="R2518" s="6" t="e">
        <f>VLOOKUP(E2518,'Billing Type Category'!A:C,3,0)*M2518</f>
        <v>#N/A</v>
      </c>
      <c r="S2518" s="6" t="e">
        <f>VLOOKUP($J2518,'Material category'!B:F,4,FALSE)*O2518</f>
        <v>#N/A</v>
      </c>
      <c r="T2518" s="6" t="e">
        <f t="shared" si="199"/>
        <v>#N/A</v>
      </c>
      <c r="U2518" s="6" t="e">
        <f t="shared" si="200"/>
        <v>#N/A</v>
      </c>
      <c r="V2518" s="2" t="e">
        <f>VLOOKUP($J2518,'Material category'!B:D,3,0)</f>
        <v>#N/A</v>
      </c>
      <c r="W2518" s="2" t="e">
        <f>VLOOKUP(G2518,'Cust Category'!A:C,3,0)</f>
        <v>#N/A</v>
      </c>
      <c r="X2518" s="2" t="e">
        <f>VLOOKUP(G2518,'Cust Category'!A:C,2,0)</f>
        <v>#N/A</v>
      </c>
      <c r="Y2518" s="31" t="e">
        <f t="shared" si="201"/>
        <v>#N/A</v>
      </c>
      <c r="Z2518" t="e">
        <f t="shared" si="202"/>
        <v>#N/A</v>
      </c>
    </row>
    <row r="2519" spans="14:26" hidden="1">
      <c r="N2519" s="2" t="e">
        <f>VLOOKUP($J2519,'Material category'!B:D,2,0)</f>
        <v>#N/A</v>
      </c>
      <c r="O2519" s="123" t="e">
        <f>VLOOKUP(E2519,'Billing Type Category'!A:C,3,0)*$L2519</f>
        <v>#N/A</v>
      </c>
      <c r="P2519" s="123" t="e">
        <f>VLOOKUP($J2519,'Material category'!B:F,5,FALSE)*O2519</f>
        <v>#N/A</v>
      </c>
      <c r="Q2519" s="123" t="e">
        <f t="shared" ref="Q2519:Q2582" si="203">P2519-R2519</f>
        <v>#N/A</v>
      </c>
      <c r="R2519" s="6" t="e">
        <f>VLOOKUP(E2519,'Billing Type Category'!A:C,3,0)*M2519</f>
        <v>#N/A</v>
      </c>
      <c r="S2519" s="6" t="e">
        <f>VLOOKUP($J2519,'Material category'!B:F,4,FALSE)*O2519</f>
        <v>#N/A</v>
      </c>
      <c r="T2519" s="6" t="e">
        <f t="shared" ref="T2519:T2582" si="204">S2519*7/107</f>
        <v>#N/A</v>
      </c>
      <c r="U2519" s="6" t="e">
        <f t="shared" ref="U2519:U2582" si="205">R2519+T2519</f>
        <v>#N/A</v>
      </c>
      <c r="V2519" s="2" t="e">
        <f>VLOOKUP($J2519,'Material category'!B:D,3,0)</f>
        <v>#N/A</v>
      </c>
      <c r="W2519" s="2" t="e">
        <f>VLOOKUP(G2519,'Cust Category'!A:C,3,0)</f>
        <v>#N/A</v>
      </c>
      <c r="X2519" s="2" t="e">
        <f>VLOOKUP(G2519,'Cust Category'!A:C,2,0)</f>
        <v>#N/A</v>
      </c>
      <c r="Y2519" s="31" t="e">
        <f t="shared" ref="Y2519:Y2582" si="206">P2519/O2519</f>
        <v>#N/A</v>
      </c>
      <c r="Z2519" t="e">
        <f t="shared" ref="Z2519:Z2582" si="207">S2519/O2519</f>
        <v>#N/A</v>
      </c>
    </row>
    <row r="2520" spans="14:26" hidden="1">
      <c r="N2520" s="2" t="e">
        <f>VLOOKUP($J2520,'Material category'!B:D,2,0)</f>
        <v>#N/A</v>
      </c>
      <c r="O2520" s="123" t="e">
        <f>VLOOKUP(E2520,'Billing Type Category'!A:C,3,0)*$L2520</f>
        <v>#N/A</v>
      </c>
      <c r="P2520" s="123" t="e">
        <f>VLOOKUP($J2520,'Material category'!B:F,5,FALSE)*O2520</f>
        <v>#N/A</v>
      </c>
      <c r="Q2520" s="123" t="e">
        <f t="shared" si="203"/>
        <v>#N/A</v>
      </c>
      <c r="R2520" s="6" t="e">
        <f>VLOOKUP(E2520,'Billing Type Category'!A:C,3,0)*M2520</f>
        <v>#N/A</v>
      </c>
      <c r="S2520" s="6" t="e">
        <f>VLOOKUP($J2520,'Material category'!B:F,4,FALSE)*O2520</f>
        <v>#N/A</v>
      </c>
      <c r="T2520" s="6" t="e">
        <f t="shared" si="204"/>
        <v>#N/A</v>
      </c>
      <c r="U2520" s="6" t="e">
        <f t="shared" si="205"/>
        <v>#N/A</v>
      </c>
      <c r="V2520" s="2" t="e">
        <f>VLOOKUP($J2520,'Material category'!B:D,3,0)</f>
        <v>#N/A</v>
      </c>
      <c r="W2520" s="2" t="e">
        <f>VLOOKUP(G2520,'Cust Category'!A:C,3,0)</f>
        <v>#N/A</v>
      </c>
      <c r="X2520" s="2" t="e">
        <f>VLOOKUP(G2520,'Cust Category'!A:C,2,0)</f>
        <v>#N/A</v>
      </c>
      <c r="Y2520" s="31" t="e">
        <f t="shared" si="206"/>
        <v>#N/A</v>
      </c>
      <c r="Z2520" t="e">
        <f t="shared" si="207"/>
        <v>#N/A</v>
      </c>
    </row>
    <row r="2521" spans="14:26" hidden="1">
      <c r="N2521" s="2" t="e">
        <f>VLOOKUP($J2521,'Material category'!B:D,2,0)</f>
        <v>#N/A</v>
      </c>
      <c r="O2521" s="123" t="e">
        <f>VLOOKUP(E2521,'Billing Type Category'!A:C,3,0)*$L2521</f>
        <v>#N/A</v>
      </c>
      <c r="P2521" s="123" t="e">
        <f>VLOOKUP($J2521,'Material category'!B:F,5,FALSE)*O2521</f>
        <v>#N/A</v>
      </c>
      <c r="Q2521" s="123" t="e">
        <f t="shared" si="203"/>
        <v>#N/A</v>
      </c>
      <c r="R2521" s="6" t="e">
        <f>VLOOKUP(E2521,'Billing Type Category'!A:C,3,0)*M2521</f>
        <v>#N/A</v>
      </c>
      <c r="S2521" s="6" t="e">
        <f>VLOOKUP($J2521,'Material category'!B:F,4,FALSE)*O2521</f>
        <v>#N/A</v>
      </c>
      <c r="T2521" s="6" t="e">
        <f t="shared" si="204"/>
        <v>#N/A</v>
      </c>
      <c r="U2521" s="6" t="e">
        <f t="shared" si="205"/>
        <v>#N/A</v>
      </c>
      <c r="V2521" s="2" t="e">
        <f>VLOOKUP($J2521,'Material category'!B:D,3,0)</f>
        <v>#N/A</v>
      </c>
      <c r="W2521" s="2" t="e">
        <f>VLOOKUP(G2521,'Cust Category'!A:C,3,0)</f>
        <v>#N/A</v>
      </c>
      <c r="X2521" s="2" t="e">
        <f>VLOOKUP(G2521,'Cust Category'!A:C,2,0)</f>
        <v>#N/A</v>
      </c>
      <c r="Y2521" s="31" t="e">
        <f t="shared" si="206"/>
        <v>#N/A</v>
      </c>
      <c r="Z2521" t="e">
        <f t="shared" si="207"/>
        <v>#N/A</v>
      </c>
    </row>
    <row r="2522" spans="14:26" hidden="1">
      <c r="N2522" s="2" t="e">
        <f>VLOOKUP($J2522,'Material category'!B:D,2,0)</f>
        <v>#N/A</v>
      </c>
      <c r="O2522" s="123" t="e">
        <f>VLOOKUP(E2522,'Billing Type Category'!A:C,3,0)*$L2522</f>
        <v>#N/A</v>
      </c>
      <c r="P2522" s="123" t="e">
        <f>VLOOKUP($J2522,'Material category'!B:F,5,FALSE)*O2522</f>
        <v>#N/A</v>
      </c>
      <c r="Q2522" s="123" t="e">
        <f t="shared" si="203"/>
        <v>#N/A</v>
      </c>
      <c r="R2522" s="6" t="e">
        <f>VLOOKUP(E2522,'Billing Type Category'!A:C,3,0)*M2522</f>
        <v>#N/A</v>
      </c>
      <c r="S2522" s="6" t="e">
        <f>VLOOKUP($J2522,'Material category'!B:F,4,FALSE)*O2522</f>
        <v>#N/A</v>
      </c>
      <c r="T2522" s="6" t="e">
        <f t="shared" si="204"/>
        <v>#N/A</v>
      </c>
      <c r="U2522" s="6" t="e">
        <f t="shared" si="205"/>
        <v>#N/A</v>
      </c>
      <c r="V2522" s="2" t="e">
        <f>VLOOKUP($J2522,'Material category'!B:D,3,0)</f>
        <v>#N/A</v>
      </c>
      <c r="W2522" s="2" t="e">
        <f>VLOOKUP(G2522,'Cust Category'!A:C,3,0)</f>
        <v>#N/A</v>
      </c>
      <c r="X2522" s="2" t="e">
        <f>VLOOKUP(G2522,'Cust Category'!A:C,2,0)</f>
        <v>#N/A</v>
      </c>
      <c r="Y2522" s="31" t="e">
        <f t="shared" si="206"/>
        <v>#N/A</v>
      </c>
      <c r="Z2522" t="e">
        <f t="shared" si="207"/>
        <v>#N/A</v>
      </c>
    </row>
    <row r="2523" spans="14:26" hidden="1">
      <c r="N2523" s="2" t="e">
        <f>VLOOKUP($J2523,'Material category'!B:D,2,0)</f>
        <v>#N/A</v>
      </c>
      <c r="O2523" s="123" t="e">
        <f>VLOOKUP(E2523,'Billing Type Category'!A:C,3,0)*$L2523</f>
        <v>#N/A</v>
      </c>
      <c r="P2523" s="123" t="e">
        <f>VLOOKUP($J2523,'Material category'!B:F,5,FALSE)*O2523</f>
        <v>#N/A</v>
      </c>
      <c r="Q2523" s="123" t="e">
        <f t="shared" si="203"/>
        <v>#N/A</v>
      </c>
      <c r="R2523" s="6" t="e">
        <f>VLOOKUP(E2523,'Billing Type Category'!A:C,3,0)*M2523</f>
        <v>#N/A</v>
      </c>
      <c r="S2523" s="6" t="e">
        <f>VLOOKUP($J2523,'Material category'!B:F,4,FALSE)*O2523</f>
        <v>#N/A</v>
      </c>
      <c r="T2523" s="6" t="e">
        <f t="shared" si="204"/>
        <v>#N/A</v>
      </c>
      <c r="U2523" s="6" t="e">
        <f t="shared" si="205"/>
        <v>#N/A</v>
      </c>
      <c r="V2523" s="2" t="e">
        <f>VLOOKUP($J2523,'Material category'!B:D,3,0)</f>
        <v>#N/A</v>
      </c>
      <c r="W2523" s="2" t="e">
        <f>VLOOKUP(G2523,'Cust Category'!A:C,3,0)</f>
        <v>#N/A</v>
      </c>
      <c r="X2523" s="2" t="e">
        <f>VLOOKUP(G2523,'Cust Category'!A:C,2,0)</f>
        <v>#N/A</v>
      </c>
      <c r="Y2523" s="31" t="e">
        <f t="shared" si="206"/>
        <v>#N/A</v>
      </c>
      <c r="Z2523" t="e">
        <f t="shared" si="207"/>
        <v>#N/A</v>
      </c>
    </row>
    <row r="2524" spans="14:26" hidden="1">
      <c r="N2524" s="2" t="e">
        <f>VLOOKUP($J2524,'Material category'!B:D,2,0)</f>
        <v>#N/A</v>
      </c>
      <c r="O2524" s="123" t="e">
        <f>VLOOKUP(E2524,'Billing Type Category'!A:C,3,0)*$L2524</f>
        <v>#N/A</v>
      </c>
      <c r="P2524" s="123" t="e">
        <f>VLOOKUP($J2524,'Material category'!B:F,5,FALSE)*O2524</f>
        <v>#N/A</v>
      </c>
      <c r="Q2524" s="123" t="e">
        <f t="shared" si="203"/>
        <v>#N/A</v>
      </c>
      <c r="R2524" s="6" t="e">
        <f>VLOOKUP(E2524,'Billing Type Category'!A:C,3,0)*M2524</f>
        <v>#N/A</v>
      </c>
      <c r="S2524" s="6" t="e">
        <f>VLOOKUP($J2524,'Material category'!B:F,4,FALSE)*O2524</f>
        <v>#N/A</v>
      </c>
      <c r="T2524" s="6" t="e">
        <f t="shared" si="204"/>
        <v>#N/A</v>
      </c>
      <c r="U2524" s="6" t="e">
        <f t="shared" si="205"/>
        <v>#N/A</v>
      </c>
      <c r="V2524" s="2" t="e">
        <f>VLOOKUP($J2524,'Material category'!B:D,3,0)</f>
        <v>#N/A</v>
      </c>
      <c r="W2524" s="2" t="e">
        <f>VLOOKUP(G2524,'Cust Category'!A:C,3,0)</f>
        <v>#N/A</v>
      </c>
      <c r="X2524" s="2" t="e">
        <f>VLOOKUP(G2524,'Cust Category'!A:C,2,0)</f>
        <v>#N/A</v>
      </c>
      <c r="Y2524" s="31" t="e">
        <f t="shared" si="206"/>
        <v>#N/A</v>
      </c>
      <c r="Z2524" t="e">
        <f t="shared" si="207"/>
        <v>#N/A</v>
      </c>
    </row>
    <row r="2525" spans="14:26" hidden="1">
      <c r="N2525" s="2" t="e">
        <f>VLOOKUP($J2525,'Material category'!B:D,2,0)</f>
        <v>#N/A</v>
      </c>
      <c r="O2525" s="123" t="e">
        <f>VLOOKUP(E2525,'Billing Type Category'!A:C,3,0)*$L2525</f>
        <v>#N/A</v>
      </c>
      <c r="P2525" s="123" t="e">
        <f>VLOOKUP($J2525,'Material category'!B:F,5,FALSE)*O2525</f>
        <v>#N/A</v>
      </c>
      <c r="Q2525" s="123" t="e">
        <f t="shared" si="203"/>
        <v>#N/A</v>
      </c>
      <c r="R2525" s="6" t="e">
        <f>VLOOKUP(E2525,'Billing Type Category'!A:C,3,0)*M2525</f>
        <v>#N/A</v>
      </c>
      <c r="S2525" s="6" t="e">
        <f>VLOOKUP($J2525,'Material category'!B:F,4,FALSE)*O2525</f>
        <v>#N/A</v>
      </c>
      <c r="T2525" s="6" t="e">
        <f t="shared" si="204"/>
        <v>#N/A</v>
      </c>
      <c r="U2525" s="6" t="e">
        <f t="shared" si="205"/>
        <v>#N/A</v>
      </c>
      <c r="V2525" s="2" t="e">
        <f>VLOOKUP($J2525,'Material category'!B:D,3,0)</f>
        <v>#N/A</v>
      </c>
      <c r="W2525" s="2" t="e">
        <f>VLOOKUP(G2525,'Cust Category'!A:C,3,0)</f>
        <v>#N/A</v>
      </c>
      <c r="X2525" s="2" t="e">
        <f>VLOOKUP(G2525,'Cust Category'!A:C,2,0)</f>
        <v>#N/A</v>
      </c>
      <c r="Y2525" s="31" t="e">
        <f t="shared" si="206"/>
        <v>#N/A</v>
      </c>
      <c r="Z2525" t="e">
        <f t="shared" si="207"/>
        <v>#N/A</v>
      </c>
    </row>
    <row r="2526" spans="14:26" hidden="1">
      <c r="N2526" s="2" t="e">
        <f>VLOOKUP($J2526,'Material category'!B:D,2,0)</f>
        <v>#N/A</v>
      </c>
      <c r="O2526" s="123" t="e">
        <f>VLOOKUP(E2526,'Billing Type Category'!A:C,3,0)*$L2526</f>
        <v>#N/A</v>
      </c>
      <c r="P2526" s="123" t="e">
        <f>VLOOKUP($J2526,'Material category'!B:F,5,FALSE)*O2526</f>
        <v>#N/A</v>
      </c>
      <c r="Q2526" s="123" t="e">
        <f t="shared" si="203"/>
        <v>#N/A</v>
      </c>
      <c r="R2526" s="6" t="e">
        <f>VLOOKUP(E2526,'Billing Type Category'!A:C,3,0)*M2526</f>
        <v>#N/A</v>
      </c>
      <c r="S2526" s="6" t="e">
        <f>VLOOKUP($J2526,'Material category'!B:F,4,FALSE)*O2526</f>
        <v>#N/A</v>
      </c>
      <c r="T2526" s="6" t="e">
        <f t="shared" si="204"/>
        <v>#N/A</v>
      </c>
      <c r="U2526" s="6" t="e">
        <f t="shared" si="205"/>
        <v>#N/A</v>
      </c>
      <c r="V2526" s="2" t="e">
        <f>VLOOKUP($J2526,'Material category'!B:D,3,0)</f>
        <v>#N/A</v>
      </c>
      <c r="W2526" s="2" t="e">
        <f>VLOOKUP(G2526,'Cust Category'!A:C,3,0)</f>
        <v>#N/A</v>
      </c>
      <c r="X2526" s="2" t="e">
        <f>VLOOKUP(G2526,'Cust Category'!A:C,2,0)</f>
        <v>#N/A</v>
      </c>
      <c r="Y2526" s="31" t="e">
        <f t="shared" si="206"/>
        <v>#N/A</v>
      </c>
      <c r="Z2526" t="e">
        <f t="shared" si="207"/>
        <v>#N/A</v>
      </c>
    </row>
    <row r="2527" spans="14:26" hidden="1">
      <c r="N2527" s="2" t="e">
        <f>VLOOKUP($J2527,'Material category'!B:D,2,0)</f>
        <v>#N/A</v>
      </c>
      <c r="O2527" s="123" t="e">
        <f>VLOOKUP(E2527,'Billing Type Category'!A:C,3,0)*$L2527</f>
        <v>#N/A</v>
      </c>
      <c r="P2527" s="123" t="e">
        <f>VLOOKUP($J2527,'Material category'!B:F,5,FALSE)*O2527</f>
        <v>#N/A</v>
      </c>
      <c r="Q2527" s="123" t="e">
        <f t="shared" si="203"/>
        <v>#N/A</v>
      </c>
      <c r="R2527" s="6" t="e">
        <f>VLOOKUP(E2527,'Billing Type Category'!A:C,3,0)*M2527</f>
        <v>#N/A</v>
      </c>
      <c r="S2527" s="6" t="e">
        <f>VLOOKUP($J2527,'Material category'!B:F,4,FALSE)*O2527</f>
        <v>#N/A</v>
      </c>
      <c r="T2527" s="6" t="e">
        <f t="shared" si="204"/>
        <v>#N/A</v>
      </c>
      <c r="U2527" s="6" t="e">
        <f t="shared" si="205"/>
        <v>#N/A</v>
      </c>
      <c r="V2527" s="2" t="e">
        <f>VLOOKUP($J2527,'Material category'!B:D,3,0)</f>
        <v>#N/A</v>
      </c>
      <c r="W2527" s="2" t="e">
        <f>VLOOKUP(G2527,'Cust Category'!A:C,3,0)</f>
        <v>#N/A</v>
      </c>
      <c r="X2527" s="2" t="e">
        <f>VLOOKUP(G2527,'Cust Category'!A:C,2,0)</f>
        <v>#N/A</v>
      </c>
      <c r="Y2527" s="31" t="e">
        <f t="shared" si="206"/>
        <v>#N/A</v>
      </c>
      <c r="Z2527" t="e">
        <f t="shared" si="207"/>
        <v>#N/A</v>
      </c>
    </row>
    <row r="2528" spans="14:26" hidden="1">
      <c r="N2528" s="2" t="e">
        <f>VLOOKUP($J2528,'Material category'!B:D,2,0)</f>
        <v>#N/A</v>
      </c>
      <c r="O2528" s="123" t="e">
        <f>VLOOKUP(E2528,'Billing Type Category'!A:C,3,0)*$L2528</f>
        <v>#N/A</v>
      </c>
      <c r="P2528" s="123" t="e">
        <f>VLOOKUP($J2528,'Material category'!B:F,5,FALSE)*O2528</f>
        <v>#N/A</v>
      </c>
      <c r="Q2528" s="123" t="e">
        <f t="shared" si="203"/>
        <v>#N/A</v>
      </c>
      <c r="R2528" s="6" t="e">
        <f>VLOOKUP(E2528,'Billing Type Category'!A:C,3,0)*M2528</f>
        <v>#N/A</v>
      </c>
      <c r="S2528" s="6" t="e">
        <f>VLOOKUP($J2528,'Material category'!B:F,4,FALSE)*O2528</f>
        <v>#N/A</v>
      </c>
      <c r="T2528" s="6" t="e">
        <f t="shared" si="204"/>
        <v>#N/A</v>
      </c>
      <c r="U2528" s="6" t="e">
        <f t="shared" si="205"/>
        <v>#N/A</v>
      </c>
      <c r="V2528" s="2" t="e">
        <f>VLOOKUP($J2528,'Material category'!B:D,3,0)</f>
        <v>#N/A</v>
      </c>
      <c r="W2528" s="2" t="e">
        <f>VLOOKUP(G2528,'Cust Category'!A:C,3,0)</f>
        <v>#N/A</v>
      </c>
      <c r="X2528" s="2" t="e">
        <f>VLOOKUP(G2528,'Cust Category'!A:C,2,0)</f>
        <v>#N/A</v>
      </c>
      <c r="Y2528" s="31" t="e">
        <f t="shared" si="206"/>
        <v>#N/A</v>
      </c>
      <c r="Z2528" t="e">
        <f t="shared" si="207"/>
        <v>#N/A</v>
      </c>
    </row>
    <row r="2529" spans="14:26" hidden="1">
      <c r="N2529" s="2" t="e">
        <f>VLOOKUP($J2529,'Material category'!B:D,2,0)</f>
        <v>#N/A</v>
      </c>
      <c r="O2529" s="123" t="e">
        <f>VLOOKUP(E2529,'Billing Type Category'!A:C,3,0)*$L2529</f>
        <v>#N/A</v>
      </c>
      <c r="P2529" s="123" t="e">
        <f>VLOOKUP($J2529,'Material category'!B:F,5,FALSE)*O2529</f>
        <v>#N/A</v>
      </c>
      <c r="Q2529" s="123" t="e">
        <f t="shared" si="203"/>
        <v>#N/A</v>
      </c>
      <c r="R2529" s="6" t="e">
        <f>VLOOKUP(E2529,'Billing Type Category'!A:C,3,0)*M2529</f>
        <v>#N/A</v>
      </c>
      <c r="S2529" s="6" t="e">
        <f>VLOOKUP($J2529,'Material category'!B:F,4,FALSE)*O2529</f>
        <v>#N/A</v>
      </c>
      <c r="T2529" s="6" t="e">
        <f t="shared" si="204"/>
        <v>#N/A</v>
      </c>
      <c r="U2529" s="6" t="e">
        <f t="shared" si="205"/>
        <v>#N/A</v>
      </c>
      <c r="V2529" s="2" t="e">
        <f>VLOOKUP($J2529,'Material category'!B:D,3,0)</f>
        <v>#N/A</v>
      </c>
      <c r="W2529" s="2" t="e">
        <f>VLOOKUP(G2529,'Cust Category'!A:C,3,0)</f>
        <v>#N/A</v>
      </c>
      <c r="X2529" s="2" t="e">
        <f>VLOOKUP(G2529,'Cust Category'!A:C,2,0)</f>
        <v>#N/A</v>
      </c>
      <c r="Y2529" s="31" t="e">
        <f t="shared" si="206"/>
        <v>#N/A</v>
      </c>
      <c r="Z2529" t="e">
        <f t="shared" si="207"/>
        <v>#N/A</v>
      </c>
    </row>
    <row r="2530" spans="14:26" hidden="1">
      <c r="N2530" s="2" t="e">
        <f>VLOOKUP($J2530,'Material category'!B:D,2,0)</f>
        <v>#N/A</v>
      </c>
      <c r="O2530" s="123" t="e">
        <f>VLOOKUP(E2530,'Billing Type Category'!A:C,3,0)*$L2530</f>
        <v>#N/A</v>
      </c>
      <c r="P2530" s="123" t="e">
        <f>VLOOKUP($J2530,'Material category'!B:F,5,FALSE)*O2530</f>
        <v>#N/A</v>
      </c>
      <c r="Q2530" s="123" t="e">
        <f t="shared" si="203"/>
        <v>#N/A</v>
      </c>
      <c r="R2530" s="6" t="e">
        <f>VLOOKUP(E2530,'Billing Type Category'!A:C,3,0)*M2530</f>
        <v>#N/A</v>
      </c>
      <c r="S2530" s="6" t="e">
        <f>VLOOKUP($J2530,'Material category'!B:F,4,FALSE)*O2530</f>
        <v>#N/A</v>
      </c>
      <c r="T2530" s="6" t="e">
        <f t="shared" si="204"/>
        <v>#N/A</v>
      </c>
      <c r="U2530" s="6" t="e">
        <f t="shared" si="205"/>
        <v>#N/A</v>
      </c>
      <c r="V2530" s="2" t="e">
        <f>VLOOKUP($J2530,'Material category'!B:D,3,0)</f>
        <v>#N/A</v>
      </c>
      <c r="W2530" s="2" t="e">
        <f>VLOOKUP(G2530,'Cust Category'!A:C,3,0)</f>
        <v>#N/A</v>
      </c>
      <c r="X2530" s="2" t="e">
        <f>VLOOKUP(G2530,'Cust Category'!A:C,2,0)</f>
        <v>#N/A</v>
      </c>
      <c r="Y2530" s="31" t="e">
        <f t="shared" si="206"/>
        <v>#N/A</v>
      </c>
      <c r="Z2530" t="e">
        <f t="shared" si="207"/>
        <v>#N/A</v>
      </c>
    </row>
    <row r="2531" spans="14:26" hidden="1">
      <c r="N2531" s="2" t="e">
        <f>VLOOKUP($J2531,'Material category'!B:D,2,0)</f>
        <v>#N/A</v>
      </c>
      <c r="O2531" s="123" t="e">
        <f>VLOOKUP(E2531,'Billing Type Category'!A:C,3,0)*$L2531</f>
        <v>#N/A</v>
      </c>
      <c r="P2531" s="123" t="e">
        <f>VLOOKUP($J2531,'Material category'!B:F,5,FALSE)*O2531</f>
        <v>#N/A</v>
      </c>
      <c r="Q2531" s="123" t="e">
        <f t="shared" si="203"/>
        <v>#N/A</v>
      </c>
      <c r="R2531" s="6" t="e">
        <f>VLOOKUP(E2531,'Billing Type Category'!A:C,3,0)*M2531</f>
        <v>#N/A</v>
      </c>
      <c r="S2531" s="6" t="e">
        <f>VLOOKUP($J2531,'Material category'!B:F,4,FALSE)*O2531</f>
        <v>#N/A</v>
      </c>
      <c r="T2531" s="6" t="e">
        <f t="shared" si="204"/>
        <v>#N/A</v>
      </c>
      <c r="U2531" s="6" t="e">
        <f t="shared" si="205"/>
        <v>#N/A</v>
      </c>
      <c r="V2531" s="2" t="e">
        <f>VLOOKUP($J2531,'Material category'!B:D,3,0)</f>
        <v>#N/A</v>
      </c>
      <c r="W2531" s="2" t="e">
        <f>VLOOKUP(G2531,'Cust Category'!A:C,3,0)</f>
        <v>#N/A</v>
      </c>
      <c r="X2531" s="2" t="e">
        <f>VLOOKUP(G2531,'Cust Category'!A:C,2,0)</f>
        <v>#N/A</v>
      </c>
      <c r="Y2531" s="31" t="e">
        <f t="shared" si="206"/>
        <v>#N/A</v>
      </c>
      <c r="Z2531" t="e">
        <f t="shared" si="207"/>
        <v>#N/A</v>
      </c>
    </row>
    <row r="2532" spans="14:26" hidden="1">
      <c r="N2532" s="2" t="e">
        <f>VLOOKUP($J2532,'Material category'!B:D,2,0)</f>
        <v>#N/A</v>
      </c>
      <c r="O2532" s="123" t="e">
        <f>VLOOKUP(E2532,'Billing Type Category'!A:C,3,0)*$L2532</f>
        <v>#N/A</v>
      </c>
      <c r="P2532" s="123" t="e">
        <f>VLOOKUP($J2532,'Material category'!B:F,5,FALSE)*O2532</f>
        <v>#N/A</v>
      </c>
      <c r="Q2532" s="123" t="e">
        <f t="shared" si="203"/>
        <v>#N/A</v>
      </c>
      <c r="R2532" s="6" t="e">
        <f>VLOOKUP(E2532,'Billing Type Category'!A:C,3,0)*M2532</f>
        <v>#N/A</v>
      </c>
      <c r="S2532" s="6" t="e">
        <f>VLOOKUP($J2532,'Material category'!B:F,4,FALSE)*O2532</f>
        <v>#N/A</v>
      </c>
      <c r="T2532" s="6" t="e">
        <f t="shared" si="204"/>
        <v>#N/A</v>
      </c>
      <c r="U2532" s="6" t="e">
        <f t="shared" si="205"/>
        <v>#N/A</v>
      </c>
      <c r="V2532" s="2" t="e">
        <f>VLOOKUP($J2532,'Material category'!B:D,3,0)</f>
        <v>#N/A</v>
      </c>
      <c r="W2532" s="2" t="e">
        <f>VLOOKUP(G2532,'Cust Category'!A:C,3,0)</f>
        <v>#N/A</v>
      </c>
      <c r="X2532" s="2" t="e">
        <f>VLOOKUP(G2532,'Cust Category'!A:C,2,0)</f>
        <v>#N/A</v>
      </c>
      <c r="Y2532" s="31" t="e">
        <f t="shared" si="206"/>
        <v>#N/A</v>
      </c>
      <c r="Z2532" t="e">
        <f t="shared" si="207"/>
        <v>#N/A</v>
      </c>
    </row>
    <row r="2533" spans="14:26" hidden="1">
      <c r="N2533" s="2" t="e">
        <f>VLOOKUP($J2533,'Material category'!B:D,2,0)</f>
        <v>#N/A</v>
      </c>
      <c r="O2533" s="123" t="e">
        <f>VLOOKUP(E2533,'Billing Type Category'!A:C,3,0)*$L2533</f>
        <v>#N/A</v>
      </c>
      <c r="P2533" s="123" t="e">
        <f>VLOOKUP($J2533,'Material category'!B:F,5,FALSE)*O2533</f>
        <v>#N/A</v>
      </c>
      <c r="Q2533" s="123" t="e">
        <f t="shared" si="203"/>
        <v>#N/A</v>
      </c>
      <c r="R2533" s="6" t="e">
        <f>VLOOKUP(E2533,'Billing Type Category'!A:C,3,0)*M2533</f>
        <v>#N/A</v>
      </c>
      <c r="S2533" s="6" t="e">
        <f>VLOOKUP($J2533,'Material category'!B:F,4,FALSE)*O2533</f>
        <v>#N/A</v>
      </c>
      <c r="T2533" s="6" t="e">
        <f t="shared" si="204"/>
        <v>#N/A</v>
      </c>
      <c r="U2533" s="6" t="e">
        <f t="shared" si="205"/>
        <v>#N/A</v>
      </c>
      <c r="V2533" s="2" t="e">
        <f>VLOOKUP($J2533,'Material category'!B:D,3,0)</f>
        <v>#N/A</v>
      </c>
      <c r="W2533" s="2" t="e">
        <f>VLOOKUP(G2533,'Cust Category'!A:C,3,0)</f>
        <v>#N/A</v>
      </c>
      <c r="X2533" s="2" t="e">
        <f>VLOOKUP(G2533,'Cust Category'!A:C,2,0)</f>
        <v>#N/A</v>
      </c>
      <c r="Y2533" s="31" t="e">
        <f t="shared" si="206"/>
        <v>#N/A</v>
      </c>
      <c r="Z2533" t="e">
        <f t="shared" si="207"/>
        <v>#N/A</v>
      </c>
    </row>
    <row r="2534" spans="14:26" hidden="1">
      <c r="N2534" s="2" t="e">
        <f>VLOOKUP($J2534,'Material category'!B:D,2,0)</f>
        <v>#N/A</v>
      </c>
      <c r="O2534" s="123" t="e">
        <f>VLOOKUP(E2534,'Billing Type Category'!A:C,3,0)*$L2534</f>
        <v>#N/A</v>
      </c>
      <c r="P2534" s="123" t="e">
        <f>VLOOKUP($J2534,'Material category'!B:F,5,FALSE)*O2534</f>
        <v>#N/A</v>
      </c>
      <c r="Q2534" s="123" t="e">
        <f t="shared" si="203"/>
        <v>#N/A</v>
      </c>
      <c r="R2534" s="6" t="e">
        <f>VLOOKUP(E2534,'Billing Type Category'!A:C,3,0)*M2534</f>
        <v>#N/A</v>
      </c>
      <c r="S2534" s="6" t="e">
        <f>VLOOKUP($J2534,'Material category'!B:F,4,FALSE)*O2534</f>
        <v>#N/A</v>
      </c>
      <c r="T2534" s="6" t="e">
        <f t="shared" si="204"/>
        <v>#N/A</v>
      </c>
      <c r="U2534" s="6" t="e">
        <f t="shared" si="205"/>
        <v>#N/A</v>
      </c>
      <c r="V2534" s="2" t="e">
        <f>VLOOKUP($J2534,'Material category'!B:D,3,0)</f>
        <v>#N/A</v>
      </c>
      <c r="W2534" s="2" t="e">
        <f>VLOOKUP(G2534,'Cust Category'!A:C,3,0)</f>
        <v>#N/A</v>
      </c>
      <c r="X2534" s="2" t="e">
        <f>VLOOKUP(G2534,'Cust Category'!A:C,2,0)</f>
        <v>#N/A</v>
      </c>
      <c r="Y2534" s="31" t="e">
        <f t="shared" si="206"/>
        <v>#N/A</v>
      </c>
      <c r="Z2534" t="e">
        <f t="shared" si="207"/>
        <v>#N/A</v>
      </c>
    </row>
    <row r="2535" spans="14:26" hidden="1">
      <c r="N2535" s="2" t="e">
        <f>VLOOKUP($J2535,'Material category'!B:D,2,0)</f>
        <v>#N/A</v>
      </c>
      <c r="O2535" s="123" t="e">
        <f>VLOOKUP(E2535,'Billing Type Category'!A:C,3,0)*$L2535</f>
        <v>#N/A</v>
      </c>
      <c r="P2535" s="123" t="e">
        <f>VLOOKUP($J2535,'Material category'!B:F,5,FALSE)*O2535</f>
        <v>#N/A</v>
      </c>
      <c r="Q2535" s="123" t="e">
        <f t="shared" si="203"/>
        <v>#N/A</v>
      </c>
      <c r="R2535" s="6" t="e">
        <f>VLOOKUP(E2535,'Billing Type Category'!A:C,3,0)*M2535</f>
        <v>#N/A</v>
      </c>
      <c r="S2535" s="6" t="e">
        <f>VLOOKUP($J2535,'Material category'!B:F,4,FALSE)*O2535</f>
        <v>#N/A</v>
      </c>
      <c r="T2535" s="6" t="e">
        <f t="shared" si="204"/>
        <v>#N/A</v>
      </c>
      <c r="U2535" s="6" t="e">
        <f t="shared" si="205"/>
        <v>#N/A</v>
      </c>
      <c r="V2535" s="2" t="e">
        <f>VLOOKUP($J2535,'Material category'!B:D,3,0)</f>
        <v>#N/A</v>
      </c>
      <c r="W2535" s="2" t="e">
        <f>VLOOKUP(G2535,'Cust Category'!A:C,3,0)</f>
        <v>#N/A</v>
      </c>
      <c r="X2535" s="2" t="e">
        <f>VLOOKUP(G2535,'Cust Category'!A:C,2,0)</f>
        <v>#N/A</v>
      </c>
      <c r="Y2535" s="31" t="e">
        <f t="shared" si="206"/>
        <v>#N/A</v>
      </c>
      <c r="Z2535" t="e">
        <f t="shared" si="207"/>
        <v>#N/A</v>
      </c>
    </row>
    <row r="2536" spans="14:26" hidden="1">
      <c r="N2536" s="2" t="e">
        <f>VLOOKUP($J2536,'Material category'!B:D,2,0)</f>
        <v>#N/A</v>
      </c>
      <c r="O2536" s="123" t="e">
        <f>VLOOKUP(E2536,'Billing Type Category'!A:C,3,0)*$L2536</f>
        <v>#N/A</v>
      </c>
      <c r="P2536" s="123" t="e">
        <f>VLOOKUP($J2536,'Material category'!B:F,5,FALSE)*O2536</f>
        <v>#N/A</v>
      </c>
      <c r="Q2536" s="123" t="e">
        <f t="shared" si="203"/>
        <v>#N/A</v>
      </c>
      <c r="R2536" s="6" t="e">
        <f>VLOOKUP(E2536,'Billing Type Category'!A:C,3,0)*M2536</f>
        <v>#N/A</v>
      </c>
      <c r="S2536" s="6" t="e">
        <f>VLOOKUP($J2536,'Material category'!B:F,4,FALSE)*O2536</f>
        <v>#N/A</v>
      </c>
      <c r="T2536" s="6" t="e">
        <f t="shared" si="204"/>
        <v>#N/A</v>
      </c>
      <c r="U2536" s="6" t="e">
        <f t="shared" si="205"/>
        <v>#N/A</v>
      </c>
      <c r="V2536" s="2" t="e">
        <f>VLOOKUP($J2536,'Material category'!B:D,3,0)</f>
        <v>#N/A</v>
      </c>
      <c r="W2536" s="2" t="e">
        <f>VLOOKUP(G2536,'Cust Category'!A:C,3,0)</f>
        <v>#N/A</v>
      </c>
      <c r="X2536" s="2" t="e">
        <f>VLOOKUP(G2536,'Cust Category'!A:C,2,0)</f>
        <v>#N/A</v>
      </c>
      <c r="Y2536" s="31" t="e">
        <f t="shared" si="206"/>
        <v>#N/A</v>
      </c>
      <c r="Z2536" t="e">
        <f t="shared" si="207"/>
        <v>#N/A</v>
      </c>
    </row>
    <row r="2537" spans="14:26" hidden="1">
      <c r="N2537" s="2" t="e">
        <f>VLOOKUP($J2537,'Material category'!B:D,2,0)</f>
        <v>#N/A</v>
      </c>
      <c r="O2537" s="123" t="e">
        <f>VLOOKUP(E2537,'Billing Type Category'!A:C,3,0)*$L2537</f>
        <v>#N/A</v>
      </c>
      <c r="P2537" s="123" t="e">
        <f>VLOOKUP($J2537,'Material category'!B:F,5,FALSE)*O2537</f>
        <v>#N/A</v>
      </c>
      <c r="Q2537" s="123" t="e">
        <f t="shared" si="203"/>
        <v>#N/A</v>
      </c>
      <c r="R2537" s="6" t="e">
        <f>VLOOKUP(E2537,'Billing Type Category'!A:C,3,0)*M2537</f>
        <v>#N/A</v>
      </c>
      <c r="S2537" s="6" t="e">
        <f>VLOOKUP($J2537,'Material category'!B:F,4,FALSE)*O2537</f>
        <v>#N/A</v>
      </c>
      <c r="T2537" s="6" t="e">
        <f t="shared" si="204"/>
        <v>#N/A</v>
      </c>
      <c r="U2537" s="6" t="e">
        <f t="shared" si="205"/>
        <v>#N/A</v>
      </c>
      <c r="V2537" s="2" t="e">
        <f>VLOOKUP($J2537,'Material category'!B:D,3,0)</f>
        <v>#N/A</v>
      </c>
      <c r="W2537" s="2" t="e">
        <f>VLOOKUP(G2537,'Cust Category'!A:C,3,0)</f>
        <v>#N/A</v>
      </c>
      <c r="X2537" s="2" t="e">
        <f>VLOOKUP(G2537,'Cust Category'!A:C,2,0)</f>
        <v>#N/A</v>
      </c>
      <c r="Y2537" s="31" t="e">
        <f t="shared" si="206"/>
        <v>#N/A</v>
      </c>
      <c r="Z2537" t="e">
        <f t="shared" si="207"/>
        <v>#N/A</v>
      </c>
    </row>
    <row r="2538" spans="14:26" hidden="1">
      <c r="N2538" s="2" t="e">
        <f>VLOOKUP($J2538,'Material category'!B:D,2,0)</f>
        <v>#N/A</v>
      </c>
      <c r="O2538" s="123" t="e">
        <f>VLOOKUP(E2538,'Billing Type Category'!A:C,3,0)*$L2538</f>
        <v>#N/A</v>
      </c>
      <c r="P2538" s="123" t="e">
        <f>VLOOKUP($J2538,'Material category'!B:F,5,FALSE)*O2538</f>
        <v>#N/A</v>
      </c>
      <c r="Q2538" s="123" t="e">
        <f t="shared" si="203"/>
        <v>#N/A</v>
      </c>
      <c r="R2538" s="6" t="e">
        <f>VLOOKUP(E2538,'Billing Type Category'!A:C,3,0)*M2538</f>
        <v>#N/A</v>
      </c>
      <c r="S2538" s="6" t="e">
        <f>VLOOKUP($J2538,'Material category'!B:F,4,FALSE)*O2538</f>
        <v>#N/A</v>
      </c>
      <c r="T2538" s="6" t="e">
        <f t="shared" si="204"/>
        <v>#N/A</v>
      </c>
      <c r="U2538" s="6" t="e">
        <f t="shared" si="205"/>
        <v>#N/A</v>
      </c>
      <c r="V2538" s="2" t="e">
        <f>VLOOKUP($J2538,'Material category'!B:D,3,0)</f>
        <v>#N/A</v>
      </c>
      <c r="W2538" s="2" t="e">
        <f>VLOOKUP(G2538,'Cust Category'!A:C,3,0)</f>
        <v>#N/A</v>
      </c>
      <c r="X2538" s="2" t="e">
        <f>VLOOKUP(G2538,'Cust Category'!A:C,2,0)</f>
        <v>#N/A</v>
      </c>
      <c r="Y2538" s="31" t="e">
        <f t="shared" si="206"/>
        <v>#N/A</v>
      </c>
      <c r="Z2538" t="e">
        <f t="shared" si="207"/>
        <v>#N/A</v>
      </c>
    </row>
    <row r="2539" spans="14:26" hidden="1">
      <c r="N2539" s="2" t="e">
        <f>VLOOKUP($J2539,'Material category'!B:D,2,0)</f>
        <v>#N/A</v>
      </c>
      <c r="O2539" s="123" t="e">
        <f>VLOOKUP(E2539,'Billing Type Category'!A:C,3,0)*$L2539</f>
        <v>#N/A</v>
      </c>
      <c r="P2539" s="123" t="e">
        <f>VLOOKUP($J2539,'Material category'!B:F,5,FALSE)*O2539</f>
        <v>#N/A</v>
      </c>
      <c r="Q2539" s="123" t="e">
        <f t="shared" si="203"/>
        <v>#N/A</v>
      </c>
      <c r="R2539" s="6" t="e">
        <f>VLOOKUP(E2539,'Billing Type Category'!A:C,3,0)*M2539</f>
        <v>#N/A</v>
      </c>
      <c r="S2539" s="6" t="e">
        <f>VLOOKUP($J2539,'Material category'!B:F,4,FALSE)*O2539</f>
        <v>#N/A</v>
      </c>
      <c r="T2539" s="6" t="e">
        <f t="shared" si="204"/>
        <v>#N/A</v>
      </c>
      <c r="U2539" s="6" t="e">
        <f t="shared" si="205"/>
        <v>#N/A</v>
      </c>
      <c r="V2539" s="2" t="e">
        <f>VLOOKUP($J2539,'Material category'!B:D,3,0)</f>
        <v>#N/A</v>
      </c>
      <c r="W2539" s="2" t="e">
        <f>VLOOKUP(G2539,'Cust Category'!A:C,3,0)</f>
        <v>#N/A</v>
      </c>
      <c r="X2539" s="2" t="e">
        <f>VLOOKUP(G2539,'Cust Category'!A:C,2,0)</f>
        <v>#N/A</v>
      </c>
      <c r="Y2539" s="31" t="e">
        <f t="shared" si="206"/>
        <v>#N/A</v>
      </c>
      <c r="Z2539" t="e">
        <f t="shared" si="207"/>
        <v>#N/A</v>
      </c>
    </row>
    <row r="2540" spans="14:26" hidden="1">
      <c r="N2540" s="2" t="e">
        <f>VLOOKUP($J2540,'Material category'!B:D,2,0)</f>
        <v>#N/A</v>
      </c>
      <c r="O2540" s="123" t="e">
        <f>VLOOKUP(E2540,'Billing Type Category'!A:C,3,0)*$L2540</f>
        <v>#N/A</v>
      </c>
      <c r="P2540" s="123" t="e">
        <f>VLOOKUP($J2540,'Material category'!B:F,5,FALSE)*O2540</f>
        <v>#N/A</v>
      </c>
      <c r="Q2540" s="123" t="e">
        <f t="shared" si="203"/>
        <v>#N/A</v>
      </c>
      <c r="R2540" s="6" t="e">
        <f>VLOOKUP(E2540,'Billing Type Category'!A:C,3,0)*M2540</f>
        <v>#N/A</v>
      </c>
      <c r="S2540" s="6" t="e">
        <f>VLOOKUP($J2540,'Material category'!B:F,4,FALSE)*O2540</f>
        <v>#N/A</v>
      </c>
      <c r="T2540" s="6" t="e">
        <f t="shared" si="204"/>
        <v>#N/A</v>
      </c>
      <c r="U2540" s="6" t="e">
        <f t="shared" si="205"/>
        <v>#N/A</v>
      </c>
      <c r="V2540" s="2" t="e">
        <f>VLOOKUP($J2540,'Material category'!B:D,3,0)</f>
        <v>#N/A</v>
      </c>
      <c r="W2540" s="2" t="e">
        <f>VLOOKUP(G2540,'Cust Category'!A:C,3,0)</f>
        <v>#N/A</v>
      </c>
      <c r="X2540" s="2" t="e">
        <f>VLOOKUP(G2540,'Cust Category'!A:C,2,0)</f>
        <v>#N/A</v>
      </c>
      <c r="Y2540" s="31" t="e">
        <f t="shared" si="206"/>
        <v>#N/A</v>
      </c>
      <c r="Z2540" t="e">
        <f t="shared" si="207"/>
        <v>#N/A</v>
      </c>
    </row>
    <row r="2541" spans="14:26" hidden="1">
      <c r="N2541" s="2" t="e">
        <f>VLOOKUP($J2541,'Material category'!B:D,2,0)</f>
        <v>#N/A</v>
      </c>
      <c r="O2541" s="123" t="e">
        <f>VLOOKUP(E2541,'Billing Type Category'!A:C,3,0)*$L2541</f>
        <v>#N/A</v>
      </c>
      <c r="P2541" s="123" t="e">
        <f>VLOOKUP($J2541,'Material category'!B:F,5,FALSE)*O2541</f>
        <v>#N/A</v>
      </c>
      <c r="Q2541" s="123" t="e">
        <f t="shared" si="203"/>
        <v>#N/A</v>
      </c>
      <c r="R2541" s="6" t="e">
        <f>VLOOKUP(E2541,'Billing Type Category'!A:C,3,0)*M2541</f>
        <v>#N/A</v>
      </c>
      <c r="S2541" s="6" t="e">
        <f>VLOOKUP($J2541,'Material category'!B:F,4,FALSE)*O2541</f>
        <v>#N/A</v>
      </c>
      <c r="T2541" s="6" t="e">
        <f t="shared" si="204"/>
        <v>#N/A</v>
      </c>
      <c r="U2541" s="6" t="e">
        <f t="shared" si="205"/>
        <v>#N/A</v>
      </c>
      <c r="V2541" s="2" t="e">
        <f>VLOOKUP($J2541,'Material category'!B:D,3,0)</f>
        <v>#N/A</v>
      </c>
      <c r="W2541" s="2" t="e">
        <f>VLOOKUP(G2541,'Cust Category'!A:C,3,0)</f>
        <v>#N/A</v>
      </c>
      <c r="X2541" s="2" t="e">
        <f>VLOOKUP(G2541,'Cust Category'!A:C,2,0)</f>
        <v>#N/A</v>
      </c>
      <c r="Y2541" s="31" t="e">
        <f t="shared" si="206"/>
        <v>#N/A</v>
      </c>
      <c r="Z2541" t="e">
        <f t="shared" si="207"/>
        <v>#N/A</v>
      </c>
    </row>
    <row r="2542" spans="14:26" hidden="1">
      <c r="N2542" s="2" t="e">
        <f>VLOOKUP($J2542,'Material category'!B:D,2,0)</f>
        <v>#N/A</v>
      </c>
      <c r="O2542" s="123" t="e">
        <f>VLOOKUP(E2542,'Billing Type Category'!A:C,3,0)*$L2542</f>
        <v>#N/A</v>
      </c>
      <c r="P2542" s="123" t="e">
        <f>VLOOKUP($J2542,'Material category'!B:F,5,FALSE)*O2542</f>
        <v>#N/A</v>
      </c>
      <c r="Q2542" s="123" t="e">
        <f t="shared" si="203"/>
        <v>#N/A</v>
      </c>
      <c r="R2542" s="6" t="e">
        <f>VLOOKUP(E2542,'Billing Type Category'!A:C,3,0)*M2542</f>
        <v>#N/A</v>
      </c>
      <c r="S2542" s="6" t="e">
        <f>VLOOKUP($J2542,'Material category'!B:F,4,FALSE)*O2542</f>
        <v>#N/A</v>
      </c>
      <c r="T2542" s="6" t="e">
        <f t="shared" si="204"/>
        <v>#N/A</v>
      </c>
      <c r="U2542" s="6" t="e">
        <f t="shared" si="205"/>
        <v>#N/A</v>
      </c>
      <c r="V2542" s="2" t="e">
        <f>VLOOKUP($J2542,'Material category'!B:D,3,0)</f>
        <v>#N/A</v>
      </c>
      <c r="W2542" s="2" t="e">
        <f>VLOOKUP(G2542,'Cust Category'!A:C,3,0)</f>
        <v>#N/A</v>
      </c>
      <c r="X2542" s="2" t="e">
        <f>VLOOKUP(G2542,'Cust Category'!A:C,2,0)</f>
        <v>#N/A</v>
      </c>
      <c r="Y2542" s="31" t="e">
        <f t="shared" si="206"/>
        <v>#N/A</v>
      </c>
      <c r="Z2542" t="e">
        <f t="shared" si="207"/>
        <v>#N/A</v>
      </c>
    </row>
    <row r="2543" spans="14:26" hidden="1">
      <c r="N2543" s="2" t="e">
        <f>VLOOKUP($J2543,'Material category'!B:D,2,0)</f>
        <v>#N/A</v>
      </c>
      <c r="O2543" s="123" t="e">
        <f>VLOOKUP(E2543,'Billing Type Category'!A:C,3,0)*$L2543</f>
        <v>#N/A</v>
      </c>
      <c r="P2543" s="123" t="e">
        <f>VLOOKUP($J2543,'Material category'!B:F,5,FALSE)*O2543</f>
        <v>#N/A</v>
      </c>
      <c r="Q2543" s="123" t="e">
        <f t="shared" si="203"/>
        <v>#N/A</v>
      </c>
      <c r="R2543" s="6" t="e">
        <f>VLOOKUP(E2543,'Billing Type Category'!A:C,3,0)*M2543</f>
        <v>#N/A</v>
      </c>
      <c r="S2543" s="6" t="e">
        <f>VLOOKUP($J2543,'Material category'!B:F,4,FALSE)*O2543</f>
        <v>#N/A</v>
      </c>
      <c r="T2543" s="6" t="e">
        <f t="shared" si="204"/>
        <v>#N/A</v>
      </c>
      <c r="U2543" s="6" t="e">
        <f t="shared" si="205"/>
        <v>#N/A</v>
      </c>
      <c r="V2543" s="2" t="e">
        <f>VLOOKUP($J2543,'Material category'!B:D,3,0)</f>
        <v>#N/A</v>
      </c>
      <c r="W2543" s="2" t="e">
        <f>VLOOKUP(G2543,'Cust Category'!A:C,3,0)</f>
        <v>#N/A</v>
      </c>
      <c r="X2543" s="2" t="e">
        <f>VLOOKUP(G2543,'Cust Category'!A:C,2,0)</f>
        <v>#N/A</v>
      </c>
      <c r="Y2543" s="31" t="e">
        <f t="shared" si="206"/>
        <v>#N/A</v>
      </c>
      <c r="Z2543" t="e">
        <f t="shared" si="207"/>
        <v>#N/A</v>
      </c>
    </row>
    <row r="2544" spans="14:26" hidden="1">
      <c r="N2544" s="2" t="e">
        <f>VLOOKUP($J2544,'Material category'!B:D,2,0)</f>
        <v>#N/A</v>
      </c>
      <c r="O2544" s="123" t="e">
        <f>VLOOKUP(E2544,'Billing Type Category'!A:C,3,0)*$L2544</f>
        <v>#N/A</v>
      </c>
      <c r="P2544" s="123" t="e">
        <f>VLOOKUP($J2544,'Material category'!B:F,5,FALSE)*O2544</f>
        <v>#N/A</v>
      </c>
      <c r="Q2544" s="123" t="e">
        <f t="shared" si="203"/>
        <v>#N/A</v>
      </c>
      <c r="R2544" s="6" t="e">
        <f>VLOOKUP(E2544,'Billing Type Category'!A:C,3,0)*M2544</f>
        <v>#N/A</v>
      </c>
      <c r="S2544" s="6" t="e">
        <f>VLOOKUP($J2544,'Material category'!B:F,4,FALSE)*O2544</f>
        <v>#N/A</v>
      </c>
      <c r="T2544" s="6" t="e">
        <f t="shared" si="204"/>
        <v>#N/A</v>
      </c>
      <c r="U2544" s="6" t="e">
        <f t="shared" si="205"/>
        <v>#N/A</v>
      </c>
      <c r="V2544" s="2" t="e">
        <f>VLOOKUP($J2544,'Material category'!B:D,3,0)</f>
        <v>#N/A</v>
      </c>
      <c r="W2544" s="2" t="e">
        <f>VLOOKUP(G2544,'Cust Category'!A:C,3,0)</f>
        <v>#N/A</v>
      </c>
      <c r="X2544" s="2" t="e">
        <f>VLOOKUP(G2544,'Cust Category'!A:C,2,0)</f>
        <v>#N/A</v>
      </c>
      <c r="Y2544" s="31" t="e">
        <f t="shared" si="206"/>
        <v>#N/A</v>
      </c>
      <c r="Z2544" t="e">
        <f t="shared" si="207"/>
        <v>#N/A</v>
      </c>
    </row>
    <row r="2545" spans="14:26" hidden="1">
      <c r="N2545" s="2" t="e">
        <f>VLOOKUP($J2545,'Material category'!B:D,2,0)</f>
        <v>#N/A</v>
      </c>
      <c r="O2545" s="123" t="e">
        <f>VLOOKUP(E2545,'Billing Type Category'!A:C,3,0)*$L2545</f>
        <v>#N/A</v>
      </c>
      <c r="P2545" s="123" t="e">
        <f>VLOOKUP($J2545,'Material category'!B:F,5,FALSE)*O2545</f>
        <v>#N/A</v>
      </c>
      <c r="Q2545" s="123" t="e">
        <f t="shared" si="203"/>
        <v>#N/A</v>
      </c>
      <c r="R2545" s="6" t="e">
        <f>VLOOKUP(E2545,'Billing Type Category'!A:C,3,0)*M2545</f>
        <v>#N/A</v>
      </c>
      <c r="S2545" s="6" t="e">
        <f>VLOOKUP($J2545,'Material category'!B:F,4,FALSE)*O2545</f>
        <v>#N/A</v>
      </c>
      <c r="T2545" s="6" t="e">
        <f t="shared" si="204"/>
        <v>#N/A</v>
      </c>
      <c r="U2545" s="6" t="e">
        <f t="shared" si="205"/>
        <v>#N/A</v>
      </c>
      <c r="V2545" s="2" t="e">
        <f>VLOOKUP($J2545,'Material category'!B:D,3,0)</f>
        <v>#N/A</v>
      </c>
      <c r="W2545" s="2" t="e">
        <f>VLOOKUP(G2545,'Cust Category'!A:C,3,0)</f>
        <v>#N/A</v>
      </c>
      <c r="X2545" s="2" t="e">
        <f>VLOOKUP(G2545,'Cust Category'!A:C,2,0)</f>
        <v>#N/A</v>
      </c>
      <c r="Y2545" s="31" t="e">
        <f t="shared" si="206"/>
        <v>#N/A</v>
      </c>
      <c r="Z2545" t="e">
        <f t="shared" si="207"/>
        <v>#N/A</v>
      </c>
    </row>
    <row r="2546" spans="14:26" hidden="1">
      <c r="N2546" s="2" t="e">
        <f>VLOOKUP($J2546,'Material category'!B:D,2,0)</f>
        <v>#N/A</v>
      </c>
      <c r="O2546" s="123" t="e">
        <f>VLOOKUP(E2546,'Billing Type Category'!A:C,3,0)*$L2546</f>
        <v>#N/A</v>
      </c>
      <c r="P2546" s="123" t="e">
        <f>VLOOKUP($J2546,'Material category'!B:F,5,FALSE)*O2546</f>
        <v>#N/A</v>
      </c>
      <c r="Q2546" s="123" t="e">
        <f t="shared" si="203"/>
        <v>#N/A</v>
      </c>
      <c r="R2546" s="6" t="e">
        <f>VLOOKUP(E2546,'Billing Type Category'!A:C,3,0)*M2546</f>
        <v>#N/A</v>
      </c>
      <c r="S2546" s="6" t="e">
        <f>VLOOKUP($J2546,'Material category'!B:F,4,FALSE)*O2546</f>
        <v>#N/A</v>
      </c>
      <c r="T2546" s="6" t="e">
        <f t="shared" si="204"/>
        <v>#N/A</v>
      </c>
      <c r="U2546" s="6" t="e">
        <f t="shared" si="205"/>
        <v>#N/A</v>
      </c>
      <c r="V2546" s="2" t="e">
        <f>VLOOKUP($J2546,'Material category'!B:D,3,0)</f>
        <v>#N/A</v>
      </c>
      <c r="W2546" s="2" t="e">
        <f>VLOOKUP(G2546,'Cust Category'!A:C,3,0)</f>
        <v>#N/A</v>
      </c>
      <c r="X2546" s="2" t="e">
        <f>VLOOKUP(G2546,'Cust Category'!A:C,2,0)</f>
        <v>#N/A</v>
      </c>
      <c r="Y2546" s="31" t="e">
        <f t="shared" si="206"/>
        <v>#N/A</v>
      </c>
      <c r="Z2546" t="e">
        <f t="shared" si="207"/>
        <v>#N/A</v>
      </c>
    </row>
    <row r="2547" spans="14:26" hidden="1">
      <c r="N2547" s="2" t="e">
        <f>VLOOKUP($J2547,'Material category'!B:D,2,0)</f>
        <v>#N/A</v>
      </c>
      <c r="O2547" s="123" t="e">
        <f>VLOOKUP(E2547,'Billing Type Category'!A:C,3,0)*$L2547</f>
        <v>#N/A</v>
      </c>
      <c r="P2547" s="123" t="e">
        <f>VLOOKUP($J2547,'Material category'!B:F,5,FALSE)*O2547</f>
        <v>#N/A</v>
      </c>
      <c r="Q2547" s="123" t="e">
        <f t="shared" si="203"/>
        <v>#N/A</v>
      </c>
      <c r="R2547" s="6" t="e">
        <f>VLOOKUP(E2547,'Billing Type Category'!A:C,3,0)*M2547</f>
        <v>#N/A</v>
      </c>
      <c r="S2547" s="6" t="e">
        <f>VLOOKUP($J2547,'Material category'!B:F,4,FALSE)*O2547</f>
        <v>#N/A</v>
      </c>
      <c r="T2547" s="6" t="e">
        <f t="shared" si="204"/>
        <v>#N/A</v>
      </c>
      <c r="U2547" s="6" t="e">
        <f t="shared" si="205"/>
        <v>#N/A</v>
      </c>
      <c r="V2547" s="2" t="e">
        <f>VLOOKUP($J2547,'Material category'!B:D,3,0)</f>
        <v>#N/A</v>
      </c>
      <c r="W2547" s="2" t="e">
        <f>VLOOKUP(G2547,'Cust Category'!A:C,3,0)</f>
        <v>#N/A</v>
      </c>
      <c r="X2547" s="2" t="e">
        <f>VLOOKUP(G2547,'Cust Category'!A:C,2,0)</f>
        <v>#N/A</v>
      </c>
      <c r="Y2547" s="31" t="e">
        <f t="shared" si="206"/>
        <v>#N/A</v>
      </c>
      <c r="Z2547" t="e">
        <f t="shared" si="207"/>
        <v>#N/A</v>
      </c>
    </row>
    <row r="2548" spans="14:26" hidden="1">
      <c r="N2548" s="2" t="e">
        <f>VLOOKUP($J2548,'Material category'!B:D,2,0)</f>
        <v>#N/A</v>
      </c>
      <c r="O2548" s="123" t="e">
        <f>VLOOKUP(E2548,'Billing Type Category'!A:C,3,0)*$L2548</f>
        <v>#N/A</v>
      </c>
      <c r="P2548" s="123" t="e">
        <f>VLOOKUP($J2548,'Material category'!B:F,5,FALSE)*O2548</f>
        <v>#N/A</v>
      </c>
      <c r="Q2548" s="123" t="e">
        <f t="shared" si="203"/>
        <v>#N/A</v>
      </c>
      <c r="R2548" s="6" t="e">
        <f>VLOOKUP(E2548,'Billing Type Category'!A:C,3,0)*M2548</f>
        <v>#N/A</v>
      </c>
      <c r="S2548" s="6" t="e">
        <f>VLOOKUP($J2548,'Material category'!B:F,4,FALSE)*O2548</f>
        <v>#N/A</v>
      </c>
      <c r="T2548" s="6" t="e">
        <f t="shared" si="204"/>
        <v>#N/A</v>
      </c>
      <c r="U2548" s="6" t="e">
        <f t="shared" si="205"/>
        <v>#N/A</v>
      </c>
      <c r="V2548" s="2" t="e">
        <f>VLOOKUP($J2548,'Material category'!B:D,3,0)</f>
        <v>#N/A</v>
      </c>
      <c r="W2548" s="2" t="e">
        <f>VLOOKUP(G2548,'Cust Category'!A:C,3,0)</f>
        <v>#N/A</v>
      </c>
      <c r="X2548" s="2" t="e">
        <f>VLOOKUP(G2548,'Cust Category'!A:C,2,0)</f>
        <v>#N/A</v>
      </c>
      <c r="Y2548" s="31" t="e">
        <f t="shared" si="206"/>
        <v>#N/A</v>
      </c>
      <c r="Z2548" t="e">
        <f t="shared" si="207"/>
        <v>#N/A</v>
      </c>
    </row>
    <row r="2549" spans="14:26" hidden="1">
      <c r="N2549" s="2" t="e">
        <f>VLOOKUP($J2549,'Material category'!B:D,2,0)</f>
        <v>#N/A</v>
      </c>
      <c r="O2549" s="123" t="e">
        <f>VLOOKUP(E2549,'Billing Type Category'!A:C,3,0)*$L2549</f>
        <v>#N/A</v>
      </c>
      <c r="P2549" s="123" t="e">
        <f>VLOOKUP($J2549,'Material category'!B:F,5,FALSE)*O2549</f>
        <v>#N/A</v>
      </c>
      <c r="Q2549" s="123" t="e">
        <f t="shared" si="203"/>
        <v>#N/A</v>
      </c>
      <c r="R2549" s="6" t="e">
        <f>VLOOKUP(E2549,'Billing Type Category'!A:C,3,0)*M2549</f>
        <v>#N/A</v>
      </c>
      <c r="S2549" s="6" t="e">
        <f>VLOOKUP($J2549,'Material category'!B:F,4,FALSE)*O2549</f>
        <v>#N/A</v>
      </c>
      <c r="T2549" s="6" t="e">
        <f t="shared" si="204"/>
        <v>#N/A</v>
      </c>
      <c r="U2549" s="6" t="e">
        <f t="shared" si="205"/>
        <v>#N/A</v>
      </c>
      <c r="V2549" s="2" t="e">
        <f>VLOOKUP($J2549,'Material category'!B:D,3,0)</f>
        <v>#N/A</v>
      </c>
      <c r="W2549" s="2" t="e">
        <f>VLOOKUP(G2549,'Cust Category'!A:C,3,0)</f>
        <v>#N/A</v>
      </c>
      <c r="X2549" s="2" t="e">
        <f>VLOOKUP(G2549,'Cust Category'!A:C,2,0)</f>
        <v>#N/A</v>
      </c>
      <c r="Y2549" s="31" t="e">
        <f t="shared" si="206"/>
        <v>#N/A</v>
      </c>
      <c r="Z2549" t="e">
        <f t="shared" si="207"/>
        <v>#N/A</v>
      </c>
    </row>
    <row r="2550" spans="14:26" hidden="1">
      <c r="N2550" s="2" t="e">
        <f>VLOOKUP($J2550,'Material category'!B:D,2,0)</f>
        <v>#N/A</v>
      </c>
      <c r="O2550" s="123" t="e">
        <f>VLOOKUP(E2550,'Billing Type Category'!A:C,3,0)*$L2550</f>
        <v>#N/A</v>
      </c>
      <c r="P2550" s="123" t="e">
        <f>VLOOKUP($J2550,'Material category'!B:F,5,FALSE)*O2550</f>
        <v>#N/A</v>
      </c>
      <c r="Q2550" s="123" t="e">
        <f t="shared" si="203"/>
        <v>#N/A</v>
      </c>
      <c r="R2550" s="6" t="e">
        <f>VLOOKUP(E2550,'Billing Type Category'!A:C,3,0)*M2550</f>
        <v>#N/A</v>
      </c>
      <c r="S2550" s="6" t="e">
        <f>VLOOKUP($J2550,'Material category'!B:F,4,FALSE)*O2550</f>
        <v>#N/A</v>
      </c>
      <c r="T2550" s="6" t="e">
        <f t="shared" si="204"/>
        <v>#N/A</v>
      </c>
      <c r="U2550" s="6" t="e">
        <f t="shared" si="205"/>
        <v>#N/A</v>
      </c>
      <c r="V2550" s="2" t="e">
        <f>VLOOKUP($J2550,'Material category'!B:D,3,0)</f>
        <v>#N/A</v>
      </c>
      <c r="W2550" s="2" t="e">
        <f>VLOOKUP(G2550,'Cust Category'!A:C,3,0)</f>
        <v>#N/A</v>
      </c>
      <c r="X2550" s="2" t="e">
        <f>VLOOKUP(G2550,'Cust Category'!A:C,2,0)</f>
        <v>#N/A</v>
      </c>
      <c r="Y2550" s="31" t="e">
        <f t="shared" si="206"/>
        <v>#N/A</v>
      </c>
      <c r="Z2550" t="e">
        <f t="shared" si="207"/>
        <v>#N/A</v>
      </c>
    </row>
    <row r="2551" spans="14:26" hidden="1">
      <c r="N2551" s="2" t="e">
        <f>VLOOKUP($J2551,'Material category'!B:D,2,0)</f>
        <v>#N/A</v>
      </c>
      <c r="O2551" s="123" t="e">
        <f>VLOOKUP(E2551,'Billing Type Category'!A:C,3,0)*$L2551</f>
        <v>#N/A</v>
      </c>
      <c r="P2551" s="123" t="e">
        <f>VLOOKUP($J2551,'Material category'!B:F,5,FALSE)*O2551</f>
        <v>#N/A</v>
      </c>
      <c r="Q2551" s="123" t="e">
        <f t="shared" si="203"/>
        <v>#N/A</v>
      </c>
      <c r="R2551" s="6" t="e">
        <f>VLOOKUP(E2551,'Billing Type Category'!A:C,3,0)*M2551</f>
        <v>#N/A</v>
      </c>
      <c r="S2551" s="6" t="e">
        <f>VLOOKUP($J2551,'Material category'!B:F,4,FALSE)*O2551</f>
        <v>#N/A</v>
      </c>
      <c r="T2551" s="6" t="e">
        <f t="shared" si="204"/>
        <v>#N/A</v>
      </c>
      <c r="U2551" s="6" t="e">
        <f t="shared" si="205"/>
        <v>#N/A</v>
      </c>
      <c r="V2551" s="2" t="e">
        <f>VLOOKUP($J2551,'Material category'!B:D,3,0)</f>
        <v>#N/A</v>
      </c>
      <c r="W2551" s="2" t="e">
        <f>VLOOKUP(G2551,'Cust Category'!A:C,3,0)</f>
        <v>#N/A</v>
      </c>
      <c r="X2551" s="2" t="e">
        <f>VLOOKUP(G2551,'Cust Category'!A:C,2,0)</f>
        <v>#N/A</v>
      </c>
      <c r="Y2551" s="31" t="e">
        <f t="shared" si="206"/>
        <v>#N/A</v>
      </c>
      <c r="Z2551" t="e">
        <f t="shared" si="207"/>
        <v>#N/A</v>
      </c>
    </row>
    <row r="2552" spans="14:26" hidden="1">
      <c r="N2552" s="2" t="e">
        <f>VLOOKUP($J2552,'Material category'!B:D,2,0)</f>
        <v>#N/A</v>
      </c>
      <c r="O2552" s="123" t="e">
        <f>VLOOKUP(E2552,'Billing Type Category'!A:C,3,0)*$L2552</f>
        <v>#N/A</v>
      </c>
      <c r="P2552" s="123" t="e">
        <f>VLOOKUP($J2552,'Material category'!B:F,5,FALSE)*O2552</f>
        <v>#N/A</v>
      </c>
      <c r="Q2552" s="123" t="e">
        <f t="shared" si="203"/>
        <v>#N/A</v>
      </c>
      <c r="R2552" s="6" t="e">
        <f>VLOOKUP(E2552,'Billing Type Category'!A:C,3,0)*M2552</f>
        <v>#N/A</v>
      </c>
      <c r="S2552" s="6" t="e">
        <f>VLOOKUP($J2552,'Material category'!B:F,4,FALSE)*O2552</f>
        <v>#N/A</v>
      </c>
      <c r="T2552" s="6" t="e">
        <f t="shared" si="204"/>
        <v>#N/A</v>
      </c>
      <c r="U2552" s="6" t="e">
        <f t="shared" si="205"/>
        <v>#N/A</v>
      </c>
      <c r="V2552" s="2" t="e">
        <f>VLOOKUP($J2552,'Material category'!B:D,3,0)</f>
        <v>#N/A</v>
      </c>
      <c r="W2552" s="2" t="e">
        <f>VLOOKUP(G2552,'Cust Category'!A:C,3,0)</f>
        <v>#N/A</v>
      </c>
      <c r="X2552" s="2" t="e">
        <f>VLOOKUP(G2552,'Cust Category'!A:C,2,0)</f>
        <v>#N/A</v>
      </c>
      <c r="Y2552" s="31" t="e">
        <f t="shared" si="206"/>
        <v>#N/A</v>
      </c>
      <c r="Z2552" t="e">
        <f t="shared" si="207"/>
        <v>#N/A</v>
      </c>
    </row>
    <row r="2553" spans="14:26" hidden="1">
      <c r="N2553" s="2" t="e">
        <f>VLOOKUP($J2553,'Material category'!B:D,2,0)</f>
        <v>#N/A</v>
      </c>
      <c r="O2553" s="123" t="e">
        <f>VLOOKUP(E2553,'Billing Type Category'!A:C,3,0)*$L2553</f>
        <v>#N/A</v>
      </c>
      <c r="P2553" s="123" t="e">
        <f>VLOOKUP($J2553,'Material category'!B:F,5,FALSE)*O2553</f>
        <v>#N/A</v>
      </c>
      <c r="Q2553" s="123" t="e">
        <f t="shared" si="203"/>
        <v>#N/A</v>
      </c>
      <c r="R2553" s="6" t="e">
        <f>VLOOKUP(E2553,'Billing Type Category'!A:C,3,0)*M2553</f>
        <v>#N/A</v>
      </c>
      <c r="S2553" s="6" t="e">
        <f>VLOOKUP($J2553,'Material category'!B:F,4,FALSE)*O2553</f>
        <v>#N/A</v>
      </c>
      <c r="T2553" s="6" t="e">
        <f t="shared" si="204"/>
        <v>#N/A</v>
      </c>
      <c r="U2553" s="6" t="e">
        <f t="shared" si="205"/>
        <v>#N/A</v>
      </c>
      <c r="V2553" s="2" t="e">
        <f>VLOOKUP($J2553,'Material category'!B:D,3,0)</f>
        <v>#N/A</v>
      </c>
      <c r="W2553" s="2" t="e">
        <f>VLOOKUP(G2553,'Cust Category'!A:C,3,0)</f>
        <v>#N/A</v>
      </c>
      <c r="X2553" s="2" t="e">
        <f>VLOOKUP(G2553,'Cust Category'!A:C,2,0)</f>
        <v>#N/A</v>
      </c>
      <c r="Y2553" s="31" t="e">
        <f t="shared" si="206"/>
        <v>#N/A</v>
      </c>
      <c r="Z2553" t="e">
        <f t="shared" si="207"/>
        <v>#N/A</v>
      </c>
    </row>
    <row r="2554" spans="14:26" hidden="1">
      <c r="N2554" s="2" t="e">
        <f>VLOOKUP($J2554,'Material category'!B:D,2,0)</f>
        <v>#N/A</v>
      </c>
      <c r="O2554" s="123" t="e">
        <f>VLOOKUP(E2554,'Billing Type Category'!A:C,3,0)*$L2554</f>
        <v>#N/A</v>
      </c>
      <c r="P2554" s="123" t="e">
        <f>VLOOKUP($J2554,'Material category'!B:F,5,FALSE)*O2554</f>
        <v>#N/A</v>
      </c>
      <c r="Q2554" s="123" t="e">
        <f t="shared" si="203"/>
        <v>#N/A</v>
      </c>
      <c r="R2554" s="6" t="e">
        <f>VLOOKUP(E2554,'Billing Type Category'!A:C,3,0)*M2554</f>
        <v>#N/A</v>
      </c>
      <c r="S2554" s="6" t="e">
        <f>VLOOKUP($J2554,'Material category'!B:F,4,FALSE)*O2554</f>
        <v>#N/A</v>
      </c>
      <c r="T2554" s="6" t="e">
        <f t="shared" si="204"/>
        <v>#N/A</v>
      </c>
      <c r="U2554" s="6" t="e">
        <f t="shared" si="205"/>
        <v>#N/A</v>
      </c>
      <c r="V2554" s="2" t="e">
        <f>VLOOKUP($J2554,'Material category'!B:D,3,0)</f>
        <v>#N/A</v>
      </c>
      <c r="W2554" s="2" t="e">
        <f>VLOOKUP(G2554,'Cust Category'!A:C,3,0)</f>
        <v>#N/A</v>
      </c>
      <c r="X2554" s="2" t="e">
        <f>VLOOKUP(G2554,'Cust Category'!A:C,2,0)</f>
        <v>#N/A</v>
      </c>
      <c r="Y2554" s="31" t="e">
        <f t="shared" si="206"/>
        <v>#N/A</v>
      </c>
      <c r="Z2554" t="e">
        <f t="shared" si="207"/>
        <v>#N/A</v>
      </c>
    </row>
    <row r="2555" spans="14:26" hidden="1">
      <c r="N2555" s="2" t="e">
        <f>VLOOKUP($J2555,'Material category'!B:D,2,0)</f>
        <v>#N/A</v>
      </c>
      <c r="O2555" s="123" t="e">
        <f>VLOOKUP(E2555,'Billing Type Category'!A:C,3,0)*$L2555</f>
        <v>#N/A</v>
      </c>
      <c r="P2555" s="123" t="e">
        <f>VLOOKUP($J2555,'Material category'!B:F,5,FALSE)*O2555</f>
        <v>#N/A</v>
      </c>
      <c r="Q2555" s="123" t="e">
        <f t="shared" si="203"/>
        <v>#N/A</v>
      </c>
      <c r="R2555" s="6" t="e">
        <f>VLOOKUP(E2555,'Billing Type Category'!A:C,3,0)*M2555</f>
        <v>#N/A</v>
      </c>
      <c r="S2555" s="6" t="e">
        <f>VLOOKUP($J2555,'Material category'!B:F,4,FALSE)*O2555</f>
        <v>#N/A</v>
      </c>
      <c r="T2555" s="6" t="e">
        <f t="shared" si="204"/>
        <v>#N/A</v>
      </c>
      <c r="U2555" s="6" t="e">
        <f t="shared" si="205"/>
        <v>#N/A</v>
      </c>
      <c r="V2555" s="2" t="e">
        <f>VLOOKUP($J2555,'Material category'!B:D,3,0)</f>
        <v>#N/A</v>
      </c>
      <c r="W2555" s="2" t="e">
        <f>VLOOKUP(G2555,'Cust Category'!A:C,3,0)</f>
        <v>#N/A</v>
      </c>
      <c r="X2555" s="2" t="e">
        <f>VLOOKUP(G2555,'Cust Category'!A:C,2,0)</f>
        <v>#N/A</v>
      </c>
      <c r="Y2555" s="31" t="e">
        <f t="shared" si="206"/>
        <v>#N/A</v>
      </c>
      <c r="Z2555" t="e">
        <f t="shared" si="207"/>
        <v>#N/A</v>
      </c>
    </row>
    <row r="2556" spans="14:26" hidden="1">
      <c r="N2556" s="2" t="e">
        <f>VLOOKUP($J2556,'Material category'!B:D,2,0)</f>
        <v>#N/A</v>
      </c>
      <c r="O2556" s="123" t="e">
        <f>VLOOKUP(E2556,'Billing Type Category'!A:C,3,0)*$L2556</f>
        <v>#N/A</v>
      </c>
      <c r="P2556" s="123" t="e">
        <f>VLOOKUP($J2556,'Material category'!B:F,5,FALSE)*O2556</f>
        <v>#N/A</v>
      </c>
      <c r="Q2556" s="123" t="e">
        <f t="shared" si="203"/>
        <v>#N/A</v>
      </c>
      <c r="R2556" s="6" t="e">
        <f>VLOOKUP(E2556,'Billing Type Category'!A:C,3,0)*M2556</f>
        <v>#N/A</v>
      </c>
      <c r="S2556" s="6" t="e">
        <f>VLOOKUP($J2556,'Material category'!B:F,4,FALSE)*O2556</f>
        <v>#N/A</v>
      </c>
      <c r="T2556" s="6" t="e">
        <f t="shared" si="204"/>
        <v>#N/A</v>
      </c>
      <c r="U2556" s="6" t="e">
        <f t="shared" si="205"/>
        <v>#N/A</v>
      </c>
      <c r="V2556" s="2" t="e">
        <f>VLOOKUP($J2556,'Material category'!B:D,3,0)</f>
        <v>#N/A</v>
      </c>
      <c r="W2556" s="2" t="e">
        <f>VLOOKUP(G2556,'Cust Category'!A:C,3,0)</f>
        <v>#N/A</v>
      </c>
      <c r="X2556" s="2" t="e">
        <f>VLOOKUP(G2556,'Cust Category'!A:C,2,0)</f>
        <v>#N/A</v>
      </c>
      <c r="Y2556" s="31" t="e">
        <f t="shared" si="206"/>
        <v>#N/A</v>
      </c>
      <c r="Z2556" t="e">
        <f t="shared" si="207"/>
        <v>#N/A</v>
      </c>
    </row>
    <row r="2557" spans="14:26" hidden="1">
      <c r="N2557" s="2" t="e">
        <f>VLOOKUP($J2557,'Material category'!B:D,2,0)</f>
        <v>#N/A</v>
      </c>
      <c r="O2557" s="123" t="e">
        <f>VLOOKUP(E2557,'Billing Type Category'!A:C,3,0)*$L2557</f>
        <v>#N/A</v>
      </c>
      <c r="P2557" s="123" t="e">
        <f>VLOOKUP($J2557,'Material category'!B:F,5,FALSE)*O2557</f>
        <v>#N/A</v>
      </c>
      <c r="Q2557" s="123" t="e">
        <f t="shared" si="203"/>
        <v>#N/A</v>
      </c>
      <c r="R2557" s="6" t="e">
        <f>VLOOKUP(E2557,'Billing Type Category'!A:C,3,0)*M2557</f>
        <v>#N/A</v>
      </c>
      <c r="S2557" s="6" t="e">
        <f>VLOOKUP($J2557,'Material category'!B:F,4,FALSE)*O2557</f>
        <v>#N/A</v>
      </c>
      <c r="T2557" s="6" t="e">
        <f t="shared" si="204"/>
        <v>#N/A</v>
      </c>
      <c r="U2557" s="6" t="e">
        <f t="shared" si="205"/>
        <v>#N/A</v>
      </c>
      <c r="V2557" s="2" t="e">
        <f>VLOOKUP($J2557,'Material category'!B:D,3,0)</f>
        <v>#N/A</v>
      </c>
      <c r="W2557" s="2" t="e">
        <f>VLOOKUP(G2557,'Cust Category'!A:C,3,0)</f>
        <v>#N/A</v>
      </c>
      <c r="X2557" s="2" t="e">
        <f>VLOOKUP(G2557,'Cust Category'!A:C,2,0)</f>
        <v>#N/A</v>
      </c>
      <c r="Y2557" s="31" t="e">
        <f t="shared" si="206"/>
        <v>#N/A</v>
      </c>
      <c r="Z2557" t="e">
        <f t="shared" si="207"/>
        <v>#N/A</v>
      </c>
    </row>
    <row r="2558" spans="14:26" hidden="1">
      <c r="N2558" s="2" t="e">
        <f>VLOOKUP($J2558,'Material category'!B:D,2,0)</f>
        <v>#N/A</v>
      </c>
      <c r="O2558" s="123" t="e">
        <f>VLOOKUP(E2558,'Billing Type Category'!A:C,3,0)*$L2558</f>
        <v>#N/A</v>
      </c>
      <c r="P2558" s="123" t="e">
        <f>VLOOKUP($J2558,'Material category'!B:F,5,FALSE)*O2558</f>
        <v>#N/A</v>
      </c>
      <c r="Q2558" s="123" t="e">
        <f t="shared" si="203"/>
        <v>#N/A</v>
      </c>
      <c r="R2558" s="6" t="e">
        <f>VLOOKUP(E2558,'Billing Type Category'!A:C,3,0)*M2558</f>
        <v>#N/A</v>
      </c>
      <c r="S2558" s="6" t="e">
        <f>VLOOKUP($J2558,'Material category'!B:F,4,FALSE)*O2558</f>
        <v>#N/A</v>
      </c>
      <c r="T2558" s="6" t="e">
        <f t="shared" si="204"/>
        <v>#N/A</v>
      </c>
      <c r="U2558" s="6" t="e">
        <f t="shared" si="205"/>
        <v>#N/A</v>
      </c>
      <c r="V2558" s="2" t="e">
        <f>VLOOKUP($J2558,'Material category'!B:D,3,0)</f>
        <v>#N/A</v>
      </c>
      <c r="W2558" s="2" t="e">
        <f>VLOOKUP(G2558,'Cust Category'!A:C,3,0)</f>
        <v>#N/A</v>
      </c>
      <c r="X2558" s="2" t="e">
        <f>VLOOKUP(G2558,'Cust Category'!A:C,2,0)</f>
        <v>#N/A</v>
      </c>
      <c r="Y2558" s="31" t="e">
        <f t="shared" si="206"/>
        <v>#N/A</v>
      </c>
      <c r="Z2558" t="e">
        <f t="shared" si="207"/>
        <v>#N/A</v>
      </c>
    </row>
    <row r="2559" spans="14:26" hidden="1">
      <c r="N2559" s="2" t="e">
        <f>VLOOKUP($J2559,'Material category'!B:D,2,0)</f>
        <v>#N/A</v>
      </c>
      <c r="O2559" s="123" t="e">
        <f>VLOOKUP(E2559,'Billing Type Category'!A:C,3,0)*$L2559</f>
        <v>#N/A</v>
      </c>
      <c r="P2559" s="123" t="e">
        <f>VLOOKUP($J2559,'Material category'!B:F,5,FALSE)*O2559</f>
        <v>#N/A</v>
      </c>
      <c r="Q2559" s="123" t="e">
        <f t="shared" si="203"/>
        <v>#N/A</v>
      </c>
      <c r="R2559" s="6" t="e">
        <f>VLOOKUP(E2559,'Billing Type Category'!A:C,3,0)*M2559</f>
        <v>#N/A</v>
      </c>
      <c r="S2559" s="6" t="e">
        <f>VLOOKUP($J2559,'Material category'!B:F,4,FALSE)*O2559</f>
        <v>#N/A</v>
      </c>
      <c r="T2559" s="6" t="e">
        <f t="shared" si="204"/>
        <v>#N/A</v>
      </c>
      <c r="U2559" s="6" t="e">
        <f t="shared" si="205"/>
        <v>#N/A</v>
      </c>
      <c r="V2559" s="2" t="e">
        <f>VLOOKUP($J2559,'Material category'!B:D,3,0)</f>
        <v>#N/A</v>
      </c>
      <c r="W2559" s="2" t="e">
        <f>VLOOKUP(G2559,'Cust Category'!A:C,3,0)</f>
        <v>#N/A</v>
      </c>
      <c r="X2559" s="2" t="e">
        <f>VLOOKUP(G2559,'Cust Category'!A:C,2,0)</f>
        <v>#N/A</v>
      </c>
      <c r="Y2559" s="31" t="e">
        <f t="shared" si="206"/>
        <v>#N/A</v>
      </c>
      <c r="Z2559" t="e">
        <f t="shared" si="207"/>
        <v>#N/A</v>
      </c>
    </row>
    <row r="2560" spans="14:26" hidden="1">
      <c r="N2560" s="2" t="e">
        <f>VLOOKUP($J2560,'Material category'!B:D,2,0)</f>
        <v>#N/A</v>
      </c>
      <c r="O2560" s="123" t="e">
        <f>VLOOKUP(E2560,'Billing Type Category'!A:C,3,0)*$L2560</f>
        <v>#N/A</v>
      </c>
      <c r="P2560" s="123" t="e">
        <f>VLOOKUP($J2560,'Material category'!B:F,5,FALSE)*O2560</f>
        <v>#N/A</v>
      </c>
      <c r="Q2560" s="123" t="e">
        <f t="shared" si="203"/>
        <v>#N/A</v>
      </c>
      <c r="R2560" s="6" t="e">
        <f>VLOOKUP(E2560,'Billing Type Category'!A:C,3,0)*M2560</f>
        <v>#N/A</v>
      </c>
      <c r="S2560" s="6" t="e">
        <f>VLOOKUP($J2560,'Material category'!B:F,4,FALSE)*O2560</f>
        <v>#N/A</v>
      </c>
      <c r="T2560" s="6" t="e">
        <f t="shared" si="204"/>
        <v>#N/A</v>
      </c>
      <c r="U2560" s="6" t="e">
        <f t="shared" si="205"/>
        <v>#N/A</v>
      </c>
      <c r="V2560" s="2" t="e">
        <f>VLOOKUP($J2560,'Material category'!B:D,3,0)</f>
        <v>#N/A</v>
      </c>
      <c r="W2560" s="2" t="e">
        <f>VLOOKUP(G2560,'Cust Category'!A:C,3,0)</f>
        <v>#N/A</v>
      </c>
      <c r="X2560" s="2" t="e">
        <f>VLOOKUP(G2560,'Cust Category'!A:C,2,0)</f>
        <v>#N/A</v>
      </c>
      <c r="Y2560" s="31" t="e">
        <f t="shared" si="206"/>
        <v>#N/A</v>
      </c>
      <c r="Z2560" t="e">
        <f t="shared" si="207"/>
        <v>#N/A</v>
      </c>
    </row>
    <row r="2561" spans="14:26" hidden="1">
      <c r="N2561" s="2" t="e">
        <f>VLOOKUP($J2561,'Material category'!B:D,2,0)</f>
        <v>#N/A</v>
      </c>
      <c r="O2561" s="123" t="e">
        <f>VLOOKUP(E2561,'Billing Type Category'!A:C,3,0)*$L2561</f>
        <v>#N/A</v>
      </c>
      <c r="P2561" s="123" t="e">
        <f>VLOOKUP($J2561,'Material category'!B:F,5,FALSE)*O2561</f>
        <v>#N/A</v>
      </c>
      <c r="Q2561" s="123" t="e">
        <f t="shared" si="203"/>
        <v>#N/A</v>
      </c>
      <c r="R2561" s="6" t="e">
        <f>VLOOKUP(E2561,'Billing Type Category'!A:C,3,0)*M2561</f>
        <v>#N/A</v>
      </c>
      <c r="S2561" s="6" t="e">
        <f>VLOOKUP($J2561,'Material category'!B:F,4,FALSE)*O2561</f>
        <v>#N/A</v>
      </c>
      <c r="T2561" s="6" t="e">
        <f t="shared" si="204"/>
        <v>#N/A</v>
      </c>
      <c r="U2561" s="6" t="e">
        <f t="shared" si="205"/>
        <v>#N/A</v>
      </c>
      <c r="V2561" s="2" t="e">
        <f>VLOOKUP($J2561,'Material category'!B:D,3,0)</f>
        <v>#N/A</v>
      </c>
      <c r="W2561" s="2" t="e">
        <f>VLOOKUP(G2561,'Cust Category'!A:C,3,0)</f>
        <v>#N/A</v>
      </c>
      <c r="X2561" s="2" t="e">
        <f>VLOOKUP(G2561,'Cust Category'!A:C,2,0)</f>
        <v>#N/A</v>
      </c>
      <c r="Y2561" s="31" t="e">
        <f t="shared" si="206"/>
        <v>#N/A</v>
      </c>
      <c r="Z2561" t="e">
        <f t="shared" si="207"/>
        <v>#N/A</v>
      </c>
    </row>
    <row r="2562" spans="14:26" hidden="1">
      <c r="N2562" s="2" t="e">
        <f>VLOOKUP($J2562,'Material category'!B:D,2,0)</f>
        <v>#N/A</v>
      </c>
      <c r="O2562" s="123" t="e">
        <f>VLOOKUP(E2562,'Billing Type Category'!A:C,3,0)*$L2562</f>
        <v>#N/A</v>
      </c>
      <c r="P2562" s="123" t="e">
        <f>VLOOKUP($J2562,'Material category'!B:F,5,FALSE)*O2562</f>
        <v>#N/A</v>
      </c>
      <c r="Q2562" s="123" t="e">
        <f t="shared" si="203"/>
        <v>#N/A</v>
      </c>
      <c r="R2562" s="6" t="e">
        <f>VLOOKUP(E2562,'Billing Type Category'!A:C,3,0)*M2562</f>
        <v>#N/A</v>
      </c>
      <c r="S2562" s="6" t="e">
        <f>VLOOKUP($J2562,'Material category'!B:F,4,FALSE)*O2562</f>
        <v>#N/A</v>
      </c>
      <c r="T2562" s="6" t="e">
        <f t="shared" si="204"/>
        <v>#N/A</v>
      </c>
      <c r="U2562" s="6" t="e">
        <f t="shared" si="205"/>
        <v>#N/A</v>
      </c>
      <c r="V2562" s="2" t="e">
        <f>VLOOKUP($J2562,'Material category'!B:D,3,0)</f>
        <v>#N/A</v>
      </c>
      <c r="W2562" s="2" t="e">
        <f>VLOOKUP(G2562,'Cust Category'!A:C,3,0)</f>
        <v>#N/A</v>
      </c>
      <c r="X2562" s="2" t="e">
        <f>VLOOKUP(G2562,'Cust Category'!A:C,2,0)</f>
        <v>#N/A</v>
      </c>
      <c r="Y2562" s="31" t="e">
        <f t="shared" si="206"/>
        <v>#N/A</v>
      </c>
      <c r="Z2562" t="e">
        <f t="shared" si="207"/>
        <v>#N/A</v>
      </c>
    </row>
    <row r="2563" spans="14:26" hidden="1">
      <c r="N2563" s="2" t="e">
        <f>VLOOKUP($J2563,'Material category'!B:D,2,0)</f>
        <v>#N/A</v>
      </c>
      <c r="O2563" s="123" t="e">
        <f>VLOOKUP(E2563,'Billing Type Category'!A:C,3,0)*$L2563</f>
        <v>#N/A</v>
      </c>
      <c r="P2563" s="123" t="e">
        <f>VLOOKUP($J2563,'Material category'!B:F,5,FALSE)*O2563</f>
        <v>#N/A</v>
      </c>
      <c r="Q2563" s="123" t="e">
        <f t="shared" si="203"/>
        <v>#N/A</v>
      </c>
      <c r="R2563" s="6" t="e">
        <f>VLOOKUP(E2563,'Billing Type Category'!A:C,3,0)*M2563</f>
        <v>#N/A</v>
      </c>
      <c r="S2563" s="6" t="e">
        <f>VLOOKUP($J2563,'Material category'!B:F,4,FALSE)*O2563</f>
        <v>#N/A</v>
      </c>
      <c r="T2563" s="6" t="e">
        <f t="shared" si="204"/>
        <v>#N/A</v>
      </c>
      <c r="U2563" s="6" t="e">
        <f t="shared" si="205"/>
        <v>#N/A</v>
      </c>
      <c r="V2563" s="2" t="e">
        <f>VLOOKUP($J2563,'Material category'!B:D,3,0)</f>
        <v>#N/A</v>
      </c>
      <c r="W2563" s="2" t="e">
        <f>VLOOKUP(G2563,'Cust Category'!A:C,3,0)</f>
        <v>#N/A</v>
      </c>
      <c r="X2563" s="2" t="e">
        <f>VLOOKUP(G2563,'Cust Category'!A:C,2,0)</f>
        <v>#N/A</v>
      </c>
      <c r="Y2563" s="31" t="e">
        <f t="shared" si="206"/>
        <v>#N/A</v>
      </c>
      <c r="Z2563" t="e">
        <f t="shared" si="207"/>
        <v>#N/A</v>
      </c>
    </row>
    <row r="2564" spans="14:26" hidden="1">
      <c r="N2564" s="2" t="e">
        <f>VLOOKUP($J2564,'Material category'!B:D,2,0)</f>
        <v>#N/A</v>
      </c>
      <c r="O2564" s="123" t="e">
        <f>VLOOKUP(E2564,'Billing Type Category'!A:C,3,0)*$L2564</f>
        <v>#N/A</v>
      </c>
      <c r="P2564" s="123" t="e">
        <f>VLOOKUP($J2564,'Material category'!B:F,5,FALSE)*O2564</f>
        <v>#N/A</v>
      </c>
      <c r="Q2564" s="123" t="e">
        <f t="shared" si="203"/>
        <v>#N/A</v>
      </c>
      <c r="R2564" s="6" t="e">
        <f>VLOOKUP(E2564,'Billing Type Category'!A:C,3,0)*M2564</f>
        <v>#N/A</v>
      </c>
      <c r="S2564" s="6" t="e">
        <f>VLOOKUP($J2564,'Material category'!B:F,4,FALSE)*O2564</f>
        <v>#N/A</v>
      </c>
      <c r="T2564" s="6" t="e">
        <f t="shared" si="204"/>
        <v>#N/A</v>
      </c>
      <c r="U2564" s="6" t="e">
        <f t="shared" si="205"/>
        <v>#N/A</v>
      </c>
      <c r="V2564" s="2" t="e">
        <f>VLOOKUP($J2564,'Material category'!B:D,3,0)</f>
        <v>#N/A</v>
      </c>
      <c r="W2564" s="2" t="e">
        <f>VLOOKUP(G2564,'Cust Category'!A:C,3,0)</f>
        <v>#N/A</v>
      </c>
      <c r="X2564" s="2" t="e">
        <f>VLOOKUP(G2564,'Cust Category'!A:C,2,0)</f>
        <v>#N/A</v>
      </c>
      <c r="Y2564" s="31" t="e">
        <f t="shared" si="206"/>
        <v>#N/A</v>
      </c>
      <c r="Z2564" t="e">
        <f t="shared" si="207"/>
        <v>#N/A</v>
      </c>
    </row>
    <row r="2565" spans="14:26" hidden="1">
      <c r="N2565" s="2" t="e">
        <f>VLOOKUP($J2565,'Material category'!B:D,2,0)</f>
        <v>#N/A</v>
      </c>
      <c r="O2565" s="123" t="e">
        <f>VLOOKUP(E2565,'Billing Type Category'!A:C,3,0)*$L2565</f>
        <v>#N/A</v>
      </c>
      <c r="P2565" s="123" t="e">
        <f>VLOOKUP($J2565,'Material category'!B:F,5,FALSE)*O2565</f>
        <v>#N/A</v>
      </c>
      <c r="Q2565" s="123" t="e">
        <f t="shared" si="203"/>
        <v>#N/A</v>
      </c>
      <c r="R2565" s="6" t="e">
        <f>VLOOKUP(E2565,'Billing Type Category'!A:C,3,0)*M2565</f>
        <v>#N/A</v>
      </c>
      <c r="S2565" s="6" t="e">
        <f>VLOOKUP($J2565,'Material category'!B:F,4,FALSE)*O2565</f>
        <v>#N/A</v>
      </c>
      <c r="T2565" s="6" t="e">
        <f t="shared" si="204"/>
        <v>#N/A</v>
      </c>
      <c r="U2565" s="6" t="e">
        <f t="shared" si="205"/>
        <v>#N/A</v>
      </c>
      <c r="V2565" s="2" t="e">
        <f>VLOOKUP($J2565,'Material category'!B:D,3,0)</f>
        <v>#N/A</v>
      </c>
      <c r="W2565" s="2" t="e">
        <f>VLOOKUP(G2565,'Cust Category'!A:C,3,0)</f>
        <v>#N/A</v>
      </c>
      <c r="X2565" s="2" t="e">
        <f>VLOOKUP(G2565,'Cust Category'!A:C,2,0)</f>
        <v>#N/A</v>
      </c>
      <c r="Y2565" s="31" t="e">
        <f t="shared" si="206"/>
        <v>#N/A</v>
      </c>
      <c r="Z2565" t="e">
        <f t="shared" si="207"/>
        <v>#N/A</v>
      </c>
    </row>
    <row r="2566" spans="14:26" hidden="1">
      <c r="N2566" s="2" t="e">
        <f>VLOOKUP($J2566,'Material category'!B:D,2,0)</f>
        <v>#N/A</v>
      </c>
      <c r="O2566" s="123" t="e">
        <f>VLOOKUP(E2566,'Billing Type Category'!A:C,3,0)*$L2566</f>
        <v>#N/A</v>
      </c>
      <c r="P2566" s="123" t="e">
        <f>VLOOKUP($J2566,'Material category'!B:F,5,FALSE)*O2566</f>
        <v>#N/A</v>
      </c>
      <c r="Q2566" s="123" t="e">
        <f t="shared" si="203"/>
        <v>#N/A</v>
      </c>
      <c r="R2566" s="6" t="e">
        <f>VLOOKUP(E2566,'Billing Type Category'!A:C,3,0)*M2566</f>
        <v>#N/A</v>
      </c>
      <c r="S2566" s="6" t="e">
        <f>VLOOKUP($J2566,'Material category'!B:F,4,FALSE)*O2566</f>
        <v>#N/A</v>
      </c>
      <c r="T2566" s="6" t="e">
        <f t="shared" si="204"/>
        <v>#N/A</v>
      </c>
      <c r="U2566" s="6" t="e">
        <f t="shared" si="205"/>
        <v>#N/A</v>
      </c>
      <c r="V2566" s="2" t="e">
        <f>VLOOKUP($J2566,'Material category'!B:D,3,0)</f>
        <v>#N/A</v>
      </c>
      <c r="W2566" s="2" t="e">
        <f>VLOOKUP(G2566,'Cust Category'!A:C,3,0)</f>
        <v>#N/A</v>
      </c>
      <c r="X2566" s="2" t="e">
        <f>VLOOKUP(G2566,'Cust Category'!A:C,2,0)</f>
        <v>#N/A</v>
      </c>
      <c r="Y2566" s="31" t="e">
        <f t="shared" si="206"/>
        <v>#N/A</v>
      </c>
      <c r="Z2566" t="e">
        <f t="shared" si="207"/>
        <v>#N/A</v>
      </c>
    </row>
    <row r="2567" spans="14:26" hidden="1">
      <c r="N2567" s="2" t="e">
        <f>VLOOKUP($J2567,'Material category'!B:D,2,0)</f>
        <v>#N/A</v>
      </c>
      <c r="O2567" s="123" t="e">
        <f>VLOOKUP(E2567,'Billing Type Category'!A:C,3,0)*$L2567</f>
        <v>#N/A</v>
      </c>
      <c r="P2567" s="123" t="e">
        <f>VLOOKUP($J2567,'Material category'!B:F,5,FALSE)*O2567</f>
        <v>#N/A</v>
      </c>
      <c r="Q2567" s="123" t="e">
        <f t="shared" si="203"/>
        <v>#N/A</v>
      </c>
      <c r="R2567" s="6" t="e">
        <f>VLOOKUP(E2567,'Billing Type Category'!A:C,3,0)*M2567</f>
        <v>#N/A</v>
      </c>
      <c r="S2567" s="6" t="e">
        <f>VLOOKUP($J2567,'Material category'!B:F,4,FALSE)*O2567</f>
        <v>#N/A</v>
      </c>
      <c r="T2567" s="6" t="e">
        <f t="shared" si="204"/>
        <v>#N/A</v>
      </c>
      <c r="U2567" s="6" t="e">
        <f t="shared" si="205"/>
        <v>#N/A</v>
      </c>
      <c r="V2567" s="2" t="e">
        <f>VLOOKUP($J2567,'Material category'!B:D,3,0)</f>
        <v>#N/A</v>
      </c>
      <c r="W2567" s="2" t="e">
        <f>VLOOKUP(G2567,'Cust Category'!A:C,3,0)</f>
        <v>#N/A</v>
      </c>
      <c r="X2567" s="2" t="e">
        <f>VLOOKUP(G2567,'Cust Category'!A:C,2,0)</f>
        <v>#N/A</v>
      </c>
      <c r="Y2567" s="31" t="e">
        <f t="shared" si="206"/>
        <v>#N/A</v>
      </c>
      <c r="Z2567" t="e">
        <f t="shared" si="207"/>
        <v>#N/A</v>
      </c>
    </row>
    <row r="2568" spans="14:26" hidden="1">
      <c r="N2568" s="2" t="e">
        <f>VLOOKUP($J2568,'Material category'!B:D,2,0)</f>
        <v>#N/A</v>
      </c>
      <c r="O2568" s="123" t="e">
        <f>VLOOKUP(E2568,'Billing Type Category'!A:C,3,0)*$L2568</f>
        <v>#N/A</v>
      </c>
      <c r="P2568" s="123" t="e">
        <f>VLOOKUP($J2568,'Material category'!B:F,5,FALSE)*O2568</f>
        <v>#N/A</v>
      </c>
      <c r="Q2568" s="123" t="e">
        <f t="shared" si="203"/>
        <v>#N/A</v>
      </c>
      <c r="R2568" s="6" t="e">
        <f>VLOOKUP(E2568,'Billing Type Category'!A:C,3,0)*M2568</f>
        <v>#N/A</v>
      </c>
      <c r="S2568" s="6" t="e">
        <f>VLOOKUP($J2568,'Material category'!B:F,4,FALSE)*O2568</f>
        <v>#N/A</v>
      </c>
      <c r="T2568" s="6" t="e">
        <f t="shared" si="204"/>
        <v>#N/A</v>
      </c>
      <c r="U2568" s="6" t="e">
        <f t="shared" si="205"/>
        <v>#N/A</v>
      </c>
      <c r="V2568" s="2" t="e">
        <f>VLOOKUP($J2568,'Material category'!B:D,3,0)</f>
        <v>#N/A</v>
      </c>
      <c r="W2568" s="2" t="e">
        <f>VLOOKUP(G2568,'Cust Category'!A:C,3,0)</f>
        <v>#N/A</v>
      </c>
      <c r="X2568" s="2" t="e">
        <f>VLOOKUP(G2568,'Cust Category'!A:C,2,0)</f>
        <v>#N/A</v>
      </c>
      <c r="Y2568" s="31" t="e">
        <f t="shared" si="206"/>
        <v>#N/A</v>
      </c>
      <c r="Z2568" t="e">
        <f t="shared" si="207"/>
        <v>#N/A</v>
      </c>
    </row>
    <row r="2569" spans="14:26" hidden="1">
      <c r="N2569" s="2" t="e">
        <f>VLOOKUP($J2569,'Material category'!B:D,2,0)</f>
        <v>#N/A</v>
      </c>
      <c r="O2569" s="123" t="e">
        <f>VLOOKUP(E2569,'Billing Type Category'!A:C,3,0)*$L2569</f>
        <v>#N/A</v>
      </c>
      <c r="P2569" s="123" t="e">
        <f>VLOOKUP($J2569,'Material category'!B:F,5,FALSE)*O2569</f>
        <v>#N/A</v>
      </c>
      <c r="Q2569" s="123" t="e">
        <f t="shared" si="203"/>
        <v>#N/A</v>
      </c>
      <c r="R2569" s="6" t="e">
        <f>VLOOKUP(E2569,'Billing Type Category'!A:C,3,0)*M2569</f>
        <v>#N/A</v>
      </c>
      <c r="S2569" s="6" t="e">
        <f>VLOOKUP($J2569,'Material category'!B:F,4,FALSE)*O2569</f>
        <v>#N/A</v>
      </c>
      <c r="T2569" s="6" t="e">
        <f t="shared" si="204"/>
        <v>#N/A</v>
      </c>
      <c r="U2569" s="6" t="e">
        <f t="shared" si="205"/>
        <v>#N/A</v>
      </c>
      <c r="V2569" s="2" t="e">
        <f>VLOOKUP($J2569,'Material category'!B:D,3,0)</f>
        <v>#N/A</v>
      </c>
      <c r="W2569" s="2" t="e">
        <f>VLOOKUP(G2569,'Cust Category'!A:C,3,0)</f>
        <v>#N/A</v>
      </c>
      <c r="X2569" s="2" t="e">
        <f>VLOOKUP(G2569,'Cust Category'!A:C,2,0)</f>
        <v>#N/A</v>
      </c>
      <c r="Y2569" s="31" t="e">
        <f t="shared" si="206"/>
        <v>#N/A</v>
      </c>
      <c r="Z2569" t="e">
        <f t="shared" si="207"/>
        <v>#N/A</v>
      </c>
    </row>
    <row r="2570" spans="14:26" hidden="1">
      <c r="N2570" s="2" t="e">
        <f>VLOOKUP($J2570,'Material category'!B:D,2,0)</f>
        <v>#N/A</v>
      </c>
      <c r="O2570" s="123" t="e">
        <f>VLOOKUP(E2570,'Billing Type Category'!A:C,3,0)*$L2570</f>
        <v>#N/A</v>
      </c>
      <c r="P2570" s="123" t="e">
        <f>VLOOKUP($J2570,'Material category'!B:F,5,FALSE)*O2570</f>
        <v>#N/A</v>
      </c>
      <c r="Q2570" s="123" t="e">
        <f t="shared" si="203"/>
        <v>#N/A</v>
      </c>
      <c r="R2570" s="6" t="e">
        <f>VLOOKUP(E2570,'Billing Type Category'!A:C,3,0)*M2570</f>
        <v>#N/A</v>
      </c>
      <c r="S2570" s="6" t="e">
        <f>VLOOKUP($J2570,'Material category'!B:F,4,FALSE)*O2570</f>
        <v>#N/A</v>
      </c>
      <c r="T2570" s="6" t="e">
        <f t="shared" si="204"/>
        <v>#N/A</v>
      </c>
      <c r="U2570" s="6" t="e">
        <f t="shared" si="205"/>
        <v>#N/A</v>
      </c>
      <c r="V2570" s="2" t="e">
        <f>VLOOKUP($J2570,'Material category'!B:D,3,0)</f>
        <v>#N/A</v>
      </c>
      <c r="W2570" s="2" t="e">
        <f>VLOOKUP(G2570,'Cust Category'!A:C,3,0)</f>
        <v>#N/A</v>
      </c>
      <c r="X2570" s="2" t="e">
        <f>VLOOKUP(G2570,'Cust Category'!A:C,2,0)</f>
        <v>#N/A</v>
      </c>
      <c r="Y2570" s="31" t="e">
        <f t="shared" si="206"/>
        <v>#N/A</v>
      </c>
      <c r="Z2570" t="e">
        <f t="shared" si="207"/>
        <v>#N/A</v>
      </c>
    </row>
    <row r="2571" spans="14:26" hidden="1">
      <c r="N2571" s="2" t="e">
        <f>VLOOKUP($J2571,'Material category'!B:D,2,0)</f>
        <v>#N/A</v>
      </c>
      <c r="O2571" s="123" t="e">
        <f>VLOOKUP(E2571,'Billing Type Category'!A:C,3,0)*$L2571</f>
        <v>#N/A</v>
      </c>
      <c r="P2571" s="123" t="e">
        <f>VLOOKUP($J2571,'Material category'!B:F,5,FALSE)*O2571</f>
        <v>#N/A</v>
      </c>
      <c r="Q2571" s="123" t="e">
        <f t="shared" si="203"/>
        <v>#N/A</v>
      </c>
      <c r="R2571" s="6" t="e">
        <f>VLOOKUP(E2571,'Billing Type Category'!A:C,3,0)*M2571</f>
        <v>#N/A</v>
      </c>
      <c r="S2571" s="6" t="e">
        <f>VLOOKUP($J2571,'Material category'!B:F,4,FALSE)*O2571</f>
        <v>#N/A</v>
      </c>
      <c r="T2571" s="6" t="e">
        <f t="shared" si="204"/>
        <v>#N/A</v>
      </c>
      <c r="U2571" s="6" t="e">
        <f t="shared" si="205"/>
        <v>#N/A</v>
      </c>
      <c r="V2571" s="2" t="e">
        <f>VLOOKUP($J2571,'Material category'!B:D,3,0)</f>
        <v>#N/A</v>
      </c>
      <c r="W2571" s="2" t="e">
        <f>VLOOKUP(G2571,'Cust Category'!A:C,3,0)</f>
        <v>#N/A</v>
      </c>
      <c r="X2571" s="2" t="e">
        <f>VLOOKUP(G2571,'Cust Category'!A:C,2,0)</f>
        <v>#N/A</v>
      </c>
      <c r="Y2571" s="31" t="e">
        <f t="shared" si="206"/>
        <v>#N/A</v>
      </c>
      <c r="Z2571" t="e">
        <f t="shared" si="207"/>
        <v>#N/A</v>
      </c>
    </row>
    <row r="2572" spans="14:26" hidden="1">
      <c r="N2572" s="2" t="e">
        <f>VLOOKUP($J2572,'Material category'!B:D,2,0)</f>
        <v>#N/A</v>
      </c>
      <c r="O2572" s="123" t="e">
        <f>VLOOKUP(E2572,'Billing Type Category'!A:C,3,0)*$L2572</f>
        <v>#N/A</v>
      </c>
      <c r="P2572" s="123" t="e">
        <f>VLOOKUP($J2572,'Material category'!B:F,5,FALSE)*O2572</f>
        <v>#N/A</v>
      </c>
      <c r="Q2572" s="123" t="e">
        <f t="shared" si="203"/>
        <v>#N/A</v>
      </c>
      <c r="R2572" s="6" t="e">
        <f>VLOOKUP(E2572,'Billing Type Category'!A:C,3,0)*M2572</f>
        <v>#N/A</v>
      </c>
      <c r="S2572" s="6" t="e">
        <f>VLOOKUP($J2572,'Material category'!B:F,4,FALSE)*O2572</f>
        <v>#N/A</v>
      </c>
      <c r="T2572" s="6" t="e">
        <f t="shared" si="204"/>
        <v>#N/A</v>
      </c>
      <c r="U2572" s="6" t="e">
        <f t="shared" si="205"/>
        <v>#N/A</v>
      </c>
      <c r="V2572" s="2" t="e">
        <f>VLOOKUP($J2572,'Material category'!B:D,3,0)</f>
        <v>#N/A</v>
      </c>
      <c r="W2572" s="2" t="e">
        <f>VLOOKUP(G2572,'Cust Category'!A:C,3,0)</f>
        <v>#N/A</v>
      </c>
      <c r="X2572" s="2" t="e">
        <f>VLOOKUP(G2572,'Cust Category'!A:C,2,0)</f>
        <v>#N/A</v>
      </c>
      <c r="Y2572" s="31" t="e">
        <f t="shared" si="206"/>
        <v>#N/A</v>
      </c>
      <c r="Z2572" t="e">
        <f t="shared" si="207"/>
        <v>#N/A</v>
      </c>
    </row>
    <row r="2573" spans="14:26" hidden="1">
      <c r="N2573" s="2" t="e">
        <f>VLOOKUP($J2573,'Material category'!B:D,2,0)</f>
        <v>#N/A</v>
      </c>
      <c r="O2573" s="123" t="e">
        <f>VLOOKUP(E2573,'Billing Type Category'!A:C,3,0)*$L2573</f>
        <v>#N/A</v>
      </c>
      <c r="P2573" s="123" t="e">
        <f>VLOOKUP($J2573,'Material category'!B:F,5,FALSE)*O2573</f>
        <v>#N/A</v>
      </c>
      <c r="Q2573" s="123" t="e">
        <f t="shared" si="203"/>
        <v>#N/A</v>
      </c>
      <c r="R2573" s="6" t="e">
        <f>VLOOKUP(E2573,'Billing Type Category'!A:C,3,0)*M2573</f>
        <v>#N/A</v>
      </c>
      <c r="S2573" s="6" t="e">
        <f>VLOOKUP($J2573,'Material category'!B:F,4,FALSE)*O2573</f>
        <v>#N/A</v>
      </c>
      <c r="T2573" s="6" t="e">
        <f t="shared" si="204"/>
        <v>#N/A</v>
      </c>
      <c r="U2573" s="6" t="e">
        <f t="shared" si="205"/>
        <v>#N/A</v>
      </c>
      <c r="V2573" s="2" t="e">
        <f>VLOOKUP($J2573,'Material category'!B:D,3,0)</f>
        <v>#N/A</v>
      </c>
      <c r="W2573" s="2" t="e">
        <f>VLOOKUP(G2573,'Cust Category'!A:C,3,0)</f>
        <v>#N/A</v>
      </c>
      <c r="X2573" s="2" t="e">
        <f>VLOOKUP(G2573,'Cust Category'!A:C,2,0)</f>
        <v>#N/A</v>
      </c>
      <c r="Y2573" s="31" t="e">
        <f t="shared" si="206"/>
        <v>#N/A</v>
      </c>
      <c r="Z2573" t="e">
        <f t="shared" si="207"/>
        <v>#N/A</v>
      </c>
    </row>
    <row r="2574" spans="14:26" hidden="1">
      <c r="N2574" s="2" t="e">
        <f>VLOOKUP($J2574,'Material category'!B:D,2,0)</f>
        <v>#N/A</v>
      </c>
      <c r="O2574" s="123" t="e">
        <f>VLOOKUP(E2574,'Billing Type Category'!A:C,3,0)*$L2574</f>
        <v>#N/A</v>
      </c>
      <c r="P2574" s="123" t="e">
        <f>VLOOKUP($J2574,'Material category'!B:F,5,FALSE)*O2574</f>
        <v>#N/A</v>
      </c>
      <c r="Q2574" s="123" t="e">
        <f t="shared" si="203"/>
        <v>#N/A</v>
      </c>
      <c r="R2574" s="6" t="e">
        <f>VLOOKUP(E2574,'Billing Type Category'!A:C,3,0)*M2574</f>
        <v>#N/A</v>
      </c>
      <c r="S2574" s="6" t="e">
        <f>VLOOKUP($J2574,'Material category'!B:F,4,FALSE)*O2574</f>
        <v>#N/A</v>
      </c>
      <c r="T2574" s="6" t="e">
        <f t="shared" si="204"/>
        <v>#N/A</v>
      </c>
      <c r="U2574" s="6" t="e">
        <f t="shared" si="205"/>
        <v>#N/A</v>
      </c>
      <c r="V2574" s="2" t="e">
        <f>VLOOKUP($J2574,'Material category'!B:D,3,0)</f>
        <v>#N/A</v>
      </c>
      <c r="W2574" s="2" t="e">
        <f>VLOOKUP(G2574,'Cust Category'!A:C,3,0)</f>
        <v>#N/A</v>
      </c>
      <c r="X2574" s="2" t="e">
        <f>VLOOKUP(G2574,'Cust Category'!A:C,2,0)</f>
        <v>#N/A</v>
      </c>
      <c r="Y2574" s="31" t="e">
        <f t="shared" si="206"/>
        <v>#N/A</v>
      </c>
      <c r="Z2574" t="e">
        <f t="shared" si="207"/>
        <v>#N/A</v>
      </c>
    </row>
    <row r="2575" spans="14:26" hidden="1">
      <c r="N2575" s="2" t="e">
        <f>VLOOKUP($J2575,'Material category'!B:D,2,0)</f>
        <v>#N/A</v>
      </c>
      <c r="O2575" s="123" t="e">
        <f>VLOOKUP(E2575,'Billing Type Category'!A:C,3,0)*$L2575</f>
        <v>#N/A</v>
      </c>
      <c r="P2575" s="123" t="e">
        <f>VLOOKUP($J2575,'Material category'!B:F,5,FALSE)*O2575</f>
        <v>#N/A</v>
      </c>
      <c r="Q2575" s="123" t="e">
        <f t="shared" si="203"/>
        <v>#N/A</v>
      </c>
      <c r="R2575" s="6" t="e">
        <f>VLOOKUP(E2575,'Billing Type Category'!A:C,3,0)*M2575</f>
        <v>#N/A</v>
      </c>
      <c r="S2575" s="6" t="e">
        <f>VLOOKUP($J2575,'Material category'!B:F,4,FALSE)*O2575</f>
        <v>#N/A</v>
      </c>
      <c r="T2575" s="6" t="e">
        <f t="shared" si="204"/>
        <v>#N/A</v>
      </c>
      <c r="U2575" s="6" t="e">
        <f t="shared" si="205"/>
        <v>#N/A</v>
      </c>
      <c r="V2575" s="2" t="e">
        <f>VLOOKUP($J2575,'Material category'!B:D,3,0)</f>
        <v>#N/A</v>
      </c>
      <c r="W2575" s="2" t="e">
        <f>VLOOKUP(G2575,'Cust Category'!A:C,3,0)</f>
        <v>#N/A</v>
      </c>
      <c r="X2575" s="2" t="e">
        <f>VLOOKUP(G2575,'Cust Category'!A:C,2,0)</f>
        <v>#N/A</v>
      </c>
      <c r="Y2575" s="31" t="e">
        <f t="shared" si="206"/>
        <v>#N/A</v>
      </c>
      <c r="Z2575" t="e">
        <f t="shared" si="207"/>
        <v>#N/A</v>
      </c>
    </row>
    <row r="2576" spans="14:26" hidden="1">
      <c r="N2576" s="2" t="e">
        <f>VLOOKUP($J2576,'Material category'!B:D,2,0)</f>
        <v>#N/A</v>
      </c>
      <c r="O2576" s="123" t="e">
        <f>VLOOKUP(E2576,'Billing Type Category'!A:C,3,0)*$L2576</f>
        <v>#N/A</v>
      </c>
      <c r="P2576" s="123" t="e">
        <f>VLOOKUP($J2576,'Material category'!B:F,5,FALSE)*O2576</f>
        <v>#N/A</v>
      </c>
      <c r="Q2576" s="123" t="e">
        <f t="shared" si="203"/>
        <v>#N/A</v>
      </c>
      <c r="R2576" s="6" t="e">
        <f>VLOOKUP(E2576,'Billing Type Category'!A:C,3,0)*M2576</f>
        <v>#N/A</v>
      </c>
      <c r="S2576" s="6" t="e">
        <f>VLOOKUP($J2576,'Material category'!B:F,4,FALSE)*O2576</f>
        <v>#N/A</v>
      </c>
      <c r="T2576" s="6" t="e">
        <f t="shared" si="204"/>
        <v>#N/A</v>
      </c>
      <c r="U2576" s="6" t="e">
        <f t="shared" si="205"/>
        <v>#N/A</v>
      </c>
      <c r="V2576" s="2" t="e">
        <f>VLOOKUP($J2576,'Material category'!B:D,3,0)</f>
        <v>#N/A</v>
      </c>
      <c r="W2576" s="2" t="e">
        <f>VLOOKUP(G2576,'Cust Category'!A:C,3,0)</f>
        <v>#N/A</v>
      </c>
      <c r="X2576" s="2" t="e">
        <f>VLOOKUP(G2576,'Cust Category'!A:C,2,0)</f>
        <v>#N/A</v>
      </c>
      <c r="Y2576" s="31" t="e">
        <f t="shared" si="206"/>
        <v>#N/A</v>
      </c>
      <c r="Z2576" t="e">
        <f t="shared" si="207"/>
        <v>#N/A</v>
      </c>
    </row>
    <row r="2577" spans="14:26" hidden="1">
      <c r="N2577" s="2" t="e">
        <f>VLOOKUP($J2577,'Material category'!B:D,2,0)</f>
        <v>#N/A</v>
      </c>
      <c r="O2577" s="123" t="e">
        <f>VLOOKUP(E2577,'Billing Type Category'!A:C,3,0)*$L2577</f>
        <v>#N/A</v>
      </c>
      <c r="P2577" s="123" t="e">
        <f>VLOOKUP($J2577,'Material category'!B:F,5,FALSE)*O2577</f>
        <v>#N/A</v>
      </c>
      <c r="Q2577" s="123" t="e">
        <f t="shared" si="203"/>
        <v>#N/A</v>
      </c>
      <c r="R2577" s="6" t="e">
        <f>VLOOKUP(E2577,'Billing Type Category'!A:C,3,0)*M2577</f>
        <v>#N/A</v>
      </c>
      <c r="S2577" s="6" t="e">
        <f>VLOOKUP($J2577,'Material category'!B:F,4,FALSE)*O2577</f>
        <v>#N/A</v>
      </c>
      <c r="T2577" s="6" t="e">
        <f t="shared" si="204"/>
        <v>#N/A</v>
      </c>
      <c r="U2577" s="6" t="e">
        <f t="shared" si="205"/>
        <v>#N/A</v>
      </c>
      <c r="V2577" s="2" t="e">
        <f>VLOOKUP($J2577,'Material category'!B:D,3,0)</f>
        <v>#N/A</v>
      </c>
      <c r="W2577" s="2" t="e">
        <f>VLOOKUP(G2577,'Cust Category'!A:C,3,0)</f>
        <v>#N/A</v>
      </c>
      <c r="X2577" s="2" t="e">
        <f>VLOOKUP(G2577,'Cust Category'!A:C,2,0)</f>
        <v>#N/A</v>
      </c>
      <c r="Y2577" s="31" t="e">
        <f t="shared" si="206"/>
        <v>#N/A</v>
      </c>
      <c r="Z2577" t="e">
        <f t="shared" si="207"/>
        <v>#N/A</v>
      </c>
    </row>
    <row r="2578" spans="14:26" hidden="1">
      <c r="N2578" s="2" t="e">
        <f>VLOOKUP($J2578,'Material category'!B:D,2,0)</f>
        <v>#N/A</v>
      </c>
      <c r="O2578" s="123" t="e">
        <f>VLOOKUP(E2578,'Billing Type Category'!A:C,3,0)*$L2578</f>
        <v>#N/A</v>
      </c>
      <c r="P2578" s="123" t="e">
        <f>VLOOKUP($J2578,'Material category'!B:F,5,FALSE)*O2578</f>
        <v>#N/A</v>
      </c>
      <c r="Q2578" s="123" t="e">
        <f t="shared" si="203"/>
        <v>#N/A</v>
      </c>
      <c r="R2578" s="6" t="e">
        <f>VLOOKUP(E2578,'Billing Type Category'!A:C,3,0)*M2578</f>
        <v>#N/A</v>
      </c>
      <c r="S2578" s="6" t="e">
        <f>VLOOKUP($J2578,'Material category'!B:F,4,FALSE)*O2578</f>
        <v>#N/A</v>
      </c>
      <c r="T2578" s="6" t="e">
        <f t="shared" si="204"/>
        <v>#N/A</v>
      </c>
      <c r="U2578" s="6" t="e">
        <f t="shared" si="205"/>
        <v>#N/A</v>
      </c>
      <c r="V2578" s="2" t="e">
        <f>VLOOKUP($J2578,'Material category'!B:D,3,0)</f>
        <v>#N/A</v>
      </c>
      <c r="W2578" s="2" t="e">
        <f>VLOOKUP(G2578,'Cust Category'!A:C,3,0)</f>
        <v>#N/A</v>
      </c>
      <c r="X2578" s="2" t="e">
        <f>VLOOKUP(G2578,'Cust Category'!A:C,2,0)</f>
        <v>#N/A</v>
      </c>
      <c r="Y2578" s="31" t="e">
        <f t="shared" si="206"/>
        <v>#N/A</v>
      </c>
      <c r="Z2578" t="e">
        <f t="shared" si="207"/>
        <v>#N/A</v>
      </c>
    </row>
    <row r="2579" spans="14:26" hidden="1">
      <c r="N2579" s="2" t="e">
        <f>VLOOKUP($J2579,'Material category'!B:D,2,0)</f>
        <v>#N/A</v>
      </c>
      <c r="O2579" s="123" t="e">
        <f>VLOOKUP(E2579,'Billing Type Category'!A:C,3,0)*$L2579</f>
        <v>#N/A</v>
      </c>
      <c r="P2579" s="123" t="e">
        <f>VLOOKUP($J2579,'Material category'!B:F,5,FALSE)*O2579</f>
        <v>#N/A</v>
      </c>
      <c r="Q2579" s="123" t="e">
        <f t="shared" si="203"/>
        <v>#N/A</v>
      </c>
      <c r="R2579" s="6" t="e">
        <f>VLOOKUP(E2579,'Billing Type Category'!A:C,3,0)*M2579</f>
        <v>#N/A</v>
      </c>
      <c r="S2579" s="6" t="e">
        <f>VLOOKUP($J2579,'Material category'!B:F,4,FALSE)*O2579</f>
        <v>#N/A</v>
      </c>
      <c r="T2579" s="6" t="e">
        <f t="shared" si="204"/>
        <v>#N/A</v>
      </c>
      <c r="U2579" s="6" t="e">
        <f t="shared" si="205"/>
        <v>#N/A</v>
      </c>
      <c r="V2579" s="2" t="e">
        <f>VLOOKUP($J2579,'Material category'!B:D,3,0)</f>
        <v>#N/A</v>
      </c>
      <c r="W2579" s="2" t="e">
        <f>VLOOKUP(G2579,'Cust Category'!A:C,3,0)</f>
        <v>#N/A</v>
      </c>
      <c r="X2579" s="2" t="e">
        <f>VLOOKUP(G2579,'Cust Category'!A:C,2,0)</f>
        <v>#N/A</v>
      </c>
      <c r="Y2579" s="31" t="e">
        <f t="shared" si="206"/>
        <v>#N/A</v>
      </c>
      <c r="Z2579" t="e">
        <f t="shared" si="207"/>
        <v>#N/A</v>
      </c>
    </row>
    <row r="2580" spans="14:26" hidden="1">
      <c r="N2580" s="2" t="e">
        <f>VLOOKUP($J2580,'Material category'!B:D,2,0)</f>
        <v>#N/A</v>
      </c>
      <c r="O2580" s="123" t="e">
        <f>VLOOKUP(E2580,'Billing Type Category'!A:C,3,0)*$L2580</f>
        <v>#N/A</v>
      </c>
      <c r="P2580" s="123" t="e">
        <f>VLOOKUP($J2580,'Material category'!B:F,5,FALSE)*O2580</f>
        <v>#N/A</v>
      </c>
      <c r="Q2580" s="123" t="e">
        <f t="shared" si="203"/>
        <v>#N/A</v>
      </c>
      <c r="R2580" s="6" t="e">
        <f>VLOOKUP(E2580,'Billing Type Category'!A:C,3,0)*M2580</f>
        <v>#N/A</v>
      </c>
      <c r="S2580" s="6" t="e">
        <f>VLOOKUP($J2580,'Material category'!B:F,4,FALSE)*O2580</f>
        <v>#N/A</v>
      </c>
      <c r="T2580" s="6" t="e">
        <f t="shared" si="204"/>
        <v>#N/A</v>
      </c>
      <c r="U2580" s="6" t="e">
        <f t="shared" si="205"/>
        <v>#N/A</v>
      </c>
      <c r="V2580" s="2" t="e">
        <f>VLOOKUP($J2580,'Material category'!B:D,3,0)</f>
        <v>#N/A</v>
      </c>
      <c r="W2580" s="2" t="e">
        <f>VLOOKUP(G2580,'Cust Category'!A:C,3,0)</f>
        <v>#N/A</v>
      </c>
      <c r="X2580" s="2" t="e">
        <f>VLOOKUP(G2580,'Cust Category'!A:C,2,0)</f>
        <v>#N/A</v>
      </c>
      <c r="Y2580" s="31" t="e">
        <f t="shared" si="206"/>
        <v>#N/A</v>
      </c>
      <c r="Z2580" t="e">
        <f t="shared" si="207"/>
        <v>#N/A</v>
      </c>
    </row>
    <row r="2581" spans="14:26" hidden="1">
      <c r="N2581" s="2" t="e">
        <f>VLOOKUP($J2581,'Material category'!B:D,2,0)</f>
        <v>#N/A</v>
      </c>
      <c r="O2581" s="123" t="e">
        <f>VLOOKUP(E2581,'Billing Type Category'!A:C,3,0)*$L2581</f>
        <v>#N/A</v>
      </c>
      <c r="P2581" s="123" t="e">
        <f>VLOOKUP($J2581,'Material category'!B:F,5,FALSE)*O2581</f>
        <v>#N/A</v>
      </c>
      <c r="Q2581" s="123" t="e">
        <f t="shared" si="203"/>
        <v>#N/A</v>
      </c>
      <c r="R2581" s="6" t="e">
        <f>VLOOKUP(E2581,'Billing Type Category'!A:C,3,0)*M2581</f>
        <v>#N/A</v>
      </c>
      <c r="S2581" s="6" t="e">
        <f>VLOOKUP($J2581,'Material category'!B:F,4,FALSE)*O2581</f>
        <v>#N/A</v>
      </c>
      <c r="T2581" s="6" t="e">
        <f t="shared" si="204"/>
        <v>#N/A</v>
      </c>
      <c r="U2581" s="6" t="e">
        <f t="shared" si="205"/>
        <v>#N/A</v>
      </c>
      <c r="V2581" s="2" t="e">
        <f>VLOOKUP($J2581,'Material category'!B:D,3,0)</f>
        <v>#N/A</v>
      </c>
      <c r="W2581" s="2" t="e">
        <f>VLOOKUP(G2581,'Cust Category'!A:C,3,0)</f>
        <v>#N/A</v>
      </c>
      <c r="X2581" s="2" t="e">
        <f>VLOOKUP(G2581,'Cust Category'!A:C,2,0)</f>
        <v>#N/A</v>
      </c>
      <c r="Y2581" s="31" t="e">
        <f t="shared" si="206"/>
        <v>#N/A</v>
      </c>
      <c r="Z2581" t="e">
        <f t="shared" si="207"/>
        <v>#N/A</v>
      </c>
    </row>
    <row r="2582" spans="14:26" hidden="1">
      <c r="N2582" s="2" t="e">
        <f>VLOOKUP($J2582,'Material category'!B:D,2,0)</f>
        <v>#N/A</v>
      </c>
      <c r="O2582" s="123" t="e">
        <f>VLOOKUP(E2582,'Billing Type Category'!A:C,3,0)*$L2582</f>
        <v>#N/A</v>
      </c>
      <c r="P2582" s="123" t="e">
        <f>VLOOKUP($J2582,'Material category'!B:F,5,FALSE)*O2582</f>
        <v>#N/A</v>
      </c>
      <c r="Q2582" s="123" t="e">
        <f t="shared" si="203"/>
        <v>#N/A</v>
      </c>
      <c r="R2582" s="6" t="e">
        <f>VLOOKUP(E2582,'Billing Type Category'!A:C,3,0)*M2582</f>
        <v>#N/A</v>
      </c>
      <c r="S2582" s="6" t="e">
        <f>VLOOKUP($J2582,'Material category'!B:F,4,FALSE)*O2582</f>
        <v>#N/A</v>
      </c>
      <c r="T2582" s="6" t="e">
        <f t="shared" si="204"/>
        <v>#N/A</v>
      </c>
      <c r="U2582" s="6" t="e">
        <f t="shared" si="205"/>
        <v>#N/A</v>
      </c>
      <c r="V2582" s="2" t="e">
        <f>VLOOKUP($J2582,'Material category'!B:D,3,0)</f>
        <v>#N/A</v>
      </c>
      <c r="W2582" s="2" t="e">
        <f>VLOOKUP(G2582,'Cust Category'!A:C,3,0)</f>
        <v>#N/A</v>
      </c>
      <c r="X2582" s="2" t="e">
        <f>VLOOKUP(G2582,'Cust Category'!A:C,2,0)</f>
        <v>#N/A</v>
      </c>
      <c r="Y2582" s="31" t="e">
        <f t="shared" si="206"/>
        <v>#N/A</v>
      </c>
      <c r="Z2582" t="e">
        <f t="shared" si="207"/>
        <v>#N/A</v>
      </c>
    </row>
    <row r="2583" spans="14:26" hidden="1">
      <c r="N2583" s="2" t="e">
        <f>VLOOKUP($J2583,'Material category'!B:D,2,0)</f>
        <v>#N/A</v>
      </c>
      <c r="O2583" s="123" t="e">
        <f>VLOOKUP(E2583,'Billing Type Category'!A:C,3,0)*$L2583</f>
        <v>#N/A</v>
      </c>
      <c r="P2583" s="123" t="e">
        <f>VLOOKUP($J2583,'Material category'!B:F,5,FALSE)*O2583</f>
        <v>#N/A</v>
      </c>
      <c r="Q2583" s="123" t="e">
        <f t="shared" ref="Q2583:Q2646" si="208">P2583-R2583</f>
        <v>#N/A</v>
      </c>
      <c r="R2583" s="6" t="e">
        <f>VLOOKUP(E2583,'Billing Type Category'!A:C,3,0)*M2583</f>
        <v>#N/A</v>
      </c>
      <c r="S2583" s="6" t="e">
        <f>VLOOKUP($J2583,'Material category'!B:F,4,FALSE)*O2583</f>
        <v>#N/A</v>
      </c>
      <c r="T2583" s="6" t="e">
        <f t="shared" ref="T2583:T2646" si="209">S2583*7/107</f>
        <v>#N/A</v>
      </c>
      <c r="U2583" s="6" t="e">
        <f t="shared" ref="U2583:U2646" si="210">R2583+T2583</f>
        <v>#N/A</v>
      </c>
      <c r="V2583" s="2" t="e">
        <f>VLOOKUP($J2583,'Material category'!B:D,3,0)</f>
        <v>#N/A</v>
      </c>
      <c r="W2583" s="2" t="e">
        <f>VLOOKUP(G2583,'Cust Category'!A:C,3,0)</f>
        <v>#N/A</v>
      </c>
      <c r="X2583" s="2" t="e">
        <f>VLOOKUP(G2583,'Cust Category'!A:C,2,0)</f>
        <v>#N/A</v>
      </c>
      <c r="Y2583" s="31" t="e">
        <f t="shared" ref="Y2583:Y2646" si="211">P2583/O2583</f>
        <v>#N/A</v>
      </c>
      <c r="Z2583" t="e">
        <f t="shared" ref="Z2583:Z2646" si="212">S2583/O2583</f>
        <v>#N/A</v>
      </c>
    </row>
    <row r="2584" spans="14:26" hidden="1">
      <c r="N2584" s="2" t="e">
        <f>VLOOKUP($J2584,'Material category'!B:D,2,0)</f>
        <v>#N/A</v>
      </c>
      <c r="O2584" s="123" t="e">
        <f>VLOOKUP(E2584,'Billing Type Category'!A:C,3,0)*$L2584</f>
        <v>#N/A</v>
      </c>
      <c r="P2584" s="123" t="e">
        <f>VLOOKUP($J2584,'Material category'!B:F,5,FALSE)*O2584</f>
        <v>#N/A</v>
      </c>
      <c r="Q2584" s="123" t="e">
        <f t="shared" si="208"/>
        <v>#N/A</v>
      </c>
      <c r="R2584" s="6" t="e">
        <f>VLOOKUP(E2584,'Billing Type Category'!A:C,3,0)*M2584</f>
        <v>#N/A</v>
      </c>
      <c r="S2584" s="6" t="e">
        <f>VLOOKUP($J2584,'Material category'!B:F,4,FALSE)*O2584</f>
        <v>#N/A</v>
      </c>
      <c r="T2584" s="6" t="e">
        <f t="shared" si="209"/>
        <v>#N/A</v>
      </c>
      <c r="U2584" s="6" t="e">
        <f t="shared" si="210"/>
        <v>#N/A</v>
      </c>
      <c r="V2584" s="2" t="e">
        <f>VLOOKUP($J2584,'Material category'!B:D,3,0)</f>
        <v>#N/A</v>
      </c>
      <c r="W2584" s="2" t="e">
        <f>VLOOKUP(G2584,'Cust Category'!A:C,3,0)</f>
        <v>#N/A</v>
      </c>
      <c r="X2584" s="2" t="e">
        <f>VLOOKUP(G2584,'Cust Category'!A:C,2,0)</f>
        <v>#N/A</v>
      </c>
      <c r="Y2584" s="31" t="e">
        <f t="shared" si="211"/>
        <v>#N/A</v>
      </c>
      <c r="Z2584" t="e">
        <f t="shared" si="212"/>
        <v>#N/A</v>
      </c>
    </row>
    <row r="2585" spans="14:26" hidden="1">
      <c r="N2585" s="2" t="e">
        <f>VLOOKUP($J2585,'Material category'!B:D,2,0)</f>
        <v>#N/A</v>
      </c>
      <c r="O2585" s="123" t="e">
        <f>VLOOKUP(E2585,'Billing Type Category'!A:C,3,0)*$L2585</f>
        <v>#N/A</v>
      </c>
      <c r="P2585" s="123" t="e">
        <f>VLOOKUP($J2585,'Material category'!B:F,5,FALSE)*O2585</f>
        <v>#N/A</v>
      </c>
      <c r="Q2585" s="123" t="e">
        <f t="shared" si="208"/>
        <v>#N/A</v>
      </c>
      <c r="R2585" s="6" t="e">
        <f>VLOOKUP(E2585,'Billing Type Category'!A:C,3,0)*M2585</f>
        <v>#N/A</v>
      </c>
      <c r="S2585" s="6" t="e">
        <f>VLOOKUP($J2585,'Material category'!B:F,4,FALSE)*O2585</f>
        <v>#N/A</v>
      </c>
      <c r="T2585" s="6" t="e">
        <f t="shared" si="209"/>
        <v>#N/A</v>
      </c>
      <c r="U2585" s="6" t="e">
        <f t="shared" si="210"/>
        <v>#N/A</v>
      </c>
      <c r="V2585" s="2" t="e">
        <f>VLOOKUP($J2585,'Material category'!B:D,3,0)</f>
        <v>#N/A</v>
      </c>
      <c r="W2585" s="2" t="e">
        <f>VLOOKUP(G2585,'Cust Category'!A:C,3,0)</f>
        <v>#N/A</v>
      </c>
      <c r="X2585" s="2" t="e">
        <f>VLOOKUP(G2585,'Cust Category'!A:C,2,0)</f>
        <v>#N/A</v>
      </c>
      <c r="Y2585" s="31" t="e">
        <f t="shared" si="211"/>
        <v>#N/A</v>
      </c>
      <c r="Z2585" t="e">
        <f t="shared" si="212"/>
        <v>#N/A</v>
      </c>
    </row>
    <row r="2586" spans="14:26" hidden="1">
      <c r="N2586" s="2" t="e">
        <f>VLOOKUP($J2586,'Material category'!B:D,2,0)</f>
        <v>#N/A</v>
      </c>
      <c r="O2586" s="123" t="e">
        <f>VLOOKUP(E2586,'Billing Type Category'!A:C,3,0)*$L2586</f>
        <v>#N/A</v>
      </c>
      <c r="P2586" s="123" t="e">
        <f>VLOOKUP($J2586,'Material category'!B:F,5,FALSE)*O2586</f>
        <v>#N/A</v>
      </c>
      <c r="Q2586" s="123" t="e">
        <f t="shared" si="208"/>
        <v>#N/A</v>
      </c>
      <c r="R2586" s="6" t="e">
        <f>VLOOKUP(E2586,'Billing Type Category'!A:C,3,0)*M2586</f>
        <v>#N/A</v>
      </c>
      <c r="S2586" s="6" t="e">
        <f>VLOOKUP($J2586,'Material category'!B:F,4,FALSE)*O2586</f>
        <v>#N/A</v>
      </c>
      <c r="T2586" s="6" t="e">
        <f t="shared" si="209"/>
        <v>#N/A</v>
      </c>
      <c r="U2586" s="6" t="e">
        <f t="shared" si="210"/>
        <v>#N/A</v>
      </c>
      <c r="V2586" s="2" t="e">
        <f>VLOOKUP($J2586,'Material category'!B:D,3,0)</f>
        <v>#N/A</v>
      </c>
      <c r="W2586" s="2" t="e">
        <f>VLOOKUP(G2586,'Cust Category'!A:C,3,0)</f>
        <v>#N/A</v>
      </c>
      <c r="X2586" s="2" t="e">
        <f>VLOOKUP(G2586,'Cust Category'!A:C,2,0)</f>
        <v>#N/A</v>
      </c>
      <c r="Y2586" s="31" t="e">
        <f t="shared" si="211"/>
        <v>#N/A</v>
      </c>
      <c r="Z2586" t="e">
        <f t="shared" si="212"/>
        <v>#N/A</v>
      </c>
    </row>
    <row r="2587" spans="14:26" hidden="1">
      <c r="N2587" s="2" t="e">
        <f>VLOOKUP($J2587,'Material category'!B:D,2,0)</f>
        <v>#N/A</v>
      </c>
      <c r="O2587" s="123" t="e">
        <f>VLOOKUP(E2587,'Billing Type Category'!A:C,3,0)*$L2587</f>
        <v>#N/A</v>
      </c>
      <c r="P2587" s="123" t="e">
        <f>VLOOKUP($J2587,'Material category'!B:F,5,FALSE)*O2587</f>
        <v>#N/A</v>
      </c>
      <c r="Q2587" s="123" t="e">
        <f t="shared" si="208"/>
        <v>#N/A</v>
      </c>
      <c r="R2587" s="6" t="e">
        <f>VLOOKUP(E2587,'Billing Type Category'!A:C,3,0)*M2587</f>
        <v>#N/A</v>
      </c>
      <c r="S2587" s="6" t="e">
        <f>VLOOKUP($J2587,'Material category'!B:F,4,FALSE)*O2587</f>
        <v>#N/A</v>
      </c>
      <c r="T2587" s="6" t="e">
        <f t="shared" si="209"/>
        <v>#N/A</v>
      </c>
      <c r="U2587" s="6" t="e">
        <f t="shared" si="210"/>
        <v>#N/A</v>
      </c>
      <c r="V2587" s="2" t="e">
        <f>VLOOKUP($J2587,'Material category'!B:D,3,0)</f>
        <v>#N/A</v>
      </c>
      <c r="W2587" s="2" t="e">
        <f>VLOOKUP(G2587,'Cust Category'!A:C,3,0)</f>
        <v>#N/A</v>
      </c>
      <c r="X2587" s="2" t="e">
        <f>VLOOKUP(G2587,'Cust Category'!A:C,2,0)</f>
        <v>#N/A</v>
      </c>
      <c r="Y2587" s="31" t="e">
        <f t="shared" si="211"/>
        <v>#N/A</v>
      </c>
      <c r="Z2587" t="e">
        <f t="shared" si="212"/>
        <v>#N/A</v>
      </c>
    </row>
    <row r="2588" spans="14:26" hidden="1">
      <c r="N2588" s="2" t="e">
        <f>VLOOKUP($J2588,'Material category'!B:D,2,0)</f>
        <v>#N/A</v>
      </c>
      <c r="O2588" s="123" t="e">
        <f>VLOOKUP(E2588,'Billing Type Category'!A:C,3,0)*$L2588</f>
        <v>#N/A</v>
      </c>
      <c r="P2588" s="123" t="e">
        <f>VLOOKUP($J2588,'Material category'!B:F,5,FALSE)*O2588</f>
        <v>#N/A</v>
      </c>
      <c r="Q2588" s="123" t="e">
        <f t="shared" si="208"/>
        <v>#N/A</v>
      </c>
      <c r="R2588" s="6" t="e">
        <f>VLOOKUP(E2588,'Billing Type Category'!A:C,3,0)*M2588</f>
        <v>#N/A</v>
      </c>
      <c r="S2588" s="6" t="e">
        <f>VLOOKUP($J2588,'Material category'!B:F,4,FALSE)*O2588</f>
        <v>#N/A</v>
      </c>
      <c r="T2588" s="6" t="e">
        <f t="shared" si="209"/>
        <v>#N/A</v>
      </c>
      <c r="U2588" s="6" t="e">
        <f t="shared" si="210"/>
        <v>#N/A</v>
      </c>
      <c r="V2588" s="2" t="e">
        <f>VLOOKUP($J2588,'Material category'!B:D,3,0)</f>
        <v>#N/A</v>
      </c>
      <c r="W2588" s="2" t="e">
        <f>VLOOKUP(G2588,'Cust Category'!A:C,3,0)</f>
        <v>#N/A</v>
      </c>
      <c r="X2588" s="2" t="e">
        <f>VLOOKUP(G2588,'Cust Category'!A:C,2,0)</f>
        <v>#N/A</v>
      </c>
      <c r="Y2588" s="31" t="e">
        <f t="shared" si="211"/>
        <v>#N/A</v>
      </c>
      <c r="Z2588" t="e">
        <f t="shared" si="212"/>
        <v>#N/A</v>
      </c>
    </row>
    <row r="2589" spans="14:26" hidden="1">
      <c r="N2589" s="2" t="e">
        <f>VLOOKUP($J2589,'Material category'!B:D,2,0)</f>
        <v>#N/A</v>
      </c>
      <c r="O2589" s="123" t="e">
        <f>VLOOKUP(E2589,'Billing Type Category'!A:C,3,0)*$L2589</f>
        <v>#N/A</v>
      </c>
      <c r="P2589" s="123" t="e">
        <f>VLOOKUP($J2589,'Material category'!B:F,5,FALSE)*O2589</f>
        <v>#N/A</v>
      </c>
      <c r="Q2589" s="123" t="e">
        <f t="shared" si="208"/>
        <v>#N/A</v>
      </c>
      <c r="R2589" s="6" t="e">
        <f>VLOOKUP(E2589,'Billing Type Category'!A:C,3,0)*M2589</f>
        <v>#N/A</v>
      </c>
      <c r="S2589" s="6" t="e">
        <f>VLOOKUP($J2589,'Material category'!B:F,4,FALSE)*O2589</f>
        <v>#N/A</v>
      </c>
      <c r="T2589" s="6" t="e">
        <f t="shared" si="209"/>
        <v>#N/A</v>
      </c>
      <c r="U2589" s="6" t="e">
        <f t="shared" si="210"/>
        <v>#N/A</v>
      </c>
      <c r="V2589" s="2" t="e">
        <f>VLOOKUP($J2589,'Material category'!B:D,3,0)</f>
        <v>#N/A</v>
      </c>
      <c r="W2589" s="2" t="e">
        <f>VLOOKUP(G2589,'Cust Category'!A:C,3,0)</f>
        <v>#N/A</v>
      </c>
      <c r="X2589" s="2" t="e">
        <f>VLOOKUP(G2589,'Cust Category'!A:C,2,0)</f>
        <v>#N/A</v>
      </c>
      <c r="Y2589" s="31" t="e">
        <f t="shared" si="211"/>
        <v>#N/A</v>
      </c>
      <c r="Z2589" t="e">
        <f t="shared" si="212"/>
        <v>#N/A</v>
      </c>
    </row>
    <row r="2590" spans="14:26" hidden="1">
      <c r="N2590" s="2" t="e">
        <f>VLOOKUP($J2590,'Material category'!B:D,2,0)</f>
        <v>#N/A</v>
      </c>
      <c r="O2590" s="123" t="e">
        <f>VLOOKUP(E2590,'Billing Type Category'!A:C,3,0)*$L2590</f>
        <v>#N/A</v>
      </c>
      <c r="P2590" s="123" t="e">
        <f>VLOOKUP($J2590,'Material category'!B:F,5,FALSE)*O2590</f>
        <v>#N/A</v>
      </c>
      <c r="Q2590" s="123" t="e">
        <f t="shared" si="208"/>
        <v>#N/A</v>
      </c>
      <c r="R2590" s="6" t="e">
        <f>VLOOKUP(E2590,'Billing Type Category'!A:C,3,0)*M2590</f>
        <v>#N/A</v>
      </c>
      <c r="S2590" s="6" t="e">
        <f>VLOOKUP($J2590,'Material category'!B:F,4,FALSE)*O2590</f>
        <v>#N/A</v>
      </c>
      <c r="T2590" s="6" t="e">
        <f t="shared" si="209"/>
        <v>#N/A</v>
      </c>
      <c r="U2590" s="6" t="e">
        <f t="shared" si="210"/>
        <v>#N/A</v>
      </c>
      <c r="V2590" s="2" t="e">
        <f>VLOOKUP($J2590,'Material category'!B:D,3,0)</f>
        <v>#N/A</v>
      </c>
      <c r="W2590" s="2" t="e">
        <f>VLOOKUP(G2590,'Cust Category'!A:C,3,0)</f>
        <v>#N/A</v>
      </c>
      <c r="X2590" s="2" t="e">
        <f>VLOOKUP(G2590,'Cust Category'!A:C,2,0)</f>
        <v>#N/A</v>
      </c>
      <c r="Y2590" s="31" t="e">
        <f t="shared" si="211"/>
        <v>#N/A</v>
      </c>
      <c r="Z2590" t="e">
        <f t="shared" si="212"/>
        <v>#N/A</v>
      </c>
    </row>
    <row r="2591" spans="14:26" hidden="1">
      <c r="N2591" s="2" t="e">
        <f>VLOOKUP($J2591,'Material category'!B:D,2,0)</f>
        <v>#N/A</v>
      </c>
      <c r="O2591" s="123" t="e">
        <f>VLOOKUP(E2591,'Billing Type Category'!A:C,3,0)*$L2591</f>
        <v>#N/A</v>
      </c>
      <c r="P2591" s="123" t="e">
        <f>VLOOKUP($J2591,'Material category'!B:F,5,FALSE)*O2591</f>
        <v>#N/A</v>
      </c>
      <c r="Q2591" s="123" t="e">
        <f t="shared" si="208"/>
        <v>#N/A</v>
      </c>
      <c r="R2591" s="6" t="e">
        <f>VLOOKUP(E2591,'Billing Type Category'!A:C,3,0)*M2591</f>
        <v>#N/A</v>
      </c>
      <c r="S2591" s="6" t="e">
        <f>VLOOKUP($J2591,'Material category'!B:F,4,FALSE)*O2591</f>
        <v>#N/A</v>
      </c>
      <c r="T2591" s="6" t="e">
        <f t="shared" si="209"/>
        <v>#N/A</v>
      </c>
      <c r="U2591" s="6" t="e">
        <f t="shared" si="210"/>
        <v>#N/A</v>
      </c>
      <c r="V2591" s="2" t="e">
        <f>VLOOKUP($J2591,'Material category'!B:D,3,0)</f>
        <v>#N/A</v>
      </c>
      <c r="W2591" s="2" t="e">
        <f>VLOOKUP(G2591,'Cust Category'!A:C,3,0)</f>
        <v>#N/A</v>
      </c>
      <c r="X2591" s="2" t="e">
        <f>VLOOKUP(G2591,'Cust Category'!A:C,2,0)</f>
        <v>#N/A</v>
      </c>
      <c r="Y2591" s="31" t="e">
        <f t="shared" si="211"/>
        <v>#N/A</v>
      </c>
      <c r="Z2591" t="e">
        <f t="shared" si="212"/>
        <v>#N/A</v>
      </c>
    </row>
    <row r="2592" spans="14:26" hidden="1">
      <c r="N2592" s="2" t="e">
        <f>VLOOKUP($J2592,'Material category'!B:D,2,0)</f>
        <v>#N/A</v>
      </c>
      <c r="O2592" s="123" t="e">
        <f>VLOOKUP(E2592,'Billing Type Category'!A:C,3,0)*$L2592</f>
        <v>#N/A</v>
      </c>
      <c r="P2592" s="123" t="e">
        <f>VLOOKUP($J2592,'Material category'!B:F,5,FALSE)*O2592</f>
        <v>#N/A</v>
      </c>
      <c r="Q2592" s="123" t="e">
        <f t="shared" si="208"/>
        <v>#N/A</v>
      </c>
      <c r="R2592" s="6" t="e">
        <f>VLOOKUP(E2592,'Billing Type Category'!A:C,3,0)*M2592</f>
        <v>#N/A</v>
      </c>
      <c r="S2592" s="6" t="e">
        <f>VLOOKUP($J2592,'Material category'!B:F,4,FALSE)*O2592</f>
        <v>#N/A</v>
      </c>
      <c r="T2592" s="6" t="e">
        <f t="shared" si="209"/>
        <v>#N/A</v>
      </c>
      <c r="U2592" s="6" t="e">
        <f t="shared" si="210"/>
        <v>#N/A</v>
      </c>
      <c r="V2592" s="2" t="e">
        <f>VLOOKUP($J2592,'Material category'!B:D,3,0)</f>
        <v>#N/A</v>
      </c>
      <c r="W2592" s="2" t="e">
        <f>VLOOKUP(G2592,'Cust Category'!A:C,3,0)</f>
        <v>#N/A</v>
      </c>
      <c r="X2592" s="2" t="e">
        <f>VLOOKUP(G2592,'Cust Category'!A:C,2,0)</f>
        <v>#N/A</v>
      </c>
      <c r="Y2592" s="31" t="e">
        <f t="shared" si="211"/>
        <v>#N/A</v>
      </c>
      <c r="Z2592" t="e">
        <f t="shared" si="212"/>
        <v>#N/A</v>
      </c>
    </row>
    <row r="2593" spans="14:26" hidden="1">
      <c r="N2593" s="2" t="e">
        <f>VLOOKUP($J2593,'Material category'!B:D,2,0)</f>
        <v>#N/A</v>
      </c>
      <c r="O2593" s="123" t="e">
        <f>VLOOKUP(E2593,'Billing Type Category'!A:C,3,0)*$L2593</f>
        <v>#N/A</v>
      </c>
      <c r="P2593" s="123" t="e">
        <f>VLOOKUP($J2593,'Material category'!B:F,5,FALSE)*O2593</f>
        <v>#N/A</v>
      </c>
      <c r="Q2593" s="123" t="e">
        <f t="shared" si="208"/>
        <v>#N/A</v>
      </c>
      <c r="R2593" s="6" t="e">
        <f>VLOOKUP(E2593,'Billing Type Category'!A:C,3,0)*M2593</f>
        <v>#N/A</v>
      </c>
      <c r="S2593" s="6" t="e">
        <f>VLOOKUP($J2593,'Material category'!B:F,4,FALSE)*O2593</f>
        <v>#N/A</v>
      </c>
      <c r="T2593" s="6" t="e">
        <f t="shared" si="209"/>
        <v>#N/A</v>
      </c>
      <c r="U2593" s="6" t="e">
        <f t="shared" si="210"/>
        <v>#N/A</v>
      </c>
      <c r="V2593" s="2" t="e">
        <f>VLOOKUP($J2593,'Material category'!B:D,3,0)</f>
        <v>#N/A</v>
      </c>
      <c r="W2593" s="2" t="e">
        <f>VLOOKUP(G2593,'Cust Category'!A:C,3,0)</f>
        <v>#N/A</v>
      </c>
      <c r="X2593" s="2" t="e">
        <f>VLOOKUP(G2593,'Cust Category'!A:C,2,0)</f>
        <v>#N/A</v>
      </c>
      <c r="Y2593" s="31" t="e">
        <f t="shared" si="211"/>
        <v>#N/A</v>
      </c>
      <c r="Z2593" t="e">
        <f t="shared" si="212"/>
        <v>#N/A</v>
      </c>
    </row>
    <row r="2594" spans="14:26" hidden="1">
      <c r="N2594" s="2" t="e">
        <f>VLOOKUP($J2594,'Material category'!B:D,2,0)</f>
        <v>#N/A</v>
      </c>
      <c r="O2594" s="123" t="e">
        <f>VLOOKUP(E2594,'Billing Type Category'!A:C,3,0)*$L2594</f>
        <v>#N/A</v>
      </c>
      <c r="P2594" s="123" t="e">
        <f>VLOOKUP($J2594,'Material category'!B:F,5,FALSE)*O2594</f>
        <v>#N/A</v>
      </c>
      <c r="Q2594" s="123" t="e">
        <f t="shared" si="208"/>
        <v>#N/A</v>
      </c>
      <c r="R2594" s="6" t="e">
        <f>VLOOKUP(E2594,'Billing Type Category'!A:C,3,0)*M2594</f>
        <v>#N/A</v>
      </c>
      <c r="S2594" s="6" t="e">
        <f>VLOOKUP($J2594,'Material category'!B:F,4,FALSE)*O2594</f>
        <v>#N/A</v>
      </c>
      <c r="T2594" s="6" t="e">
        <f t="shared" si="209"/>
        <v>#N/A</v>
      </c>
      <c r="U2594" s="6" t="e">
        <f t="shared" si="210"/>
        <v>#N/A</v>
      </c>
      <c r="V2594" s="2" t="e">
        <f>VLOOKUP($J2594,'Material category'!B:D,3,0)</f>
        <v>#N/A</v>
      </c>
      <c r="W2594" s="2" t="e">
        <f>VLOOKUP(G2594,'Cust Category'!A:C,3,0)</f>
        <v>#N/A</v>
      </c>
      <c r="X2594" s="2" t="e">
        <f>VLOOKUP(G2594,'Cust Category'!A:C,2,0)</f>
        <v>#N/A</v>
      </c>
      <c r="Y2594" s="31" t="e">
        <f t="shared" si="211"/>
        <v>#N/A</v>
      </c>
      <c r="Z2594" t="e">
        <f t="shared" si="212"/>
        <v>#N/A</v>
      </c>
    </row>
    <row r="2595" spans="14:26" hidden="1">
      <c r="N2595" s="2" t="e">
        <f>VLOOKUP($J2595,'Material category'!B:D,2,0)</f>
        <v>#N/A</v>
      </c>
      <c r="O2595" s="123" t="e">
        <f>VLOOKUP(E2595,'Billing Type Category'!A:C,3,0)*$L2595</f>
        <v>#N/A</v>
      </c>
      <c r="P2595" s="123" t="e">
        <f>VLOOKUP($J2595,'Material category'!B:F,5,FALSE)*O2595</f>
        <v>#N/A</v>
      </c>
      <c r="Q2595" s="123" t="e">
        <f t="shared" si="208"/>
        <v>#N/A</v>
      </c>
      <c r="R2595" s="6" t="e">
        <f>VLOOKUP(E2595,'Billing Type Category'!A:C,3,0)*M2595</f>
        <v>#N/A</v>
      </c>
      <c r="S2595" s="6" t="e">
        <f>VLOOKUP($J2595,'Material category'!B:F,4,FALSE)*O2595</f>
        <v>#N/A</v>
      </c>
      <c r="T2595" s="6" t="e">
        <f t="shared" si="209"/>
        <v>#N/A</v>
      </c>
      <c r="U2595" s="6" t="e">
        <f t="shared" si="210"/>
        <v>#N/A</v>
      </c>
      <c r="V2595" s="2" t="e">
        <f>VLOOKUP($J2595,'Material category'!B:D,3,0)</f>
        <v>#N/A</v>
      </c>
      <c r="W2595" s="2" t="e">
        <f>VLOOKUP(G2595,'Cust Category'!A:C,3,0)</f>
        <v>#N/A</v>
      </c>
      <c r="X2595" s="2" t="e">
        <f>VLOOKUP(G2595,'Cust Category'!A:C,2,0)</f>
        <v>#N/A</v>
      </c>
      <c r="Y2595" s="31" t="e">
        <f t="shared" si="211"/>
        <v>#N/A</v>
      </c>
      <c r="Z2595" t="e">
        <f t="shared" si="212"/>
        <v>#N/A</v>
      </c>
    </row>
    <row r="2596" spans="14:26" hidden="1">
      <c r="N2596" s="2" t="e">
        <f>VLOOKUP($J2596,'Material category'!B:D,2,0)</f>
        <v>#N/A</v>
      </c>
      <c r="O2596" s="123" t="e">
        <f>VLOOKUP(E2596,'Billing Type Category'!A:C,3,0)*$L2596</f>
        <v>#N/A</v>
      </c>
      <c r="P2596" s="123" t="e">
        <f>VLOOKUP($J2596,'Material category'!B:F,5,FALSE)*O2596</f>
        <v>#N/A</v>
      </c>
      <c r="Q2596" s="123" t="e">
        <f t="shared" si="208"/>
        <v>#N/A</v>
      </c>
      <c r="R2596" s="6" t="e">
        <f>VLOOKUP(E2596,'Billing Type Category'!A:C,3,0)*M2596</f>
        <v>#N/A</v>
      </c>
      <c r="S2596" s="6" t="e">
        <f>VLOOKUP($J2596,'Material category'!B:F,4,FALSE)*O2596</f>
        <v>#N/A</v>
      </c>
      <c r="T2596" s="6" t="e">
        <f t="shared" si="209"/>
        <v>#N/A</v>
      </c>
      <c r="U2596" s="6" t="e">
        <f t="shared" si="210"/>
        <v>#N/A</v>
      </c>
      <c r="V2596" s="2" t="e">
        <f>VLOOKUP($J2596,'Material category'!B:D,3,0)</f>
        <v>#N/A</v>
      </c>
      <c r="W2596" s="2" t="e">
        <f>VLOOKUP(G2596,'Cust Category'!A:C,3,0)</f>
        <v>#N/A</v>
      </c>
      <c r="X2596" s="2" t="e">
        <f>VLOOKUP(G2596,'Cust Category'!A:C,2,0)</f>
        <v>#N/A</v>
      </c>
      <c r="Y2596" s="31" t="e">
        <f t="shared" si="211"/>
        <v>#N/A</v>
      </c>
      <c r="Z2596" t="e">
        <f t="shared" si="212"/>
        <v>#N/A</v>
      </c>
    </row>
    <row r="2597" spans="14:26" hidden="1">
      <c r="N2597" s="2" t="e">
        <f>VLOOKUP($J2597,'Material category'!B:D,2,0)</f>
        <v>#N/A</v>
      </c>
      <c r="O2597" s="123" t="e">
        <f>VLOOKUP(E2597,'Billing Type Category'!A:C,3,0)*$L2597</f>
        <v>#N/A</v>
      </c>
      <c r="P2597" s="123" t="e">
        <f>VLOOKUP($J2597,'Material category'!B:F,5,FALSE)*O2597</f>
        <v>#N/A</v>
      </c>
      <c r="Q2597" s="123" t="e">
        <f t="shared" si="208"/>
        <v>#N/A</v>
      </c>
      <c r="R2597" s="6" t="e">
        <f>VLOOKUP(E2597,'Billing Type Category'!A:C,3,0)*M2597</f>
        <v>#N/A</v>
      </c>
      <c r="S2597" s="6" t="e">
        <f>VLOOKUP($J2597,'Material category'!B:F,4,FALSE)*O2597</f>
        <v>#N/A</v>
      </c>
      <c r="T2597" s="6" t="e">
        <f t="shared" si="209"/>
        <v>#N/A</v>
      </c>
      <c r="U2597" s="6" t="e">
        <f t="shared" si="210"/>
        <v>#N/A</v>
      </c>
      <c r="V2597" s="2" t="e">
        <f>VLOOKUP($J2597,'Material category'!B:D,3,0)</f>
        <v>#N/A</v>
      </c>
      <c r="W2597" s="2" t="e">
        <f>VLOOKUP(G2597,'Cust Category'!A:C,3,0)</f>
        <v>#N/A</v>
      </c>
      <c r="X2597" s="2" t="e">
        <f>VLOOKUP(G2597,'Cust Category'!A:C,2,0)</f>
        <v>#N/A</v>
      </c>
      <c r="Y2597" s="31" t="e">
        <f t="shared" si="211"/>
        <v>#N/A</v>
      </c>
      <c r="Z2597" t="e">
        <f t="shared" si="212"/>
        <v>#N/A</v>
      </c>
    </row>
    <row r="2598" spans="14:26" hidden="1">
      <c r="N2598" s="2" t="e">
        <f>VLOOKUP($J2598,'Material category'!B:D,2,0)</f>
        <v>#N/A</v>
      </c>
      <c r="O2598" s="123" t="e">
        <f>VLOOKUP(E2598,'Billing Type Category'!A:C,3,0)*$L2598</f>
        <v>#N/A</v>
      </c>
      <c r="P2598" s="123" t="e">
        <f>VLOOKUP($J2598,'Material category'!B:F,5,FALSE)*O2598</f>
        <v>#N/A</v>
      </c>
      <c r="Q2598" s="123" t="e">
        <f t="shared" si="208"/>
        <v>#N/A</v>
      </c>
      <c r="R2598" s="6" t="e">
        <f>VLOOKUP(E2598,'Billing Type Category'!A:C,3,0)*M2598</f>
        <v>#N/A</v>
      </c>
      <c r="S2598" s="6" t="e">
        <f>VLOOKUP($J2598,'Material category'!B:F,4,FALSE)*O2598</f>
        <v>#N/A</v>
      </c>
      <c r="T2598" s="6" t="e">
        <f t="shared" si="209"/>
        <v>#N/A</v>
      </c>
      <c r="U2598" s="6" t="e">
        <f t="shared" si="210"/>
        <v>#N/A</v>
      </c>
      <c r="V2598" s="2" t="e">
        <f>VLOOKUP($J2598,'Material category'!B:D,3,0)</f>
        <v>#N/A</v>
      </c>
      <c r="W2598" s="2" t="e">
        <f>VLOOKUP(G2598,'Cust Category'!A:C,3,0)</f>
        <v>#N/A</v>
      </c>
      <c r="X2598" s="2" t="e">
        <f>VLOOKUP(G2598,'Cust Category'!A:C,2,0)</f>
        <v>#N/A</v>
      </c>
      <c r="Y2598" s="31" t="e">
        <f t="shared" si="211"/>
        <v>#N/A</v>
      </c>
      <c r="Z2598" t="e">
        <f t="shared" si="212"/>
        <v>#N/A</v>
      </c>
    </row>
    <row r="2599" spans="14:26" hidden="1">
      <c r="N2599" s="2" t="e">
        <f>VLOOKUP($J2599,'Material category'!B:D,2,0)</f>
        <v>#N/A</v>
      </c>
      <c r="O2599" s="123" t="e">
        <f>VLOOKUP(E2599,'Billing Type Category'!A:C,3,0)*$L2599</f>
        <v>#N/A</v>
      </c>
      <c r="P2599" s="123" t="e">
        <f>VLOOKUP($J2599,'Material category'!B:F,5,FALSE)*O2599</f>
        <v>#N/A</v>
      </c>
      <c r="Q2599" s="123" t="e">
        <f t="shared" si="208"/>
        <v>#N/A</v>
      </c>
      <c r="R2599" s="6" t="e">
        <f>VLOOKUP(E2599,'Billing Type Category'!A:C,3,0)*M2599</f>
        <v>#N/A</v>
      </c>
      <c r="S2599" s="6" t="e">
        <f>VLOOKUP($J2599,'Material category'!B:F,4,FALSE)*O2599</f>
        <v>#N/A</v>
      </c>
      <c r="T2599" s="6" t="e">
        <f t="shared" si="209"/>
        <v>#N/A</v>
      </c>
      <c r="U2599" s="6" t="e">
        <f t="shared" si="210"/>
        <v>#N/A</v>
      </c>
      <c r="V2599" s="2" t="e">
        <f>VLOOKUP($J2599,'Material category'!B:D,3,0)</f>
        <v>#N/A</v>
      </c>
      <c r="W2599" s="2" t="e">
        <f>VLOOKUP(G2599,'Cust Category'!A:C,3,0)</f>
        <v>#N/A</v>
      </c>
      <c r="X2599" s="2" t="e">
        <f>VLOOKUP(G2599,'Cust Category'!A:C,2,0)</f>
        <v>#N/A</v>
      </c>
      <c r="Y2599" s="31" t="e">
        <f t="shared" si="211"/>
        <v>#N/A</v>
      </c>
      <c r="Z2599" t="e">
        <f t="shared" si="212"/>
        <v>#N/A</v>
      </c>
    </row>
    <row r="2600" spans="14:26" hidden="1">
      <c r="N2600" s="2" t="e">
        <f>VLOOKUP($J2600,'Material category'!B:D,2,0)</f>
        <v>#N/A</v>
      </c>
      <c r="O2600" s="123" t="e">
        <f>VLOOKUP(E2600,'Billing Type Category'!A:C,3,0)*$L2600</f>
        <v>#N/A</v>
      </c>
      <c r="P2600" s="123" t="e">
        <f>VLOOKUP($J2600,'Material category'!B:F,5,FALSE)*O2600</f>
        <v>#N/A</v>
      </c>
      <c r="Q2600" s="123" t="e">
        <f t="shared" si="208"/>
        <v>#N/A</v>
      </c>
      <c r="R2600" s="6" t="e">
        <f>VLOOKUP(E2600,'Billing Type Category'!A:C,3,0)*M2600</f>
        <v>#N/A</v>
      </c>
      <c r="S2600" s="6" t="e">
        <f>VLOOKUP($J2600,'Material category'!B:F,4,FALSE)*O2600</f>
        <v>#N/A</v>
      </c>
      <c r="T2600" s="6" t="e">
        <f t="shared" si="209"/>
        <v>#N/A</v>
      </c>
      <c r="U2600" s="6" t="e">
        <f t="shared" si="210"/>
        <v>#N/A</v>
      </c>
      <c r="V2600" s="2" t="e">
        <f>VLOOKUP($J2600,'Material category'!B:D,3,0)</f>
        <v>#N/A</v>
      </c>
      <c r="W2600" s="2" t="e">
        <f>VLOOKUP(G2600,'Cust Category'!A:C,3,0)</f>
        <v>#N/A</v>
      </c>
      <c r="X2600" s="2" t="e">
        <f>VLOOKUP(G2600,'Cust Category'!A:C,2,0)</f>
        <v>#N/A</v>
      </c>
      <c r="Y2600" s="31" t="e">
        <f t="shared" si="211"/>
        <v>#N/A</v>
      </c>
      <c r="Z2600" t="e">
        <f t="shared" si="212"/>
        <v>#N/A</v>
      </c>
    </row>
    <row r="2601" spans="14:26" hidden="1">
      <c r="N2601" s="2" t="e">
        <f>VLOOKUP($J2601,'Material category'!B:D,2,0)</f>
        <v>#N/A</v>
      </c>
      <c r="O2601" s="123" t="e">
        <f>VLOOKUP(E2601,'Billing Type Category'!A:C,3,0)*$L2601</f>
        <v>#N/A</v>
      </c>
      <c r="P2601" s="123" t="e">
        <f>VLOOKUP($J2601,'Material category'!B:F,5,FALSE)*O2601</f>
        <v>#N/A</v>
      </c>
      <c r="Q2601" s="123" t="e">
        <f t="shared" si="208"/>
        <v>#N/A</v>
      </c>
      <c r="R2601" s="6" t="e">
        <f>VLOOKUP(E2601,'Billing Type Category'!A:C,3,0)*M2601</f>
        <v>#N/A</v>
      </c>
      <c r="S2601" s="6" t="e">
        <f>VLOOKUP($J2601,'Material category'!B:F,4,FALSE)*O2601</f>
        <v>#N/A</v>
      </c>
      <c r="T2601" s="6" t="e">
        <f t="shared" si="209"/>
        <v>#N/A</v>
      </c>
      <c r="U2601" s="6" t="e">
        <f t="shared" si="210"/>
        <v>#N/A</v>
      </c>
      <c r="V2601" s="2" t="e">
        <f>VLOOKUP($J2601,'Material category'!B:D,3,0)</f>
        <v>#N/A</v>
      </c>
      <c r="W2601" s="2" t="e">
        <f>VLOOKUP(G2601,'Cust Category'!A:C,3,0)</f>
        <v>#N/A</v>
      </c>
      <c r="X2601" s="2" t="e">
        <f>VLOOKUP(G2601,'Cust Category'!A:C,2,0)</f>
        <v>#N/A</v>
      </c>
      <c r="Y2601" s="31" t="e">
        <f t="shared" si="211"/>
        <v>#N/A</v>
      </c>
      <c r="Z2601" t="e">
        <f t="shared" si="212"/>
        <v>#N/A</v>
      </c>
    </row>
    <row r="2602" spans="14:26" hidden="1">
      <c r="N2602" s="2" t="e">
        <f>VLOOKUP($J2602,'Material category'!B:D,2,0)</f>
        <v>#N/A</v>
      </c>
      <c r="O2602" s="123" t="e">
        <f>VLOOKUP(E2602,'Billing Type Category'!A:C,3,0)*$L2602</f>
        <v>#N/A</v>
      </c>
      <c r="P2602" s="123" t="e">
        <f>VLOOKUP($J2602,'Material category'!B:F,5,FALSE)*O2602</f>
        <v>#N/A</v>
      </c>
      <c r="Q2602" s="123" t="e">
        <f t="shared" si="208"/>
        <v>#N/A</v>
      </c>
      <c r="R2602" s="6" t="e">
        <f>VLOOKUP(E2602,'Billing Type Category'!A:C,3,0)*M2602</f>
        <v>#N/A</v>
      </c>
      <c r="S2602" s="6" t="e">
        <f>VLOOKUP($J2602,'Material category'!B:F,4,FALSE)*O2602</f>
        <v>#N/A</v>
      </c>
      <c r="T2602" s="6" t="e">
        <f t="shared" si="209"/>
        <v>#N/A</v>
      </c>
      <c r="U2602" s="6" t="e">
        <f t="shared" si="210"/>
        <v>#N/A</v>
      </c>
      <c r="V2602" s="2" t="e">
        <f>VLOOKUP($J2602,'Material category'!B:D,3,0)</f>
        <v>#N/A</v>
      </c>
      <c r="W2602" s="2" t="e">
        <f>VLOOKUP(G2602,'Cust Category'!A:C,3,0)</f>
        <v>#N/A</v>
      </c>
      <c r="X2602" s="2" t="e">
        <f>VLOOKUP(G2602,'Cust Category'!A:C,2,0)</f>
        <v>#N/A</v>
      </c>
      <c r="Y2602" s="31" t="e">
        <f t="shared" si="211"/>
        <v>#N/A</v>
      </c>
      <c r="Z2602" t="e">
        <f t="shared" si="212"/>
        <v>#N/A</v>
      </c>
    </row>
    <row r="2603" spans="14:26" hidden="1">
      <c r="N2603" s="2" t="e">
        <f>VLOOKUP($J2603,'Material category'!B:D,2,0)</f>
        <v>#N/A</v>
      </c>
      <c r="O2603" s="123" t="e">
        <f>VLOOKUP(E2603,'Billing Type Category'!A:C,3,0)*$L2603</f>
        <v>#N/A</v>
      </c>
      <c r="P2603" s="123" t="e">
        <f>VLOOKUP($J2603,'Material category'!B:F,5,FALSE)*O2603</f>
        <v>#N/A</v>
      </c>
      <c r="Q2603" s="123" t="e">
        <f t="shared" si="208"/>
        <v>#N/A</v>
      </c>
      <c r="R2603" s="6" t="e">
        <f>VLOOKUP(E2603,'Billing Type Category'!A:C,3,0)*M2603</f>
        <v>#N/A</v>
      </c>
      <c r="S2603" s="6" t="e">
        <f>VLOOKUP($J2603,'Material category'!B:F,4,FALSE)*O2603</f>
        <v>#N/A</v>
      </c>
      <c r="T2603" s="6" t="e">
        <f t="shared" si="209"/>
        <v>#N/A</v>
      </c>
      <c r="U2603" s="6" t="e">
        <f t="shared" si="210"/>
        <v>#N/A</v>
      </c>
      <c r="V2603" s="2" t="e">
        <f>VLOOKUP($J2603,'Material category'!B:D,3,0)</f>
        <v>#N/A</v>
      </c>
      <c r="W2603" s="2" t="e">
        <f>VLOOKUP(G2603,'Cust Category'!A:C,3,0)</f>
        <v>#N/A</v>
      </c>
      <c r="X2603" s="2" t="e">
        <f>VLOOKUP(G2603,'Cust Category'!A:C,2,0)</f>
        <v>#N/A</v>
      </c>
      <c r="Y2603" s="31" t="e">
        <f t="shared" si="211"/>
        <v>#N/A</v>
      </c>
      <c r="Z2603" t="e">
        <f t="shared" si="212"/>
        <v>#N/A</v>
      </c>
    </row>
    <row r="2604" spans="14:26" hidden="1">
      <c r="N2604" s="2" t="e">
        <f>VLOOKUP($J2604,'Material category'!B:D,2,0)</f>
        <v>#N/A</v>
      </c>
      <c r="O2604" s="123" t="e">
        <f>VLOOKUP(E2604,'Billing Type Category'!A:C,3,0)*$L2604</f>
        <v>#N/A</v>
      </c>
      <c r="P2604" s="123" t="e">
        <f>VLOOKUP($J2604,'Material category'!B:F,5,FALSE)*O2604</f>
        <v>#N/A</v>
      </c>
      <c r="Q2604" s="123" t="e">
        <f t="shared" si="208"/>
        <v>#N/A</v>
      </c>
      <c r="R2604" s="6" t="e">
        <f>VLOOKUP(E2604,'Billing Type Category'!A:C,3,0)*M2604</f>
        <v>#N/A</v>
      </c>
      <c r="S2604" s="6" t="e">
        <f>VLOOKUP($J2604,'Material category'!B:F,4,FALSE)*O2604</f>
        <v>#N/A</v>
      </c>
      <c r="T2604" s="6" t="e">
        <f t="shared" si="209"/>
        <v>#N/A</v>
      </c>
      <c r="U2604" s="6" t="e">
        <f t="shared" si="210"/>
        <v>#N/A</v>
      </c>
      <c r="V2604" s="2" t="e">
        <f>VLOOKUP($J2604,'Material category'!B:D,3,0)</f>
        <v>#N/A</v>
      </c>
      <c r="W2604" s="2" t="e">
        <f>VLOOKUP(G2604,'Cust Category'!A:C,3,0)</f>
        <v>#N/A</v>
      </c>
      <c r="X2604" s="2" t="e">
        <f>VLOOKUP(G2604,'Cust Category'!A:C,2,0)</f>
        <v>#N/A</v>
      </c>
      <c r="Y2604" s="31" t="e">
        <f t="shared" si="211"/>
        <v>#N/A</v>
      </c>
      <c r="Z2604" t="e">
        <f t="shared" si="212"/>
        <v>#N/A</v>
      </c>
    </row>
    <row r="2605" spans="14:26" hidden="1">
      <c r="N2605" s="2" t="e">
        <f>VLOOKUP($J2605,'Material category'!B:D,2,0)</f>
        <v>#N/A</v>
      </c>
      <c r="O2605" s="123" t="e">
        <f>VLOOKUP(E2605,'Billing Type Category'!A:C,3,0)*$L2605</f>
        <v>#N/A</v>
      </c>
      <c r="P2605" s="123" t="e">
        <f>VLOOKUP($J2605,'Material category'!B:F,5,FALSE)*O2605</f>
        <v>#N/A</v>
      </c>
      <c r="Q2605" s="123" t="e">
        <f t="shared" si="208"/>
        <v>#N/A</v>
      </c>
      <c r="R2605" s="6" t="e">
        <f>VLOOKUP(E2605,'Billing Type Category'!A:C,3,0)*M2605</f>
        <v>#N/A</v>
      </c>
      <c r="S2605" s="6" t="e">
        <f>VLOOKUP($J2605,'Material category'!B:F,4,FALSE)*O2605</f>
        <v>#N/A</v>
      </c>
      <c r="T2605" s="6" t="e">
        <f t="shared" si="209"/>
        <v>#N/A</v>
      </c>
      <c r="U2605" s="6" t="e">
        <f t="shared" si="210"/>
        <v>#N/A</v>
      </c>
      <c r="V2605" s="2" t="e">
        <f>VLOOKUP($J2605,'Material category'!B:D,3,0)</f>
        <v>#N/A</v>
      </c>
      <c r="W2605" s="2" t="e">
        <f>VLOOKUP(G2605,'Cust Category'!A:C,3,0)</f>
        <v>#N/A</v>
      </c>
      <c r="X2605" s="2" t="e">
        <f>VLOOKUP(G2605,'Cust Category'!A:C,2,0)</f>
        <v>#N/A</v>
      </c>
      <c r="Y2605" s="31" t="e">
        <f t="shared" si="211"/>
        <v>#N/A</v>
      </c>
      <c r="Z2605" t="e">
        <f t="shared" si="212"/>
        <v>#N/A</v>
      </c>
    </row>
    <row r="2606" spans="14:26" hidden="1">
      <c r="N2606" s="2" t="e">
        <f>VLOOKUP($J2606,'Material category'!B:D,2,0)</f>
        <v>#N/A</v>
      </c>
      <c r="O2606" s="123" t="e">
        <f>VLOOKUP(E2606,'Billing Type Category'!A:C,3,0)*$L2606</f>
        <v>#N/A</v>
      </c>
      <c r="P2606" s="123" t="e">
        <f>VLOOKUP($J2606,'Material category'!B:F,5,FALSE)*O2606</f>
        <v>#N/A</v>
      </c>
      <c r="Q2606" s="123" t="e">
        <f t="shared" si="208"/>
        <v>#N/A</v>
      </c>
      <c r="R2606" s="6" t="e">
        <f>VLOOKUP(E2606,'Billing Type Category'!A:C,3,0)*M2606</f>
        <v>#N/A</v>
      </c>
      <c r="S2606" s="6" t="e">
        <f>VLOOKUP($J2606,'Material category'!B:F,4,FALSE)*O2606</f>
        <v>#N/A</v>
      </c>
      <c r="T2606" s="6" t="e">
        <f t="shared" si="209"/>
        <v>#N/A</v>
      </c>
      <c r="U2606" s="6" t="e">
        <f t="shared" si="210"/>
        <v>#N/A</v>
      </c>
      <c r="V2606" s="2" t="e">
        <f>VLOOKUP($J2606,'Material category'!B:D,3,0)</f>
        <v>#N/A</v>
      </c>
      <c r="W2606" s="2" t="e">
        <f>VLOOKUP(G2606,'Cust Category'!A:C,3,0)</f>
        <v>#N/A</v>
      </c>
      <c r="X2606" s="2" t="e">
        <f>VLOOKUP(G2606,'Cust Category'!A:C,2,0)</f>
        <v>#N/A</v>
      </c>
      <c r="Y2606" s="31" t="e">
        <f t="shared" si="211"/>
        <v>#N/A</v>
      </c>
      <c r="Z2606" t="e">
        <f t="shared" si="212"/>
        <v>#N/A</v>
      </c>
    </row>
    <row r="2607" spans="14:26" hidden="1">
      <c r="N2607" s="2" t="e">
        <f>VLOOKUP($J2607,'Material category'!B:D,2,0)</f>
        <v>#N/A</v>
      </c>
      <c r="O2607" s="123" t="e">
        <f>VLOOKUP(E2607,'Billing Type Category'!A:C,3,0)*$L2607</f>
        <v>#N/A</v>
      </c>
      <c r="P2607" s="123" t="e">
        <f>VLOOKUP($J2607,'Material category'!B:F,5,FALSE)*O2607</f>
        <v>#N/A</v>
      </c>
      <c r="Q2607" s="123" t="e">
        <f t="shared" si="208"/>
        <v>#N/A</v>
      </c>
      <c r="R2607" s="6" t="e">
        <f>VLOOKUP(E2607,'Billing Type Category'!A:C,3,0)*M2607</f>
        <v>#N/A</v>
      </c>
      <c r="S2607" s="6" t="e">
        <f>VLOOKUP($J2607,'Material category'!B:F,4,FALSE)*O2607</f>
        <v>#N/A</v>
      </c>
      <c r="T2607" s="6" t="e">
        <f t="shared" si="209"/>
        <v>#N/A</v>
      </c>
      <c r="U2607" s="6" t="e">
        <f t="shared" si="210"/>
        <v>#N/A</v>
      </c>
      <c r="V2607" s="2" t="e">
        <f>VLOOKUP($J2607,'Material category'!B:D,3,0)</f>
        <v>#N/A</v>
      </c>
      <c r="W2607" s="2" t="e">
        <f>VLOOKUP(G2607,'Cust Category'!A:C,3,0)</f>
        <v>#N/A</v>
      </c>
      <c r="X2607" s="2" t="e">
        <f>VLOOKUP(G2607,'Cust Category'!A:C,2,0)</f>
        <v>#N/A</v>
      </c>
      <c r="Y2607" s="31" t="e">
        <f t="shared" si="211"/>
        <v>#N/A</v>
      </c>
      <c r="Z2607" t="e">
        <f t="shared" si="212"/>
        <v>#N/A</v>
      </c>
    </row>
    <row r="2608" spans="14:26" hidden="1">
      <c r="N2608" s="2" t="e">
        <f>VLOOKUP($J2608,'Material category'!B:D,2,0)</f>
        <v>#N/A</v>
      </c>
      <c r="O2608" s="123" t="e">
        <f>VLOOKUP(E2608,'Billing Type Category'!A:C,3,0)*$L2608</f>
        <v>#N/A</v>
      </c>
      <c r="P2608" s="123" t="e">
        <f>VLOOKUP($J2608,'Material category'!B:F,5,FALSE)*O2608</f>
        <v>#N/A</v>
      </c>
      <c r="Q2608" s="123" t="e">
        <f t="shared" si="208"/>
        <v>#N/A</v>
      </c>
      <c r="R2608" s="6" t="e">
        <f>VLOOKUP(E2608,'Billing Type Category'!A:C,3,0)*M2608</f>
        <v>#N/A</v>
      </c>
      <c r="S2608" s="6" t="e">
        <f>VLOOKUP($J2608,'Material category'!B:F,4,FALSE)*O2608</f>
        <v>#N/A</v>
      </c>
      <c r="T2608" s="6" t="e">
        <f t="shared" si="209"/>
        <v>#N/A</v>
      </c>
      <c r="U2608" s="6" t="e">
        <f t="shared" si="210"/>
        <v>#N/A</v>
      </c>
      <c r="V2608" s="2" t="e">
        <f>VLOOKUP($J2608,'Material category'!B:D,3,0)</f>
        <v>#N/A</v>
      </c>
      <c r="W2608" s="2" t="e">
        <f>VLOOKUP(G2608,'Cust Category'!A:C,3,0)</f>
        <v>#N/A</v>
      </c>
      <c r="X2608" s="2" t="e">
        <f>VLOOKUP(G2608,'Cust Category'!A:C,2,0)</f>
        <v>#N/A</v>
      </c>
      <c r="Y2608" s="31" t="e">
        <f t="shared" si="211"/>
        <v>#N/A</v>
      </c>
      <c r="Z2608" t="e">
        <f t="shared" si="212"/>
        <v>#N/A</v>
      </c>
    </row>
    <row r="2609" spans="14:26" hidden="1">
      <c r="N2609" s="2" t="e">
        <f>VLOOKUP($J2609,'Material category'!B:D,2,0)</f>
        <v>#N/A</v>
      </c>
      <c r="O2609" s="123" t="e">
        <f>VLOOKUP(E2609,'Billing Type Category'!A:C,3,0)*$L2609</f>
        <v>#N/A</v>
      </c>
      <c r="P2609" s="123" t="e">
        <f>VLOOKUP($J2609,'Material category'!B:F,5,FALSE)*O2609</f>
        <v>#N/A</v>
      </c>
      <c r="Q2609" s="123" t="e">
        <f t="shared" si="208"/>
        <v>#N/A</v>
      </c>
      <c r="R2609" s="6" t="e">
        <f>VLOOKUP(E2609,'Billing Type Category'!A:C,3,0)*M2609</f>
        <v>#N/A</v>
      </c>
      <c r="S2609" s="6" t="e">
        <f>VLOOKUP($J2609,'Material category'!B:F,4,FALSE)*O2609</f>
        <v>#N/A</v>
      </c>
      <c r="T2609" s="6" t="e">
        <f t="shared" si="209"/>
        <v>#N/A</v>
      </c>
      <c r="U2609" s="6" t="e">
        <f t="shared" si="210"/>
        <v>#N/A</v>
      </c>
      <c r="V2609" s="2" t="e">
        <f>VLOOKUP($J2609,'Material category'!B:D,3,0)</f>
        <v>#N/A</v>
      </c>
      <c r="W2609" s="2" t="e">
        <f>VLOOKUP(G2609,'Cust Category'!A:C,3,0)</f>
        <v>#N/A</v>
      </c>
      <c r="X2609" s="2" t="e">
        <f>VLOOKUP(G2609,'Cust Category'!A:C,2,0)</f>
        <v>#N/A</v>
      </c>
      <c r="Y2609" s="31" t="e">
        <f t="shared" si="211"/>
        <v>#N/A</v>
      </c>
      <c r="Z2609" t="e">
        <f t="shared" si="212"/>
        <v>#N/A</v>
      </c>
    </row>
    <row r="2610" spans="14:26" hidden="1">
      <c r="N2610" s="2" t="e">
        <f>VLOOKUP($J2610,'Material category'!B:D,2,0)</f>
        <v>#N/A</v>
      </c>
      <c r="O2610" s="123" t="e">
        <f>VLOOKUP(E2610,'Billing Type Category'!A:C,3,0)*$L2610</f>
        <v>#N/A</v>
      </c>
      <c r="P2610" s="123" t="e">
        <f>VLOOKUP($J2610,'Material category'!B:F,5,FALSE)*O2610</f>
        <v>#N/A</v>
      </c>
      <c r="Q2610" s="123" t="e">
        <f t="shared" si="208"/>
        <v>#N/A</v>
      </c>
      <c r="R2610" s="6" t="e">
        <f>VLOOKUP(E2610,'Billing Type Category'!A:C,3,0)*M2610</f>
        <v>#N/A</v>
      </c>
      <c r="S2610" s="6" t="e">
        <f>VLOOKUP($J2610,'Material category'!B:F,4,FALSE)*O2610</f>
        <v>#N/A</v>
      </c>
      <c r="T2610" s="6" t="e">
        <f t="shared" si="209"/>
        <v>#N/A</v>
      </c>
      <c r="U2610" s="6" t="e">
        <f t="shared" si="210"/>
        <v>#N/A</v>
      </c>
      <c r="V2610" s="2" t="e">
        <f>VLOOKUP($J2610,'Material category'!B:D,3,0)</f>
        <v>#N/A</v>
      </c>
      <c r="W2610" s="2" t="e">
        <f>VLOOKUP(G2610,'Cust Category'!A:C,3,0)</f>
        <v>#N/A</v>
      </c>
      <c r="X2610" s="2" t="e">
        <f>VLOOKUP(G2610,'Cust Category'!A:C,2,0)</f>
        <v>#N/A</v>
      </c>
      <c r="Y2610" s="31" t="e">
        <f t="shared" si="211"/>
        <v>#N/A</v>
      </c>
      <c r="Z2610" t="e">
        <f t="shared" si="212"/>
        <v>#N/A</v>
      </c>
    </row>
    <row r="2611" spans="14:26" hidden="1">
      <c r="N2611" s="2" t="e">
        <f>VLOOKUP($J2611,'Material category'!B:D,2,0)</f>
        <v>#N/A</v>
      </c>
      <c r="O2611" s="123" t="e">
        <f>VLOOKUP(E2611,'Billing Type Category'!A:C,3,0)*$L2611</f>
        <v>#N/A</v>
      </c>
      <c r="P2611" s="123" t="e">
        <f>VLOOKUP($J2611,'Material category'!B:F,5,FALSE)*O2611</f>
        <v>#N/A</v>
      </c>
      <c r="Q2611" s="123" t="e">
        <f t="shared" si="208"/>
        <v>#N/A</v>
      </c>
      <c r="R2611" s="6" t="e">
        <f>VLOOKUP(E2611,'Billing Type Category'!A:C,3,0)*M2611</f>
        <v>#N/A</v>
      </c>
      <c r="S2611" s="6" t="e">
        <f>VLOOKUP($J2611,'Material category'!B:F,4,FALSE)*O2611</f>
        <v>#N/A</v>
      </c>
      <c r="T2611" s="6" t="e">
        <f t="shared" si="209"/>
        <v>#N/A</v>
      </c>
      <c r="U2611" s="6" t="e">
        <f t="shared" si="210"/>
        <v>#N/A</v>
      </c>
      <c r="V2611" s="2" t="e">
        <f>VLOOKUP($J2611,'Material category'!B:D,3,0)</f>
        <v>#N/A</v>
      </c>
      <c r="W2611" s="2" t="e">
        <f>VLOOKUP(G2611,'Cust Category'!A:C,3,0)</f>
        <v>#N/A</v>
      </c>
      <c r="X2611" s="2" t="e">
        <f>VLOOKUP(G2611,'Cust Category'!A:C,2,0)</f>
        <v>#N/A</v>
      </c>
      <c r="Y2611" s="31" t="e">
        <f t="shared" si="211"/>
        <v>#N/A</v>
      </c>
      <c r="Z2611" t="e">
        <f t="shared" si="212"/>
        <v>#N/A</v>
      </c>
    </row>
    <row r="2612" spans="14:26" hidden="1">
      <c r="N2612" s="2" t="e">
        <f>VLOOKUP($J2612,'Material category'!B:D,2,0)</f>
        <v>#N/A</v>
      </c>
      <c r="O2612" s="123" t="e">
        <f>VLOOKUP(E2612,'Billing Type Category'!A:C,3,0)*$L2612</f>
        <v>#N/A</v>
      </c>
      <c r="P2612" s="123" t="e">
        <f>VLOOKUP($J2612,'Material category'!B:F,5,FALSE)*O2612</f>
        <v>#N/A</v>
      </c>
      <c r="Q2612" s="123" t="e">
        <f t="shared" si="208"/>
        <v>#N/A</v>
      </c>
      <c r="R2612" s="6" t="e">
        <f>VLOOKUP(E2612,'Billing Type Category'!A:C,3,0)*M2612</f>
        <v>#N/A</v>
      </c>
      <c r="S2612" s="6" t="e">
        <f>VLOOKUP($J2612,'Material category'!B:F,4,FALSE)*O2612</f>
        <v>#N/A</v>
      </c>
      <c r="T2612" s="6" t="e">
        <f t="shared" si="209"/>
        <v>#N/A</v>
      </c>
      <c r="U2612" s="6" t="e">
        <f t="shared" si="210"/>
        <v>#N/A</v>
      </c>
      <c r="V2612" s="2" t="e">
        <f>VLOOKUP($J2612,'Material category'!B:D,3,0)</f>
        <v>#N/A</v>
      </c>
      <c r="W2612" s="2" t="e">
        <f>VLOOKUP(G2612,'Cust Category'!A:C,3,0)</f>
        <v>#N/A</v>
      </c>
      <c r="X2612" s="2" t="e">
        <f>VLOOKUP(G2612,'Cust Category'!A:C,2,0)</f>
        <v>#N/A</v>
      </c>
      <c r="Y2612" s="31" t="e">
        <f t="shared" si="211"/>
        <v>#N/A</v>
      </c>
      <c r="Z2612" t="e">
        <f t="shared" si="212"/>
        <v>#N/A</v>
      </c>
    </row>
    <row r="2613" spans="14:26" hidden="1">
      <c r="N2613" s="2" t="e">
        <f>VLOOKUP($J2613,'Material category'!B:D,2,0)</f>
        <v>#N/A</v>
      </c>
      <c r="O2613" s="123" t="e">
        <f>VLOOKUP(E2613,'Billing Type Category'!A:C,3,0)*$L2613</f>
        <v>#N/A</v>
      </c>
      <c r="P2613" s="123" t="e">
        <f>VLOOKUP($J2613,'Material category'!B:F,5,FALSE)*O2613</f>
        <v>#N/A</v>
      </c>
      <c r="Q2613" s="123" t="e">
        <f t="shared" si="208"/>
        <v>#N/A</v>
      </c>
      <c r="R2613" s="6" t="e">
        <f>VLOOKUP(E2613,'Billing Type Category'!A:C,3,0)*M2613</f>
        <v>#N/A</v>
      </c>
      <c r="S2613" s="6" t="e">
        <f>VLOOKUP($J2613,'Material category'!B:F,4,FALSE)*O2613</f>
        <v>#N/A</v>
      </c>
      <c r="T2613" s="6" t="e">
        <f t="shared" si="209"/>
        <v>#N/A</v>
      </c>
      <c r="U2613" s="6" t="e">
        <f t="shared" si="210"/>
        <v>#N/A</v>
      </c>
      <c r="V2613" s="2" t="e">
        <f>VLOOKUP($J2613,'Material category'!B:D,3,0)</f>
        <v>#N/A</v>
      </c>
      <c r="W2613" s="2" t="e">
        <f>VLOOKUP(G2613,'Cust Category'!A:C,3,0)</f>
        <v>#N/A</v>
      </c>
      <c r="X2613" s="2" t="e">
        <f>VLOOKUP(G2613,'Cust Category'!A:C,2,0)</f>
        <v>#N/A</v>
      </c>
      <c r="Y2613" s="31" t="e">
        <f t="shared" si="211"/>
        <v>#N/A</v>
      </c>
      <c r="Z2613" t="e">
        <f t="shared" si="212"/>
        <v>#N/A</v>
      </c>
    </row>
    <row r="2614" spans="14:26" hidden="1">
      <c r="N2614" s="2" t="e">
        <f>VLOOKUP($J2614,'Material category'!B:D,2,0)</f>
        <v>#N/A</v>
      </c>
      <c r="O2614" s="123" t="e">
        <f>VLOOKUP(E2614,'Billing Type Category'!A:C,3,0)*$L2614</f>
        <v>#N/A</v>
      </c>
      <c r="P2614" s="123" t="e">
        <f>VLOOKUP($J2614,'Material category'!B:F,5,FALSE)*O2614</f>
        <v>#N/A</v>
      </c>
      <c r="Q2614" s="123" t="e">
        <f t="shared" si="208"/>
        <v>#N/A</v>
      </c>
      <c r="R2614" s="6" t="e">
        <f>VLOOKUP(E2614,'Billing Type Category'!A:C,3,0)*M2614</f>
        <v>#N/A</v>
      </c>
      <c r="S2614" s="6" t="e">
        <f>VLOOKUP($J2614,'Material category'!B:F,4,FALSE)*O2614</f>
        <v>#N/A</v>
      </c>
      <c r="T2614" s="6" t="e">
        <f t="shared" si="209"/>
        <v>#N/A</v>
      </c>
      <c r="U2614" s="6" t="e">
        <f t="shared" si="210"/>
        <v>#N/A</v>
      </c>
      <c r="V2614" s="2" t="e">
        <f>VLOOKUP($J2614,'Material category'!B:D,3,0)</f>
        <v>#N/A</v>
      </c>
      <c r="W2614" s="2" t="e">
        <f>VLOOKUP(G2614,'Cust Category'!A:C,3,0)</f>
        <v>#N/A</v>
      </c>
      <c r="X2614" s="2" t="e">
        <f>VLOOKUP(G2614,'Cust Category'!A:C,2,0)</f>
        <v>#N/A</v>
      </c>
      <c r="Y2614" s="31" t="e">
        <f t="shared" si="211"/>
        <v>#N/A</v>
      </c>
      <c r="Z2614" t="e">
        <f t="shared" si="212"/>
        <v>#N/A</v>
      </c>
    </row>
    <row r="2615" spans="14:26" hidden="1">
      <c r="N2615" s="2" t="e">
        <f>VLOOKUP($J2615,'Material category'!B:D,2,0)</f>
        <v>#N/A</v>
      </c>
      <c r="O2615" s="123" t="e">
        <f>VLOOKUP(E2615,'Billing Type Category'!A:C,3,0)*$L2615</f>
        <v>#N/A</v>
      </c>
      <c r="P2615" s="123" t="e">
        <f>VLOOKUP($J2615,'Material category'!B:F,5,FALSE)*O2615</f>
        <v>#N/A</v>
      </c>
      <c r="Q2615" s="123" t="e">
        <f t="shared" si="208"/>
        <v>#N/A</v>
      </c>
      <c r="R2615" s="6" t="e">
        <f>VLOOKUP(E2615,'Billing Type Category'!A:C,3,0)*M2615</f>
        <v>#N/A</v>
      </c>
      <c r="S2615" s="6" t="e">
        <f>VLOOKUP($J2615,'Material category'!B:F,4,FALSE)*O2615</f>
        <v>#N/A</v>
      </c>
      <c r="T2615" s="6" t="e">
        <f t="shared" si="209"/>
        <v>#N/A</v>
      </c>
      <c r="U2615" s="6" t="e">
        <f t="shared" si="210"/>
        <v>#N/A</v>
      </c>
      <c r="V2615" s="2" t="e">
        <f>VLOOKUP($J2615,'Material category'!B:D,3,0)</f>
        <v>#N/A</v>
      </c>
      <c r="W2615" s="2" t="e">
        <f>VLOOKUP(G2615,'Cust Category'!A:C,3,0)</f>
        <v>#N/A</v>
      </c>
      <c r="X2615" s="2" t="e">
        <f>VLOOKUP(G2615,'Cust Category'!A:C,2,0)</f>
        <v>#N/A</v>
      </c>
      <c r="Y2615" s="31" t="e">
        <f t="shared" si="211"/>
        <v>#N/A</v>
      </c>
      <c r="Z2615" t="e">
        <f t="shared" si="212"/>
        <v>#N/A</v>
      </c>
    </row>
    <row r="2616" spans="14:26" hidden="1">
      <c r="N2616" s="2" t="e">
        <f>VLOOKUP($J2616,'Material category'!B:D,2,0)</f>
        <v>#N/A</v>
      </c>
      <c r="O2616" s="123" t="e">
        <f>VLOOKUP(E2616,'Billing Type Category'!A:C,3,0)*$L2616</f>
        <v>#N/A</v>
      </c>
      <c r="P2616" s="123" t="e">
        <f>VLOOKUP($J2616,'Material category'!B:F,5,FALSE)*O2616</f>
        <v>#N/A</v>
      </c>
      <c r="Q2616" s="123" t="e">
        <f t="shared" si="208"/>
        <v>#N/A</v>
      </c>
      <c r="R2616" s="6" t="e">
        <f>VLOOKUP(E2616,'Billing Type Category'!A:C,3,0)*M2616</f>
        <v>#N/A</v>
      </c>
      <c r="S2616" s="6" t="e">
        <f>VLOOKUP($J2616,'Material category'!B:F,4,FALSE)*O2616</f>
        <v>#N/A</v>
      </c>
      <c r="T2616" s="6" t="e">
        <f t="shared" si="209"/>
        <v>#N/A</v>
      </c>
      <c r="U2616" s="6" t="e">
        <f t="shared" si="210"/>
        <v>#N/A</v>
      </c>
      <c r="V2616" s="2" t="e">
        <f>VLOOKUP($J2616,'Material category'!B:D,3,0)</f>
        <v>#N/A</v>
      </c>
      <c r="W2616" s="2" t="e">
        <f>VLOOKUP(G2616,'Cust Category'!A:C,3,0)</f>
        <v>#N/A</v>
      </c>
      <c r="X2616" s="2" t="e">
        <f>VLOOKUP(G2616,'Cust Category'!A:C,2,0)</f>
        <v>#N/A</v>
      </c>
      <c r="Y2616" s="31" t="e">
        <f t="shared" si="211"/>
        <v>#N/A</v>
      </c>
      <c r="Z2616" t="e">
        <f t="shared" si="212"/>
        <v>#N/A</v>
      </c>
    </row>
    <row r="2617" spans="14:26" hidden="1">
      <c r="N2617" s="2" t="e">
        <f>VLOOKUP($J2617,'Material category'!B:D,2,0)</f>
        <v>#N/A</v>
      </c>
      <c r="O2617" s="123" t="e">
        <f>VLOOKUP(E2617,'Billing Type Category'!A:C,3,0)*$L2617</f>
        <v>#N/A</v>
      </c>
      <c r="P2617" s="123" t="e">
        <f>VLOOKUP($J2617,'Material category'!B:F,5,FALSE)*O2617</f>
        <v>#N/A</v>
      </c>
      <c r="Q2617" s="123" t="e">
        <f t="shared" si="208"/>
        <v>#N/A</v>
      </c>
      <c r="R2617" s="6" t="e">
        <f>VLOOKUP(E2617,'Billing Type Category'!A:C,3,0)*M2617</f>
        <v>#N/A</v>
      </c>
      <c r="S2617" s="6" t="e">
        <f>VLOOKUP($J2617,'Material category'!B:F,4,FALSE)*O2617</f>
        <v>#N/A</v>
      </c>
      <c r="T2617" s="6" t="e">
        <f t="shared" si="209"/>
        <v>#N/A</v>
      </c>
      <c r="U2617" s="6" t="e">
        <f t="shared" si="210"/>
        <v>#N/A</v>
      </c>
      <c r="V2617" s="2" t="e">
        <f>VLOOKUP($J2617,'Material category'!B:D,3,0)</f>
        <v>#N/A</v>
      </c>
      <c r="W2617" s="2" t="e">
        <f>VLOOKUP(G2617,'Cust Category'!A:C,3,0)</f>
        <v>#N/A</v>
      </c>
      <c r="X2617" s="2" t="e">
        <f>VLOOKUP(G2617,'Cust Category'!A:C,2,0)</f>
        <v>#N/A</v>
      </c>
      <c r="Y2617" s="31" t="e">
        <f t="shared" si="211"/>
        <v>#N/A</v>
      </c>
      <c r="Z2617" t="e">
        <f t="shared" si="212"/>
        <v>#N/A</v>
      </c>
    </row>
    <row r="2618" spans="14:26" hidden="1">
      <c r="N2618" s="2" t="e">
        <f>VLOOKUP($J2618,'Material category'!B:D,2,0)</f>
        <v>#N/A</v>
      </c>
      <c r="O2618" s="123" t="e">
        <f>VLOOKUP(E2618,'Billing Type Category'!A:C,3,0)*$L2618</f>
        <v>#N/A</v>
      </c>
      <c r="P2618" s="123" t="e">
        <f>VLOOKUP($J2618,'Material category'!B:F,5,FALSE)*O2618</f>
        <v>#N/A</v>
      </c>
      <c r="Q2618" s="123" t="e">
        <f t="shared" si="208"/>
        <v>#N/A</v>
      </c>
      <c r="R2618" s="6" t="e">
        <f>VLOOKUP(E2618,'Billing Type Category'!A:C,3,0)*M2618</f>
        <v>#N/A</v>
      </c>
      <c r="S2618" s="6" t="e">
        <f>VLOOKUP($J2618,'Material category'!B:F,4,FALSE)*O2618</f>
        <v>#N/A</v>
      </c>
      <c r="T2618" s="6" t="e">
        <f t="shared" si="209"/>
        <v>#N/A</v>
      </c>
      <c r="U2618" s="6" t="e">
        <f t="shared" si="210"/>
        <v>#N/A</v>
      </c>
      <c r="V2618" s="2" t="e">
        <f>VLOOKUP($J2618,'Material category'!B:D,3,0)</f>
        <v>#N/A</v>
      </c>
      <c r="W2618" s="2" t="e">
        <f>VLOOKUP(G2618,'Cust Category'!A:C,3,0)</f>
        <v>#N/A</v>
      </c>
      <c r="X2618" s="2" t="e">
        <f>VLOOKUP(G2618,'Cust Category'!A:C,2,0)</f>
        <v>#N/A</v>
      </c>
      <c r="Y2618" s="31" t="e">
        <f t="shared" si="211"/>
        <v>#N/A</v>
      </c>
      <c r="Z2618" t="e">
        <f t="shared" si="212"/>
        <v>#N/A</v>
      </c>
    </row>
    <row r="2619" spans="14:26" hidden="1">
      <c r="N2619" s="2" t="e">
        <f>VLOOKUP($J2619,'Material category'!B:D,2,0)</f>
        <v>#N/A</v>
      </c>
      <c r="O2619" s="123" t="e">
        <f>VLOOKUP(E2619,'Billing Type Category'!A:C,3,0)*$L2619</f>
        <v>#N/A</v>
      </c>
      <c r="P2619" s="123" t="e">
        <f>VLOOKUP($J2619,'Material category'!B:F,5,FALSE)*O2619</f>
        <v>#N/A</v>
      </c>
      <c r="Q2619" s="123" t="e">
        <f t="shared" si="208"/>
        <v>#N/A</v>
      </c>
      <c r="R2619" s="6" t="e">
        <f>VLOOKUP(E2619,'Billing Type Category'!A:C,3,0)*M2619</f>
        <v>#N/A</v>
      </c>
      <c r="S2619" s="6" t="e">
        <f>VLOOKUP($J2619,'Material category'!B:F,4,FALSE)*O2619</f>
        <v>#N/A</v>
      </c>
      <c r="T2619" s="6" t="e">
        <f t="shared" si="209"/>
        <v>#N/A</v>
      </c>
      <c r="U2619" s="6" t="e">
        <f t="shared" si="210"/>
        <v>#N/A</v>
      </c>
      <c r="V2619" s="2" t="e">
        <f>VLOOKUP($J2619,'Material category'!B:D,3,0)</f>
        <v>#N/A</v>
      </c>
      <c r="W2619" s="2" t="e">
        <f>VLOOKUP(G2619,'Cust Category'!A:C,3,0)</f>
        <v>#N/A</v>
      </c>
      <c r="X2619" s="2" t="e">
        <f>VLOOKUP(G2619,'Cust Category'!A:C,2,0)</f>
        <v>#N/A</v>
      </c>
      <c r="Y2619" s="31" t="e">
        <f t="shared" si="211"/>
        <v>#N/A</v>
      </c>
      <c r="Z2619" t="e">
        <f t="shared" si="212"/>
        <v>#N/A</v>
      </c>
    </row>
    <row r="2620" spans="14:26" hidden="1">
      <c r="N2620" s="2" t="e">
        <f>VLOOKUP($J2620,'Material category'!B:D,2,0)</f>
        <v>#N/A</v>
      </c>
      <c r="O2620" s="123" t="e">
        <f>VLOOKUP(E2620,'Billing Type Category'!A:C,3,0)*$L2620</f>
        <v>#N/A</v>
      </c>
      <c r="P2620" s="123" t="e">
        <f>VLOOKUP($J2620,'Material category'!B:F,5,FALSE)*O2620</f>
        <v>#N/A</v>
      </c>
      <c r="Q2620" s="123" t="e">
        <f t="shared" si="208"/>
        <v>#N/A</v>
      </c>
      <c r="R2620" s="6" t="e">
        <f>VLOOKUP(E2620,'Billing Type Category'!A:C,3,0)*M2620</f>
        <v>#N/A</v>
      </c>
      <c r="S2620" s="6" t="e">
        <f>VLOOKUP($J2620,'Material category'!B:F,4,FALSE)*O2620</f>
        <v>#N/A</v>
      </c>
      <c r="T2620" s="6" t="e">
        <f t="shared" si="209"/>
        <v>#N/A</v>
      </c>
      <c r="U2620" s="6" t="e">
        <f t="shared" si="210"/>
        <v>#N/A</v>
      </c>
      <c r="V2620" s="2" t="e">
        <f>VLOOKUP($J2620,'Material category'!B:D,3,0)</f>
        <v>#N/A</v>
      </c>
      <c r="W2620" s="2" t="e">
        <f>VLOOKUP(G2620,'Cust Category'!A:C,3,0)</f>
        <v>#N/A</v>
      </c>
      <c r="X2620" s="2" t="e">
        <f>VLOOKUP(G2620,'Cust Category'!A:C,2,0)</f>
        <v>#N/A</v>
      </c>
      <c r="Y2620" s="31" t="e">
        <f t="shared" si="211"/>
        <v>#N/A</v>
      </c>
      <c r="Z2620" t="e">
        <f t="shared" si="212"/>
        <v>#N/A</v>
      </c>
    </row>
    <row r="2621" spans="14:26" hidden="1">
      <c r="N2621" s="2" t="e">
        <f>VLOOKUP($J2621,'Material category'!B:D,2,0)</f>
        <v>#N/A</v>
      </c>
      <c r="O2621" s="123" t="e">
        <f>VLOOKUP(E2621,'Billing Type Category'!A:C,3,0)*$L2621</f>
        <v>#N/A</v>
      </c>
      <c r="P2621" s="123" t="e">
        <f>VLOOKUP($J2621,'Material category'!B:F,5,FALSE)*O2621</f>
        <v>#N/A</v>
      </c>
      <c r="Q2621" s="123" t="e">
        <f t="shared" si="208"/>
        <v>#N/A</v>
      </c>
      <c r="R2621" s="6" t="e">
        <f>VLOOKUP(E2621,'Billing Type Category'!A:C,3,0)*M2621</f>
        <v>#N/A</v>
      </c>
      <c r="S2621" s="6" t="e">
        <f>VLOOKUP($J2621,'Material category'!B:F,4,FALSE)*O2621</f>
        <v>#N/A</v>
      </c>
      <c r="T2621" s="6" t="e">
        <f t="shared" si="209"/>
        <v>#N/A</v>
      </c>
      <c r="U2621" s="6" t="e">
        <f t="shared" si="210"/>
        <v>#N/A</v>
      </c>
      <c r="V2621" s="2" t="e">
        <f>VLOOKUP($J2621,'Material category'!B:D,3,0)</f>
        <v>#N/A</v>
      </c>
      <c r="W2621" s="2" t="e">
        <f>VLOOKUP(G2621,'Cust Category'!A:C,3,0)</f>
        <v>#N/A</v>
      </c>
      <c r="X2621" s="2" t="e">
        <f>VLOOKUP(G2621,'Cust Category'!A:C,2,0)</f>
        <v>#N/A</v>
      </c>
      <c r="Y2621" s="31" t="e">
        <f t="shared" si="211"/>
        <v>#N/A</v>
      </c>
      <c r="Z2621" t="e">
        <f t="shared" si="212"/>
        <v>#N/A</v>
      </c>
    </row>
    <row r="2622" spans="14:26" hidden="1">
      <c r="N2622" s="2" t="e">
        <f>VLOOKUP($J2622,'Material category'!B:D,2,0)</f>
        <v>#N/A</v>
      </c>
      <c r="O2622" s="123" t="e">
        <f>VLOOKUP(E2622,'Billing Type Category'!A:C,3,0)*$L2622</f>
        <v>#N/A</v>
      </c>
      <c r="P2622" s="123" t="e">
        <f>VLOOKUP($J2622,'Material category'!B:F,5,FALSE)*O2622</f>
        <v>#N/A</v>
      </c>
      <c r="Q2622" s="123" t="e">
        <f t="shared" si="208"/>
        <v>#N/A</v>
      </c>
      <c r="R2622" s="6" t="e">
        <f>VLOOKUP(E2622,'Billing Type Category'!A:C,3,0)*M2622</f>
        <v>#N/A</v>
      </c>
      <c r="S2622" s="6" t="e">
        <f>VLOOKUP($J2622,'Material category'!B:F,4,FALSE)*O2622</f>
        <v>#N/A</v>
      </c>
      <c r="T2622" s="6" t="e">
        <f t="shared" si="209"/>
        <v>#N/A</v>
      </c>
      <c r="U2622" s="6" t="e">
        <f t="shared" si="210"/>
        <v>#N/A</v>
      </c>
      <c r="V2622" s="2" t="e">
        <f>VLOOKUP($J2622,'Material category'!B:D,3,0)</f>
        <v>#N/A</v>
      </c>
      <c r="W2622" s="2" t="e">
        <f>VLOOKUP(G2622,'Cust Category'!A:C,3,0)</f>
        <v>#N/A</v>
      </c>
      <c r="X2622" s="2" t="e">
        <f>VLOOKUP(G2622,'Cust Category'!A:C,2,0)</f>
        <v>#N/A</v>
      </c>
      <c r="Y2622" s="31" t="e">
        <f t="shared" si="211"/>
        <v>#N/A</v>
      </c>
      <c r="Z2622" t="e">
        <f t="shared" si="212"/>
        <v>#N/A</v>
      </c>
    </row>
    <row r="2623" spans="14:26" hidden="1">
      <c r="N2623" s="2" t="e">
        <f>VLOOKUP($J2623,'Material category'!B:D,2,0)</f>
        <v>#N/A</v>
      </c>
      <c r="O2623" s="123" t="e">
        <f>VLOOKUP(E2623,'Billing Type Category'!A:C,3,0)*$L2623</f>
        <v>#N/A</v>
      </c>
      <c r="P2623" s="123" t="e">
        <f>VLOOKUP($J2623,'Material category'!B:F,5,FALSE)*O2623</f>
        <v>#N/A</v>
      </c>
      <c r="Q2623" s="123" t="e">
        <f t="shared" si="208"/>
        <v>#N/A</v>
      </c>
      <c r="R2623" s="6" t="e">
        <f>VLOOKUP(E2623,'Billing Type Category'!A:C,3,0)*M2623</f>
        <v>#N/A</v>
      </c>
      <c r="S2623" s="6" t="e">
        <f>VLOOKUP($J2623,'Material category'!B:F,4,FALSE)*O2623</f>
        <v>#N/A</v>
      </c>
      <c r="T2623" s="6" t="e">
        <f t="shared" si="209"/>
        <v>#N/A</v>
      </c>
      <c r="U2623" s="6" t="e">
        <f t="shared" si="210"/>
        <v>#N/A</v>
      </c>
      <c r="V2623" s="2" t="e">
        <f>VLOOKUP($J2623,'Material category'!B:D,3,0)</f>
        <v>#N/A</v>
      </c>
      <c r="W2623" s="2" t="e">
        <f>VLOOKUP(G2623,'Cust Category'!A:C,3,0)</f>
        <v>#N/A</v>
      </c>
      <c r="X2623" s="2" t="e">
        <f>VLOOKUP(G2623,'Cust Category'!A:C,2,0)</f>
        <v>#N/A</v>
      </c>
      <c r="Y2623" s="31" t="e">
        <f t="shared" si="211"/>
        <v>#N/A</v>
      </c>
      <c r="Z2623" t="e">
        <f t="shared" si="212"/>
        <v>#N/A</v>
      </c>
    </row>
    <row r="2624" spans="14:26" hidden="1">
      <c r="N2624" s="2" t="e">
        <f>VLOOKUP($J2624,'Material category'!B:D,2,0)</f>
        <v>#N/A</v>
      </c>
      <c r="O2624" s="123" t="e">
        <f>VLOOKUP(E2624,'Billing Type Category'!A:C,3,0)*$L2624</f>
        <v>#N/A</v>
      </c>
      <c r="P2624" s="123" t="e">
        <f>VLOOKUP($J2624,'Material category'!B:F,5,FALSE)*O2624</f>
        <v>#N/A</v>
      </c>
      <c r="Q2624" s="123" t="e">
        <f t="shared" si="208"/>
        <v>#N/A</v>
      </c>
      <c r="R2624" s="6" t="e">
        <f>VLOOKUP(E2624,'Billing Type Category'!A:C,3,0)*M2624</f>
        <v>#N/A</v>
      </c>
      <c r="S2624" s="6" t="e">
        <f>VLOOKUP($J2624,'Material category'!B:F,4,FALSE)*O2624</f>
        <v>#N/A</v>
      </c>
      <c r="T2624" s="6" t="e">
        <f t="shared" si="209"/>
        <v>#N/A</v>
      </c>
      <c r="U2624" s="6" t="e">
        <f t="shared" si="210"/>
        <v>#N/A</v>
      </c>
      <c r="V2624" s="2" t="e">
        <f>VLOOKUP($J2624,'Material category'!B:D,3,0)</f>
        <v>#N/A</v>
      </c>
      <c r="W2624" s="2" t="e">
        <f>VLOOKUP(G2624,'Cust Category'!A:C,3,0)</f>
        <v>#N/A</v>
      </c>
      <c r="X2624" s="2" t="e">
        <f>VLOOKUP(G2624,'Cust Category'!A:C,2,0)</f>
        <v>#N/A</v>
      </c>
      <c r="Y2624" s="31" t="e">
        <f t="shared" si="211"/>
        <v>#N/A</v>
      </c>
      <c r="Z2624" t="e">
        <f t="shared" si="212"/>
        <v>#N/A</v>
      </c>
    </row>
    <row r="2625" spans="14:26" hidden="1">
      <c r="N2625" s="2" t="e">
        <f>VLOOKUP($J2625,'Material category'!B:D,2,0)</f>
        <v>#N/A</v>
      </c>
      <c r="O2625" s="123" t="e">
        <f>VLOOKUP(E2625,'Billing Type Category'!A:C,3,0)*$L2625</f>
        <v>#N/A</v>
      </c>
      <c r="P2625" s="123" t="e">
        <f>VLOOKUP($J2625,'Material category'!B:F,5,FALSE)*O2625</f>
        <v>#N/A</v>
      </c>
      <c r="Q2625" s="123" t="e">
        <f t="shared" si="208"/>
        <v>#N/A</v>
      </c>
      <c r="R2625" s="6" t="e">
        <f>VLOOKUP(E2625,'Billing Type Category'!A:C,3,0)*M2625</f>
        <v>#N/A</v>
      </c>
      <c r="S2625" s="6" t="e">
        <f>VLOOKUP($J2625,'Material category'!B:F,4,FALSE)*O2625</f>
        <v>#N/A</v>
      </c>
      <c r="T2625" s="6" t="e">
        <f t="shared" si="209"/>
        <v>#N/A</v>
      </c>
      <c r="U2625" s="6" t="e">
        <f t="shared" si="210"/>
        <v>#N/A</v>
      </c>
      <c r="V2625" s="2" t="e">
        <f>VLOOKUP($J2625,'Material category'!B:D,3,0)</f>
        <v>#N/A</v>
      </c>
      <c r="W2625" s="2" t="e">
        <f>VLOOKUP(G2625,'Cust Category'!A:C,3,0)</f>
        <v>#N/A</v>
      </c>
      <c r="X2625" s="2" t="e">
        <f>VLOOKUP(G2625,'Cust Category'!A:C,2,0)</f>
        <v>#N/A</v>
      </c>
      <c r="Y2625" s="31" t="e">
        <f t="shared" si="211"/>
        <v>#N/A</v>
      </c>
      <c r="Z2625" t="e">
        <f t="shared" si="212"/>
        <v>#N/A</v>
      </c>
    </row>
    <row r="2626" spans="14:26" hidden="1">
      <c r="N2626" s="2" t="e">
        <f>VLOOKUP($J2626,'Material category'!B:D,2,0)</f>
        <v>#N/A</v>
      </c>
      <c r="O2626" s="123" t="e">
        <f>VLOOKUP(E2626,'Billing Type Category'!A:C,3,0)*$L2626</f>
        <v>#N/A</v>
      </c>
      <c r="P2626" s="123" t="e">
        <f>VLOOKUP($J2626,'Material category'!B:F,5,FALSE)*O2626</f>
        <v>#N/A</v>
      </c>
      <c r="Q2626" s="123" t="e">
        <f t="shared" si="208"/>
        <v>#N/A</v>
      </c>
      <c r="R2626" s="6" t="e">
        <f>VLOOKUP(E2626,'Billing Type Category'!A:C,3,0)*M2626</f>
        <v>#N/A</v>
      </c>
      <c r="S2626" s="6" t="e">
        <f>VLOOKUP($J2626,'Material category'!B:F,4,FALSE)*O2626</f>
        <v>#N/A</v>
      </c>
      <c r="T2626" s="6" t="e">
        <f t="shared" si="209"/>
        <v>#N/A</v>
      </c>
      <c r="U2626" s="6" t="e">
        <f t="shared" si="210"/>
        <v>#N/A</v>
      </c>
      <c r="V2626" s="2" t="e">
        <f>VLOOKUP($J2626,'Material category'!B:D,3,0)</f>
        <v>#N/A</v>
      </c>
      <c r="W2626" s="2" t="e">
        <f>VLOOKUP(G2626,'Cust Category'!A:C,3,0)</f>
        <v>#N/A</v>
      </c>
      <c r="X2626" s="2" t="e">
        <f>VLOOKUP(G2626,'Cust Category'!A:C,2,0)</f>
        <v>#N/A</v>
      </c>
      <c r="Y2626" s="31" t="e">
        <f t="shared" si="211"/>
        <v>#N/A</v>
      </c>
      <c r="Z2626" t="e">
        <f t="shared" si="212"/>
        <v>#N/A</v>
      </c>
    </row>
    <row r="2627" spans="14:26" hidden="1">
      <c r="N2627" s="2" t="e">
        <f>VLOOKUP($J2627,'Material category'!B:D,2,0)</f>
        <v>#N/A</v>
      </c>
      <c r="O2627" s="123" t="e">
        <f>VLOOKUP(E2627,'Billing Type Category'!A:C,3,0)*$L2627</f>
        <v>#N/A</v>
      </c>
      <c r="P2627" s="123" t="e">
        <f>VLOOKUP($J2627,'Material category'!B:F,5,FALSE)*O2627</f>
        <v>#N/A</v>
      </c>
      <c r="Q2627" s="123" t="e">
        <f t="shared" si="208"/>
        <v>#N/A</v>
      </c>
      <c r="R2627" s="6" t="e">
        <f>VLOOKUP(E2627,'Billing Type Category'!A:C,3,0)*M2627</f>
        <v>#N/A</v>
      </c>
      <c r="S2627" s="6" t="e">
        <f>VLOOKUP($J2627,'Material category'!B:F,4,FALSE)*O2627</f>
        <v>#N/A</v>
      </c>
      <c r="T2627" s="6" t="e">
        <f t="shared" si="209"/>
        <v>#N/A</v>
      </c>
      <c r="U2627" s="6" t="e">
        <f t="shared" si="210"/>
        <v>#N/A</v>
      </c>
      <c r="V2627" s="2" t="e">
        <f>VLOOKUP($J2627,'Material category'!B:D,3,0)</f>
        <v>#N/A</v>
      </c>
      <c r="W2627" s="2" t="e">
        <f>VLOOKUP(G2627,'Cust Category'!A:C,3,0)</f>
        <v>#N/A</v>
      </c>
      <c r="X2627" s="2" t="e">
        <f>VLOOKUP(G2627,'Cust Category'!A:C,2,0)</f>
        <v>#N/A</v>
      </c>
      <c r="Y2627" s="31" t="e">
        <f t="shared" si="211"/>
        <v>#N/A</v>
      </c>
      <c r="Z2627" t="e">
        <f t="shared" si="212"/>
        <v>#N/A</v>
      </c>
    </row>
    <row r="2628" spans="14:26" hidden="1">
      <c r="N2628" s="2" t="e">
        <f>VLOOKUP($J2628,'Material category'!B:D,2,0)</f>
        <v>#N/A</v>
      </c>
      <c r="O2628" s="123" t="e">
        <f>VLOOKUP(E2628,'Billing Type Category'!A:C,3,0)*$L2628</f>
        <v>#N/A</v>
      </c>
      <c r="P2628" s="123" t="e">
        <f>VLOOKUP($J2628,'Material category'!B:F,5,FALSE)*O2628</f>
        <v>#N/A</v>
      </c>
      <c r="Q2628" s="123" t="e">
        <f t="shared" si="208"/>
        <v>#N/A</v>
      </c>
      <c r="R2628" s="6" t="e">
        <f>VLOOKUP(E2628,'Billing Type Category'!A:C,3,0)*M2628</f>
        <v>#N/A</v>
      </c>
      <c r="S2628" s="6" t="e">
        <f>VLOOKUP($J2628,'Material category'!B:F,4,FALSE)*O2628</f>
        <v>#N/A</v>
      </c>
      <c r="T2628" s="6" t="e">
        <f t="shared" si="209"/>
        <v>#N/A</v>
      </c>
      <c r="U2628" s="6" t="e">
        <f t="shared" si="210"/>
        <v>#N/A</v>
      </c>
      <c r="V2628" s="2" t="e">
        <f>VLOOKUP($J2628,'Material category'!B:D,3,0)</f>
        <v>#N/A</v>
      </c>
      <c r="W2628" s="2" t="e">
        <f>VLOOKUP(G2628,'Cust Category'!A:C,3,0)</f>
        <v>#N/A</v>
      </c>
      <c r="X2628" s="2" t="e">
        <f>VLOOKUP(G2628,'Cust Category'!A:C,2,0)</f>
        <v>#N/A</v>
      </c>
      <c r="Y2628" s="31" t="e">
        <f t="shared" si="211"/>
        <v>#N/A</v>
      </c>
      <c r="Z2628" t="e">
        <f t="shared" si="212"/>
        <v>#N/A</v>
      </c>
    </row>
    <row r="2629" spans="14:26" hidden="1">
      <c r="N2629" s="2" t="e">
        <f>VLOOKUP($J2629,'Material category'!B:D,2,0)</f>
        <v>#N/A</v>
      </c>
      <c r="O2629" s="123" t="e">
        <f>VLOOKUP(E2629,'Billing Type Category'!A:C,3,0)*$L2629</f>
        <v>#N/A</v>
      </c>
      <c r="P2629" s="123" t="e">
        <f>VLOOKUP($J2629,'Material category'!B:F,5,FALSE)*O2629</f>
        <v>#N/A</v>
      </c>
      <c r="Q2629" s="123" t="e">
        <f t="shared" si="208"/>
        <v>#N/A</v>
      </c>
      <c r="R2629" s="6" t="e">
        <f>VLOOKUP(E2629,'Billing Type Category'!A:C,3,0)*M2629</f>
        <v>#N/A</v>
      </c>
      <c r="S2629" s="6" t="e">
        <f>VLOOKUP($J2629,'Material category'!B:F,4,FALSE)*O2629</f>
        <v>#N/A</v>
      </c>
      <c r="T2629" s="6" t="e">
        <f t="shared" si="209"/>
        <v>#N/A</v>
      </c>
      <c r="U2629" s="6" t="e">
        <f t="shared" si="210"/>
        <v>#N/A</v>
      </c>
      <c r="V2629" s="2" t="e">
        <f>VLOOKUP($J2629,'Material category'!B:D,3,0)</f>
        <v>#N/A</v>
      </c>
      <c r="W2629" s="2" t="e">
        <f>VLOOKUP(G2629,'Cust Category'!A:C,3,0)</f>
        <v>#N/A</v>
      </c>
      <c r="X2629" s="2" t="e">
        <f>VLOOKUP(G2629,'Cust Category'!A:C,2,0)</f>
        <v>#N/A</v>
      </c>
      <c r="Y2629" s="31" t="e">
        <f t="shared" si="211"/>
        <v>#N/A</v>
      </c>
      <c r="Z2629" t="e">
        <f t="shared" si="212"/>
        <v>#N/A</v>
      </c>
    </row>
    <row r="2630" spans="14:26" hidden="1">
      <c r="N2630" s="2" t="e">
        <f>VLOOKUP($J2630,'Material category'!B:D,2,0)</f>
        <v>#N/A</v>
      </c>
      <c r="O2630" s="123" t="e">
        <f>VLOOKUP(E2630,'Billing Type Category'!A:C,3,0)*$L2630</f>
        <v>#N/A</v>
      </c>
      <c r="P2630" s="123" t="e">
        <f>VLOOKUP($J2630,'Material category'!B:F,5,FALSE)*O2630</f>
        <v>#N/A</v>
      </c>
      <c r="Q2630" s="123" t="e">
        <f t="shared" si="208"/>
        <v>#N/A</v>
      </c>
      <c r="R2630" s="6" t="e">
        <f>VLOOKUP(E2630,'Billing Type Category'!A:C,3,0)*M2630</f>
        <v>#N/A</v>
      </c>
      <c r="S2630" s="6" t="e">
        <f>VLOOKUP($J2630,'Material category'!B:F,4,FALSE)*O2630</f>
        <v>#N/A</v>
      </c>
      <c r="T2630" s="6" t="e">
        <f t="shared" si="209"/>
        <v>#N/A</v>
      </c>
      <c r="U2630" s="6" t="e">
        <f t="shared" si="210"/>
        <v>#N/A</v>
      </c>
      <c r="V2630" s="2" t="e">
        <f>VLOOKUP($J2630,'Material category'!B:D,3,0)</f>
        <v>#N/A</v>
      </c>
      <c r="W2630" s="2" t="e">
        <f>VLOOKUP(G2630,'Cust Category'!A:C,3,0)</f>
        <v>#N/A</v>
      </c>
      <c r="X2630" s="2" t="e">
        <f>VLOOKUP(G2630,'Cust Category'!A:C,2,0)</f>
        <v>#N/A</v>
      </c>
      <c r="Y2630" s="31" t="e">
        <f t="shared" si="211"/>
        <v>#N/A</v>
      </c>
      <c r="Z2630" t="e">
        <f t="shared" si="212"/>
        <v>#N/A</v>
      </c>
    </row>
    <row r="2631" spans="14:26" hidden="1">
      <c r="N2631" s="2" t="e">
        <f>VLOOKUP($J2631,'Material category'!B:D,2,0)</f>
        <v>#N/A</v>
      </c>
      <c r="O2631" s="123" t="e">
        <f>VLOOKUP(E2631,'Billing Type Category'!A:C,3,0)*$L2631</f>
        <v>#N/A</v>
      </c>
      <c r="P2631" s="123" t="e">
        <f>VLOOKUP($J2631,'Material category'!B:F,5,FALSE)*O2631</f>
        <v>#N/A</v>
      </c>
      <c r="Q2631" s="123" t="e">
        <f t="shared" si="208"/>
        <v>#N/A</v>
      </c>
      <c r="R2631" s="6" t="e">
        <f>VLOOKUP(E2631,'Billing Type Category'!A:C,3,0)*M2631</f>
        <v>#N/A</v>
      </c>
      <c r="S2631" s="6" t="e">
        <f>VLOOKUP($J2631,'Material category'!B:F,4,FALSE)*O2631</f>
        <v>#N/A</v>
      </c>
      <c r="T2631" s="6" t="e">
        <f t="shared" si="209"/>
        <v>#N/A</v>
      </c>
      <c r="U2631" s="6" t="e">
        <f t="shared" si="210"/>
        <v>#N/A</v>
      </c>
      <c r="V2631" s="2" t="e">
        <f>VLOOKUP($J2631,'Material category'!B:D,3,0)</f>
        <v>#N/A</v>
      </c>
      <c r="W2631" s="2" t="e">
        <f>VLOOKUP(G2631,'Cust Category'!A:C,3,0)</f>
        <v>#N/A</v>
      </c>
      <c r="X2631" s="2" t="e">
        <f>VLOOKUP(G2631,'Cust Category'!A:C,2,0)</f>
        <v>#N/A</v>
      </c>
      <c r="Y2631" s="31" t="e">
        <f t="shared" si="211"/>
        <v>#N/A</v>
      </c>
      <c r="Z2631" t="e">
        <f t="shared" si="212"/>
        <v>#N/A</v>
      </c>
    </row>
    <row r="2632" spans="14:26" hidden="1">
      <c r="N2632" s="2" t="e">
        <f>VLOOKUP($J2632,'Material category'!B:D,2,0)</f>
        <v>#N/A</v>
      </c>
      <c r="O2632" s="123" t="e">
        <f>VLOOKUP(E2632,'Billing Type Category'!A:C,3,0)*$L2632</f>
        <v>#N/A</v>
      </c>
      <c r="P2632" s="123" t="e">
        <f>VLOOKUP($J2632,'Material category'!B:F,5,FALSE)*O2632</f>
        <v>#N/A</v>
      </c>
      <c r="Q2632" s="123" t="e">
        <f t="shared" si="208"/>
        <v>#N/A</v>
      </c>
      <c r="R2632" s="6" t="e">
        <f>VLOOKUP(E2632,'Billing Type Category'!A:C,3,0)*M2632</f>
        <v>#N/A</v>
      </c>
      <c r="S2632" s="6" t="e">
        <f>VLOOKUP($J2632,'Material category'!B:F,4,FALSE)*O2632</f>
        <v>#N/A</v>
      </c>
      <c r="T2632" s="6" t="e">
        <f t="shared" si="209"/>
        <v>#N/A</v>
      </c>
      <c r="U2632" s="6" t="e">
        <f t="shared" si="210"/>
        <v>#N/A</v>
      </c>
      <c r="V2632" s="2" t="e">
        <f>VLOOKUP($J2632,'Material category'!B:D,3,0)</f>
        <v>#N/A</v>
      </c>
      <c r="W2632" s="2" t="e">
        <f>VLOOKUP(G2632,'Cust Category'!A:C,3,0)</f>
        <v>#N/A</v>
      </c>
      <c r="X2632" s="2" t="e">
        <f>VLOOKUP(G2632,'Cust Category'!A:C,2,0)</f>
        <v>#N/A</v>
      </c>
      <c r="Y2632" s="31" t="e">
        <f t="shared" si="211"/>
        <v>#N/A</v>
      </c>
      <c r="Z2632" t="e">
        <f t="shared" si="212"/>
        <v>#N/A</v>
      </c>
    </row>
    <row r="2633" spans="14:26" hidden="1">
      <c r="N2633" s="2" t="e">
        <f>VLOOKUP($J2633,'Material category'!B:D,2,0)</f>
        <v>#N/A</v>
      </c>
      <c r="O2633" s="123" t="e">
        <f>VLOOKUP(E2633,'Billing Type Category'!A:C,3,0)*$L2633</f>
        <v>#N/A</v>
      </c>
      <c r="P2633" s="123" t="e">
        <f>VLOOKUP($J2633,'Material category'!B:F,5,FALSE)*O2633</f>
        <v>#N/A</v>
      </c>
      <c r="Q2633" s="123" t="e">
        <f t="shared" si="208"/>
        <v>#N/A</v>
      </c>
      <c r="R2633" s="6" t="e">
        <f>VLOOKUP(E2633,'Billing Type Category'!A:C,3,0)*M2633</f>
        <v>#N/A</v>
      </c>
      <c r="S2633" s="6" t="e">
        <f>VLOOKUP($J2633,'Material category'!B:F,4,FALSE)*O2633</f>
        <v>#N/A</v>
      </c>
      <c r="T2633" s="6" t="e">
        <f t="shared" si="209"/>
        <v>#N/A</v>
      </c>
      <c r="U2633" s="6" t="e">
        <f t="shared" si="210"/>
        <v>#N/A</v>
      </c>
      <c r="V2633" s="2" t="e">
        <f>VLOOKUP($J2633,'Material category'!B:D,3,0)</f>
        <v>#N/A</v>
      </c>
      <c r="W2633" s="2" t="e">
        <f>VLOOKUP(G2633,'Cust Category'!A:C,3,0)</f>
        <v>#N/A</v>
      </c>
      <c r="X2633" s="2" t="e">
        <f>VLOOKUP(G2633,'Cust Category'!A:C,2,0)</f>
        <v>#N/A</v>
      </c>
      <c r="Y2633" s="31" t="e">
        <f t="shared" si="211"/>
        <v>#N/A</v>
      </c>
      <c r="Z2633" t="e">
        <f t="shared" si="212"/>
        <v>#N/A</v>
      </c>
    </row>
    <row r="2634" spans="14:26" hidden="1">
      <c r="N2634" s="2" t="e">
        <f>VLOOKUP($J2634,'Material category'!B:D,2,0)</f>
        <v>#N/A</v>
      </c>
      <c r="O2634" s="123" t="e">
        <f>VLOOKUP(E2634,'Billing Type Category'!A:C,3,0)*$L2634</f>
        <v>#N/A</v>
      </c>
      <c r="P2634" s="123" t="e">
        <f>VLOOKUP($J2634,'Material category'!B:F,5,FALSE)*O2634</f>
        <v>#N/A</v>
      </c>
      <c r="Q2634" s="123" t="e">
        <f t="shared" si="208"/>
        <v>#N/A</v>
      </c>
      <c r="R2634" s="6" t="e">
        <f>VLOOKUP(E2634,'Billing Type Category'!A:C,3,0)*M2634</f>
        <v>#N/A</v>
      </c>
      <c r="S2634" s="6" t="e">
        <f>VLOOKUP($J2634,'Material category'!B:F,4,FALSE)*O2634</f>
        <v>#N/A</v>
      </c>
      <c r="T2634" s="6" t="e">
        <f t="shared" si="209"/>
        <v>#N/A</v>
      </c>
      <c r="U2634" s="6" t="e">
        <f t="shared" si="210"/>
        <v>#N/A</v>
      </c>
      <c r="V2634" s="2" t="e">
        <f>VLOOKUP($J2634,'Material category'!B:D,3,0)</f>
        <v>#N/A</v>
      </c>
      <c r="W2634" s="2" t="e">
        <f>VLOOKUP(G2634,'Cust Category'!A:C,3,0)</f>
        <v>#N/A</v>
      </c>
      <c r="X2634" s="2" t="e">
        <f>VLOOKUP(G2634,'Cust Category'!A:C,2,0)</f>
        <v>#N/A</v>
      </c>
      <c r="Y2634" s="31" t="e">
        <f t="shared" si="211"/>
        <v>#N/A</v>
      </c>
      <c r="Z2634" t="e">
        <f t="shared" si="212"/>
        <v>#N/A</v>
      </c>
    </row>
    <row r="2635" spans="14:26" hidden="1">
      <c r="N2635" s="2" t="e">
        <f>VLOOKUP($J2635,'Material category'!B:D,2,0)</f>
        <v>#N/A</v>
      </c>
      <c r="O2635" s="123" t="e">
        <f>VLOOKUP(E2635,'Billing Type Category'!A:C,3,0)*$L2635</f>
        <v>#N/A</v>
      </c>
      <c r="P2635" s="123" t="e">
        <f>VLOOKUP($J2635,'Material category'!B:F,5,FALSE)*O2635</f>
        <v>#N/A</v>
      </c>
      <c r="Q2635" s="123" t="e">
        <f t="shared" si="208"/>
        <v>#N/A</v>
      </c>
      <c r="R2635" s="6" t="e">
        <f>VLOOKUP(E2635,'Billing Type Category'!A:C,3,0)*M2635</f>
        <v>#N/A</v>
      </c>
      <c r="S2635" s="6" t="e">
        <f>VLOOKUP($J2635,'Material category'!B:F,4,FALSE)*O2635</f>
        <v>#N/A</v>
      </c>
      <c r="T2635" s="6" t="e">
        <f t="shared" si="209"/>
        <v>#N/A</v>
      </c>
      <c r="U2635" s="6" t="e">
        <f t="shared" si="210"/>
        <v>#N/A</v>
      </c>
      <c r="V2635" s="2" t="e">
        <f>VLOOKUP($J2635,'Material category'!B:D,3,0)</f>
        <v>#N/A</v>
      </c>
      <c r="W2635" s="2" t="e">
        <f>VLOOKUP(G2635,'Cust Category'!A:C,3,0)</f>
        <v>#N/A</v>
      </c>
      <c r="X2635" s="2" t="e">
        <f>VLOOKUP(G2635,'Cust Category'!A:C,2,0)</f>
        <v>#N/A</v>
      </c>
      <c r="Y2635" s="31" t="e">
        <f t="shared" si="211"/>
        <v>#N/A</v>
      </c>
      <c r="Z2635" t="e">
        <f t="shared" si="212"/>
        <v>#N/A</v>
      </c>
    </row>
    <row r="2636" spans="14:26" hidden="1">
      <c r="N2636" s="2" t="e">
        <f>VLOOKUP($J2636,'Material category'!B:D,2,0)</f>
        <v>#N/A</v>
      </c>
      <c r="O2636" s="123" t="e">
        <f>VLOOKUP(E2636,'Billing Type Category'!A:C,3,0)*$L2636</f>
        <v>#N/A</v>
      </c>
      <c r="P2636" s="123" t="e">
        <f>VLOOKUP($J2636,'Material category'!B:F,5,FALSE)*O2636</f>
        <v>#N/A</v>
      </c>
      <c r="Q2636" s="123" t="e">
        <f t="shared" si="208"/>
        <v>#N/A</v>
      </c>
      <c r="R2636" s="6" t="e">
        <f>VLOOKUP(E2636,'Billing Type Category'!A:C,3,0)*M2636</f>
        <v>#N/A</v>
      </c>
      <c r="S2636" s="6" t="e">
        <f>VLOOKUP($J2636,'Material category'!B:F,4,FALSE)*O2636</f>
        <v>#N/A</v>
      </c>
      <c r="T2636" s="6" t="e">
        <f t="shared" si="209"/>
        <v>#N/A</v>
      </c>
      <c r="U2636" s="6" t="e">
        <f t="shared" si="210"/>
        <v>#N/A</v>
      </c>
      <c r="V2636" s="2" t="e">
        <f>VLOOKUP($J2636,'Material category'!B:D,3,0)</f>
        <v>#N/A</v>
      </c>
      <c r="W2636" s="2" t="e">
        <f>VLOOKUP(G2636,'Cust Category'!A:C,3,0)</f>
        <v>#N/A</v>
      </c>
      <c r="X2636" s="2" t="e">
        <f>VLOOKUP(G2636,'Cust Category'!A:C,2,0)</f>
        <v>#N/A</v>
      </c>
      <c r="Y2636" s="31" t="e">
        <f t="shared" si="211"/>
        <v>#N/A</v>
      </c>
      <c r="Z2636" t="e">
        <f t="shared" si="212"/>
        <v>#N/A</v>
      </c>
    </row>
    <row r="2637" spans="14:26" hidden="1">
      <c r="N2637" s="2" t="e">
        <f>VLOOKUP($J2637,'Material category'!B:D,2,0)</f>
        <v>#N/A</v>
      </c>
      <c r="O2637" s="123" t="e">
        <f>VLOOKUP(E2637,'Billing Type Category'!A:C,3,0)*$L2637</f>
        <v>#N/A</v>
      </c>
      <c r="P2637" s="123" t="e">
        <f>VLOOKUP($J2637,'Material category'!B:F,5,FALSE)*O2637</f>
        <v>#N/A</v>
      </c>
      <c r="Q2637" s="123" t="e">
        <f t="shared" si="208"/>
        <v>#N/A</v>
      </c>
      <c r="R2637" s="6" t="e">
        <f>VLOOKUP(E2637,'Billing Type Category'!A:C,3,0)*M2637</f>
        <v>#N/A</v>
      </c>
      <c r="S2637" s="6" t="e">
        <f>VLOOKUP($J2637,'Material category'!B:F,4,FALSE)*O2637</f>
        <v>#N/A</v>
      </c>
      <c r="T2637" s="6" t="e">
        <f t="shared" si="209"/>
        <v>#N/A</v>
      </c>
      <c r="U2637" s="6" t="e">
        <f t="shared" si="210"/>
        <v>#N/A</v>
      </c>
      <c r="V2637" s="2" t="e">
        <f>VLOOKUP($J2637,'Material category'!B:D,3,0)</f>
        <v>#N/A</v>
      </c>
      <c r="W2637" s="2" t="e">
        <f>VLOOKUP(G2637,'Cust Category'!A:C,3,0)</f>
        <v>#N/A</v>
      </c>
      <c r="X2637" s="2" t="e">
        <f>VLOOKUP(G2637,'Cust Category'!A:C,2,0)</f>
        <v>#N/A</v>
      </c>
      <c r="Y2637" s="31" t="e">
        <f t="shared" si="211"/>
        <v>#N/A</v>
      </c>
      <c r="Z2637" t="e">
        <f t="shared" si="212"/>
        <v>#N/A</v>
      </c>
    </row>
    <row r="2638" spans="14:26" hidden="1">
      <c r="N2638" s="2" t="e">
        <f>VLOOKUP($J2638,'Material category'!B:D,2,0)</f>
        <v>#N/A</v>
      </c>
      <c r="O2638" s="123" t="e">
        <f>VLOOKUP(E2638,'Billing Type Category'!A:C,3,0)*$L2638</f>
        <v>#N/A</v>
      </c>
      <c r="P2638" s="123" t="e">
        <f>VLOOKUP($J2638,'Material category'!B:F,5,FALSE)*O2638</f>
        <v>#N/A</v>
      </c>
      <c r="Q2638" s="123" t="e">
        <f t="shared" si="208"/>
        <v>#N/A</v>
      </c>
      <c r="R2638" s="6" t="e">
        <f>VLOOKUP(E2638,'Billing Type Category'!A:C,3,0)*M2638</f>
        <v>#N/A</v>
      </c>
      <c r="S2638" s="6" t="e">
        <f>VLOOKUP($J2638,'Material category'!B:F,4,FALSE)*O2638</f>
        <v>#N/A</v>
      </c>
      <c r="T2638" s="6" t="e">
        <f t="shared" si="209"/>
        <v>#N/A</v>
      </c>
      <c r="U2638" s="6" t="e">
        <f t="shared" si="210"/>
        <v>#N/A</v>
      </c>
      <c r="V2638" s="2" t="e">
        <f>VLOOKUP($J2638,'Material category'!B:D,3,0)</f>
        <v>#N/A</v>
      </c>
      <c r="W2638" s="2" t="e">
        <f>VLOOKUP(G2638,'Cust Category'!A:C,3,0)</f>
        <v>#N/A</v>
      </c>
      <c r="X2638" s="2" t="e">
        <f>VLOOKUP(G2638,'Cust Category'!A:C,2,0)</f>
        <v>#N/A</v>
      </c>
      <c r="Y2638" s="31" t="e">
        <f t="shared" si="211"/>
        <v>#N/A</v>
      </c>
      <c r="Z2638" t="e">
        <f t="shared" si="212"/>
        <v>#N/A</v>
      </c>
    </row>
    <row r="2639" spans="14:26" hidden="1">
      <c r="N2639" s="2" t="e">
        <f>VLOOKUP($J2639,'Material category'!B:D,2,0)</f>
        <v>#N/A</v>
      </c>
      <c r="O2639" s="123" t="e">
        <f>VLOOKUP(E2639,'Billing Type Category'!A:C,3,0)*$L2639</f>
        <v>#N/A</v>
      </c>
      <c r="P2639" s="123" t="e">
        <f>VLOOKUP($J2639,'Material category'!B:F,5,FALSE)*O2639</f>
        <v>#N/A</v>
      </c>
      <c r="Q2639" s="123" t="e">
        <f t="shared" si="208"/>
        <v>#N/A</v>
      </c>
      <c r="R2639" s="6" t="e">
        <f>VLOOKUP(E2639,'Billing Type Category'!A:C,3,0)*M2639</f>
        <v>#N/A</v>
      </c>
      <c r="S2639" s="6" t="e">
        <f>VLOOKUP($J2639,'Material category'!B:F,4,FALSE)*O2639</f>
        <v>#N/A</v>
      </c>
      <c r="T2639" s="6" t="e">
        <f t="shared" si="209"/>
        <v>#N/A</v>
      </c>
      <c r="U2639" s="6" t="e">
        <f t="shared" si="210"/>
        <v>#N/A</v>
      </c>
      <c r="V2639" s="2" t="e">
        <f>VLOOKUP($J2639,'Material category'!B:D,3,0)</f>
        <v>#N/A</v>
      </c>
      <c r="W2639" s="2" t="e">
        <f>VLOOKUP(G2639,'Cust Category'!A:C,3,0)</f>
        <v>#N/A</v>
      </c>
      <c r="X2639" s="2" t="e">
        <f>VLOOKUP(G2639,'Cust Category'!A:C,2,0)</f>
        <v>#N/A</v>
      </c>
      <c r="Y2639" s="31" t="e">
        <f t="shared" si="211"/>
        <v>#N/A</v>
      </c>
      <c r="Z2639" t="e">
        <f t="shared" si="212"/>
        <v>#N/A</v>
      </c>
    </row>
    <row r="2640" spans="14:26" hidden="1">
      <c r="N2640" s="2" t="e">
        <f>VLOOKUP($J2640,'Material category'!B:D,2,0)</f>
        <v>#N/A</v>
      </c>
      <c r="O2640" s="123" t="e">
        <f>VLOOKUP(E2640,'Billing Type Category'!A:C,3,0)*$L2640</f>
        <v>#N/A</v>
      </c>
      <c r="P2640" s="123" t="e">
        <f>VLOOKUP($J2640,'Material category'!B:F,5,FALSE)*O2640</f>
        <v>#N/A</v>
      </c>
      <c r="Q2640" s="123" t="e">
        <f t="shared" si="208"/>
        <v>#N/A</v>
      </c>
      <c r="R2640" s="6" t="e">
        <f>VLOOKUP(E2640,'Billing Type Category'!A:C,3,0)*M2640</f>
        <v>#N/A</v>
      </c>
      <c r="S2640" s="6" t="e">
        <f>VLOOKUP($J2640,'Material category'!B:F,4,FALSE)*O2640</f>
        <v>#N/A</v>
      </c>
      <c r="T2640" s="6" t="e">
        <f t="shared" si="209"/>
        <v>#N/A</v>
      </c>
      <c r="U2640" s="6" t="e">
        <f t="shared" si="210"/>
        <v>#N/A</v>
      </c>
      <c r="V2640" s="2" t="e">
        <f>VLOOKUP($J2640,'Material category'!B:D,3,0)</f>
        <v>#N/A</v>
      </c>
      <c r="W2640" s="2" t="e">
        <f>VLOOKUP(G2640,'Cust Category'!A:C,3,0)</f>
        <v>#N/A</v>
      </c>
      <c r="X2640" s="2" t="e">
        <f>VLOOKUP(G2640,'Cust Category'!A:C,2,0)</f>
        <v>#N/A</v>
      </c>
      <c r="Y2640" s="31" t="e">
        <f t="shared" si="211"/>
        <v>#N/A</v>
      </c>
      <c r="Z2640" t="e">
        <f t="shared" si="212"/>
        <v>#N/A</v>
      </c>
    </row>
    <row r="2641" spans="14:26" hidden="1">
      <c r="N2641" s="2" t="e">
        <f>VLOOKUP($J2641,'Material category'!B:D,2,0)</f>
        <v>#N/A</v>
      </c>
      <c r="O2641" s="123" t="e">
        <f>VLOOKUP(E2641,'Billing Type Category'!A:C,3,0)*$L2641</f>
        <v>#N/A</v>
      </c>
      <c r="P2641" s="123" t="e">
        <f>VLOOKUP($J2641,'Material category'!B:F,5,FALSE)*O2641</f>
        <v>#N/A</v>
      </c>
      <c r="Q2641" s="123" t="e">
        <f t="shared" si="208"/>
        <v>#N/A</v>
      </c>
      <c r="R2641" s="6" t="e">
        <f>VLOOKUP(E2641,'Billing Type Category'!A:C,3,0)*M2641</f>
        <v>#N/A</v>
      </c>
      <c r="S2641" s="6" t="e">
        <f>VLOOKUP($J2641,'Material category'!B:F,4,FALSE)*O2641</f>
        <v>#N/A</v>
      </c>
      <c r="T2641" s="6" t="e">
        <f t="shared" si="209"/>
        <v>#N/A</v>
      </c>
      <c r="U2641" s="6" t="e">
        <f t="shared" si="210"/>
        <v>#N/A</v>
      </c>
      <c r="V2641" s="2" t="e">
        <f>VLOOKUP($J2641,'Material category'!B:D,3,0)</f>
        <v>#N/A</v>
      </c>
      <c r="W2641" s="2" t="e">
        <f>VLOOKUP(G2641,'Cust Category'!A:C,3,0)</f>
        <v>#N/A</v>
      </c>
      <c r="X2641" s="2" t="e">
        <f>VLOOKUP(G2641,'Cust Category'!A:C,2,0)</f>
        <v>#N/A</v>
      </c>
      <c r="Y2641" s="31" t="e">
        <f t="shared" si="211"/>
        <v>#N/A</v>
      </c>
      <c r="Z2641" t="e">
        <f t="shared" si="212"/>
        <v>#N/A</v>
      </c>
    </row>
    <row r="2642" spans="14:26" hidden="1">
      <c r="N2642" s="2" t="e">
        <f>VLOOKUP($J2642,'Material category'!B:D,2,0)</f>
        <v>#N/A</v>
      </c>
      <c r="O2642" s="123" t="e">
        <f>VLOOKUP(E2642,'Billing Type Category'!A:C,3,0)*$L2642</f>
        <v>#N/A</v>
      </c>
      <c r="P2642" s="123" t="e">
        <f>VLOOKUP($J2642,'Material category'!B:F,5,FALSE)*O2642</f>
        <v>#N/A</v>
      </c>
      <c r="Q2642" s="123" t="e">
        <f t="shared" si="208"/>
        <v>#N/A</v>
      </c>
      <c r="R2642" s="6" t="e">
        <f>VLOOKUP(E2642,'Billing Type Category'!A:C,3,0)*M2642</f>
        <v>#N/A</v>
      </c>
      <c r="S2642" s="6" t="e">
        <f>VLOOKUP($J2642,'Material category'!B:F,4,FALSE)*O2642</f>
        <v>#N/A</v>
      </c>
      <c r="T2642" s="6" t="e">
        <f t="shared" si="209"/>
        <v>#N/A</v>
      </c>
      <c r="U2642" s="6" t="e">
        <f t="shared" si="210"/>
        <v>#N/A</v>
      </c>
      <c r="V2642" s="2" t="e">
        <f>VLOOKUP($J2642,'Material category'!B:D,3,0)</f>
        <v>#N/A</v>
      </c>
      <c r="W2642" s="2" t="e">
        <f>VLOOKUP(G2642,'Cust Category'!A:C,3,0)</f>
        <v>#N/A</v>
      </c>
      <c r="X2642" s="2" t="e">
        <f>VLOOKUP(G2642,'Cust Category'!A:C,2,0)</f>
        <v>#N/A</v>
      </c>
      <c r="Y2642" s="31" t="e">
        <f t="shared" si="211"/>
        <v>#N/A</v>
      </c>
      <c r="Z2642" t="e">
        <f t="shared" si="212"/>
        <v>#N/A</v>
      </c>
    </row>
    <row r="2643" spans="14:26" hidden="1">
      <c r="N2643" s="2" t="e">
        <f>VLOOKUP($J2643,'Material category'!B:D,2,0)</f>
        <v>#N/A</v>
      </c>
      <c r="O2643" s="123" t="e">
        <f>VLOOKUP(E2643,'Billing Type Category'!A:C,3,0)*$L2643</f>
        <v>#N/A</v>
      </c>
      <c r="P2643" s="123" t="e">
        <f>VLOOKUP($J2643,'Material category'!B:F,5,FALSE)*O2643</f>
        <v>#N/A</v>
      </c>
      <c r="Q2643" s="123" t="e">
        <f t="shared" si="208"/>
        <v>#N/A</v>
      </c>
      <c r="R2643" s="6" t="e">
        <f>VLOOKUP(E2643,'Billing Type Category'!A:C,3,0)*M2643</f>
        <v>#N/A</v>
      </c>
      <c r="S2643" s="6" t="e">
        <f>VLOOKUP($J2643,'Material category'!B:F,4,FALSE)*O2643</f>
        <v>#N/A</v>
      </c>
      <c r="T2643" s="6" t="e">
        <f t="shared" si="209"/>
        <v>#N/A</v>
      </c>
      <c r="U2643" s="6" t="e">
        <f t="shared" si="210"/>
        <v>#N/A</v>
      </c>
      <c r="V2643" s="2" t="e">
        <f>VLOOKUP($J2643,'Material category'!B:D,3,0)</f>
        <v>#N/A</v>
      </c>
      <c r="W2643" s="2" t="e">
        <f>VLOOKUP(G2643,'Cust Category'!A:C,3,0)</f>
        <v>#N/A</v>
      </c>
      <c r="X2643" s="2" t="e">
        <f>VLOOKUP(G2643,'Cust Category'!A:C,2,0)</f>
        <v>#N/A</v>
      </c>
      <c r="Y2643" s="31" t="e">
        <f t="shared" si="211"/>
        <v>#N/A</v>
      </c>
      <c r="Z2643" t="e">
        <f t="shared" si="212"/>
        <v>#N/A</v>
      </c>
    </row>
    <row r="2644" spans="14:26" hidden="1">
      <c r="N2644" s="2" t="e">
        <f>VLOOKUP($J2644,'Material category'!B:D,2,0)</f>
        <v>#N/A</v>
      </c>
      <c r="O2644" s="123" t="e">
        <f>VLOOKUP(E2644,'Billing Type Category'!A:C,3,0)*$L2644</f>
        <v>#N/A</v>
      </c>
      <c r="P2644" s="123" t="e">
        <f>VLOOKUP($J2644,'Material category'!B:F,5,FALSE)*O2644</f>
        <v>#N/A</v>
      </c>
      <c r="Q2644" s="123" t="e">
        <f t="shared" si="208"/>
        <v>#N/A</v>
      </c>
      <c r="R2644" s="6" t="e">
        <f>VLOOKUP(E2644,'Billing Type Category'!A:C,3,0)*M2644</f>
        <v>#N/A</v>
      </c>
      <c r="S2644" s="6" t="e">
        <f>VLOOKUP($J2644,'Material category'!B:F,4,FALSE)*O2644</f>
        <v>#N/A</v>
      </c>
      <c r="T2644" s="6" t="e">
        <f t="shared" si="209"/>
        <v>#N/A</v>
      </c>
      <c r="U2644" s="6" t="e">
        <f t="shared" si="210"/>
        <v>#N/A</v>
      </c>
      <c r="V2644" s="2" t="e">
        <f>VLOOKUP($J2644,'Material category'!B:D,3,0)</f>
        <v>#N/A</v>
      </c>
      <c r="W2644" s="2" t="e">
        <f>VLOOKUP(G2644,'Cust Category'!A:C,3,0)</f>
        <v>#N/A</v>
      </c>
      <c r="X2644" s="2" t="e">
        <f>VLOOKUP(G2644,'Cust Category'!A:C,2,0)</f>
        <v>#N/A</v>
      </c>
      <c r="Y2644" s="31" t="e">
        <f t="shared" si="211"/>
        <v>#N/A</v>
      </c>
      <c r="Z2644" t="e">
        <f t="shared" si="212"/>
        <v>#N/A</v>
      </c>
    </row>
    <row r="2645" spans="14:26" hidden="1">
      <c r="N2645" s="2" t="e">
        <f>VLOOKUP($J2645,'Material category'!B:D,2,0)</f>
        <v>#N/A</v>
      </c>
      <c r="O2645" s="123" t="e">
        <f>VLOOKUP(E2645,'Billing Type Category'!A:C,3,0)*$L2645</f>
        <v>#N/A</v>
      </c>
      <c r="P2645" s="123" t="e">
        <f>VLOOKUP($J2645,'Material category'!B:F,5,FALSE)*O2645</f>
        <v>#N/A</v>
      </c>
      <c r="Q2645" s="123" t="e">
        <f t="shared" si="208"/>
        <v>#N/A</v>
      </c>
      <c r="R2645" s="6" t="e">
        <f>VLOOKUP(E2645,'Billing Type Category'!A:C,3,0)*M2645</f>
        <v>#N/A</v>
      </c>
      <c r="S2645" s="6" t="e">
        <f>VLOOKUP($J2645,'Material category'!B:F,4,FALSE)*O2645</f>
        <v>#N/A</v>
      </c>
      <c r="T2645" s="6" t="e">
        <f t="shared" si="209"/>
        <v>#N/A</v>
      </c>
      <c r="U2645" s="6" t="e">
        <f t="shared" si="210"/>
        <v>#N/A</v>
      </c>
      <c r="V2645" s="2" t="e">
        <f>VLOOKUP($J2645,'Material category'!B:D,3,0)</f>
        <v>#N/A</v>
      </c>
      <c r="W2645" s="2" t="e">
        <f>VLOOKUP(G2645,'Cust Category'!A:C,3,0)</f>
        <v>#N/A</v>
      </c>
      <c r="X2645" s="2" t="e">
        <f>VLOOKUP(G2645,'Cust Category'!A:C,2,0)</f>
        <v>#N/A</v>
      </c>
      <c r="Y2645" s="31" t="e">
        <f t="shared" si="211"/>
        <v>#N/A</v>
      </c>
      <c r="Z2645" t="e">
        <f t="shared" si="212"/>
        <v>#N/A</v>
      </c>
    </row>
    <row r="2646" spans="14:26" hidden="1">
      <c r="N2646" s="2" t="e">
        <f>VLOOKUP($J2646,'Material category'!B:D,2,0)</f>
        <v>#N/A</v>
      </c>
      <c r="O2646" s="123" t="e">
        <f>VLOOKUP(E2646,'Billing Type Category'!A:C,3,0)*$L2646</f>
        <v>#N/A</v>
      </c>
      <c r="P2646" s="123" t="e">
        <f>VLOOKUP($J2646,'Material category'!B:F,5,FALSE)*O2646</f>
        <v>#N/A</v>
      </c>
      <c r="Q2646" s="123" t="e">
        <f t="shared" si="208"/>
        <v>#N/A</v>
      </c>
      <c r="R2646" s="6" t="e">
        <f>VLOOKUP(E2646,'Billing Type Category'!A:C,3,0)*M2646</f>
        <v>#N/A</v>
      </c>
      <c r="S2646" s="6" t="e">
        <f>VLOOKUP($J2646,'Material category'!B:F,4,FALSE)*O2646</f>
        <v>#N/A</v>
      </c>
      <c r="T2646" s="6" t="e">
        <f t="shared" si="209"/>
        <v>#N/A</v>
      </c>
      <c r="U2646" s="6" t="e">
        <f t="shared" si="210"/>
        <v>#N/A</v>
      </c>
      <c r="V2646" s="2" t="e">
        <f>VLOOKUP($J2646,'Material category'!B:D,3,0)</f>
        <v>#N/A</v>
      </c>
      <c r="W2646" s="2" t="e">
        <f>VLOOKUP(G2646,'Cust Category'!A:C,3,0)</f>
        <v>#N/A</v>
      </c>
      <c r="X2646" s="2" t="e">
        <f>VLOOKUP(G2646,'Cust Category'!A:C,2,0)</f>
        <v>#N/A</v>
      </c>
      <c r="Y2646" s="31" t="e">
        <f t="shared" si="211"/>
        <v>#N/A</v>
      </c>
      <c r="Z2646" t="e">
        <f t="shared" si="212"/>
        <v>#N/A</v>
      </c>
    </row>
    <row r="2647" spans="14:26" hidden="1">
      <c r="N2647" s="2" t="e">
        <f>VLOOKUP($J2647,'Material category'!B:D,2,0)</f>
        <v>#N/A</v>
      </c>
      <c r="O2647" s="123" t="e">
        <f>VLOOKUP(E2647,'Billing Type Category'!A:C,3,0)*$L2647</f>
        <v>#N/A</v>
      </c>
      <c r="P2647" s="123" t="e">
        <f>VLOOKUP($J2647,'Material category'!B:F,5,FALSE)*O2647</f>
        <v>#N/A</v>
      </c>
      <c r="Q2647" s="123" t="e">
        <f t="shared" ref="Q2647:Q2710" si="213">P2647-R2647</f>
        <v>#N/A</v>
      </c>
      <c r="R2647" s="6" t="e">
        <f>VLOOKUP(E2647,'Billing Type Category'!A:C,3,0)*M2647</f>
        <v>#N/A</v>
      </c>
      <c r="S2647" s="6" t="e">
        <f>VLOOKUP($J2647,'Material category'!B:F,4,FALSE)*O2647</f>
        <v>#N/A</v>
      </c>
      <c r="T2647" s="6" t="e">
        <f t="shared" ref="T2647:T2710" si="214">S2647*7/107</f>
        <v>#N/A</v>
      </c>
      <c r="U2647" s="6" t="e">
        <f t="shared" ref="U2647:U2710" si="215">R2647+T2647</f>
        <v>#N/A</v>
      </c>
      <c r="V2647" s="2" t="e">
        <f>VLOOKUP($J2647,'Material category'!B:D,3,0)</f>
        <v>#N/A</v>
      </c>
      <c r="W2647" s="2" t="e">
        <f>VLOOKUP(G2647,'Cust Category'!A:C,3,0)</f>
        <v>#N/A</v>
      </c>
      <c r="X2647" s="2" t="e">
        <f>VLOOKUP(G2647,'Cust Category'!A:C,2,0)</f>
        <v>#N/A</v>
      </c>
      <c r="Y2647" s="31" t="e">
        <f t="shared" ref="Y2647:Y2710" si="216">P2647/O2647</f>
        <v>#N/A</v>
      </c>
      <c r="Z2647" t="e">
        <f t="shared" ref="Z2647:Z2710" si="217">S2647/O2647</f>
        <v>#N/A</v>
      </c>
    </row>
    <row r="2648" spans="14:26" hidden="1">
      <c r="N2648" s="2" t="e">
        <f>VLOOKUP($J2648,'Material category'!B:D,2,0)</f>
        <v>#N/A</v>
      </c>
      <c r="O2648" s="123" t="e">
        <f>VLOOKUP(E2648,'Billing Type Category'!A:C,3,0)*$L2648</f>
        <v>#N/A</v>
      </c>
      <c r="P2648" s="123" t="e">
        <f>VLOOKUP($J2648,'Material category'!B:F,5,FALSE)*O2648</f>
        <v>#N/A</v>
      </c>
      <c r="Q2648" s="123" t="e">
        <f t="shared" si="213"/>
        <v>#N/A</v>
      </c>
      <c r="R2648" s="6" t="e">
        <f>VLOOKUP(E2648,'Billing Type Category'!A:C,3,0)*M2648</f>
        <v>#N/A</v>
      </c>
      <c r="S2648" s="6" t="e">
        <f>VLOOKUP($J2648,'Material category'!B:F,4,FALSE)*O2648</f>
        <v>#N/A</v>
      </c>
      <c r="T2648" s="6" t="e">
        <f t="shared" si="214"/>
        <v>#N/A</v>
      </c>
      <c r="U2648" s="6" t="e">
        <f t="shared" si="215"/>
        <v>#N/A</v>
      </c>
      <c r="V2648" s="2" t="e">
        <f>VLOOKUP($J2648,'Material category'!B:D,3,0)</f>
        <v>#N/A</v>
      </c>
      <c r="W2648" s="2" t="e">
        <f>VLOOKUP(G2648,'Cust Category'!A:C,3,0)</f>
        <v>#N/A</v>
      </c>
      <c r="X2648" s="2" t="e">
        <f>VLOOKUP(G2648,'Cust Category'!A:C,2,0)</f>
        <v>#N/A</v>
      </c>
      <c r="Y2648" s="31" t="e">
        <f t="shared" si="216"/>
        <v>#N/A</v>
      </c>
      <c r="Z2648" t="e">
        <f t="shared" si="217"/>
        <v>#N/A</v>
      </c>
    </row>
    <row r="2649" spans="14:26" hidden="1">
      <c r="N2649" s="2" t="e">
        <f>VLOOKUP($J2649,'Material category'!B:D,2,0)</f>
        <v>#N/A</v>
      </c>
      <c r="O2649" s="123" t="e">
        <f>VLOOKUP(E2649,'Billing Type Category'!A:C,3,0)*$L2649</f>
        <v>#N/A</v>
      </c>
      <c r="P2649" s="123" t="e">
        <f>VLOOKUP($J2649,'Material category'!B:F,5,FALSE)*O2649</f>
        <v>#N/A</v>
      </c>
      <c r="Q2649" s="123" t="e">
        <f t="shared" si="213"/>
        <v>#N/A</v>
      </c>
      <c r="R2649" s="6" t="e">
        <f>VLOOKUP(E2649,'Billing Type Category'!A:C,3,0)*M2649</f>
        <v>#N/A</v>
      </c>
      <c r="S2649" s="6" t="e">
        <f>VLOOKUP($J2649,'Material category'!B:F,4,FALSE)*O2649</f>
        <v>#N/A</v>
      </c>
      <c r="T2649" s="6" t="e">
        <f t="shared" si="214"/>
        <v>#N/A</v>
      </c>
      <c r="U2649" s="6" t="e">
        <f t="shared" si="215"/>
        <v>#N/A</v>
      </c>
      <c r="V2649" s="2" t="e">
        <f>VLOOKUP($J2649,'Material category'!B:D,3,0)</f>
        <v>#N/A</v>
      </c>
      <c r="W2649" s="2" t="e">
        <f>VLOOKUP(G2649,'Cust Category'!A:C,3,0)</f>
        <v>#N/A</v>
      </c>
      <c r="X2649" s="2" t="e">
        <f>VLOOKUP(G2649,'Cust Category'!A:C,2,0)</f>
        <v>#N/A</v>
      </c>
      <c r="Y2649" s="31" t="e">
        <f t="shared" si="216"/>
        <v>#N/A</v>
      </c>
      <c r="Z2649" t="e">
        <f t="shared" si="217"/>
        <v>#N/A</v>
      </c>
    </row>
    <row r="2650" spans="14:26" hidden="1">
      <c r="N2650" s="2" t="e">
        <f>VLOOKUP($J2650,'Material category'!B:D,2,0)</f>
        <v>#N/A</v>
      </c>
      <c r="O2650" s="123" t="e">
        <f>VLOOKUP(E2650,'Billing Type Category'!A:C,3,0)*$L2650</f>
        <v>#N/A</v>
      </c>
      <c r="P2650" s="123" t="e">
        <f>VLOOKUP($J2650,'Material category'!B:F,5,FALSE)*O2650</f>
        <v>#N/A</v>
      </c>
      <c r="Q2650" s="123" t="e">
        <f t="shared" si="213"/>
        <v>#N/A</v>
      </c>
      <c r="R2650" s="6" t="e">
        <f>VLOOKUP(E2650,'Billing Type Category'!A:C,3,0)*M2650</f>
        <v>#N/A</v>
      </c>
      <c r="S2650" s="6" t="e">
        <f>VLOOKUP($J2650,'Material category'!B:F,4,FALSE)*O2650</f>
        <v>#N/A</v>
      </c>
      <c r="T2650" s="6" t="e">
        <f t="shared" si="214"/>
        <v>#N/A</v>
      </c>
      <c r="U2650" s="6" t="e">
        <f t="shared" si="215"/>
        <v>#N/A</v>
      </c>
      <c r="V2650" s="2" t="e">
        <f>VLOOKUP($J2650,'Material category'!B:D,3,0)</f>
        <v>#N/A</v>
      </c>
      <c r="W2650" s="2" t="e">
        <f>VLOOKUP(G2650,'Cust Category'!A:C,3,0)</f>
        <v>#N/A</v>
      </c>
      <c r="X2650" s="2" t="e">
        <f>VLOOKUP(G2650,'Cust Category'!A:C,2,0)</f>
        <v>#N/A</v>
      </c>
      <c r="Y2650" s="31" t="e">
        <f t="shared" si="216"/>
        <v>#N/A</v>
      </c>
      <c r="Z2650" t="e">
        <f t="shared" si="217"/>
        <v>#N/A</v>
      </c>
    </row>
    <row r="2651" spans="14:26" hidden="1">
      <c r="N2651" s="2" t="e">
        <f>VLOOKUP($J2651,'Material category'!B:D,2,0)</f>
        <v>#N/A</v>
      </c>
      <c r="O2651" s="123" t="e">
        <f>VLOOKUP(E2651,'Billing Type Category'!A:C,3,0)*$L2651</f>
        <v>#N/A</v>
      </c>
      <c r="P2651" s="123" t="e">
        <f>VLOOKUP($J2651,'Material category'!B:F,5,FALSE)*O2651</f>
        <v>#N/A</v>
      </c>
      <c r="Q2651" s="123" t="e">
        <f t="shared" si="213"/>
        <v>#N/A</v>
      </c>
      <c r="R2651" s="6" t="e">
        <f>VLOOKUP(E2651,'Billing Type Category'!A:C,3,0)*M2651</f>
        <v>#N/A</v>
      </c>
      <c r="S2651" s="6" t="e">
        <f>VLOOKUP($J2651,'Material category'!B:F,4,FALSE)*O2651</f>
        <v>#N/A</v>
      </c>
      <c r="T2651" s="6" t="e">
        <f t="shared" si="214"/>
        <v>#N/A</v>
      </c>
      <c r="U2651" s="6" t="e">
        <f t="shared" si="215"/>
        <v>#N/A</v>
      </c>
      <c r="V2651" s="2" t="e">
        <f>VLOOKUP($J2651,'Material category'!B:D,3,0)</f>
        <v>#N/A</v>
      </c>
      <c r="W2651" s="2" t="e">
        <f>VLOOKUP(G2651,'Cust Category'!A:C,3,0)</f>
        <v>#N/A</v>
      </c>
      <c r="X2651" s="2" t="e">
        <f>VLOOKUP(G2651,'Cust Category'!A:C,2,0)</f>
        <v>#N/A</v>
      </c>
      <c r="Y2651" s="31" t="e">
        <f t="shared" si="216"/>
        <v>#N/A</v>
      </c>
      <c r="Z2651" t="e">
        <f t="shared" si="217"/>
        <v>#N/A</v>
      </c>
    </row>
    <row r="2652" spans="14:26" hidden="1">
      <c r="N2652" s="2" t="e">
        <f>VLOOKUP($J2652,'Material category'!B:D,2,0)</f>
        <v>#N/A</v>
      </c>
      <c r="O2652" s="123" t="e">
        <f>VLOOKUP(E2652,'Billing Type Category'!A:C,3,0)*$L2652</f>
        <v>#N/A</v>
      </c>
      <c r="P2652" s="123" t="e">
        <f>VLOOKUP($J2652,'Material category'!B:F,5,FALSE)*O2652</f>
        <v>#N/A</v>
      </c>
      <c r="Q2652" s="123" t="e">
        <f t="shared" si="213"/>
        <v>#N/A</v>
      </c>
      <c r="R2652" s="6" t="e">
        <f>VLOOKUP(E2652,'Billing Type Category'!A:C,3,0)*M2652</f>
        <v>#N/A</v>
      </c>
      <c r="S2652" s="6" t="e">
        <f>VLOOKUP($J2652,'Material category'!B:F,4,FALSE)*O2652</f>
        <v>#N/A</v>
      </c>
      <c r="T2652" s="6" t="e">
        <f t="shared" si="214"/>
        <v>#N/A</v>
      </c>
      <c r="U2652" s="6" t="e">
        <f t="shared" si="215"/>
        <v>#N/A</v>
      </c>
      <c r="V2652" s="2" t="e">
        <f>VLOOKUP($J2652,'Material category'!B:D,3,0)</f>
        <v>#N/A</v>
      </c>
      <c r="W2652" s="2" t="e">
        <f>VLOOKUP(G2652,'Cust Category'!A:C,3,0)</f>
        <v>#N/A</v>
      </c>
      <c r="X2652" s="2" t="e">
        <f>VLOOKUP(G2652,'Cust Category'!A:C,2,0)</f>
        <v>#N/A</v>
      </c>
      <c r="Y2652" s="31" t="e">
        <f t="shared" si="216"/>
        <v>#N/A</v>
      </c>
      <c r="Z2652" t="e">
        <f t="shared" si="217"/>
        <v>#N/A</v>
      </c>
    </row>
    <row r="2653" spans="14:26" hidden="1">
      <c r="N2653" s="2" t="e">
        <f>VLOOKUP($J2653,'Material category'!B:D,2,0)</f>
        <v>#N/A</v>
      </c>
      <c r="O2653" s="123" t="e">
        <f>VLOOKUP(E2653,'Billing Type Category'!A:C,3,0)*$L2653</f>
        <v>#N/A</v>
      </c>
      <c r="P2653" s="123" t="e">
        <f>VLOOKUP($J2653,'Material category'!B:F,5,FALSE)*O2653</f>
        <v>#N/A</v>
      </c>
      <c r="Q2653" s="123" t="e">
        <f t="shared" si="213"/>
        <v>#N/A</v>
      </c>
      <c r="R2653" s="6" t="e">
        <f>VLOOKUP(E2653,'Billing Type Category'!A:C,3,0)*M2653</f>
        <v>#N/A</v>
      </c>
      <c r="S2653" s="6" t="e">
        <f>VLOOKUP($J2653,'Material category'!B:F,4,FALSE)*O2653</f>
        <v>#N/A</v>
      </c>
      <c r="T2653" s="6" t="e">
        <f t="shared" si="214"/>
        <v>#N/A</v>
      </c>
      <c r="U2653" s="6" t="e">
        <f t="shared" si="215"/>
        <v>#N/A</v>
      </c>
      <c r="V2653" s="2" t="e">
        <f>VLOOKUP($J2653,'Material category'!B:D,3,0)</f>
        <v>#N/A</v>
      </c>
      <c r="W2653" s="2" t="e">
        <f>VLOOKUP(G2653,'Cust Category'!A:C,3,0)</f>
        <v>#N/A</v>
      </c>
      <c r="X2653" s="2" t="e">
        <f>VLOOKUP(G2653,'Cust Category'!A:C,2,0)</f>
        <v>#N/A</v>
      </c>
      <c r="Y2653" s="31" t="e">
        <f t="shared" si="216"/>
        <v>#N/A</v>
      </c>
      <c r="Z2653" t="e">
        <f t="shared" si="217"/>
        <v>#N/A</v>
      </c>
    </row>
    <row r="2654" spans="14:26" hidden="1">
      <c r="N2654" s="2" t="e">
        <f>VLOOKUP($J2654,'Material category'!B:D,2,0)</f>
        <v>#N/A</v>
      </c>
      <c r="O2654" s="123" t="e">
        <f>VLOOKUP(E2654,'Billing Type Category'!A:C,3,0)*$L2654</f>
        <v>#N/A</v>
      </c>
      <c r="P2654" s="123" t="e">
        <f>VLOOKUP($J2654,'Material category'!B:F,5,FALSE)*O2654</f>
        <v>#N/A</v>
      </c>
      <c r="Q2654" s="123" t="e">
        <f t="shared" si="213"/>
        <v>#N/A</v>
      </c>
      <c r="R2654" s="6" t="e">
        <f>VLOOKUP(E2654,'Billing Type Category'!A:C,3,0)*M2654</f>
        <v>#N/A</v>
      </c>
      <c r="S2654" s="6" t="e">
        <f>VLOOKUP($J2654,'Material category'!B:F,4,FALSE)*O2654</f>
        <v>#N/A</v>
      </c>
      <c r="T2654" s="6" t="e">
        <f t="shared" si="214"/>
        <v>#N/A</v>
      </c>
      <c r="U2654" s="6" t="e">
        <f t="shared" si="215"/>
        <v>#N/A</v>
      </c>
      <c r="V2654" s="2" t="e">
        <f>VLOOKUP($J2654,'Material category'!B:D,3,0)</f>
        <v>#N/A</v>
      </c>
      <c r="W2654" s="2" t="e">
        <f>VLOOKUP(G2654,'Cust Category'!A:C,3,0)</f>
        <v>#N/A</v>
      </c>
      <c r="X2654" s="2" t="e">
        <f>VLOOKUP(G2654,'Cust Category'!A:C,2,0)</f>
        <v>#N/A</v>
      </c>
      <c r="Y2654" s="31" t="e">
        <f t="shared" si="216"/>
        <v>#N/A</v>
      </c>
      <c r="Z2654" t="e">
        <f t="shared" si="217"/>
        <v>#N/A</v>
      </c>
    </row>
    <row r="2655" spans="14:26" hidden="1">
      <c r="N2655" s="2" t="e">
        <f>VLOOKUP($J2655,'Material category'!B:D,2,0)</f>
        <v>#N/A</v>
      </c>
      <c r="O2655" s="123" t="e">
        <f>VLOOKUP(E2655,'Billing Type Category'!A:C,3,0)*$L2655</f>
        <v>#N/A</v>
      </c>
      <c r="P2655" s="123" t="e">
        <f>VLOOKUP($J2655,'Material category'!B:F,5,FALSE)*O2655</f>
        <v>#N/A</v>
      </c>
      <c r="Q2655" s="123" t="e">
        <f t="shared" si="213"/>
        <v>#N/A</v>
      </c>
      <c r="R2655" s="6" t="e">
        <f>VLOOKUP(E2655,'Billing Type Category'!A:C,3,0)*M2655</f>
        <v>#N/A</v>
      </c>
      <c r="S2655" s="6" t="e">
        <f>VLOOKUP($J2655,'Material category'!B:F,4,FALSE)*O2655</f>
        <v>#N/A</v>
      </c>
      <c r="T2655" s="6" t="e">
        <f t="shared" si="214"/>
        <v>#N/A</v>
      </c>
      <c r="U2655" s="6" t="e">
        <f t="shared" si="215"/>
        <v>#N/A</v>
      </c>
      <c r="V2655" s="2" t="e">
        <f>VLOOKUP($J2655,'Material category'!B:D,3,0)</f>
        <v>#N/A</v>
      </c>
      <c r="W2655" s="2" t="e">
        <f>VLOOKUP(G2655,'Cust Category'!A:C,3,0)</f>
        <v>#N/A</v>
      </c>
      <c r="X2655" s="2" t="e">
        <f>VLOOKUP(G2655,'Cust Category'!A:C,2,0)</f>
        <v>#N/A</v>
      </c>
      <c r="Y2655" s="31" t="e">
        <f t="shared" si="216"/>
        <v>#N/A</v>
      </c>
      <c r="Z2655" t="e">
        <f t="shared" si="217"/>
        <v>#N/A</v>
      </c>
    </row>
    <row r="2656" spans="14:26" hidden="1">
      <c r="N2656" s="2" t="e">
        <f>VLOOKUP($J2656,'Material category'!B:D,2,0)</f>
        <v>#N/A</v>
      </c>
      <c r="O2656" s="123" t="e">
        <f>VLOOKUP(E2656,'Billing Type Category'!A:C,3,0)*$L2656</f>
        <v>#N/A</v>
      </c>
      <c r="P2656" s="123" t="e">
        <f>VLOOKUP($J2656,'Material category'!B:F,5,FALSE)*O2656</f>
        <v>#N/A</v>
      </c>
      <c r="Q2656" s="123" t="e">
        <f t="shared" si="213"/>
        <v>#N/A</v>
      </c>
      <c r="R2656" s="6" t="e">
        <f>VLOOKUP(E2656,'Billing Type Category'!A:C,3,0)*M2656</f>
        <v>#N/A</v>
      </c>
      <c r="S2656" s="6" t="e">
        <f>VLOOKUP($J2656,'Material category'!B:F,4,FALSE)*O2656</f>
        <v>#N/A</v>
      </c>
      <c r="T2656" s="6" t="e">
        <f t="shared" si="214"/>
        <v>#N/A</v>
      </c>
      <c r="U2656" s="6" t="e">
        <f t="shared" si="215"/>
        <v>#N/A</v>
      </c>
      <c r="V2656" s="2" t="e">
        <f>VLOOKUP($J2656,'Material category'!B:D,3,0)</f>
        <v>#N/A</v>
      </c>
      <c r="W2656" s="2" t="e">
        <f>VLOOKUP(G2656,'Cust Category'!A:C,3,0)</f>
        <v>#N/A</v>
      </c>
      <c r="X2656" s="2" t="e">
        <f>VLOOKUP(G2656,'Cust Category'!A:C,2,0)</f>
        <v>#N/A</v>
      </c>
      <c r="Y2656" s="31" t="e">
        <f t="shared" si="216"/>
        <v>#N/A</v>
      </c>
      <c r="Z2656" t="e">
        <f t="shared" si="217"/>
        <v>#N/A</v>
      </c>
    </row>
    <row r="2657" spans="14:26" hidden="1">
      <c r="N2657" s="2" t="e">
        <f>VLOOKUP($J2657,'Material category'!B:D,2,0)</f>
        <v>#N/A</v>
      </c>
      <c r="O2657" s="123" t="e">
        <f>VLOOKUP(E2657,'Billing Type Category'!A:C,3,0)*$L2657</f>
        <v>#N/A</v>
      </c>
      <c r="P2657" s="123" t="e">
        <f>VLOOKUP($J2657,'Material category'!B:F,5,FALSE)*O2657</f>
        <v>#N/A</v>
      </c>
      <c r="Q2657" s="123" t="e">
        <f t="shared" si="213"/>
        <v>#N/A</v>
      </c>
      <c r="R2657" s="6" t="e">
        <f>VLOOKUP(E2657,'Billing Type Category'!A:C,3,0)*M2657</f>
        <v>#N/A</v>
      </c>
      <c r="S2657" s="6" t="e">
        <f>VLOOKUP($J2657,'Material category'!B:F,4,FALSE)*O2657</f>
        <v>#N/A</v>
      </c>
      <c r="T2657" s="6" t="e">
        <f t="shared" si="214"/>
        <v>#N/A</v>
      </c>
      <c r="U2657" s="6" t="e">
        <f t="shared" si="215"/>
        <v>#N/A</v>
      </c>
      <c r="V2657" s="2" t="e">
        <f>VLOOKUP($J2657,'Material category'!B:D,3,0)</f>
        <v>#N/A</v>
      </c>
      <c r="W2657" s="2" t="e">
        <f>VLOOKUP(G2657,'Cust Category'!A:C,3,0)</f>
        <v>#N/A</v>
      </c>
      <c r="X2657" s="2" t="e">
        <f>VLOOKUP(G2657,'Cust Category'!A:C,2,0)</f>
        <v>#N/A</v>
      </c>
      <c r="Y2657" s="31" t="e">
        <f t="shared" si="216"/>
        <v>#N/A</v>
      </c>
      <c r="Z2657" t="e">
        <f t="shared" si="217"/>
        <v>#N/A</v>
      </c>
    </row>
    <row r="2658" spans="14:26" hidden="1">
      <c r="N2658" s="2" t="e">
        <f>VLOOKUP($J2658,'Material category'!B:D,2,0)</f>
        <v>#N/A</v>
      </c>
      <c r="O2658" s="123" t="e">
        <f>VLOOKUP(E2658,'Billing Type Category'!A:C,3,0)*$L2658</f>
        <v>#N/A</v>
      </c>
      <c r="P2658" s="123" t="e">
        <f>VLOOKUP($J2658,'Material category'!B:F,5,FALSE)*O2658</f>
        <v>#N/A</v>
      </c>
      <c r="Q2658" s="123" t="e">
        <f t="shared" si="213"/>
        <v>#N/A</v>
      </c>
      <c r="R2658" s="6" t="e">
        <f>VLOOKUP(E2658,'Billing Type Category'!A:C,3,0)*M2658</f>
        <v>#N/A</v>
      </c>
      <c r="S2658" s="6" t="e">
        <f>VLOOKUP($J2658,'Material category'!B:F,4,FALSE)*O2658</f>
        <v>#N/A</v>
      </c>
      <c r="T2658" s="6" t="e">
        <f t="shared" si="214"/>
        <v>#N/A</v>
      </c>
      <c r="U2658" s="6" t="e">
        <f t="shared" si="215"/>
        <v>#N/A</v>
      </c>
      <c r="V2658" s="2" t="e">
        <f>VLOOKUP($J2658,'Material category'!B:D,3,0)</f>
        <v>#N/A</v>
      </c>
      <c r="W2658" s="2" t="e">
        <f>VLOOKUP(G2658,'Cust Category'!A:C,3,0)</f>
        <v>#N/A</v>
      </c>
      <c r="X2658" s="2" t="e">
        <f>VLOOKUP(G2658,'Cust Category'!A:C,2,0)</f>
        <v>#N/A</v>
      </c>
      <c r="Y2658" s="31" t="e">
        <f t="shared" si="216"/>
        <v>#N/A</v>
      </c>
      <c r="Z2658" t="e">
        <f t="shared" si="217"/>
        <v>#N/A</v>
      </c>
    </row>
    <row r="2659" spans="14:26" hidden="1">
      <c r="N2659" s="2" t="e">
        <f>VLOOKUP($J2659,'Material category'!B:D,2,0)</f>
        <v>#N/A</v>
      </c>
      <c r="O2659" s="123" t="e">
        <f>VLOOKUP(E2659,'Billing Type Category'!A:C,3,0)*$L2659</f>
        <v>#N/A</v>
      </c>
      <c r="P2659" s="123" t="e">
        <f>VLOOKUP($J2659,'Material category'!B:F,5,FALSE)*O2659</f>
        <v>#N/A</v>
      </c>
      <c r="Q2659" s="123" t="e">
        <f t="shared" si="213"/>
        <v>#N/A</v>
      </c>
      <c r="R2659" s="6" t="e">
        <f>VLOOKUP(E2659,'Billing Type Category'!A:C,3,0)*M2659</f>
        <v>#N/A</v>
      </c>
      <c r="S2659" s="6" t="e">
        <f>VLOOKUP($J2659,'Material category'!B:F,4,FALSE)*O2659</f>
        <v>#N/A</v>
      </c>
      <c r="T2659" s="6" t="e">
        <f t="shared" si="214"/>
        <v>#N/A</v>
      </c>
      <c r="U2659" s="6" t="e">
        <f t="shared" si="215"/>
        <v>#N/A</v>
      </c>
      <c r="V2659" s="2" t="e">
        <f>VLOOKUP($J2659,'Material category'!B:D,3,0)</f>
        <v>#N/A</v>
      </c>
      <c r="W2659" s="2" t="e">
        <f>VLOOKUP(G2659,'Cust Category'!A:C,3,0)</f>
        <v>#N/A</v>
      </c>
      <c r="X2659" s="2" t="e">
        <f>VLOOKUP(G2659,'Cust Category'!A:C,2,0)</f>
        <v>#N/A</v>
      </c>
      <c r="Y2659" s="31" t="e">
        <f t="shared" si="216"/>
        <v>#N/A</v>
      </c>
      <c r="Z2659" t="e">
        <f t="shared" si="217"/>
        <v>#N/A</v>
      </c>
    </row>
    <row r="2660" spans="14:26" hidden="1">
      <c r="N2660" s="2" t="e">
        <f>VLOOKUP($J2660,'Material category'!B:D,2,0)</f>
        <v>#N/A</v>
      </c>
      <c r="O2660" s="123" t="e">
        <f>VLOOKUP(E2660,'Billing Type Category'!A:C,3,0)*$L2660</f>
        <v>#N/A</v>
      </c>
      <c r="P2660" s="123" t="e">
        <f>VLOOKUP($J2660,'Material category'!B:F,5,FALSE)*O2660</f>
        <v>#N/A</v>
      </c>
      <c r="Q2660" s="123" t="e">
        <f t="shared" si="213"/>
        <v>#N/A</v>
      </c>
      <c r="R2660" s="6" t="e">
        <f>VLOOKUP(E2660,'Billing Type Category'!A:C,3,0)*M2660</f>
        <v>#N/A</v>
      </c>
      <c r="S2660" s="6" t="e">
        <f>VLOOKUP($J2660,'Material category'!B:F,4,FALSE)*O2660</f>
        <v>#N/A</v>
      </c>
      <c r="T2660" s="6" t="e">
        <f t="shared" si="214"/>
        <v>#N/A</v>
      </c>
      <c r="U2660" s="6" t="e">
        <f t="shared" si="215"/>
        <v>#N/A</v>
      </c>
      <c r="V2660" s="2" t="e">
        <f>VLOOKUP($J2660,'Material category'!B:D,3,0)</f>
        <v>#N/A</v>
      </c>
      <c r="W2660" s="2" t="e">
        <f>VLOOKUP(G2660,'Cust Category'!A:C,3,0)</f>
        <v>#N/A</v>
      </c>
      <c r="X2660" s="2" t="e">
        <f>VLOOKUP(G2660,'Cust Category'!A:C,2,0)</f>
        <v>#N/A</v>
      </c>
      <c r="Y2660" s="31" t="e">
        <f t="shared" si="216"/>
        <v>#N/A</v>
      </c>
      <c r="Z2660" t="e">
        <f t="shared" si="217"/>
        <v>#N/A</v>
      </c>
    </row>
    <row r="2661" spans="14:26" hidden="1">
      <c r="N2661" s="2" t="e">
        <f>VLOOKUP($J2661,'Material category'!B:D,2,0)</f>
        <v>#N/A</v>
      </c>
      <c r="O2661" s="123" t="e">
        <f>VLOOKUP(E2661,'Billing Type Category'!A:C,3,0)*$L2661</f>
        <v>#N/A</v>
      </c>
      <c r="P2661" s="123" t="e">
        <f>VLOOKUP($J2661,'Material category'!B:F,5,FALSE)*O2661</f>
        <v>#N/A</v>
      </c>
      <c r="Q2661" s="123" t="e">
        <f t="shared" si="213"/>
        <v>#N/A</v>
      </c>
      <c r="R2661" s="6" t="e">
        <f>VLOOKUP(E2661,'Billing Type Category'!A:C,3,0)*M2661</f>
        <v>#N/A</v>
      </c>
      <c r="S2661" s="6" t="e">
        <f>VLOOKUP($J2661,'Material category'!B:F,4,FALSE)*O2661</f>
        <v>#N/A</v>
      </c>
      <c r="T2661" s="6" t="e">
        <f t="shared" si="214"/>
        <v>#N/A</v>
      </c>
      <c r="U2661" s="6" t="e">
        <f t="shared" si="215"/>
        <v>#N/A</v>
      </c>
      <c r="V2661" s="2" t="e">
        <f>VLOOKUP($J2661,'Material category'!B:D,3,0)</f>
        <v>#N/A</v>
      </c>
      <c r="W2661" s="2" t="e">
        <f>VLOOKUP(G2661,'Cust Category'!A:C,3,0)</f>
        <v>#N/A</v>
      </c>
      <c r="X2661" s="2" t="e">
        <f>VLOOKUP(G2661,'Cust Category'!A:C,2,0)</f>
        <v>#N/A</v>
      </c>
      <c r="Y2661" s="31" t="e">
        <f t="shared" si="216"/>
        <v>#N/A</v>
      </c>
      <c r="Z2661" t="e">
        <f t="shared" si="217"/>
        <v>#N/A</v>
      </c>
    </row>
    <row r="2662" spans="14:26" hidden="1">
      <c r="N2662" s="2" t="e">
        <f>VLOOKUP($J2662,'Material category'!B:D,2,0)</f>
        <v>#N/A</v>
      </c>
      <c r="O2662" s="123" t="e">
        <f>VLOOKUP(E2662,'Billing Type Category'!A:C,3,0)*$L2662</f>
        <v>#N/A</v>
      </c>
      <c r="P2662" s="123" t="e">
        <f>VLOOKUP($J2662,'Material category'!B:F,5,FALSE)*O2662</f>
        <v>#N/A</v>
      </c>
      <c r="Q2662" s="123" t="e">
        <f t="shared" si="213"/>
        <v>#N/A</v>
      </c>
      <c r="R2662" s="6" t="e">
        <f>VLOOKUP(E2662,'Billing Type Category'!A:C,3,0)*M2662</f>
        <v>#N/A</v>
      </c>
      <c r="S2662" s="6" t="e">
        <f>VLOOKUP($J2662,'Material category'!B:F,4,FALSE)*O2662</f>
        <v>#N/A</v>
      </c>
      <c r="T2662" s="6" t="e">
        <f t="shared" si="214"/>
        <v>#N/A</v>
      </c>
      <c r="U2662" s="6" t="e">
        <f t="shared" si="215"/>
        <v>#N/A</v>
      </c>
      <c r="V2662" s="2" t="e">
        <f>VLOOKUP($J2662,'Material category'!B:D,3,0)</f>
        <v>#N/A</v>
      </c>
      <c r="W2662" s="2" t="e">
        <f>VLOOKUP(G2662,'Cust Category'!A:C,3,0)</f>
        <v>#N/A</v>
      </c>
      <c r="X2662" s="2" t="e">
        <f>VLOOKUP(G2662,'Cust Category'!A:C,2,0)</f>
        <v>#N/A</v>
      </c>
      <c r="Y2662" s="31" t="e">
        <f t="shared" si="216"/>
        <v>#N/A</v>
      </c>
      <c r="Z2662" t="e">
        <f t="shared" si="217"/>
        <v>#N/A</v>
      </c>
    </row>
    <row r="2663" spans="14:26" hidden="1">
      <c r="N2663" s="2" t="e">
        <f>VLOOKUP($J2663,'Material category'!B:D,2,0)</f>
        <v>#N/A</v>
      </c>
      <c r="O2663" s="123" t="e">
        <f>VLOOKUP(E2663,'Billing Type Category'!A:C,3,0)*$L2663</f>
        <v>#N/A</v>
      </c>
      <c r="P2663" s="123" t="e">
        <f>VLOOKUP($J2663,'Material category'!B:F,5,FALSE)*O2663</f>
        <v>#N/A</v>
      </c>
      <c r="Q2663" s="123" t="e">
        <f t="shared" si="213"/>
        <v>#N/A</v>
      </c>
      <c r="R2663" s="6" t="e">
        <f>VLOOKUP(E2663,'Billing Type Category'!A:C,3,0)*M2663</f>
        <v>#N/A</v>
      </c>
      <c r="S2663" s="6" t="e">
        <f>VLOOKUP($J2663,'Material category'!B:F,4,FALSE)*O2663</f>
        <v>#N/A</v>
      </c>
      <c r="T2663" s="6" t="e">
        <f t="shared" si="214"/>
        <v>#N/A</v>
      </c>
      <c r="U2663" s="6" t="e">
        <f t="shared" si="215"/>
        <v>#N/A</v>
      </c>
      <c r="V2663" s="2" t="e">
        <f>VLOOKUP($J2663,'Material category'!B:D,3,0)</f>
        <v>#N/A</v>
      </c>
      <c r="W2663" s="2" t="e">
        <f>VLOOKUP(G2663,'Cust Category'!A:C,3,0)</f>
        <v>#N/A</v>
      </c>
      <c r="X2663" s="2" t="e">
        <f>VLOOKUP(G2663,'Cust Category'!A:C,2,0)</f>
        <v>#N/A</v>
      </c>
      <c r="Y2663" s="31" t="e">
        <f t="shared" si="216"/>
        <v>#N/A</v>
      </c>
      <c r="Z2663" t="e">
        <f t="shared" si="217"/>
        <v>#N/A</v>
      </c>
    </row>
    <row r="2664" spans="14:26" hidden="1">
      <c r="N2664" s="2" t="e">
        <f>VLOOKUP($J2664,'Material category'!B:D,2,0)</f>
        <v>#N/A</v>
      </c>
      <c r="O2664" s="123" t="e">
        <f>VLOOKUP(E2664,'Billing Type Category'!A:C,3,0)*$L2664</f>
        <v>#N/A</v>
      </c>
      <c r="P2664" s="123" t="e">
        <f>VLOOKUP($J2664,'Material category'!B:F,5,FALSE)*O2664</f>
        <v>#N/A</v>
      </c>
      <c r="Q2664" s="123" t="e">
        <f t="shared" si="213"/>
        <v>#N/A</v>
      </c>
      <c r="R2664" s="6" t="e">
        <f>VLOOKUP(E2664,'Billing Type Category'!A:C,3,0)*M2664</f>
        <v>#N/A</v>
      </c>
      <c r="S2664" s="6" t="e">
        <f>VLOOKUP($J2664,'Material category'!B:F,4,FALSE)*O2664</f>
        <v>#N/A</v>
      </c>
      <c r="T2664" s="6" t="e">
        <f t="shared" si="214"/>
        <v>#N/A</v>
      </c>
      <c r="U2664" s="6" t="e">
        <f t="shared" si="215"/>
        <v>#N/A</v>
      </c>
      <c r="V2664" s="2" t="e">
        <f>VLOOKUP($J2664,'Material category'!B:D,3,0)</f>
        <v>#N/A</v>
      </c>
      <c r="W2664" s="2" t="e">
        <f>VLOOKUP(G2664,'Cust Category'!A:C,3,0)</f>
        <v>#N/A</v>
      </c>
      <c r="X2664" s="2" t="e">
        <f>VLOOKUP(G2664,'Cust Category'!A:C,2,0)</f>
        <v>#N/A</v>
      </c>
      <c r="Y2664" s="31" t="e">
        <f t="shared" si="216"/>
        <v>#N/A</v>
      </c>
      <c r="Z2664" t="e">
        <f t="shared" si="217"/>
        <v>#N/A</v>
      </c>
    </row>
    <row r="2665" spans="14:26" hidden="1">
      <c r="N2665" s="2" t="e">
        <f>VLOOKUP($J2665,'Material category'!B:D,2,0)</f>
        <v>#N/A</v>
      </c>
      <c r="O2665" s="123" t="e">
        <f>VLOOKUP(E2665,'Billing Type Category'!A:C,3,0)*$L2665</f>
        <v>#N/A</v>
      </c>
      <c r="P2665" s="123" t="e">
        <f>VLOOKUP($J2665,'Material category'!B:F,5,FALSE)*O2665</f>
        <v>#N/A</v>
      </c>
      <c r="Q2665" s="123" t="e">
        <f t="shared" si="213"/>
        <v>#N/A</v>
      </c>
      <c r="R2665" s="6" t="e">
        <f>VLOOKUP(E2665,'Billing Type Category'!A:C,3,0)*M2665</f>
        <v>#N/A</v>
      </c>
      <c r="S2665" s="6" t="e">
        <f>VLOOKUP($J2665,'Material category'!B:F,4,FALSE)*O2665</f>
        <v>#N/A</v>
      </c>
      <c r="T2665" s="6" t="e">
        <f t="shared" si="214"/>
        <v>#N/A</v>
      </c>
      <c r="U2665" s="6" t="e">
        <f t="shared" si="215"/>
        <v>#N/A</v>
      </c>
      <c r="V2665" s="2" t="e">
        <f>VLOOKUP($J2665,'Material category'!B:D,3,0)</f>
        <v>#N/A</v>
      </c>
      <c r="W2665" s="2" t="e">
        <f>VLOOKUP(G2665,'Cust Category'!A:C,3,0)</f>
        <v>#N/A</v>
      </c>
      <c r="X2665" s="2" t="e">
        <f>VLOOKUP(G2665,'Cust Category'!A:C,2,0)</f>
        <v>#N/A</v>
      </c>
      <c r="Y2665" s="31" t="e">
        <f t="shared" si="216"/>
        <v>#N/A</v>
      </c>
      <c r="Z2665" t="e">
        <f t="shared" si="217"/>
        <v>#N/A</v>
      </c>
    </row>
    <row r="2666" spans="14:26" hidden="1">
      <c r="N2666" s="2" t="e">
        <f>VLOOKUP($J2666,'Material category'!B:D,2,0)</f>
        <v>#N/A</v>
      </c>
      <c r="O2666" s="123" t="e">
        <f>VLOOKUP(E2666,'Billing Type Category'!A:C,3,0)*$L2666</f>
        <v>#N/A</v>
      </c>
      <c r="P2666" s="123" t="e">
        <f>VLOOKUP($J2666,'Material category'!B:F,5,FALSE)*O2666</f>
        <v>#N/A</v>
      </c>
      <c r="Q2666" s="123" t="e">
        <f t="shared" si="213"/>
        <v>#N/A</v>
      </c>
      <c r="R2666" s="6" t="e">
        <f>VLOOKUP(E2666,'Billing Type Category'!A:C,3,0)*M2666</f>
        <v>#N/A</v>
      </c>
      <c r="S2666" s="6" t="e">
        <f>VLOOKUP($J2666,'Material category'!B:F,4,FALSE)*O2666</f>
        <v>#N/A</v>
      </c>
      <c r="T2666" s="6" t="e">
        <f t="shared" si="214"/>
        <v>#N/A</v>
      </c>
      <c r="U2666" s="6" t="e">
        <f t="shared" si="215"/>
        <v>#N/A</v>
      </c>
      <c r="V2666" s="2" t="e">
        <f>VLOOKUP($J2666,'Material category'!B:D,3,0)</f>
        <v>#N/A</v>
      </c>
      <c r="W2666" s="2" t="e">
        <f>VLOOKUP(G2666,'Cust Category'!A:C,3,0)</f>
        <v>#N/A</v>
      </c>
      <c r="X2666" s="2" t="e">
        <f>VLOOKUP(G2666,'Cust Category'!A:C,2,0)</f>
        <v>#N/A</v>
      </c>
      <c r="Y2666" s="31" t="e">
        <f t="shared" si="216"/>
        <v>#N/A</v>
      </c>
      <c r="Z2666" t="e">
        <f t="shared" si="217"/>
        <v>#N/A</v>
      </c>
    </row>
    <row r="2667" spans="14:26" hidden="1">
      <c r="N2667" s="2" t="e">
        <f>VLOOKUP($J2667,'Material category'!B:D,2,0)</f>
        <v>#N/A</v>
      </c>
      <c r="O2667" s="123" t="e">
        <f>VLOOKUP(E2667,'Billing Type Category'!A:C,3,0)*$L2667</f>
        <v>#N/A</v>
      </c>
      <c r="P2667" s="123" t="e">
        <f>VLOOKUP($J2667,'Material category'!B:F,5,FALSE)*O2667</f>
        <v>#N/A</v>
      </c>
      <c r="Q2667" s="123" t="e">
        <f t="shared" si="213"/>
        <v>#N/A</v>
      </c>
      <c r="R2667" s="6" t="e">
        <f>VLOOKUP(E2667,'Billing Type Category'!A:C,3,0)*M2667</f>
        <v>#N/A</v>
      </c>
      <c r="S2667" s="6" t="e">
        <f>VLOOKUP($J2667,'Material category'!B:F,4,FALSE)*O2667</f>
        <v>#N/A</v>
      </c>
      <c r="T2667" s="6" t="e">
        <f t="shared" si="214"/>
        <v>#N/A</v>
      </c>
      <c r="U2667" s="6" t="e">
        <f t="shared" si="215"/>
        <v>#N/A</v>
      </c>
      <c r="V2667" s="2" t="e">
        <f>VLOOKUP($J2667,'Material category'!B:D,3,0)</f>
        <v>#N/A</v>
      </c>
      <c r="W2667" s="2" t="e">
        <f>VLOOKUP(G2667,'Cust Category'!A:C,3,0)</f>
        <v>#N/A</v>
      </c>
      <c r="X2667" s="2" t="e">
        <f>VLOOKUP(G2667,'Cust Category'!A:C,2,0)</f>
        <v>#N/A</v>
      </c>
      <c r="Y2667" s="31" t="e">
        <f t="shared" si="216"/>
        <v>#N/A</v>
      </c>
      <c r="Z2667" t="e">
        <f t="shared" si="217"/>
        <v>#N/A</v>
      </c>
    </row>
    <row r="2668" spans="14:26" hidden="1">
      <c r="N2668" s="2" t="e">
        <f>VLOOKUP($J2668,'Material category'!B:D,2,0)</f>
        <v>#N/A</v>
      </c>
      <c r="O2668" s="123" t="e">
        <f>VLOOKUP(E2668,'Billing Type Category'!A:C,3,0)*$L2668</f>
        <v>#N/A</v>
      </c>
      <c r="P2668" s="123" t="e">
        <f>VLOOKUP($J2668,'Material category'!B:F,5,FALSE)*O2668</f>
        <v>#N/A</v>
      </c>
      <c r="Q2668" s="123" t="e">
        <f t="shared" si="213"/>
        <v>#N/A</v>
      </c>
      <c r="R2668" s="6" t="e">
        <f>VLOOKUP(E2668,'Billing Type Category'!A:C,3,0)*M2668</f>
        <v>#N/A</v>
      </c>
      <c r="S2668" s="6" t="e">
        <f>VLOOKUP($J2668,'Material category'!B:F,4,FALSE)*O2668</f>
        <v>#N/A</v>
      </c>
      <c r="T2668" s="6" t="e">
        <f t="shared" si="214"/>
        <v>#N/A</v>
      </c>
      <c r="U2668" s="6" t="e">
        <f t="shared" si="215"/>
        <v>#N/A</v>
      </c>
      <c r="V2668" s="2" t="e">
        <f>VLOOKUP($J2668,'Material category'!B:D,3,0)</f>
        <v>#N/A</v>
      </c>
      <c r="W2668" s="2" t="e">
        <f>VLOOKUP(G2668,'Cust Category'!A:C,3,0)</f>
        <v>#N/A</v>
      </c>
      <c r="X2668" s="2" t="e">
        <f>VLOOKUP(G2668,'Cust Category'!A:C,2,0)</f>
        <v>#N/A</v>
      </c>
      <c r="Y2668" s="31" t="e">
        <f t="shared" si="216"/>
        <v>#N/A</v>
      </c>
      <c r="Z2668" t="e">
        <f t="shared" si="217"/>
        <v>#N/A</v>
      </c>
    </row>
    <row r="2669" spans="14:26" hidden="1">
      <c r="N2669" s="2" t="e">
        <f>VLOOKUP($J2669,'Material category'!B:D,2,0)</f>
        <v>#N/A</v>
      </c>
      <c r="O2669" s="123" t="e">
        <f>VLOOKUP(E2669,'Billing Type Category'!A:C,3,0)*$L2669</f>
        <v>#N/A</v>
      </c>
      <c r="P2669" s="123" t="e">
        <f>VLOOKUP($J2669,'Material category'!B:F,5,FALSE)*O2669</f>
        <v>#N/A</v>
      </c>
      <c r="Q2669" s="123" t="e">
        <f t="shared" si="213"/>
        <v>#N/A</v>
      </c>
      <c r="R2669" s="6" t="e">
        <f>VLOOKUP(E2669,'Billing Type Category'!A:C,3,0)*M2669</f>
        <v>#N/A</v>
      </c>
      <c r="S2669" s="6" t="e">
        <f>VLOOKUP($J2669,'Material category'!B:F,4,FALSE)*O2669</f>
        <v>#N/A</v>
      </c>
      <c r="T2669" s="6" t="e">
        <f t="shared" si="214"/>
        <v>#N/A</v>
      </c>
      <c r="U2669" s="6" t="e">
        <f t="shared" si="215"/>
        <v>#N/A</v>
      </c>
      <c r="V2669" s="2" t="e">
        <f>VLOOKUP($J2669,'Material category'!B:D,3,0)</f>
        <v>#N/A</v>
      </c>
      <c r="W2669" s="2" t="e">
        <f>VLOOKUP(G2669,'Cust Category'!A:C,3,0)</f>
        <v>#N/A</v>
      </c>
      <c r="X2669" s="2" t="e">
        <f>VLOOKUP(G2669,'Cust Category'!A:C,2,0)</f>
        <v>#N/A</v>
      </c>
      <c r="Y2669" s="31" t="e">
        <f t="shared" si="216"/>
        <v>#N/A</v>
      </c>
      <c r="Z2669" t="e">
        <f t="shared" si="217"/>
        <v>#N/A</v>
      </c>
    </row>
    <row r="2670" spans="14:26" hidden="1">
      <c r="N2670" s="2" t="e">
        <f>VLOOKUP($J2670,'Material category'!B:D,2,0)</f>
        <v>#N/A</v>
      </c>
      <c r="O2670" s="123" t="e">
        <f>VLOOKUP(E2670,'Billing Type Category'!A:C,3,0)*$L2670</f>
        <v>#N/A</v>
      </c>
      <c r="P2670" s="123" t="e">
        <f>VLOOKUP($J2670,'Material category'!B:F,5,FALSE)*O2670</f>
        <v>#N/A</v>
      </c>
      <c r="Q2670" s="123" t="e">
        <f t="shared" si="213"/>
        <v>#N/A</v>
      </c>
      <c r="R2670" s="6" t="e">
        <f>VLOOKUP(E2670,'Billing Type Category'!A:C,3,0)*M2670</f>
        <v>#N/A</v>
      </c>
      <c r="S2670" s="6" t="e">
        <f>VLOOKUP($J2670,'Material category'!B:F,4,FALSE)*O2670</f>
        <v>#N/A</v>
      </c>
      <c r="T2670" s="6" t="e">
        <f t="shared" si="214"/>
        <v>#N/A</v>
      </c>
      <c r="U2670" s="6" t="e">
        <f t="shared" si="215"/>
        <v>#N/A</v>
      </c>
      <c r="V2670" s="2" t="e">
        <f>VLOOKUP($J2670,'Material category'!B:D,3,0)</f>
        <v>#N/A</v>
      </c>
      <c r="W2670" s="2" t="e">
        <f>VLOOKUP(G2670,'Cust Category'!A:C,3,0)</f>
        <v>#N/A</v>
      </c>
      <c r="X2670" s="2" t="e">
        <f>VLOOKUP(G2670,'Cust Category'!A:C,2,0)</f>
        <v>#N/A</v>
      </c>
      <c r="Y2670" s="31" t="e">
        <f t="shared" si="216"/>
        <v>#N/A</v>
      </c>
      <c r="Z2670" t="e">
        <f t="shared" si="217"/>
        <v>#N/A</v>
      </c>
    </row>
    <row r="2671" spans="14:26" hidden="1">
      <c r="N2671" s="2" t="e">
        <f>VLOOKUP($J2671,'Material category'!B:D,2,0)</f>
        <v>#N/A</v>
      </c>
      <c r="O2671" s="123" t="e">
        <f>VLOOKUP(E2671,'Billing Type Category'!A:C,3,0)*$L2671</f>
        <v>#N/A</v>
      </c>
      <c r="P2671" s="123" t="e">
        <f>VLOOKUP($J2671,'Material category'!B:F,5,FALSE)*O2671</f>
        <v>#N/A</v>
      </c>
      <c r="Q2671" s="123" t="e">
        <f t="shared" si="213"/>
        <v>#N/A</v>
      </c>
      <c r="R2671" s="6" t="e">
        <f>VLOOKUP(E2671,'Billing Type Category'!A:C,3,0)*M2671</f>
        <v>#N/A</v>
      </c>
      <c r="S2671" s="6" t="e">
        <f>VLOOKUP($J2671,'Material category'!B:F,4,FALSE)*O2671</f>
        <v>#N/A</v>
      </c>
      <c r="T2671" s="6" t="e">
        <f t="shared" si="214"/>
        <v>#N/A</v>
      </c>
      <c r="U2671" s="6" t="e">
        <f t="shared" si="215"/>
        <v>#N/A</v>
      </c>
      <c r="V2671" s="2" t="e">
        <f>VLOOKUP($J2671,'Material category'!B:D,3,0)</f>
        <v>#N/A</v>
      </c>
      <c r="W2671" s="2" t="e">
        <f>VLOOKUP(G2671,'Cust Category'!A:C,3,0)</f>
        <v>#N/A</v>
      </c>
      <c r="X2671" s="2" t="e">
        <f>VLOOKUP(G2671,'Cust Category'!A:C,2,0)</f>
        <v>#N/A</v>
      </c>
      <c r="Y2671" s="31" t="e">
        <f t="shared" si="216"/>
        <v>#N/A</v>
      </c>
      <c r="Z2671" t="e">
        <f t="shared" si="217"/>
        <v>#N/A</v>
      </c>
    </row>
    <row r="2672" spans="14:26" hidden="1">
      <c r="N2672" s="2" t="e">
        <f>VLOOKUP($J2672,'Material category'!B:D,2,0)</f>
        <v>#N/A</v>
      </c>
      <c r="O2672" s="123" t="e">
        <f>VLOOKUP(E2672,'Billing Type Category'!A:C,3,0)*$L2672</f>
        <v>#N/A</v>
      </c>
      <c r="P2672" s="123" t="e">
        <f>VLOOKUP($J2672,'Material category'!B:F,5,FALSE)*O2672</f>
        <v>#N/A</v>
      </c>
      <c r="Q2672" s="123" t="e">
        <f t="shared" si="213"/>
        <v>#N/A</v>
      </c>
      <c r="R2672" s="6" t="e">
        <f>VLOOKUP(E2672,'Billing Type Category'!A:C,3,0)*M2672</f>
        <v>#N/A</v>
      </c>
      <c r="S2672" s="6" t="e">
        <f>VLOOKUP($J2672,'Material category'!B:F,4,FALSE)*O2672</f>
        <v>#N/A</v>
      </c>
      <c r="T2672" s="6" t="e">
        <f t="shared" si="214"/>
        <v>#N/A</v>
      </c>
      <c r="U2672" s="6" t="e">
        <f t="shared" si="215"/>
        <v>#N/A</v>
      </c>
      <c r="V2672" s="2" t="e">
        <f>VLOOKUP($J2672,'Material category'!B:D,3,0)</f>
        <v>#N/A</v>
      </c>
      <c r="W2672" s="2" t="e">
        <f>VLOOKUP(G2672,'Cust Category'!A:C,3,0)</f>
        <v>#N/A</v>
      </c>
      <c r="X2672" s="2" t="e">
        <f>VLOOKUP(G2672,'Cust Category'!A:C,2,0)</f>
        <v>#N/A</v>
      </c>
      <c r="Y2672" s="31" t="e">
        <f t="shared" si="216"/>
        <v>#N/A</v>
      </c>
      <c r="Z2672" t="e">
        <f t="shared" si="217"/>
        <v>#N/A</v>
      </c>
    </row>
    <row r="2673" spans="14:26" hidden="1">
      <c r="N2673" s="2" t="e">
        <f>VLOOKUP($J2673,'Material category'!B:D,2,0)</f>
        <v>#N/A</v>
      </c>
      <c r="O2673" s="123" t="e">
        <f>VLOOKUP(E2673,'Billing Type Category'!A:C,3,0)*$L2673</f>
        <v>#N/A</v>
      </c>
      <c r="P2673" s="123" t="e">
        <f>VLOOKUP($J2673,'Material category'!B:F,5,FALSE)*O2673</f>
        <v>#N/A</v>
      </c>
      <c r="Q2673" s="123" t="e">
        <f t="shared" si="213"/>
        <v>#N/A</v>
      </c>
      <c r="R2673" s="6" t="e">
        <f>VLOOKUP(E2673,'Billing Type Category'!A:C,3,0)*M2673</f>
        <v>#N/A</v>
      </c>
      <c r="S2673" s="6" t="e">
        <f>VLOOKUP($J2673,'Material category'!B:F,4,FALSE)*O2673</f>
        <v>#N/A</v>
      </c>
      <c r="T2673" s="6" t="e">
        <f t="shared" si="214"/>
        <v>#N/A</v>
      </c>
      <c r="U2673" s="6" t="e">
        <f t="shared" si="215"/>
        <v>#N/A</v>
      </c>
      <c r="V2673" s="2" t="e">
        <f>VLOOKUP($J2673,'Material category'!B:D,3,0)</f>
        <v>#N/A</v>
      </c>
      <c r="W2673" s="2" t="e">
        <f>VLOOKUP(G2673,'Cust Category'!A:C,3,0)</f>
        <v>#N/A</v>
      </c>
      <c r="X2673" s="2" t="e">
        <f>VLOOKUP(G2673,'Cust Category'!A:C,2,0)</f>
        <v>#N/A</v>
      </c>
      <c r="Y2673" s="31" t="e">
        <f t="shared" si="216"/>
        <v>#N/A</v>
      </c>
      <c r="Z2673" t="e">
        <f t="shared" si="217"/>
        <v>#N/A</v>
      </c>
    </row>
    <row r="2674" spans="14:26" hidden="1">
      <c r="N2674" s="2" t="e">
        <f>VLOOKUP($J2674,'Material category'!B:D,2,0)</f>
        <v>#N/A</v>
      </c>
      <c r="O2674" s="123" t="e">
        <f>VLOOKUP(E2674,'Billing Type Category'!A:C,3,0)*$L2674</f>
        <v>#N/A</v>
      </c>
      <c r="P2674" s="123" t="e">
        <f>VLOOKUP($J2674,'Material category'!B:F,5,FALSE)*O2674</f>
        <v>#N/A</v>
      </c>
      <c r="Q2674" s="123" t="e">
        <f t="shared" si="213"/>
        <v>#N/A</v>
      </c>
      <c r="R2674" s="6" t="e">
        <f>VLOOKUP(E2674,'Billing Type Category'!A:C,3,0)*M2674</f>
        <v>#N/A</v>
      </c>
      <c r="S2674" s="6" t="e">
        <f>VLOOKUP($J2674,'Material category'!B:F,4,FALSE)*O2674</f>
        <v>#N/A</v>
      </c>
      <c r="T2674" s="6" t="e">
        <f t="shared" si="214"/>
        <v>#N/A</v>
      </c>
      <c r="U2674" s="6" t="e">
        <f t="shared" si="215"/>
        <v>#N/A</v>
      </c>
      <c r="V2674" s="2" t="e">
        <f>VLOOKUP($J2674,'Material category'!B:D,3,0)</f>
        <v>#N/A</v>
      </c>
      <c r="W2674" s="2" t="e">
        <f>VLOOKUP(G2674,'Cust Category'!A:C,3,0)</f>
        <v>#N/A</v>
      </c>
      <c r="X2674" s="2" t="e">
        <f>VLOOKUP(G2674,'Cust Category'!A:C,2,0)</f>
        <v>#N/A</v>
      </c>
      <c r="Y2674" s="31" t="e">
        <f t="shared" si="216"/>
        <v>#N/A</v>
      </c>
      <c r="Z2674" t="e">
        <f t="shared" si="217"/>
        <v>#N/A</v>
      </c>
    </row>
    <row r="2675" spans="14:26" hidden="1">
      <c r="N2675" s="2" t="e">
        <f>VLOOKUP($J2675,'Material category'!B:D,2,0)</f>
        <v>#N/A</v>
      </c>
      <c r="O2675" s="123" t="e">
        <f>VLOOKUP(E2675,'Billing Type Category'!A:C,3,0)*$L2675</f>
        <v>#N/A</v>
      </c>
      <c r="P2675" s="123" t="e">
        <f>VLOOKUP($J2675,'Material category'!B:F,5,FALSE)*O2675</f>
        <v>#N/A</v>
      </c>
      <c r="Q2675" s="123" t="e">
        <f t="shared" si="213"/>
        <v>#N/A</v>
      </c>
      <c r="R2675" s="6" t="e">
        <f>VLOOKUP(E2675,'Billing Type Category'!A:C,3,0)*M2675</f>
        <v>#N/A</v>
      </c>
      <c r="S2675" s="6" t="e">
        <f>VLOOKUP($J2675,'Material category'!B:F,4,FALSE)*O2675</f>
        <v>#N/A</v>
      </c>
      <c r="T2675" s="6" t="e">
        <f t="shared" si="214"/>
        <v>#N/A</v>
      </c>
      <c r="U2675" s="6" t="e">
        <f t="shared" si="215"/>
        <v>#N/A</v>
      </c>
      <c r="V2675" s="2" t="e">
        <f>VLOOKUP($J2675,'Material category'!B:D,3,0)</f>
        <v>#N/A</v>
      </c>
      <c r="W2675" s="2" t="e">
        <f>VLOOKUP(G2675,'Cust Category'!A:C,3,0)</f>
        <v>#N/A</v>
      </c>
      <c r="X2675" s="2" t="e">
        <f>VLOOKUP(G2675,'Cust Category'!A:C,2,0)</f>
        <v>#N/A</v>
      </c>
      <c r="Y2675" s="31" t="e">
        <f t="shared" si="216"/>
        <v>#N/A</v>
      </c>
      <c r="Z2675" t="e">
        <f t="shared" si="217"/>
        <v>#N/A</v>
      </c>
    </row>
    <row r="2676" spans="14:26" hidden="1">
      <c r="N2676" s="2" t="e">
        <f>VLOOKUP($J2676,'Material category'!B:D,2,0)</f>
        <v>#N/A</v>
      </c>
      <c r="O2676" s="123" t="e">
        <f>VLOOKUP(E2676,'Billing Type Category'!A:C,3,0)*$L2676</f>
        <v>#N/A</v>
      </c>
      <c r="P2676" s="123" t="e">
        <f>VLOOKUP($J2676,'Material category'!B:F,5,FALSE)*O2676</f>
        <v>#N/A</v>
      </c>
      <c r="Q2676" s="123" t="e">
        <f t="shared" si="213"/>
        <v>#N/A</v>
      </c>
      <c r="R2676" s="6" t="e">
        <f>VLOOKUP(E2676,'Billing Type Category'!A:C,3,0)*M2676</f>
        <v>#N/A</v>
      </c>
      <c r="S2676" s="6" t="e">
        <f>VLOOKUP($J2676,'Material category'!B:F,4,FALSE)*O2676</f>
        <v>#N/A</v>
      </c>
      <c r="T2676" s="6" t="e">
        <f t="shared" si="214"/>
        <v>#N/A</v>
      </c>
      <c r="U2676" s="6" t="e">
        <f t="shared" si="215"/>
        <v>#N/A</v>
      </c>
      <c r="V2676" s="2" t="e">
        <f>VLOOKUP($J2676,'Material category'!B:D,3,0)</f>
        <v>#N/A</v>
      </c>
      <c r="W2676" s="2" t="e">
        <f>VLOOKUP(G2676,'Cust Category'!A:C,3,0)</f>
        <v>#N/A</v>
      </c>
      <c r="X2676" s="2" t="e">
        <f>VLOOKUP(G2676,'Cust Category'!A:C,2,0)</f>
        <v>#N/A</v>
      </c>
      <c r="Y2676" s="31" t="e">
        <f t="shared" si="216"/>
        <v>#N/A</v>
      </c>
      <c r="Z2676" t="e">
        <f t="shared" si="217"/>
        <v>#N/A</v>
      </c>
    </row>
    <row r="2677" spans="14:26" hidden="1">
      <c r="N2677" s="2" t="e">
        <f>VLOOKUP($J2677,'Material category'!B:D,2,0)</f>
        <v>#N/A</v>
      </c>
      <c r="O2677" s="123" t="e">
        <f>VLOOKUP(E2677,'Billing Type Category'!A:C,3,0)*$L2677</f>
        <v>#N/A</v>
      </c>
      <c r="P2677" s="123" t="e">
        <f>VLOOKUP($J2677,'Material category'!B:F,5,FALSE)*O2677</f>
        <v>#N/A</v>
      </c>
      <c r="Q2677" s="123" t="e">
        <f t="shared" si="213"/>
        <v>#N/A</v>
      </c>
      <c r="R2677" s="6" t="e">
        <f>VLOOKUP(E2677,'Billing Type Category'!A:C,3,0)*M2677</f>
        <v>#N/A</v>
      </c>
      <c r="S2677" s="6" t="e">
        <f>VLOOKUP($J2677,'Material category'!B:F,4,FALSE)*O2677</f>
        <v>#N/A</v>
      </c>
      <c r="T2677" s="6" t="e">
        <f t="shared" si="214"/>
        <v>#N/A</v>
      </c>
      <c r="U2677" s="6" t="e">
        <f t="shared" si="215"/>
        <v>#N/A</v>
      </c>
      <c r="V2677" s="2" t="e">
        <f>VLOOKUP($J2677,'Material category'!B:D,3,0)</f>
        <v>#N/A</v>
      </c>
      <c r="W2677" s="2" t="e">
        <f>VLOOKUP(G2677,'Cust Category'!A:C,3,0)</f>
        <v>#N/A</v>
      </c>
      <c r="X2677" s="2" t="e">
        <f>VLOOKUP(G2677,'Cust Category'!A:C,2,0)</f>
        <v>#N/A</v>
      </c>
      <c r="Y2677" s="31" t="e">
        <f t="shared" si="216"/>
        <v>#N/A</v>
      </c>
      <c r="Z2677" t="e">
        <f t="shared" si="217"/>
        <v>#N/A</v>
      </c>
    </row>
    <row r="2678" spans="14:26" hidden="1">
      <c r="N2678" s="2" t="e">
        <f>VLOOKUP($J2678,'Material category'!B:D,2,0)</f>
        <v>#N/A</v>
      </c>
      <c r="O2678" s="123" t="e">
        <f>VLOOKUP(E2678,'Billing Type Category'!A:C,3,0)*$L2678</f>
        <v>#N/A</v>
      </c>
      <c r="P2678" s="123" t="e">
        <f>VLOOKUP($J2678,'Material category'!B:F,5,FALSE)*O2678</f>
        <v>#N/A</v>
      </c>
      <c r="Q2678" s="123" t="e">
        <f t="shared" si="213"/>
        <v>#N/A</v>
      </c>
      <c r="R2678" s="6" t="e">
        <f>VLOOKUP(E2678,'Billing Type Category'!A:C,3,0)*M2678</f>
        <v>#N/A</v>
      </c>
      <c r="S2678" s="6" t="e">
        <f>VLOOKUP($J2678,'Material category'!B:F,4,FALSE)*O2678</f>
        <v>#N/A</v>
      </c>
      <c r="T2678" s="6" t="e">
        <f t="shared" si="214"/>
        <v>#N/A</v>
      </c>
      <c r="U2678" s="6" t="e">
        <f t="shared" si="215"/>
        <v>#N/A</v>
      </c>
      <c r="V2678" s="2" t="e">
        <f>VLOOKUP($J2678,'Material category'!B:D,3,0)</f>
        <v>#N/A</v>
      </c>
      <c r="W2678" s="2" t="e">
        <f>VLOOKUP(G2678,'Cust Category'!A:C,3,0)</f>
        <v>#N/A</v>
      </c>
      <c r="X2678" s="2" t="e">
        <f>VLOOKUP(G2678,'Cust Category'!A:C,2,0)</f>
        <v>#N/A</v>
      </c>
      <c r="Y2678" s="31" t="e">
        <f t="shared" si="216"/>
        <v>#N/A</v>
      </c>
      <c r="Z2678" t="e">
        <f t="shared" si="217"/>
        <v>#N/A</v>
      </c>
    </row>
    <row r="2679" spans="14:26" hidden="1">
      <c r="N2679" s="2" t="e">
        <f>VLOOKUP($J2679,'Material category'!B:D,2,0)</f>
        <v>#N/A</v>
      </c>
      <c r="O2679" s="123" t="e">
        <f>VLOOKUP(E2679,'Billing Type Category'!A:C,3,0)*$L2679</f>
        <v>#N/A</v>
      </c>
      <c r="P2679" s="123" t="e">
        <f>VLOOKUP($J2679,'Material category'!B:F,5,FALSE)*O2679</f>
        <v>#N/A</v>
      </c>
      <c r="Q2679" s="123" t="e">
        <f t="shared" si="213"/>
        <v>#N/A</v>
      </c>
      <c r="R2679" s="6" t="e">
        <f>VLOOKUP(E2679,'Billing Type Category'!A:C,3,0)*M2679</f>
        <v>#N/A</v>
      </c>
      <c r="S2679" s="6" t="e">
        <f>VLOOKUP($J2679,'Material category'!B:F,4,FALSE)*O2679</f>
        <v>#N/A</v>
      </c>
      <c r="T2679" s="6" t="e">
        <f t="shared" si="214"/>
        <v>#N/A</v>
      </c>
      <c r="U2679" s="6" t="e">
        <f t="shared" si="215"/>
        <v>#N/A</v>
      </c>
      <c r="V2679" s="2" t="e">
        <f>VLOOKUP($J2679,'Material category'!B:D,3,0)</f>
        <v>#N/A</v>
      </c>
      <c r="W2679" s="2" t="e">
        <f>VLOOKUP(G2679,'Cust Category'!A:C,3,0)</f>
        <v>#N/A</v>
      </c>
      <c r="X2679" s="2" t="e">
        <f>VLOOKUP(G2679,'Cust Category'!A:C,2,0)</f>
        <v>#N/A</v>
      </c>
      <c r="Y2679" s="31" t="e">
        <f t="shared" si="216"/>
        <v>#N/A</v>
      </c>
      <c r="Z2679" t="e">
        <f t="shared" si="217"/>
        <v>#N/A</v>
      </c>
    </row>
    <row r="2680" spans="14:26" hidden="1">
      <c r="N2680" s="2" t="e">
        <f>VLOOKUP($J2680,'Material category'!B:D,2,0)</f>
        <v>#N/A</v>
      </c>
      <c r="O2680" s="123" t="e">
        <f>VLOOKUP(E2680,'Billing Type Category'!A:C,3,0)*$L2680</f>
        <v>#N/A</v>
      </c>
      <c r="P2680" s="123" t="e">
        <f>VLOOKUP($J2680,'Material category'!B:F,5,FALSE)*O2680</f>
        <v>#N/A</v>
      </c>
      <c r="Q2680" s="123" t="e">
        <f t="shared" si="213"/>
        <v>#N/A</v>
      </c>
      <c r="R2680" s="6" t="e">
        <f>VLOOKUP(E2680,'Billing Type Category'!A:C,3,0)*M2680</f>
        <v>#N/A</v>
      </c>
      <c r="S2680" s="6" t="e">
        <f>VLOOKUP($J2680,'Material category'!B:F,4,FALSE)*O2680</f>
        <v>#N/A</v>
      </c>
      <c r="T2680" s="6" t="e">
        <f t="shared" si="214"/>
        <v>#N/A</v>
      </c>
      <c r="U2680" s="6" t="e">
        <f t="shared" si="215"/>
        <v>#N/A</v>
      </c>
      <c r="V2680" s="2" t="e">
        <f>VLOOKUP($J2680,'Material category'!B:D,3,0)</f>
        <v>#N/A</v>
      </c>
      <c r="W2680" s="2" t="e">
        <f>VLOOKUP(G2680,'Cust Category'!A:C,3,0)</f>
        <v>#N/A</v>
      </c>
      <c r="X2680" s="2" t="e">
        <f>VLOOKUP(G2680,'Cust Category'!A:C,2,0)</f>
        <v>#N/A</v>
      </c>
      <c r="Y2680" s="31" t="e">
        <f t="shared" si="216"/>
        <v>#N/A</v>
      </c>
      <c r="Z2680" t="e">
        <f t="shared" si="217"/>
        <v>#N/A</v>
      </c>
    </row>
    <row r="2681" spans="14:26" hidden="1">
      <c r="N2681" s="2" t="e">
        <f>VLOOKUP($J2681,'Material category'!B:D,2,0)</f>
        <v>#N/A</v>
      </c>
      <c r="O2681" s="123" t="e">
        <f>VLOOKUP(E2681,'Billing Type Category'!A:C,3,0)*$L2681</f>
        <v>#N/A</v>
      </c>
      <c r="P2681" s="123" t="e">
        <f>VLOOKUP($J2681,'Material category'!B:F,5,FALSE)*O2681</f>
        <v>#N/A</v>
      </c>
      <c r="Q2681" s="123" t="e">
        <f t="shared" si="213"/>
        <v>#N/A</v>
      </c>
      <c r="R2681" s="6" t="e">
        <f>VLOOKUP(E2681,'Billing Type Category'!A:C,3,0)*M2681</f>
        <v>#N/A</v>
      </c>
      <c r="S2681" s="6" t="e">
        <f>VLOOKUP($J2681,'Material category'!B:F,4,FALSE)*O2681</f>
        <v>#N/A</v>
      </c>
      <c r="T2681" s="6" t="e">
        <f t="shared" si="214"/>
        <v>#N/A</v>
      </c>
      <c r="U2681" s="6" t="e">
        <f t="shared" si="215"/>
        <v>#N/A</v>
      </c>
      <c r="V2681" s="2" t="e">
        <f>VLOOKUP($J2681,'Material category'!B:D,3,0)</f>
        <v>#N/A</v>
      </c>
      <c r="W2681" s="2" t="e">
        <f>VLOOKUP(G2681,'Cust Category'!A:C,3,0)</f>
        <v>#N/A</v>
      </c>
      <c r="X2681" s="2" t="e">
        <f>VLOOKUP(G2681,'Cust Category'!A:C,2,0)</f>
        <v>#N/A</v>
      </c>
      <c r="Y2681" s="31" t="e">
        <f t="shared" si="216"/>
        <v>#N/A</v>
      </c>
      <c r="Z2681" t="e">
        <f t="shared" si="217"/>
        <v>#N/A</v>
      </c>
    </row>
    <row r="2682" spans="14:26" hidden="1">
      <c r="N2682" s="2" t="e">
        <f>VLOOKUP($J2682,'Material category'!B:D,2,0)</f>
        <v>#N/A</v>
      </c>
      <c r="O2682" s="123" t="e">
        <f>VLOOKUP(E2682,'Billing Type Category'!A:C,3,0)*$L2682</f>
        <v>#N/A</v>
      </c>
      <c r="P2682" s="123" t="e">
        <f>VLOOKUP($J2682,'Material category'!B:F,5,FALSE)*O2682</f>
        <v>#N/A</v>
      </c>
      <c r="Q2682" s="123" t="e">
        <f t="shared" si="213"/>
        <v>#N/A</v>
      </c>
      <c r="R2682" s="6" t="e">
        <f>VLOOKUP(E2682,'Billing Type Category'!A:C,3,0)*M2682</f>
        <v>#N/A</v>
      </c>
      <c r="S2682" s="6" t="e">
        <f>VLOOKUP($J2682,'Material category'!B:F,4,FALSE)*O2682</f>
        <v>#N/A</v>
      </c>
      <c r="T2682" s="6" t="e">
        <f t="shared" si="214"/>
        <v>#N/A</v>
      </c>
      <c r="U2682" s="6" t="e">
        <f t="shared" si="215"/>
        <v>#N/A</v>
      </c>
      <c r="V2682" s="2" t="e">
        <f>VLOOKUP($J2682,'Material category'!B:D,3,0)</f>
        <v>#N/A</v>
      </c>
      <c r="W2682" s="2" t="e">
        <f>VLOOKUP(G2682,'Cust Category'!A:C,3,0)</f>
        <v>#N/A</v>
      </c>
      <c r="X2682" s="2" t="e">
        <f>VLOOKUP(G2682,'Cust Category'!A:C,2,0)</f>
        <v>#N/A</v>
      </c>
      <c r="Y2682" s="31" t="e">
        <f t="shared" si="216"/>
        <v>#N/A</v>
      </c>
      <c r="Z2682" t="e">
        <f t="shared" si="217"/>
        <v>#N/A</v>
      </c>
    </row>
    <row r="2683" spans="14:26" hidden="1">
      <c r="N2683" s="2" t="e">
        <f>VLOOKUP($J2683,'Material category'!B:D,2,0)</f>
        <v>#N/A</v>
      </c>
      <c r="O2683" s="123" t="e">
        <f>VLOOKUP(E2683,'Billing Type Category'!A:C,3,0)*$L2683</f>
        <v>#N/A</v>
      </c>
      <c r="P2683" s="123" t="e">
        <f>VLOOKUP($J2683,'Material category'!B:F,5,FALSE)*O2683</f>
        <v>#N/A</v>
      </c>
      <c r="Q2683" s="123" t="e">
        <f t="shared" si="213"/>
        <v>#N/A</v>
      </c>
      <c r="R2683" s="6" t="e">
        <f>VLOOKUP(E2683,'Billing Type Category'!A:C,3,0)*M2683</f>
        <v>#N/A</v>
      </c>
      <c r="S2683" s="6" t="e">
        <f>VLOOKUP($J2683,'Material category'!B:F,4,FALSE)*O2683</f>
        <v>#N/A</v>
      </c>
      <c r="T2683" s="6" t="e">
        <f t="shared" si="214"/>
        <v>#N/A</v>
      </c>
      <c r="U2683" s="6" t="e">
        <f t="shared" si="215"/>
        <v>#N/A</v>
      </c>
      <c r="V2683" s="2" t="e">
        <f>VLOOKUP($J2683,'Material category'!B:D,3,0)</f>
        <v>#N/A</v>
      </c>
      <c r="W2683" s="2" t="e">
        <f>VLOOKUP(G2683,'Cust Category'!A:C,3,0)</f>
        <v>#N/A</v>
      </c>
      <c r="X2683" s="2" t="e">
        <f>VLOOKUP(G2683,'Cust Category'!A:C,2,0)</f>
        <v>#N/A</v>
      </c>
      <c r="Y2683" s="31" t="e">
        <f t="shared" si="216"/>
        <v>#N/A</v>
      </c>
      <c r="Z2683" t="e">
        <f t="shared" si="217"/>
        <v>#N/A</v>
      </c>
    </row>
    <row r="2684" spans="14:26" hidden="1">
      <c r="N2684" s="2" t="e">
        <f>VLOOKUP($J2684,'Material category'!B:D,2,0)</f>
        <v>#N/A</v>
      </c>
      <c r="O2684" s="123" t="e">
        <f>VLOOKUP(E2684,'Billing Type Category'!A:C,3,0)*$L2684</f>
        <v>#N/A</v>
      </c>
      <c r="P2684" s="123" t="e">
        <f>VLOOKUP($J2684,'Material category'!B:F,5,FALSE)*O2684</f>
        <v>#N/A</v>
      </c>
      <c r="Q2684" s="123" t="e">
        <f t="shared" si="213"/>
        <v>#N/A</v>
      </c>
      <c r="R2684" s="6" t="e">
        <f>VLOOKUP(E2684,'Billing Type Category'!A:C,3,0)*M2684</f>
        <v>#N/A</v>
      </c>
      <c r="S2684" s="6" t="e">
        <f>VLOOKUP($J2684,'Material category'!B:F,4,FALSE)*O2684</f>
        <v>#N/A</v>
      </c>
      <c r="T2684" s="6" t="e">
        <f t="shared" si="214"/>
        <v>#N/A</v>
      </c>
      <c r="U2684" s="6" t="e">
        <f t="shared" si="215"/>
        <v>#N/A</v>
      </c>
      <c r="V2684" s="2" t="e">
        <f>VLOOKUP($J2684,'Material category'!B:D,3,0)</f>
        <v>#N/A</v>
      </c>
      <c r="W2684" s="2" t="e">
        <f>VLOOKUP(G2684,'Cust Category'!A:C,3,0)</f>
        <v>#N/A</v>
      </c>
      <c r="X2684" s="2" t="e">
        <f>VLOOKUP(G2684,'Cust Category'!A:C,2,0)</f>
        <v>#N/A</v>
      </c>
      <c r="Y2684" s="31" t="e">
        <f t="shared" si="216"/>
        <v>#N/A</v>
      </c>
      <c r="Z2684" t="e">
        <f t="shared" si="217"/>
        <v>#N/A</v>
      </c>
    </row>
    <row r="2685" spans="14:26" hidden="1">
      <c r="N2685" s="2" t="e">
        <f>VLOOKUP($J2685,'Material category'!B:D,2,0)</f>
        <v>#N/A</v>
      </c>
      <c r="O2685" s="123" t="e">
        <f>VLOOKUP(E2685,'Billing Type Category'!A:C,3,0)*$L2685</f>
        <v>#N/A</v>
      </c>
      <c r="P2685" s="123" t="e">
        <f>VLOOKUP($J2685,'Material category'!B:F,5,FALSE)*O2685</f>
        <v>#N/A</v>
      </c>
      <c r="Q2685" s="123" t="e">
        <f t="shared" si="213"/>
        <v>#N/A</v>
      </c>
      <c r="R2685" s="6" t="e">
        <f>VLOOKUP(E2685,'Billing Type Category'!A:C,3,0)*M2685</f>
        <v>#N/A</v>
      </c>
      <c r="S2685" s="6" t="e">
        <f>VLOOKUP($J2685,'Material category'!B:F,4,FALSE)*O2685</f>
        <v>#N/A</v>
      </c>
      <c r="T2685" s="6" t="e">
        <f t="shared" si="214"/>
        <v>#N/A</v>
      </c>
      <c r="U2685" s="6" t="e">
        <f t="shared" si="215"/>
        <v>#N/A</v>
      </c>
      <c r="V2685" s="2" t="e">
        <f>VLOOKUP($J2685,'Material category'!B:D,3,0)</f>
        <v>#N/A</v>
      </c>
      <c r="W2685" s="2" t="e">
        <f>VLOOKUP(G2685,'Cust Category'!A:C,3,0)</f>
        <v>#N/A</v>
      </c>
      <c r="X2685" s="2" t="e">
        <f>VLOOKUP(G2685,'Cust Category'!A:C,2,0)</f>
        <v>#N/A</v>
      </c>
      <c r="Y2685" s="31" t="e">
        <f t="shared" si="216"/>
        <v>#N/A</v>
      </c>
      <c r="Z2685" t="e">
        <f t="shared" si="217"/>
        <v>#N/A</v>
      </c>
    </row>
    <row r="2686" spans="14:26" hidden="1">
      <c r="N2686" s="2" t="e">
        <f>VLOOKUP($J2686,'Material category'!B:D,2,0)</f>
        <v>#N/A</v>
      </c>
      <c r="O2686" s="123" t="e">
        <f>VLOOKUP(E2686,'Billing Type Category'!A:C,3,0)*$L2686</f>
        <v>#N/A</v>
      </c>
      <c r="P2686" s="123" t="e">
        <f>VLOOKUP($J2686,'Material category'!B:F,5,FALSE)*O2686</f>
        <v>#N/A</v>
      </c>
      <c r="Q2686" s="123" t="e">
        <f t="shared" si="213"/>
        <v>#N/A</v>
      </c>
      <c r="R2686" s="6" t="e">
        <f>VLOOKUP(E2686,'Billing Type Category'!A:C,3,0)*M2686</f>
        <v>#N/A</v>
      </c>
      <c r="S2686" s="6" t="e">
        <f>VLOOKUP($J2686,'Material category'!B:F,4,FALSE)*O2686</f>
        <v>#N/A</v>
      </c>
      <c r="T2686" s="6" t="e">
        <f t="shared" si="214"/>
        <v>#N/A</v>
      </c>
      <c r="U2686" s="6" t="e">
        <f t="shared" si="215"/>
        <v>#N/A</v>
      </c>
      <c r="V2686" s="2" t="e">
        <f>VLOOKUP($J2686,'Material category'!B:D,3,0)</f>
        <v>#N/A</v>
      </c>
      <c r="W2686" s="2" t="e">
        <f>VLOOKUP(G2686,'Cust Category'!A:C,3,0)</f>
        <v>#N/A</v>
      </c>
      <c r="X2686" s="2" t="e">
        <f>VLOOKUP(G2686,'Cust Category'!A:C,2,0)</f>
        <v>#N/A</v>
      </c>
      <c r="Y2686" s="31" t="e">
        <f t="shared" si="216"/>
        <v>#N/A</v>
      </c>
      <c r="Z2686" t="e">
        <f t="shared" si="217"/>
        <v>#N/A</v>
      </c>
    </row>
    <row r="2687" spans="14:26" hidden="1">
      <c r="N2687" s="2" t="e">
        <f>VLOOKUP($J2687,'Material category'!B:D,2,0)</f>
        <v>#N/A</v>
      </c>
      <c r="O2687" s="123" t="e">
        <f>VLOOKUP(E2687,'Billing Type Category'!A:C,3,0)*$L2687</f>
        <v>#N/A</v>
      </c>
      <c r="P2687" s="123" t="e">
        <f>VLOOKUP($J2687,'Material category'!B:F,5,FALSE)*O2687</f>
        <v>#N/A</v>
      </c>
      <c r="Q2687" s="123" t="e">
        <f t="shared" si="213"/>
        <v>#N/A</v>
      </c>
      <c r="R2687" s="6" t="e">
        <f>VLOOKUP(E2687,'Billing Type Category'!A:C,3,0)*M2687</f>
        <v>#N/A</v>
      </c>
      <c r="S2687" s="6" t="e">
        <f>VLOOKUP($J2687,'Material category'!B:F,4,FALSE)*O2687</f>
        <v>#N/A</v>
      </c>
      <c r="T2687" s="6" t="e">
        <f t="shared" si="214"/>
        <v>#N/A</v>
      </c>
      <c r="U2687" s="6" t="e">
        <f t="shared" si="215"/>
        <v>#N/A</v>
      </c>
      <c r="V2687" s="2" t="e">
        <f>VLOOKUP($J2687,'Material category'!B:D,3,0)</f>
        <v>#N/A</v>
      </c>
      <c r="W2687" s="2" t="e">
        <f>VLOOKUP(G2687,'Cust Category'!A:C,3,0)</f>
        <v>#N/A</v>
      </c>
      <c r="X2687" s="2" t="e">
        <f>VLOOKUP(G2687,'Cust Category'!A:C,2,0)</f>
        <v>#N/A</v>
      </c>
      <c r="Y2687" s="31" t="e">
        <f t="shared" si="216"/>
        <v>#N/A</v>
      </c>
      <c r="Z2687" t="e">
        <f t="shared" si="217"/>
        <v>#N/A</v>
      </c>
    </row>
    <row r="2688" spans="14:26" hidden="1">
      <c r="N2688" s="2" t="e">
        <f>VLOOKUP($J2688,'Material category'!B:D,2,0)</f>
        <v>#N/A</v>
      </c>
      <c r="O2688" s="123" t="e">
        <f>VLOOKUP(E2688,'Billing Type Category'!A:C,3,0)*$L2688</f>
        <v>#N/A</v>
      </c>
      <c r="P2688" s="123" t="e">
        <f>VLOOKUP($J2688,'Material category'!B:F,5,FALSE)*O2688</f>
        <v>#N/A</v>
      </c>
      <c r="Q2688" s="123" t="e">
        <f t="shared" si="213"/>
        <v>#N/A</v>
      </c>
      <c r="R2688" s="6" t="e">
        <f>VLOOKUP(E2688,'Billing Type Category'!A:C,3,0)*M2688</f>
        <v>#N/A</v>
      </c>
      <c r="S2688" s="6" t="e">
        <f>VLOOKUP($J2688,'Material category'!B:F,4,FALSE)*O2688</f>
        <v>#N/A</v>
      </c>
      <c r="T2688" s="6" t="e">
        <f t="shared" si="214"/>
        <v>#N/A</v>
      </c>
      <c r="U2688" s="6" t="e">
        <f t="shared" si="215"/>
        <v>#N/A</v>
      </c>
      <c r="V2688" s="2" t="e">
        <f>VLOOKUP($J2688,'Material category'!B:D,3,0)</f>
        <v>#N/A</v>
      </c>
      <c r="W2688" s="2" t="e">
        <f>VLOOKUP(G2688,'Cust Category'!A:C,3,0)</f>
        <v>#N/A</v>
      </c>
      <c r="X2688" s="2" t="e">
        <f>VLOOKUP(G2688,'Cust Category'!A:C,2,0)</f>
        <v>#N/A</v>
      </c>
      <c r="Y2688" s="31" t="e">
        <f t="shared" si="216"/>
        <v>#N/A</v>
      </c>
      <c r="Z2688" t="e">
        <f t="shared" si="217"/>
        <v>#N/A</v>
      </c>
    </row>
    <row r="2689" spans="14:26" hidden="1">
      <c r="N2689" s="2" t="e">
        <f>VLOOKUP($J2689,'Material category'!B:D,2,0)</f>
        <v>#N/A</v>
      </c>
      <c r="O2689" s="123" t="e">
        <f>VLOOKUP(E2689,'Billing Type Category'!A:C,3,0)*$L2689</f>
        <v>#N/A</v>
      </c>
      <c r="P2689" s="123" t="e">
        <f>VLOOKUP($J2689,'Material category'!B:F,5,FALSE)*O2689</f>
        <v>#N/A</v>
      </c>
      <c r="Q2689" s="123" t="e">
        <f t="shared" si="213"/>
        <v>#N/A</v>
      </c>
      <c r="R2689" s="6" t="e">
        <f>VLOOKUP(E2689,'Billing Type Category'!A:C,3,0)*M2689</f>
        <v>#N/A</v>
      </c>
      <c r="S2689" s="6" t="e">
        <f>VLOOKUP($J2689,'Material category'!B:F,4,FALSE)*O2689</f>
        <v>#N/A</v>
      </c>
      <c r="T2689" s="6" t="e">
        <f t="shared" si="214"/>
        <v>#N/A</v>
      </c>
      <c r="U2689" s="6" t="e">
        <f t="shared" si="215"/>
        <v>#N/A</v>
      </c>
      <c r="V2689" s="2" t="e">
        <f>VLOOKUP($J2689,'Material category'!B:D,3,0)</f>
        <v>#N/A</v>
      </c>
      <c r="W2689" s="2" t="e">
        <f>VLOOKUP(G2689,'Cust Category'!A:C,3,0)</f>
        <v>#N/A</v>
      </c>
      <c r="X2689" s="2" t="e">
        <f>VLOOKUP(G2689,'Cust Category'!A:C,2,0)</f>
        <v>#N/A</v>
      </c>
      <c r="Y2689" s="31" t="e">
        <f t="shared" si="216"/>
        <v>#N/A</v>
      </c>
      <c r="Z2689" t="e">
        <f t="shared" si="217"/>
        <v>#N/A</v>
      </c>
    </row>
    <row r="2690" spans="14:26" hidden="1">
      <c r="N2690" s="2" t="e">
        <f>VLOOKUP($J2690,'Material category'!B:D,2,0)</f>
        <v>#N/A</v>
      </c>
      <c r="O2690" s="123" t="e">
        <f>VLOOKUP(E2690,'Billing Type Category'!A:C,3,0)*$L2690</f>
        <v>#N/A</v>
      </c>
      <c r="P2690" s="123" t="e">
        <f>VLOOKUP($J2690,'Material category'!B:F,5,FALSE)*O2690</f>
        <v>#N/A</v>
      </c>
      <c r="Q2690" s="123" t="e">
        <f t="shared" si="213"/>
        <v>#N/A</v>
      </c>
      <c r="R2690" s="6" t="e">
        <f>VLOOKUP(E2690,'Billing Type Category'!A:C,3,0)*M2690</f>
        <v>#N/A</v>
      </c>
      <c r="S2690" s="6" t="e">
        <f>VLOOKUP($J2690,'Material category'!B:F,4,FALSE)*O2690</f>
        <v>#N/A</v>
      </c>
      <c r="T2690" s="6" t="e">
        <f t="shared" si="214"/>
        <v>#N/A</v>
      </c>
      <c r="U2690" s="6" t="e">
        <f t="shared" si="215"/>
        <v>#N/A</v>
      </c>
      <c r="V2690" s="2" t="e">
        <f>VLOOKUP($J2690,'Material category'!B:D,3,0)</f>
        <v>#N/A</v>
      </c>
      <c r="W2690" s="2" t="e">
        <f>VLOOKUP(G2690,'Cust Category'!A:C,3,0)</f>
        <v>#N/A</v>
      </c>
      <c r="X2690" s="2" t="e">
        <f>VLOOKUP(G2690,'Cust Category'!A:C,2,0)</f>
        <v>#N/A</v>
      </c>
      <c r="Y2690" s="31" t="e">
        <f t="shared" si="216"/>
        <v>#N/A</v>
      </c>
      <c r="Z2690" t="e">
        <f t="shared" si="217"/>
        <v>#N/A</v>
      </c>
    </row>
    <row r="2691" spans="14:26" hidden="1">
      <c r="N2691" s="2" t="e">
        <f>VLOOKUP($J2691,'Material category'!B:D,2,0)</f>
        <v>#N/A</v>
      </c>
      <c r="O2691" s="123" t="e">
        <f>VLOOKUP(E2691,'Billing Type Category'!A:C,3,0)*$L2691</f>
        <v>#N/A</v>
      </c>
      <c r="P2691" s="123" t="e">
        <f>VLOOKUP($J2691,'Material category'!B:F,5,FALSE)*O2691</f>
        <v>#N/A</v>
      </c>
      <c r="Q2691" s="123" t="e">
        <f t="shared" si="213"/>
        <v>#N/A</v>
      </c>
      <c r="R2691" s="6" t="e">
        <f>VLOOKUP(E2691,'Billing Type Category'!A:C,3,0)*M2691</f>
        <v>#N/A</v>
      </c>
      <c r="S2691" s="6" t="e">
        <f>VLOOKUP($J2691,'Material category'!B:F,4,FALSE)*O2691</f>
        <v>#N/A</v>
      </c>
      <c r="T2691" s="6" t="e">
        <f t="shared" si="214"/>
        <v>#N/A</v>
      </c>
      <c r="U2691" s="6" t="e">
        <f t="shared" si="215"/>
        <v>#N/A</v>
      </c>
      <c r="V2691" s="2" t="e">
        <f>VLOOKUP($J2691,'Material category'!B:D,3,0)</f>
        <v>#N/A</v>
      </c>
      <c r="W2691" s="2" t="e">
        <f>VLOOKUP(G2691,'Cust Category'!A:C,3,0)</f>
        <v>#N/A</v>
      </c>
      <c r="X2691" s="2" t="e">
        <f>VLOOKUP(G2691,'Cust Category'!A:C,2,0)</f>
        <v>#N/A</v>
      </c>
      <c r="Y2691" s="31" t="e">
        <f t="shared" si="216"/>
        <v>#N/A</v>
      </c>
      <c r="Z2691" t="e">
        <f t="shared" si="217"/>
        <v>#N/A</v>
      </c>
    </row>
    <row r="2692" spans="14:26" hidden="1">
      <c r="N2692" s="2" t="e">
        <f>VLOOKUP($J2692,'Material category'!B:D,2,0)</f>
        <v>#N/A</v>
      </c>
      <c r="O2692" s="123" t="e">
        <f>VLOOKUP(E2692,'Billing Type Category'!A:C,3,0)*$L2692</f>
        <v>#N/A</v>
      </c>
      <c r="P2692" s="123" t="e">
        <f>VLOOKUP($J2692,'Material category'!B:F,5,FALSE)*O2692</f>
        <v>#N/A</v>
      </c>
      <c r="Q2692" s="123" t="e">
        <f t="shared" si="213"/>
        <v>#N/A</v>
      </c>
      <c r="R2692" s="6" t="e">
        <f>VLOOKUP(E2692,'Billing Type Category'!A:C,3,0)*M2692</f>
        <v>#N/A</v>
      </c>
      <c r="S2692" s="6" t="e">
        <f>VLOOKUP($J2692,'Material category'!B:F,4,FALSE)*O2692</f>
        <v>#N/A</v>
      </c>
      <c r="T2692" s="6" t="e">
        <f t="shared" si="214"/>
        <v>#N/A</v>
      </c>
      <c r="U2692" s="6" t="e">
        <f t="shared" si="215"/>
        <v>#N/A</v>
      </c>
      <c r="V2692" s="2" t="e">
        <f>VLOOKUP($J2692,'Material category'!B:D,3,0)</f>
        <v>#N/A</v>
      </c>
      <c r="W2692" s="2" t="e">
        <f>VLOOKUP(G2692,'Cust Category'!A:C,3,0)</f>
        <v>#N/A</v>
      </c>
      <c r="X2692" s="2" t="e">
        <f>VLOOKUP(G2692,'Cust Category'!A:C,2,0)</f>
        <v>#N/A</v>
      </c>
      <c r="Y2692" s="31" t="e">
        <f t="shared" si="216"/>
        <v>#N/A</v>
      </c>
      <c r="Z2692" t="e">
        <f t="shared" si="217"/>
        <v>#N/A</v>
      </c>
    </row>
    <row r="2693" spans="14:26" hidden="1">
      <c r="N2693" s="2" t="e">
        <f>VLOOKUP($J2693,'Material category'!B:D,2,0)</f>
        <v>#N/A</v>
      </c>
      <c r="O2693" s="123" t="e">
        <f>VLOOKUP(E2693,'Billing Type Category'!A:C,3,0)*$L2693</f>
        <v>#N/A</v>
      </c>
      <c r="P2693" s="123" t="e">
        <f>VLOOKUP($J2693,'Material category'!B:F,5,FALSE)*O2693</f>
        <v>#N/A</v>
      </c>
      <c r="Q2693" s="123" t="e">
        <f t="shared" si="213"/>
        <v>#N/A</v>
      </c>
      <c r="R2693" s="6" t="e">
        <f>VLOOKUP(E2693,'Billing Type Category'!A:C,3,0)*M2693</f>
        <v>#N/A</v>
      </c>
      <c r="S2693" s="6" t="e">
        <f>VLOOKUP($J2693,'Material category'!B:F,4,FALSE)*O2693</f>
        <v>#N/A</v>
      </c>
      <c r="T2693" s="6" t="e">
        <f t="shared" si="214"/>
        <v>#N/A</v>
      </c>
      <c r="U2693" s="6" t="e">
        <f t="shared" si="215"/>
        <v>#N/A</v>
      </c>
      <c r="V2693" s="2" t="e">
        <f>VLOOKUP($J2693,'Material category'!B:D,3,0)</f>
        <v>#N/A</v>
      </c>
      <c r="W2693" s="2" t="e">
        <f>VLOOKUP(G2693,'Cust Category'!A:C,3,0)</f>
        <v>#N/A</v>
      </c>
      <c r="X2693" s="2" t="e">
        <f>VLOOKUP(G2693,'Cust Category'!A:C,2,0)</f>
        <v>#N/A</v>
      </c>
      <c r="Y2693" s="31" t="e">
        <f t="shared" si="216"/>
        <v>#N/A</v>
      </c>
      <c r="Z2693" t="e">
        <f t="shared" si="217"/>
        <v>#N/A</v>
      </c>
    </row>
    <row r="2694" spans="14:26" hidden="1">
      <c r="N2694" s="2" t="e">
        <f>VLOOKUP($J2694,'Material category'!B:D,2,0)</f>
        <v>#N/A</v>
      </c>
      <c r="O2694" s="123" t="e">
        <f>VLOOKUP(E2694,'Billing Type Category'!A:C,3,0)*$L2694</f>
        <v>#N/A</v>
      </c>
      <c r="P2694" s="123" t="e">
        <f>VLOOKUP($J2694,'Material category'!B:F,5,FALSE)*O2694</f>
        <v>#N/A</v>
      </c>
      <c r="Q2694" s="123" t="e">
        <f t="shared" si="213"/>
        <v>#N/A</v>
      </c>
      <c r="R2694" s="6" t="e">
        <f>VLOOKUP(E2694,'Billing Type Category'!A:C,3,0)*M2694</f>
        <v>#N/A</v>
      </c>
      <c r="S2694" s="6" t="e">
        <f>VLOOKUP($J2694,'Material category'!B:F,4,FALSE)*O2694</f>
        <v>#N/A</v>
      </c>
      <c r="T2694" s="6" t="e">
        <f t="shared" si="214"/>
        <v>#N/A</v>
      </c>
      <c r="U2694" s="6" t="e">
        <f t="shared" si="215"/>
        <v>#N/A</v>
      </c>
      <c r="V2694" s="2" t="e">
        <f>VLOOKUP($J2694,'Material category'!B:D,3,0)</f>
        <v>#N/A</v>
      </c>
      <c r="W2694" s="2" t="e">
        <f>VLOOKUP(G2694,'Cust Category'!A:C,3,0)</f>
        <v>#N/A</v>
      </c>
      <c r="X2694" s="2" t="e">
        <f>VLOOKUP(G2694,'Cust Category'!A:C,2,0)</f>
        <v>#N/A</v>
      </c>
      <c r="Y2694" s="31" t="e">
        <f t="shared" si="216"/>
        <v>#N/A</v>
      </c>
      <c r="Z2694" t="e">
        <f t="shared" si="217"/>
        <v>#N/A</v>
      </c>
    </row>
    <row r="2695" spans="14:26" hidden="1">
      <c r="N2695" s="2" t="e">
        <f>VLOOKUP($J2695,'Material category'!B:D,2,0)</f>
        <v>#N/A</v>
      </c>
      <c r="O2695" s="123" t="e">
        <f>VLOOKUP(E2695,'Billing Type Category'!A:C,3,0)*$L2695</f>
        <v>#N/A</v>
      </c>
      <c r="P2695" s="123" t="e">
        <f>VLOOKUP($J2695,'Material category'!B:F,5,FALSE)*O2695</f>
        <v>#N/A</v>
      </c>
      <c r="Q2695" s="123" t="e">
        <f t="shared" si="213"/>
        <v>#N/A</v>
      </c>
      <c r="R2695" s="6" t="e">
        <f>VLOOKUP(E2695,'Billing Type Category'!A:C,3,0)*M2695</f>
        <v>#N/A</v>
      </c>
      <c r="S2695" s="6" t="e">
        <f>VLOOKUP($J2695,'Material category'!B:F,4,FALSE)*O2695</f>
        <v>#N/A</v>
      </c>
      <c r="T2695" s="6" t="e">
        <f t="shared" si="214"/>
        <v>#N/A</v>
      </c>
      <c r="U2695" s="6" t="e">
        <f t="shared" si="215"/>
        <v>#N/A</v>
      </c>
      <c r="V2695" s="2" t="e">
        <f>VLOOKUP($J2695,'Material category'!B:D,3,0)</f>
        <v>#N/A</v>
      </c>
      <c r="W2695" s="2" t="e">
        <f>VLOOKUP(G2695,'Cust Category'!A:C,3,0)</f>
        <v>#N/A</v>
      </c>
      <c r="X2695" s="2" t="e">
        <f>VLOOKUP(G2695,'Cust Category'!A:C,2,0)</f>
        <v>#N/A</v>
      </c>
      <c r="Y2695" s="31" t="e">
        <f t="shared" si="216"/>
        <v>#N/A</v>
      </c>
      <c r="Z2695" t="e">
        <f t="shared" si="217"/>
        <v>#N/A</v>
      </c>
    </row>
    <row r="2696" spans="14:26" hidden="1">
      <c r="N2696" s="2" t="e">
        <f>VLOOKUP($J2696,'Material category'!B:D,2,0)</f>
        <v>#N/A</v>
      </c>
      <c r="O2696" s="123" t="e">
        <f>VLOOKUP(E2696,'Billing Type Category'!A:C,3,0)*$L2696</f>
        <v>#N/A</v>
      </c>
      <c r="P2696" s="123" t="e">
        <f>VLOOKUP($J2696,'Material category'!B:F,5,FALSE)*O2696</f>
        <v>#N/A</v>
      </c>
      <c r="Q2696" s="123" t="e">
        <f t="shared" si="213"/>
        <v>#N/A</v>
      </c>
      <c r="R2696" s="6" t="e">
        <f>VLOOKUP(E2696,'Billing Type Category'!A:C,3,0)*M2696</f>
        <v>#N/A</v>
      </c>
      <c r="S2696" s="6" t="e">
        <f>VLOOKUP($J2696,'Material category'!B:F,4,FALSE)*O2696</f>
        <v>#N/A</v>
      </c>
      <c r="T2696" s="6" t="e">
        <f t="shared" si="214"/>
        <v>#N/A</v>
      </c>
      <c r="U2696" s="6" t="e">
        <f t="shared" si="215"/>
        <v>#N/A</v>
      </c>
      <c r="V2696" s="2" t="e">
        <f>VLOOKUP($J2696,'Material category'!B:D,3,0)</f>
        <v>#N/A</v>
      </c>
      <c r="W2696" s="2" t="e">
        <f>VLOOKUP(G2696,'Cust Category'!A:C,3,0)</f>
        <v>#N/A</v>
      </c>
      <c r="X2696" s="2" t="e">
        <f>VLOOKUP(G2696,'Cust Category'!A:C,2,0)</f>
        <v>#N/A</v>
      </c>
      <c r="Y2696" s="31" t="e">
        <f t="shared" si="216"/>
        <v>#N/A</v>
      </c>
      <c r="Z2696" t="e">
        <f t="shared" si="217"/>
        <v>#N/A</v>
      </c>
    </row>
    <row r="2697" spans="14:26" hidden="1">
      <c r="N2697" s="2" t="e">
        <f>VLOOKUP($J2697,'Material category'!B:D,2,0)</f>
        <v>#N/A</v>
      </c>
      <c r="O2697" s="123" t="e">
        <f>VLOOKUP(E2697,'Billing Type Category'!A:C,3,0)*$L2697</f>
        <v>#N/A</v>
      </c>
      <c r="P2697" s="123" t="e">
        <f>VLOOKUP($J2697,'Material category'!B:F,5,FALSE)*O2697</f>
        <v>#N/A</v>
      </c>
      <c r="Q2697" s="123" t="e">
        <f t="shared" si="213"/>
        <v>#N/A</v>
      </c>
      <c r="R2697" s="6" t="e">
        <f>VLOOKUP(E2697,'Billing Type Category'!A:C,3,0)*M2697</f>
        <v>#N/A</v>
      </c>
      <c r="S2697" s="6" t="e">
        <f>VLOOKUP($J2697,'Material category'!B:F,4,FALSE)*O2697</f>
        <v>#N/A</v>
      </c>
      <c r="T2697" s="6" t="e">
        <f t="shared" si="214"/>
        <v>#N/A</v>
      </c>
      <c r="U2697" s="6" t="e">
        <f t="shared" si="215"/>
        <v>#N/A</v>
      </c>
      <c r="V2697" s="2" t="e">
        <f>VLOOKUP($J2697,'Material category'!B:D,3,0)</f>
        <v>#N/A</v>
      </c>
      <c r="W2697" s="2" t="e">
        <f>VLOOKUP(G2697,'Cust Category'!A:C,3,0)</f>
        <v>#N/A</v>
      </c>
      <c r="X2697" s="2" t="e">
        <f>VLOOKUP(G2697,'Cust Category'!A:C,2,0)</f>
        <v>#N/A</v>
      </c>
      <c r="Y2697" s="31" t="e">
        <f t="shared" si="216"/>
        <v>#N/A</v>
      </c>
      <c r="Z2697" t="e">
        <f t="shared" si="217"/>
        <v>#N/A</v>
      </c>
    </row>
    <row r="2698" spans="14:26" hidden="1">
      <c r="N2698" s="2" t="e">
        <f>VLOOKUP($J2698,'Material category'!B:D,2,0)</f>
        <v>#N/A</v>
      </c>
      <c r="O2698" s="123" t="e">
        <f>VLOOKUP(E2698,'Billing Type Category'!A:C,3,0)*$L2698</f>
        <v>#N/A</v>
      </c>
      <c r="P2698" s="123" t="e">
        <f>VLOOKUP($J2698,'Material category'!B:F,5,FALSE)*O2698</f>
        <v>#N/A</v>
      </c>
      <c r="Q2698" s="123" t="e">
        <f t="shared" si="213"/>
        <v>#N/A</v>
      </c>
      <c r="R2698" s="6" t="e">
        <f>VLOOKUP(E2698,'Billing Type Category'!A:C,3,0)*M2698</f>
        <v>#N/A</v>
      </c>
      <c r="S2698" s="6" t="e">
        <f>VLOOKUP($J2698,'Material category'!B:F,4,FALSE)*O2698</f>
        <v>#N/A</v>
      </c>
      <c r="T2698" s="6" t="e">
        <f t="shared" si="214"/>
        <v>#N/A</v>
      </c>
      <c r="U2698" s="6" t="e">
        <f t="shared" si="215"/>
        <v>#N/A</v>
      </c>
      <c r="V2698" s="2" t="e">
        <f>VLOOKUP($J2698,'Material category'!B:D,3,0)</f>
        <v>#N/A</v>
      </c>
      <c r="W2698" s="2" t="e">
        <f>VLOOKUP(G2698,'Cust Category'!A:C,3,0)</f>
        <v>#N/A</v>
      </c>
      <c r="X2698" s="2" t="e">
        <f>VLOOKUP(G2698,'Cust Category'!A:C,2,0)</f>
        <v>#N/A</v>
      </c>
      <c r="Y2698" s="31" t="e">
        <f t="shared" si="216"/>
        <v>#N/A</v>
      </c>
      <c r="Z2698" t="e">
        <f t="shared" si="217"/>
        <v>#N/A</v>
      </c>
    </row>
    <row r="2699" spans="14:26" hidden="1">
      <c r="N2699" s="2" t="e">
        <f>VLOOKUP($J2699,'Material category'!B:D,2,0)</f>
        <v>#N/A</v>
      </c>
      <c r="O2699" s="123" t="e">
        <f>VLOOKUP(E2699,'Billing Type Category'!A:C,3,0)*$L2699</f>
        <v>#N/A</v>
      </c>
      <c r="P2699" s="123" t="e">
        <f>VLOOKUP($J2699,'Material category'!B:F,5,FALSE)*O2699</f>
        <v>#N/A</v>
      </c>
      <c r="Q2699" s="123" t="e">
        <f t="shared" si="213"/>
        <v>#N/A</v>
      </c>
      <c r="R2699" s="6" t="e">
        <f>VLOOKUP(E2699,'Billing Type Category'!A:C,3,0)*M2699</f>
        <v>#N/A</v>
      </c>
      <c r="S2699" s="6" t="e">
        <f>VLOOKUP($J2699,'Material category'!B:F,4,FALSE)*O2699</f>
        <v>#N/A</v>
      </c>
      <c r="T2699" s="6" t="e">
        <f t="shared" si="214"/>
        <v>#N/A</v>
      </c>
      <c r="U2699" s="6" t="e">
        <f t="shared" si="215"/>
        <v>#N/A</v>
      </c>
      <c r="V2699" s="2" t="e">
        <f>VLOOKUP($J2699,'Material category'!B:D,3,0)</f>
        <v>#N/A</v>
      </c>
      <c r="W2699" s="2" t="e">
        <f>VLOOKUP(G2699,'Cust Category'!A:C,3,0)</f>
        <v>#N/A</v>
      </c>
      <c r="X2699" s="2" t="e">
        <f>VLOOKUP(G2699,'Cust Category'!A:C,2,0)</f>
        <v>#N/A</v>
      </c>
      <c r="Y2699" s="31" t="e">
        <f t="shared" si="216"/>
        <v>#N/A</v>
      </c>
      <c r="Z2699" t="e">
        <f t="shared" si="217"/>
        <v>#N/A</v>
      </c>
    </row>
    <row r="2700" spans="14:26" hidden="1">
      <c r="N2700" s="2" t="e">
        <f>VLOOKUP($J2700,'Material category'!B:D,2,0)</f>
        <v>#N/A</v>
      </c>
      <c r="O2700" s="123" t="e">
        <f>VLOOKUP(E2700,'Billing Type Category'!A:C,3,0)*$L2700</f>
        <v>#N/A</v>
      </c>
      <c r="P2700" s="123" t="e">
        <f>VLOOKUP($J2700,'Material category'!B:F,5,FALSE)*O2700</f>
        <v>#N/A</v>
      </c>
      <c r="Q2700" s="123" t="e">
        <f t="shared" si="213"/>
        <v>#N/A</v>
      </c>
      <c r="R2700" s="6" t="e">
        <f>VLOOKUP(E2700,'Billing Type Category'!A:C,3,0)*M2700</f>
        <v>#N/A</v>
      </c>
      <c r="S2700" s="6" t="e">
        <f>VLOOKUP($J2700,'Material category'!B:F,4,FALSE)*O2700</f>
        <v>#N/A</v>
      </c>
      <c r="T2700" s="6" t="e">
        <f t="shared" si="214"/>
        <v>#N/A</v>
      </c>
      <c r="U2700" s="6" t="e">
        <f t="shared" si="215"/>
        <v>#N/A</v>
      </c>
      <c r="V2700" s="2" t="e">
        <f>VLOOKUP($J2700,'Material category'!B:D,3,0)</f>
        <v>#N/A</v>
      </c>
      <c r="W2700" s="2" t="e">
        <f>VLOOKUP(G2700,'Cust Category'!A:C,3,0)</f>
        <v>#N/A</v>
      </c>
      <c r="X2700" s="2" t="e">
        <f>VLOOKUP(G2700,'Cust Category'!A:C,2,0)</f>
        <v>#N/A</v>
      </c>
      <c r="Y2700" s="31" t="e">
        <f t="shared" si="216"/>
        <v>#N/A</v>
      </c>
      <c r="Z2700" t="e">
        <f t="shared" si="217"/>
        <v>#N/A</v>
      </c>
    </row>
    <row r="2701" spans="14:26" hidden="1">
      <c r="N2701" s="2" t="e">
        <f>VLOOKUP($J2701,'Material category'!B:D,2,0)</f>
        <v>#N/A</v>
      </c>
      <c r="O2701" s="123" t="e">
        <f>VLOOKUP(E2701,'Billing Type Category'!A:C,3,0)*$L2701</f>
        <v>#N/A</v>
      </c>
      <c r="P2701" s="123" t="e">
        <f>VLOOKUP($J2701,'Material category'!B:F,5,FALSE)*O2701</f>
        <v>#N/A</v>
      </c>
      <c r="Q2701" s="123" t="e">
        <f t="shared" si="213"/>
        <v>#N/A</v>
      </c>
      <c r="R2701" s="6" t="e">
        <f>VLOOKUP(E2701,'Billing Type Category'!A:C,3,0)*M2701</f>
        <v>#N/A</v>
      </c>
      <c r="S2701" s="6" t="e">
        <f>VLOOKUP($J2701,'Material category'!B:F,4,FALSE)*O2701</f>
        <v>#N/A</v>
      </c>
      <c r="T2701" s="6" t="e">
        <f t="shared" si="214"/>
        <v>#N/A</v>
      </c>
      <c r="U2701" s="6" t="e">
        <f t="shared" si="215"/>
        <v>#N/A</v>
      </c>
      <c r="V2701" s="2" t="e">
        <f>VLOOKUP($J2701,'Material category'!B:D,3,0)</f>
        <v>#N/A</v>
      </c>
      <c r="W2701" s="2" t="e">
        <f>VLOOKUP(G2701,'Cust Category'!A:C,3,0)</f>
        <v>#N/A</v>
      </c>
      <c r="X2701" s="2" t="e">
        <f>VLOOKUP(G2701,'Cust Category'!A:C,2,0)</f>
        <v>#N/A</v>
      </c>
      <c r="Y2701" s="31" t="e">
        <f t="shared" si="216"/>
        <v>#N/A</v>
      </c>
      <c r="Z2701" t="e">
        <f t="shared" si="217"/>
        <v>#N/A</v>
      </c>
    </row>
    <row r="2702" spans="14:26" hidden="1">
      <c r="N2702" s="2" t="e">
        <f>VLOOKUP($J2702,'Material category'!B:D,2,0)</f>
        <v>#N/A</v>
      </c>
      <c r="O2702" s="123" t="e">
        <f>VLOOKUP(E2702,'Billing Type Category'!A:C,3,0)*$L2702</f>
        <v>#N/A</v>
      </c>
      <c r="P2702" s="123" t="e">
        <f>VLOOKUP($J2702,'Material category'!B:F,5,FALSE)*O2702</f>
        <v>#N/A</v>
      </c>
      <c r="Q2702" s="123" t="e">
        <f t="shared" si="213"/>
        <v>#N/A</v>
      </c>
      <c r="R2702" s="6" t="e">
        <f>VLOOKUP(E2702,'Billing Type Category'!A:C,3,0)*M2702</f>
        <v>#N/A</v>
      </c>
      <c r="S2702" s="6" t="e">
        <f>VLOOKUP($J2702,'Material category'!B:F,4,FALSE)*O2702</f>
        <v>#N/A</v>
      </c>
      <c r="T2702" s="6" t="e">
        <f t="shared" si="214"/>
        <v>#N/A</v>
      </c>
      <c r="U2702" s="6" t="e">
        <f t="shared" si="215"/>
        <v>#N/A</v>
      </c>
      <c r="V2702" s="2" t="e">
        <f>VLOOKUP($J2702,'Material category'!B:D,3,0)</f>
        <v>#N/A</v>
      </c>
      <c r="W2702" s="2" t="e">
        <f>VLOOKUP(G2702,'Cust Category'!A:C,3,0)</f>
        <v>#N/A</v>
      </c>
      <c r="X2702" s="2" t="e">
        <f>VLOOKUP(G2702,'Cust Category'!A:C,2,0)</f>
        <v>#N/A</v>
      </c>
      <c r="Y2702" s="31" t="e">
        <f t="shared" si="216"/>
        <v>#N/A</v>
      </c>
      <c r="Z2702" t="e">
        <f t="shared" si="217"/>
        <v>#N/A</v>
      </c>
    </row>
    <row r="2703" spans="14:26" hidden="1">
      <c r="N2703" s="2" t="e">
        <f>VLOOKUP($J2703,'Material category'!B:D,2,0)</f>
        <v>#N/A</v>
      </c>
      <c r="O2703" s="123" t="e">
        <f>VLOOKUP(E2703,'Billing Type Category'!A:C,3,0)*$L2703</f>
        <v>#N/A</v>
      </c>
      <c r="P2703" s="123" t="e">
        <f>VLOOKUP($J2703,'Material category'!B:F,5,FALSE)*O2703</f>
        <v>#N/A</v>
      </c>
      <c r="Q2703" s="123" t="e">
        <f t="shared" si="213"/>
        <v>#N/A</v>
      </c>
      <c r="R2703" s="6" t="e">
        <f>VLOOKUP(E2703,'Billing Type Category'!A:C,3,0)*M2703</f>
        <v>#N/A</v>
      </c>
      <c r="S2703" s="6" t="e">
        <f>VLOOKUP($J2703,'Material category'!B:F,4,FALSE)*O2703</f>
        <v>#N/A</v>
      </c>
      <c r="T2703" s="6" t="e">
        <f t="shared" si="214"/>
        <v>#N/A</v>
      </c>
      <c r="U2703" s="6" t="e">
        <f t="shared" si="215"/>
        <v>#N/A</v>
      </c>
      <c r="V2703" s="2" t="e">
        <f>VLOOKUP($J2703,'Material category'!B:D,3,0)</f>
        <v>#N/A</v>
      </c>
      <c r="W2703" s="2" t="e">
        <f>VLOOKUP(G2703,'Cust Category'!A:C,3,0)</f>
        <v>#N/A</v>
      </c>
      <c r="X2703" s="2" t="e">
        <f>VLOOKUP(G2703,'Cust Category'!A:C,2,0)</f>
        <v>#N/A</v>
      </c>
      <c r="Y2703" s="31" t="e">
        <f t="shared" si="216"/>
        <v>#N/A</v>
      </c>
      <c r="Z2703" t="e">
        <f t="shared" si="217"/>
        <v>#N/A</v>
      </c>
    </row>
    <row r="2704" spans="14:26" hidden="1">
      <c r="N2704" s="2" t="e">
        <f>VLOOKUP($J2704,'Material category'!B:D,2,0)</f>
        <v>#N/A</v>
      </c>
      <c r="O2704" s="123" t="e">
        <f>VLOOKUP(E2704,'Billing Type Category'!A:C,3,0)*$L2704</f>
        <v>#N/A</v>
      </c>
      <c r="P2704" s="123" t="e">
        <f>VLOOKUP($J2704,'Material category'!B:F,5,FALSE)*O2704</f>
        <v>#N/A</v>
      </c>
      <c r="Q2704" s="123" t="e">
        <f t="shared" si="213"/>
        <v>#N/A</v>
      </c>
      <c r="R2704" s="6" t="e">
        <f>VLOOKUP(E2704,'Billing Type Category'!A:C,3,0)*M2704</f>
        <v>#N/A</v>
      </c>
      <c r="S2704" s="6" t="e">
        <f>VLOOKUP($J2704,'Material category'!B:F,4,FALSE)*O2704</f>
        <v>#N/A</v>
      </c>
      <c r="T2704" s="6" t="e">
        <f t="shared" si="214"/>
        <v>#N/A</v>
      </c>
      <c r="U2704" s="6" t="e">
        <f t="shared" si="215"/>
        <v>#N/A</v>
      </c>
      <c r="V2704" s="2" t="e">
        <f>VLOOKUP($J2704,'Material category'!B:D,3,0)</f>
        <v>#N/A</v>
      </c>
      <c r="W2704" s="2" t="e">
        <f>VLOOKUP(G2704,'Cust Category'!A:C,3,0)</f>
        <v>#N/A</v>
      </c>
      <c r="X2704" s="2" t="e">
        <f>VLOOKUP(G2704,'Cust Category'!A:C,2,0)</f>
        <v>#N/A</v>
      </c>
      <c r="Y2704" s="31" t="e">
        <f t="shared" si="216"/>
        <v>#N/A</v>
      </c>
      <c r="Z2704" t="e">
        <f t="shared" si="217"/>
        <v>#N/A</v>
      </c>
    </row>
    <row r="2705" spans="14:26" hidden="1">
      <c r="N2705" s="2" t="e">
        <f>VLOOKUP($J2705,'Material category'!B:D,2,0)</f>
        <v>#N/A</v>
      </c>
      <c r="O2705" s="123" t="e">
        <f>VLOOKUP(E2705,'Billing Type Category'!A:C,3,0)*$L2705</f>
        <v>#N/A</v>
      </c>
      <c r="P2705" s="123" t="e">
        <f>VLOOKUP($J2705,'Material category'!B:F,5,FALSE)*O2705</f>
        <v>#N/A</v>
      </c>
      <c r="Q2705" s="123" t="e">
        <f t="shared" si="213"/>
        <v>#N/A</v>
      </c>
      <c r="R2705" s="6" t="e">
        <f>VLOOKUP(E2705,'Billing Type Category'!A:C,3,0)*M2705</f>
        <v>#N/A</v>
      </c>
      <c r="S2705" s="6" t="e">
        <f>VLOOKUP($J2705,'Material category'!B:F,4,FALSE)*O2705</f>
        <v>#N/A</v>
      </c>
      <c r="T2705" s="6" t="e">
        <f t="shared" si="214"/>
        <v>#N/A</v>
      </c>
      <c r="U2705" s="6" t="e">
        <f t="shared" si="215"/>
        <v>#N/A</v>
      </c>
      <c r="V2705" s="2" t="e">
        <f>VLOOKUP($J2705,'Material category'!B:D,3,0)</f>
        <v>#N/A</v>
      </c>
      <c r="W2705" s="2" t="e">
        <f>VLOOKUP(G2705,'Cust Category'!A:C,3,0)</f>
        <v>#N/A</v>
      </c>
      <c r="X2705" s="2" t="e">
        <f>VLOOKUP(G2705,'Cust Category'!A:C,2,0)</f>
        <v>#N/A</v>
      </c>
      <c r="Y2705" s="31" t="e">
        <f t="shared" si="216"/>
        <v>#N/A</v>
      </c>
      <c r="Z2705" t="e">
        <f t="shared" si="217"/>
        <v>#N/A</v>
      </c>
    </row>
    <row r="2706" spans="14:26" hidden="1">
      <c r="N2706" s="2" t="e">
        <f>VLOOKUP($J2706,'Material category'!B:D,2,0)</f>
        <v>#N/A</v>
      </c>
      <c r="O2706" s="123" t="e">
        <f>VLOOKUP(E2706,'Billing Type Category'!A:C,3,0)*$L2706</f>
        <v>#N/A</v>
      </c>
      <c r="P2706" s="123" t="e">
        <f>VLOOKUP($J2706,'Material category'!B:F,5,FALSE)*O2706</f>
        <v>#N/A</v>
      </c>
      <c r="Q2706" s="123" t="e">
        <f t="shared" si="213"/>
        <v>#N/A</v>
      </c>
      <c r="R2706" s="6" t="e">
        <f>VLOOKUP(E2706,'Billing Type Category'!A:C,3,0)*M2706</f>
        <v>#N/A</v>
      </c>
      <c r="S2706" s="6" t="e">
        <f>VLOOKUP($J2706,'Material category'!B:F,4,FALSE)*O2706</f>
        <v>#N/A</v>
      </c>
      <c r="T2706" s="6" t="e">
        <f t="shared" si="214"/>
        <v>#N/A</v>
      </c>
      <c r="U2706" s="6" t="e">
        <f t="shared" si="215"/>
        <v>#N/A</v>
      </c>
      <c r="V2706" s="2" t="e">
        <f>VLOOKUP($J2706,'Material category'!B:D,3,0)</f>
        <v>#N/A</v>
      </c>
      <c r="W2706" s="2" t="e">
        <f>VLOOKUP(G2706,'Cust Category'!A:C,3,0)</f>
        <v>#N/A</v>
      </c>
      <c r="X2706" s="2" t="e">
        <f>VLOOKUP(G2706,'Cust Category'!A:C,2,0)</f>
        <v>#N/A</v>
      </c>
      <c r="Y2706" s="31" t="e">
        <f t="shared" si="216"/>
        <v>#N/A</v>
      </c>
      <c r="Z2706" t="e">
        <f t="shared" si="217"/>
        <v>#N/A</v>
      </c>
    </row>
    <row r="2707" spans="14:26" hidden="1">
      <c r="N2707" s="2" t="e">
        <f>VLOOKUP($J2707,'Material category'!B:D,2,0)</f>
        <v>#N/A</v>
      </c>
      <c r="O2707" s="123" t="e">
        <f>VLOOKUP(E2707,'Billing Type Category'!A:C,3,0)*$L2707</f>
        <v>#N/A</v>
      </c>
      <c r="P2707" s="123" t="e">
        <f>VLOOKUP($J2707,'Material category'!B:F,5,FALSE)*O2707</f>
        <v>#N/A</v>
      </c>
      <c r="Q2707" s="123" t="e">
        <f t="shared" si="213"/>
        <v>#N/A</v>
      </c>
      <c r="R2707" s="6" t="e">
        <f>VLOOKUP(E2707,'Billing Type Category'!A:C,3,0)*M2707</f>
        <v>#N/A</v>
      </c>
      <c r="S2707" s="6" t="e">
        <f>VLOOKUP($J2707,'Material category'!B:F,4,FALSE)*O2707</f>
        <v>#N/A</v>
      </c>
      <c r="T2707" s="6" t="e">
        <f t="shared" si="214"/>
        <v>#N/A</v>
      </c>
      <c r="U2707" s="6" t="e">
        <f t="shared" si="215"/>
        <v>#N/A</v>
      </c>
      <c r="V2707" s="2" t="e">
        <f>VLOOKUP($J2707,'Material category'!B:D,3,0)</f>
        <v>#N/A</v>
      </c>
      <c r="W2707" s="2" t="e">
        <f>VLOOKUP(G2707,'Cust Category'!A:C,3,0)</f>
        <v>#N/A</v>
      </c>
      <c r="X2707" s="2" t="e">
        <f>VLOOKUP(G2707,'Cust Category'!A:C,2,0)</f>
        <v>#N/A</v>
      </c>
      <c r="Y2707" s="31" t="e">
        <f t="shared" si="216"/>
        <v>#N/A</v>
      </c>
      <c r="Z2707" t="e">
        <f t="shared" si="217"/>
        <v>#N/A</v>
      </c>
    </row>
    <row r="2708" spans="14:26" hidden="1">
      <c r="N2708" s="2" t="e">
        <f>VLOOKUP($J2708,'Material category'!B:D,2,0)</f>
        <v>#N/A</v>
      </c>
      <c r="O2708" s="123" t="e">
        <f>VLOOKUP(E2708,'Billing Type Category'!A:C,3,0)*$L2708</f>
        <v>#N/A</v>
      </c>
      <c r="P2708" s="123" t="e">
        <f>VLOOKUP($J2708,'Material category'!B:F,5,FALSE)*O2708</f>
        <v>#N/A</v>
      </c>
      <c r="Q2708" s="123" t="e">
        <f t="shared" si="213"/>
        <v>#N/A</v>
      </c>
      <c r="R2708" s="6" t="e">
        <f>VLOOKUP(E2708,'Billing Type Category'!A:C,3,0)*M2708</f>
        <v>#N/A</v>
      </c>
      <c r="S2708" s="6" t="e">
        <f>VLOOKUP($J2708,'Material category'!B:F,4,FALSE)*O2708</f>
        <v>#N/A</v>
      </c>
      <c r="T2708" s="6" t="e">
        <f t="shared" si="214"/>
        <v>#N/A</v>
      </c>
      <c r="U2708" s="6" t="e">
        <f t="shared" si="215"/>
        <v>#N/A</v>
      </c>
      <c r="V2708" s="2" t="e">
        <f>VLOOKUP($J2708,'Material category'!B:D,3,0)</f>
        <v>#N/A</v>
      </c>
      <c r="W2708" s="2" t="e">
        <f>VLOOKUP(G2708,'Cust Category'!A:C,3,0)</f>
        <v>#N/A</v>
      </c>
      <c r="X2708" s="2" t="e">
        <f>VLOOKUP(G2708,'Cust Category'!A:C,2,0)</f>
        <v>#N/A</v>
      </c>
      <c r="Y2708" s="31" t="e">
        <f t="shared" si="216"/>
        <v>#N/A</v>
      </c>
      <c r="Z2708" t="e">
        <f t="shared" si="217"/>
        <v>#N/A</v>
      </c>
    </row>
    <row r="2709" spans="14:26" hidden="1">
      <c r="N2709" s="2" t="e">
        <f>VLOOKUP($J2709,'Material category'!B:D,2,0)</f>
        <v>#N/A</v>
      </c>
      <c r="O2709" s="123" t="e">
        <f>VLOOKUP(E2709,'Billing Type Category'!A:C,3,0)*$L2709</f>
        <v>#N/A</v>
      </c>
      <c r="P2709" s="123" t="e">
        <f>VLOOKUP($J2709,'Material category'!B:F,5,FALSE)*O2709</f>
        <v>#N/A</v>
      </c>
      <c r="Q2709" s="123" t="e">
        <f t="shared" si="213"/>
        <v>#N/A</v>
      </c>
      <c r="R2709" s="6" t="e">
        <f>VLOOKUP(E2709,'Billing Type Category'!A:C,3,0)*M2709</f>
        <v>#N/A</v>
      </c>
      <c r="S2709" s="6" t="e">
        <f>VLOOKUP($J2709,'Material category'!B:F,4,FALSE)*O2709</f>
        <v>#N/A</v>
      </c>
      <c r="T2709" s="6" t="e">
        <f t="shared" si="214"/>
        <v>#N/A</v>
      </c>
      <c r="U2709" s="6" t="e">
        <f t="shared" si="215"/>
        <v>#N/A</v>
      </c>
      <c r="V2709" s="2" t="e">
        <f>VLOOKUP($J2709,'Material category'!B:D,3,0)</f>
        <v>#N/A</v>
      </c>
      <c r="W2709" s="2" t="e">
        <f>VLOOKUP(G2709,'Cust Category'!A:C,3,0)</f>
        <v>#N/A</v>
      </c>
      <c r="X2709" s="2" t="e">
        <f>VLOOKUP(G2709,'Cust Category'!A:C,2,0)</f>
        <v>#N/A</v>
      </c>
      <c r="Y2709" s="31" t="e">
        <f t="shared" si="216"/>
        <v>#N/A</v>
      </c>
      <c r="Z2709" t="e">
        <f t="shared" si="217"/>
        <v>#N/A</v>
      </c>
    </row>
    <row r="2710" spans="14:26" hidden="1">
      <c r="N2710" s="2" t="e">
        <f>VLOOKUP($J2710,'Material category'!B:D,2,0)</f>
        <v>#N/A</v>
      </c>
      <c r="O2710" s="123" t="e">
        <f>VLOOKUP(E2710,'Billing Type Category'!A:C,3,0)*$L2710</f>
        <v>#N/A</v>
      </c>
      <c r="P2710" s="123" t="e">
        <f>VLOOKUP($J2710,'Material category'!B:F,5,FALSE)*O2710</f>
        <v>#N/A</v>
      </c>
      <c r="Q2710" s="123" t="e">
        <f t="shared" si="213"/>
        <v>#N/A</v>
      </c>
      <c r="R2710" s="6" t="e">
        <f>VLOOKUP(E2710,'Billing Type Category'!A:C,3,0)*M2710</f>
        <v>#N/A</v>
      </c>
      <c r="S2710" s="6" t="e">
        <f>VLOOKUP($J2710,'Material category'!B:F,4,FALSE)*O2710</f>
        <v>#N/A</v>
      </c>
      <c r="T2710" s="6" t="e">
        <f t="shared" si="214"/>
        <v>#N/A</v>
      </c>
      <c r="U2710" s="6" t="e">
        <f t="shared" si="215"/>
        <v>#N/A</v>
      </c>
      <c r="V2710" s="2" t="e">
        <f>VLOOKUP($J2710,'Material category'!B:D,3,0)</f>
        <v>#N/A</v>
      </c>
      <c r="W2710" s="2" t="e">
        <f>VLOOKUP(G2710,'Cust Category'!A:C,3,0)</f>
        <v>#N/A</v>
      </c>
      <c r="X2710" s="2" t="e">
        <f>VLOOKUP(G2710,'Cust Category'!A:C,2,0)</f>
        <v>#N/A</v>
      </c>
      <c r="Y2710" s="31" t="e">
        <f t="shared" si="216"/>
        <v>#N/A</v>
      </c>
      <c r="Z2710" t="e">
        <f t="shared" si="217"/>
        <v>#N/A</v>
      </c>
    </row>
    <row r="2711" spans="14:26" hidden="1">
      <c r="N2711" s="2" t="e">
        <f>VLOOKUP($J2711,'Material category'!B:D,2,0)</f>
        <v>#N/A</v>
      </c>
      <c r="O2711" s="123" t="e">
        <f>VLOOKUP(E2711,'Billing Type Category'!A:C,3,0)*$L2711</f>
        <v>#N/A</v>
      </c>
      <c r="P2711" s="123" t="e">
        <f>VLOOKUP($J2711,'Material category'!B:F,5,FALSE)*O2711</f>
        <v>#N/A</v>
      </c>
      <c r="Q2711" s="123" t="e">
        <f t="shared" ref="Q2711:Q2774" si="218">P2711-R2711</f>
        <v>#N/A</v>
      </c>
      <c r="R2711" s="6" t="e">
        <f>VLOOKUP(E2711,'Billing Type Category'!A:C,3,0)*M2711</f>
        <v>#N/A</v>
      </c>
      <c r="S2711" s="6" t="e">
        <f>VLOOKUP($J2711,'Material category'!B:F,4,FALSE)*O2711</f>
        <v>#N/A</v>
      </c>
      <c r="T2711" s="6" t="e">
        <f t="shared" ref="T2711:T2774" si="219">S2711*7/107</f>
        <v>#N/A</v>
      </c>
      <c r="U2711" s="6" t="e">
        <f t="shared" ref="U2711:U2774" si="220">R2711+T2711</f>
        <v>#N/A</v>
      </c>
      <c r="V2711" s="2" t="e">
        <f>VLOOKUP($J2711,'Material category'!B:D,3,0)</f>
        <v>#N/A</v>
      </c>
      <c r="W2711" s="2" t="e">
        <f>VLOOKUP(G2711,'Cust Category'!A:C,3,0)</f>
        <v>#N/A</v>
      </c>
      <c r="X2711" s="2" t="e">
        <f>VLOOKUP(G2711,'Cust Category'!A:C,2,0)</f>
        <v>#N/A</v>
      </c>
      <c r="Y2711" s="31" t="e">
        <f t="shared" ref="Y2711:Y2774" si="221">P2711/O2711</f>
        <v>#N/A</v>
      </c>
      <c r="Z2711" t="e">
        <f t="shared" ref="Z2711:Z2774" si="222">S2711/O2711</f>
        <v>#N/A</v>
      </c>
    </row>
    <row r="2712" spans="14:26" hidden="1">
      <c r="N2712" s="2" t="e">
        <f>VLOOKUP($J2712,'Material category'!B:D,2,0)</f>
        <v>#N/A</v>
      </c>
      <c r="O2712" s="123" t="e">
        <f>VLOOKUP(E2712,'Billing Type Category'!A:C,3,0)*$L2712</f>
        <v>#N/A</v>
      </c>
      <c r="P2712" s="123" t="e">
        <f>VLOOKUP($J2712,'Material category'!B:F,5,FALSE)*O2712</f>
        <v>#N/A</v>
      </c>
      <c r="Q2712" s="123" t="e">
        <f t="shared" si="218"/>
        <v>#N/A</v>
      </c>
      <c r="R2712" s="6" t="e">
        <f>VLOOKUP(E2712,'Billing Type Category'!A:C,3,0)*M2712</f>
        <v>#N/A</v>
      </c>
      <c r="S2712" s="6" t="e">
        <f>VLOOKUP($J2712,'Material category'!B:F,4,FALSE)*O2712</f>
        <v>#N/A</v>
      </c>
      <c r="T2712" s="6" t="e">
        <f t="shared" si="219"/>
        <v>#N/A</v>
      </c>
      <c r="U2712" s="6" t="e">
        <f t="shared" si="220"/>
        <v>#N/A</v>
      </c>
      <c r="V2712" s="2" t="e">
        <f>VLOOKUP($J2712,'Material category'!B:D,3,0)</f>
        <v>#N/A</v>
      </c>
      <c r="W2712" s="2" t="e">
        <f>VLOOKUP(G2712,'Cust Category'!A:C,3,0)</f>
        <v>#N/A</v>
      </c>
      <c r="X2712" s="2" t="e">
        <f>VLOOKUP(G2712,'Cust Category'!A:C,2,0)</f>
        <v>#N/A</v>
      </c>
      <c r="Y2712" s="31" t="e">
        <f t="shared" si="221"/>
        <v>#N/A</v>
      </c>
      <c r="Z2712" t="e">
        <f t="shared" si="222"/>
        <v>#N/A</v>
      </c>
    </row>
    <row r="2713" spans="14:26" hidden="1">
      <c r="N2713" s="2" t="e">
        <f>VLOOKUP($J2713,'Material category'!B:D,2,0)</f>
        <v>#N/A</v>
      </c>
      <c r="O2713" s="123" t="e">
        <f>VLOOKUP(E2713,'Billing Type Category'!A:C,3,0)*$L2713</f>
        <v>#N/A</v>
      </c>
      <c r="P2713" s="123" t="e">
        <f>VLOOKUP($J2713,'Material category'!B:F,5,FALSE)*O2713</f>
        <v>#N/A</v>
      </c>
      <c r="Q2713" s="123" t="e">
        <f t="shared" si="218"/>
        <v>#N/A</v>
      </c>
      <c r="R2713" s="6" t="e">
        <f>VLOOKUP(E2713,'Billing Type Category'!A:C,3,0)*M2713</f>
        <v>#N/A</v>
      </c>
      <c r="S2713" s="6" t="e">
        <f>VLOOKUP($J2713,'Material category'!B:F,4,FALSE)*O2713</f>
        <v>#N/A</v>
      </c>
      <c r="T2713" s="6" t="e">
        <f t="shared" si="219"/>
        <v>#N/A</v>
      </c>
      <c r="U2713" s="6" t="e">
        <f t="shared" si="220"/>
        <v>#N/A</v>
      </c>
      <c r="V2713" s="2" t="e">
        <f>VLOOKUP($J2713,'Material category'!B:D,3,0)</f>
        <v>#N/A</v>
      </c>
      <c r="W2713" s="2" t="e">
        <f>VLOOKUP(G2713,'Cust Category'!A:C,3,0)</f>
        <v>#N/A</v>
      </c>
      <c r="X2713" s="2" t="e">
        <f>VLOOKUP(G2713,'Cust Category'!A:C,2,0)</f>
        <v>#N/A</v>
      </c>
      <c r="Y2713" s="31" t="e">
        <f t="shared" si="221"/>
        <v>#N/A</v>
      </c>
      <c r="Z2713" t="e">
        <f t="shared" si="222"/>
        <v>#N/A</v>
      </c>
    </row>
    <row r="2714" spans="14:26" hidden="1">
      <c r="N2714" s="2" t="e">
        <f>VLOOKUP($J2714,'Material category'!B:D,2,0)</f>
        <v>#N/A</v>
      </c>
      <c r="O2714" s="123" t="e">
        <f>VLOOKUP(E2714,'Billing Type Category'!A:C,3,0)*$L2714</f>
        <v>#N/A</v>
      </c>
      <c r="P2714" s="123" t="e">
        <f>VLOOKUP($J2714,'Material category'!B:F,5,FALSE)*O2714</f>
        <v>#N/A</v>
      </c>
      <c r="Q2714" s="123" t="e">
        <f t="shared" si="218"/>
        <v>#N/A</v>
      </c>
      <c r="R2714" s="6" t="e">
        <f>VLOOKUP(E2714,'Billing Type Category'!A:C,3,0)*M2714</f>
        <v>#N/A</v>
      </c>
      <c r="S2714" s="6" t="e">
        <f>VLOOKUP($J2714,'Material category'!B:F,4,FALSE)*O2714</f>
        <v>#N/A</v>
      </c>
      <c r="T2714" s="6" t="e">
        <f t="shared" si="219"/>
        <v>#N/A</v>
      </c>
      <c r="U2714" s="6" t="e">
        <f t="shared" si="220"/>
        <v>#N/A</v>
      </c>
      <c r="V2714" s="2" t="e">
        <f>VLOOKUP($J2714,'Material category'!B:D,3,0)</f>
        <v>#N/A</v>
      </c>
      <c r="W2714" s="2" t="e">
        <f>VLOOKUP(G2714,'Cust Category'!A:C,3,0)</f>
        <v>#N/A</v>
      </c>
      <c r="X2714" s="2" t="e">
        <f>VLOOKUP(G2714,'Cust Category'!A:C,2,0)</f>
        <v>#N/A</v>
      </c>
      <c r="Y2714" s="31" t="e">
        <f t="shared" si="221"/>
        <v>#N/A</v>
      </c>
      <c r="Z2714" t="e">
        <f t="shared" si="222"/>
        <v>#N/A</v>
      </c>
    </row>
    <row r="2715" spans="14:26" hidden="1">
      <c r="N2715" s="2" t="e">
        <f>VLOOKUP($J2715,'Material category'!B:D,2,0)</f>
        <v>#N/A</v>
      </c>
      <c r="O2715" s="123" t="e">
        <f>VLOOKUP(E2715,'Billing Type Category'!A:C,3,0)*$L2715</f>
        <v>#N/A</v>
      </c>
      <c r="P2715" s="123" t="e">
        <f>VLOOKUP($J2715,'Material category'!B:F,5,FALSE)*O2715</f>
        <v>#N/A</v>
      </c>
      <c r="Q2715" s="123" t="e">
        <f t="shared" si="218"/>
        <v>#N/A</v>
      </c>
      <c r="R2715" s="6" t="e">
        <f>VLOOKUP(E2715,'Billing Type Category'!A:C,3,0)*M2715</f>
        <v>#N/A</v>
      </c>
      <c r="S2715" s="6" t="e">
        <f>VLOOKUP($J2715,'Material category'!B:F,4,FALSE)*O2715</f>
        <v>#N/A</v>
      </c>
      <c r="T2715" s="6" t="e">
        <f t="shared" si="219"/>
        <v>#N/A</v>
      </c>
      <c r="U2715" s="6" t="e">
        <f t="shared" si="220"/>
        <v>#N/A</v>
      </c>
      <c r="V2715" s="2" t="e">
        <f>VLOOKUP($J2715,'Material category'!B:D,3,0)</f>
        <v>#N/A</v>
      </c>
      <c r="W2715" s="2" t="e">
        <f>VLOOKUP(G2715,'Cust Category'!A:C,3,0)</f>
        <v>#N/A</v>
      </c>
      <c r="X2715" s="2" t="e">
        <f>VLOOKUP(G2715,'Cust Category'!A:C,2,0)</f>
        <v>#N/A</v>
      </c>
      <c r="Y2715" s="31" t="e">
        <f t="shared" si="221"/>
        <v>#N/A</v>
      </c>
      <c r="Z2715" t="e">
        <f t="shared" si="222"/>
        <v>#N/A</v>
      </c>
    </row>
    <row r="2716" spans="14:26" hidden="1">
      <c r="N2716" s="2" t="e">
        <f>VLOOKUP($J2716,'Material category'!B:D,2,0)</f>
        <v>#N/A</v>
      </c>
      <c r="O2716" s="123" t="e">
        <f>VLOOKUP(E2716,'Billing Type Category'!A:C,3,0)*$L2716</f>
        <v>#N/A</v>
      </c>
      <c r="P2716" s="123" t="e">
        <f>VLOOKUP($J2716,'Material category'!B:F,5,FALSE)*O2716</f>
        <v>#N/A</v>
      </c>
      <c r="Q2716" s="123" t="e">
        <f t="shared" si="218"/>
        <v>#N/A</v>
      </c>
      <c r="R2716" s="6" t="e">
        <f>VLOOKUP(E2716,'Billing Type Category'!A:C,3,0)*M2716</f>
        <v>#N/A</v>
      </c>
      <c r="S2716" s="6" t="e">
        <f>VLOOKUP($J2716,'Material category'!B:F,4,FALSE)*O2716</f>
        <v>#N/A</v>
      </c>
      <c r="T2716" s="6" t="e">
        <f t="shared" si="219"/>
        <v>#N/A</v>
      </c>
      <c r="U2716" s="6" t="e">
        <f t="shared" si="220"/>
        <v>#N/A</v>
      </c>
      <c r="V2716" s="2" t="e">
        <f>VLOOKUP($J2716,'Material category'!B:D,3,0)</f>
        <v>#N/A</v>
      </c>
      <c r="W2716" s="2" t="e">
        <f>VLOOKUP(G2716,'Cust Category'!A:C,3,0)</f>
        <v>#N/A</v>
      </c>
      <c r="X2716" s="2" t="e">
        <f>VLOOKUP(G2716,'Cust Category'!A:C,2,0)</f>
        <v>#N/A</v>
      </c>
      <c r="Y2716" s="31" t="e">
        <f t="shared" si="221"/>
        <v>#N/A</v>
      </c>
      <c r="Z2716" t="e">
        <f t="shared" si="222"/>
        <v>#N/A</v>
      </c>
    </row>
    <row r="2717" spans="14:26" hidden="1">
      <c r="N2717" s="2" t="e">
        <f>VLOOKUP($J2717,'Material category'!B:D,2,0)</f>
        <v>#N/A</v>
      </c>
      <c r="O2717" s="123" t="e">
        <f>VLOOKUP(E2717,'Billing Type Category'!A:C,3,0)*$L2717</f>
        <v>#N/A</v>
      </c>
      <c r="P2717" s="123" t="e">
        <f>VLOOKUP($J2717,'Material category'!B:F,5,FALSE)*O2717</f>
        <v>#N/A</v>
      </c>
      <c r="Q2717" s="123" t="e">
        <f t="shared" si="218"/>
        <v>#N/A</v>
      </c>
      <c r="R2717" s="6" t="e">
        <f>VLOOKUP(E2717,'Billing Type Category'!A:C,3,0)*M2717</f>
        <v>#N/A</v>
      </c>
      <c r="S2717" s="6" t="e">
        <f>VLOOKUP($J2717,'Material category'!B:F,4,FALSE)*O2717</f>
        <v>#N/A</v>
      </c>
      <c r="T2717" s="6" t="e">
        <f t="shared" si="219"/>
        <v>#N/A</v>
      </c>
      <c r="U2717" s="6" t="e">
        <f t="shared" si="220"/>
        <v>#N/A</v>
      </c>
      <c r="V2717" s="2" t="e">
        <f>VLOOKUP($J2717,'Material category'!B:D,3,0)</f>
        <v>#N/A</v>
      </c>
      <c r="W2717" s="2" t="e">
        <f>VLOOKUP(G2717,'Cust Category'!A:C,3,0)</f>
        <v>#N/A</v>
      </c>
      <c r="X2717" s="2" t="e">
        <f>VLOOKUP(G2717,'Cust Category'!A:C,2,0)</f>
        <v>#N/A</v>
      </c>
      <c r="Y2717" s="31" t="e">
        <f t="shared" si="221"/>
        <v>#N/A</v>
      </c>
      <c r="Z2717" t="e">
        <f t="shared" si="222"/>
        <v>#N/A</v>
      </c>
    </row>
    <row r="2718" spans="14:26" hidden="1">
      <c r="N2718" s="2" t="e">
        <f>VLOOKUP($J2718,'Material category'!B:D,2,0)</f>
        <v>#N/A</v>
      </c>
      <c r="O2718" s="123" t="e">
        <f>VLOOKUP(E2718,'Billing Type Category'!A:C,3,0)*$L2718</f>
        <v>#N/A</v>
      </c>
      <c r="P2718" s="123" t="e">
        <f>VLOOKUP($J2718,'Material category'!B:F,5,FALSE)*O2718</f>
        <v>#N/A</v>
      </c>
      <c r="Q2718" s="123" t="e">
        <f t="shared" si="218"/>
        <v>#N/A</v>
      </c>
      <c r="R2718" s="6" t="e">
        <f>VLOOKUP(E2718,'Billing Type Category'!A:C,3,0)*M2718</f>
        <v>#N/A</v>
      </c>
      <c r="S2718" s="6" t="e">
        <f>VLOOKUP($J2718,'Material category'!B:F,4,FALSE)*O2718</f>
        <v>#N/A</v>
      </c>
      <c r="T2718" s="6" t="e">
        <f t="shared" si="219"/>
        <v>#N/A</v>
      </c>
      <c r="U2718" s="6" t="e">
        <f t="shared" si="220"/>
        <v>#N/A</v>
      </c>
      <c r="V2718" s="2" t="e">
        <f>VLOOKUP($J2718,'Material category'!B:D,3,0)</f>
        <v>#N/A</v>
      </c>
      <c r="W2718" s="2" t="e">
        <f>VLOOKUP(G2718,'Cust Category'!A:C,3,0)</f>
        <v>#N/A</v>
      </c>
      <c r="X2718" s="2" t="e">
        <f>VLOOKUP(G2718,'Cust Category'!A:C,2,0)</f>
        <v>#N/A</v>
      </c>
      <c r="Y2718" s="31" t="e">
        <f t="shared" si="221"/>
        <v>#N/A</v>
      </c>
      <c r="Z2718" t="e">
        <f t="shared" si="222"/>
        <v>#N/A</v>
      </c>
    </row>
    <row r="2719" spans="14:26" hidden="1">
      <c r="N2719" s="2" t="e">
        <f>VLOOKUP($J2719,'Material category'!B:D,2,0)</f>
        <v>#N/A</v>
      </c>
      <c r="O2719" s="123" t="e">
        <f>VLOOKUP(E2719,'Billing Type Category'!A:C,3,0)*$L2719</f>
        <v>#N/A</v>
      </c>
      <c r="P2719" s="123" t="e">
        <f>VLOOKUP($J2719,'Material category'!B:F,5,FALSE)*O2719</f>
        <v>#N/A</v>
      </c>
      <c r="Q2719" s="123" t="e">
        <f t="shared" si="218"/>
        <v>#N/A</v>
      </c>
      <c r="R2719" s="6" t="e">
        <f>VLOOKUP(E2719,'Billing Type Category'!A:C,3,0)*M2719</f>
        <v>#N/A</v>
      </c>
      <c r="S2719" s="6" t="e">
        <f>VLOOKUP($J2719,'Material category'!B:F,4,FALSE)*O2719</f>
        <v>#N/A</v>
      </c>
      <c r="T2719" s="6" t="e">
        <f t="shared" si="219"/>
        <v>#N/A</v>
      </c>
      <c r="U2719" s="6" t="e">
        <f t="shared" si="220"/>
        <v>#N/A</v>
      </c>
      <c r="V2719" s="2" t="e">
        <f>VLOOKUP($J2719,'Material category'!B:D,3,0)</f>
        <v>#N/A</v>
      </c>
      <c r="W2719" s="2" t="e">
        <f>VLOOKUP(G2719,'Cust Category'!A:C,3,0)</f>
        <v>#N/A</v>
      </c>
      <c r="X2719" s="2" t="e">
        <f>VLOOKUP(G2719,'Cust Category'!A:C,2,0)</f>
        <v>#N/A</v>
      </c>
      <c r="Y2719" s="31" t="e">
        <f t="shared" si="221"/>
        <v>#N/A</v>
      </c>
      <c r="Z2719" t="e">
        <f t="shared" si="222"/>
        <v>#N/A</v>
      </c>
    </row>
    <row r="2720" spans="14:26" hidden="1">
      <c r="N2720" s="2" t="e">
        <f>VLOOKUP($J2720,'Material category'!B:D,2,0)</f>
        <v>#N/A</v>
      </c>
      <c r="O2720" s="123" t="e">
        <f>VLOOKUP(E2720,'Billing Type Category'!A:C,3,0)*$L2720</f>
        <v>#N/A</v>
      </c>
      <c r="P2720" s="123" t="e">
        <f>VLOOKUP($J2720,'Material category'!B:F,5,FALSE)*O2720</f>
        <v>#N/A</v>
      </c>
      <c r="Q2720" s="123" t="e">
        <f t="shared" si="218"/>
        <v>#N/A</v>
      </c>
      <c r="R2720" s="6" t="e">
        <f>VLOOKUP(E2720,'Billing Type Category'!A:C,3,0)*M2720</f>
        <v>#N/A</v>
      </c>
      <c r="S2720" s="6" t="e">
        <f>VLOOKUP($J2720,'Material category'!B:F,4,FALSE)*O2720</f>
        <v>#N/A</v>
      </c>
      <c r="T2720" s="6" t="e">
        <f t="shared" si="219"/>
        <v>#N/A</v>
      </c>
      <c r="U2720" s="6" t="e">
        <f t="shared" si="220"/>
        <v>#N/A</v>
      </c>
      <c r="V2720" s="2" t="e">
        <f>VLOOKUP($J2720,'Material category'!B:D,3,0)</f>
        <v>#N/A</v>
      </c>
      <c r="W2720" s="2" t="e">
        <f>VLOOKUP(G2720,'Cust Category'!A:C,3,0)</f>
        <v>#N/A</v>
      </c>
      <c r="X2720" s="2" t="e">
        <f>VLOOKUP(G2720,'Cust Category'!A:C,2,0)</f>
        <v>#N/A</v>
      </c>
      <c r="Y2720" s="31" t="e">
        <f t="shared" si="221"/>
        <v>#N/A</v>
      </c>
      <c r="Z2720" t="e">
        <f t="shared" si="222"/>
        <v>#N/A</v>
      </c>
    </row>
    <row r="2721" spans="14:26" hidden="1">
      <c r="N2721" s="2" t="e">
        <f>VLOOKUP($J2721,'Material category'!B:D,2,0)</f>
        <v>#N/A</v>
      </c>
      <c r="O2721" s="123" t="e">
        <f>VLOOKUP(E2721,'Billing Type Category'!A:C,3,0)*$L2721</f>
        <v>#N/A</v>
      </c>
      <c r="P2721" s="123" t="e">
        <f>VLOOKUP($J2721,'Material category'!B:F,5,FALSE)*O2721</f>
        <v>#N/A</v>
      </c>
      <c r="Q2721" s="123" t="e">
        <f t="shared" si="218"/>
        <v>#N/A</v>
      </c>
      <c r="R2721" s="6" t="e">
        <f>VLOOKUP(E2721,'Billing Type Category'!A:C,3,0)*M2721</f>
        <v>#N/A</v>
      </c>
      <c r="S2721" s="6" t="e">
        <f>VLOOKUP($J2721,'Material category'!B:F,4,FALSE)*O2721</f>
        <v>#N/A</v>
      </c>
      <c r="T2721" s="6" t="e">
        <f t="shared" si="219"/>
        <v>#N/A</v>
      </c>
      <c r="U2721" s="6" t="e">
        <f t="shared" si="220"/>
        <v>#N/A</v>
      </c>
      <c r="V2721" s="2" t="e">
        <f>VLOOKUP($J2721,'Material category'!B:D,3,0)</f>
        <v>#N/A</v>
      </c>
      <c r="W2721" s="2" t="e">
        <f>VLOOKUP(G2721,'Cust Category'!A:C,3,0)</f>
        <v>#N/A</v>
      </c>
      <c r="X2721" s="2" t="e">
        <f>VLOOKUP(G2721,'Cust Category'!A:C,2,0)</f>
        <v>#N/A</v>
      </c>
      <c r="Y2721" s="31" t="e">
        <f t="shared" si="221"/>
        <v>#N/A</v>
      </c>
      <c r="Z2721" t="e">
        <f t="shared" si="222"/>
        <v>#N/A</v>
      </c>
    </row>
    <row r="2722" spans="14:26" hidden="1">
      <c r="N2722" s="2" t="e">
        <f>VLOOKUP($J2722,'Material category'!B:D,2,0)</f>
        <v>#N/A</v>
      </c>
      <c r="O2722" s="123" t="e">
        <f>VLOOKUP(E2722,'Billing Type Category'!A:C,3,0)*$L2722</f>
        <v>#N/A</v>
      </c>
      <c r="P2722" s="123" t="e">
        <f>VLOOKUP($J2722,'Material category'!B:F,5,FALSE)*O2722</f>
        <v>#N/A</v>
      </c>
      <c r="Q2722" s="123" t="e">
        <f t="shared" si="218"/>
        <v>#N/A</v>
      </c>
      <c r="R2722" s="6" t="e">
        <f>VLOOKUP(E2722,'Billing Type Category'!A:C,3,0)*M2722</f>
        <v>#N/A</v>
      </c>
      <c r="S2722" s="6" t="e">
        <f>VLOOKUP($J2722,'Material category'!B:F,4,FALSE)*O2722</f>
        <v>#N/A</v>
      </c>
      <c r="T2722" s="6" t="e">
        <f t="shared" si="219"/>
        <v>#N/A</v>
      </c>
      <c r="U2722" s="6" t="e">
        <f t="shared" si="220"/>
        <v>#N/A</v>
      </c>
      <c r="V2722" s="2" t="e">
        <f>VLOOKUP($J2722,'Material category'!B:D,3,0)</f>
        <v>#N/A</v>
      </c>
      <c r="W2722" s="2" t="e">
        <f>VLOOKUP(G2722,'Cust Category'!A:C,3,0)</f>
        <v>#N/A</v>
      </c>
      <c r="X2722" s="2" t="e">
        <f>VLOOKUP(G2722,'Cust Category'!A:C,2,0)</f>
        <v>#N/A</v>
      </c>
      <c r="Y2722" s="31" t="e">
        <f t="shared" si="221"/>
        <v>#N/A</v>
      </c>
      <c r="Z2722" t="e">
        <f t="shared" si="222"/>
        <v>#N/A</v>
      </c>
    </row>
    <row r="2723" spans="14:26" hidden="1">
      <c r="N2723" s="2" t="e">
        <f>VLOOKUP($J2723,'Material category'!B:D,2,0)</f>
        <v>#N/A</v>
      </c>
      <c r="O2723" s="123" t="e">
        <f>VLOOKUP(E2723,'Billing Type Category'!A:C,3,0)*$L2723</f>
        <v>#N/A</v>
      </c>
      <c r="P2723" s="123" t="e">
        <f>VLOOKUP($J2723,'Material category'!B:F,5,FALSE)*O2723</f>
        <v>#N/A</v>
      </c>
      <c r="Q2723" s="123" t="e">
        <f t="shared" si="218"/>
        <v>#N/A</v>
      </c>
      <c r="R2723" s="6" t="e">
        <f>VLOOKUP(E2723,'Billing Type Category'!A:C,3,0)*M2723</f>
        <v>#N/A</v>
      </c>
      <c r="S2723" s="6" t="e">
        <f>VLOOKUP($J2723,'Material category'!B:F,4,FALSE)*O2723</f>
        <v>#N/A</v>
      </c>
      <c r="T2723" s="6" t="e">
        <f t="shared" si="219"/>
        <v>#N/A</v>
      </c>
      <c r="U2723" s="6" t="e">
        <f t="shared" si="220"/>
        <v>#N/A</v>
      </c>
      <c r="V2723" s="2" t="e">
        <f>VLOOKUP($J2723,'Material category'!B:D,3,0)</f>
        <v>#N/A</v>
      </c>
      <c r="W2723" s="2" t="e">
        <f>VLOOKUP(G2723,'Cust Category'!A:C,3,0)</f>
        <v>#N/A</v>
      </c>
      <c r="X2723" s="2" t="e">
        <f>VLOOKUP(G2723,'Cust Category'!A:C,2,0)</f>
        <v>#N/A</v>
      </c>
      <c r="Y2723" s="31" t="e">
        <f t="shared" si="221"/>
        <v>#N/A</v>
      </c>
      <c r="Z2723" t="e">
        <f t="shared" si="222"/>
        <v>#N/A</v>
      </c>
    </row>
    <row r="2724" spans="14:26" hidden="1">
      <c r="N2724" s="2" t="e">
        <f>VLOOKUP($J2724,'Material category'!B:D,2,0)</f>
        <v>#N/A</v>
      </c>
      <c r="O2724" s="123" t="e">
        <f>VLOOKUP(E2724,'Billing Type Category'!A:C,3,0)*$L2724</f>
        <v>#N/A</v>
      </c>
      <c r="P2724" s="123" t="e">
        <f>VLOOKUP($J2724,'Material category'!B:F,5,FALSE)*O2724</f>
        <v>#N/A</v>
      </c>
      <c r="Q2724" s="123" t="e">
        <f t="shared" si="218"/>
        <v>#N/A</v>
      </c>
      <c r="R2724" s="6" t="e">
        <f>VLOOKUP(E2724,'Billing Type Category'!A:C,3,0)*M2724</f>
        <v>#N/A</v>
      </c>
      <c r="S2724" s="6" t="e">
        <f>VLOOKUP($J2724,'Material category'!B:F,4,FALSE)*O2724</f>
        <v>#N/A</v>
      </c>
      <c r="T2724" s="6" t="e">
        <f t="shared" si="219"/>
        <v>#N/A</v>
      </c>
      <c r="U2724" s="6" t="e">
        <f t="shared" si="220"/>
        <v>#N/A</v>
      </c>
      <c r="V2724" s="2" t="e">
        <f>VLOOKUP($J2724,'Material category'!B:D,3,0)</f>
        <v>#N/A</v>
      </c>
      <c r="W2724" s="2" t="e">
        <f>VLOOKUP(G2724,'Cust Category'!A:C,3,0)</f>
        <v>#N/A</v>
      </c>
      <c r="X2724" s="2" t="e">
        <f>VLOOKUP(G2724,'Cust Category'!A:C,2,0)</f>
        <v>#N/A</v>
      </c>
      <c r="Y2724" s="31" t="e">
        <f t="shared" si="221"/>
        <v>#N/A</v>
      </c>
      <c r="Z2724" t="e">
        <f t="shared" si="222"/>
        <v>#N/A</v>
      </c>
    </row>
    <row r="2725" spans="14:26" hidden="1">
      <c r="N2725" s="2" t="e">
        <f>VLOOKUP($J2725,'Material category'!B:D,2,0)</f>
        <v>#N/A</v>
      </c>
      <c r="O2725" s="123" t="e">
        <f>VLOOKUP(E2725,'Billing Type Category'!A:C,3,0)*$L2725</f>
        <v>#N/A</v>
      </c>
      <c r="P2725" s="123" t="e">
        <f>VLOOKUP($J2725,'Material category'!B:F,5,FALSE)*O2725</f>
        <v>#N/A</v>
      </c>
      <c r="Q2725" s="123" t="e">
        <f t="shared" si="218"/>
        <v>#N/A</v>
      </c>
      <c r="R2725" s="6" t="e">
        <f>VLOOKUP(E2725,'Billing Type Category'!A:C,3,0)*M2725</f>
        <v>#N/A</v>
      </c>
      <c r="S2725" s="6" t="e">
        <f>VLOOKUP($J2725,'Material category'!B:F,4,FALSE)*O2725</f>
        <v>#N/A</v>
      </c>
      <c r="T2725" s="6" t="e">
        <f t="shared" si="219"/>
        <v>#N/A</v>
      </c>
      <c r="U2725" s="6" t="e">
        <f t="shared" si="220"/>
        <v>#N/A</v>
      </c>
      <c r="V2725" s="2" t="e">
        <f>VLOOKUP($J2725,'Material category'!B:D,3,0)</f>
        <v>#N/A</v>
      </c>
      <c r="W2725" s="2" t="e">
        <f>VLOOKUP(G2725,'Cust Category'!A:C,3,0)</f>
        <v>#N/A</v>
      </c>
      <c r="X2725" s="2" t="e">
        <f>VLOOKUP(G2725,'Cust Category'!A:C,2,0)</f>
        <v>#N/A</v>
      </c>
      <c r="Y2725" s="31" t="e">
        <f t="shared" si="221"/>
        <v>#N/A</v>
      </c>
      <c r="Z2725" t="e">
        <f t="shared" si="222"/>
        <v>#N/A</v>
      </c>
    </row>
    <row r="2726" spans="14:26" hidden="1">
      <c r="N2726" s="2" t="e">
        <f>VLOOKUP($J2726,'Material category'!B:D,2,0)</f>
        <v>#N/A</v>
      </c>
      <c r="O2726" s="123" t="e">
        <f>VLOOKUP(E2726,'Billing Type Category'!A:C,3,0)*$L2726</f>
        <v>#N/A</v>
      </c>
      <c r="P2726" s="123" t="e">
        <f>VLOOKUP($J2726,'Material category'!B:F,5,FALSE)*O2726</f>
        <v>#N/A</v>
      </c>
      <c r="Q2726" s="123" t="e">
        <f t="shared" si="218"/>
        <v>#N/A</v>
      </c>
      <c r="R2726" s="6" t="e">
        <f>VLOOKUP(E2726,'Billing Type Category'!A:C,3,0)*M2726</f>
        <v>#N/A</v>
      </c>
      <c r="S2726" s="6" t="e">
        <f>VLOOKUP($J2726,'Material category'!B:F,4,FALSE)*O2726</f>
        <v>#N/A</v>
      </c>
      <c r="T2726" s="6" t="e">
        <f t="shared" si="219"/>
        <v>#N/A</v>
      </c>
      <c r="U2726" s="6" t="e">
        <f t="shared" si="220"/>
        <v>#N/A</v>
      </c>
      <c r="V2726" s="2" t="e">
        <f>VLOOKUP($J2726,'Material category'!B:D,3,0)</f>
        <v>#N/A</v>
      </c>
      <c r="W2726" s="2" t="e">
        <f>VLOOKUP(G2726,'Cust Category'!A:C,3,0)</f>
        <v>#N/A</v>
      </c>
      <c r="X2726" s="2" t="e">
        <f>VLOOKUP(G2726,'Cust Category'!A:C,2,0)</f>
        <v>#N/A</v>
      </c>
      <c r="Y2726" s="31" t="e">
        <f t="shared" si="221"/>
        <v>#N/A</v>
      </c>
      <c r="Z2726" t="e">
        <f t="shared" si="222"/>
        <v>#N/A</v>
      </c>
    </row>
    <row r="2727" spans="14:26" hidden="1">
      <c r="N2727" s="2" t="e">
        <f>VLOOKUP($J2727,'Material category'!B:D,2,0)</f>
        <v>#N/A</v>
      </c>
      <c r="O2727" s="123" t="e">
        <f>VLOOKUP(E2727,'Billing Type Category'!A:C,3,0)*$L2727</f>
        <v>#N/A</v>
      </c>
      <c r="P2727" s="123" t="e">
        <f>VLOOKUP($J2727,'Material category'!B:F,5,FALSE)*O2727</f>
        <v>#N/A</v>
      </c>
      <c r="Q2727" s="123" t="e">
        <f t="shared" si="218"/>
        <v>#N/A</v>
      </c>
      <c r="R2727" s="6" t="e">
        <f>VLOOKUP(E2727,'Billing Type Category'!A:C,3,0)*M2727</f>
        <v>#N/A</v>
      </c>
      <c r="S2727" s="6" t="e">
        <f>VLOOKUP($J2727,'Material category'!B:F,4,FALSE)*O2727</f>
        <v>#N/A</v>
      </c>
      <c r="T2727" s="6" t="e">
        <f t="shared" si="219"/>
        <v>#N/A</v>
      </c>
      <c r="U2727" s="6" t="e">
        <f t="shared" si="220"/>
        <v>#N/A</v>
      </c>
      <c r="V2727" s="2" t="e">
        <f>VLOOKUP($J2727,'Material category'!B:D,3,0)</f>
        <v>#N/A</v>
      </c>
      <c r="W2727" s="2" t="e">
        <f>VLOOKUP(G2727,'Cust Category'!A:C,3,0)</f>
        <v>#N/A</v>
      </c>
      <c r="X2727" s="2" t="e">
        <f>VLOOKUP(G2727,'Cust Category'!A:C,2,0)</f>
        <v>#N/A</v>
      </c>
      <c r="Y2727" s="31" t="e">
        <f t="shared" si="221"/>
        <v>#N/A</v>
      </c>
      <c r="Z2727" t="e">
        <f t="shared" si="222"/>
        <v>#N/A</v>
      </c>
    </row>
    <row r="2728" spans="14:26" hidden="1">
      <c r="N2728" s="2" t="e">
        <f>VLOOKUP($J2728,'Material category'!B:D,2,0)</f>
        <v>#N/A</v>
      </c>
      <c r="O2728" s="123" t="e">
        <f>VLOOKUP(E2728,'Billing Type Category'!A:C,3,0)*$L2728</f>
        <v>#N/A</v>
      </c>
      <c r="P2728" s="123" t="e">
        <f>VLOOKUP($J2728,'Material category'!B:F,5,FALSE)*O2728</f>
        <v>#N/A</v>
      </c>
      <c r="Q2728" s="123" t="e">
        <f t="shared" si="218"/>
        <v>#N/A</v>
      </c>
      <c r="R2728" s="6" t="e">
        <f>VLOOKUP(E2728,'Billing Type Category'!A:C,3,0)*M2728</f>
        <v>#N/A</v>
      </c>
      <c r="S2728" s="6" t="e">
        <f>VLOOKUP($J2728,'Material category'!B:F,4,FALSE)*O2728</f>
        <v>#N/A</v>
      </c>
      <c r="T2728" s="6" t="e">
        <f t="shared" si="219"/>
        <v>#N/A</v>
      </c>
      <c r="U2728" s="6" t="e">
        <f t="shared" si="220"/>
        <v>#N/A</v>
      </c>
      <c r="V2728" s="2" t="e">
        <f>VLOOKUP($J2728,'Material category'!B:D,3,0)</f>
        <v>#N/A</v>
      </c>
      <c r="W2728" s="2" t="e">
        <f>VLOOKUP(G2728,'Cust Category'!A:C,3,0)</f>
        <v>#N/A</v>
      </c>
      <c r="X2728" s="2" t="e">
        <f>VLOOKUP(G2728,'Cust Category'!A:C,2,0)</f>
        <v>#N/A</v>
      </c>
      <c r="Y2728" s="31" t="e">
        <f t="shared" si="221"/>
        <v>#N/A</v>
      </c>
      <c r="Z2728" t="e">
        <f t="shared" si="222"/>
        <v>#N/A</v>
      </c>
    </row>
    <row r="2729" spans="14:26" hidden="1">
      <c r="N2729" s="2" t="e">
        <f>VLOOKUP($J2729,'Material category'!B:D,2,0)</f>
        <v>#N/A</v>
      </c>
      <c r="O2729" s="123" t="e">
        <f>VLOOKUP(E2729,'Billing Type Category'!A:C,3,0)*$L2729</f>
        <v>#N/A</v>
      </c>
      <c r="P2729" s="123" t="e">
        <f>VLOOKUP($J2729,'Material category'!B:F,5,FALSE)*O2729</f>
        <v>#N/A</v>
      </c>
      <c r="Q2729" s="123" t="e">
        <f t="shared" si="218"/>
        <v>#N/A</v>
      </c>
      <c r="R2729" s="6" t="e">
        <f>VLOOKUP(E2729,'Billing Type Category'!A:C,3,0)*M2729</f>
        <v>#N/A</v>
      </c>
      <c r="S2729" s="6" t="e">
        <f>VLOOKUP($J2729,'Material category'!B:F,4,FALSE)*O2729</f>
        <v>#N/A</v>
      </c>
      <c r="T2729" s="6" t="e">
        <f t="shared" si="219"/>
        <v>#N/A</v>
      </c>
      <c r="U2729" s="6" t="e">
        <f t="shared" si="220"/>
        <v>#N/A</v>
      </c>
      <c r="V2729" s="2" t="e">
        <f>VLOOKUP($J2729,'Material category'!B:D,3,0)</f>
        <v>#N/A</v>
      </c>
      <c r="W2729" s="2" t="e">
        <f>VLOOKUP(G2729,'Cust Category'!A:C,3,0)</f>
        <v>#N/A</v>
      </c>
      <c r="X2729" s="2" t="e">
        <f>VLOOKUP(G2729,'Cust Category'!A:C,2,0)</f>
        <v>#N/A</v>
      </c>
      <c r="Y2729" s="31" t="e">
        <f t="shared" si="221"/>
        <v>#N/A</v>
      </c>
      <c r="Z2729" t="e">
        <f t="shared" si="222"/>
        <v>#N/A</v>
      </c>
    </row>
    <row r="2730" spans="14:26" hidden="1">
      <c r="N2730" s="2" t="e">
        <f>VLOOKUP($J2730,'Material category'!B:D,2,0)</f>
        <v>#N/A</v>
      </c>
      <c r="O2730" s="123" t="e">
        <f>VLOOKUP(E2730,'Billing Type Category'!A:C,3,0)*$L2730</f>
        <v>#N/A</v>
      </c>
      <c r="P2730" s="123" t="e">
        <f>VLOOKUP($J2730,'Material category'!B:F,5,FALSE)*O2730</f>
        <v>#N/A</v>
      </c>
      <c r="Q2730" s="123" t="e">
        <f t="shared" si="218"/>
        <v>#N/A</v>
      </c>
      <c r="R2730" s="6" t="e">
        <f>VLOOKUP(E2730,'Billing Type Category'!A:C,3,0)*M2730</f>
        <v>#N/A</v>
      </c>
      <c r="S2730" s="6" t="e">
        <f>VLOOKUP($J2730,'Material category'!B:F,4,FALSE)*O2730</f>
        <v>#N/A</v>
      </c>
      <c r="T2730" s="6" t="e">
        <f t="shared" si="219"/>
        <v>#N/A</v>
      </c>
      <c r="U2730" s="6" t="e">
        <f t="shared" si="220"/>
        <v>#N/A</v>
      </c>
      <c r="V2730" s="2" t="e">
        <f>VLOOKUP($J2730,'Material category'!B:D,3,0)</f>
        <v>#N/A</v>
      </c>
      <c r="W2730" s="2" t="e">
        <f>VLOOKUP(G2730,'Cust Category'!A:C,3,0)</f>
        <v>#N/A</v>
      </c>
      <c r="X2730" s="2" t="e">
        <f>VLOOKUP(G2730,'Cust Category'!A:C,2,0)</f>
        <v>#N/A</v>
      </c>
      <c r="Y2730" s="31" t="e">
        <f t="shared" si="221"/>
        <v>#N/A</v>
      </c>
      <c r="Z2730" t="e">
        <f t="shared" si="222"/>
        <v>#N/A</v>
      </c>
    </row>
    <row r="2731" spans="14:26" hidden="1">
      <c r="N2731" s="2" t="e">
        <f>VLOOKUP($J2731,'Material category'!B:D,2,0)</f>
        <v>#N/A</v>
      </c>
      <c r="O2731" s="123" t="e">
        <f>VLOOKUP(E2731,'Billing Type Category'!A:C,3,0)*$L2731</f>
        <v>#N/A</v>
      </c>
      <c r="P2731" s="123" t="e">
        <f>VLOOKUP($J2731,'Material category'!B:F,5,FALSE)*O2731</f>
        <v>#N/A</v>
      </c>
      <c r="Q2731" s="123" t="e">
        <f t="shared" si="218"/>
        <v>#N/A</v>
      </c>
      <c r="R2731" s="6" t="e">
        <f>VLOOKUP(E2731,'Billing Type Category'!A:C,3,0)*M2731</f>
        <v>#N/A</v>
      </c>
      <c r="S2731" s="6" t="e">
        <f>VLOOKUP($J2731,'Material category'!B:F,4,FALSE)*O2731</f>
        <v>#N/A</v>
      </c>
      <c r="T2731" s="6" t="e">
        <f t="shared" si="219"/>
        <v>#N/A</v>
      </c>
      <c r="U2731" s="6" t="e">
        <f t="shared" si="220"/>
        <v>#N/A</v>
      </c>
      <c r="V2731" s="2" t="e">
        <f>VLOOKUP($J2731,'Material category'!B:D,3,0)</f>
        <v>#N/A</v>
      </c>
      <c r="W2731" s="2" t="e">
        <f>VLOOKUP(G2731,'Cust Category'!A:C,3,0)</f>
        <v>#N/A</v>
      </c>
      <c r="X2731" s="2" t="e">
        <f>VLOOKUP(G2731,'Cust Category'!A:C,2,0)</f>
        <v>#N/A</v>
      </c>
      <c r="Y2731" s="31" t="e">
        <f t="shared" si="221"/>
        <v>#N/A</v>
      </c>
      <c r="Z2731" t="e">
        <f t="shared" si="222"/>
        <v>#N/A</v>
      </c>
    </row>
    <row r="2732" spans="14:26" hidden="1">
      <c r="N2732" s="2" t="e">
        <f>VLOOKUP($J2732,'Material category'!B:D,2,0)</f>
        <v>#N/A</v>
      </c>
      <c r="O2732" s="123" t="e">
        <f>VLOOKUP(E2732,'Billing Type Category'!A:C,3,0)*$L2732</f>
        <v>#N/A</v>
      </c>
      <c r="P2732" s="123" t="e">
        <f>VLOOKUP($J2732,'Material category'!B:F,5,FALSE)*O2732</f>
        <v>#N/A</v>
      </c>
      <c r="Q2732" s="123" t="e">
        <f t="shared" si="218"/>
        <v>#N/A</v>
      </c>
      <c r="R2732" s="6" t="e">
        <f>VLOOKUP(E2732,'Billing Type Category'!A:C,3,0)*M2732</f>
        <v>#N/A</v>
      </c>
      <c r="S2732" s="6" t="e">
        <f>VLOOKUP($J2732,'Material category'!B:F,4,FALSE)*O2732</f>
        <v>#N/A</v>
      </c>
      <c r="T2732" s="6" t="e">
        <f t="shared" si="219"/>
        <v>#N/A</v>
      </c>
      <c r="U2732" s="6" t="e">
        <f t="shared" si="220"/>
        <v>#N/A</v>
      </c>
      <c r="V2732" s="2" t="e">
        <f>VLOOKUP($J2732,'Material category'!B:D,3,0)</f>
        <v>#N/A</v>
      </c>
      <c r="W2732" s="2" t="e">
        <f>VLOOKUP(G2732,'Cust Category'!A:C,3,0)</f>
        <v>#N/A</v>
      </c>
      <c r="X2732" s="2" t="e">
        <f>VLOOKUP(G2732,'Cust Category'!A:C,2,0)</f>
        <v>#N/A</v>
      </c>
      <c r="Y2732" s="31" t="e">
        <f t="shared" si="221"/>
        <v>#N/A</v>
      </c>
      <c r="Z2732" t="e">
        <f t="shared" si="222"/>
        <v>#N/A</v>
      </c>
    </row>
    <row r="2733" spans="14:26" hidden="1">
      <c r="N2733" s="2" t="e">
        <f>VLOOKUP($J2733,'Material category'!B:D,2,0)</f>
        <v>#N/A</v>
      </c>
      <c r="O2733" s="123" t="e">
        <f>VLOOKUP(E2733,'Billing Type Category'!A:C,3,0)*$L2733</f>
        <v>#N/A</v>
      </c>
      <c r="P2733" s="123" t="e">
        <f>VLOOKUP($J2733,'Material category'!B:F,5,FALSE)*O2733</f>
        <v>#N/A</v>
      </c>
      <c r="Q2733" s="123" t="e">
        <f t="shared" si="218"/>
        <v>#N/A</v>
      </c>
      <c r="R2733" s="6" t="e">
        <f>VLOOKUP(E2733,'Billing Type Category'!A:C,3,0)*M2733</f>
        <v>#N/A</v>
      </c>
      <c r="S2733" s="6" t="e">
        <f>VLOOKUP($J2733,'Material category'!B:F,4,FALSE)*O2733</f>
        <v>#N/A</v>
      </c>
      <c r="T2733" s="6" t="e">
        <f t="shared" si="219"/>
        <v>#N/A</v>
      </c>
      <c r="U2733" s="6" t="e">
        <f t="shared" si="220"/>
        <v>#N/A</v>
      </c>
      <c r="V2733" s="2" t="e">
        <f>VLOOKUP($J2733,'Material category'!B:D,3,0)</f>
        <v>#N/A</v>
      </c>
      <c r="W2733" s="2" t="e">
        <f>VLOOKUP(G2733,'Cust Category'!A:C,3,0)</f>
        <v>#N/A</v>
      </c>
      <c r="X2733" s="2" t="e">
        <f>VLOOKUP(G2733,'Cust Category'!A:C,2,0)</f>
        <v>#N/A</v>
      </c>
      <c r="Y2733" s="31" t="e">
        <f t="shared" si="221"/>
        <v>#N/A</v>
      </c>
      <c r="Z2733" t="e">
        <f t="shared" si="222"/>
        <v>#N/A</v>
      </c>
    </row>
    <row r="2734" spans="14:26" hidden="1">
      <c r="N2734" s="2" t="e">
        <f>VLOOKUP($J2734,'Material category'!B:D,2,0)</f>
        <v>#N/A</v>
      </c>
      <c r="O2734" s="123" t="e">
        <f>VLOOKUP(E2734,'Billing Type Category'!A:C,3,0)*$L2734</f>
        <v>#N/A</v>
      </c>
      <c r="P2734" s="123" t="e">
        <f>VLOOKUP($J2734,'Material category'!B:F,5,FALSE)*O2734</f>
        <v>#N/A</v>
      </c>
      <c r="Q2734" s="123" t="e">
        <f t="shared" si="218"/>
        <v>#N/A</v>
      </c>
      <c r="R2734" s="6" t="e">
        <f>VLOOKUP(E2734,'Billing Type Category'!A:C,3,0)*M2734</f>
        <v>#N/A</v>
      </c>
      <c r="S2734" s="6" t="e">
        <f>VLOOKUP($J2734,'Material category'!B:F,4,FALSE)*O2734</f>
        <v>#N/A</v>
      </c>
      <c r="T2734" s="6" t="e">
        <f t="shared" si="219"/>
        <v>#N/A</v>
      </c>
      <c r="U2734" s="6" t="e">
        <f t="shared" si="220"/>
        <v>#N/A</v>
      </c>
      <c r="V2734" s="2" t="e">
        <f>VLOOKUP($J2734,'Material category'!B:D,3,0)</f>
        <v>#N/A</v>
      </c>
      <c r="W2734" s="2" t="e">
        <f>VLOOKUP(G2734,'Cust Category'!A:C,3,0)</f>
        <v>#N/A</v>
      </c>
      <c r="X2734" s="2" t="e">
        <f>VLOOKUP(G2734,'Cust Category'!A:C,2,0)</f>
        <v>#N/A</v>
      </c>
      <c r="Y2734" s="31" t="e">
        <f t="shared" si="221"/>
        <v>#N/A</v>
      </c>
      <c r="Z2734" t="e">
        <f t="shared" si="222"/>
        <v>#N/A</v>
      </c>
    </row>
    <row r="2735" spans="14:26" hidden="1">
      <c r="N2735" s="2" t="e">
        <f>VLOOKUP($J2735,'Material category'!B:D,2,0)</f>
        <v>#N/A</v>
      </c>
      <c r="O2735" s="123" t="e">
        <f>VLOOKUP(E2735,'Billing Type Category'!A:C,3,0)*$L2735</f>
        <v>#N/A</v>
      </c>
      <c r="P2735" s="123" t="e">
        <f>VLOOKUP($J2735,'Material category'!B:F,5,FALSE)*O2735</f>
        <v>#N/A</v>
      </c>
      <c r="Q2735" s="123" t="e">
        <f t="shared" si="218"/>
        <v>#N/A</v>
      </c>
      <c r="R2735" s="6" t="e">
        <f>VLOOKUP(E2735,'Billing Type Category'!A:C,3,0)*M2735</f>
        <v>#N/A</v>
      </c>
      <c r="S2735" s="6" t="e">
        <f>VLOOKUP($J2735,'Material category'!B:F,4,FALSE)*O2735</f>
        <v>#N/A</v>
      </c>
      <c r="T2735" s="6" t="e">
        <f t="shared" si="219"/>
        <v>#N/A</v>
      </c>
      <c r="U2735" s="6" t="e">
        <f t="shared" si="220"/>
        <v>#N/A</v>
      </c>
      <c r="V2735" s="2" t="e">
        <f>VLOOKUP($J2735,'Material category'!B:D,3,0)</f>
        <v>#N/A</v>
      </c>
      <c r="W2735" s="2" t="e">
        <f>VLOOKUP(G2735,'Cust Category'!A:C,3,0)</f>
        <v>#N/A</v>
      </c>
      <c r="X2735" s="2" t="e">
        <f>VLOOKUP(G2735,'Cust Category'!A:C,2,0)</f>
        <v>#N/A</v>
      </c>
      <c r="Y2735" s="31" t="e">
        <f t="shared" si="221"/>
        <v>#N/A</v>
      </c>
      <c r="Z2735" t="e">
        <f t="shared" si="222"/>
        <v>#N/A</v>
      </c>
    </row>
    <row r="2736" spans="14:26" hidden="1">
      <c r="N2736" s="2" t="e">
        <f>VLOOKUP($J2736,'Material category'!B:D,2,0)</f>
        <v>#N/A</v>
      </c>
      <c r="O2736" s="123" t="e">
        <f>VLOOKUP(E2736,'Billing Type Category'!A:C,3,0)*$L2736</f>
        <v>#N/A</v>
      </c>
      <c r="P2736" s="123" t="e">
        <f>VLOOKUP($J2736,'Material category'!B:F,5,FALSE)*O2736</f>
        <v>#N/A</v>
      </c>
      <c r="Q2736" s="123" t="e">
        <f t="shared" si="218"/>
        <v>#N/A</v>
      </c>
      <c r="R2736" s="6" t="e">
        <f>VLOOKUP(E2736,'Billing Type Category'!A:C,3,0)*M2736</f>
        <v>#N/A</v>
      </c>
      <c r="S2736" s="6" t="e">
        <f>VLOOKUP($J2736,'Material category'!B:F,4,FALSE)*O2736</f>
        <v>#N/A</v>
      </c>
      <c r="T2736" s="6" t="e">
        <f t="shared" si="219"/>
        <v>#N/A</v>
      </c>
      <c r="U2736" s="6" t="e">
        <f t="shared" si="220"/>
        <v>#N/A</v>
      </c>
      <c r="V2736" s="2" t="e">
        <f>VLOOKUP($J2736,'Material category'!B:D,3,0)</f>
        <v>#N/A</v>
      </c>
      <c r="W2736" s="2" t="e">
        <f>VLOOKUP(G2736,'Cust Category'!A:C,3,0)</f>
        <v>#N/A</v>
      </c>
      <c r="X2736" s="2" t="e">
        <f>VLOOKUP(G2736,'Cust Category'!A:C,2,0)</f>
        <v>#N/A</v>
      </c>
      <c r="Y2736" s="31" t="e">
        <f t="shared" si="221"/>
        <v>#N/A</v>
      </c>
      <c r="Z2736" t="e">
        <f t="shared" si="222"/>
        <v>#N/A</v>
      </c>
    </row>
    <row r="2737" spans="14:26" hidden="1">
      <c r="N2737" s="2" t="e">
        <f>VLOOKUP($J2737,'Material category'!B:D,2,0)</f>
        <v>#N/A</v>
      </c>
      <c r="O2737" s="123" t="e">
        <f>VLOOKUP(E2737,'Billing Type Category'!A:C,3,0)*$L2737</f>
        <v>#N/A</v>
      </c>
      <c r="P2737" s="123" t="e">
        <f>VLOOKUP($J2737,'Material category'!B:F,5,FALSE)*O2737</f>
        <v>#N/A</v>
      </c>
      <c r="Q2737" s="123" t="e">
        <f t="shared" si="218"/>
        <v>#N/A</v>
      </c>
      <c r="R2737" s="6" t="e">
        <f>VLOOKUP(E2737,'Billing Type Category'!A:C,3,0)*M2737</f>
        <v>#N/A</v>
      </c>
      <c r="S2737" s="6" t="e">
        <f>VLOOKUP($J2737,'Material category'!B:F,4,FALSE)*O2737</f>
        <v>#N/A</v>
      </c>
      <c r="T2737" s="6" t="e">
        <f t="shared" si="219"/>
        <v>#N/A</v>
      </c>
      <c r="U2737" s="6" t="e">
        <f t="shared" si="220"/>
        <v>#N/A</v>
      </c>
      <c r="V2737" s="2" t="e">
        <f>VLOOKUP($J2737,'Material category'!B:D,3,0)</f>
        <v>#N/A</v>
      </c>
      <c r="W2737" s="2" t="e">
        <f>VLOOKUP(G2737,'Cust Category'!A:C,3,0)</f>
        <v>#N/A</v>
      </c>
      <c r="X2737" s="2" t="e">
        <f>VLOOKUP(G2737,'Cust Category'!A:C,2,0)</f>
        <v>#N/A</v>
      </c>
      <c r="Y2737" s="31" t="e">
        <f t="shared" si="221"/>
        <v>#N/A</v>
      </c>
      <c r="Z2737" t="e">
        <f t="shared" si="222"/>
        <v>#N/A</v>
      </c>
    </row>
    <row r="2738" spans="14:26" hidden="1">
      <c r="N2738" s="2" t="e">
        <f>VLOOKUP($J2738,'Material category'!B:D,2,0)</f>
        <v>#N/A</v>
      </c>
      <c r="O2738" s="123" t="e">
        <f>VLOOKUP(E2738,'Billing Type Category'!A:C,3,0)*$L2738</f>
        <v>#N/A</v>
      </c>
      <c r="P2738" s="123" t="e">
        <f>VLOOKUP($J2738,'Material category'!B:F,5,FALSE)*O2738</f>
        <v>#N/A</v>
      </c>
      <c r="Q2738" s="123" t="e">
        <f t="shared" si="218"/>
        <v>#N/A</v>
      </c>
      <c r="R2738" s="6" t="e">
        <f>VLOOKUP(E2738,'Billing Type Category'!A:C,3,0)*M2738</f>
        <v>#N/A</v>
      </c>
      <c r="S2738" s="6" t="e">
        <f>VLOOKUP($J2738,'Material category'!B:F,4,FALSE)*O2738</f>
        <v>#N/A</v>
      </c>
      <c r="T2738" s="6" t="e">
        <f t="shared" si="219"/>
        <v>#N/A</v>
      </c>
      <c r="U2738" s="6" t="e">
        <f t="shared" si="220"/>
        <v>#N/A</v>
      </c>
      <c r="V2738" s="2" t="e">
        <f>VLOOKUP($J2738,'Material category'!B:D,3,0)</f>
        <v>#N/A</v>
      </c>
      <c r="W2738" s="2" t="e">
        <f>VLOOKUP(G2738,'Cust Category'!A:C,3,0)</f>
        <v>#N/A</v>
      </c>
      <c r="X2738" s="2" t="e">
        <f>VLOOKUP(G2738,'Cust Category'!A:C,2,0)</f>
        <v>#N/A</v>
      </c>
      <c r="Y2738" s="31" t="e">
        <f t="shared" si="221"/>
        <v>#N/A</v>
      </c>
      <c r="Z2738" t="e">
        <f t="shared" si="222"/>
        <v>#N/A</v>
      </c>
    </row>
    <row r="2739" spans="14:26" hidden="1">
      <c r="N2739" s="2" t="e">
        <f>VLOOKUP($J2739,'Material category'!B:D,2,0)</f>
        <v>#N/A</v>
      </c>
      <c r="O2739" s="123" t="e">
        <f>VLOOKUP(E2739,'Billing Type Category'!A:C,3,0)*$L2739</f>
        <v>#N/A</v>
      </c>
      <c r="P2739" s="123" t="e">
        <f>VLOOKUP($J2739,'Material category'!B:F,5,FALSE)*O2739</f>
        <v>#N/A</v>
      </c>
      <c r="Q2739" s="123" t="e">
        <f t="shared" si="218"/>
        <v>#N/A</v>
      </c>
      <c r="R2739" s="6" t="e">
        <f>VLOOKUP(E2739,'Billing Type Category'!A:C,3,0)*M2739</f>
        <v>#N/A</v>
      </c>
      <c r="S2739" s="6" t="e">
        <f>VLOOKUP($J2739,'Material category'!B:F,4,FALSE)*O2739</f>
        <v>#N/A</v>
      </c>
      <c r="T2739" s="6" t="e">
        <f t="shared" si="219"/>
        <v>#N/A</v>
      </c>
      <c r="U2739" s="6" t="e">
        <f t="shared" si="220"/>
        <v>#N/A</v>
      </c>
      <c r="V2739" s="2" t="e">
        <f>VLOOKUP($J2739,'Material category'!B:D,3,0)</f>
        <v>#N/A</v>
      </c>
      <c r="W2739" s="2" t="e">
        <f>VLOOKUP(G2739,'Cust Category'!A:C,3,0)</f>
        <v>#N/A</v>
      </c>
      <c r="X2739" s="2" t="e">
        <f>VLOOKUP(G2739,'Cust Category'!A:C,2,0)</f>
        <v>#N/A</v>
      </c>
      <c r="Y2739" s="31" t="e">
        <f t="shared" si="221"/>
        <v>#N/A</v>
      </c>
      <c r="Z2739" t="e">
        <f t="shared" si="222"/>
        <v>#N/A</v>
      </c>
    </row>
    <row r="2740" spans="14:26" hidden="1">
      <c r="N2740" s="2" t="e">
        <f>VLOOKUP($J2740,'Material category'!B:D,2,0)</f>
        <v>#N/A</v>
      </c>
      <c r="O2740" s="123" t="e">
        <f>VLOOKUP(E2740,'Billing Type Category'!A:C,3,0)*$L2740</f>
        <v>#N/A</v>
      </c>
      <c r="P2740" s="123" t="e">
        <f>VLOOKUP($J2740,'Material category'!B:F,5,FALSE)*O2740</f>
        <v>#N/A</v>
      </c>
      <c r="Q2740" s="123" t="e">
        <f t="shared" si="218"/>
        <v>#N/A</v>
      </c>
      <c r="R2740" s="6" t="e">
        <f>VLOOKUP(E2740,'Billing Type Category'!A:C,3,0)*M2740</f>
        <v>#N/A</v>
      </c>
      <c r="S2740" s="6" t="e">
        <f>VLOOKUP($J2740,'Material category'!B:F,4,FALSE)*O2740</f>
        <v>#N/A</v>
      </c>
      <c r="T2740" s="6" t="e">
        <f t="shared" si="219"/>
        <v>#N/A</v>
      </c>
      <c r="U2740" s="6" t="e">
        <f t="shared" si="220"/>
        <v>#N/A</v>
      </c>
      <c r="V2740" s="2" t="e">
        <f>VLOOKUP($J2740,'Material category'!B:D,3,0)</f>
        <v>#N/A</v>
      </c>
      <c r="W2740" s="2" t="e">
        <f>VLOOKUP(G2740,'Cust Category'!A:C,3,0)</f>
        <v>#N/A</v>
      </c>
      <c r="X2740" s="2" t="e">
        <f>VLOOKUP(G2740,'Cust Category'!A:C,2,0)</f>
        <v>#N/A</v>
      </c>
      <c r="Y2740" s="31" t="e">
        <f t="shared" si="221"/>
        <v>#N/A</v>
      </c>
      <c r="Z2740" t="e">
        <f t="shared" si="222"/>
        <v>#N/A</v>
      </c>
    </row>
    <row r="2741" spans="14:26" hidden="1">
      <c r="N2741" s="2" t="e">
        <f>VLOOKUP($J2741,'Material category'!B:D,2,0)</f>
        <v>#N/A</v>
      </c>
      <c r="O2741" s="123" t="e">
        <f>VLOOKUP(E2741,'Billing Type Category'!A:C,3,0)*$L2741</f>
        <v>#N/A</v>
      </c>
      <c r="P2741" s="123" t="e">
        <f>VLOOKUP($J2741,'Material category'!B:F,5,FALSE)*O2741</f>
        <v>#N/A</v>
      </c>
      <c r="Q2741" s="123" t="e">
        <f t="shared" si="218"/>
        <v>#N/A</v>
      </c>
      <c r="R2741" s="6" t="e">
        <f>VLOOKUP(E2741,'Billing Type Category'!A:C,3,0)*M2741</f>
        <v>#N/A</v>
      </c>
      <c r="S2741" s="6" t="e">
        <f>VLOOKUP($J2741,'Material category'!B:F,4,FALSE)*O2741</f>
        <v>#N/A</v>
      </c>
      <c r="T2741" s="6" t="e">
        <f t="shared" si="219"/>
        <v>#N/A</v>
      </c>
      <c r="U2741" s="6" t="e">
        <f t="shared" si="220"/>
        <v>#N/A</v>
      </c>
      <c r="V2741" s="2" t="e">
        <f>VLOOKUP($J2741,'Material category'!B:D,3,0)</f>
        <v>#N/A</v>
      </c>
      <c r="W2741" s="2" t="e">
        <f>VLOOKUP(G2741,'Cust Category'!A:C,3,0)</f>
        <v>#N/A</v>
      </c>
      <c r="X2741" s="2" t="e">
        <f>VLOOKUP(G2741,'Cust Category'!A:C,2,0)</f>
        <v>#N/A</v>
      </c>
      <c r="Y2741" s="31" t="e">
        <f t="shared" si="221"/>
        <v>#N/A</v>
      </c>
      <c r="Z2741" t="e">
        <f t="shared" si="222"/>
        <v>#N/A</v>
      </c>
    </row>
    <row r="2742" spans="14:26" hidden="1">
      <c r="N2742" s="2" t="e">
        <f>VLOOKUP($J2742,'Material category'!B:D,2,0)</f>
        <v>#N/A</v>
      </c>
      <c r="O2742" s="123" t="e">
        <f>VLOOKUP(E2742,'Billing Type Category'!A:C,3,0)*$L2742</f>
        <v>#N/A</v>
      </c>
      <c r="P2742" s="123" t="e">
        <f>VLOOKUP($J2742,'Material category'!B:F,5,FALSE)*O2742</f>
        <v>#N/A</v>
      </c>
      <c r="Q2742" s="123" t="e">
        <f t="shared" si="218"/>
        <v>#N/A</v>
      </c>
      <c r="R2742" s="6" t="e">
        <f>VLOOKUP(E2742,'Billing Type Category'!A:C,3,0)*M2742</f>
        <v>#N/A</v>
      </c>
      <c r="S2742" s="6" t="e">
        <f>VLOOKUP($J2742,'Material category'!B:F,4,FALSE)*O2742</f>
        <v>#N/A</v>
      </c>
      <c r="T2742" s="6" t="e">
        <f t="shared" si="219"/>
        <v>#N/A</v>
      </c>
      <c r="U2742" s="6" t="e">
        <f t="shared" si="220"/>
        <v>#N/A</v>
      </c>
      <c r="V2742" s="2" t="e">
        <f>VLOOKUP($J2742,'Material category'!B:D,3,0)</f>
        <v>#N/A</v>
      </c>
      <c r="W2742" s="2" t="e">
        <f>VLOOKUP(G2742,'Cust Category'!A:C,3,0)</f>
        <v>#N/A</v>
      </c>
      <c r="X2742" s="2" t="e">
        <f>VLOOKUP(G2742,'Cust Category'!A:C,2,0)</f>
        <v>#N/A</v>
      </c>
      <c r="Y2742" s="31" t="e">
        <f t="shared" si="221"/>
        <v>#N/A</v>
      </c>
      <c r="Z2742" t="e">
        <f t="shared" si="222"/>
        <v>#N/A</v>
      </c>
    </row>
    <row r="2743" spans="14:26" hidden="1">
      <c r="N2743" s="2" t="e">
        <f>VLOOKUP($J2743,'Material category'!B:D,2,0)</f>
        <v>#N/A</v>
      </c>
      <c r="O2743" s="123" t="e">
        <f>VLOOKUP(E2743,'Billing Type Category'!A:C,3,0)*$L2743</f>
        <v>#N/A</v>
      </c>
      <c r="P2743" s="123" t="e">
        <f>VLOOKUP($J2743,'Material category'!B:F,5,FALSE)*O2743</f>
        <v>#N/A</v>
      </c>
      <c r="Q2743" s="123" t="e">
        <f t="shared" si="218"/>
        <v>#N/A</v>
      </c>
      <c r="R2743" s="6" t="e">
        <f>VLOOKUP(E2743,'Billing Type Category'!A:C,3,0)*M2743</f>
        <v>#N/A</v>
      </c>
      <c r="S2743" s="6" t="e">
        <f>VLOOKUP($J2743,'Material category'!B:F,4,FALSE)*O2743</f>
        <v>#N/A</v>
      </c>
      <c r="T2743" s="6" t="e">
        <f t="shared" si="219"/>
        <v>#N/A</v>
      </c>
      <c r="U2743" s="6" t="e">
        <f t="shared" si="220"/>
        <v>#N/A</v>
      </c>
      <c r="V2743" s="2" t="e">
        <f>VLOOKUP($J2743,'Material category'!B:D,3,0)</f>
        <v>#N/A</v>
      </c>
      <c r="W2743" s="2" t="e">
        <f>VLOOKUP(G2743,'Cust Category'!A:C,3,0)</f>
        <v>#N/A</v>
      </c>
      <c r="X2743" s="2" t="e">
        <f>VLOOKUP(G2743,'Cust Category'!A:C,2,0)</f>
        <v>#N/A</v>
      </c>
      <c r="Y2743" s="31" t="e">
        <f t="shared" si="221"/>
        <v>#N/A</v>
      </c>
      <c r="Z2743" t="e">
        <f t="shared" si="222"/>
        <v>#N/A</v>
      </c>
    </row>
    <row r="2744" spans="14:26" hidden="1">
      <c r="N2744" s="2" t="e">
        <f>VLOOKUP($J2744,'Material category'!B:D,2,0)</f>
        <v>#N/A</v>
      </c>
      <c r="O2744" s="123" t="e">
        <f>VLOOKUP(E2744,'Billing Type Category'!A:C,3,0)*$L2744</f>
        <v>#N/A</v>
      </c>
      <c r="P2744" s="123" t="e">
        <f>VLOOKUP($J2744,'Material category'!B:F,5,FALSE)*O2744</f>
        <v>#N/A</v>
      </c>
      <c r="Q2744" s="123" t="e">
        <f t="shared" si="218"/>
        <v>#N/A</v>
      </c>
      <c r="R2744" s="6" t="e">
        <f>VLOOKUP(E2744,'Billing Type Category'!A:C,3,0)*M2744</f>
        <v>#N/A</v>
      </c>
      <c r="S2744" s="6" t="e">
        <f>VLOOKUP($J2744,'Material category'!B:F,4,FALSE)*O2744</f>
        <v>#N/A</v>
      </c>
      <c r="T2744" s="6" t="e">
        <f t="shared" si="219"/>
        <v>#N/A</v>
      </c>
      <c r="U2744" s="6" t="e">
        <f t="shared" si="220"/>
        <v>#N/A</v>
      </c>
      <c r="V2744" s="2" t="e">
        <f>VLOOKUP($J2744,'Material category'!B:D,3,0)</f>
        <v>#N/A</v>
      </c>
      <c r="W2744" s="2" t="e">
        <f>VLOOKUP(G2744,'Cust Category'!A:C,3,0)</f>
        <v>#N/A</v>
      </c>
      <c r="X2744" s="2" t="e">
        <f>VLOOKUP(G2744,'Cust Category'!A:C,2,0)</f>
        <v>#N/A</v>
      </c>
      <c r="Y2744" s="31" t="e">
        <f t="shared" si="221"/>
        <v>#N/A</v>
      </c>
      <c r="Z2744" t="e">
        <f t="shared" si="222"/>
        <v>#N/A</v>
      </c>
    </row>
    <row r="2745" spans="14:26" hidden="1">
      <c r="N2745" s="2" t="e">
        <f>VLOOKUP($J2745,'Material category'!B:D,2,0)</f>
        <v>#N/A</v>
      </c>
      <c r="O2745" s="123" t="e">
        <f>VLOOKUP(E2745,'Billing Type Category'!A:C,3,0)*$L2745</f>
        <v>#N/A</v>
      </c>
      <c r="P2745" s="123" t="e">
        <f>VLOOKUP($J2745,'Material category'!B:F,5,FALSE)*O2745</f>
        <v>#N/A</v>
      </c>
      <c r="Q2745" s="123" t="e">
        <f t="shared" si="218"/>
        <v>#N/A</v>
      </c>
      <c r="R2745" s="6" t="e">
        <f>VLOOKUP(E2745,'Billing Type Category'!A:C,3,0)*M2745</f>
        <v>#N/A</v>
      </c>
      <c r="S2745" s="6" t="e">
        <f>VLOOKUP($J2745,'Material category'!B:F,4,FALSE)*O2745</f>
        <v>#N/A</v>
      </c>
      <c r="T2745" s="6" t="e">
        <f t="shared" si="219"/>
        <v>#N/A</v>
      </c>
      <c r="U2745" s="6" t="e">
        <f t="shared" si="220"/>
        <v>#N/A</v>
      </c>
      <c r="V2745" s="2" t="e">
        <f>VLOOKUP($J2745,'Material category'!B:D,3,0)</f>
        <v>#N/A</v>
      </c>
      <c r="W2745" s="2" t="e">
        <f>VLOOKUP(G2745,'Cust Category'!A:C,3,0)</f>
        <v>#N/A</v>
      </c>
      <c r="X2745" s="2" t="e">
        <f>VLOOKUP(G2745,'Cust Category'!A:C,2,0)</f>
        <v>#N/A</v>
      </c>
      <c r="Y2745" s="31" t="e">
        <f t="shared" si="221"/>
        <v>#N/A</v>
      </c>
      <c r="Z2745" t="e">
        <f t="shared" si="222"/>
        <v>#N/A</v>
      </c>
    </row>
    <row r="2746" spans="14:26" hidden="1">
      <c r="N2746" s="2" t="e">
        <f>VLOOKUP($J2746,'Material category'!B:D,2,0)</f>
        <v>#N/A</v>
      </c>
      <c r="O2746" s="123" t="e">
        <f>VLOOKUP(E2746,'Billing Type Category'!A:C,3,0)*$L2746</f>
        <v>#N/A</v>
      </c>
      <c r="P2746" s="123" t="e">
        <f>VLOOKUP($J2746,'Material category'!B:F,5,FALSE)*O2746</f>
        <v>#N/A</v>
      </c>
      <c r="Q2746" s="123" t="e">
        <f t="shared" si="218"/>
        <v>#N/A</v>
      </c>
      <c r="R2746" s="6" t="e">
        <f>VLOOKUP(E2746,'Billing Type Category'!A:C,3,0)*M2746</f>
        <v>#N/A</v>
      </c>
      <c r="S2746" s="6" t="e">
        <f>VLOOKUP($J2746,'Material category'!B:F,4,FALSE)*O2746</f>
        <v>#N/A</v>
      </c>
      <c r="T2746" s="6" t="e">
        <f t="shared" si="219"/>
        <v>#N/A</v>
      </c>
      <c r="U2746" s="6" t="e">
        <f t="shared" si="220"/>
        <v>#N/A</v>
      </c>
      <c r="V2746" s="2" t="e">
        <f>VLOOKUP($J2746,'Material category'!B:D,3,0)</f>
        <v>#N/A</v>
      </c>
      <c r="W2746" s="2" t="e">
        <f>VLOOKUP(G2746,'Cust Category'!A:C,3,0)</f>
        <v>#N/A</v>
      </c>
      <c r="X2746" s="2" t="e">
        <f>VLOOKUP(G2746,'Cust Category'!A:C,2,0)</f>
        <v>#N/A</v>
      </c>
      <c r="Y2746" s="31" t="e">
        <f t="shared" si="221"/>
        <v>#N/A</v>
      </c>
      <c r="Z2746" t="e">
        <f t="shared" si="222"/>
        <v>#N/A</v>
      </c>
    </row>
    <row r="2747" spans="14:26" hidden="1">
      <c r="N2747" s="2" t="e">
        <f>VLOOKUP($J2747,'Material category'!B:D,2,0)</f>
        <v>#N/A</v>
      </c>
      <c r="O2747" s="123" t="e">
        <f>VLOOKUP(E2747,'Billing Type Category'!A:C,3,0)*$L2747</f>
        <v>#N/A</v>
      </c>
      <c r="P2747" s="123" t="e">
        <f>VLOOKUP($J2747,'Material category'!B:F,5,FALSE)*O2747</f>
        <v>#N/A</v>
      </c>
      <c r="Q2747" s="123" t="e">
        <f t="shared" si="218"/>
        <v>#N/A</v>
      </c>
      <c r="R2747" s="6" t="e">
        <f>VLOOKUP(E2747,'Billing Type Category'!A:C,3,0)*M2747</f>
        <v>#N/A</v>
      </c>
      <c r="S2747" s="6" t="e">
        <f>VLOOKUP($J2747,'Material category'!B:F,4,FALSE)*O2747</f>
        <v>#N/A</v>
      </c>
      <c r="T2747" s="6" t="e">
        <f t="shared" si="219"/>
        <v>#N/A</v>
      </c>
      <c r="U2747" s="6" t="e">
        <f t="shared" si="220"/>
        <v>#N/A</v>
      </c>
      <c r="V2747" s="2" t="e">
        <f>VLOOKUP($J2747,'Material category'!B:D,3,0)</f>
        <v>#N/A</v>
      </c>
      <c r="W2747" s="2" t="e">
        <f>VLOOKUP(G2747,'Cust Category'!A:C,3,0)</f>
        <v>#N/A</v>
      </c>
      <c r="X2747" s="2" t="e">
        <f>VLOOKUP(G2747,'Cust Category'!A:C,2,0)</f>
        <v>#N/A</v>
      </c>
      <c r="Y2747" s="31" t="e">
        <f t="shared" si="221"/>
        <v>#N/A</v>
      </c>
      <c r="Z2747" t="e">
        <f t="shared" si="222"/>
        <v>#N/A</v>
      </c>
    </row>
    <row r="2748" spans="14:26" hidden="1">
      <c r="N2748" s="2" t="e">
        <f>VLOOKUP($J2748,'Material category'!B:D,2,0)</f>
        <v>#N/A</v>
      </c>
      <c r="O2748" s="123" t="e">
        <f>VLOOKUP(E2748,'Billing Type Category'!A:C,3,0)*$L2748</f>
        <v>#N/A</v>
      </c>
      <c r="P2748" s="123" t="e">
        <f>VLOOKUP($J2748,'Material category'!B:F,5,FALSE)*O2748</f>
        <v>#N/A</v>
      </c>
      <c r="Q2748" s="123" t="e">
        <f t="shared" si="218"/>
        <v>#N/A</v>
      </c>
      <c r="R2748" s="6" t="e">
        <f>VLOOKUP(E2748,'Billing Type Category'!A:C,3,0)*M2748</f>
        <v>#N/A</v>
      </c>
      <c r="S2748" s="6" t="e">
        <f>VLOOKUP($J2748,'Material category'!B:F,4,FALSE)*O2748</f>
        <v>#N/A</v>
      </c>
      <c r="T2748" s="6" t="e">
        <f t="shared" si="219"/>
        <v>#N/A</v>
      </c>
      <c r="U2748" s="6" t="e">
        <f t="shared" si="220"/>
        <v>#N/A</v>
      </c>
      <c r="V2748" s="2" t="e">
        <f>VLOOKUP($J2748,'Material category'!B:D,3,0)</f>
        <v>#N/A</v>
      </c>
      <c r="W2748" s="2" t="e">
        <f>VLOOKUP(G2748,'Cust Category'!A:C,3,0)</f>
        <v>#N/A</v>
      </c>
      <c r="X2748" s="2" t="e">
        <f>VLOOKUP(G2748,'Cust Category'!A:C,2,0)</f>
        <v>#N/A</v>
      </c>
      <c r="Y2748" s="31" t="e">
        <f t="shared" si="221"/>
        <v>#N/A</v>
      </c>
      <c r="Z2748" t="e">
        <f t="shared" si="222"/>
        <v>#N/A</v>
      </c>
    </row>
    <row r="2749" spans="14:26" hidden="1">
      <c r="N2749" s="2" t="e">
        <f>VLOOKUP($J2749,'Material category'!B:D,2,0)</f>
        <v>#N/A</v>
      </c>
      <c r="O2749" s="123" t="e">
        <f>VLOOKUP(E2749,'Billing Type Category'!A:C,3,0)*$L2749</f>
        <v>#N/A</v>
      </c>
      <c r="P2749" s="123" t="e">
        <f>VLOOKUP($J2749,'Material category'!B:F,5,FALSE)*O2749</f>
        <v>#N/A</v>
      </c>
      <c r="Q2749" s="123" t="e">
        <f t="shared" si="218"/>
        <v>#N/A</v>
      </c>
      <c r="R2749" s="6" t="e">
        <f>VLOOKUP(E2749,'Billing Type Category'!A:C,3,0)*M2749</f>
        <v>#N/A</v>
      </c>
      <c r="S2749" s="6" t="e">
        <f>VLOOKUP($J2749,'Material category'!B:F,4,FALSE)*O2749</f>
        <v>#N/A</v>
      </c>
      <c r="T2749" s="6" t="e">
        <f t="shared" si="219"/>
        <v>#N/A</v>
      </c>
      <c r="U2749" s="6" t="e">
        <f t="shared" si="220"/>
        <v>#N/A</v>
      </c>
      <c r="V2749" s="2" t="e">
        <f>VLOOKUP($J2749,'Material category'!B:D,3,0)</f>
        <v>#N/A</v>
      </c>
      <c r="W2749" s="2" t="e">
        <f>VLOOKUP(G2749,'Cust Category'!A:C,3,0)</f>
        <v>#N/A</v>
      </c>
      <c r="X2749" s="2" t="e">
        <f>VLOOKUP(G2749,'Cust Category'!A:C,2,0)</f>
        <v>#N/A</v>
      </c>
      <c r="Y2749" s="31" t="e">
        <f t="shared" si="221"/>
        <v>#N/A</v>
      </c>
      <c r="Z2749" t="e">
        <f t="shared" si="222"/>
        <v>#N/A</v>
      </c>
    </row>
    <row r="2750" spans="14:26" hidden="1">
      <c r="N2750" s="2" t="e">
        <f>VLOOKUP($J2750,'Material category'!B:D,2,0)</f>
        <v>#N/A</v>
      </c>
      <c r="O2750" s="123" t="e">
        <f>VLOOKUP(E2750,'Billing Type Category'!A:C,3,0)*$L2750</f>
        <v>#N/A</v>
      </c>
      <c r="P2750" s="123" t="e">
        <f>VLOOKUP($J2750,'Material category'!B:F,5,FALSE)*O2750</f>
        <v>#N/A</v>
      </c>
      <c r="Q2750" s="123" t="e">
        <f t="shared" si="218"/>
        <v>#N/A</v>
      </c>
      <c r="R2750" s="6" t="e">
        <f>VLOOKUP(E2750,'Billing Type Category'!A:C,3,0)*M2750</f>
        <v>#N/A</v>
      </c>
      <c r="S2750" s="6" t="e">
        <f>VLOOKUP($J2750,'Material category'!B:F,4,FALSE)*O2750</f>
        <v>#N/A</v>
      </c>
      <c r="T2750" s="6" t="e">
        <f t="shared" si="219"/>
        <v>#N/A</v>
      </c>
      <c r="U2750" s="6" t="e">
        <f t="shared" si="220"/>
        <v>#N/A</v>
      </c>
      <c r="V2750" s="2" t="e">
        <f>VLOOKUP($J2750,'Material category'!B:D,3,0)</f>
        <v>#N/A</v>
      </c>
      <c r="W2750" s="2" t="e">
        <f>VLOOKUP(G2750,'Cust Category'!A:C,3,0)</f>
        <v>#N/A</v>
      </c>
      <c r="X2750" s="2" t="e">
        <f>VLOOKUP(G2750,'Cust Category'!A:C,2,0)</f>
        <v>#N/A</v>
      </c>
      <c r="Y2750" s="31" t="e">
        <f t="shared" si="221"/>
        <v>#N/A</v>
      </c>
      <c r="Z2750" t="e">
        <f t="shared" si="222"/>
        <v>#N/A</v>
      </c>
    </row>
    <row r="2751" spans="14:26" hidden="1">
      <c r="N2751" s="2" t="e">
        <f>VLOOKUP($J2751,'Material category'!B:D,2,0)</f>
        <v>#N/A</v>
      </c>
      <c r="O2751" s="123" t="e">
        <f>VLOOKUP(E2751,'Billing Type Category'!A:C,3,0)*$L2751</f>
        <v>#N/A</v>
      </c>
      <c r="P2751" s="123" t="e">
        <f>VLOOKUP($J2751,'Material category'!B:F,5,FALSE)*O2751</f>
        <v>#N/A</v>
      </c>
      <c r="Q2751" s="123" t="e">
        <f t="shared" si="218"/>
        <v>#N/A</v>
      </c>
      <c r="R2751" s="6" t="e">
        <f>VLOOKUP(E2751,'Billing Type Category'!A:C,3,0)*M2751</f>
        <v>#N/A</v>
      </c>
      <c r="S2751" s="6" t="e">
        <f>VLOOKUP($J2751,'Material category'!B:F,4,FALSE)*O2751</f>
        <v>#N/A</v>
      </c>
      <c r="T2751" s="6" t="e">
        <f t="shared" si="219"/>
        <v>#N/A</v>
      </c>
      <c r="U2751" s="6" t="e">
        <f t="shared" si="220"/>
        <v>#N/A</v>
      </c>
      <c r="V2751" s="2" t="e">
        <f>VLOOKUP($J2751,'Material category'!B:D,3,0)</f>
        <v>#N/A</v>
      </c>
      <c r="W2751" s="2" t="e">
        <f>VLOOKUP(G2751,'Cust Category'!A:C,3,0)</f>
        <v>#N/A</v>
      </c>
      <c r="X2751" s="2" t="e">
        <f>VLOOKUP(G2751,'Cust Category'!A:C,2,0)</f>
        <v>#N/A</v>
      </c>
      <c r="Y2751" s="31" t="e">
        <f t="shared" si="221"/>
        <v>#N/A</v>
      </c>
      <c r="Z2751" t="e">
        <f t="shared" si="222"/>
        <v>#N/A</v>
      </c>
    </row>
    <row r="2752" spans="14:26" hidden="1">
      <c r="N2752" s="2" t="e">
        <f>VLOOKUP($J2752,'Material category'!B:D,2,0)</f>
        <v>#N/A</v>
      </c>
      <c r="O2752" s="123" t="e">
        <f>VLOOKUP(E2752,'Billing Type Category'!A:C,3,0)*$L2752</f>
        <v>#N/A</v>
      </c>
      <c r="P2752" s="123" t="e">
        <f>VLOOKUP($J2752,'Material category'!B:F,5,FALSE)*O2752</f>
        <v>#N/A</v>
      </c>
      <c r="Q2752" s="123" t="e">
        <f t="shared" si="218"/>
        <v>#N/A</v>
      </c>
      <c r="R2752" s="6" t="e">
        <f>VLOOKUP(E2752,'Billing Type Category'!A:C,3,0)*M2752</f>
        <v>#N/A</v>
      </c>
      <c r="S2752" s="6" t="e">
        <f>VLOOKUP($J2752,'Material category'!B:F,4,FALSE)*O2752</f>
        <v>#N/A</v>
      </c>
      <c r="T2752" s="6" t="e">
        <f t="shared" si="219"/>
        <v>#N/A</v>
      </c>
      <c r="U2752" s="6" t="e">
        <f t="shared" si="220"/>
        <v>#N/A</v>
      </c>
      <c r="V2752" s="2" t="e">
        <f>VLOOKUP($J2752,'Material category'!B:D,3,0)</f>
        <v>#N/A</v>
      </c>
      <c r="W2752" s="2" t="e">
        <f>VLOOKUP(G2752,'Cust Category'!A:C,3,0)</f>
        <v>#N/A</v>
      </c>
      <c r="X2752" s="2" t="e">
        <f>VLOOKUP(G2752,'Cust Category'!A:C,2,0)</f>
        <v>#N/A</v>
      </c>
      <c r="Y2752" s="31" t="e">
        <f t="shared" si="221"/>
        <v>#N/A</v>
      </c>
      <c r="Z2752" t="e">
        <f t="shared" si="222"/>
        <v>#N/A</v>
      </c>
    </row>
    <row r="2753" spans="14:26" hidden="1">
      <c r="N2753" s="2" t="e">
        <f>VLOOKUP($J2753,'Material category'!B:D,2,0)</f>
        <v>#N/A</v>
      </c>
      <c r="O2753" s="123" t="e">
        <f>VLOOKUP(E2753,'Billing Type Category'!A:C,3,0)*$L2753</f>
        <v>#N/A</v>
      </c>
      <c r="P2753" s="123" t="e">
        <f>VLOOKUP($J2753,'Material category'!B:F,5,FALSE)*O2753</f>
        <v>#N/A</v>
      </c>
      <c r="Q2753" s="123" t="e">
        <f t="shared" si="218"/>
        <v>#N/A</v>
      </c>
      <c r="R2753" s="6" t="e">
        <f>VLOOKUP(E2753,'Billing Type Category'!A:C,3,0)*M2753</f>
        <v>#N/A</v>
      </c>
      <c r="S2753" s="6" t="e">
        <f>VLOOKUP($J2753,'Material category'!B:F,4,FALSE)*O2753</f>
        <v>#N/A</v>
      </c>
      <c r="T2753" s="6" t="e">
        <f t="shared" si="219"/>
        <v>#N/A</v>
      </c>
      <c r="U2753" s="6" t="e">
        <f t="shared" si="220"/>
        <v>#N/A</v>
      </c>
      <c r="V2753" s="2" t="e">
        <f>VLOOKUP($J2753,'Material category'!B:D,3,0)</f>
        <v>#N/A</v>
      </c>
      <c r="W2753" s="2" t="e">
        <f>VLOOKUP(G2753,'Cust Category'!A:C,3,0)</f>
        <v>#N/A</v>
      </c>
      <c r="X2753" s="2" t="e">
        <f>VLOOKUP(G2753,'Cust Category'!A:C,2,0)</f>
        <v>#N/A</v>
      </c>
      <c r="Y2753" s="31" t="e">
        <f t="shared" si="221"/>
        <v>#N/A</v>
      </c>
      <c r="Z2753" t="e">
        <f t="shared" si="222"/>
        <v>#N/A</v>
      </c>
    </row>
    <row r="2754" spans="14:26" hidden="1">
      <c r="N2754" s="2" t="e">
        <f>VLOOKUP($J2754,'Material category'!B:D,2,0)</f>
        <v>#N/A</v>
      </c>
      <c r="O2754" s="123" t="e">
        <f>VLOOKUP(E2754,'Billing Type Category'!A:C,3,0)*$L2754</f>
        <v>#N/A</v>
      </c>
      <c r="P2754" s="123" t="e">
        <f>VLOOKUP($J2754,'Material category'!B:F,5,FALSE)*O2754</f>
        <v>#N/A</v>
      </c>
      <c r="Q2754" s="123" t="e">
        <f t="shared" si="218"/>
        <v>#N/A</v>
      </c>
      <c r="R2754" s="6" t="e">
        <f>VLOOKUP(E2754,'Billing Type Category'!A:C,3,0)*M2754</f>
        <v>#N/A</v>
      </c>
      <c r="S2754" s="6" t="e">
        <f>VLOOKUP($J2754,'Material category'!B:F,4,FALSE)*O2754</f>
        <v>#N/A</v>
      </c>
      <c r="T2754" s="6" t="e">
        <f t="shared" si="219"/>
        <v>#N/A</v>
      </c>
      <c r="U2754" s="6" t="e">
        <f t="shared" si="220"/>
        <v>#N/A</v>
      </c>
      <c r="V2754" s="2" t="e">
        <f>VLOOKUP($J2754,'Material category'!B:D,3,0)</f>
        <v>#N/A</v>
      </c>
      <c r="W2754" s="2" t="e">
        <f>VLOOKUP(G2754,'Cust Category'!A:C,3,0)</f>
        <v>#N/A</v>
      </c>
      <c r="X2754" s="2" t="e">
        <f>VLOOKUP(G2754,'Cust Category'!A:C,2,0)</f>
        <v>#N/A</v>
      </c>
      <c r="Y2754" s="31" t="e">
        <f t="shared" si="221"/>
        <v>#N/A</v>
      </c>
      <c r="Z2754" t="e">
        <f t="shared" si="222"/>
        <v>#N/A</v>
      </c>
    </row>
    <row r="2755" spans="14:26" hidden="1">
      <c r="N2755" s="2" t="e">
        <f>VLOOKUP($J2755,'Material category'!B:D,2,0)</f>
        <v>#N/A</v>
      </c>
      <c r="O2755" s="123" t="e">
        <f>VLOOKUP(E2755,'Billing Type Category'!A:C,3,0)*$L2755</f>
        <v>#N/A</v>
      </c>
      <c r="P2755" s="123" t="e">
        <f>VLOOKUP($J2755,'Material category'!B:F,5,FALSE)*O2755</f>
        <v>#N/A</v>
      </c>
      <c r="Q2755" s="123" t="e">
        <f t="shared" si="218"/>
        <v>#N/A</v>
      </c>
      <c r="R2755" s="6" t="e">
        <f>VLOOKUP(E2755,'Billing Type Category'!A:C,3,0)*M2755</f>
        <v>#N/A</v>
      </c>
      <c r="S2755" s="6" t="e">
        <f>VLOOKUP($J2755,'Material category'!B:F,4,FALSE)*O2755</f>
        <v>#N/A</v>
      </c>
      <c r="T2755" s="6" t="e">
        <f t="shared" si="219"/>
        <v>#N/A</v>
      </c>
      <c r="U2755" s="6" t="e">
        <f t="shared" si="220"/>
        <v>#N/A</v>
      </c>
      <c r="V2755" s="2" t="e">
        <f>VLOOKUP($J2755,'Material category'!B:D,3,0)</f>
        <v>#N/A</v>
      </c>
      <c r="W2755" s="2" t="e">
        <f>VLOOKUP(G2755,'Cust Category'!A:C,3,0)</f>
        <v>#N/A</v>
      </c>
      <c r="X2755" s="2" t="e">
        <f>VLOOKUP(G2755,'Cust Category'!A:C,2,0)</f>
        <v>#N/A</v>
      </c>
      <c r="Y2755" s="31" t="e">
        <f t="shared" si="221"/>
        <v>#N/A</v>
      </c>
      <c r="Z2755" t="e">
        <f t="shared" si="222"/>
        <v>#N/A</v>
      </c>
    </row>
    <row r="2756" spans="14:26" hidden="1">
      <c r="N2756" s="2" t="e">
        <f>VLOOKUP($J2756,'Material category'!B:D,2,0)</f>
        <v>#N/A</v>
      </c>
      <c r="O2756" s="123" t="e">
        <f>VLOOKUP(E2756,'Billing Type Category'!A:C,3,0)*$L2756</f>
        <v>#N/A</v>
      </c>
      <c r="P2756" s="123" t="e">
        <f>VLOOKUP($J2756,'Material category'!B:F,5,FALSE)*O2756</f>
        <v>#N/A</v>
      </c>
      <c r="Q2756" s="123" t="e">
        <f t="shared" si="218"/>
        <v>#N/A</v>
      </c>
      <c r="R2756" s="6" t="e">
        <f>VLOOKUP(E2756,'Billing Type Category'!A:C,3,0)*M2756</f>
        <v>#N/A</v>
      </c>
      <c r="S2756" s="6" t="e">
        <f>VLOOKUP($J2756,'Material category'!B:F,4,FALSE)*O2756</f>
        <v>#N/A</v>
      </c>
      <c r="T2756" s="6" t="e">
        <f t="shared" si="219"/>
        <v>#N/A</v>
      </c>
      <c r="U2756" s="6" t="e">
        <f t="shared" si="220"/>
        <v>#N/A</v>
      </c>
      <c r="V2756" s="2" t="e">
        <f>VLOOKUP($J2756,'Material category'!B:D,3,0)</f>
        <v>#N/A</v>
      </c>
      <c r="W2756" s="2" t="e">
        <f>VLOOKUP(G2756,'Cust Category'!A:C,3,0)</f>
        <v>#N/A</v>
      </c>
      <c r="X2756" s="2" t="e">
        <f>VLOOKUP(G2756,'Cust Category'!A:C,2,0)</f>
        <v>#N/A</v>
      </c>
      <c r="Y2756" s="31" t="e">
        <f t="shared" si="221"/>
        <v>#N/A</v>
      </c>
      <c r="Z2756" t="e">
        <f t="shared" si="222"/>
        <v>#N/A</v>
      </c>
    </row>
    <row r="2757" spans="14:26" hidden="1">
      <c r="N2757" s="2" t="e">
        <f>VLOOKUP($J2757,'Material category'!B:D,2,0)</f>
        <v>#N/A</v>
      </c>
      <c r="O2757" s="123" t="e">
        <f>VLOOKUP(E2757,'Billing Type Category'!A:C,3,0)*$L2757</f>
        <v>#N/A</v>
      </c>
      <c r="P2757" s="123" t="e">
        <f>VLOOKUP($J2757,'Material category'!B:F,5,FALSE)*O2757</f>
        <v>#N/A</v>
      </c>
      <c r="Q2757" s="123" t="e">
        <f t="shared" si="218"/>
        <v>#N/A</v>
      </c>
      <c r="R2757" s="6" t="e">
        <f>VLOOKUP(E2757,'Billing Type Category'!A:C,3,0)*M2757</f>
        <v>#N/A</v>
      </c>
      <c r="S2757" s="6" t="e">
        <f>VLOOKUP($J2757,'Material category'!B:F,4,FALSE)*O2757</f>
        <v>#N/A</v>
      </c>
      <c r="T2757" s="6" t="e">
        <f t="shared" si="219"/>
        <v>#N/A</v>
      </c>
      <c r="U2757" s="6" t="e">
        <f t="shared" si="220"/>
        <v>#N/A</v>
      </c>
      <c r="V2757" s="2" t="e">
        <f>VLOOKUP($J2757,'Material category'!B:D,3,0)</f>
        <v>#N/A</v>
      </c>
      <c r="W2757" s="2" t="e">
        <f>VLOOKUP(G2757,'Cust Category'!A:C,3,0)</f>
        <v>#N/A</v>
      </c>
      <c r="X2757" s="2" t="e">
        <f>VLOOKUP(G2757,'Cust Category'!A:C,2,0)</f>
        <v>#N/A</v>
      </c>
      <c r="Y2757" s="31" t="e">
        <f t="shared" si="221"/>
        <v>#N/A</v>
      </c>
      <c r="Z2757" t="e">
        <f t="shared" si="222"/>
        <v>#N/A</v>
      </c>
    </row>
    <row r="2758" spans="14:26" hidden="1">
      <c r="N2758" s="2" t="e">
        <f>VLOOKUP($J2758,'Material category'!B:D,2,0)</f>
        <v>#N/A</v>
      </c>
      <c r="O2758" s="123" t="e">
        <f>VLOOKUP(E2758,'Billing Type Category'!A:C,3,0)*$L2758</f>
        <v>#N/A</v>
      </c>
      <c r="P2758" s="123" t="e">
        <f>VLOOKUP($J2758,'Material category'!B:F,5,FALSE)*O2758</f>
        <v>#N/A</v>
      </c>
      <c r="Q2758" s="123" t="e">
        <f t="shared" si="218"/>
        <v>#N/A</v>
      </c>
      <c r="R2758" s="6" t="e">
        <f>VLOOKUP(E2758,'Billing Type Category'!A:C,3,0)*M2758</f>
        <v>#N/A</v>
      </c>
      <c r="S2758" s="6" t="e">
        <f>VLOOKUP($J2758,'Material category'!B:F,4,FALSE)*O2758</f>
        <v>#N/A</v>
      </c>
      <c r="T2758" s="6" t="e">
        <f t="shared" si="219"/>
        <v>#N/A</v>
      </c>
      <c r="U2758" s="6" t="e">
        <f t="shared" si="220"/>
        <v>#N/A</v>
      </c>
      <c r="V2758" s="2" t="e">
        <f>VLOOKUP($J2758,'Material category'!B:D,3,0)</f>
        <v>#N/A</v>
      </c>
      <c r="W2758" s="2" t="e">
        <f>VLOOKUP(G2758,'Cust Category'!A:C,3,0)</f>
        <v>#N/A</v>
      </c>
      <c r="X2758" s="2" t="e">
        <f>VLOOKUP(G2758,'Cust Category'!A:C,2,0)</f>
        <v>#N/A</v>
      </c>
      <c r="Y2758" s="31" t="e">
        <f t="shared" si="221"/>
        <v>#N/A</v>
      </c>
      <c r="Z2758" t="e">
        <f t="shared" si="222"/>
        <v>#N/A</v>
      </c>
    </row>
    <row r="2759" spans="14:26" hidden="1">
      <c r="N2759" s="2" t="e">
        <f>VLOOKUP($J2759,'Material category'!B:D,2,0)</f>
        <v>#N/A</v>
      </c>
      <c r="O2759" s="123" t="e">
        <f>VLOOKUP(E2759,'Billing Type Category'!A:C,3,0)*$L2759</f>
        <v>#N/A</v>
      </c>
      <c r="P2759" s="123" t="e">
        <f>VLOOKUP($J2759,'Material category'!B:F,5,FALSE)*O2759</f>
        <v>#N/A</v>
      </c>
      <c r="Q2759" s="123" t="e">
        <f t="shared" si="218"/>
        <v>#N/A</v>
      </c>
      <c r="R2759" s="6" t="e">
        <f>VLOOKUP(E2759,'Billing Type Category'!A:C,3,0)*M2759</f>
        <v>#N/A</v>
      </c>
      <c r="S2759" s="6" t="e">
        <f>VLOOKUP($J2759,'Material category'!B:F,4,FALSE)*O2759</f>
        <v>#N/A</v>
      </c>
      <c r="T2759" s="6" t="e">
        <f t="shared" si="219"/>
        <v>#N/A</v>
      </c>
      <c r="U2759" s="6" t="e">
        <f t="shared" si="220"/>
        <v>#N/A</v>
      </c>
      <c r="V2759" s="2" t="e">
        <f>VLOOKUP($J2759,'Material category'!B:D,3,0)</f>
        <v>#N/A</v>
      </c>
      <c r="W2759" s="2" t="e">
        <f>VLOOKUP(G2759,'Cust Category'!A:C,3,0)</f>
        <v>#N/A</v>
      </c>
      <c r="X2759" s="2" t="e">
        <f>VLOOKUP(G2759,'Cust Category'!A:C,2,0)</f>
        <v>#N/A</v>
      </c>
      <c r="Y2759" s="31" t="e">
        <f t="shared" si="221"/>
        <v>#N/A</v>
      </c>
      <c r="Z2759" t="e">
        <f t="shared" si="222"/>
        <v>#N/A</v>
      </c>
    </row>
    <row r="2760" spans="14:26" hidden="1">
      <c r="N2760" s="2" t="e">
        <f>VLOOKUP($J2760,'Material category'!B:D,2,0)</f>
        <v>#N/A</v>
      </c>
      <c r="O2760" s="123" t="e">
        <f>VLOOKUP(E2760,'Billing Type Category'!A:C,3,0)*$L2760</f>
        <v>#N/A</v>
      </c>
      <c r="P2760" s="123" t="e">
        <f>VLOOKUP($J2760,'Material category'!B:F,5,FALSE)*O2760</f>
        <v>#N/A</v>
      </c>
      <c r="Q2760" s="123" t="e">
        <f t="shared" si="218"/>
        <v>#N/A</v>
      </c>
      <c r="R2760" s="6" t="e">
        <f>VLOOKUP(E2760,'Billing Type Category'!A:C,3,0)*M2760</f>
        <v>#N/A</v>
      </c>
      <c r="S2760" s="6" t="e">
        <f>VLOOKUP($J2760,'Material category'!B:F,4,FALSE)*O2760</f>
        <v>#N/A</v>
      </c>
      <c r="T2760" s="6" t="e">
        <f t="shared" si="219"/>
        <v>#N/A</v>
      </c>
      <c r="U2760" s="6" t="e">
        <f t="shared" si="220"/>
        <v>#N/A</v>
      </c>
      <c r="V2760" s="2" t="e">
        <f>VLOOKUP($J2760,'Material category'!B:D,3,0)</f>
        <v>#N/A</v>
      </c>
      <c r="W2760" s="2" t="e">
        <f>VLOOKUP(G2760,'Cust Category'!A:C,3,0)</f>
        <v>#N/A</v>
      </c>
      <c r="X2760" s="2" t="e">
        <f>VLOOKUP(G2760,'Cust Category'!A:C,2,0)</f>
        <v>#N/A</v>
      </c>
      <c r="Y2760" s="31" t="e">
        <f t="shared" si="221"/>
        <v>#N/A</v>
      </c>
      <c r="Z2760" t="e">
        <f t="shared" si="222"/>
        <v>#N/A</v>
      </c>
    </row>
    <row r="2761" spans="14:26" hidden="1">
      <c r="N2761" s="2" t="e">
        <f>VLOOKUP($J2761,'Material category'!B:D,2,0)</f>
        <v>#N/A</v>
      </c>
      <c r="O2761" s="123" t="e">
        <f>VLOOKUP(E2761,'Billing Type Category'!A:C,3,0)*$L2761</f>
        <v>#N/A</v>
      </c>
      <c r="P2761" s="123" t="e">
        <f>VLOOKUP($J2761,'Material category'!B:F,5,FALSE)*O2761</f>
        <v>#N/A</v>
      </c>
      <c r="Q2761" s="123" t="e">
        <f t="shared" si="218"/>
        <v>#N/A</v>
      </c>
      <c r="R2761" s="6" t="e">
        <f>VLOOKUP(E2761,'Billing Type Category'!A:C,3,0)*M2761</f>
        <v>#N/A</v>
      </c>
      <c r="S2761" s="6" t="e">
        <f>VLOOKUP($J2761,'Material category'!B:F,4,FALSE)*O2761</f>
        <v>#N/A</v>
      </c>
      <c r="T2761" s="6" t="e">
        <f t="shared" si="219"/>
        <v>#N/A</v>
      </c>
      <c r="U2761" s="6" t="e">
        <f t="shared" si="220"/>
        <v>#N/A</v>
      </c>
      <c r="V2761" s="2" t="e">
        <f>VLOOKUP($J2761,'Material category'!B:D,3,0)</f>
        <v>#N/A</v>
      </c>
      <c r="W2761" s="2" t="e">
        <f>VLOOKUP(G2761,'Cust Category'!A:C,3,0)</f>
        <v>#N/A</v>
      </c>
      <c r="X2761" s="2" t="e">
        <f>VLOOKUP(G2761,'Cust Category'!A:C,2,0)</f>
        <v>#N/A</v>
      </c>
      <c r="Y2761" s="31" t="e">
        <f t="shared" si="221"/>
        <v>#N/A</v>
      </c>
      <c r="Z2761" t="e">
        <f t="shared" si="222"/>
        <v>#N/A</v>
      </c>
    </row>
    <row r="2762" spans="14:26" hidden="1">
      <c r="N2762" s="2" t="e">
        <f>VLOOKUP($J2762,'Material category'!B:D,2,0)</f>
        <v>#N/A</v>
      </c>
      <c r="O2762" s="123" t="e">
        <f>VLOOKUP(E2762,'Billing Type Category'!A:C,3,0)*$L2762</f>
        <v>#N/A</v>
      </c>
      <c r="P2762" s="123" t="e">
        <f>VLOOKUP($J2762,'Material category'!B:F,5,FALSE)*O2762</f>
        <v>#N/A</v>
      </c>
      <c r="Q2762" s="123" t="e">
        <f t="shared" si="218"/>
        <v>#N/A</v>
      </c>
      <c r="R2762" s="6" t="e">
        <f>VLOOKUP(E2762,'Billing Type Category'!A:C,3,0)*M2762</f>
        <v>#N/A</v>
      </c>
      <c r="S2762" s="6" t="e">
        <f>VLOOKUP($J2762,'Material category'!B:F,4,FALSE)*O2762</f>
        <v>#N/A</v>
      </c>
      <c r="T2762" s="6" t="e">
        <f t="shared" si="219"/>
        <v>#N/A</v>
      </c>
      <c r="U2762" s="6" t="e">
        <f t="shared" si="220"/>
        <v>#N/A</v>
      </c>
      <c r="V2762" s="2" t="e">
        <f>VLOOKUP($J2762,'Material category'!B:D,3,0)</f>
        <v>#N/A</v>
      </c>
      <c r="W2762" s="2" t="e">
        <f>VLOOKUP(G2762,'Cust Category'!A:C,3,0)</f>
        <v>#N/A</v>
      </c>
      <c r="X2762" s="2" t="e">
        <f>VLOOKUP(G2762,'Cust Category'!A:C,2,0)</f>
        <v>#N/A</v>
      </c>
      <c r="Y2762" s="31" t="e">
        <f t="shared" si="221"/>
        <v>#N/A</v>
      </c>
      <c r="Z2762" t="e">
        <f t="shared" si="222"/>
        <v>#N/A</v>
      </c>
    </row>
    <row r="2763" spans="14:26" hidden="1">
      <c r="N2763" s="2" t="e">
        <f>VLOOKUP($J2763,'Material category'!B:D,2,0)</f>
        <v>#N/A</v>
      </c>
      <c r="O2763" s="123" t="e">
        <f>VLOOKUP(E2763,'Billing Type Category'!A:C,3,0)*$L2763</f>
        <v>#N/A</v>
      </c>
      <c r="P2763" s="123" t="e">
        <f>VLOOKUP($J2763,'Material category'!B:F,5,FALSE)*O2763</f>
        <v>#N/A</v>
      </c>
      <c r="Q2763" s="123" t="e">
        <f t="shared" si="218"/>
        <v>#N/A</v>
      </c>
      <c r="R2763" s="6" t="e">
        <f>VLOOKUP(E2763,'Billing Type Category'!A:C,3,0)*M2763</f>
        <v>#N/A</v>
      </c>
      <c r="S2763" s="6" t="e">
        <f>VLOOKUP($J2763,'Material category'!B:F,4,FALSE)*O2763</f>
        <v>#N/A</v>
      </c>
      <c r="T2763" s="6" t="e">
        <f t="shared" si="219"/>
        <v>#N/A</v>
      </c>
      <c r="U2763" s="6" t="e">
        <f t="shared" si="220"/>
        <v>#N/A</v>
      </c>
      <c r="V2763" s="2" t="e">
        <f>VLOOKUP($J2763,'Material category'!B:D,3,0)</f>
        <v>#N/A</v>
      </c>
      <c r="W2763" s="2" t="e">
        <f>VLOOKUP(G2763,'Cust Category'!A:C,3,0)</f>
        <v>#N/A</v>
      </c>
      <c r="X2763" s="2" t="e">
        <f>VLOOKUP(G2763,'Cust Category'!A:C,2,0)</f>
        <v>#N/A</v>
      </c>
      <c r="Y2763" s="31" t="e">
        <f t="shared" si="221"/>
        <v>#N/A</v>
      </c>
      <c r="Z2763" t="e">
        <f t="shared" si="222"/>
        <v>#N/A</v>
      </c>
    </row>
    <row r="2764" spans="14:26" hidden="1">
      <c r="N2764" s="2" t="e">
        <f>VLOOKUP($J2764,'Material category'!B:D,2,0)</f>
        <v>#N/A</v>
      </c>
      <c r="O2764" s="123" t="e">
        <f>VLOOKUP(E2764,'Billing Type Category'!A:C,3,0)*$L2764</f>
        <v>#N/A</v>
      </c>
      <c r="P2764" s="123" t="e">
        <f>VLOOKUP($J2764,'Material category'!B:F,5,FALSE)*O2764</f>
        <v>#N/A</v>
      </c>
      <c r="Q2764" s="123" t="e">
        <f t="shared" si="218"/>
        <v>#N/A</v>
      </c>
      <c r="R2764" s="6" t="e">
        <f>VLOOKUP(E2764,'Billing Type Category'!A:C,3,0)*M2764</f>
        <v>#N/A</v>
      </c>
      <c r="S2764" s="6" t="e">
        <f>VLOOKUP($J2764,'Material category'!B:F,4,FALSE)*O2764</f>
        <v>#N/A</v>
      </c>
      <c r="T2764" s="6" t="e">
        <f t="shared" si="219"/>
        <v>#N/A</v>
      </c>
      <c r="U2764" s="6" t="e">
        <f t="shared" si="220"/>
        <v>#N/A</v>
      </c>
      <c r="V2764" s="2" t="e">
        <f>VLOOKUP($J2764,'Material category'!B:D,3,0)</f>
        <v>#N/A</v>
      </c>
      <c r="W2764" s="2" t="e">
        <f>VLOOKUP(G2764,'Cust Category'!A:C,3,0)</f>
        <v>#N/A</v>
      </c>
      <c r="X2764" s="2" t="e">
        <f>VLOOKUP(G2764,'Cust Category'!A:C,2,0)</f>
        <v>#N/A</v>
      </c>
      <c r="Y2764" s="31" t="e">
        <f t="shared" si="221"/>
        <v>#N/A</v>
      </c>
      <c r="Z2764" t="e">
        <f t="shared" si="222"/>
        <v>#N/A</v>
      </c>
    </row>
    <row r="2765" spans="14:26" hidden="1">
      <c r="N2765" s="2" t="e">
        <f>VLOOKUP($J2765,'Material category'!B:D,2,0)</f>
        <v>#N/A</v>
      </c>
      <c r="O2765" s="123" t="e">
        <f>VLOOKUP(E2765,'Billing Type Category'!A:C,3,0)*$L2765</f>
        <v>#N/A</v>
      </c>
      <c r="P2765" s="123" t="e">
        <f>VLOOKUP($J2765,'Material category'!B:F,5,FALSE)*O2765</f>
        <v>#N/A</v>
      </c>
      <c r="Q2765" s="123" t="e">
        <f t="shared" si="218"/>
        <v>#N/A</v>
      </c>
      <c r="R2765" s="6" t="e">
        <f>VLOOKUP(E2765,'Billing Type Category'!A:C,3,0)*M2765</f>
        <v>#N/A</v>
      </c>
      <c r="S2765" s="6" t="e">
        <f>VLOOKUP($J2765,'Material category'!B:F,4,FALSE)*O2765</f>
        <v>#N/A</v>
      </c>
      <c r="T2765" s="6" t="e">
        <f t="shared" si="219"/>
        <v>#N/A</v>
      </c>
      <c r="U2765" s="6" t="e">
        <f t="shared" si="220"/>
        <v>#N/A</v>
      </c>
      <c r="V2765" s="2" t="e">
        <f>VLOOKUP($J2765,'Material category'!B:D,3,0)</f>
        <v>#N/A</v>
      </c>
      <c r="W2765" s="2" t="e">
        <f>VLOOKUP(G2765,'Cust Category'!A:C,3,0)</f>
        <v>#N/A</v>
      </c>
      <c r="X2765" s="2" t="e">
        <f>VLOOKUP(G2765,'Cust Category'!A:C,2,0)</f>
        <v>#N/A</v>
      </c>
      <c r="Y2765" s="31" t="e">
        <f t="shared" si="221"/>
        <v>#N/A</v>
      </c>
      <c r="Z2765" t="e">
        <f t="shared" si="222"/>
        <v>#N/A</v>
      </c>
    </row>
    <row r="2766" spans="14:26" hidden="1">
      <c r="N2766" s="2" t="e">
        <f>VLOOKUP($J2766,'Material category'!B:D,2,0)</f>
        <v>#N/A</v>
      </c>
      <c r="O2766" s="123" t="e">
        <f>VLOOKUP(E2766,'Billing Type Category'!A:C,3,0)*$L2766</f>
        <v>#N/A</v>
      </c>
      <c r="P2766" s="123" t="e">
        <f>VLOOKUP($J2766,'Material category'!B:F,5,FALSE)*O2766</f>
        <v>#N/A</v>
      </c>
      <c r="Q2766" s="123" t="e">
        <f t="shared" si="218"/>
        <v>#N/A</v>
      </c>
      <c r="R2766" s="6" t="e">
        <f>VLOOKUP(E2766,'Billing Type Category'!A:C,3,0)*M2766</f>
        <v>#N/A</v>
      </c>
      <c r="S2766" s="6" t="e">
        <f>VLOOKUP($J2766,'Material category'!B:F,4,FALSE)*O2766</f>
        <v>#N/A</v>
      </c>
      <c r="T2766" s="6" t="e">
        <f t="shared" si="219"/>
        <v>#N/A</v>
      </c>
      <c r="U2766" s="6" t="e">
        <f t="shared" si="220"/>
        <v>#N/A</v>
      </c>
      <c r="V2766" s="2" t="e">
        <f>VLOOKUP($J2766,'Material category'!B:D,3,0)</f>
        <v>#N/A</v>
      </c>
      <c r="W2766" s="2" t="e">
        <f>VLOOKUP(G2766,'Cust Category'!A:C,3,0)</f>
        <v>#N/A</v>
      </c>
      <c r="X2766" s="2" t="e">
        <f>VLOOKUP(G2766,'Cust Category'!A:C,2,0)</f>
        <v>#N/A</v>
      </c>
      <c r="Y2766" s="31" t="e">
        <f t="shared" si="221"/>
        <v>#N/A</v>
      </c>
      <c r="Z2766" t="e">
        <f t="shared" si="222"/>
        <v>#N/A</v>
      </c>
    </row>
    <row r="2767" spans="14:26" hidden="1">
      <c r="N2767" s="2" t="e">
        <f>VLOOKUP($J2767,'Material category'!B:D,2,0)</f>
        <v>#N/A</v>
      </c>
      <c r="O2767" s="123" t="e">
        <f>VLOOKUP(E2767,'Billing Type Category'!A:C,3,0)*$L2767</f>
        <v>#N/A</v>
      </c>
      <c r="P2767" s="123" t="e">
        <f>VLOOKUP($J2767,'Material category'!B:F,5,FALSE)*O2767</f>
        <v>#N/A</v>
      </c>
      <c r="Q2767" s="123" t="e">
        <f t="shared" si="218"/>
        <v>#N/A</v>
      </c>
      <c r="R2767" s="6" t="e">
        <f>VLOOKUP(E2767,'Billing Type Category'!A:C,3,0)*M2767</f>
        <v>#N/A</v>
      </c>
      <c r="S2767" s="6" t="e">
        <f>VLOOKUP($J2767,'Material category'!B:F,4,FALSE)*O2767</f>
        <v>#N/A</v>
      </c>
      <c r="T2767" s="6" t="e">
        <f t="shared" si="219"/>
        <v>#N/A</v>
      </c>
      <c r="U2767" s="6" t="e">
        <f t="shared" si="220"/>
        <v>#N/A</v>
      </c>
      <c r="V2767" s="2" t="e">
        <f>VLOOKUP($J2767,'Material category'!B:D,3,0)</f>
        <v>#N/A</v>
      </c>
      <c r="W2767" s="2" t="e">
        <f>VLOOKUP(G2767,'Cust Category'!A:C,3,0)</f>
        <v>#N/A</v>
      </c>
      <c r="X2767" s="2" t="e">
        <f>VLOOKUP(G2767,'Cust Category'!A:C,2,0)</f>
        <v>#N/A</v>
      </c>
      <c r="Y2767" s="31" t="e">
        <f t="shared" si="221"/>
        <v>#N/A</v>
      </c>
      <c r="Z2767" t="e">
        <f t="shared" si="222"/>
        <v>#N/A</v>
      </c>
    </row>
    <row r="2768" spans="14:26" hidden="1">
      <c r="N2768" s="2" t="e">
        <f>VLOOKUP($J2768,'Material category'!B:D,2,0)</f>
        <v>#N/A</v>
      </c>
      <c r="O2768" s="123" t="e">
        <f>VLOOKUP(E2768,'Billing Type Category'!A:C,3,0)*$L2768</f>
        <v>#N/A</v>
      </c>
      <c r="P2768" s="123" t="e">
        <f>VLOOKUP($J2768,'Material category'!B:F,5,FALSE)*O2768</f>
        <v>#N/A</v>
      </c>
      <c r="Q2768" s="123" t="e">
        <f t="shared" si="218"/>
        <v>#N/A</v>
      </c>
      <c r="R2768" s="6" t="e">
        <f>VLOOKUP(E2768,'Billing Type Category'!A:C,3,0)*M2768</f>
        <v>#N/A</v>
      </c>
      <c r="S2768" s="6" t="e">
        <f>VLOOKUP($J2768,'Material category'!B:F,4,FALSE)*O2768</f>
        <v>#N/A</v>
      </c>
      <c r="T2768" s="6" t="e">
        <f t="shared" si="219"/>
        <v>#N/A</v>
      </c>
      <c r="U2768" s="6" t="e">
        <f t="shared" si="220"/>
        <v>#N/A</v>
      </c>
      <c r="V2768" s="2" t="e">
        <f>VLOOKUP($J2768,'Material category'!B:D,3,0)</f>
        <v>#N/A</v>
      </c>
      <c r="W2768" s="2" t="e">
        <f>VLOOKUP(G2768,'Cust Category'!A:C,3,0)</f>
        <v>#N/A</v>
      </c>
      <c r="X2768" s="2" t="e">
        <f>VLOOKUP(G2768,'Cust Category'!A:C,2,0)</f>
        <v>#N/A</v>
      </c>
      <c r="Y2768" s="31" t="e">
        <f t="shared" si="221"/>
        <v>#N/A</v>
      </c>
      <c r="Z2768" t="e">
        <f t="shared" si="222"/>
        <v>#N/A</v>
      </c>
    </row>
    <row r="2769" spans="14:26" hidden="1">
      <c r="N2769" s="2" t="e">
        <f>VLOOKUP($J2769,'Material category'!B:D,2,0)</f>
        <v>#N/A</v>
      </c>
      <c r="O2769" s="123" t="e">
        <f>VLOOKUP(E2769,'Billing Type Category'!A:C,3,0)*$L2769</f>
        <v>#N/A</v>
      </c>
      <c r="P2769" s="123" t="e">
        <f>VLOOKUP($J2769,'Material category'!B:F,5,FALSE)*O2769</f>
        <v>#N/A</v>
      </c>
      <c r="Q2769" s="123" t="e">
        <f t="shared" si="218"/>
        <v>#N/A</v>
      </c>
      <c r="R2769" s="6" t="e">
        <f>VLOOKUP(E2769,'Billing Type Category'!A:C,3,0)*M2769</f>
        <v>#N/A</v>
      </c>
      <c r="S2769" s="6" t="e">
        <f>VLOOKUP($J2769,'Material category'!B:F,4,FALSE)*O2769</f>
        <v>#N/A</v>
      </c>
      <c r="T2769" s="6" t="e">
        <f t="shared" si="219"/>
        <v>#N/A</v>
      </c>
      <c r="U2769" s="6" t="e">
        <f t="shared" si="220"/>
        <v>#N/A</v>
      </c>
      <c r="V2769" s="2" t="e">
        <f>VLOOKUP($J2769,'Material category'!B:D,3,0)</f>
        <v>#N/A</v>
      </c>
      <c r="W2769" s="2" t="e">
        <f>VLOOKUP(G2769,'Cust Category'!A:C,3,0)</f>
        <v>#N/A</v>
      </c>
      <c r="X2769" s="2" t="e">
        <f>VLOOKUP(G2769,'Cust Category'!A:C,2,0)</f>
        <v>#N/A</v>
      </c>
      <c r="Y2769" s="31" t="e">
        <f t="shared" si="221"/>
        <v>#N/A</v>
      </c>
      <c r="Z2769" t="e">
        <f t="shared" si="222"/>
        <v>#N/A</v>
      </c>
    </row>
    <row r="2770" spans="14:26" hidden="1">
      <c r="N2770" s="2" t="e">
        <f>VLOOKUP($J2770,'Material category'!B:D,2,0)</f>
        <v>#N/A</v>
      </c>
      <c r="O2770" s="123" t="e">
        <f>VLOOKUP(E2770,'Billing Type Category'!A:C,3,0)*$L2770</f>
        <v>#N/A</v>
      </c>
      <c r="P2770" s="123" t="e">
        <f>VLOOKUP($J2770,'Material category'!B:F,5,FALSE)*O2770</f>
        <v>#N/A</v>
      </c>
      <c r="Q2770" s="123" t="e">
        <f t="shared" si="218"/>
        <v>#N/A</v>
      </c>
      <c r="R2770" s="6" t="e">
        <f>VLOOKUP(E2770,'Billing Type Category'!A:C,3,0)*M2770</f>
        <v>#N/A</v>
      </c>
      <c r="S2770" s="6" t="e">
        <f>VLOOKUP($J2770,'Material category'!B:F,4,FALSE)*O2770</f>
        <v>#N/A</v>
      </c>
      <c r="T2770" s="6" t="e">
        <f t="shared" si="219"/>
        <v>#N/A</v>
      </c>
      <c r="U2770" s="6" t="e">
        <f t="shared" si="220"/>
        <v>#N/A</v>
      </c>
      <c r="V2770" s="2" t="e">
        <f>VLOOKUP($J2770,'Material category'!B:D,3,0)</f>
        <v>#N/A</v>
      </c>
      <c r="W2770" s="2" t="e">
        <f>VLOOKUP(G2770,'Cust Category'!A:C,3,0)</f>
        <v>#N/A</v>
      </c>
      <c r="X2770" s="2" t="e">
        <f>VLOOKUP(G2770,'Cust Category'!A:C,2,0)</f>
        <v>#N/A</v>
      </c>
      <c r="Y2770" s="31" t="e">
        <f t="shared" si="221"/>
        <v>#N/A</v>
      </c>
      <c r="Z2770" t="e">
        <f t="shared" si="222"/>
        <v>#N/A</v>
      </c>
    </row>
    <row r="2771" spans="14:26" hidden="1">
      <c r="N2771" s="2" t="e">
        <f>VLOOKUP($J2771,'Material category'!B:D,2,0)</f>
        <v>#N/A</v>
      </c>
      <c r="O2771" s="123" t="e">
        <f>VLOOKUP(E2771,'Billing Type Category'!A:C,3,0)*$L2771</f>
        <v>#N/A</v>
      </c>
      <c r="P2771" s="123" t="e">
        <f>VLOOKUP($J2771,'Material category'!B:F,5,FALSE)*O2771</f>
        <v>#N/A</v>
      </c>
      <c r="Q2771" s="123" t="e">
        <f t="shared" si="218"/>
        <v>#N/A</v>
      </c>
      <c r="R2771" s="6" t="e">
        <f>VLOOKUP(E2771,'Billing Type Category'!A:C,3,0)*M2771</f>
        <v>#N/A</v>
      </c>
      <c r="S2771" s="6" t="e">
        <f>VLOOKUP($J2771,'Material category'!B:F,4,FALSE)*O2771</f>
        <v>#N/A</v>
      </c>
      <c r="T2771" s="6" t="e">
        <f t="shared" si="219"/>
        <v>#N/A</v>
      </c>
      <c r="U2771" s="6" t="e">
        <f t="shared" si="220"/>
        <v>#N/A</v>
      </c>
      <c r="V2771" s="2" t="e">
        <f>VLOOKUP($J2771,'Material category'!B:D,3,0)</f>
        <v>#N/A</v>
      </c>
      <c r="W2771" s="2" t="e">
        <f>VLOOKUP(G2771,'Cust Category'!A:C,3,0)</f>
        <v>#N/A</v>
      </c>
      <c r="X2771" s="2" t="e">
        <f>VLOOKUP(G2771,'Cust Category'!A:C,2,0)</f>
        <v>#N/A</v>
      </c>
      <c r="Y2771" s="31" t="e">
        <f t="shared" si="221"/>
        <v>#N/A</v>
      </c>
      <c r="Z2771" t="e">
        <f t="shared" si="222"/>
        <v>#N/A</v>
      </c>
    </row>
    <row r="2772" spans="14:26" hidden="1">
      <c r="N2772" s="2" t="e">
        <f>VLOOKUP($J2772,'Material category'!B:D,2,0)</f>
        <v>#N/A</v>
      </c>
      <c r="O2772" s="123" t="e">
        <f>VLOOKUP(E2772,'Billing Type Category'!A:C,3,0)*$L2772</f>
        <v>#N/A</v>
      </c>
      <c r="P2772" s="123" t="e">
        <f>VLOOKUP($J2772,'Material category'!B:F,5,FALSE)*O2772</f>
        <v>#N/A</v>
      </c>
      <c r="Q2772" s="123" t="e">
        <f t="shared" si="218"/>
        <v>#N/A</v>
      </c>
      <c r="R2772" s="6" t="e">
        <f>VLOOKUP(E2772,'Billing Type Category'!A:C,3,0)*M2772</f>
        <v>#N/A</v>
      </c>
      <c r="S2772" s="6" t="e">
        <f>VLOOKUP($J2772,'Material category'!B:F,4,FALSE)*O2772</f>
        <v>#N/A</v>
      </c>
      <c r="T2772" s="6" t="e">
        <f t="shared" si="219"/>
        <v>#N/A</v>
      </c>
      <c r="U2772" s="6" t="e">
        <f t="shared" si="220"/>
        <v>#N/A</v>
      </c>
      <c r="V2772" s="2" t="e">
        <f>VLOOKUP($J2772,'Material category'!B:D,3,0)</f>
        <v>#N/A</v>
      </c>
      <c r="W2772" s="2" t="e">
        <f>VLOOKUP(G2772,'Cust Category'!A:C,3,0)</f>
        <v>#N/A</v>
      </c>
      <c r="X2772" s="2" t="e">
        <f>VLOOKUP(G2772,'Cust Category'!A:C,2,0)</f>
        <v>#N/A</v>
      </c>
      <c r="Y2772" s="31" t="e">
        <f t="shared" si="221"/>
        <v>#N/A</v>
      </c>
      <c r="Z2772" t="e">
        <f t="shared" si="222"/>
        <v>#N/A</v>
      </c>
    </row>
    <row r="2773" spans="14:26" hidden="1">
      <c r="N2773" s="2" t="e">
        <f>VLOOKUP($J2773,'Material category'!B:D,2,0)</f>
        <v>#N/A</v>
      </c>
      <c r="O2773" s="123" t="e">
        <f>VLOOKUP(E2773,'Billing Type Category'!A:C,3,0)*$L2773</f>
        <v>#N/A</v>
      </c>
      <c r="P2773" s="123" t="e">
        <f>VLOOKUP($J2773,'Material category'!B:F,5,FALSE)*O2773</f>
        <v>#N/A</v>
      </c>
      <c r="Q2773" s="123" t="e">
        <f t="shared" si="218"/>
        <v>#N/A</v>
      </c>
      <c r="R2773" s="6" t="e">
        <f>VLOOKUP(E2773,'Billing Type Category'!A:C,3,0)*M2773</f>
        <v>#N/A</v>
      </c>
      <c r="S2773" s="6" t="e">
        <f>VLOOKUP($J2773,'Material category'!B:F,4,FALSE)*O2773</f>
        <v>#N/A</v>
      </c>
      <c r="T2773" s="6" t="e">
        <f t="shared" si="219"/>
        <v>#N/A</v>
      </c>
      <c r="U2773" s="6" t="e">
        <f t="shared" si="220"/>
        <v>#N/A</v>
      </c>
      <c r="V2773" s="2" t="e">
        <f>VLOOKUP($J2773,'Material category'!B:D,3,0)</f>
        <v>#N/A</v>
      </c>
      <c r="W2773" s="2" t="e">
        <f>VLOOKUP(G2773,'Cust Category'!A:C,3,0)</f>
        <v>#N/A</v>
      </c>
      <c r="X2773" s="2" t="e">
        <f>VLOOKUP(G2773,'Cust Category'!A:C,2,0)</f>
        <v>#N/A</v>
      </c>
      <c r="Y2773" s="31" t="e">
        <f t="shared" si="221"/>
        <v>#N/A</v>
      </c>
      <c r="Z2773" t="e">
        <f t="shared" si="222"/>
        <v>#N/A</v>
      </c>
    </row>
    <row r="2774" spans="14:26" hidden="1">
      <c r="N2774" s="2" t="e">
        <f>VLOOKUP($J2774,'Material category'!B:D,2,0)</f>
        <v>#N/A</v>
      </c>
      <c r="O2774" s="123" t="e">
        <f>VLOOKUP(E2774,'Billing Type Category'!A:C,3,0)*$L2774</f>
        <v>#N/A</v>
      </c>
      <c r="P2774" s="123" t="e">
        <f>VLOOKUP($J2774,'Material category'!B:F,5,FALSE)*O2774</f>
        <v>#N/A</v>
      </c>
      <c r="Q2774" s="123" t="e">
        <f t="shared" si="218"/>
        <v>#N/A</v>
      </c>
      <c r="R2774" s="6" t="e">
        <f>VLOOKUP(E2774,'Billing Type Category'!A:C,3,0)*M2774</f>
        <v>#N/A</v>
      </c>
      <c r="S2774" s="6" t="e">
        <f>VLOOKUP($J2774,'Material category'!B:F,4,FALSE)*O2774</f>
        <v>#N/A</v>
      </c>
      <c r="T2774" s="6" t="e">
        <f t="shared" si="219"/>
        <v>#N/A</v>
      </c>
      <c r="U2774" s="6" t="e">
        <f t="shared" si="220"/>
        <v>#N/A</v>
      </c>
      <c r="V2774" s="2" t="e">
        <f>VLOOKUP($J2774,'Material category'!B:D,3,0)</f>
        <v>#N/A</v>
      </c>
      <c r="W2774" s="2" t="e">
        <f>VLOOKUP(G2774,'Cust Category'!A:C,3,0)</f>
        <v>#N/A</v>
      </c>
      <c r="X2774" s="2" t="e">
        <f>VLOOKUP(G2774,'Cust Category'!A:C,2,0)</f>
        <v>#N/A</v>
      </c>
      <c r="Y2774" s="31" t="e">
        <f t="shared" si="221"/>
        <v>#N/A</v>
      </c>
      <c r="Z2774" t="e">
        <f t="shared" si="222"/>
        <v>#N/A</v>
      </c>
    </row>
    <row r="2775" spans="14:26" hidden="1">
      <c r="N2775" s="2" t="e">
        <f>VLOOKUP($J2775,'Material category'!B:D,2,0)</f>
        <v>#N/A</v>
      </c>
      <c r="O2775" s="123" t="e">
        <f>VLOOKUP(E2775,'Billing Type Category'!A:C,3,0)*$L2775</f>
        <v>#N/A</v>
      </c>
      <c r="P2775" s="123" t="e">
        <f>VLOOKUP($J2775,'Material category'!B:F,5,FALSE)*O2775</f>
        <v>#N/A</v>
      </c>
      <c r="Q2775" s="123" t="e">
        <f t="shared" ref="Q2775:Q2838" si="223">P2775-R2775</f>
        <v>#N/A</v>
      </c>
      <c r="R2775" s="6" t="e">
        <f>VLOOKUP(E2775,'Billing Type Category'!A:C,3,0)*M2775</f>
        <v>#N/A</v>
      </c>
      <c r="S2775" s="6" t="e">
        <f>VLOOKUP($J2775,'Material category'!B:F,4,FALSE)*O2775</f>
        <v>#N/A</v>
      </c>
      <c r="T2775" s="6" t="e">
        <f t="shared" ref="T2775:T2838" si="224">S2775*7/107</f>
        <v>#N/A</v>
      </c>
      <c r="U2775" s="6" t="e">
        <f t="shared" ref="U2775:U2838" si="225">R2775+T2775</f>
        <v>#N/A</v>
      </c>
      <c r="V2775" s="2" t="e">
        <f>VLOOKUP($J2775,'Material category'!B:D,3,0)</f>
        <v>#N/A</v>
      </c>
      <c r="W2775" s="2" t="e">
        <f>VLOOKUP(G2775,'Cust Category'!A:C,3,0)</f>
        <v>#N/A</v>
      </c>
      <c r="X2775" s="2" t="e">
        <f>VLOOKUP(G2775,'Cust Category'!A:C,2,0)</f>
        <v>#N/A</v>
      </c>
      <c r="Y2775" s="31" t="e">
        <f t="shared" ref="Y2775:Y2838" si="226">P2775/O2775</f>
        <v>#N/A</v>
      </c>
      <c r="Z2775" t="e">
        <f t="shared" ref="Z2775:Z2838" si="227">S2775/O2775</f>
        <v>#N/A</v>
      </c>
    </row>
    <row r="2776" spans="14:26" hidden="1">
      <c r="N2776" s="2" t="e">
        <f>VLOOKUP($J2776,'Material category'!B:D,2,0)</f>
        <v>#N/A</v>
      </c>
      <c r="O2776" s="123" t="e">
        <f>VLOOKUP(E2776,'Billing Type Category'!A:C,3,0)*$L2776</f>
        <v>#N/A</v>
      </c>
      <c r="P2776" s="123" t="e">
        <f>VLOOKUP($J2776,'Material category'!B:F,5,FALSE)*O2776</f>
        <v>#N/A</v>
      </c>
      <c r="Q2776" s="123" t="e">
        <f t="shared" si="223"/>
        <v>#N/A</v>
      </c>
      <c r="R2776" s="6" t="e">
        <f>VLOOKUP(E2776,'Billing Type Category'!A:C,3,0)*M2776</f>
        <v>#N/A</v>
      </c>
      <c r="S2776" s="6" t="e">
        <f>VLOOKUP($J2776,'Material category'!B:F,4,FALSE)*O2776</f>
        <v>#N/A</v>
      </c>
      <c r="T2776" s="6" t="e">
        <f t="shared" si="224"/>
        <v>#N/A</v>
      </c>
      <c r="U2776" s="6" t="e">
        <f t="shared" si="225"/>
        <v>#N/A</v>
      </c>
      <c r="V2776" s="2" t="e">
        <f>VLOOKUP($J2776,'Material category'!B:D,3,0)</f>
        <v>#N/A</v>
      </c>
      <c r="W2776" s="2" t="e">
        <f>VLOOKUP(G2776,'Cust Category'!A:C,3,0)</f>
        <v>#N/A</v>
      </c>
      <c r="X2776" s="2" t="e">
        <f>VLOOKUP(G2776,'Cust Category'!A:C,2,0)</f>
        <v>#N/A</v>
      </c>
      <c r="Y2776" s="31" t="e">
        <f t="shared" si="226"/>
        <v>#N/A</v>
      </c>
      <c r="Z2776" t="e">
        <f t="shared" si="227"/>
        <v>#N/A</v>
      </c>
    </row>
    <row r="2777" spans="14:26" hidden="1">
      <c r="N2777" s="2" t="e">
        <f>VLOOKUP($J2777,'Material category'!B:D,2,0)</f>
        <v>#N/A</v>
      </c>
      <c r="O2777" s="123" t="e">
        <f>VLOOKUP(E2777,'Billing Type Category'!A:C,3,0)*$L2777</f>
        <v>#N/A</v>
      </c>
      <c r="P2777" s="123" t="e">
        <f>VLOOKUP($J2777,'Material category'!B:F,5,FALSE)*O2777</f>
        <v>#N/A</v>
      </c>
      <c r="Q2777" s="123" t="e">
        <f t="shared" si="223"/>
        <v>#N/A</v>
      </c>
      <c r="R2777" s="6" t="e">
        <f>VLOOKUP(E2777,'Billing Type Category'!A:C,3,0)*M2777</f>
        <v>#N/A</v>
      </c>
      <c r="S2777" s="6" t="e">
        <f>VLOOKUP($J2777,'Material category'!B:F,4,FALSE)*O2777</f>
        <v>#N/A</v>
      </c>
      <c r="T2777" s="6" t="e">
        <f t="shared" si="224"/>
        <v>#N/A</v>
      </c>
      <c r="U2777" s="6" t="e">
        <f t="shared" si="225"/>
        <v>#N/A</v>
      </c>
      <c r="V2777" s="2" t="e">
        <f>VLOOKUP($J2777,'Material category'!B:D,3,0)</f>
        <v>#N/A</v>
      </c>
      <c r="W2777" s="2" t="e">
        <f>VLOOKUP(G2777,'Cust Category'!A:C,3,0)</f>
        <v>#N/A</v>
      </c>
      <c r="X2777" s="2" t="e">
        <f>VLOOKUP(G2777,'Cust Category'!A:C,2,0)</f>
        <v>#N/A</v>
      </c>
      <c r="Y2777" s="31" t="e">
        <f t="shared" si="226"/>
        <v>#N/A</v>
      </c>
      <c r="Z2777" t="e">
        <f t="shared" si="227"/>
        <v>#N/A</v>
      </c>
    </row>
    <row r="2778" spans="14:26" hidden="1">
      <c r="N2778" s="2" t="e">
        <f>VLOOKUP($J2778,'Material category'!B:D,2,0)</f>
        <v>#N/A</v>
      </c>
      <c r="O2778" s="123" t="e">
        <f>VLOOKUP(E2778,'Billing Type Category'!A:C,3,0)*$L2778</f>
        <v>#N/A</v>
      </c>
      <c r="P2778" s="123" t="e">
        <f>VLOOKUP($J2778,'Material category'!B:F,5,FALSE)*O2778</f>
        <v>#N/A</v>
      </c>
      <c r="Q2778" s="123" t="e">
        <f t="shared" si="223"/>
        <v>#N/A</v>
      </c>
      <c r="R2778" s="6" t="e">
        <f>VLOOKUP(E2778,'Billing Type Category'!A:C,3,0)*M2778</f>
        <v>#N/A</v>
      </c>
      <c r="S2778" s="6" t="e">
        <f>VLOOKUP($J2778,'Material category'!B:F,4,FALSE)*O2778</f>
        <v>#N/A</v>
      </c>
      <c r="T2778" s="6" t="e">
        <f t="shared" si="224"/>
        <v>#N/A</v>
      </c>
      <c r="U2778" s="6" t="e">
        <f t="shared" si="225"/>
        <v>#N/A</v>
      </c>
      <c r="V2778" s="2" t="e">
        <f>VLOOKUP($J2778,'Material category'!B:D,3,0)</f>
        <v>#N/A</v>
      </c>
      <c r="W2778" s="2" t="e">
        <f>VLOOKUP(G2778,'Cust Category'!A:C,3,0)</f>
        <v>#N/A</v>
      </c>
      <c r="X2778" s="2" t="e">
        <f>VLOOKUP(G2778,'Cust Category'!A:C,2,0)</f>
        <v>#N/A</v>
      </c>
      <c r="Y2778" s="31" t="e">
        <f t="shared" si="226"/>
        <v>#N/A</v>
      </c>
      <c r="Z2778" t="e">
        <f t="shared" si="227"/>
        <v>#N/A</v>
      </c>
    </row>
    <row r="2779" spans="14:26" hidden="1">
      <c r="N2779" s="2" t="e">
        <f>VLOOKUP($J2779,'Material category'!B:D,2,0)</f>
        <v>#N/A</v>
      </c>
      <c r="O2779" s="123" t="e">
        <f>VLOOKUP(E2779,'Billing Type Category'!A:C,3,0)*$L2779</f>
        <v>#N/A</v>
      </c>
      <c r="P2779" s="123" t="e">
        <f>VLOOKUP($J2779,'Material category'!B:F,5,FALSE)*O2779</f>
        <v>#N/A</v>
      </c>
      <c r="Q2779" s="123" t="e">
        <f t="shared" si="223"/>
        <v>#N/A</v>
      </c>
      <c r="R2779" s="6" t="e">
        <f>VLOOKUP(E2779,'Billing Type Category'!A:C,3,0)*M2779</f>
        <v>#N/A</v>
      </c>
      <c r="S2779" s="6" t="e">
        <f>VLOOKUP($J2779,'Material category'!B:F,4,FALSE)*O2779</f>
        <v>#N/A</v>
      </c>
      <c r="T2779" s="6" t="e">
        <f t="shared" si="224"/>
        <v>#N/A</v>
      </c>
      <c r="U2779" s="6" t="e">
        <f t="shared" si="225"/>
        <v>#N/A</v>
      </c>
      <c r="V2779" s="2" t="e">
        <f>VLOOKUP($J2779,'Material category'!B:D,3,0)</f>
        <v>#N/A</v>
      </c>
      <c r="W2779" s="2" t="e">
        <f>VLOOKUP(G2779,'Cust Category'!A:C,3,0)</f>
        <v>#N/A</v>
      </c>
      <c r="X2779" s="2" t="e">
        <f>VLOOKUP(G2779,'Cust Category'!A:C,2,0)</f>
        <v>#N/A</v>
      </c>
      <c r="Y2779" s="31" t="e">
        <f t="shared" si="226"/>
        <v>#N/A</v>
      </c>
      <c r="Z2779" t="e">
        <f t="shared" si="227"/>
        <v>#N/A</v>
      </c>
    </row>
    <row r="2780" spans="14:26" hidden="1">
      <c r="N2780" s="2" t="e">
        <f>VLOOKUP($J2780,'Material category'!B:D,2,0)</f>
        <v>#N/A</v>
      </c>
      <c r="O2780" s="123" t="e">
        <f>VLOOKUP(E2780,'Billing Type Category'!A:C,3,0)*$L2780</f>
        <v>#N/A</v>
      </c>
      <c r="P2780" s="123" t="e">
        <f>VLOOKUP($J2780,'Material category'!B:F,5,FALSE)*O2780</f>
        <v>#N/A</v>
      </c>
      <c r="Q2780" s="123" t="e">
        <f t="shared" si="223"/>
        <v>#N/A</v>
      </c>
      <c r="R2780" s="6" t="e">
        <f>VLOOKUP(E2780,'Billing Type Category'!A:C,3,0)*M2780</f>
        <v>#N/A</v>
      </c>
      <c r="S2780" s="6" t="e">
        <f>VLOOKUP($J2780,'Material category'!B:F,4,FALSE)*O2780</f>
        <v>#N/A</v>
      </c>
      <c r="T2780" s="6" t="e">
        <f t="shared" si="224"/>
        <v>#N/A</v>
      </c>
      <c r="U2780" s="6" t="e">
        <f t="shared" si="225"/>
        <v>#N/A</v>
      </c>
      <c r="V2780" s="2" t="e">
        <f>VLOOKUP($J2780,'Material category'!B:D,3,0)</f>
        <v>#N/A</v>
      </c>
      <c r="W2780" s="2" t="e">
        <f>VLOOKUP(G2780,'Cust Category'!A:C,3,0)</f>
        <v>#N/A</v>
      </c>
      <c r="X2780" s="2" t="e">
        <f>VLOOKUP(G2780,'Cust Category'!A:C,2,0)</f>
        <v>#N/A</v>
      </c>
      <c r="Y2780" s="31" t="e">
        <f t="shared" si="226"/>
        <v>#N/A</v>
      </c>
      <c r="Z2780" t="e">
        <f t="shared" si="227"/>
        <v>#N/A</v>
      </c>
    </row>
    <row r="2781" spans="14:26" hidden="1">
      <c r="N2781" s="2" t="e">
        <f>VLOOKUP($J2781,'Material category'!B:D,2,0)</f>
        <v>#N/A</v>
      </c>
      <c r="O2781" s="123" t="e">
        <f>VLOOKUP(E2781,'Billing Type Category'!A:C,3,0)*$L2781</f>
        <v>#N/A</v>
      </c>
      <c r="P2781" s="123" t="e">
        <f>VLOOKUP($J2781,'Material category'!B:F,5,FALSE)*O2781</f>
        <v>#N/A</v>
      </c>
      <c r="Q2781" s="123" t="e">
        <f t="shared" si="223"/>
        <v>#N/A</v>
      </c>
      <c r="R2781" s="6" t="e">
        <f>VLOOKUP(E2781,'Billing Type Category'!A:C,3,0)*M2781</f>
        <v>#N/A</v>
      </c>
      <c r="S2781" s="6" t="e">
        <f>VLOOKUP($J2781,'Material category'!B:F,4,FALSE)*O2781</f>
        <v>#N/A</v>
      </c>
      <c r="T2781" s="6" t="e">
        <f t="shared" si="224"/>
        <v>#N/A</v>
      </c>
      <c r="U2781" s="6" t="e">
        <f t="shared" si="225"/>
        <v>#N/A</v>
      </c>
      <c r="V2781" s="2" t="e">
        <f>VLOOKUP($J2781,'Material category'!B:D,3,0)</f>
        <v>#N/A</v>
      </c>
      <c r="W2781" s="2" t="e">
        <f>VLOOKUP(G2781,'Cust Category'!A:C,3,0)</f>
        <v>#N/A</v>
      </c>
      <c r="X2781" s="2" t="e">
        <f>VLOOKUP(G2781,'Cust Category'!A:C,2,0)</f>
        <v>#N/A</v>
      </c>
      <c r="Y2781" s="31" t="e">
        <f t="shared" si="226"/>
        <v>#N/A</v>
      </c>
      <c r="Z2781" t="e">
        <f t="shared" si="227"/>
        <v>#N/A</v>
      </c>
    </row>
    <row r="2782" spans="14:26" hidden="1">
      <c r="N2782" s="2" t="e">
        <f>VLOOKUP($J2782,'Material category'!B:D,2,0)</f>
        <v>#N/A</v>
      </c>
      <c r="O2782" s="123" t="e">
        <f>VLOOKUP(E2782,'Billing Type Category'!A:C,3,0)*$L2782</f>
        <v>#N/A</v>
      </c>
      <c r="P2782" s="123" t="e">
        <f>VLOOKUP($J2782,'Material category'!B:F,5,FALSE)*O2782</f>
        <v>#N/A</v>
      </c>
      <c r="Q2782" s="123" t="e">
        <f t="shared" si="223"/>
        <v>#N/A</v>
      </c>
      <c r="R2782" s="6" t="e">
        <f>VLOOKUP(E2782,'Billing Type Category'!A:C,3,0)*M2782</f>
        <v>#N/A</v>
      </c>
      <c r="S2782" s="6" t="e">
        <f>VLOOKUP($J2782,'Material category'!B:F,4,FALSE)*O2782</f>
        <v>#N/A</v>
      </c>
      <c r="T2782" s="6" t="e">
        <f t="shared" si="224"/>
        <v>#N/A</v>
      </c>
      <c r="U2782" s="6" t="e">
        <f t="shared" si="225"/>
        <v>#N/A</v>
      </c>
      <c r="V2782" s="2" t="e">
        <f>VLOOKUP($J2782,'Material category'!B:D,3,0)</f>
        <v>#N/A</v>
      </c>
      <c r="W2782" s="2" t="e">
        <f>VLOOKUP(G2782,'Cust Category'!A:C,3,0)</f>
        <v>#N/A</v>
      </c>
      <c r="X2782" s="2" t="e">
        <f>VLOOKUP(G2782,'Cust Category'!A:C,2,0)</f>
        <v>#N/A</v>
      </c>
      <c r="Y2782" s="31" t="e">
        <f t="shared" si="226"/>
        <v>#N/A</v>
      </c>
      <c r="Z2782" t="e">
        <f t="shared" si="227"/>
        <v>#N/A</v>
      </c>
    </row>
    <row r="2783" spans="14:26" hidden="1">
      <c r="N2783" s="2" t="e">
        <f>VLOOKUP($J2783,'Material category'!B:D,2,0)</f>
        <v>#N/A</v>
      </c>
      <c r="O2783" s="123" t="e">
        <f>VLOOKUP(E2783,'Billing Type Category'!A:C,3,0)*$L2783</f>
        <v>#N/A</v>
      </c>
      <c r="P2783" s="123" t="e">
        <f>VLOOKUP($J2783,'Material category'!B:F,5,FALSE)*O2783</f>
        <v>#N/A</v>
      </c>
      <c r="Q2783" s="123" t="e">
        <f t="shared" si="223"/>
        <v>#N/A</v>
      </c>
      <c r="R2783" s="6" t="e">
        <f>VLOOKUP(E2783,'Billing Type Category'!A:C,3,0)*M2783</f>
        <v>#N/A</v>
      </c>
      <c r="S2783" s="6" t="e">
        <f>VLOOKUP($J2783,'Material category'!B:F,4,FALSE)*O2783</f>
        <v>#N/A</v>
      </c>
      <c r="T2783" s="6" t="e">
        <f t="shared" si="224"/>
        <v>#N/A</v>
      </c>
      <c r="U2783" s="6" t="e">
        <f t="shared" si="225"/>
        <v>#N/A</v>
      </c>
      <c r="V2783" s="2" t="e">
        <f>VLOOKUP($J2783,'Material category'!B:D,3,0)</f>
        <v>#N/A</v>
      </c>
      <c r="W2783" s="2" t="e">
        <f>VLOOKUP(G2783,'Cust Category'!A:C,3,0)</f>
        <v>#N/A</v>
      </c>
      <c r="X2783" s="2" t="e">
        <f>VLOOKUP(G2783,'Cust Category'!A:C,2,0)</f>
        <v>#N/A</v>
      </c>
      <c r="Y2783" s="31" t="e">
        <f t="shared" si="226"/>
        <v>#N/A</v>
      </c>
      <c r="Z2783" t="e">
        <f t="shared" si="227"/>
        <v>#N/A</v>
      </c>
    </row>
    <row r="2784" spans="14:26" hidden="1">
      <c r="N2784" s="2" t="e">
        <f>VLOOKUP($J2784,'Material category'!B:D,2,0)</f>
        <v>#N/A</v>
      </c>
      <c r="O2784" s="123" t="e">
        <f>VLOOKUP(E2784,'Billing Type Category'!A:C,3,0)*$L2784</f>
        <v>#N/A</v>
      </c>
      <c r="P2784" s="123" t="e">
        <f>VLOOKUP($J2784,'Material category'!B:F,5,FALSE)*O2784</f>
        <v>#N/A</v>
      </c>
      <c r="Q2784" s="123" t="e">
        <f t="shared" si="223"/>
        <v>#N/A</v>
      </c>
      <c r="R2784" s="6" t="e">
        <f>VLOOKUP(E2784,'Billing Type Category'!A:C,3,0)*M2784</f>
        <v>#N/A</v>
      </c>
      <c r="S2784" s="6" t="e">
        <f>VLOOKUP($J2784,'Material category'!B:F,4,FALSE)*O2784</f>
        <v>#N/A</v>
      </c>
      <c r="T2784" s="6" t="e">
        <f t="shared" si="224"/>
        <v>#N/A</v>
      </c>
      <c r="U2784" s="6" t="e">
        <f t="shared" si="225"/>
        <v>#N/A</v>
      </c>
      <c r="V2784" s="2" t="e">
        <f>VLOOKUP($J2784,'Material category'!B:D,3,0)</f>
        <v>#N/A</v>
      </c>
      <c r="W2784" s="2" t="e">
        <f>VLOOKUP(G2784,'Cust Category'!A:C,3,0)</f>
        <v>#N/A</v>
      </c>
      <c r="X2784" s="2" t="e">
        <f>VLOOKUP(G2784,'Cust Category'!A:C,2,0)</f>
        <v>#N/A</v>
      </c>
      <c r="Y2784" s="31" t="e">
        <f t="shared" si="226"/>
        <v>#N/A</v>
      </c>
      <c r="Z2784" t="e">
        <f t="shared" si="227"/>
        <v>#N/A</v>
      </c>
    </row>
    <row r="2785" spans="14:26" hidden="1">
      <c r="N2785" s="2" t="e">
        <f>VLOOKUP($J2785,'Material category'!B:D,2,0)</f>
        <v>#N/A</v>
      </c>
      <c r="O2785" s="123" t="e">
        <f>VLOOKUP(E2785,'Billing Type Category'!A:C,3,0)*$L2785</f>
        <v>#N/A</v>
      </c>
      <c r="P2785" s="123" t="e">
        <f>VLOOKUP($J2785,'Material category'!B:F,5,FALSE)*O2785</f>
        <v>#N/A</v>
      </c>
      <c r="Q2785" s="123" t="e">
        <f t="shared" si="223"/>
        <v>#N/A</v>
      </c>
      <c r="R2785" s="6" t="e">
        <f>VLOOKUP(E2785,'Billing Type Category'!A:C,3,0)*M2785</f>
        <v>#N/A</v>
      </c>
      <c r="S2785" s="6" t="e">
        <f>VLOOKUP($J2785,'Material category'!B:F,4,FALSE)*O2785</f>
        <v>#N/A</v>
      </c>
      <c r="T2785" s="6" t="e">
        <f t="shared" si="224"/>
        <v>#N/A</v>
      </c>
      <c r="U2785" s="6" t="e">
        <f t="shared" si="225"/>
        <v>#N/A</v>
      </c>
      <c r="V2785" s="2" t="e">
        <f>VLOOKUP($J2785,'Material category'!B:D,3,0)</f>
        <v>#N/A</v>
      </c>
      <c r="W2785" s="2" t="e">
        <f>VLOOKUP(G2785,'Cust Category'!A:C,3,0)</f>
        <v>#N/A</v>
      </c>
      <c r="X2785" s="2" t="e">
        <f>VLOOKUP(G2785,'Cust Category'!A:C,2,0)</f>
        <v>#N/A</v>
      </c>
      <c r="Y2785" s="31" t="e">
        <f t="shared" si="226"/>
        <v>#N/A</v>
      </c>
      <c r="Z2785" t="e">
        <f t="shared" si="227"/>
        <v>#N/A</v>
      </c>
    </row>
    <row r="2786" spans="14:26" hidden="1">
      <c r="N2786" s="2" t="e">
        <f>VLOOKUP($J2786,'Material category'!B:D,2,0)</f>
        <v>#N/A</v>
      </c>
      <c r="O2786" s="123" t="e">
        <f>VLOOKUP(E2786,'Billing Type Category'!A:C,3,0)*$L2786</f>
        <v>#N/A</v>
      </c>
      <c r="P2786" s="123" t="e">
        <f>VLOOKUP($J2786,'Material category'!B:F,5,FALSE)*O2786</f>
        <v>#N/A</v>
      </c>
      <c r="Q2786" s="123" t="e">
        <f t="shared" si="223"/>
        <v>#N/A</v>
      </c>
      <c r="R2786" s="6" t="e">
        <f>VLOOKUP(E2786,'Billing Type Category'!A:C,3,0)*M2786</f>
        <v>#N/A</v>
      </c>
      <c r="S2786" s="6" t="e">
        <f>VLOOKUP($J2786,'Material category'!B:F,4,FALSE)*O2786</f>
        <v>#N/A</v>
      </c>
      <c r="T2786" s="6" t="e">
        <f t="shared" si="224"/>
        <v>#N/A</v>
      </c>
      <c r="U2786" s="6" t="e">
        <f t="shared" si="225"/>
        <v>#N/A</v>
      </c>
      <c r="V2786" s="2" t="e">
        <f>VLOOKUP($J2786,'Material category'!B:D,3,0)</f>
        <v>#N/A</v>
      </c>
      <c r="W2786" s="2" t="e">
        <f>VLOOKUP(G2786,'Cust Category'!A:C,3,0)</f>
        <v>#N/A</v>
      </c>
      <c r="X2786" s="2" t="e">
        <f>VLOOKUP(G2786,'Cust Category'!A:C,2,0)</f>
        <v>#N/A</v>
      </c>
      <c r="Y2786" s="31" t="e">
        <f t="shared" si="226"/>
        <v>#N/A</v>
      </c>
      <c r="Z2786" t="e">
        <f t="shared" si="227"/>
        <v>#N/A</v>
      </c>
    </row>
    <row r="2787" spans="14:26" hidden="1">
      <c r="N2787" s="2" t="e">
        <f>VLOOKUP($J2787,'Material category'!B:D,2,0)</f>
        <v>#N/A</v>
      </c>
      <c r="O2787" s="123" t="e">
        <f>VLOOKUP(E2787,'Billing Type Category'!A:C,3,0)*$L2787</f>
        <v>#N/A</v>
      </c>
      <c r="P2787" s="123" t="e">
        <f>VLOOKUP($J2787,'Material category'!B:F,5,FALSE)*O2787</f>
        <v>#N/A</v>
      </c>
      <c r="Q2787" s="123" t="e">
        <f t="shared" si="223"/>
        <v>#N/A</v>
      </c>
      <c r="R2787" s="6" t="e">
        <f>VLOOKUP(E2787,'Billing Type Category'!A:C,3,0)*M2787</f>
        <v>#N/A</v>
      </c>
      <c r="S2787" s="6" t="e">
        <f>VLOOKUP($J2787,'Material category'!B:F,4,FALSE)*O2787</f>
        <v>#N/A</v>
      </c>
      <c r="T2787" s="6" t="e">
        <f t="shared" si="224"/>
        <v>#N/A</v>
      </c>
      <c r="U2787" s="6" t="e">
        <f t="shared" si="225"/>
        <v>#N/A</v>
      </c>
      <c r="V2787" s="2" t="e">
        <f>VLOOKUP($J2787,'Material category'!B:D,3,0)</f>
        <v>#N/A</v>
      </c>
      <c r="W2787" s="2" t="e">
        <f>VLOOKUP(G2787,'Cust Category'!A:C,3,0)</f>
        <v>#N/A</v>
      </c>
      <c r="X2787" s="2" t="e">
        <f>VLOOKUP(G2787,'Cust Category'!A:C,2,0)</f>
        <v>#N/A</v>
      </c>
      <c r="Y2787" s="31" t="e">
        <f t="shared" si="226"/>
        <v>#N/A</v>
      </c>
      <c r="Z2787" t="e">
        <f t="shared" si="227"/>
        <v>#N/A</v>
      </c>
    </row>
    <row r="2788" spans="14:26" hidden="1">
      <c r="N2788" s="2" t="e">
        <f>VLOOKUP($J2788,'Material category'!B:D,2,0)</f>
        <v>#N/A</v>
      </c>
      <c r="O2788" s="123" t="e">
        <f>VLOOKUP(E2788,'Billing Type Category'!A:C,3,0)*$L2788</f>
        <v>#N/A</v>
      </c>
      <c r="P2788" s="123" t="e">
        <f>VLOOKUP($J2788,'Material category'!B:F,5,FALSE)*O2788</f>
        <v>#N/A</v>
      </c>
      <c r="Q2788" s="123" t="e">
        <f t="shared" si="223"/>
        <v>#N/A</v>
      </c>
      <c r="R2788" s="6" t="e">
        <f>VLOOKUP(E2788,'Billing Type Category'!A:C,3,0)*M2788</f>
        <v>#N/A</v>
      </c>
      <c r="S2788" s="6" t="e">
        <f>VLOOKUP($J2788,'Material category'!B:F,4,FALSE)*O2788</f>
        <v>#N/A</v>
      </c>
      <c r="T2788" s="6" t="e">
        <f t="shared" si="224"/>
        <v>#N/A</v>
      </c>
      <c r="U2788" s="6" t="e">
        <f t="shared" si="225"/>
        <v>#N/A</v>
      </c>
      <c r="V2788" s="2" t="e">
        <f>VLOOKUP($J2788,'Material category'!B:D,3,0)</f>
        <v>#N/A</v>
      </c>
      <c r="W2788" s="2" t="e">
        <f>VLOOKUP(G2788,'Cust Category'!A:C,3,0)</f>
        <v>#N/A</v>
      </c>
      <c r="X2788" s="2" t="e">
        <f>VLOOKUP(G2788,'Cust Category'!A:C,2,0)</f>
        <v>#N/A</v>
      </c>
      <c r="Y2788" s="31" t="e">
        <f t="shared" si="226"/>
        <v>#N/A</v>
      </c>
      <c r="Z2788" t="e">
        <f t="shared" si="227"/>
        <v>#N/A</v>
      </c>
    </row>
    <row r="2789" spans="14:26" hidden="1">
      <c r="N2789" s="2" t="e">
        <f>VLOOKUP($J2789,'Material category'!B:D,2,0)</f>
        <v>#N/A</v>
      </c>
      <c r="O2789" s="123" t="e">
        <f>VLOOKUP(E2789,'Billing Type Category'!A:C,3,0)*$L2789</f>
        <v>#N/A</v>
      </c>
      <c r="P2789" s="123" t="e">
        <f>VLOOKUP($J2789,'Material category'!B:F,5,FALSE)*O2789</f>
        <v>#N/A</v>
      </c>
      <c r="Q2789" s="123" t="e">
        <f t="shared" si="223"/>
        <v>#N/A</v>
      </c>
      <c r="R2789" s="6" t="e">
        <f>VLOOKUP(E2789,'Billing Type Category'!A:C,3,0)*M2789</f>
        <v>#N/A</v>
      </c>
      <c r="S2789" s="6" t="e">
        <f>VLOOKUP($J2789,'Material category'!B:F,4,FALSE)*O2789</f>
        <v>#N/A</v>
      </c>
      <c r="T2789" s="6" t="e">
        <f t="shared" si="224"/>
        <v>#N/A</v>
      </c>
      <c r="U2789" s="6" t="e">
        <f t="shared" si="225"/>
        <v>#N/A</v>
      </c>
      <c r="V2789" s="2" t="e">
        <f>VLOOKUP($J2789,'Material category'!B:D,3,0)</f>
        <v>#N/A</v>
      </c>
      <c r="W2789" s="2" t="e">
        <f>VLOOKUP(G2789,'Cust Category'!A:C,3,0)</f>
        <v>#N/A</v>
      </c>
      <c r="X2789" s="2" t="e">
        <f>VLOOKUP(G2789,'Cust Category'!A:C,2,0)</f>
        <v>#N/A</v>
      </c>
      <c r="Y2789" s="31" t="e">
        <f t="shared" si="226"/>
        <v>#N/A</v>
      </c>
      <c r="Z2789" t="e">
        <f t="shared" si="227"/>
        <v>#N/A</v>
      </c>
    </row>
    <row r="2790" spans="14:26" hidden="1">
      <c r="N2790" s="2" t="e">
        <f>VLOOKUP($J2790,'Material category'!B:D,2,0)</f>
        <v>#N/A</v>
      </c>
      <c r="O2790" s="123" t="e">
        <f>VLOOKUP(E2790,'Billing Type Category'!A:C,3,0)*$L2790</f>
        <v>#N/A</v>
      </c>
      <c r="P2790" s="123" t="e">
        <f>VLOOKUP($J2790,'Material category'!B:F,5,FALSE)*O2790</f>
        <v>#N/A</v>
      </c>
      <c r="Q2790" s="123" t="e">
        <f t="shared" si="223"/>
        <v>#N/A</v>
      </c>
      <c r="R2790" s="6" t="e">
        <f>VLOOKUP(E2790,'Billing Type Category'!A:C,3,0)*M2790</f>
        <v>#N/A</v>
      </c>
      <c r="S2790" s="6" t="e">
        <f>VLOOKUP($J2790,'Material category'!B:F,4,FALSE)*O2790</f>
        <v>#N/A</v>
      </c>
      <c r="T2790" s="6" t="e">
        <f t="shared" si="224"/>
        <v>#N/A</v>
      </c>
      <c r="U2790" s="6" t="e">
        <f t="shared" si="225"/>
        <v>#N/A</v>
      </c>
      <c r="V2790" s="2" t="e">
        <f>VLOOKUP($J2790,'Material category'!B:D,3,0)</f>
        <v>#N/A</v>
      </c>
      <c r="W2790" s="2" t="e">
        <f>VLOOKUP(G2790,'Cust Category'!A:C,3,0)</f>
        <v>#N/A</v>
      </c>
      <c r="X2790" s="2" t="e">
        <f>VLOOKUP(G2790,'Cust Category'!A:C,2,0)</f>
        <v>#N/A</v>
      </c>
      <c r="Y2790" s="31" t="e">
        <f t="shared" si="226"/>
        <v>#N/A</v>
      </c>
      <c r="Z2790" t="e">
        <f t="shared" si="227"/>
        <v>#N/A</v>
      </c>
    </row>
    <row r="2791" spans="14:26" hidden="1">
      <c r="N2791" s="2" t="e">
        <f>VLOOKUP($J2791,'Material category'!B:D,2,0)</f>
        <v>#N/A</v>
      </c>
      <c r="O2791" s="123" t="e">
        <f>VLOOKUP(E2791,'Billing Type Category'!A:C,3,0)*$L2791</f>
        <v>#N/A</v>
      </c>
      <c r="P2791" s="123" t="e">
        <f>VLOOKUP($J2791,'Material category'!B:F,5,FALSE)*O2791</f>
        <v>#N/A</v>
      </c>
      <c r="Q2791" s="123" t="e">
        <f t="shared" si="223"/>
        <v>#N/A</v>
      </c>
      <c r="R2791" s="6" t="e">
        <f>VLOOKUP(E2791,'Billing Type Category'!A:C,3,0)*M2791</f>
        <v>#N/A</v>
      </c>
      <c r="S2791" s="6" t="e">
        <f>VLOOKUP($J2791,'Material category'!B:F,4,FALSE)*O2791</f>
        <v>#N/A</v>
      </c>
      <c r="T2791" s="6" t="e">
        <f t="shared" si="224"/>
        <v>#N/A</v>
      </c>
      <c r="U2791" s="6" t="e">
        <f t="shared" si="225"/>
        <v>#N/A</v>
      </c>
      <c r="V2791" s="2" t="e">
        <f>VLOOKUP($J2791,'Material category'!B:D,3,0)</f>
        <v>#N/A</v>
      </c>
      <c r="W2791" s="2" t="e">
        <f>VLOOKUP(G2791,'Cust Category'!A:C,3,0)</f>
        <v>#N/A</v>
      </c>
      <c r="X2791" s="2" t="e">
        <f>VLOOKUP(G2791,'Cust Category'!A:C,2,0)</f>
        <v>#N/A</v>
      </c>
      <c r="Y2791" s="31" t="e">
        <f t="shared" si="226"/>
        <v>#N/A</v>
      </c>
      <c r="Z2791" t="e">
        <f t="shared" si="227"/>
        <v>#N/A</v>
      </c>
    </row>
    <row r="2792" spans="14:26" hidden="1">
      <c r="N2792" s="2" t="e">
        <f>VLOOKUP($J2792,'Material category'!B:D,2,0)</f>
        <v>#N/A</v>
      </c>
      <c r="O2792" s="123" t="e">
        <f>VLOOKUP(E2792,'Billing Type Category'!A:C,3,0)*$L2792</f>
        <v>#N/A</v>
      </c>
      <c r="P2792" s="123" t="e">
        <f>VLOOKUP($J2792,'Material category'!B:F,5,FALSE)*O2792</f>
        <v>#N/A</v>
      </c>
      <c r="Q2792" s="123" t="e">
        <f t="shared" si="223"/>
        <v>#N/A</v>
      </c>
      <c r="R2792" s="6" t="e">
        <f>VLOOKUP(E2792,'Billing Type Category'!A:C,3,0)*M2792</f>
        <v>#N/A</v>
      </c>
      <c r="S2792" s="6" t="e">
        <f>VLOOKUP($J2792,'Material category'!B:F,4,FALSE)*O2792</f>
        <v>#N/A</v>
      </c>
      <c r="T2792" s="6" t="e">
        <f t="shared" si="224"/>
        <v>#N/A</v>
      </c>
      <c r="U2792" s="6" t="e">
        <f t="shared" si="225"/>
        <v>#N/A</v>
      </c>
      <c r="V2792" s="2" t="e">
        <f>VLOOKUP($J2792,'Material category'!B:D,3,0)</f>
        <v>#N/A</v>
      </c>
      <c r="W2792" s="2" t="e">
        <f>VLOOKUP(G2792,'Cust Category'!A:C,3,0)</f>
        <v>#N/A</v>
      </c>
      <c r="X2792" s="2" t="e">
        <f>VLOOKUP(G2792,'Cust Category'!A:C,2,0)</f>
        <v>#N/A</v>
      </c>
      <c r="Y2792" s="31" t="e">
        <f t="shared" si="226"/>
        <v>#N/A</v>
      </c>
      <c r="Z2792" t="e">
        <f t="shared" si="227"/>
        <v>#N/A</v>
      </c>
    </row>
    <row r="2793" spans="14:26" hidden="1">
      <c r="N2793" s="2" t="e">
        <f>VLOOKUP($J2793,'Material category'!B:D,2,0)</f>
        <v>#N/A</v>
      </c>
      <c r="O2793" s="123" t="e">
        <f>VLOOKUP(E2793,'Billing Type Category'!A:C,3,0)*$L2793</f>
        <v>#N/A</v>
      </c>
      <c r="P2793" s="123" t="e">
        <f>VLOOKUP($J2793,'Material category'!B:F,5,FALSE)*O2793</f>
        <v>#N/A</v>
      </c>
      <c r="Q2793" s="123" t="e">
        <f t="shared" si="223"/>
        <v>#N/A</v>
      </c>
      <c r="R2793" s="6" t="e">
        <f>VLOOKUP(E2793,'Billing Type Category'!A:C,3,0)*M2793</f>
        <v>#N/A</v>
      </c>
      <c r="S2793" s="6" t="e">
        <f>VLOOKUP($J2793,'Material category'!B:F,4,FALSE)*O2793</f>
        <v>#N/A</v>
      </c>
      <c r="T2793" s="6" t="e">
        <f t="shared" si="224"/>
        <v>#N/A</v>
      </c>
      <c r="U2793" s="6" t="e">
        <f t="shared" si="225"/>
        <v>#N/A</v>
      </c>
      <c r="V2793" s="2" t="e">
        <f>VLOOKUP($J2793,'Material category'!B:D,3,0)</f>
        <v>#N/A</v>
      </c>
      <c r="W2793" s="2" t="e">
        <f>VLOOKUP(G2793,'Cust Category'!A:C,3,0)</f>
        <v>#N/A</v>
      </c>
      <c r="X2793" s="2" t="e">
        <f>VLOOKUP(G2793,'Cust Category'!A:C,2,0)</f>
        <v>#N/A</v>
      </c>
      <c r="Y2793" s="31" t="e">
        <f t="shared" si="226"/>
        <v>#N/A</v>
      </c>
      <c r="Z2793" t="e">
        <f t="shared" si="227"/>
        <v>#N/A</v>
      </c>
    </row>
    <row r="2794" spans="14:26" hidden="1">
      <c r="N2794" s="2" t="e">
        <f>VLOOKUP($J2794,'Material category'!B:D,2,0)</f>
        <v>#N/A</v>
      </c>
      <c r="O2794" s="123" t="e">
        <f>VLOOKUP(E2794,'Billing Type Category'!A:C,3,0)*$L2794</f>
        <v>#N/A</v>
      </c>
      <c r="P2794" s="123" t="e">
        <f>VLOOKUP($J2794,'Material category'!B:F,5,FALSE)*O2794</f>
        <v>#N/A</v>
      </c>
      <c r="Q2794" s="123" t="e">
        <f t="shared" si="223"/>
        <v>#N/A</v>
      </c>
      <c r="R2794" s="6" t="e">
        <f>VLOOKUP(E2794,'Billing Type Category'!A:C,3,0)*M2794</f>
        <v>#N/A</v>
      </c>
      <c r="S2794" s="6" t="e">
        <f>VLOOKUP($J2794,'Material category'!B:F,4,FALSE)*O2794</f>
        <v>#N/A</v>
      </c>
      <c r="T2794" s="6" t="e">
        <f t="shared" si="224"/>
        <v>#N/A</v>
      </c>
      <c r="U2794" s="6" t="e">
        <f t="shared" si="225"/>
        <v>#N/A</v>
      </c>
      <c r="V2794" s="2" t="e">
        <f>VLOOKUP($J2794,'Material category'!B:D,3,0)</f>
        <v>#N/A</v>
      </c>
      <c r="W2794" s="2" t="e">
        <f>VLOOKUP(G2794,'Cust Category'!A:C,3,0)</f>
        <v>#N/A</v>
      </c>
      <c r="X2794" s="2" t="e">
        <f>VLOOKUP(G2794,'Cust Category'!A:C,2,0)</f>
        <v>#N/A</v>
      </c>
      <c r="Y2794" s="31" t="e">
        <f t="shared" si="226"/>
        <v>#N/A</v>
      </c>
      <c r="Z2794" t="e">
        <f t="shared" si="227"/>
        <v>#N/A</v>
      </c>
    </row>
    <row r="2795" spans="14:26" hidden="1">
      <c r="N2795" s="2" t="e">
        <f>VLOOKUP($J2795,'Material category'!B:D,2,0)</f>
        <v>#N/A</v>
      </c>
      <c r="O2795" s="123" t="e">
        <f>VLOOKUP(E2795,'Billing Type Category'!A:C,3,0)*$L2795</f>
        <v>#N/A</v>
      </c>
      <c r="P2795" s="123" t="e">
        <f>VLOOKUP($J2795,'Material category'!B:F,5,FALSE)*O2795</f>
        <v>#N/A</v>
      </c>
      <c r="Q2795" s="123" t="e">
        <f t="shared" si="223"/>
        <v>#N/A</v>
      </c>
      <c r="R2795" s="6" t="e">
        <f>VLOOKUP(E2795,'Billing Type Category'!A:C,3,0)*M2795</f>
        <v>#N/A</v>
      </c>
      <c r="S2795" s="6" t="e">
        <f>VLOOKUP($J2795,'Material category'!B:F,4,FALSE)*O2795</f>
        <v>#N/A</v>
      </c>
      <c r="T2795" s="6" t="e">
        <f t="shared" si="224"/>
        <v>#N/A</v>
      </c>
      <c r="U2795" s="6" t="e">
        <f t="shared" si="225"/>
        <v>#N/A</v>
      </c>
      <c r="V2795" s="2" t="e">
        <f>VLOOKUP($J2795,'Material category'!B:D,3,0)</f>
        <v>#N/A</v>
      </c>
      <c r="W2795" s="2" t="e">
        <f>VLOOKUP(G2795,'Cust Category'!A:C,3,0)</f>
        <v>#N/A</v>
      </c>
      <c r="X2795" s="2" t="e">
        <f>VLOOKUP(G2795,'Cust Category'!A:C,2,0)</f>
        <v>#N/A</v>
      </c>
      <c r="Y2795" s="31" t="e">
        <f t="shared" si="226"/>
        <v>#N/A</v>
      </c>
      <c r="Z2795" t="e">
        <f t="shared" si="227"/>
        <v>#N/A</v>
      </c>
    </row>
    <row r="2796" spans="14:26" hidden="1">
      <c r="N2796" s="2" t="e">
        <f>VLOOKUP($J2796,'Material category'!B:D,2,0)</f>
        <v>#N/A</v>
      </c>
      <c r="O2796" s="123" t="e">
        <f>VLOOKUP(E2796,'Billing Type Category'!A:C,3,0)*$L2796</f>
        <v>#N/A</v>
      </c>
      <c r="P2796" s="123" t="e">
        <f>VLOOKUP($J2796,'Material category'!B:F,5,FALSE)*O2796</f>
        <v>#N/A</v>
      </c>
      <c r="Q2796" s="123" t="e">
        <f t="shared" si="223"/>
        <v>#N/A</v>
      </c>
      <c r="R2796" s="6" t="e">
        <f>VLOOKUP(E2796,'Billing Type Category'!A:C,3,0)*M2796</f>
        <v>#N/A</v>
      </c>
      <c r="S2796" s="6" t="e">
        <f>VLOOKUP($J2796,'Material category'!B:F,4,FALSE)*O2796</f>
        <v>#N/A</v>
      </c>
      <c r="T2796" s="6" t="e">
        <f t="shared" si="224"/>
        <v>#N/A</v>
      </c>
      <c r="U2796" s="6" t="e">
        <f t="shared" si="225"/>
        <v>#N/A</v>
      </c>
      <c r="V2796" s="2" t="e">
        <f>VLOOKUP($J2796,'Material category'!B:D,3,0)</f>
        <v>#N/A</v>
      </c>
      <c r="W2796" s="2" t="e">
        <f>VLOOKUP(G2796,'Cust Category'!A:C,3,0)</f>
        <v>#N/A</v>
      </c>
      <c r="X2796" s="2" t="e">
        <f>VLOOKUP(G2796,'Cust Category'!A:C,2,0)</f>
        <v>#N/A</v>
      </c>
      <c r="Y2796" s="31" t="e">
        <f t="shared" si="226"/>
        <v>#N/A</v>
      </c>
      <c r="Z2796" t="e">
        <f t="shared" si="227"/>
        <v>#N/A</v>
      </c>
    </row>
    <row r="2797" spans="14:26" hidden="1">
      <c r="N2797" s="2" t="e">
        <f>VLOOKUP($J2797,'Material category'!B:D,2,0)</f>
        <v>#N/A</v>
      </c>
      <c r="O2797" s="123" t="e">
        <f>VLOOKUP(E2797,'Billing Type Category'!A:C,3,0)*$L2797</f>
        <v>#N/A</v>
      </c>
      <c r="P2797" s="123" t="e">
        <f>VLOOKUP($J2797,'Material category'!B:F,5,FALSE)*O2797</f>
        <v>#N/A</v>
      </c>
      <c r="Q2797" s="123" t="e">
        <f t="shared" si="223"/>
        <v>#N/A</v>
      </c>
      <c r="R2797" s="6" t="e">
        <f>VLOOKUP(E2797,'Billing Type Category'!A:C,3,0)*M2797</f>
        <v>#N/A</v>
      </c>
      <c r="S2797" s="6" t="e">
        <f>VLOOKUP($J2797,'Material category'!B:F,4,FALSE)*O2797</f>
        <v>#N/A</v>
      </c>
      <c r="T2797" s="6" t="e">
        <f t="shared" si="224"/>
        <v>#N/A</v>
      </c>
      <c r="U2797" s="6" t="e">
        <f t="shared" si="225"/>
        <v>#N/A</v>
      </c>
      <c r="V2797" s="2" t="e">
        <f>VLOOKUP($J2797,'Material category'!B:D,3,0)</f>
        <v>#N/A</v>
      </c>
      <c r="W2797" s="2" t="e">
        <f>VLOOKUP(G2797,'Cust Category'!A:C,3,0)</f>
        <v>#N/A</v>
      </c>
      <c r="X2797" s="2" t="e">
        <f>VLOOKUP(G2797,'Cust Category'!A:C,2,0)</f>
        <v>#N/A</v>
      </c>
      <c r="Y2797" s="31" t="e">
        <f t="shared" si="226"/>
        <v>#N/A</v>
      </c>
      <c r="Z2797" t="e">
        <f t="shared" si="227"/>
        <v>#N/A</v>
      </c>
    </row>
    <row r="2798" spans="14:26" hidden="1">
      <c r="N2798" s="2" t="e">
        <f>VLOOKUP($J2798,'Material category'!B:D,2,0)</f>
        <v>#N/A</v>
      </c>
      <c r="O2798" s="123" t="e">
        <f>VLOOKUP(E2798,'Billing Type Category'!A:C,3,0)*$L2798</f>
        <v>#N/A</v>
      </c>
      <c r="P2798" s="123" t="e">
        <f>VLOOKUP($J2798,'Material category'!B:F,5,FALSE)*O2798</f>
        <v>#N/A</v>
      </c>
      <c r="Q2798" s="123" t="e">
        <f t="shared" si="223"/>
        <v>#N/A</v>
      </c>
      <c r="R2798" s="6" t="e">
        <f>VLOOKUP(E2798,'Billing Type Category'!A:C,3,0)*M2798</f>
        <v>#N/A</v>
      </c>
      <c r="S2798" s="6" t="e">
        <f>VLOOKUP($J2798,'Material category'!B:F,4,FALSE)*O2798</f>
        <v>#N/A</v>
      </c>
      <c r="T2798" s="6" t="e">
        <f t="shared" si="224"/>
        <v>#N/A</v>
      </c>
      <c r="U2798" s="6" t="e">
        <f t="shared" si="225"/>
        <v>#N/A</v>
      </c>
      <c r="V2798" s="2" t="e">
        <f>VLOOKUP($J2798,'Material category'!B:D,3,0)</f>
        <v>#N/A</v>
      </c>
      <c r="W2798" s="2" t="e">
        <f>VLOOKUP(G2798,'Cust Category'!A:C,3,0)</f>
        <v>#N/A</v>
      </c>
      <c r="X2798" s="2" t="e">
        <f>VLOOKUP(G2798,'Cust Category'!A:C,2,0)</f>
        <v>#N/A</v>
      </c>
      <c r="Y2798" s="31" t="e">
        <f t="shared" si="226"/>
        <v>#N/A</v>
      </c>
      <c r="Z2798" t="e">
        <f t="shared" si="227"/>
        <v>#N/A</v>
      </c>
    </row>
    <row r="2799" spans="14:26" hidden="1">
      <c r="N2799" s="2" t="e">
        <f>VLOOKUP($J2799,'Material category'!B:D,2,0)</f>
        <v>#N/A</v>
      </c>
      <c r="O2799" s="123" t="e">
        <f>VLOOKUP(E2799,'Billing Type Category'!A:C,3,0)*$L2799</f>
        <v>#N/A</v>
      </c>
      <c r="P2799" s="123" t="e">
        <f>VLOOKUP($J2799,'Material category'!B:F,5,FALSE)*O2799</f>
        <v>#N/A</v>
      </c>
      <c r="Q2799" s="123" t="e">
        <f t="shared" si="223"/>
        <v>#N/A</v>
      </c>
      <c r="R2799" s="6" t="e">
        <f>VLOOKUP(E2799,'Billing Type Category'!A:C,3,0)*M2799</f>
        <v>#N/A</v>
      </c>
      <c r="S2799" s="6" t="e">
        <f>VLOOKUP($J2799,'Material category'!B:F,4,FALSE)*O2799</f>
        <v>#N/A</v>
      </c>
      <c r="T2799" s="6" t="e">
        <f t="shared" si="224"/>
        <v>#N/A</v>
      </c>
      <c r="U2799" s="6" t="e">
        <f t="shared" si="225"/>
        <v>#N/A</v>
      </c>
      <c r="V2799" s="2" t="e">
        <f>VLOOKUP($J2799,'Material category'!B:D,3,0)</f>
        <v>#N/A</v>
      </c>
      <c r="W2799" s="2" t="e">
        <f>VLOOKUP(G2799,'Cust Category'!A:C,3,0)</f>
        <v>#N/A</v>
      </c>
      <c r="X2799" s="2" t="e">
        <f>VLOOKUP(G2799,'Cust Category'!A:C,2,0)</f>
        <v>#N/A</v>
      </c>
      <c r="Y2799" s="31" t="e">
        <f t="shared" si="226"/>
        <v>#N/A</v>
      </c>
      <c r="Z2799" t="e">
        <f t="shared" si="227"/>
        <v>#N/A</v>
      </c>
    </row>
    <row r="2800" spans="14:26" hidden="1">
      <c r="N2800" s="2" t="e">
        <f>VLOOKUP($J2800,'Material category'!B:D,2,0)</f>
        <v>#N/A</v>
      </c>
      <c r="O2800" s="123" t="e">
        <f>VLOOKUP(E2800,'Billing Type Category'!A:C,3,0)*$L2800</f>
        <v>#N/A</v>
      </c>
      <c r="P2800" s="123" t="e">
        <f>VLOOKUP($J2800,'Material category'!B:F,5,FALSE)*O2800</f>
        <v>#N/A</v>
      </c>
      <c r="Q2800" s="123" t="e">
        <f t="shared" si="223"/>
        <v>#N/A</v>
      </c>
      <c r="R2800" s="6" t="e">
        <f>VLOOKUP(E2800,'Billing Type Category'!A:C,3,0)*M2800</f>
        <v>#N/A</v>
      </c>
      <c r="S2800" s="6" t="e">
        <f>VLOOKUP($J2800,'Material category'!B:F,4,FALSE)*O2800</f>
        <v>#N/A</v>
      </c>
      <c r="T2800" s="6" t="e">
        <f t="shared" si="224"/>
        <v>#N/A</v>
      </c>
      <c r="U2800" s="6" t="e">
        <f t="shared" si="225"/>
        <v>#N/A</v>
      </c>
      <c r="V2800" s="2" t="e">
        <f>VLOOKUP($J2800,'Material category'!B:D,3,0)</f>
        <v>#N/A</v>
      </c>
      <c r="W2800" s="2" t="e">
        <f>VLOOKUP(G2800,'Cust Category'!A:C,3,0)</f>
        <v>#N/A</v>
      </c>
      <c r="X2800" s="2" t="e">
        <f>VLOOKUP(G2800,'Cust Category'!A:C,2,0)</f>
        <v>#N/A</v>
      </c>
      <c r="Y2800" s="31" t="e">
        <f t="shared" si="226"/>
        <v>#N/A</v>
      </c>
      <c r="Z2800" t="e">
        <f t="shared" si="227"/>
        <v>#N/A</v>
      </c>
    </row>
    <row r="2801" spans="14:26" hidden="1">
      <c r="N2801" s="2" t="e">
        <f>VLOOKUP($J2801,'Material category'!B:D,2,0)</f>
        <v>#N/A</v>
      </c>
      <c r="O2801" s="123" t="e">
        <f>VLOOKUP(E2801,'Billing Type Category'!A:C,3,0)*$L2801</f>
        <v>#N/A</v>
      </c>
      <c r="P2801" s="123" t="e">
        <f>VLOOKUP($J2801,'Material category'!B:F,5,FALSE)*O2801</f>
        <v>#N/A</v>
      </c>
      <c r="Q2801" s="123" t="e">
        <f t="shared" si="223"/>
        <v>#N/A</v>
      </c>
      <c r="R2801" s="6" t="e">
        <f>VLOOKUP(E2801,'Billing Type Category'!A:C,3,0)*M2801</f>
        <v>#N/A</v>
      </c>
      <c r="S2801" s="6" t="e">
        <f>VLOOKUP($J2801,'Material category'!B:F,4,FALSE)*O2801</f>
        <v>#N/A</v>
      </c>
      <c r="T2801" s="6" t="e">
        <f t="shared" si="224"/>
        <v>#N/A</v>
      </c>
      <c r="U2801" s="6" t="e">
        <f t="shared" si="225"/>
        <v>#N/A</v>
      </c>
      <c r="V2801" s="2" t="e">
        <f>VLOOKUP($J2801,'Material category'!B:D,3,0)</f>
        <v>#N/A</v>
      </c>
      <c r="W2801" s="2" t="e">
        <f>VLOOKUP(G2801,'Cust Category'!A:C,3,0)</f>
        <v>#N/A</v>
      </c>
      <c r="X2801" s="2" t="e">
        <f>VLOOKUP(G2801,'Cust Category'!A:C,2,0)</f>
        <v>#N/A</v>
      </c>
      <c r="Y2801" s="31" t="e">
        <f t="shared" si="226"/>
        <v>#N/A</v>
      </c>
      <c r="Z2801" t="e">
        <f t="shared" si="227"/>
        <v>#N/A</v>
      </c>
    </row>
    <row r="2802" spans="14:26" hidden="1">
      <c r="N2802" s="2" t="e">
        <f>VLOOKUP($J2802,'Material category'!B:D,2,0)</f>
        <v>#N/A</v>
      </c>
      <c r="O2802" s="123" t="e">
        <f>VLOOKUP(E2802,'Billing Type Category'!A:C,3,0)*$L2802</f>
        <v>#N/A</v>
      </c>
      <c r="P2802" s="123" t="e">
        <f>VLOOKUP($J2802,'Material category'!B:F,5,FALSE)*O2802</f>
        <v>#N/A</v>
      </c>
      <c r="Q2802" s="123" t="e">
        <f t="shared" si="223"/>
        <v>#N/A</v>
      </c>
      <c r="R2802" s="6" t="e">
        <f>VLOOKUP(E2802,'Billing Type Category'!A:C,3,0)*M2802</f>
        <v>#N/A</v>
      </c>
      <c r="S2802" s="6" t="e">
        <f>VLOOKUP($J2802,'Material category'!B:F,4,FALSE)*O2802</f>
        <v>#N/A</v>
      </c>
      <c r="T2802" s="6" t="e">
        <f t="shared" si="224"/>
        <v>#N/A</v>
      </c>
      <c r="U2802" s="6" t="e">
        <f t="shared" si="225"/>
        <v>#N/A</v>
      </c>
      <c r="V2802" s="2" t="e">
        <f>VLOOKUP($J2802,'Material category'!B:D,3,0)</f>
        <v>#N/A</v>
      </c>
      <c r="W2802" s="2" t="e">
        <f>VLOOKUP(G2802,'Cust Category'!A:C,3,0)</f>
        <v>#N/A</v>
      </c>
      <c r="X2802" s="2" t="e">
        <f>VLOOKUP(G2802,'Cust Category'!A:C,2,0)</f>
        <v>#N/A</v>
      </c>
      <c r="Y2802" s="31" t="e">
        <f t="shared" si="226"/>
        <v>#N/A</v>
      </c>
      <c r="Z2802" t="e">
        <f t="shared" si="227"/>
        <v>#N/A</v>
      </c>
    </row>
    <row r="2803" spans="14:26" hidden="1">
      <c r="N2803" s="2" t="e">
        <f>VLOOKUP($J2803,'Material category'!B:D,2,0)</f>
        <v>#N/A</v>
      </c>
      <c r="O2803" s="123" t="e">
        <f>VLOOKUP(E2803,'Billing Type Category'!A:C,3,0)*$L2803</f>
        <v>#N/A</v>
      </c>
      <c r="P2803" s="123" t="e">
        <f>VLOOKUP($J2803,'Material category'!B:F,5,FALSE)*O2803</f>
        <v>#N/A</v>
      </c>
      <c r="Q2803" s="123" t="e">
        <f t="shared" si="223"/>
        <v>#N/A</v>
      </c>
      <c r="R2803" s="6" t="e">
        <f>VLOOKUP(E2803,'Billing Type Category'!A:C,3,0)*M2803</f>
        <v>#N/A</v>
      </c>
      <c r="S2803" s="6" t="e">
        <f>VLOOKUP($J2803,'Material category'!B:F,4,FALSE)*O2803</f>
        <v>#N/A</v>
      </c>
      <c r="T2803" s="6" t="e">
        <f t="shared" si="224"/>
        <v>#N/A</v>
      </c>
      <c r="U2803" s="6" t="e">
        <f t="shared" si="225"/>
        <v>#N/A</v>
      </c>
      <c r="V2803" s="2" t="e">
        <f>VLOOKUP($J2803,'Material category'!B:D,3,0)</f>
        <v>#N/A</v>
      </c>
      <c r="W2803" s="2" t="e">
        <f>VLOOKUP(G2803,'Cust Category'!A:C,3,0)</f>
        <v>#N/A</v>
      </c>
      <c r="X2803" s="2" t="e">
        <f>VLOOKUP(G2803,'Cust Category'!A:C,2,0)</f>
        <v>#N/A</v>
      </c>
      <c r="Y2803" s="31" t="e">
        <f t="shared" si="226"/>
        <v>#N/A</v>
      </c>
      <c r="Z2803" t="e">
        <f t="shared" si="227"/>
        <v>#N/A</v>
      </c>
    </row>
    <row r="2804" spans="14:26" hidden="1">
      <c r="N2804" s="2" t="e">
        <f>VLOOKUP($J2804,'Material category'!B:D,2,0)</f>
        <v>#N/A</v>
      </c>
      <c r="O2804" s="123" t="e">
        <f>VLOOKUP(E2804,'Billing Type Category'!A:C,3,0)*$L2804</f>
        <v>#N/A</v>
      </c>
      <c r="P2804" s="123" t="e">
        <f>VLOOKUP($J2804,'Material category'!B:F,5,FALSE)*O2804</f>
        <v>#N/A</v>
      </c>
      <c r="Q2804" s="123" t="e">
        <f t="shared" si="223"/>
        <v>#N/A</v>
      </c>
      <c r="R2804" s="6" t="e">
        <f>VLOOKUP(E2804,'Billing Type Category'!A:C,3,0)*M2804</f>
        <v>#N/A</v>
      </c>
      <c r="S2804" s="6" t="e">
        <f>VLOOKUP($J2804,'Material category'!B:F,4,FALSE)*O2804</f>
        <v>#N/A</v>
      </c>
      <c r="T2804" s="6" t="e">
        <f t="shared" si="224"/>
        <v>#N/A</v>
      </c>
      <c r="U2804" s="6" t="e">
        <f t="shared" si="225"/>
        <v>#N/A</v>
      </c>
      <c r="V2804" s="2" t="e">
        <f>VLOOKUP($J2804,'Material category'!B:D,3,0)</f>
        <v>#N/A</v>
      </c>
      <c r="W2804" s="2" t="e">
        <f>VLOOKUP(G2804,'Cust Category'!A:C,3,0)</f>
        <v>#N/A</v>
      </c>
      <c r="X2804" s="2" t="e">
        <f>VLOOKUP(G2804,'Cust Category'!A:C,2,0)</f>
        <v>#N/A</v>
      </c>
      <c r="Y2804" s="31" t="e">
        <f t="shared" si="226"/>
        <v>#N/A</v>
      </c>
      <c r="Z2804" t="e">
        <f t="shared" si="227"/>
        <v>#N/A</v>
      </c>
    </row>
    <row r="2805" spans="14:26" hidden="1">
      <c r="N2805" s="2" t="e">
        <f>VLOOKUP($J2805,'Material category'!B:D,2,0)</f>
        <v>#N/A</v>
      </c>
      <c r="O2805" s="123" t="e">
        <f>VLOOKUP(E2805,'Billing Type Category'!A:C,3,0)*$L2805</f>
        <v>#N/A</v>
      </c>
      <c r="P2805" s="123" t="e">
        <f>VLOOKUP($J2805,'Material category'!B:F,5,FALSE)*O2805</f>
        <v>#N/A</v>
      </c>
      <c r="Q2805" s="123" t="e">
        <f t="shared" si="223"/>
        <v>#N/A</v>
      </c>
      <c r="R2805" s="6" t="e">
        <f>VLOOKUP(E2805,'Billing Type Category'!A:C,3,0)*M2805</f>
        <v>#N/A</v>
      </c>
      <c r="S2805" s="6" t="e">
        <f>VLOOKUP($J2805,'Material category'!B:F,4,FALSE)*O2805</f>
        <v>#N/A</v>
      </c>
      <c r="T2805" s="6" t="e">
        <f t="shared" si="224"/>
        <v>#N/A</v>
      </c>
      <c r="U2805" s="6" t="e">
        <f t="shared" si="225"/>
        <v>#N/A</v>
      </c>
      <c r="V2805" s="2" t="e">
        <f>VLOOKUP($J2805,'Material category'!B:D,3,0)</f>
        <v>#N/A</v>
      </c>
      <c r="W2805" s="2" t="e">
        <f>VLOOKUP(G2805,'Cust Category'!A:C,3,0)</f>
        <v>#N/A</v>
      </c>
      <c r="X2805" s="2" t="e">
        <f>VLOOKUP(G2805,'Cust Category'!A:C,2,0)</f>
        <v>#N/A</v>
      </c>
      <c r="Y2805" s="31" t="e">
        <f t="shared" si="226"/>
        <v>#N/A</v>
      </c>
      <c r="Z2805" t="e">
        <f t="shared" si="227"/>
        <v>#N/A</v>
      </c>
    </row>
    <row r="2806" spans="14:26" hidden="1">
      <c r="N2806" s="2" t="e">
        <f>VLOOKUP($J2806,'Material category'!B:D,2,0)</f>
        <v>#N/A</v>
      </c>
      <c r="O2806" s="123" t="e">
        <f>VLOOKUP(E2806,'Billing Type Category'!A:C,3,0)*$L2806</f>
        <v>#N/A</v>
      </c>
      <c r="P2806" s="123" t="e">
        <f>VLOOKUP($J2806,'Material category'!B:F,5,FALSE)*O2806</f>
        <v>#N/A</v>
      </c>
      <c r="Q2806" s="123" t="e">
        <f t="shared" si="223"/>
        <v>#N/A</v>
      </c>
      <c r="R2806" s="6" t="e">
        <f>VLOOKUP(E2806,'Billing Type Category'!A:C,3,0)*M2806</f>
        <v>#N/A</v>
      </c>
      <c r="S2806" s="6" t="e">
        <f>VLOOKUP($J2806,'Material category'!B:F,4,FALSE)*O2806</f>
        <v>#N/A</v>
      </c>
      <c r="T2806" s="6" t="e">
        <f t="shared" si="224"/>
        <v>#N/A</v>
      </c>
      <c r="U2806" s="6" t="e">
        <f t="shared" si="225"/>
        <v>#N/A</v>
      </c>
      <c r="V2806" s="2" t="e">
        <f>VLOOKUP($J2806,'Material category'!B:D,3,0)</f>
        <v>#N/A</v>
      </c>
      <c r="W2806" s="2" t="e">
        <f>VLOOKUP(G2806,'Cust Category'!A:C,3,0)</f>
        <v>#N/A</v>
      </c>
      <c r="X2806" s="2" t="e">
        <f>VLOOKUP(G2806,'Cust Category'!A:C,2,0)</f>
        <v>#N/A</v>
      </c>
      <c r="Y2806" s="31" t="e">
        <f t="shared" si="226"/>
        <v>#N/A</v>
      </c>
      <c r="Z2806" t="e">
        <f t="shared" si="227"/>
        <v>#N/A</v>
      </c>
    </row>
    <row r="2807" spans="14:26" hidden="1">
      <c r="N2807" s="2" t="e">
        <f>VLOOKUP($J2807,'Material category'!B:D,2,0)</f>
        <v>#N/A</v>
      </c>
      <c r="O2807" s="123" t="e">
        <f>VLOOKUP(E2807,'Billing Type Category'!A:C,3,0)*$L2807</f>
        <v>#N/A</v>
      </c>
      <c r="P2807" s="123" t="e">
        <f>VLOOKUP($J2807,'Material category'!B:F,5,FALSE)*O2807</f>
        <v>#N/A</v>
      </c>
      <c r="Q2807" s="123" t="e">
        <f t="shared" si="223"/>
        <v>#N/A</v>
      </c>
      <c r="R2807" s="6" t="e">
        <f>VLOOKUP(E2807,'Billing Type Category'!A:C,3,0)*M2807</f>
        <v>#N/A</v>
      </c>
      <c r="S2807" s="6" t="e">
        <f>VLOOKUP($J2807,'Material category'!B:F,4,FALSE)*O2807</f>
        <v>#N/A</v>
      </c>
      <c r="T2807" s="6" t="e">
        <f t="shared" si="224"/>
        <v>#N/A</v>
      </c>
      <c r="U2807" s="6" t="e">
        <f t="shared" si="225"/>
        <v>#N/A</v>
      </c>
      <c r="V2807" s="2" t="e">
        <f>VLOOKUP($J2807,'Material category'!B:D,3,0)</f>
        <v>#N/A</v>
      </c>
      <c r="W2807" s="2" t="e">
        <f>VLOOKUP(G2807,'Cust Category'!A:C,3,0)</f>
        <v>#N/A</v>
      </c>
      <c r="X2807" s="2" t="e">
        <f>VLOOKUP(G2807,'Cust Category'!A:C,2,0)</f>
        <v>#N/A</v>
      </c>
      <c r="Y2807" s="31" t="e">
        <f t="shared" si="226"/>
        <v>#N/A</v>
      </c>
      <c r="Z2807" t="e">
        <f t="shared" si="227"/>
        <v>#N/A</v>
      </c>
    </row>
    <row r="2808" spans="14:26" hidden="1">
      <c r="N2808" s="2" t="e">
        <f>VLOOKUP($J2808,'Material category'!B:D,2,0)</f>
        <v>#N/A</v>
      </c>
      <c r="O2808" s="123" t="e">
        <f>VLOOKUP(E2808,'Billing Type Category'!A:C,3,0)*$L2808</f>
        <v>#N/A</v>
      </c>
      <c r="P2808" s="123" t="e">
        <f>VLOOKUP($J2808,'Material category'!B:F,5,FALSE)*O2808</f>
        <v>#N/A</v>
      </c>
      <c r="Q2808" s="123" t="e">
        <f t="shared" si="223"/>
        <v>#N/A</v>
      </c>
      <c r="R2808" s="6" t="e">
        <f>VLOOKUP(E2808,'Billing Type Category'!A:C,3,0)*M2808</f>
        <v>#N/A</v>
      </c>
      <c r="S2808" s="6" t="e">
        <f>VLOOKUP($J2808,'Material category'!B:F,4,FALSE)*O2808</f>
        <v>#N/A</v>
      </c>
      <c r="T2808" s="6" t="e">
        <f t="shared" si="224"/>
        <v>#N/A</v>
      </c>
      <c r="U2808" s="6" t="e">
        <f t="shared" si="225"/>
        <v>#N/A</v>
      </c>
      <c r="V2808" s="2" t="e">
        <f>VLOOKUP($J2808,'Material category'!B:D,3,0)</f>
        <v>#N/A</v>
      </c>
      <c r="W2808" s="2" t="e">
        <f>VLOOKUP(G2808,'Cust Category'!A:C,3,0)</f>
        <v>#N/A</v>
      </c>
      <c r="X2808" s="2" t="e">
        <f>VLOOKUP(G2808,'Cust Category'!A:C,2,0)</f>
        <v>#N/A</v>
      </c>
      <c r="Y2808" s="31" t="e">
        <f t="shared" si="226"/>
        <v>#N/A</v>
      </c>
      <c r="Z2808" t="e">
        <f t="shared" si="227"/>
        <v>#N/A</v>
      </c>
    </row>
    <row r="2809" spans="14:26" hidden="1">
      <c r="N2809" s="2" t="e">
        <f>VLOOKUP($J2809,'Material category'!B:D,2,0)</f>
        <v>#N/A</v>
      </c>
      <c r="O2809" s="123" t="e">
        <f>VLOOKUP(E2809,'Billing Type Category'!A:C,3,0)*$L2809</f>
        <v>#N/A</v>
      </c>
      <c r="P2809" s="123" t="e">
        <f>VLOOKUP($J2809,'Material category'!B:F,5,FALSE)*O2809</f>
        <v>#N/A</v>
      </c>
      <c r="Q2809" s="123" t="e">
        <f t="shared" si="223"/>
        <v>#N/A</v>
      </c>
      <c r="R2809" s="6" t="e">
        <f>VLOOKUP(E2809,'Billing Type Category'!A:C,3,0)*M2809</f>
        <v>#N/A</v>
      </c>
      <c r="S2809" s="6" t="e">
        <f>VLOOKUP($J2809,'Material category'!B:F,4,FALSE)*O2809</f>
        <v>#N/A</v>
      </c>
      <c r="T2809" s="6" t="e">
        <f t="shared" si="224"/>
        <v>#N/A</v>
      </c>
      <c r="U2809" s="6" t="e">
        <f t="shared" si="225"/>
        <v>#N/A</v>
      </c>
      <c r="V2809" s="2" t="e">
        <f>VLOOKUP($J2809,'Material category'!B:D,3,0)</f>
        <v>#N/A</v>
      </c>
      <c r="W2809" s="2" t="e">
        <f>VLOOKUP(G2809,'Cust Category'!A:C,3,0)</f>
        <v>#N/A</v>
      </c>
      <c r="X2809" s="2" t="e">
        <f>VLOOKUP(G2809,'Cust Category'!A:C,2,0)</f>
        <v>#N/A</v>
      </c>
      <c r="Y2809" s="31" t="e">
        <f t="shared" si="226"/>
        <v>#N/A</v>
      </c>
      <c r="Z2809" t="e">
        <f t="shared" si="227"/>
        <v>#N/A</v>
      </c>
    </row>
    <row r="2810" spans="14:26" hidden="1">
      <c r="N2810" s="2" t="e">
        <f>VLOOKUP($J2810,'Material category'!B:D,2,0)</f>
        <v>#N/A</v>
      </c>
      <c r="O2810" s="123" t="e">
        <f>VLOOKUP(E2810,'Billing Type Category'!A:C,3,0)*$L2810</f>
        <v>#N/A</v>
      </c>
      <c r="P2810" s="123" t="e">
        <f>VLOOKUP($J2810,'Material category'!B:F,5,FALSE)*O2810</f>
        <v>#N/A</v>
      </c>
      <c r="Q2810" s="123" t="e">
        <f t="shared" si="223"/>
        <v>#N/A</v>
      </c>
      <c r="R2810" s="6" t="e">
        <f>VLOOKUP(E2810,'Billing Type Category'!A:C,3,0)*M2810</f>
        <v>#N/A</v>
      </c>
      <c r="S2810" s="6" t="e">
        <f>VLOOKUP($J2810,'Material category'!B:F,4,FALSE)*O2810</f>
        <v>#N/A</v>
      </c>
      <c r="T2810" s="6" t="e">
        <f t="shared" si="224"/>
        <v>#N/A</v>
      </c>
      <c r="U2810" s="6" t="e">
        <f t="shared" si="225"/>
        <v>#N/A</v>
      </c>
      <c r="V2810" s="2" t="e">
        <f>VLOOKUP($J2810,'Material category'!B:D,3,0)</f>
        <v>#N/A</v>
      </c>
      <c r="W2810" s="2" t="e">
        <f>VLOOKUP(G2810,'Cust Category'!A:C,3,0)</f>
        <v>#N/A</v>
      </c>
      <c r="X2810" s="2" t="e">
        <f>VLOOKUP(G2810,'Cust Category'!A:C,2,0)</f>
        <v>#N/A</v>
      </c>
      <c r="Y2810" s="31" t="e">
        <f t="shared" si="226"/>
        <v>#N/A</v>
      </c>
      <c r="Z2810" t="e">
        <f t="shared" si="227"/>
        <v>#N/A</v>
      </c>
    </row>
    <row r="2811" spans="14:26" hidden="1">
      <c r="N2811" s="2" t="e">
        <f>VLOOKUP($J2811,'Material category'!B:D,2,0)</f>
        <v>#N/A</v>
      </c>
      <c r="O2811" s="123" t="e">
        <f>VLOOKUP(E2811,'Billing Type Category'!A:C,3,0)*$L2811</f>
        <v>#N/A</v>
      </c>
      <c r="P2811" s="123" t="e">
        <f>VLOOKUP($J2811,'Material category'!B:F,5,FALSE)*O2811</f>
        <v>#N/A</v>
      </c>
      <c r="Q2811" s="123" t="e">
        <f t="shared" si="223"/>
        <v>#N/A</v>
      </c>
      <c r="R2811" s="6" t="e">
        <f>VLOOKUP(E2811,'Billing Type Category'!A:C,3,0)*M2811</f>
        <v>#N/A</v>
      </c>
      <c r="S2811" s="6" t="e">
        <f>VLOOKUP($J2811,'Material category'!B:F,4,FALSE)*O2811</f>
        <v>#N/A</v>
      </c>
      <c r="T2811" s="6" t="e">
        <f t="shared" si="224"/>
        <v>#N/A</v>
      </c>
      <c r="U2811" s="6" t="e">
        <f t="shared" si="225"/>
        <v>#N/A</v>
      </c>
      <c r="V2811" s="2" t="e">
        <f>VLOOKUP($J2811,'Material category'!B:D,3,0)</f>
        <v>#N/A</v>
      </c>
      <c r="W2811" s="2" t="e">
        <f>VLOOKUP(G2811,'Cust Category'!A:C,3,0)</f>
        <v>#N/A</v>
      </c>
      <c r="X2811" s="2" t="e">
        <f>VLOOKUP(G2811,'Cust Category'!A:C,2,0)</f>
        <v>#N/A</v>
      </c>
      <c r="Y2811" s="31" t="e">
        <f t="shared" si="226"/>
        <v>#N/A</v>
      </c>
      <c r="Z2811" t="e">
        <f t="shared" si="227"/>
        <v>#N/A</v>
      </c>
    </row>
    <row r="2812" spans="14:26" hidden="1">
      <c r="N2812" s="2" t="e">
        <f>VLOOKUP($J2812,'Material category'!B:D,2,0)</f>
        <v>#N/A</v>
      </c>
      <c r="O2812" s="123" t="e">
        <f>VLOOKUP(E2812,'Billing Type Category'!A:C,3,0)*$L2812</f>
        <v>#N/A</v>
      </c>
      <c r="P2812" s="123" t="e">
        <f>VLOOKUP($J2812,'Material category'!B:F,5,FALSE)*O2812</f>
        <v>#N/A</v>
      </c>
      <c r="Q2812" s="123" t="e">
        <f t="shared" si="223"/>
        <v>#N/A</v>
      </c>
      <c r="R2812" s="6" t="e">
        <f>VLOOKUP(E2812,'Billing Type Category'!A:C,3,0)*M2812</f>
        <v>#N/A</v>
      </c>
      <c r="S2812" s="6" t="e">
        <f>VLOOKUP($J2812,'Material category'!B:F,4,FALSE)*O2812</f>
        <v>#N/A</v>
      </c>
      <c r="T2812" s="6" t="e">
        <f t="shared" si="224"/>
        <v>#N/A</v>
      </c>
      <c r="U2812" s="6" t="e">
        <f t="shared" si="225"/>
        <v>#N/A</v>
      </c>
      <c r="V2812" s="2" t="e">
        <f>VLOOKUP($J2812,'Material category'!B:D,3,0)</f>
        <v>#N/A</v>
      </c>
      <c r="W2812" s="2" t="e">
        <f>VLOOKUP(G2812,'Cust Category'!A:C,3,0)</f>
        <v>#N/A</v>
      </c>
      <c r="X2812" s="2" t="e">
        <f>VLOOKUP(G2812,'Cust Category'!A:C,2,0)</f>
        <v>#N/A</v>
      </c>
      <c r="Y2812" s="31" t="e">
        <f t="shared" si="226"/>
        <v>#N/A</v>
      </c>
      <c r="Z2812" t="e">
        <f t="shared" si="227"/>
        <v>#N/A</v>
      </c>
    </row>
    <row r="2813" spans="14:26" hidden="1">
      <c r="N2813" s="2" t="e">
        <f>VLOOKUP($J2813,'Material category'!B:D,2,0)</f>
        <v>#N/A</v>
      </c>
      <c r="O2813" s="123" t="e">
        <f>VLOOKUP(E2813,'Billing Type Category'!A:C,3,0)*$L2813</f>
        <v>#N/A</v>
      </c>
      <c r="P2813" s="123" t="e">
        <f>VLOOKUP($J2813,'Material category'!B:F,5,FALSE)*O2813</f>
        <v>#N/A</v>
      </c>
      <c r="Q2813" s="123" t="e">
        <f t="shared" si="223"/>
        <v>#N/A</v>
      </c>
      <c r="R2813" s="6" t="e">
        <f>VLOOKUP(E2813,'Billing Type Category'!A:C,3,0)*M2813</f>
        <v>#N/A</v>
      </c>
      <c r="S2813" s="6" t="e">
        <f>VLOOKUP($J2813,'Material category'!B:F,4,FALSE)*O2813</f>
        <v>#N/A</v>
      </c>
      <c r="T2813" s="6" t="e">
        <f t="shared" si="224"/>
        <v>#N/A</v>
      </c>
      <c r="U2813" s="6" t="e">
        <f t="shared" si="225"/>
        <v>#N/A</v>
      </c>
      <c r="V2813" s="2" t="e">
        <f>VLOOKUP($J2813,'Material category'!B:D,3,0)</f>
        <v>#N/A</v>
      </c>
      <c r="W2813" s="2" t="e">
        <f>VLOOKUP(G2813,'Cust Category'!A:C,3,0)</f>
        <v>#N/A</v>
      </c>
      <c r="X2813" s="2" t="e">
        <f>VLOOKUP(G2813,'Cust Category'!A:C,2,0)</f>
        <v>#N/A</v>
      </c>
      <c r="Y2813" s="31" t="e">
        <f t="shared" si="226"/>
        <v>#N/A</v>
      </c>
      <c r="Z2813" t="e">
        <f t="shared" si="227"/>
        <v>#N/A</v>
      </c>
    </row>
    <row r="2814" spans="14:26" hidden="1">
      <c r="N2814" s="2" t="e">
        <f>VLOOKUP($J2814,'Material category'!B:D,2,0)</f>
        <v>#N/A</v>
      </c>
      <c r="O2814" s="123" t="e">
        <f>VLOOKUP(E2814,'Billing Type Category'!A:C,3,0)*$L2814</f>
        <v>#N/A</v>
      </c>
      <c r="P2814" s="123" t="e">
        <f>VLOOKUP($J2814,'Material category'!B:F,5,FALSE)*O2814</f>
        <v>#N/A</v>
      </c>
      <c r="Q2814" s="123" t="e">
        <f t="shared" si="223"/>
        <v>#N/A</v>
      </c>
      <c r="R2814" s="6" t="e">
        <f>VLOOKUP(E2814,'Billing Type Category'!A:C,3,0)*M2814</f>
        <v>#N/A</v>
      </c>
      <c r="S2814" s="6" t="e">
        <f>VLOOKUP($J2814,'Material category'!B:F,4,FALSE)*O2814</f>
        <v>#N/A</v>
      </c>
      <c r="T2814" s="6" t="e">
        <f t="shared" si="224"/>
        <v>#N/A</v>
      </c>
      <c r="U2814" s="6" t="e">
        <f t="shared" si="225"/>
        <v>#N/A</v>
      </c>
      <c r="V2814" s="2" t="e">
        <f>VLOOKUP($J2814,'Material category'!B:D,3,0)</f>
        <v>#N/A</v>
      </c>
      <c r="W2814" s="2" t="e">
        <f>VLOOKUP(G2814,'Cust Category'!A:C,3,0)</f>
        <v>#N/A</v>
      </c>
      <c r="X2814" s="2" t="e">
        <f>VLOOKUP(G2814,'Cust Category'!A:C,2,0)</f>
        <v>#N/A</v>
      </c>
      <c r="Y2814" s="31" t="e">
        <f t="shared" si="226"/>
        <v>#N/A</v>
      </c>
      <c r="Z2814" t="e">
        <f t="shared" si="227"/>
        <v>#N/A</v>
      </c>
    </row>
    <row r="2815" spans="14:26" hidden="1">
      <c r="N2815" s="2" t="e">
        <f>VLOOKUP($J2815,'Material category'!B:D,2,0)</f>
        <v>#N/A</v>
      </c>
      <c r="O2815" s="123" t="e">
        <f>VLOOKUP(E2815,'Billing Type Category'!A:C,3,0)*$L2815</f>
        <v>#N/A</v>
      </c>
      <c r="P2815" s="123" t="e">
        <f>VLOOKUP($J2815,'Material category'!B:F,5,FALSE)*O2815</f>
        <v>#N/A</v>
      </c>
      <c r="Q2815" s="123" t="e">
        <f t="shared" si="223"/>
        <v>#N/A</v>
      </c>
      <c r="R2815" s="6" t="e">
        <f>VLOOKUP(E2815,'Billing Type Category'!A:C,3,0)*M2815</f>
        <v>#N/A</v>
      </c>
      <c r="S2815" s="6" t="e">
        <f>VLOOKUP($J2815,'Material category'!B:F,4,FALSE)*O2815</f>
        <v>#N/A</v>
      </c>
      <c r="T2815" s="6" t="e">
        <f t="shared" si="224"/>
        <v>#N/A</v>
      </c>
      <c r="U2815" s="6" t="e">
        <f t="shared" si="225"/>
        <v>#N/A</v>
      </c>
      <c r="V2815" s="2" t="e">
        <f>VLOOKUP($J2815,'Material category'!B:D,3,0)</f>
        <v>#N/A</v>
      </c>
      <c r="W2815" s="2" t="e">
        <f>VLOOKUP(G2815,'Cust Category'!A:C,3,0)</f>
        <v>#N/A</v>
      </c>
      <c r="X2815" s="2" t="e">
        <f>VLOOKUP(G2815,'Cust Category'!A:C,2,0)</f>
        <v>#N/A</v>
      </c>
      <c r="Y2815" s="31" t="e">
        <f t="shared" si="226"/>
        <v>#N/A</v>
      </c>
      <c r="Z2815" t="e">
        <f t="shared" si="227"/>
        <v>#N/A</v>
      </c>
    </row>
    <row r="2816" spans="14:26" hidden="1">
      <c r="N2816" s="2" t="e">
        <f>VLOOKUP($J2816,'Material category'!B:D,2,0)</f>
        <v>#N/A</v>
      </c>
      <c r="O2816" s="123" t="e">
        <f>VLOOKUP(E2816,'Billing Type Category'!A:C,3,0)*$L2816</f>
        <v>#N/A</v>
      </c>
      <c r="P2816" s="123" t="e">
        <f>VLOOKUP($J2816,'Material category'!B:F,5,FALSE)*O2816</f>
        <v>#N/A</v>
      </c>
      <c r="Q2816" s="123" t="e">
        <f t="shared" si="223"/>
        <v>#N/A</v>
      </c>
      <c r="R2816" s="6" t="e">
        <f>VLOOKUP(E2816,'Billing Type Category'!A:C,3,0)*M2816</f>
        <v>#N/A</v>
      </c>
      <c r="S2816" s="6" t="e">
        <f>VLOOKUP($J2816,'Material category'!B:F,4,FALSE)*O2816</f>
        <v>#N/A</v>
      </c>
      <c r="T2816" s="6" t="e">
        <f t="shared" si="224"/>
        <v>#N/A</v>
      </c>
      <c r="U2816" s="6" t="e">
        <f t="shared" si="225"/>
        <v>#N/A</v>
      </c>
      <c r="V2816" s="2" t="e">
        <f>VLOOKUP($J2816,'Material category'!B:D,3,0)</f>
        <v>#N/A</v>
      </c>
      <c r="W2816" s="2" t="e">
        <f>VLOOKUP(G2816,'Cust Category'!A:C,3,0)</f>
        <v>#N/A</v>
      </c>
      <c r="X2816" s="2" t="e">
        <f>VLOOKUP(G2816,'Cust Category'!A:C,2,0)</f>
        <v>#N/A</v>
      </c>
      <c r="Y2816" s="31" t="e">
        <f t="shared" si="226"/>
        <v>#N/A</v>
      </c>
      <c r="Z2816" t="e">
        <f t="shared" si="227"/>
        <v>#N/A</v>
      </c>
    </row>
    <row r="2817" spans="14:26" hidden="1">
      <c r="N2817" s="2" t="e">
        <f>VLOOKUP($J2817,'Material category'!B:D,2,0)</f>
        <v>#N/A</v>
      </c>
      <c r="O2817" s="123" t="e">
        <f>VLOOKUP(E2817,'Billing Type Category'!A:C,3,0)*$L2817</f>
        <v>#N/A</v>
      </c>
      <c r="P2817" s="123" t="e">
        <f>VLOOKUP($J2817,'Material category'!B:F,5,FALSE)*O2817</f>
        <v>#N/A</v>
      </c>
      <c r="Q2817" s="123" t="e">
        <f t="shared" si="223"/>
        <v>#N/A</v>
      </c>
      <c r="R2817" s="6" t="e">
        <f>VLOOKUP(E2817,'Billing Type Category'!A:C,3,0)*M2817</f>
        <v>#N/A</v>
      </c>
      <c r="S2817" s="6" t="e">
        <f>VLOOKUP($J2817,'Material category'!B:F,4,FALSE)*O2817</f>
        <v>#N/A</v>
      </c>
      <c r="T2817" s="6" t="e">
        <f t="shared" si="224"/>
        <v>#N/A</v>
      </c>
      <c r="U2817" s="6" t="e">
        <f t="shared" si="225"/>
        <v>#N/A</v>
      </c>
      <c r="V2817" s="2" t="e">
        <f>VLOOKUP($J2817,'Material category'!B:D,3,0)</f>
        <v>#N/A</v>
      </c>
      <c r="W2817" s="2" t="e">
        <f>VLOOKUP(G2817,'Cust Category'!A:C,3,0)</f>
        <v>#N/A</v>
      </c>
      <c r="X2817" s="2" t="e">
        <f>VLOOKUP(G2817,'Cust Category'!A:C,2,0)</f>
        <v>#N/A</v>
      </c>
      <c r="Y2817" s="31" t="e">
        <f t="shared" si="226"/>
        <v>#N/A</v>
      </c>
      <c r="Z2817" t="e">
        <f t="shared" si="227"/>
        <v>#N/A</v>
      </c>
    </row>
    <row r="2818" spans="14:26" hidden="1">
      <c r="N2818" s="2" t="e">
        <f>VLOOKUP($J2818,'Material category'!B:D,2,0)</f>
        <v>#N/A</v>
      </c>
      <c r="O2818" s="123" t="e">
        <f>VLOOKUP(E2818,'Billing Type Category'!A:C,3,0)*$L2818</f>
        <v>#N/A</v>
      </c>
      <c r="P2818" s="123" t="e">
        <f>VLOOKUP($J2818,'Material category'!B:F,5,FALSE)*O2818</f>
        <v>#N/A</v>
      </c>
      <c r="Q2818" s="123" t="e">
        <f t="shared" si="223"/>
        <v>#N/A</v>
      </c>
      <c r="R2818" s="6" t="e">
        <f>VLOOKUP(E2818,'Billing Type Category'!A:C,3,0)*M2818</f>
        <v>#N/A</v>
      </c>
      <c r="S2818" s="6" t="e">
        <f>VLOOKUP($J2818,'Material category'!B:F,4,FALSE)*O2818</f>
        <v>#N/A</v>
      </c>
      <c r="T2818" s="6" t="e">
        <f t="shared" si="224"/>
        <v>#N/A</v>
      </c>
      <c r="U2818" s="6" t="e">
        <f t="shared" si="225"/>
        <v>#N/A</v>
      </c>
      <c r="V2818" s="2" t="e">
        <f>VLOOKUP($J2818,'Material category'!B:D,3,0)</f>
        <v>#N/A</v>
      </c>
      <c r="W2818" s="2" t="e">
        <f>VLOOKUP(G2818,'Cust Category'!A:C,3,0)</f>
        <v>#N/A</v>
      </c>
      <c r="X2818" s="2" t="e">
        <f>VLOOKUP(G2818,'Cust Category'!A:C,2,0)</f>
        <v>#N/A</v>
      </c>
      <c r="Y2818" s="31" t="e">
        <f t="shared" si="226"/>
        <v>#N/A</v>
      </c>
      <c r="Z2818" t="e">
        <f t="shared" si="227"/>
        <v>#N/A</v>
      </c>
    </row>
    <row r="2819" spans="14:26" hidden="1">
      <c r="N2819" s="2" t="e">
        <f>VLOOKUP($J2819,'Material category'!B:D,2,0)</f>
        <v>#N/A</v>
      </c>
      <c r="O2819" s="123" t="e">
        <f>VLOOKUP(E2819,'Billing Type Category'!A:C,3,0)*$L2819</f>
        <v>#N/A</v>
      </c>
      <c r="P2819" s="123" t="e">
        <f>VLOOKUP($J2819,'Material category'!B:F,5,FALSE)*O2819</f>
        <v>#N/A</v>
      </c>
      <c r="Q2819" s="123" t="e">
        <f t="shared" si="223"/>
        <v>#N/A</v>
      </c>
      <c r="R2819" s="6" t="e">
        <f>VLOOKUP(E2819,'Billing Type Category'!A:C,3,0)*M2819</f>
        <v>#N/A</v>
      </c>
      <c r="S2819" s="6" t="e">
        <f>VLOOKUP($J2819,'Material category'!B:F,4,FALSE)*O2819</f>
        <v>#N/A</v>
      </c>
      <c r="T2819" s="6" t="e">
        <f t="shared" si="224"/>
        <v>#N/A</v>
      </c>
      <c r="U2819" s="6" t="e">
        <f t="shared" si="225"/>
        <v>#N/A</v>
      </c>
      <c r="V2819" s="2" t="e">
        <f>VLOOKUP($J2819,'Material category'!B:D,3,0)</f>
        <v>#N/A</v>
      </c>
      <c r="W2819" s="2" t="e">
        <f>VLOOKUP(G2819,'Cust Category'!A:C,3,0)</f>
        <v>#N/A</v>
      </c>
      <c r="X2819" s="2" t="e">
        <f>VLOOKUP(G2819,'Cust Category'!A:C,2,0)</f>
        <v>#N/A</v>
      </c>
      <c r="Y2819" s="31" t="e">
        <f t="shared" si="226"/>
        <v>#N/A</v>
      </c>
      <c r="Z2819" t="e">
        <f t="shared" si="227"/>
        <v>#N/A</v>
      </c>
    </row>
    <row r="2820" spans="14:26" hidden="1">
      <c r="N2820" s="2" t="e">
        <f>VLOOKUP($J2820,'Material category'!B:D,2,0)</f>
        <v>#N/A</v>
      </c>
      <c r="O2820" s="123" t="e">
        <f>VLOOKUP(E2820,'Billing Type Category'!A:C,3,0)*$L2820</f>
        <v>#N/A</v>
      </c>
      <c r="P2820" s="123" t="e">
        <f>VLOOKUP($J2820,'Material category'!B:F,5,FALSE)*O2820</f>
        <v>#N/A</v>
      </c>
      <c r="Q2820" s="123" t="e">
        <f t="shared" si="223"/>
        <v>#N/A</v>
      </c>
      <c r="R2820" s="6" t="e">
        <f>VLOOKUP(E2820,'Billing Type Category'!A:C,3,0)*M2820</f>
        <v>#N/A</v>
      </c>
      <c r="S2820" s="6" t="e">
        <f>VLOOKUP($J2820,'Material category'!B:F,4,FALSE)*O2820</f>
        <v>#N/A</v>
      </c>
      <c r="T2820" s="6" t="e">
        <f t="shared" si="224"/>
        <v>#N/A</v>
      </c>
      <c r="U2820" s="6" t="e">
        <f t="shared" si="225"/>
        <v>#N/A</v>
      </c>
      <c r="V2820" s="2" t="e">
        <f>VLOOKUP($J2820,'Material category'!B:D,3,0)</f>
        <v>#N/A</v>
      </c>
      <c r="W2820" s="2" t="e">
        <f>VLOOKUP(G2820,'Cust Category'!A:C,3,0)</f>
        <v>#N/A</v>
      </c>
      <c r="X2820" s="2" t="e">
        <f>VLOOKUP(G2820,'Cust Category'!A:C,2,0)</f>
        <v>#N/A</v>
      </c>
      <c r="Y2820" s="31" t="e">
        <f t="shared" si="226"/>
        <v>#N/A</v>
      </c>
      <c r="Z2820" t="e">
        <f t="shared" si="227"/>
        <v>#N/A</v>
      </c>
    </row>
    <row r="2821" spans="14:26" hidden="1">
      <c r="N2821" s="2" t="e">
        <f>VLOOKUP($J2821,'Material category'!B:D,2,0)</f>
        <v>#N/A</v>
      </c>
      <c r="O2821" s="123" t="e">
        <f>VLOOKUP(E2821,'Billing Type Category'!A:C,3,0)*$L2821</f>
        <v>#N/A</v>
      </c>
      <c r="P2821" s="123" t="e">
        <f>VLOOKUP($J2821,'Material category'!B:F,5,FALSE)*O2821</f>
        <v>#N/A</v>
      </c>
      <c r="Q2821" s="123" t="e">
        <f t="shared" si="223"/>
        <v>#N/A</v>
      </c>
      <c r="R2821" s="6" t="e">
        <f>VLOOKUP(E2821,'Billing Type Category'!A:C,3,0)*M2821</f>
        <v>#N/A</v>
      </c>
      <c r="S2821" s="6" t="e">
        <f>VLOOKUP($J2821,'Material category'!B:F,4,FALSE)*O2821</f>
        <v>#N/A</v>
      </c>
      <c r="T2821" s="6" t="e">
        <f t="shared" si="224"/>
        <v>#N/A</v>
      </c>
      <c r="U2821" s="6" t="e">
        <f t="shared" si="225"/>
        <v>#N/A</v>
      </c>
      <c r="V2821" s="2" t="e">
        <f>VLOOKUP($J2821,'Material category'!B:D,3,0)</f>
        <v>#N/A</v>
      </c>
      <c r="W2821" s="2" t="e">
        <f>VLOOKUP(G2821,'Cust Category'!A:C,3,0)</f>
        <v>#N/A</v>
      </c>
      <c r="X2821" s="2" t="e">
        <f>VLOOKUP(G2821,'Cust Category'!A:C,2,0)</f>
        <v>#N/A</v>
      </c>
      <c r="Y2821" s="31" t="e">
        <f t="shared" si="226"/>
        <v>#N/A</v>
      </c>
      <c r="Z2821" t="e">
        <f t="shared" si="227"/>
        <v>#N/A</v>
      </c>
    </row>
    <row r="2822" spans="14:26" hidden="1">
      <c r="N2822" s="2" t="e">
        <f>VLOOKUP($J2822,'Material category'!B:D,2,0)</f>
        <v>#N/A</v>
      </c>
      <c r="O2822" s="123" t="e">
        <f>VLOOKUP(E2822,'Billing Type Category'!A:C,3,0)*$L2822</f>
        <v>#N/A</v>
      </c>
      <c r="P2822" s="123" t="e">
        <f>VLOOKUP($J2822,'Material category'!B:F,5,FALSE)*O2822</f>
        <v>#N/A</v>
      </c>
      <c r="Q2822" s="123" t="e">
        <f t="shared" si="223"/>
        <v>#N/A</v>
      </c>
      <c r="R2822" s="6" t="e">
        <f>VLOOKUP(E2822,'Billing Type Category'!A:C,3,0)*M2822</f>
        <v>#N/A</v>
      </c>
      <c r="S2822" s="6" t="e">
        <f>VLOOKUP($J2822,'Material category'!B:F,4,FALSE)*O2822</f>
        <v>#N/A</v>
      </c>
      <c r="T2822" s="6" t="e">
        <f t="shared" si="224"/>
        <v>#N/A</v>
      </c>
      <c r="U2822" s="6" t="e">
        <f t="shared" si="225"/>
        <v>#N/A</v>
      </c>
      <c r="V2822" s="2" t="e">
        <f>VLOOKUP($J2822,'Material category'!B:D,3,0)</f>
        <v>#N/A</v>
      </c>
      <c r="W2822" s="2" t="e">
        <f>VLOOKUP(G2822,'Cust Category'!A:C,3,0)</f>
        <v>#N/A</v>
      </c>
      <c r="X2822" s="2" t="e">
        <f>VLOOKUP(G2822,'Cust Category'!A:C,2,0)</f>
        <v>#N/A</v>
      </c>
      <c r="Y2822" s="31" t="e">
        <f t="shared" si="226"/>
        <v>#N/A</v>
      </c>
      <c r="Z2822" t="e">
        <f t="shared" si="227"/>
        <v>#N/A</v>
      </c>
    </row>
    <row r="2823" spans="14:26" hidden="1">
      <c r="N2823" s="2" t="e">
        <f>VLOOKUP($J2823,'Material category'!B:D,2,0)</f>
        <v>#N/A</v>
      </c>
      <c r="O2823" s="123" t="e">
        <f>VLOOKUP(E2823,'Billing Type Category'!A:C,3,0)*$L2823</f>
        <v>#N/A</v>
      </c>
      <c r="P2823" s="123" t="e">
        <f>VLOOKUP($J2823,'Material category'!B:F,5,FALSE)*O2823</f>
        <v>#N/A</v>
      </c>
      <c r="Q2823" s="123" t="e">
        <f t="shared" si="223"/>
        <v>#N/A</v>
      </c>
      <c r="R2823" s="6" t="e">
        <f>VLOOKUP(E2823,'Billing Type Category'!A:C,3,0)*M2823</f>
        <v>#N/A</v>
      </c>
      <c r="S2823" s="6" t="e">
        <f>VLOOKUP($J2823,'Material category'!B:F,4,FALSE)*O2823</f>
        <v>#N/A</v>
      </c>
      <c r="T2823" s="6" t="e">
        <f t="shared" si="224"/>
        <v>#N/A</v>
      </c>
      <c r="U2823" s="6" t="e">
        <f t="shared" si="225"/>
        <v>#N/A</v>
      </c>
      <c r="V2823" s="2" t="e">
        <f>VLOOKUP($J2823,'Material category'!B:D,3,0)</f>
        <v>#N/A</v>
      </c>
      <c r="W2823" s="2" t="e">
        <f>VLOOKUP(G2823,'Cust Category'!A:C,3,0)</f>
        <v>#N/A</v>
      </c>
      <c r="X2823" s="2" t="e">
        <f>VLOOKUP(G2823,'Cust Category'!A:C,2,0)</f>
        <v>#N/A</v>
      </c>
      <c r="Y2823" s="31" t="e">
        <f t="shared" si="226"/>
        <v>#N/A</v>
      </c>
      <c r="Z2823" t="e">
        <f t="shared" si="227"/>
        <v>#N/A</v>
      </c>
    </row>
    <row r="2824" spans="14:26" hidden="1">
      <c r="N2824" s="2" t="e">
        <f>VLOOKUP($J2824,'Material category'!B:D,2,0)</f>
        <v>#N/A</v>
      </c>
      <c r="O2824" s="123" t="e">
        <f>VLOOKUP(E2824,'Billing Type Category'!A:C,3,0)*$L2824</f>
        <v>#N/A</v>
      </c>
      <c r="P2824" s="123" t="e">
        <f>VLOOKUP($J2824,'Material category'!B:F,5,FALSE)*O2824</f>
        <v>#N/A</v>
      </c>
      <c r="Q2824" s="123" t="e">
        <f t="shared" si="223"/>
        <v>#N/A</v>
      </c>
      <c r="R2824" s="6" t="e">
        <f>VLOOKUP(E2824,'Billing Type Category'!A:C,3,0)*M2824</f>
        <v>#N/A</v>
      </c>
      <c r="S2824" s="6" t="e">
        <f>VLOOKUP($J2824,'Material category'!B:F,4,FALSE)*O2824</f>
        <v>#N/A</v>
      </c>
      <c r="T2824" s="6" t="e">
        <f t="shared" si="224"/>
        <v>#N/A</v>
      </c>
      <c r="U2824" s="6" t="e">
        <f t="shared" si="225"/>
        <v>#N/A</v>
      </c>
      <c r="V2824" s="2" t="e">
        <f>VLOOKUP($J2824,'Material category'!B:D,3,0)</f>
        <v>#N/A</v>
      </c>
      <c r="W2824" s="2" t="e">
        <f>VLOOKUP(G2824,'Cust Category'!A:C,3,0)</f>
        <v>#N/A</v>
      </c>
      <c r="X2824" s="2" t="e">
        <f>VLOOKUP(G2824,'Cust Category'!A:C,2,0)</f>
        <v>#N/A</v>
      </c>
      <c r="Y2824" s="31" t="e">
        <f t="shared" si="226"/>
        <v>#N/A</v>
      </c>
      <c r="Z2824" t="e">
        <f t="shared" si="227"/>
        <v>#N/A</v>
      </c>
    </row>
    <row r="2825" spans="14:26" hidden="1">
      <c r="N2825" s="2" t="e">
        <f>VLOOKUP($J2825,'Material category'!B:D,2,0)</f>
        <v>#N/A</v>
      </c>
      <c r="O2825" s="123" t="e">
        <f>VLOOKUP(E2825,'Billing Type Category'!A:C,3,0)*$L2825</f>
        <v>#N/A</v>
      </c>
      <c r="P2825" s="123" t="e">
        <f>VLOOKUP($J2825,'Material category'!B:F,5,FALSE)*O2825</f>
        <v>#N/A</v>
      </c>
      <c r="Q2825" s="123" t="e">
        <f t="shared" si="223"/>
        <v>#N/A</v>
      </c>
      <c r="R2825" s="6" t="e">
        <f>VLOOKUP(E2825,'Billing Type Category'!A:C,3,0)*M2825</f>
        <v>#N/A</v>
      </c>
      <c r="S2825" s="6" t="e">
        <f>VLOOKUP($J2825,'Material category'!B:F,4,FALSE)*O2825</f>
        <v>#N/A</v>
      </c>
      <c r="T2825" s="6" t="e">
        <f t="shared" si="224"/>
        <v>#N/A</v>
      </c>
      <c r="U2825" s="6" t="e">
        <f t="shared" si="225"/>
        <v>#N/A</v>
      </c>
      <c r="V2825" s="2" t="e">
        <f>VLOOKUP($J2825,'Material category'!B:D,3,0)</f>
        <v>#N/A</v>
      </c>
      <c r="W2825" s="2" t="e">
        <f>VLOOKUP(G2825,'Cust Category'!A:C,3,0)</f>
        <v>#N/A</v>
      </c>
      <c r="X2825" s="2" t="e">
        <f>VLOOKUP(G2825,'Cust Category'!A:C,2,0)</f>
        <v>#N/A</v>
      </c>
      <c r="Y2825" s="31" t="e">
        <f t="shared" si="226"/>
        <v>#N/A</v>
      </c>
      <c r="Z2825" t="e">
        <f t="shared" si="227"/>
        <v>#N/A</v>
      </c>
    </row>
    <row r="2826" spans="14:26" hidden="1">
      <c r="N2826" s="2" t="e">
        <f>VLOOKUP($J2826,'Material category'!B:D,2,0)</f>
        <v>#N/A</v>
      </c>
      <c r="O2826" s="123" t="e">
        <f>VLOOKUP(E2826,'Billing Type Category'!A:C,3,0)*$L2826</f>
        <v>#N/A</v>
      </c>
      <c r="P2826" s="123" t="e">
        <f>VLOOKUP($J2826,'Material category'!B:F,5,FALSE)*O2826</f>
        <v>#N/A</v>
      </c>
      <c r="Q2826" s="123" t="e">
        <f t="shared" si="223"/>
        <v>#N/A</v>
      </c>
      <c r="R2826" s="6" t="e">
        <f>VLOOKUP(E2826,'Billing Type Category'!A:C,3,0)*M2826</f>
        <v>#N/A</v>
      </c>
      <c r="S2826" s="6" t="e">
        <f>VLOOKUP($J2826,'Material category'!B:F,4,FALSE)*O2826</f>
        <v>#N/A</v>
      </c>
      <c r="T2826" s="6" t="e">
        <f t="shared" si="224"/>
        <v>#N/A</v>
      </c>
      <c r="U2826" s="6" t="e">
        <f t="shared" si="225"/>
        <v>#N/A</v>
      </c>
      <c r="V2826" s="2" t="e">
        <f>VLOOKUP($J2826,'Material category'!B:D,3,0)</f>
        <v>#N/A</v>
      </c>
      <c r="W2826" s="2" t="e">
        <f>VLOOKUP(G2826,'Cust Category'!A:C,3,0)</f>
        <v>#N/A</v>
      </c>
      <c r="X2826" s="2" t="e">
        <f>VLOOKUP(G2826,'Cust Category'!A:C,2,0)</f>
        <v>#N/A</v>
      </c>
      <c r="Y2826" s="31" t="e">
        <f t="shared" si="226"/>
        <v>#N/A</v>
      </c>
      <c r="Z2826" t="e">
        <f t="shared" si="227"/>
        <v>#N/A</v>
      </c>
    </row>
    <row r="2827" spans="14:26" hidden="1">
      <c r="N2827" s="2" t="e">
        <f>VLOOKUP($J2827,'Material category'!B:D,2,0)</f>
        <v>#N/A</v>
      </c>
      <c r="O2827" s="123" t="e">
        <f>VLOOKUP(E2827,'Billing Type Category'!A:C,3,0)*$L2827</f>
        <v>#N/A</v>
      </c>
      <c r="P2827" s="123" t="e">
        <f>VLOOKUP($J2827,'Material category'!B:F,5,FALSE)*O2827</f>
        <v>#N/A</v>
      </c>
      <c r="Q2827" s="123" t="e">
        <f t="shared" si="223"/>
        <v>#N/A</v>
      </c>
      <c r="R2827" s="6" t="e">
        <f>VLOOKUP(E2827,'Billing Type Category'!A:C,3,0)*M2827</f>
        <v>#N/A</v>
      </c>
      <c r="S2827" s="6" t="e">
        <f>VLOOKUP($J2827,'Material category'!B:F,4,FALSE)*O2827</f>
        <v>#N/A</v>
      </c>
      <c r="T2827" s="6" t="e">
        <f t="shared" si="224"/>
        <v>#N/A</v>
      </c>
      <c r="U2827" s="6" t="e">
        <f t="shared" si="225"/>
        <v>#N/A</v>
      </c>
      <c r="V2827" s="2" t="e">
        <f>VLOOKUP($J2827,'Material category'!B:D,3,0)</f>
        <v>#N/A</v>
      </c>
      <c r="W2827" s="2" t="e">
        <f>VLOOKUP(G2827,'Cust Category'!A:C,3,0)</f>
        <v>#N/A</v>
      </c>
      <c r="X2827" s="2" t="e">
        <f>VLOOKUP(G2827,'Cust Category'!A:C,2,0)</f>
        <v>#N/A</v>
      </c>
      <c r="Y2827" s="31" t="e">
        <f t="shared" si="226"/>
        <v>#N/A</v>
      </c>
      <c r="Z2827" t="e">
        <f t="shared" si="227"/>
        <v>#N/A</v>
      </c>
    </row>
    <row r="2828" spans="14:26" hidden="1">
      <c r="N2828" s="2" t="e">
        <f>VLOOKUP($J2828,'Material category'!B:D,2,0)</f>
        <v>#N/A</v>
      </c>
      <c r="O2828" s="123" t="e">
        <f>VLOOKUP(E2828,'Billing Type Category'!A:C,3,0)*$L2828</f>
        <v>#N/A</v>
      </c>
      <c r="P2828" s="123" t="e">
        <f>VLOOKUP($J2828,'Material category'!B:F,5,FALSE)*O2828</f>
        <v>#N/A</v>
      </c>
      <c r="Q2828" s="123" t="e">
        <f t="shared" si="223"/>
        <v>#N/A</v>
      </c>
      <c r="R2828" s="6" t="e">
        <f>VLOOKUP(E2828,'Billing Type Category'!A:C,3,0)*M2828</f>
        <v>#N/A</v>
      </c>
      <c r="S2828" s="6" t="e">
        <f>VLOOKUP($J2828,'Material category'!B:F,4,FALSE)*O2828</f>
        <v>#N/A</v>
      </c>
      <c r="T2828" s="6" t="e">
        <f t="shared" si="224"/>
        <v>#N/A</v>
      </c>
      <c r="U2828" s="6" t="e">
        <f t="shared" si="225"/>
        <v>#N/A</v>
      </c>
      <c r="V2828" s="2" t="e">
        <f>VLOOKUP($J2828,'Material category'!B:D,3,0)</f>
        <v>#N/A</v>
      </c>
      <c r="W2828" s="2" t="e">
        <f>VLOOKUP(G2828,'Cust Category'!A:C,3,0)</f>
        <v>#N/A</v>
      </c>
      <c r="X2828" s="2" t="e">
        <f>VLOOKUP(G2828,'Cust Category'!A:C,2,0)</f>
        <v>#N/A</v>
      </c>
      <c r="Y2828" s="31" t="e">
        <f t="shared" si="226"/>
        <v>#N/A</v>
      </c>
      <c r="Z2828" t="e">
        <f t="shared" si="227"/>
        <v>#N/A</v>
      </c>
    </row>
    <row r="2829" spans="14:26" hidden="1">
      <c r="N2829" s="2" t="e">
        <f>VLOOKUP($J2829,'Material category'!B:D,2,0)</f>
        <v>#N/A</v>
      </c>
      <c r="O2829" s="123" t="e">
        <f>VLOOKUP(E2829,'Billing Type Category'!A:C,3,0)*$L2829</f>
        <v>#N/A</v>
      </c>
      <c r="P2829" s="123" t="e">
        <f>VLOOKUP($J2829,'Material category'!B:F,5,FALSE)*O2829</f>
        <v>#N/A</v>
      </c>
      <c r="Q2829" s="123" t="e">
        <f t="shared" si="223"/>
        <v>#N/A</v>
      </c>
      <c r="R2829" s="6" t="e">
        <f>VLOOKUP(E2829,'Billing Type Category'!A:C,3,0)*M2829</f>
        <v>#N/A</v>
      </c>
      <c r="S2829" s="6" t="e">
        <f>VLOOKUP($J2829,'Material category'!B:F,4,FALSE)*O2829</f>
        <v>#N/A</v>
      </c>
      <c r="T2829" s="6" t="e">
        <f t="shared" si="224"/>
        <v>#N/A</v>
      </c>
      <c r="U2829" s="6" t="e">
        <f t="shared" si="225"/>
        <v>#N/A</v>
      </c>
      <c r="V2829" s="2" t="e">
        <f>VLOOKUP($J2829,'Material category'!B:D,3,0)</f>
        <v>#N/A</v>
      </c>
      <c r="W2829" s="2" t="e">
        <f>VLOOKUP(G2829,'Cust Category'!A:C,3,0)</f>
        <v>#N/A</v>
      </c>
      <c r="X2829" s="2" t="e">
        <f>VLOOKUP(G2829,'Cust Category'!A:C,2,0)</f>
        <v>#N/A</v>
      </c>
      <c r="Y2829" s="31" t="e">
        <f t="shared" si="226"/>
        <v>#N/A</v>
      </c>
      <c r="Z2829" t="e">
        <f t="shared" si="227"/>
        <v>#N/A</v>
      </c>
    </row>
    <row r="2830" spans="14:26" hidden="1">
      <c r="N2830" s="2" t="e">
        <f>VLOOKUP($J2830,'Material category'!B:D,2,0)</f>
        <v>#N/A</v>
      </c>
      <c r="O2830" s="123" t="e">
        <f>VLOOKUP(E2830,'Billing Type Category'!A:C,3,0)*$L2830</f>
        <v>#N/A</v>
      </c>
      <c r="P2830" s="123" t="e">
        <f>VLOOKUP($J2830,'Material category'!B:F,5,FALSE)*O2830</f>
        <v>#N/A</v>
      </c>
      <c r="Q2830" s="123" t="e">
        <f t="shared" si="223"/>
        <v>#N/A</v>
      </c>
      <c r="R2830" s="6" t="e">
        <f>VLOOKUP(E2830,'Billing Type Category'!A:C,3,0)*M2830</f>
        <v>#N/A</v>
      </c>
      <c r="S2830" s="6" t="e">
        <f>VLOOKUP($J2830,'Material category'!B:F,4,FALSE)*O2830</f>
        <v>#N/A</v>
      </c>
      <c r="T2830" s="6" t="e">
        <f t="shared" si="224"/>
        <v>#N/A</v>
      </c>
      <c r="U2830" s="6" t="e">
        <f t="shared" si="225"/>
        <v>#N/A</v>
      </c>
      <c r="V2830" s="2" t="e">
        <f>VLOOKUP($J2830,'Material category'!B:D,3,0)</f>
        <v>#N/A</v>
      </c>
      <c r="W2830" s="2" t="e">
        <f>VLOOKUP(G2830,'Cust Category'!A:C,3,0)</f>
        <v>#N/A</v>
      </c>
      <c r="X2830" s="2" t="e">
        <f>VLOOKUP(G2830,'Cust Category'!A:C,2,0)</f>
        <v>#N/A</v>
      </c>
      <c r="Y2830" s="31" t="e">
        <f t="shared" si="226"/>
        <v>#N/A</v>
      </c>
      <c r="Z2830" t="e">
        <f t="shared" si="227"/>
        <v>#N/A</v>
      </c>
    </row>
    <row r="2831" spans="14:26" hidden="1">
      <c r="N2831" s="2" t="e">
        <f>VLOOKUP($J2831,'Material category'!B:D,2,0)</f>
        <v>#N/A</v>
      </c>
      <c r="O2831" s="123" t="e">
        <f>VLOOKUP(E2831,'Billing Type Category'!A:C,3,0)*$L2831</f>
        <v>#N/A</v>
      </c>
      <c r="P2831" s="123" t="e">
        <f>VLOOKUP($J2831,'Material category'!B:F,5,FALSE)*O2831</f>
        <v>#N/A</v>
      </c>
      <c r="Q2831" s="123" t="e">
        <f t="shared" si="223"/>
        <v>#N/A</v>
      </c>
      <c r="R2831" s="6" t="e">
        <f>VLOOKUP(E2831,'Billing Type Category'!A:C,3,0)*M2831</f>
        <v>#N/A</v>
      </c>
      <c r="S2831" s="6" t="e">
        <f>VLOOKUP($J2831,'Material category'!B:F,4,FALSE)*O2831</f>
        <v>#N/A</v>
      </c>
      <c r="T2831" s="6" t="e">
        <f t="shared" si="224"/>
        <v>#N/A</v>
      </c>
      <c r="U2831" s="6" t="e">
        <f t="shared" si="225"/>
        <v>#N/A</v>
      </c>
      <c r="V2831" s="2" t="e">
        <f>VLOOKUP($J2831,'Material category'!B:D,3,0)</f>
        <v>#N/A</v>
      </c>
      <c r="W2831" s="2" t="e">
        <f>VLOOKUP(G2831,'Cust Category'!A:C,3,0)</f>
        <v>#N/A</v>
      </c>
      <c r="X2831" s="2" t="e">
        <f>VLOOKUP(G2831,'Cust Category'!A:C,2,0)</f>
        <v>#N/A</v>
      </c>
      <c r="Y2831" s="31" t="e">
        <f t="shared" si="226"/>
        <v>#N/A</v>
      </c>
      <c r="Z2831" t="e">
        <f t="shared" si="227"/>
        <v>#N/A</v>
      </c>
    </row>
    <row r="2832" spans="14:26" hidden="1">
      <c r="N2832" s="2" t="e">
        <f>VLOOKUP($J2832,'Material category'!B:D,2,0)</f>
        <v>#N/A</v>
      </c>
      <c r="O2832" s="123" t="e">
        <f>VLOOKUP(E2832,'Billing Type Category'!A:C,3,0)*$L2832</f>
        <v>#N/A</v>
      </c>
      <c r="P2832" s="123" t="e">
        <f>VLOOKUP($J2832,'Material category'!B:F,5,FALSE)*O2832</f>
        <v>#N/A</v>
      </c>
      <c r="Q2832" s="123" t="e">
        <f t="shared" si="223"/>
        <v>#N/A</v>
      </c>
      <c r="R2832" s="6" t="e">
        <f>VLOOKUP(E2832,'Billing Type Category'!A:C,3,0)*M2832</f>
        <v>#N/A</v>
      </c>
      <c r="S2832" s="6" t="e">
        <f>VLOOKUP($J2832,'Material category'!B:F,4,FALSE)*O2832</f>
        <v>#N/A</v>
      </c>
      <c r="T2832" s="6" t="e">
        <f t="shared" si="224"/>
        <v>#N/A</v>
      </c>
      <c r="U2832" s="6" t="e">
        <f t="shared" si="225"/>
        <v>#N/A</v>
      </c>
      <c r="V2832" s="2" t="e">
        <f>VLOOKUP($J2832,'Material category'!B:D,3,0)</f>
        <v>#N/A</v>
      </c>
      <c r="W2832" s="2" t="e">
        <f>VLOOKUP(G2832,'Cust Category'!A:C,3,0)</f>
        <v>#N/A</v>
      </c>
      <c r="X2832" s="2" t="e">
        <f>VLOOKUP(G2832,'Cust Category'!A:C,2,0)</f>
        <v>#N/A</v>
      </c>
      <c r="Y2832" s="31" t="e">
        <f t="shared" si="226"/>
        <v>#N/A</v>
      </c>
      <c r="Z2832" t="e">
        <f t="shared" si="227"/>
        <v>#N/A</v>
      </c>
    </row>
    <row r="2833" spans="14:26" hidden="1">
      <c r="N2833" s="2" t="e">
        <f>VLOOKUP($J2833,'Material category'!B:D,2,0)</f>
        <v>#N/A</v>
      </c>
      <c r="O2833" s="123" t="e">
        <f>VLOOKUP(E2833,'Billing Type Category'!A:C,3,0)*$L2833</f>
        <v>#N/A</v>
      </c>
      <c r="P2833" s="123" t="e">
        <f>VLOOKUP($J2833,'Material category'!B:F,5,FALSE)*O2833</f>
        <v>#N/A</v>
      </c>
      <c r="Q2833" s="123" t="e">
        <f t="shared" si="223"/>
        <v>#N/A</v>
      </c>
      <c r="R2833" s="6" t="e">
        <f>VLOOKUP(E2833,'Billing Type Category'!A:C,3,0)*M2833</f>
        <v>#N/A</v>
      </c>
      <c r="S2833" s="6" t="e">
        <f>VLOOKUP($J2833,'Material category'!B:F,4,FALSE)*O2833</f>
        <v>#N/A</v>
      </c>
      <c r="T2833" s="6" t="e">
        <f t="shared" si="224"/>
        <v>#N/A</v>
      </c>
      <c r="U2833" s="6" t="e">
        <f t="shared" si="225"/>
        <v>#N/A</v>
      </c>
      <c r="V2833" s="2" t="e">
        <f>VLOOKUP($J2833,'Material category'!B:D,3,0)</f>
        <v>#N/A</v>
      </c>
      <c r="W2833" s="2" t="e">
        <f>VLOOKUP(G2833,'Cust Category'!A:C,3,0)</f>
        <v>#N/A</v>
      </c>
      <c r="X2833" s="2" t="e">
        <f>VLOOKUP(G2833,'Cust Category'!A:C,2,0)</f>
        <v>#N/A</v>
      </c>
      <c r="Y2833" s="31" t="e">
        <f t="shared" si="226"/>
        <v>#N/A</v>
      </c>
      <c r="Z2833" t="e">
        <f t="shared" si="227"/>
        <v>#N/A</v>
      </c>
    </row>
    <row r="2834" spans="14:26" hidden="1">
      <c r="N2834" s="2" t="e">
        <f>VLOOKUP($J2834,'Material category'!B:D,2,0)</f>
        <v>#N/A</v>
      </c>
      <c r="O2834" s="123" t="e">
        <f>VLOOKUP(E2834,'Billing Type Category'!A:C,3,0)*$L2834</f>
        <v>#N/A</v>
      </c>
      <c r="P2834" s="123" t="e">
        <f>VLOOKUP($J2834,'Material category'!B:F,5,FALSE)*O2834</f>
        <v>#N/A</v>
      </c>
      <c r="Q2834" s="123" t="e">
        <f t="shared" si="223"/>
        <v>#N/A</v>
      </c>
      <c r="R2834" s="6" t="e">
        <f>VLOOKUP(E2834,'Billing Type Category'!A:C,3,0)*M2834</f>
        <v>#N/A</v>
      </c>
      <c r="S2834" s="6" t="e">
        <f>VLOOKUP($J2834,'Material category'!B:F,4,FALSE)*O2834</f>
        <v>#N/A</v>
      </c>
      <c r="T2834" s="6" t="e">
        <f t="shared" si="224"/>
        <v>#N/A</v>
      </c>
      <c r="U2834" s="6" t="e">
        <f t="shared" si="225"/>
        <v>#N/A</v>
      </c>
      <c r="V2834" s="2" t="e">
        <f>VLOOKUP($J2834,'Material category'!B:D,3,0)</f>
        <v>#N/A</v>
      </c>
      <c r="W2834" s="2" t="e">
        <f>VLOOKUP(G2834,'Cust Category'!A:C,3,0)</f>
        <v>#N/A</v>
      </c>
      <c r="X2834" s="2" t="e">
        <f>VLOOKUP(G2834,'Cust Category'!A:C,2,0)</f>
        <v>#N/A</v>
      </c>
      <c r="Y2834" s="31" t="e">
        <f t="shared" si="226"/>
        <v>#N/A</v>
      </c>
      <c r="Z2834" t="e">
        <f t="shared" si="227"/>
        <v>#N/A</v>
      </c>
    </row>
    <row r="2835" spans="14:26" hidden="1">
      <c r="N2835" s="2" t="e">
        <f>VLOOKUP($J2835,'Material category'!B:D,2,0)</f>
        <v>#N/A</v>
      </c>
      <c r="O2835" s="123" t="e">
        <f>VLOOKUP(E2835,'Billing Type Category'!A:C,3,0)*$L2835</f>
        <v>#N/A</v>
      </c>
      <c r="P2835" s="123" t="e">
        <f>VLOOKUP($J2835,'Material category'!B:F,5,FALSE)*O2835</f>
        <v>#N/A</v>
      </c>
      <c r="Q2835" s="123" t="e">
        <f t="shared" si="223"/>
        <v>#N/A</v>
      </c>
      <c r="R2835" s="6" t="e">
        <f>VLOOKUP(E2835,'Billing Type Category'!A:C,3,0)*M2835</f>
        <v>#N/A</v>
      </c>
      <c r="S2835" s="6" t="e">
        <f>VLOOKUP($J2835,'Material category'!B:F,4,FALSE)*O2835</f>
        <v>#N/A</v>
      </c>
      <c r="T2835" s="6" t="e">
        <f t="shared" si="224"/>
        <v>#N/A</v>
      </c>
      <c r="U2835" s="6" t="e">
        <f t="shared" si="225"/>
        <v>#N/A</v>
      </c>
      <c r="V2835" s="2" t="e">
        <f>VLOOKUP($J2835,'Material category'!B:D,3,0)</f>
        <v>#N/A</v>
      </c>
      <c r="W2835" s="2" t="e">
        <f>VLOOKUP(G2835,'Cust Category'!A:C,3,0)</f>
        <v>#N/A</v>
      </c>
      <c r="X2835" s="2" t="e">
        <f>VLOOKUP(G2835,'Cust Category'!A:C,2,0)</f>
        <v>#N/A</v>
      </c>
      <c r="Y2835" s="31" t="e">
        <f t="shared" si="226"/>
        <v>#N/A</v>
      </c>
      <c r="Z2835" t="e">
        <f t="shared" si="227"/>
        <v>#N/A</v>
      </c>
    </row>
    <row r="2836" spans="14:26" hidden="1">
      <c r="N2836" s="2" t="e">
        <f>VLOOKUP($J2836,'Material category'!B:D,2,0)</f>
        <v>#N/A</v>
      </c>
      <c r="O2836" s="123" t="e">
        <f>VLOOKUP(E2836,'Billing Type Category'!A:C,3,0)*$L2836</f>
        <v>#N/A</v>
      </c>
      <c r="P2836" s="123" t="e">
        <f>VLOOKUP($J2836,'Material category'!B:F,5,FALSE)*O2836</f>
        <v>#N/A</v>
      </c>
      <c r="Q2836" s="123" t="e">
        <f t="shared" si="223"/>
        <v>#N/A</v>
      </c>
      <c r="R2836" s="6" t="e">
        <f>VLOOKUP(E2836,'Billing Type Category'!A:C,3,0)*M2836</f>
        <v>#N/A</v>
      </c>
      <c r="S2836" s="6" t="e">
        <f>VLOOKUP($J2836,'Material category'!B:F,4,FALSE)*O2836</f>
        <v>#N/A</v>
      </c>
      <c r="T2836" s="6" t="e">
        <f t="shared" si="224"/>
        <v>#N/A</v>
      </c>
      <c r="U2836" s="6" t="e">
        <f t="shared" si="225"/>
        <v>#N/A</v>
      </c>
      <c r="V2836" s="2" t="e">
        <f>VLOOKUP($J2836,'Material category'!B:D,3,0)</f>
        <v>#N/A</v>
      </c>
      <c r="W2836" s="2" t="e">
        <f>VLOOKUP(G2836,'Cust Category'!A:C,3,0)</f>
        <v>#N/A</v>
      </c>
      <c r="X2836" s="2" t="e">
        <f>VLOOKUP(G2836,'Cust Category'!A:C,2,0)</f>
        <v>#N/A</v>
      </c>
      <c r="Y2836" s="31" t="e">
        <f t="shared" si="226"/>
        <v>#N/A</v>
      </c>
      <c r="Z2836" t="e">
        <f t="shared" si="227"/>
        <v>#N/A</v>
      </c>
    </row>
    <row r="2837" spans="14:26" hidden="1">
      <c r="N2837" s="2" t="e">
        <f>VLOOKUP($J2837,'Material category'!B:D,2,0)</f>
        <v>#N/A</v>
      </c>
      <c r="O2837" s="123" t="e">
        <f>VLOOKUP(E2837,'Billing Type Category'!A:C,3,0)*$L2837</f>
        <v>#N/A</v>
      </c>
      <c r="P2837" s="123" t="e">
        <f>VLOOKUP($J2837,'Material category'!B:F,5,FALSE)*O2837</f>
        <v>#N/A</v>
      </c>
      <c r="Q2837" s="123" t="e">
        <f t="shared" si="223"/>
        <v>#N/A</v>
      </c>
      <c r="R2837" s="6" t="e">
        <f>VLOOKUP(E2837,'Billing Type Category'!A:C,3,0)*M2837</f>
        <v>#N/A</v>
      </c>
      <c r="S2837" s="6" t="e">
        <f>VLOOKUP($J2837,'Material category'!B:F,4,FALSE)*O2837</f>
        <v>#N/A</v>
      </c>
      <c r="T2837" s="6" t="e">
        <f t="shared" si="224"/>
        <v>#N/A</v>
      </c>
      <c r="U2837" s="6" t="e">
        <f t="shared" si="225"/>
        <v>#N/A</v>
      </c>
      <c r="V2837" s="2" t="e">
        <f>VLOOKUP($J2837,'Material category'!B:D,3,0)</f>
        <v>#N/A</v>
      </c>
      <c r="W2837" s="2" t="e">
        <f>VLOOKUP(G2837,'Cust Category'!A:C,3,0)</f>
        <v>#N/A</v>
      </c>
      <c r="X2837" s="2" t="e">
        <f>VLOOKUP(G2837,'Cust Category'!A:C,2,0)</f>
        <v>#N/A</v>
      </c>
      <c r="Y2837" s="31" t="e">
        <f t="shared" si="226"/>
        <v>#N/A</v>
      </c>
      <c r="Z2837" t="e">
        <f t="shared" si="227"/>
        <v>#N/A</v>
      </c>
    </row>
    <row r="2838" spans="14:26" hidden="1">
      <c r="N2838" s="2" t="e">
        <f>VLOOKUP($J2838,'Material category'!B:D,2,0)</f>
        <v>#N/A</v>
      </c>
      <c r="O2838" s="123" t="e">
        <f>VLOOKUP(E2838,'Billing Type Category'!A:C,3,0)*$L2838</f>
        <v>#N/A</v>
      </c>
      <c r="P2838" s="123" t="e">
        <f>VLOOKUP($J2838,'Material category'!B:F,5,FALSE)*O2838</f>
        <v>#N/A</v>
      </c>
      <c r="Q2838" s="123" t="e">
        <f t="shared" si="223"/>
        <v>#N/A</v>
      </c>
      <c r="R2838" s="6" t="e">
        <f>VLOOKUP(E2838,'Billing Type Category'!A:C,3,0)*M2838</f>
        <v>#N/A</v>
      </c>
      <c r="S2838" s="6" t="e">
        <f>VLOOKUP($J2838,'Material category'!B:F,4,FALSE)*O2838</f>
        <v>#N/A</v>
      </c>
      <c r="T2838" s="6" t="e">
        <f t="shared" si="224"/>
        <v>#N/A</v>
      </c>
      <c r="U2838" s="6" t="e">
        <f t="shared" si="225"/>
        <v>#N/A</v>
      </c>
      <c r="V2838" s="2" t="e">
        <f>VLOOKUP($J2838,'Material category'!B:D,3,0)</f>
        <v>#N/A</v>
      </c>
      <c r="W2838" s="2" t="e">
        <f>VLOOKUP(G2838,'Cust Category'!A:C,3,0)</f>
        <v>#N/A</v>
      </c>
      <c r="X2838" s="2" t="e">
        <f>VLOOKUP(G2838,'Cust Category'!A:C,2,0)</f>
        <v>#N/A</v>
      </c>
      <c r="Y2838" s="31" t="e">
        <f t="shared" si="226"/>
        <v>#N/A</v>
      </c>
      <c r="Z2838" t="e">
        <f t="shared" si="227"/>
        <v>#N/A</v>
      </c>
    </row>
    <row r="2839" spans="14:26" hidden="1">
      <c r="N2839" s="2" t="e">
        <f>VLOOKUP($J2839,'Material category'!B:D,2,0)</f>
        <v>#N/A</v>
      </c>
      <c r="O2839" s="123" t="e">
        <f>VLOOKUP(E2839,'Billing Type Category'!A:C,3,0)*$L2839</f>
        <v>#N/A</v>
      </c>
      <c r="P2839" s="123" t="e">
        <f>VLOOKUP($J2839,'Material category'!B:F,5,FALSE)*O2839</f>
        <v>#N/A</v>
      </c>
      <c r="Q2839" s="123" t="e">
        <f t="shared" ref="Q2839:Q2902" si="228">P2839-R2839</f>
        <v>#N/A</v>
      </c>
      <c r="R2839" s="6" t="e">
        <f>VLOOKUP(E2839,'Billing Type Category'!A:C,3,0)*M2839</f>
        <v>#N/A</v>
      </c>
      <c r="S2839" s="6" t="e">
        <f>VLOOKUP($J2839,'Material category'!B:F,4,FALSE)*O2839</f>
        <v>#N/A</v>
      </c>
      <c r="T2839" s="6" t="e">
        <f t="shared" ref="T2839:T2902" si="229">S2839*7/107</f>
        <v>#N/A</v>
      </c>
      <c r="U2839" s="6" t="e">
        <f t="shared" ref="U2839:U2902" si="230">R2839+T2839</f>
        <v>#N/A</v>
      </c>
      <c r="V2839" s="2" t="e">
        <f>VLOOKUP($J2839,'Material category'!B:D,3,0)</f>
        <v>#N/A</v>
      </c>
      <c r="W2839" s="2" t="e">
        <f>VLOOKUP(G2839,'Cust Category'!A:C,3,0)</f>
        <v>#N/A</v>
      </c>
      <c r="X2839" s="2" t="e">
        <f>VLOOKUP(G2839,'Cust Category'!A:C,2,0)</f>
        <v>#N/A</v>
      </c>
      <c r="Y2839" s="31" t="e">
        <f t="shared" ref="Y2839:Y2902" si="231">P2839/O2839</f>
        <v>#N/A</v>
      </c>
      <c r="Z2839" t="e">
        <f t="shared" ref="Z2839:Z2902" si="232">S2839/O2839</f>
        <v>#N/A</v>
      </c>
    </row>
    <row r="2840" spans="14:26" hidden="1">
      <c r="N2840" s="2" t="e">
        <f>VLOOKUP($J2840,'Material category'!B:D,2,0)</f>
        <v>#N/A</v>
      </c>
      <c r="O2840" s="123" t="e">
        <f>VLOOKUP(E2840,'Billing Type Category'!A:C,3,0)*$L2840</f>
        <v>#N/A</v>
      </c>
      <c r="P2840" s="123" t="e">
        <f>VLOOKUP($J2840,'Material category'!B:F,5,FALSE)*O2840</f>
        <v>#N/A</v>
      </c>
      <c r="Q2840" s="123" t="e">
        <f t="shared" si="228"/>
        <v>#N/A</v>
      </c>
      <c r="R2840" s="6" t="e">
        <f>VLOOKUP(E2840,'Billing Type Category'!A:C,3,0)*M2840</f>
        <v>#N/A</v>
      </c>
      <c r="S2840" s="6" t="e">
        <f>VLOOKUP($J2840,'Material category'!B:F,4,FALSE)*O2840</f>
        <v>#N/A</v>
      </c>
      <c r="T2840" s="6" t="e">
        <f t="shared" si="229"/>
        <v>#N/A</v>
      </c>
      <c r="U2840" s="6" t="e">
        <f t="shared" si="230"/>
        <v>#N/A</v>
      </c>
      <c r="V2840" s="2" t="e">
        <f>VLOOKUP($J2840,'Material category'!B:D,3,0)</f>
        <v>#N/A</v>
      </c>
      <c r="W2840" s="2" t="e">
        <f>VLOOKUP(G2840,'Cust Category'!A:C,3,0)</f>
        <v>#N/A</v>
      </c>
      <c r="X2840" s="2" t="e">
        <f>VLOOKUP(G2840,'Cust Category'!A:C,2,0)</f>
        <v>#N/A</v>
      </c>
      <c r="Y2840" s="31" t="e">
        <f t="shared" si="231"/>
        <v>#N/A</v>
      </c>
      <c r="Z2840" t="e">
        <f t="shared" si="232"/>
        <v>#N/A</v>
      </c>
    </row>
    <row r="2841" spans="14:26" hidden="1">
      <c r="N2841" s="2" t="e">
        <f>VLOOKUP($J2841,'Material category'!B:D,2,0)</f>
        <v>#N/A</v>
      </c>
      <c r="O2841" s="123" t="e">
        <f>VLOOKUP(E2841,'Billing Type Category'!A:C,3,0)*$L2841</f>
        <v>#N/A</v>
      </c>
      <c r="P2841" s="123" t="e">
        <f>VLOOKUP($J2841,'Material category'!B:F,5,FALSE)*O2841</f>
        <v>#N/A</v>
      </c>
      <c r="Q2841" s="123" t="e">
        <f t="shared" si="228"/>
        <v>#N/A</v>
      </c>
      <c r="R2841" s="6" t="e">
        <f>VLOOKUP(E2841,'Billing Type Category'!A:C,3,0)*M2841</f>
        <v>#N/A</v>
      </c>
      <c r="S2841" s="6" t="e">
        <f>VLOOKUP($J2841,'Material category'!B:F,4,FALSE)*O2841</f>
        <v>#N/A</v>
      </c>
      <c r="T2841" s="6" t="e">
        <f t="shared" si="229"/>
        <v>#N/A</v>
      </c>
      <c r="U2841" s="6" t="e">
        <f t="shared" si="230"/>
        <v>#N/A</v>
      </c>
      <c r="V2841" s="2" t="e">
        <f>VLOOKUP($J2841,'Material category'!B:D,3,0)</f>
        <v>#N/A</v>
      </c>
      <c r="W2841" s="2" t="e">
        <f>VLOOKUP(G2841,'Cust Category'!A:C,3,0)</f>
        <v>#N/A</v>
      </c>
      <c r="X2841" s="2" t="e">
        <f>VLOOKUP(G2841,'Cust Category'!A:C,2,0)</f>
        <v>#N/A</v>
      </c>
      <c r="Y2841" s="31" t="e">
        <f t="shared" si="231"/>
        <v>#N/A</v>
      </c>
      <c r="Z2841" t="e">
        <f t="shared" si="232"/>
        <v>#N/A</v>
      </c>
    </row>
    <row r="2842" spans="14:26" hidden="1">
      <c r="N2842" s="2" t="e">
        <f>VLOOKUP($J2842,'Material category'!B:D,2,0)</f>
        <v>#N/A</v>
      </c>
      <c r="O2842" s="123" t="e">
        <f>VLOOKUP(E2842,'Billing Type Category'!A:C,3,0)*$L2842</f>
        <v>#N/A</v>
      </c>
      <c r="P2842" s="123" t="e">
        <f>VLOOKUP($J2842,'Material category'!B:F,5,FALSE)*O2842</f>
        <v>#N/A</v>
      </c>
      <c r="Q2842" s="123" t="e">
        <f t="shared" si="228"/>
        <v>#N/A</v>
      </c>
      <c r="R2842" s="6" t="e">
        <f>VLOOKUP(E2842,'Billing Type Category'!A:C,3,0)*M2842</f>
        <v>#N/A</v>
      </c>
      <c r="S2842" s="6" t="e">
        <f>VLOOKUP($J2842,'Material category'!B:F,4,FALSE)*O2842</f>
        <v>#N/A</v>
      </c>
      <c r="T2842" s="6" t="e">
        <f t="shared" si="229"/>
        <v>#N/A</v>
      </c>
      <c r="U2842" s="6" t="e">
        <f t="shared" si="230"/>
        <v>#N/A</v>
      </c>
      <c r="V2842" s="2" t="e">
        <f>VLOOKUP($J2842,'Material category'!B:D,3,0)</f>
        <v>#N/A</v>
      </c>
      <c r="W2842" s="2" t="e">
        <f>VLOOKUP(G2842,'Cust Category'!A:C,3,0)</f>
        <v>#N/A</v>
      </c>
      <c r="X2842" s="2" t="e">
        <f>VLOOKUP(G2842,'Cust Category'!A:C,2,0)</f>
        <v>#N/A</v>
      </c>
      <c r="Y2842" s="31" t="e">
        <f t="shared" si="231"/>
        <v>#N/A</v>
      </c>
      <c r="Z2842" t="e">
        <f t="shared" si="232"/>
        <v>#N/A</v>
      </c>
    </row>
    <row r="2843" spans="14:26" hidden="1">
      <c r="N2843" s="2" t="e">
        <f>VLOOKUP($J2843,'Material category'!B:D,2,0)</f>
        <v>#N/A</v>
      </c>
      <c r="O2843" s="123" t="e">
        <f>VLOOKUP(E2843,'Billing Type Category'!A:C,3,0)*$L2843</f>
        <v>#N/A</v>
      </c>
      <c r="P2843" s="123" t="e">
        <f>VLOOKUP($J2843,'Material category'!B:F,5,FALSE)*O2843</f>
        <v>#N/A</v>
      </c>
      <c r="Q2843" s="123" t="e">
        <f t="shared" si="228"/>
        <v>#N/A</v>
      </c>
      <c r="R2843" s="6" t="e">
        <f>VLOOKUP(E2843,'Billing Type Category'!A:C,3,0)*M2843</f>
        <v>#N/A</v>
      </c>
      <c r="S2843" s="6" t="e">
        <f>VLOOKUP($J2843,'Material category'!B:F,4,FALSE)*O2843</f>
        <v>#N/A</v>
      </c>
      <c r="T2843" s="6" t="e">
        <f t="shared" si="229"/>
        <v>#N/A</v>
      </c>
      <c r="U2843" s="6" t="e">
        <f t="shared" si="230"/>
        <v>#N/A</v>
      </c>
      <c r="V2843" s="2" t="e">
        <f>VLOOKUP($J2843,'Material category'!B:D,3,0)</f>
        <v>#N/A</v>
      </c>
      <c r="W2843" s="2" t="e">
        <f>VLOOKUP(G2843,'Cust Category'!A:C,3,0)</f>
        <v>#N/A</v>
      </c>
      <c r="X2843" s="2" t="e">
        <f>VLOOKUP(G2843,'Cust Category'!A:C,2,0)</f>
        <v>#N/A</v>
      </c>
      <c r="Y2843" s="31" t="e">
        <f t="shared" si="231"/>
        <v>#N/A</v>
      </c>
      <c r="Z2843" t="e">
        <f t="shared" si="232"/>
        <v>#N/A</v>
      </c>
    </row>
    <row r="2844" spans="14:26" hidden="1">
      <c r="N2844" s="2" t="e">
        <f>VLOOKUP($J2844,'Material category'!B:D,2,0)</f>
        <v>#N/A</v>
      </c>
      <c r="O2844" s="123" t="e">
        <f>VLOOKUP(E2844,'Billing Type Category'!A:C,3,0)*$L2844</f>
        <v>#N/A</v>
      </c>
      <c r="P2844" s="123" t="e">
        <f>VLOOKUP($J2844,'Material category'!B:F,5,FALSE)*O2844</f>
        <v>#N/A</v>
      </c>
      <c r="Q2844" s="123" t="e">
        <f t="shared" si="228"/>
        <v>#N/A</v>
      </c>
      <c r="R2844" s="6" t="e">
        <f>VLOOKUP(E2844,'Billing Type Category'!A:C,3,0)*M2844</f>
        <v>#N/A</v>
      </c>
      <c r="S2844" s="6" t="e">
        <f>VLOOKUP($J2844,'Material category'!B:F,4,FALSE)*O2844</f>
        <v>#N/A</v>
      </c>
      <c r="T2844" s="6" t="e">
        <f t="shared" si="229"/>
        <v>#N/A</v>
      </c>
      <c r="U2844" s="6" t="e">
        <f t="shared" si="230"/>
        <v>#N/A</v>
      </c>
      <c r="V2844" s="2" t="e">
        <f>VLOOKUP($J2844,'Material category'!B:D,3,0)</f>
        <v>#N/A</v>
      </c>
      <c r="W2844" s="2" t="e">
        <f>VLOOKUP(G2844,'Cust Category'!A:C,3,0)</f>
        <v>#N/A</v>
      </c>
      <c r="X2844" s="2" t="e">
        <f>VLOOKUP(G2844,'Cust Category'!A:C,2,0)</f>
        <v>#N/A</v>
      </c>
      <c r="Y2844" s="31" t="e">
        <f t="shared" si="231"/>
        <v>#N/A</v>
      </c>
      <c r="Z2844" t="e">
        <f t="shared" si="232"/>
        <v>#N/A</v>
      </c>
    </row>
    <row r="2845" spans="14:26" hidden="1">
      <c r="N2845" s="2" t="e">
        <f>VLOOKUP($J2845,'Material category'!B:D,2,0)</f>
        <v>#N/A</v>
      </c>
      <c r="O2845" s="123" t="e">
        <f>VLOOKUP(E2845,'Billing Type Category'!A:C,3,0)*$L2845</f>
        <v>#N/A</v>
      </c>
      <c r="P2845" s="123" t="e">
        <f>VLOOKUP($J2845,'Material category'!B:F,5,FALSE)*O2845</f>
        <v>#N/A</v>
      </c>
      <c r="Q2845" s="123" t="e">
        <f t="shared" si="228"/>
        <v>#N/A</v>
      </c>
      <c r="R2845" s="6" t="e">
        <f>VLOOKUP(E2845,'Billing Type Category'!A:C,3,0)*M2845</f>
        <v>#N/A</v>
      </c>
      <c r="S2845" s="6" t="e">
        <f>VLOOKUP($J2845,'Material category'!B:F,4,FALSE)*O2845</f>
        <v>#N/A</v>
      </c>
      <c r="T2845" s="6" t="e">
        <f t="shared" si="229"/>
        <v>#N/A</v>
      </c>
      <c r="U2845" s="6" t="e">
        <f t="shared" si="230"/>
        <v>#N/A</v>
      </c>
      <c r="V2845" s="2" t="e">
        <f>VLOOKUP($J2845,'Material category'!B:D,3,0)</f>
        <v>#N/A</v>
      </c>
      <c r="W2845" s="2" t="e">
        <f>VLOOKUP(G2845,'Cust Category'!A:C,3,0)</f>
        <v>#N/A</v>
      </c>
      <c r="X2845" s="2" t="e">
        <f>VLOOKUP(G2845,'Cust Category'!A:C,2,0)</f>
        <v>#N/A</v>
      </c>
      <c r="Y2845" s="31" t="e">
        <f t="shared" si="231"/>
        <v>#N/A</v>
      </c>
      <c r="Z2845" t="e">
        <f t="shared" si="232"/>
        <v>#N/A</v>
      </c>
    </row>
    <row r="2846" spans="14:26" hidden="1">
      <c r="N2846" s="2" t="e">
        <f>VLOOKUP($J2846,'Material category'!B:D,2,0)</f>
        <v>#N/A</v>
      </c>
      <c r="O2846" s="123" t="e">
        <f>VLOOKUP(E2846,'Billing Type Category'!A:C,3,0)*$L2846</f>
        <v>#N/A</v>
      </c>
      <c r="P2846" s="123" t="e">
        <f>VLOOKUP($J2846,'Material category'!B:F,5,FALSE)*O2846</f>
        <v>#N/A</v>
      </c>
      <c r="Q2846" s="123" t="e">
        <f t="shared" si="228"/>
        <v>#N/A</v>
      </c>
      <c r="R2846" s="6" t="e">
        <f>VLOOKUP(E2846,'Billing Type Category'!A:C,3,0)*M2846</f>
        <v>#N/A</v>
      </c>
      <c r="S2846" s="6" t="e">
        <f>VLOOKUP($J2846,'Material category'!B:F,4,FALSE)*O2846</f>
        <v>#N/A</v>
      </c>
      <c r="T2846" s="6" t="e">
        <f t="shared" si="229"/>
        <v>#N/A</v>
      </c>
      <c r="U2846" s="6" t="e">
        <f t="shared" si="230"/>
        <v>#N/A</v>
      </c>
      <c r="V2846" s="2" t="e">
        <f>VLOOKUP($J2846,'Material category'!B:D,3,0)</f>
        <v>#N/A</v>
      </c>
      <c r="W2846" s="2" t="e">
        <f>VLOOKUP(G2846,'Cust Category'!A:C,3,0)</f>
        <v>#N/A</v>
      </c>
      <c r="X2846" s="2" t="e">
        <f>VLOOKUP(G2846,'Cust Category'!A:C,2,0)</f>
        <v>#N/A</v>
      </c>
      <c r="Y2846" s="31" t="e">
        <f t="shared" si="231"/>
        <v>#N/A</v>
      </c>
      <c r="Z2846" t="e">
        <f t="shared" si="232"/>
        <v>#N/A</v>
      </c>
    </row>
    <row r="2847" spans="14:26" hidden="1">
      <c r="N2847" s="2" t="e">
        <f>VLOOKUP($J2847,'Material category'!B:D,2,0)</f>
        <v>#N/A</v>
      </c>
      <c r="O2847" s="123" t="e">
        <f>VLOOKUP(E2847,'Billing Type Category'!A:C,3,0)*$L2847</f>
        <v>#N/A</v>
      </c>
      <c r="P2847" s="123" t="e">
        <f>VLOOKUP($J2847,'Material category'!B:F,5,FALSE)*O2847</f>
        <v>#N/A</v>
      </c>
      <c r="Q2847" s="123" t="e">
        <f t="shared" si="228"/>
        <v>#N/A</v>
      </c>
      <c r="R2847" s="6" t="e">
        <f>VLOOKUP(E2847,'Billing Type Category'!A:C,3,0)*M2847</f>
        <v>#N/A</v>
      </c>
      <c r="S2847" s="6" t="e">
        <f>VLOOKUP($J2847,'Material category'!B:F,4,FALSE)*O2847</f>
        <v>#N/A</v>
      </c>
      <c r="T2847" s="6" t="e">
        <f t="shared" si="229"/>
        <v>#N/A</v>
      </c>
      <c r="U2847" s="6" t="e">
        <f t="shared" si="230"/>
        <v>#N/A</v>
      </c>
      <c r="V2847" s="2" t="e">
        <f>VLOOKUP($J2847,'Material category'!B:D,3,0)</f>
        <v>#N/A</v>
      </c>
      <c r="W2847" s="2" t="e">
        <f>VLOOKUP(G2847,'Cust Category'!A:C,3,0)</f>
        <v>#N/A</v>
      </c>
      <c r="X2847" s="2" t="e">
        <f>VLOOKUP(G2847,'Cust Category'!A:C,2,0)</f>
        <v>#N/A</v>
      </c>
      <c r="Y2847" s="31" t="e">
        <f t="shared" si="231"/>
        <v>#N/A</v>
      </c>
      <c r="Z2847" t="e">
        <f t="shared" si="232"/>
        <v>#N/A</v>
      </c>
    </row>
    <row r="2848" spans="14:26" hidden="1">
      <c r="N2848" s="2" t="e">
        <f>VLOOKUP($J2848,'Material category'!B:D,2,0)</f>
        <v>#N/A</v>
      </c>
      <c r="O2848" s="123" t="e">
        <f>VLOOKUP(E2848,'Billing Type Category'!A:C,3,0)*$L2848</f>
        <v>#N/A</v>
      </c>
      <c r="P2848" s="123" t="e">
        <f>VLOOKUP($J2848,'Material category'!B:F,5,FALSE)*O2848</f>
        <v>#N/A</v>
      </c>
      <c r="Q2848" s="123" t="e">
        <f t="shared" si="228"/>
        <v>#N/A</v>
      </c>
      <c r="R2848" s="6" t="e">
        <f>VLOOKUP(E2848,'Billing Type Category'!A:C,3,0)*M2848</f>
        <v>#N/A</v>
      </c>
      <c r="S2848" s="6" t="e">
        <f>VLOOKUP($J2848,'Material category'!B:F,4,FALSE)*O2848</f>
        <v>#N/A</v>
      </c>
      <c r="T2848" s="6" t="e">
        <f t="shared" si="229"/>
        <v>#N/A</v>
      </c>
      <c r="U2848" s="6" t="e">
        <f t="shared" si="230"/>
        <v>#N/A</v>
      </c>
      <c r="V2848" s="2" t="e">
        <f>VLOOKUP($J2848,'Material category'!B:D,3,0)</f>
        <v>#N/A</v>
      </c>
      <c r="W2848" s="2" t="e">
        <f>VLOOKUP(G2848,'Cust Category'!A:C,3,0)</f>
        <v>#N/A</v>
      </c>
      <c r="X2848" s="2" t="e">
        <f>VLOOKUP(G2848,'Cust Category'!A:C,2,0)</f>
        <v>#N/A</v>
      </c>
      <c r="Y2848" s="31" t="e">
        <f t="shared" si="231"/>
        <v>#N/A</v>
      </c>
      <c r="Z2848" t="e">
        <f t="shared" si="232"/>
        <v>#N/A</v>
      </c>
    </row>
    <row r="2849" spans="14:26" hidden="1">
      <c r="N2849" s="2" t="e">
        <f>VLOOKUP($J2849,'Material category'!B:D,2,0)</f>
        <v>#N/A</v>
      </c>
      <c r="O2849" s="123" t="e">
        <f>VLOOKUP(E2849,'Billing Type Category'!A:C,3,0)*$L2849</f>
        <v>#N/A</v>
      </c>
      <c r="P2849" s="123" t="e">
        <f>VLOOKUP($J2849,'Material category'!B:F,5,FALSE)*O2849</f>
        <v>#N/A</v>
      </c>
      <c r="Q2849" s="123" t="e">
        <f t="shared" si="228"/>
        <v>#N/A</v>
      </c>
      <c r="R2849" s="6" t="e">
        <f>VLOOKUP(E2849,'Billing Type Category'!A:C,3,0)*M2849</f>
        <v>#N/A</v>
      </c>
      <c r="S2849" s="6" t="e">
        <f>VLOOKUP($J2849,'Material category'!B:F,4,FALSE)*O2849</f>
        <v>#N/A</v>
      </c>
      <c r="T2849" s="6" t="e">
        <f t="shared" si="229"/>
        <v>#N/A</v>
      </c>
      <c r="U2849" s="6" t="e">
        <f t="shared" si="230"/>
        <v>#N/A</v>
      </c>
      <c r="V2849" s="2" t="e">
        <f>VLOOKUP($J2849,'Material category'!B:D,3,0)</f>
        <v>#N/A</v>
      </c>
      <c r="W2849" s="2" t="e">
        <f>VLOOKUP(G2849,'Cust Category'!A:C,3,0)</f>
        <v>#N/A</v>
      </c>
      <c r="X2849" s="2" t="e">
        <f>VLOOKUP(G2849,'Cust Category'!A:C,2,0)</f>
        <v>#N/A</v>
      </c>
      <c r="Y2849" s="31" t="e">
        <f t="shared" si="231"/>
        <v>#N/A</v>
      </c>
      <c r="Z2849" t="e">
        <f t="shared" si="232"/>
        <v>#N/A</v>
      </c>
    </row>
    <row r="2850" spans="14:26" hidden="1">
      <c r="N2850" s="2" t="e">
        <f>VLOOKUP($J2850,'Material category'!B:D,2,0)</f>
        <v>#N/A</v>
      </c>
      <c r="O2850" s="123" t="e">
        <f>VLOOKUP(E2850,'Billing Type Category'!A:C,3,0)*$L2850</f>
        <v>#N/A</v>
      </c>
      <c r="P2850" s="123" t="e">
        <f>VLOOKUP($J2850,'Material category'!B:F,5,FALSE)*O2850</f>
        <v>#N/A</v>
      </c>
      <c r="Q2850" s="123" t="e">
        <f t="shared" si="228"/>
        <v>#N/A</v>
      </c>
      <c r="R2850" s="6" t="e">
        <f>VLOOKUP(E2850,'Billing Type Category'!A:C,3,0)*M2850</f>
        <v>#N/A</v>
      </c>
      <c r="S2850" s="6" t="e">
        <f>VLOOKUP($J2850,'Material category'!B:F,4,FALSE)*O2850</f>
        <v>#N/A</v>
      </c>
      <c r="T2850" s="6" t="e">
        <f t="shared" si="229"/>
        <v>#N/A</v>
      </c>
      <c r="U2850" s="6" t="e">
        <f t="shared" si="230"/>
        <v>#N/A</v>
      </c>
      <c r="V2850" s="2" t="e">
        <f>VLOOKUP($J2850,'Material category'!B:D,3,0)</f>
        <v>#N/A</v>
      </c>
      <c r="W2850" s="2" t="e">
        <f>VLOOKUP(G2850,'Cust Category'!A:C,3,0)</f>
        <v>#N/A</v>
      </c>
      <c r="X2850" s="2" t="e">
        <f>VLOOKUP(G2850,'Cust Category'!A:C,2,0)</f>
        <v>#N/A</v>
      </c>
      <c r="Y2850" s="31" t="e">
        <f t="shared" si="231"/>
        <v>#N/A</v>
      </c>
      <c r="Z2850" t="e">
        <f t="shared" si="232"/>
        <v>#N/A</v>
      </c>
    </row>
    <row r="2851" spans="14:26" hidden="1">
      <c r="N2851" s="2" t="e">
        <f>VLOOKUP($J2851,'Material category'!B:D,2,0)</f>
        <v>#N/A</v>
      </c>
      <c r="O2851" s="123" t="e">
        <f>VLOOKUP(E2851,'Billing Type Category'!A:C,3,0)*$L2851</f>
        <v>#N/A</v>
      </c>
      <c r="P2851" s="123" t="e">
        <f>VLOOKUP($J2851,'Material category'!B:F,5,FALSE)*O2851</f>
        <v>#N/A</v>
      </c>
      <c r="Q2851" s="123" t="e">
        <f t="shared" si="228"/>
        <v>#N/A</v>
      </c>
      <c r="R2851" s="6" t="e">
        <f>VLOOKUP(E2851,'Billing Type Category'!A:C,3,0)*M2851</f>
        <v>#N/A</v>
      </c>
      <c r="S2851" s="6" t="e">
        <f>VLOOKUP($J2851,'Material category'!B:F,4,FALSE)*O2851</f>
        <v>#N/A</v>
      </c>
      <c r="T2851" s="6" t="e">
        <f t="shared" si="229"/>
        <v>#N/A</v>
      </c>
      <c r="U2851" s="6" t="e">
        <f t="shared" si="230"/>
        <v>#N/A</v>
      </c>
      <c r="V2851" s="2" t="e">
        <f>VLOOKUP($J2851,'Material category'!B:D,3,0)</f>
        <v>#N/A</v>
      </c>
      <c r="W2851" s="2" t="e">
        <f>VLOOKUP(G2851,'Cust Category'!A:C,3,0)</f>
        <v>#N/A</v>
      </c>
      <c r="X2851" s="2" t="e">
        <f>VLOOKUP(G2851,'Cust Category'!A:C,2,0)</f>
        <v>#N/A</v>
      </c>
      <c r="Y2851" s="31" t="e">
        <f t="shared" si="231"/>
        <v>#N/A</v>
      </c>
      <c r="Z2851" t="e">
        <f t="shared" si="232"/>
        <v>#N/A</v>
      </c>
    </row>
    <row r="2852" spans="14:26" hidden="1">
      <c r="N2852" s="2" t="e">
        <f>VLOOKUP($J2852,'Material category'!B:D,2,0)</f>
        <v>#N/A</v>
      </c>
      <c r="O2852" s="123" t="e">
        <f>VLOOKUP(E2852,'Billing Type Category'!A:C,3,0)*$L2852</f>
        <v>#N/A</v>
      </c>
      <c r="P2852" s="123" t="e">
        <f>VLOOKUP($J2852,'Material category'!B:F,5,FALSE)*O2852</f>
        <v>#N/A</v>
      </c>
      <c r="Q2852" s="123" t="e">
        <f t="shared" si="228"/>
        <v>#N/A</v>
      </c>
      <c r="R2852" s="6" t="e">
        <f>VLOOKUP(E2852,'Billing Type Category'!A:C,3,0)*M2852</f>
        <v>#N/A</v>
      </c>
      <c r="S2852" s="6" t="e">
        <f>VLOOKUP($J2852,'Material category'!B:F,4,FALSE)*O2852</f>
        <v>#N/A</v>
      </c>
      <c r="T2852" s="6" t="e">
        <f t="shared" si="229"/>
        <v>#N/A</v>
      </c>
      <c r="U2852" s="6" t="e">
        <f t="shared" si="230"/>
        <v>#N/A</v>
      </c>
      <c r="V2852" s="2" t="e">
        <f>VLOOKUP($J2852,'Material category'!B:D,3,0)</f>
        <v>#N/A</v>
      </c>
      <c r="W2852" s="2" t="e">
        <f>VLOOKUP(G2852,'Cust Category'!A:C,3,0)</f>
        <v>#N/A</v>
      </c>
      <c r="X2852" s="2" t="e">
        <f>VLOOKUP(G2852,'Cust Category'!A:C,2,0)</f>
        <v>#N/A</v>
      </c>
      <c r="Y2852" s="31" t="e">
        <f t="shared" si="231"/>
        <v>#N/A</v>
      </c>
      <c r="Z2852" t="e">
        <f t="shared" si="232"/>
        <v>#N/A</v>
      </c>
    </row>
    <row r="2853" spans="14:26" hidden="1">
      <c r="N2853" s="2" t="e">
        <f>VLOOKUP($J2853,'Material category'!B:D,2,0)</f>
        <v>#N/A</v>
      </c>
      <c r="O2853" s="123" t="e">
        <f>VLOOKUP(E2853,'Billing Type Category'!A:C,3,0)*$L2853</f>
        <v>#N/A</v>
      </c>
      <c r="P2853" s="123" t="e">
        <f>VLOOKUP($J2853,'Material category'!B:F,5,FALSE)*O2853</f>
        <v>#N/A</v>
      </c>
      <c r="Q2853" s="123" t="e">
        <f t="shared" si="228"/>
        <v>#N/A</v>
      </c>
      <c r="R2853" s="6" t="e">
        <f>VLOOKUP(E2853,'Billing Type Category'!A:C,3,0)*M2853</f>
        <v>#N/A</v>
      </c>
      <c r="S2853" s="6" t="e">
        <f>VLOOKUP($J2853,'Material category'!B:F,4,FALSE)*O2853</f>
        <v>#N/A</v>
      </c>
      <c r="T2853" s="6" t="e">
        <f t="shared" si="229"/>
        <v>#N/A</v>
      </c>
      <c r="U2853" s="6" t="e">
        <f t="shared" si="230"/>
        <v>#N/A</v>
      </c>
      <c r="V2853" s="2" t="e">
        <f>VLOOKUP($J2853,'Material category'!B:D,3,0)</f>
        <v>#N/A</v>
      </c>
      <c r="W2853" s="2" t="e">
        <f>VLOOKUP(G2853,'Cust Category'!A:C,3,0)</f>
        <v>#N/A</v>
      </c>
      <c r="X2853" s="2" t="e">
        <f>VLOOKUP(G2853,'Cust Category'!A:C,2,0)</f>
        <v>#N/A</v>
      </c>
      <c r="Y2853" s="31" t="e">
        <f t="shared" si="231"/>
        <v>#N/A</v>
      </c>
      <c r="Z2853" t="e">
        <f t="shared" si="232"/>
        <v>#N/A</v>
      </c>
    </row>
    <row r="2854" spans="14:26" hidden="1">
      <c r="N2854" s="2" t="e">
        <f>VLOOKUP($J2854,'Material category'!B:D,2,0)</f>
        <v>#N/A</v>
      </c>
      <c r="O2854" s="123" t="e">
        <f>VLOOKUP(E2854,'Billing Type Category'!A:C,3,0)*$L2854</f>
        <v>#N/A</v>
      </c>
      <c r="P2854" s="123" t="e">
        <f>VLOOKUP($J2854,'Material category'!B:F,5,FALSE)*O2854</f>
        <v>#N/A</v>
      </c>
      <c r="Q2854" s="123" t="e">
        <f t="shared" si="228"/>
        <v>#N/A</v>
      </c>
      <c r="R2854" s="6" t="e">
        <f>VLOOKUP(E2854,'Billing Type Category'!A:C,3,0)*M2854</f>
        <v>#N/A</v>
      </c>
      <c r="S2854" s="6" t="e">
        <f>VLOOKUP($J2854,'Material category'!B:F,4,FALSE)*O2854</f>
        <v>#N/A</v>
      </c>
      <c r="T2854" s="6" t="e">
        <f t="shared" si="229"/>
        <v>#N/A</v>
      </c>
      <c r="U2854" s="6" t="e">
        <f t="shared" si="230"/>
        <v>#N/A</v>
      </c>
      <c r="V2854" s="2" t="e">
        <f>VLOOKUP($J2854,'Material category'!B:D,3,0)</f>
        <v>#N/A</v>
      </c>
      <c r="W2854" s="2" t="e">
        <f>VLOOKUP(G2854,'Cust Category'!A:C,3,0)</f>
        <v>#N/A</v>
      </c>
      <c r="X2854" s="2" t="e">
        <f>VLOOKUP(G2854,'Cust Category'!A:C,2,0)</f>
        <v>#N/A</v>
      </c>
      <c r="Y2854" s="31" t="e">
        <f t="shared" si="231"/>
        <v>#N/A</v>
      </c>
      <c r="Z2854" t="e">
        <f t="shared" si="232"/>
        <v>#N/A</v>
      </c>
    </row>
    <row r="2855" spans="14:26" hidden="1">
      <c r="N2855" s="2" t="e">
        <f>VLOOKUP($J2855,'Material category'!B:D,2,0)</f>
        <v>#N/A</v>
      </c>
      <c r="O2855" s="123" t="e">
        <f>VLOOKUP(E2855,'Billing Type Category'!A:C,3,0)*$L2855</f>
        <v>#N/A</v>
      </c>
      <c r="P2855" s="123" t="e">
        <f>VLOOKUP($J2855,'Material category'!B:F,5,FALSE)*O2855</f>
        <v>#N/A</v>
      </c>
      <c r="Q2855" s="123" t="e">
        <f t="shared" si="228"/>
        <v>#N/A</v>
      </c>
      <c r="R2855" s="6" t="e">
        <f>VLOOKUP(E2855,'Billing Type Category'!A:C,3,0)*M2855</f>
        <v>#N/A</v>
      </c>
      <c r="S2855" s="6" t="e">
        <f>VLOOKUP($J2855,'Material category'!B:F,4,FALSE)*O2855</f>
        <v>#N/A</v>
      </c>
      <c r="T2855" s="6" t="e">
        <f t="shared" si="229"/>
        <v>#N/A</v>
      </c>
      <c r="U2855" s="6" t="e">
        <f t="shared" si="230"/>
        <v>#N/A</v>
      </c>
      <c r="V2855" s="2" t="e">
        <f>VLOOKUP($J2855,'Material category'!B:D,3,0)</f>
        <v>#N/A</v>
      </c>
      <c r="W2855" s="2" t="e">
        <f>VLOOKUP(G2855,'Cust Category'!A:C,3,0)</f>
        <v>#N/A</v>
      </c>
      <c r="X2855" s="2" t="e">
        <f>VLOOKUP(G2855,'Cust Category'!A:C,2,0)</f>
        <v>#N/A</v>
      </c>
      <c r="Y2855" s="31" t="e">
        <f t="shared" si="231"/>
        <v>#N/A</v>
      </c>
      <c r="Z2855" t="e">
        <f t="shared" si="232"/>
        <v>#N/A</v>
      </c>
    </row>
    <row r="2856" spans="14:26" hidden="1">
      <c r="N2856" s="2" t="e">
        <f>VLOOKUP($J2856,'Material category'!B:D,2,0)</f>
        <v>#N/A</v>
      </c>
      <c r="O2856" s="123" t="e">
        <f>VLOOKUP(E2856,'Billing Type Category'!A:C,3,0)*$L2856</f>
        <v>#N/A</v>
      </c>
      <c r="P2856" s="123" t="e">
        <f>VLOOKUP($J2856,'Material category'!B:F,5,FALSE)*O2856</f>
        <v>#N/A</v>
      </c>
      <c r="Q2856" s="123" t="e">
        <f t="shared" si="228"/>
        <v>#N/A</v>
      </c>
      <c r="R2856" s="6" t="e">
        <f>VLOOKUP(E2856,'Billing Type Category'!A:C,3,0)*M2856</f>
        <v>#N/A</v>
      </c>
      <c r="S2856" s="6" t="e">
        <f>VLOOKUP($J2856,'Material category'!B:F,4,FALSE)*O2856</f>
        <v>#N/A</v>
      </c>
      <c r="T2856" s="6" t="e">
        <f t="shared" si="229"/>
        <v>#N/A</v>
      </c>
      <c r="U2856" s="6" t="e">
        <f t="shared" si="230"/>
        <v>#N/A</v>
      </c>
      <c r="V2856" s="2" t="e">
        <f>VLOOKUP($J2856,'Material category'!B:D,3,0)</f>
        <v>#N/A</v>
      </c>
      <c r="W2856" s="2" t="e">
        <f>VLOOKUP(G2856,'Cust Category'!A:C,3,0)</f>
        <v>#N/A</v>
      </c>
      <c r="X2856" s="2" t="e">
        <f>VLOOKUP(G2856,'Cust Category'!A:C,2,0)</f>
        <v>#N/A</v>
      </c>
      <c r="Y2856" s="31" t="e">
        <f t="shared" si="231"/>
        <v>#N/A</v>
      </c>
      <c r="Z2856" t="e">
        <f t="shared" si="232"/>
        <v>#N/A</v>
      </c>
    </row>
    <row r="2857" spans="14:26" hidden="1">
      <c r="N2857" s="2" t="e">
        <f>VLOOKUP($J2857,'Material category'!B:D,2,0)</f>
        <v>#N/A</v>
      </c>
      <c r="O2857" s="123" t="e">
        <f>VLOOKUP(E2857,'Billing Type Category'!A:C,3,0)*$L2857</f>
        <v>#N/A</v>
      </c>
      <c r="P2857" s="123" t="e">
        <f>VLOOKUP($J2857,'Material category'!B:F,5,FALSE)*O2857</f>
        <v>#N/A</v>
      </c>
      <c r="Q2857" s="123" t="e">
        <f t="shared" si="228"/>
        <v>#N/A</v>
      </c>
      <c r="R2857" s="6" t="e">
        <f>VLOOKUP(E2857,'Billing Type Category'!A:C,3,0)*M2857</f>
        <v>#N/A</v>
      </c>
      <c r="S2857" s="6" t="e">
        <f>VLOOKUP($J2857,'Material category'!B:F,4,FALSE)*O2857</f>
        <v>#N/A</v>
      </c>
      <c r="T2857" s="6" t="e">
        <f t="shared" si="229"/>
        <v>#N/A</v>
      </c>
      <c r="U2857" s="6" t="e">
        <f t="shared" si="230"/>
        <v>#N/A</v>
      </c>
      <c r="V2857" s="2" t="e">
        <f>VLOOKUP($J2857,'Material category'!B:D,3,0)</f>
        <v>#N/A</v>
      </c>
      <c r="W2857" s="2" t="e">
        <f>VLOOKUP(G2857,'Cust Category'!A:C,3,0)</f>
        <v>#N/A</v>
      </c>
      <c r="X2857" s="2" t="e">
        <f>VLOOKUP(G2857,'Cust Category'!A:C,2,0)</f>
        <v>#N/A</v>
      </c>
      <c r="Y2857" s="31" t="e">
        <f t="shared" si="231"/>
        <v>#N/A</v>
      </c>
      <c r="Z2857" t="e">
        <f t="shared" si="232"/>
        <v>#N/A</v>
      </c>
    </row>
    <row r="2858" spans="14:26" hidden="1">
      <c r="N2858" s="2" t="e">
        <f>VLOOKUP($J2858,'Material category'!B:D,2,0)</f>
        <v>#N/A</v>
      </c>
      <c r="O2858" s="123" t="e">
        <f>VLOOKUP(E2858,'Billing Type Category'!A:C,3,0)*$L2858</f>
        <v>#N/A</v>
      </c>
      <c r="P2858" s="123" t="e">
        <f>VLOOKUP($J2858,'Material category'!B:F,5,FALSE)*O2858</f>
        <v>#N/A</v>
      </c>
      <c r="Q2858" s="123" t="e">
        <f t="shared" si="228"/>
        <v>#N/A</v>
      </c>
      <c r="R2858" s="6" t="e">
        <f>VLOOKUP(E2858,'Billing Type Category'!A:C,3,0)*M2858</f>
        <v>#N/A</v>
      </c>
      <c r="S2858" s="6" t="e">
        <f>VLOOKUP($J2858,'Material category'!B:F,4,FALSE)*O2858</f>
        <v>#N/A</v>
      </c>
      <c r="T2858" s="6" t="e">
        <f t="shared" si="229"/>
        <v>#N/A</v>
      </c>
      <c r="U2858" s="6" t="e">
        <f t="shared" si="230"/>
        <v>#N/A</v>
      </c>
      <c r="V2858" s="2" t="e">
        <f>VLOOKUP($J2858,'Material category'!B:D,3,0)</f>
        <v>#N/A</v>
      </c>
      <c r="W2858" s="2" t="e">
        <f>VLOOKUP(G2858,'Cust Category'!A:C,3,0)</f>
        <v>#N/A</v>
      </c>
      <c r="X2858" s="2" t="e">
        <f>VLOOKUP(G2858,'Cust Category'!A:C,2,0)</f>
        <v>#N/A</v>
      </c>
      <c r="Y2858" s="31" t="e">
        <f t="shared" si="231"/>
        <v>#N/A</v>
      </c>
      <c r="Z2858" t="e">
        <f t="shared" si="232"/>
        <v>#N/A</v>
      </c>
    </row>
    <row r="2859" spans="14:26" hidden="1">
      <c r="N2859" s="2" t="e">
        <f>VLOOKUP($J2859,'Material category'!B:D,2,0)</f>
        <v>#N/A</v>
      </c>
      <c r="O2859" s="123" t="e">
        <f>VLOOKUP(E2859,'Billing Type Category'!A:C,3,0)*$L2859</f>
        <v>#N/A</v>
      </c>
      <c r="P2859" s="123" t="e">
        <f>VLOOKUP($J2859,'Material category'!B:F,5,FALSE)*O2859</f>
        <v>#N/A</v>
      </c>
      <c r="Q2859" s="123" t="e">
        <f t="shared" si="228"/>
        <v>#N/A</v>
      </c>
      <c r="R2859" s="6" t="e">
        <f>VLOOKUP(E2859,'Billing Type Category'!A:C,3,0)*M2859</f>
        <v>#N/A</v>
      </c>
      <c r="S2859" s="6" t="e">
        <f>VLOOKUP($J2859,'Material category'!B:F,4,FALSE)*O2859</f>
        <v>#N/A</v>
      </c>
      <c r="T2859" s="6" t="e">
        <f t="shared" si="229"/>
        <v>#N/A</v>
      </c>
      <c r="U2859" s="6" t="e">
        <f t="shared" si="230"/>
        <v>#N/A</v>
      </c>
      <c r="V2859" s="2" t="e">
        <f>VLOOKUP($J2859,'Material category'!B:D,3,0)</f>
        <v>#N/A</v>
      </c>
      <c r="W2859" s="2" t="e">
        <f>VLOOKUP(G2859,'Cust Category'!A:C,3,0)</f>
        <v>#N/A</v>
      </c>
      <c r="X2859" s="2" t="e">
        <f>VLOOKUP(G2859,'Cust Category'!A:C,2,0)</f>
        <v>#N/A</v>
      </c>
      <c r="Y2859" s="31" t="e">
        <f t="shared" si="231"/>
        <v>#N/A</v>
      </c>
      <c r="Z2859" t="e">
        <f t="shared" si="232"/>
        <v>#N/A</v>
      </c>
    </row>
    <row r="2860" spans="14:26" hidden="1">
      <c r="N2860" s="2" t="e">
        <f>VLOOKUP($J2860,'Material category'!B:D,2,0)</f>
        <v>#N/A</v>
      </c>
      <c r="O2860" s="123" t="e">
        <f>VLOOKUP(E2860,'Billing Type Category'!A:C,3,0)*$L2860</f>
        <v>#N/A</v>
      </c>
      <c r="P2860" s="123" t="e">
        <f>VLOOKUP($J2860,'Material category'!B:F,5,FALSE)*O2860</f>
        <v>#N/A</v>
      </c>
      <c r="Q2860" s="123" t="e">
        <f t="shared" si="228"/>
        <v>#N/A</v>
      </c>
      <c r="R2860" s="6" t="e">
        <f>VLOOKUP(E2860,'Billing Type Category'!A:C,3,0)*M2860</f>
        <v>#N/A</v>
      </c>
      <c r="S2860" s="6" t="e">
        <f>VLOOKUP($J2860,'Material category'!B:F,4,FALSE)*O2860</f>
        <v>#N/A</v>
      </c>
      <c r="T2860" s="6" t="e">
        <f t="shared" si="229"/>
        <v>#N/A</v>
      </c>
      <c r="U2860" s="6" t="e">
        <f t="shared" si="230"/>
        <v>#N/A</v>
      </c>
      <c r="V2860" s="2" t="e">
        <f>VLOOKUP($J2860,'Material category'!B:D,3,0)</f>
        <v>#N/A</v>
      </c>
      <c r="W2860" s="2" t="e">
        <f>VLOOKUP(G2860,'Cust Category'!A:C,3,0)</f>
        <v>#N/A</v>
      </c>
      <c r="X2860" s="2" t="e">
        <f>VLOOKUP(G2860,'Cust Category'!A:C,2,0)</f>
        <v>#N/A</v>
      </c>
      <c r="Y2860" s="31" t="e">
        <f t="shared" si="231"/>
        <v>#N/A</v>
      </c>
      <c r="Z2860" t="e">
        <f t="shared" si="232"/>
        <v>#N/A</v>
      </c>
    </row>
    <row r="2861" spans="14:26" hidden="1">
      <c r="N2861" s="2" t="e">
        <f>VLOOKUP($J2861,'Material category'!B:D,2,0)</f>
        <v>#N/A</v>
      </c>
      <c r="O2861" s="123" t="e">
        <f>VLOOKUP(E2861,'Billing Type Category'!A:C,3,0)*$L2861</f>
        <v>#N/A</v>
      </c>
      <c r="P2861" s="123" t="e">
        <f>VLOOKUP($J2861,'Material category'!B:F,5,FALSE)*O2861</f>
        <v>#N/A</v>
      </c>
      <c r="Q2861" s="123" t="e">
        <f t="shared" si="228"/>
        <v>#N/A</v>
      </c>
      <c r="R2861" s="6" t="e">
        <f>VLOOKUP(E2861,'Billing Type Category'!A:C,3,0)*M2861</f>
        <v>#N/A</v>
      </c>
      <c r="S2861" s="6" t="e">
        <f>VLOOKUP($J2861,'Material category'!B:F,4,FALSE)*O2861</f>
        <v>#N/A</v>
      </c>
      <c r="T2861" s="6" t="e">
        <f t="shared" si="229"/>
        <v>#N/A</v>
      </c>
      <c r="U2861" s="6" t="e">
        <f t="shared" si="230"/>
        <v>#N/A</v>
      </c>
      <c r="V2861" s="2" t="e">
        <f>VLOOKUP($J2861,'Material category'!B:D,3,0)</f>
        <v>#N/A</v>
      </c>
      <c r="W2861" s="2" t="e">
        <f>VLOOKUP(G2861,'Cust Category'!A:C,3,0)</f>
        <v>#N/A</v>
      </c>
      <c r="X2861" s="2" t="e">
        <f>VLOOKUP(G2861,'Cust Category'!A:C,2,0)</f>
        <v>#N/A</v>
      </c>
      <c r="Y2861" s="31" t="e">
        <f t="shared" si="231"/>
        <v>#N/A</v>
      </c>
      <c r="Z2861" t="e">
        <f t="shared" si="232"/>
        <v>#N/A</v>
      </c>
    </row>
    <row r="2862" spans="14:26" hidden="1">
      <c r="N2862" s="2" t="e">
        <f>VLOOKUP($J2862,'Material category'!B:D,2,0)</f>
        <v>#N/A</v>
      </c>
      <c r="O2862" s="123" t="e">
        <f>VLOOKUP(E2862,'Billing Type Category'!A:C,3,0)*$L2862</f>
        <v>#N/A</v>
      </c>
      <c r="P2862" s="123" t="e">
        <f>VLOOKUP($J2862,'Material category'!B:F,5,FALSE)*O2862</f>
        <v>#N/A</v>
      </c>
      <c r="Q2862" s="123" t="e">
        <f t="shared" si="228"/>
        <v>#N/A</v>
      </c>
      <c r="R2862" s="6" t="e">
        <f>VLOOKUP(E2862,'Billing Type Category'!A:C,3,0)*M2862</f>
        <v>#N/A</v>
      </c>
      <c r="S2862" s="6" t="e">
        <f>VLOOKUP($J2862,'Material category'!B:F,4,FALSE)*O2862</f>
        <v>#N/A</v>
      </c>
      <c r="T2862" s="6" t="e">
        <f t="shared" si="229"/>
        <v>#N/A</v>
      </c>
      <c r="U2862" s="6" t="e">
        <f t="shared" si="230"/>
        <v>#N/A</v>
      </c>
      <c r="V2862" s="2" t="e">
        <f>VLOOKUP($J2862,'Material category'!B:D,3,0)</f>
        <v>#N/A</v>
      </c>
      <c r="W2862" s="2" t="e">
        <f>VLOOKUP(G2862,'Cust Category'!A:C,3,0)</f>
        <v>#N/A</v>
      </c>
      <c r="X2862" s="2" t="e">
        <f>VLOOKUP(G2862,'Cust Category'!A:C,2,0)</f>
        <v>#N/A</v>
      </c>
      <c r="Y2862" s="31" t="e">
        <f t="shared" si="231"/>
        <v>#N/A</v>
      </c>
      <c r="Z2862" t="e">
        <f t="shared" si="232"/>
        <v>#N/A</v>
      </c>
    </row>
    <row r="2863" spans="14:26" hidden="1">
      <c r="N2863" s="2" t="e">
        <f>VLOOKUP($J2863,'Material category'!B:D,2,0)</f>
        <v>#N/A</v>
      </c>
      <c r="O2863" s="123" t="e">
        <f>VLOOKUP(E2863,'Billing Type Category'!A:C,3,0)*$L2863</f>
        <v>#N/A</v>
      </c>
      <c r="P2863" s="123" t="e">
        <f>VLOOKUP($J2863,'Material category'!B:F,5,FALSE)*O2863</f>
        <v>#N/A</v>
      </c>
      <c r="Q2863" s="123" t="e">
        <f t="shared" si="228"/>
        <v>#N/A</v>
      </c>
      <c r="R2863" s="6" t="e">
        <f>VLOOKUP(E2863,'Billing Type Category'!A:C,3,0)*M2863</f>
        <v>#N/A</v>
      </c>
      <c r="S2863" s="6" t="e">
        <f>VLOOKUP($J2863,'Material category'!B:F,4,FALSE)*O2863</f>
        <v>#N/A</v>
      </c>
      <c r="T2863" s="6" t="e">
        <f t="shared" si="229"/>
        <v>#N/A</v>
      </c>
      <c r="U2863" s="6" t="e">
        <f t="shared" si="230"/>
        <v>#N/A</v>
      </c>
      <c r="V2863" s="2" t="e">
        <f>VLOOKUP($J2863,'Material category'!B:D,3,0)</f>
        <v>#N/A</v>
      </c>
      <c r="W2863" s="2" t="e">
        <f>VLOOKUP(G2863,'Cust Category'!A:C,3,0)</f>
        <v>#N/A</v>
      </c>
      <c r="X2863" s="2" t="e">
        <f>VLOOKUP(G2863,'Cust Category'!A:C,2,0)</f>
        <v>#N/A</v>
      </c>
      <c r="Y2863" s="31" t="e">
        <f t="shared" si="231"/>
        <v>#N/A</v>
      </c>
      <c r="Z2863" t="e">
        <f t="shared" si="232"/>
        <v>#N/A</v>
      </c>
    </row>
    <row r="2864" spans="14:26" hidden="1">
      <c r="N2864" s="2" t="e">
        <f>VLOOKUP($J2864,'Material category'!B:D,2,0)</f>
        <v>#N/A</v>
      </c>
      <c r="O2864" s="123" t="e">
        <f>VLOOKUP(E2864,'Billing Type Category'!A:C,3,0)*$L2864</f>
        <v>#N/A</v>
      </c>
      <c r="P2864" s="123" t="e">
        <f>VLOOKUP($J2864,'Material category'!B:F,5,FALSE)*O2864</f>
        <v>#N/A</v>
      </c>
      <c r="Q2864" s="123" t="e">
        <f t="shared" si="228"/>
        <v>#N/A</v>
      </c>
      <c r="R2864" s="6" t="e">
        <f>VLOOKUP(E2864,'Billing Type Category'!A:C,3,0)*M2864</f>
        <v>#N/A</v>
      </c>
      <c r="S2864" s="6" t="e">
        <f>VLOOKUP($J2864,'Material category'!B:F,4,FALSE)*O2864</f>
        <v>#N/A</v>
      </c>
      <c r="T2864" s="6" t="e">
        <f t="shared" si="229"/>
        <v>#N/A</v>
      </c>
      <c r="U2864" s="6" t="e">
        <f t="shared" si="230"/>
        <v>#N/A</v>
      </c>
      <c r="V2864" s="2" t="e">
        <f>VLOOKUP($J2864,'Material category'!B:D,3,0)</f>
        <v>#N/A</v>
      </c>
      <c r="W2864" s="2" t="e">
        <f>VLOOKUP(G2864,'Cust Category'!A:C,3,0)</f>
        <v>#N/A</v>
      </c>
      <c r="X2864" s="2" t="e">
        <f>VLOOKUP(G2864,'Cust Category'!A:C,2,0)</f>
        <v>#N/A</v>
      </c>
      <c r="Y2864" s="31" t="e">
        <f t="shared" si="231"/>
        <v>#N/A</v>
      </c>
      <c r="Z2864" t="e">
        <f t="shared" si="232"/>
        <v>#N/A</v>
      </c>
    </row>
    <row r="2865" spans="14:26" hidden="1">
      <c r="N2865" s="2" t="e">
        <f>VLOOKUP($J2865,'Material category'!B:D,2,0)</f>
        <v>#N/A</v>
      </c>
      <c r="O2865" s="123" t="e">
        <f>VLOOKUP(E2865,'Billing Type Category'!A:C,3,0)*$L2865</f>
        <v>#N/A</v>
      </c>
      <c r="P2865" s="123" t="e">
        <f>VLOOKUP($J2865,'Material category'!B:F,5,FALSE)*O2865</f>
        <v>#N/A</v>
      </c>
      <c r="Q2865" s="123" t="e">
        <f t="shared" si="228"/>
        <v>#N/A</v>
      </c>
      <c r="R2865" s="6" t="e">
        <f>VLOOKUP(E2865,'Billing Type Category'!A:C,3,0)*M2865</f>
        <v>#N/A</v>
      </c>
      <c r="S2865" s="6" t="e">
        <f>VLOOKUP($J2865,'Material category'!B:F,4,FALSE)*O2865</f>
        <v>#N/A</v>
      </c>
      <c r="T2865" s="6" t="e">
        <f t="shared" si="229"/>
        <v>#N/A</v>
      </c>
      <c r="U2865" s="6" t="e">
        <f t="shared" si="230"/>
        <v>#N/A</v>
      </c>
      <c r="V2865" s="2" t="e">
        <f>VLOOKUP($J2865,'Material category'!B:D,3,0)</f>
        <v>#N/A</v>
      </c>
      <c r="W2865" s="2" t="e">
        <f>VLOOKUP(G2865,'Cust Category'!A:C,3,0)</f>
        <v>#N/A</v>
      </c>
      <c r="X2865" s="2" t="e">
        <f>VLOOKUP(G2865,'Cust Category'!A:C,2,0)</f>
        <v>#N/A</v>
      </c>
      <c r="Y2865" s="31" t="e">
        <f t="shared" si="231"/>
        <v>#N/A</v>
      </c>
      <c r="Z2865" t="e">
        <f t="shared" si="232"/>
        <v>#N/A</v>
      </c>
    </row>
    <row r="2866" spans="14:26" hidden="1">
      <c r="N2866" s="2" t="e">
        <f>VLOOKUP($J2866,'Material category'!B:D,2,0)</f>
        <v>#N/A</v>
      </c>
      <c r="O2866" s="123" t="e">
        <f>VLOOKUP(E2866,'Billing Type Category'!A:C,3,0)*$L2866</f>
        <v>#N/A</v>
      </c>
      <c r="P2866" s="123" t="e">
        <f>VLOOKUP($J2866,'Material category'!B:F,5,FALSE)*O2866</f>
        <v>#N/A</v>
      </c>
      <c r="Q2866" s="123" t="e">
        <f t="shared" si="228"/>
        <v>#N/A</v>
      </c>
      <c r="R2866" s="6" t="e">
        <f>VLOOKUP(E2866,'Billing Type Category'!A:C,3,0)*M2866</f>
        <v>#N/A</v>
      </c>
      <c r="S2866" s="6" t="e">
        <f>VLOOKUP($J2866,'Material category'!B:F,4,FALSE)*O2866</f>
        <v>#N/A</v>
      </c>
      <c r="T2866" s="6" t="e">
        <f t="shared" si="229"/>
        <v>#N/A</v>
      </c>
      <c r="U2866" s="6" t="e">
        <f t="shared" si="230"/>
        <v>#N/A</v>
      </c>
      <c r="V2866" s="2" t="e">
        <f>VLOOKUP($J2866,'Material category'!B:D,3,0)</f>
        <v>#N/A</v>
      </c>
      <c r="W2866" s="2" t="e">
        <f>VLOOKUP(G2866,'Cust Category'!A:C,3,0)</f>
        <v>#N/A</v>
      </c>
      <c r="X2866" s="2" t="e">
        <f>VLOOKUP(G2866,'Cust Category'!A:C,2,0)</f>
        <v>#N/A</v>
      </c>
      <c r="Y2866" s="31" t="e">
        <f t="shared" si="231"/>
        <v>#N/A</v>
      </c>
      <c r="Z2866" t="e">
        <f t="shared" si="232"/>
        <v>#N/A</v>
      </c>
    </row>
    <row r="2867" spans="14:26" hidden="1">
      <c r="N2867" s="2" t="e">
        <f>VLOOKUP($J2867,'Material category'!B:D,2,0)</f>
        <v>#N/A</v>
      </c>
      <c r="O2867" s="123" t="e">
        <f>VLOOKUP(E2867,'Billing Type Category'!A:C,3,0)*$L2867</f>
        <v>#N/A</v>
      </c>
      <c r="P2867" s="123" t="e">
        <f>VLOOKUP($J2867,'Material category'!B:F,5,FALSE)*O2867</f>
        <v>#N/A</v>
      </c>
      <c r="Q2867" s="123" t="e">
        <f t="shared" si="228"/>
        <v>#N/A</v>
      </c>
      <c r="R2867" s="6" t="e">
        <f>VLOOKUP(E2867,'Billing Type Category'!A:C,3,0)*M2867</f>
        <v>#N/A</v>
      </c>
      <c r="S2867" s="6" t="e">
        <f>VLOOKUP($J2867,'Material category'!B:F,4,FALSE)*O2867</f>
        <v>#N/A</v>
      </c>
      <c r="T2867" s="6" t="e">
        <f t="shared" si="229"/>
        <v>#N/A</v>
      </c>
      <c r="U2867" s="6" t="e">
        <f t="shared" si="230"/>
        <v>#N/A</v>
      </c>
      <c r="V2867" s="2" t="e">
        <f>VLOOKUP($J2867,'Material category'!B:D,3,0)</f>
        <v>#N/A</v>
      </c>
      <c r="W2867" s="2" t="e">
        <f>VLOOKUP(G2867,'Cust Category'!A:C,3,0)</f>
        <v>#N/A</v>
      </c>
      <c r="X2867" s="2" t="e">
        <f>VLOOKUP(G2867,'Cust Category'!A:C,2,0)</f>
        <v>#N/A</v>
      </c>
      <c r="Y2867" s="31" t="e">
        <f t="shared" si="231"/>
        <v>#N/A</v>
      </c>
      <c r="Z2867" t="e">
        <f t="shared" si="232"/>
        <v>#N/A</v>
      </c>
    </row>
    <row r="2868" spans="14:26" hidden="1">
      <c r="N2868" s="2" t="e">
        <f>VLOOKUP($J2868,'Material category'!B:D,2,0)</f>
        <v>#N/A</v>
      </c>
      <c r="O2868" s="123" t="e">
        <f>VLOOKUP(E2868,'Billing Type Category'!A:C,3,0)*$L2868</f>
        <v>#N/A</v>
      </c>
      <c r="P2868" s="123" t="e">
        <f>VLOOKUP($J2868,'Material category'!B:F,5,FALSE)*O2868</f>
        <v>#N/A</v>
      </c>
      <c r="Q2868" s="123" t="e">
        <f t="shared" si="228"/>
        <v>#N/A</v>
      </c>
      <c r="R2868" s="6" t="e">
        <f>VLOOKUP(E2868,'Billing Type Category'!A:C,3,0)*M2868</f>
        <v>#N/A</v>
      </c>
      <c r="S2868" s="6" t="e">
        <f>VLOOKUP($J2868,'Material category'!B:F,4,FALSE)*O2868</f>
        <v>#N/A</v>
      </c>
      <c r="T2868" s="6" t="e">
        <f t="shared" si="229"/>
        <v>#N/A</v>
      </c>
      <c r="U2868" s="6" t="e">
        <f t="shared" si="230"/>
        <v>#N/A</v>
      </c>
      <c r="V2868" s="2" t="e">
        <f>VLOOKUP($J2868,'Material category'!B:D,3,0)</f>
        <v>#N/A</v>
      </c>
      <c r="W2868" s="2" t="e">
        <f>VLOOKUP(G2868,'Cust Category'!A:C,3,0)</f>
        <v>#N/A</v>
      </c>
      <c r="X2868" s="2" t="e">
        <f>VLOOKUP(G2868,'Cust Category'!A:C,2,0)</f>
        <v>#N/A</v>
      </c>
      <c r="Y2868" s="31" t="e">
        <f t="shared" si="231"/>
        <v>#N/A</v>
      </c>
      <c r="Z2868" t="e">
        <f t="shared" si="232"/>
        <v>#N/A</v>
      </c>
    </row>
    <row r="2869" spans="14:26" hidden="1">
      <c r="N2869" s="2" t="e">
        <f>VLOOKUP($J2869,'Material category'!B:D,2,0)</f>
        <v>#N/A</v>
      </c>
      <c r="O2869" s="123" t="e">
        <f>VLOOKUP(E2869,'Billing Type Category'!A:C,3,0)*$L2869</f>
        <v>#N/A</v>
      </c>
      <c r="P2869" s="123" t="e">
        <f>VLOOKUP($J2869,'Material category'!B:F,5,FALSE)*O2869</f>
        <v>#N/A</v>
      </c>
      <c r="Q2869" s="123" t="e">
        <f t="shared" si="228"/>
        <v>#N/A</v>
      </c>
      <c r="R2869" s="6" t="e">
        <f>VLOOKUP(E2869,'Billing Type Category'!A:C,3,0)*M2869</f>
        <v>#N/A</v>
      </c>
      <c r="S2869" s="6" t="e">
        <f>VLOOKUP($J2869,'Material category'!B:F,4,FALSE)*O2869</f>
        <v>#N/A</v>
      </c>
      <c r="T2869" s="6" t="e">
        <f t="shared" si="229"/>
        <v>#N/A</v>
      </c>
      <c r="U2869" s="6" t="e">
        <f t="shared" si="230"/>
        <v>#N/A</v>
      </c>
      <c r="V2869" s="2" t="e">
        <f>VLOOKUP($J2869,'Material category'!B:D,3,0)</f>
        <v>#N/A</v>
      </c>
      <c r="W2869" s="2" t="e">
        <f>VLOOKUP(G2869,'Cust Category'!A:C,3,0)</f>
        <v>#N/A</v>
      </c>
      <c r="X2869" s="2" t="e">
        <f>VLOOKUP(G2869,'Cust Category'!A:C,2,0)</f>
        <v>#N/A</v>
      </c>
      <c r="Y2869" s="31" t="e">
        <f t="shared" si="231"/>
        <v>#N/A</v>
      </c>
      <c r="Z2869" t="e">
        <f t="shared" si="232"/>
        <v>#N/A</v>
      </c>
    </row>
    <row r="2870" spans="14:26" hidden="1">
      <c r="N2870" s="2" t="e">
        <f>VLOOKUP($J2870,'Material category'!B:D,2,0)</f>
        <v>#N/A</v>
      </c>
      <c r="O2870" s="123" t="e">
        <f>VLOOKUP(E2870,'Billing Type Category'!A:C,3,0)*$L2870</f>
        <v>#N/A</v>
      </c>
      <c r="P2870" s="123" t="e">
        <f>VLOOKUP($J2870,'Material category'!B:F,5,FALSE)*O2870</f>
        <v>#N/A</v>
      </c>
      <c r="Q2870" s="123" t="e">
        <f t="shared" si="228"/>
        <v>#N/A</v>
      </c>
      <c r="R2870" s="6" t="e">
        <f>VLOOKUP(E2870,'Billing Type Category'!A:C,3,0)*M2870</f>
        <v>#N/A</v>
      </c>
      <c r="S2870" s="6" t="e">
        <f>VLOOKUP($J2870,'Material category'!B:F,4,FALSE)*O2870</f>
        <v>#N/A</v>
      </c>
      <c r="T2870" s="6" t="e">
        <f t="shared" si="229"/>
        <v>#N/A</v>
      </c>
      <c r="U2870" s="6" t="e">
        <f t="shared" si="230"/>
        <v>#N/A</v>
      </c>
      <c r="V2870" s="2" t="e">
        <f>VLOOKUP($J2870,'Material category'!B:D,3,0)</f>
        <v>#N/A</v>
      </c>
      <c r="W2870" s="2" t="e">
        <f>VLOOKUP(G2870,'Cust Category'!A:C,3,0)</f>
        <v>#N/A</v>
      </c>
      <c r="X2870" s="2" t="e">
        <f>VLOOKUP(G2870,'Cust Category'!A:C,2,0)</f>
        <v>#N/A</v>
      </c>
      <c r="Y2870" s="31" t="e">
        <f t="shared" si="231"/>
        <v>#N/A</v>
      </c>
      <c r="Z2870" t="e">
        <f t="shared" si="232"/>
        <v>#N/A</v>
      </c>
    </row>
    <row r="2871" spans="14:26" hidden="1">
      <c r="N2871" s="2" t="e">
        <f>VLOOKUP($J2871,'Material category'!B:D,2,0)</f>
        <v>#N/A</v>
      </c>
      <c r="O2871" s="123" t="e">
        <f>VLOOKUP(E2871,'Billing Type Category'!A:C,3,0)*$L2871</f>
        <v>#N/A</v>
      </c>
      <c r="P2871" s="123" t="e">
        <f>VLOOKUP($J2871,'Material category'!B:F,5,FALSE)*O2871</f>
        <v>#N/A</v>
      </c>
      <c r="Q2871" s="123" t="e">
        <f t="shared" si="228"/>
        <v>#N/A</v>
      </c>
      <c r="R2871" s="6" t="e">
        <f>VLOOKUP(E2871,'Billing Type Category'!A:C,3,0)*M2871</f>
        <v>#N/A</v>
      </c>
      <c r="S2871" s="6" t="e">
        <f>VLOOKUP($J2871,'Material category'!B:F,4,FALSE)*O2871</f>
        <v>#N/A</v>
      </c>
      <c r="T2871" s="6" t="e">
        <f t="shared" si="229"/>
        <v>#N/A</v>
      </c>
      <c r="U2871" s="6" t="e">
        <f t="shared" si="230"/>
        <v>#N/A</v>
      </c>
      <c r="V2871" s="2" t="e">
        <f>VLOOKUP($J2871,'Material category'!B:D,3,0)</f>
        <v>#N/A</v>
      </c>
      <c r="W2871" s="2" t="e">
        <f>VLOOKUP(G2871,'Cust Category'!A:C,3,0)</f>
        <v>#N/A</v>
      </c>
      <c r="X2871" s="2" t="e">
        <f>VLOOKUP(G2871,'Cust Category'!A:C,2,0)</f>
        <v>#N/A</v>
      </c>
      <c r="Y2871" s="31" t="e">
        <f t="shared" si="231"/>
        <v>#N/A</v>
      </c>
      <c r="Z2871" t="e">
        <f t="shared" si="232"/>
        <v>#N/A</v>
      </c>
    </row>
    <row r="2872" spans="14:26" hidden="1">
      <c r="N2872" s="2" t="e">
        <f>VLOOKUP($J2872,'Material category'!B:D,2,0)</f>
        <v>#N/A</v>
      </c>
      <c r="O2872" s="123" t="e">
        <f>VLOOKUP(E2872,'Billing Type Category'!A:C,3,0)*$L2872</f>
        <v>#N/A</v>
      </c>
      <c r="P2872" s="123" t="e">
        <f>VLOOKUP($J2872,'Material category'!B:F,5,FALSE)*O2872</f>
        <v>#N/A</v>
      </c>
      <c r="Q2872" s="123" t="e">
        <f t="shared" si="228"/>
        <v>#N/A</v>
      </c>
      <c r="R2872" s="6" t="e">
        <f>VLOOKUP(E2872,'Billing Type Category'!A:C,3,0)*M2872</f>
        <v>#N/A</v>
      </c>
      <c r="S2872" s="6" t="e">
        <f>VLOOKUP($J2872,'Material category'!B:F,4,FALSE)*O2872</f>
        <v>#N/A</v>
      </c>
      <c r="T2872" s="6" t="e">
        <f t="shared" si="229"/>
        <v>#N/A</v>
      </c>
      <c r="U2872" s="6" t="e">
        <f t="shared" si="230"/>
        <v>#N/A</v>
      </c>
      <c r="V2872" s="2" t="e">
        <f>VLOOKUP($J2872,'Material category'!B:D,3,0)</f>
        <v>#N/A</v>
      </c>
      <c r="W2872" s="2" t="e">
        <f>VLOOKUP(G2872,'Cust Category'!A:C,3,0)</f>
        <v>#N/A</v>
      </c>
      <c r="X2872" s="2" t="e">
        <f>VLOOKUP(G2872,'Cust Category'!A:C,2,0)</f>
        <v>#N/A</v>
      </c>
      <c r="Y2872" s="31" t="e">
        <f t="shared" si="231"/>
        <v>#N/A</v>
      </c>
      <c r="Z2872" t="e">
        <f t="shared" si="232"/>
        <v>#N/A</v>
      </c>
    </row>
    <row r="2873" spans="14:26" hidden="1">
      <c r="N2873" s="2" t="e">
        <f>VLOOKUP($J2873,'Material category'!B:D,2,0)</f>
        <v>#N/A</v>
      </c>
      <c r="O2873" s="123" t="e">
        <f>VLOOKUP(E2873,'Billing Type Category'!A:C,3,0)*$L2873</f>
        <v>#N/A</v>
      </c>
      <c r="P2873" s="123" t="e">
        <f>VLOOKUP($J2873,'Material category'!B:F,5,FALSE)*O2873</f>
        <v>#N/A</v>
      </c>
      <c r="Q2873" s="123" t="e">
        <f t="shared" si="228"/>
        <v>#N/A</v>
      </c>
      <c r="R2873" s="6" t="e">
        <f>VLOOKUP(E2873,'Billing Type Category'!A:C,3,0)*M2873</f>
        <v>#N/A</v>
      </c>
      <c r="S2873" s="6" t="e">
        <f>VLOOKUP($J2873,'Material category'!B:F,4,FALSE)*O2873</f>
        <v>#N/A</v>
      </c>
      <c r="T2873" s="6" t="e">
        <f t="shared" si="229"/>
        <v>#N/A</v>
      </c>
      <c r="U2873" s="6" t="e">
        <f t="shared" si="230"/>
        <v>#N/A</v>
      </c>
      <c r="V2873" s="2" t="e">
        <f>VLOOKUP($J2873,'Material category'!B:D,3,0)</f>
        <v>#N/A</v>
      </c>
      <c r="W2873" s="2" t="e">
        <f>VLOOKUP(G2873,'Cust Category'!A:C,3,0)</f>
        <v>#N/A</v>
      </c>
      <c r="X2873" s="2" t="e">
        <f>VLOOKUP(G2873,'Cust Category'!A:C,2,0)</f>
        <v>#N/A</v>
      </c>
      <c r="Y2873" s="31" t="e">
        <f t="shared" si="231"/>
        <v>#N/A</v>
      </c>
      <c r="Z2873" t="e">
        <f t="shared" si="232"/>
        <v>#N/A</v>
      </c>
    </row>
    <row r="2874" spans="14:26" hidden="1">
      <c r="N2874" s="2" t="e">
        <f>VLOOKUP($J2874,'Material category'!B:D,2,0)</f>
        <v>#N/A</v>
      </c>
      <c r="O2874" s="123" t="e">
        <f>VLOOKUP(E2874,'Billing Type Category'!A:C,3,0)*$L2874</f>
        <v>#N/A</v>
      </c>
      <c r="P2874" s="123" t="e">
        <f>VLOOKUP($J2874,'Material category'!B:F,5,FALSE)*O2874</f>
        <v>#N/A</v>
      </c>
      <c r="Q2874" s="123" t="e">
        <f t="shared" si="228"/>
        <v>#N/A</v>
      </c>
      <c r="R2874" s="6" t="e">
        <f>VLOOKUP(E2874,'Billing Type Category'!A:C,3,0)*M2874</f>
        <v>#N/A</v>
      </c>
      <c r="S2874" s="6" t="e">
        <f>VLOOKUP($J2874,'Material category'!B:F,4,FALSE)*O2874</f>
        <v>#N/A</v>
      </c>
      <c r="T2874" s="6" t="e">
        <f t="shared" si="229"/>
        <v>#N/A</v>
      </c>
      <c r="U2874" s="6" t="e">
        <f t="shared" si="230"/>
        <v>#N/A</v>
      </c>
      <c r="V2874" s="2" t="e">
        <f>VLOOKUP($J2874,'Material category'!B:D,3,0)</f>
        <v>#N/A</v>
      </c>
      <c r="W2874" s="2" t="e">
        <f>VLOOKUP(G2874,'Cust Category'!A:C,3,0)</f>
        <v>#N/A</v>
      </c>
      <c r="X2874" s="2" t="e">
        <f>VLOOKUP(G2874,'Cust Category'!A:C,2,0)</f>
        <v>#N/A</v>
      </c>
      <c r="Y2874" s="31" t="e">
        <f t="shared" si="231"/>
        <v>#N/A</v>
      </c>
      <c r="Z2874" t="e">
        <f t="shared" si="232"/>
        <v>#N/A</v>
      </c>
    </row>
    <row r="2875" spans="14:26" hidden="1">
      <c r="N2875" s="2" t="e">
        <f>VLOOKUP($J2875,'Material category'!B:D,2,0)</f>
        <v>#N/A</v>
      </c>
      <c r="O2875" s="123" t="e">
        <f>VLOOKUP(E2875,'Billing Type Category'!A:C,3,0)*$L2875</f>
        <v>#N/A</v>
      </c>
      <c r="P2875" s="123" t="e">
        <f>VLOOKUP($J2875,'Material category'!B:F,5,FALSE)*O2875</f>
        <v>#N/A</v>
      </c>
      <c r="Q2875" s="123" t="e">
        <f t="shared" si="228"/>
        <v>#N/A</v>
      </c>
      <c r="R2875" s="6" t="e">
        <f>VLOOKUP(E2875,'Billing Type Category'!A:C,3,0)*M2875</f>
        <v>#N/A</v>
      </c>
      <c r="S2875" s="6" t="e">
        <f>VLOOKUP($J2875,'Material category'!B:F,4,FALSE)*O2875</f>
        <v>#N/A</v>
      </c>
      <c r="T2875" s="6" t="e">
        <f t="shared" si="229"/>
        <v>#N/A</v>
      </c>
      <c r="U2875" s="6" t="e">
        <f t="shared" si="230"/>
        <v>#N/A</v>
      </c>
      <c r="V2875" s="2" t="e">
        <f>VLOOKUP($J2875,'Material category'!B:D,3,0)</f>
        <v>#N/A</v>
      </c>
      <c r="W2875" s="2" t="e">
        <f>VLOOKUP(G2875,'Cust Category'!A:C,3,0)</f>
        <v>#N/A</v>
      </c>
      <c r="X2875" s="2" t="e">
        <f>VLOOKUP(G2875,'Cust Category'!A:C,2,0)</f>
        <v>#N/A</v>
      </c>
      <c r="Y2875" s="31" t="e">
        <f t="shared" si="231"/>
        <v>#N/A</v>
      </c>
      <c r="Z2875" t="e">
        <f t="shared" si="232"/>
        <v>#N/A</v>
      </c>
    </row>
    <row r="2876" spans="14:26" hidden="1">
      <c r="N2876" s="2" t="e">
        <f>VLOOKUP($J2876,'Material category'!B:D,2,0)</f>
        <v>#N/A</v>
      </c>
      <c r="O2876" s="123" t="e">
        <f>VLOOKUP(E2876,'Billing Type Category'!A:C,3,0)*$L2876</f>
        <v>#N/A</v>
      </c>
      <c r="P2876" s="123" t="e">
        <f>VLOOKUP($J2876,'Material category'!B:F,5,FALSE)*O2876</f>
        <v>#N/A</v>
      </c>
      <c r="Q2876" s="123" t="e">
        <f t="shared" si="228"/>
        <v>#N/A</v>
      </c>
      <c r="R2876" s="6" t="e">
        <f>VLOOKUP(E2876,'Billing Type Category'!A:C,3,0)*M2876</f>
        <v>#N/A</v>
      </c>
      <c r="S2876" s="6" t="e">
        <f>VLOOKUP($J2876,'Material category'!B:F,4,FALSE)*O2876</f>
        <v>#N/A</v>
      </c>
      <c r="T2876" s="6" t="e">
        <f t="shared" si="229"/>
        <v>#N/A</v>
      </c>
      <c r="U2876" s="6" t="e">
        <f t="shared" si="230"/>
        <v>#N/A</v>
      </c>
      <c r="V2876" s="2" t="e">
        <f>VLOOKUP($J2876,'Material category'!B:D,3,0)</f>
        <v>#N/A</v>
      </c>
      <c r="W2876" s="2" t="e">
        <f>VLOOKUP(G2876,'Cust Category'!A:C,3,0)</f>
        <v>#N/A</v>
      </c>
      <c r="X2876" s="2" t="e">
        <f>VLOOKUP(G2876,'Cust Category'!A:C,2,0)</f>
        <v>#N/A</v>
      </c>
      <c r="Y2876" s="31" t="e">
        <f t="shared" si="231"/>
        <v>#N/A</v>
      </c>
      <c r="Z2876" t="e">
        <f t="shared" si="232"/>
        <v>#N/A</v>
      </c>
    </row>
    <row r="2877" spans="14:26" hidden="1">
      <c r="N2877" s="2" t="e">
        <f>VLOOKUP($J2877,'Material category'!B:D,2,0)</f>
        <v>#N/A</v>
      </c>
      <c r="O2877" s="123" t="e">
        <f>VLOOKUP(E2877,'Billing Type Category'!A:C,3,0)*$L2877</f>
        <v>#N/A</v>
      </c>
      <c r="P2877" s="123" t="e">
        <f>VLOOKUP($J2877,'Material category'!B:F,5,FALSE)*O2877</f>
        <v>#N/A</v>
      </c>
      <c r="Q2877" s="123" t="e">
        <f t="shared" si="228"/>
        <v>#N/A</v>
      </c>
      <c r="R2877" s="6" t="e">
        <f>VLOOKUP(E2877,'Billing Type Category'!A:C,3,0)*M2877</f>
        <v>#N/A</v>
      </c>
      <c r="S2877" s="6" t="e">
        <f>VLOOKUP($J2877,'Material category'!B:F,4,FALSE)*O2877</f>
        <v>#N/A</v>
      </c>
      <c r="T2877" s="6" t="e">
        <f t="shared" si="229"/>
        <v>#N/A</v>
      </c>
      <c r="U2877" s="6" t="e">
        <f t="shared" si="230"/>
        <v>#N/A</v>
      </c>
      <c r="V2877" s="2" t="e">
        <f>VLOOKUP($J2877,'Material category'!B:D,3,0)</f>
        <v>#N/A</v>
      </c>
      <c r="W2877" s="2" t="e">
        <f>VLOOKUP(G2877,'Cust Category'!A:C,3,0)</f>
        <v>#N/A</v>
      </c>
      <c r="X2877" s="2" t="e">
        <f>VLOOKUP(G2877,'Cust Category'!A:C,2,0)</f>
        <v>#N/A</v>
      </c>
      <c r="Y2877" s="31" t="e">
        <f t="shared" si="231"/>
        <v>#N/A</v>
      </c>
      <c r="Z2877" t="e">
        <f t="shared" si="232"/>
        <v>#N/A</v>
      </c>
    </row>
    <row r="2878" spans="14:26" hidden="1">
      <c r="N2878" s="2" t="e">
        <f>VLOOKUP($J2878,'Material category'!B:D,2,0)</f>
        <v>#N/A</v>
      </c>
      <c r="O2878" s="123" t="e">
        <f>VLOOKUP(E2878,'Billing Type Category'!A:C,3,0)*$L2878</f>
        <v>#N/A</v>
      </c>
      <c r="P2878" s="123" t="e">
        <f>VLOOKUP($J2878,'Material category'!B:F,5,FALSE)*O2878</f>
        <v>#N/A</v>
      </c>
      <c r="Q2878" s="123" t="e">
        <f t="shared" si="228"/>
        <v>#N/A</v>
      </c>
      <c r="R2878" s="6" t="e">
        <f>VLOOKUP(E2878,'Billing Type Category'!A:C,3,0)*M2878</f>
        <v>#N/A</v>
      </c>
      <c r="S2878" s="6" t="e">
        <f>VLOOKUP($J2878,'Material category'!B:F,4,FALSE)*O2878</f>
        <v>#N/A</v>
      </c>
      <c r="T2878" s="6" t="e">
        <f t="shared" si="229"/>
        <v>#N/A</v>
      </c>
      <c r="U2878" s="6" t="e">
        <f t="shared" si="230"/>
        <v>#N/A</v>
      </c>
      <c r="V2878" s="2" t="e">
        <f>VLOOKUP($J2878,'Material category'!B:D,3,0)</f>
        <v>#N/A</v>
      </c>
      <c r="W2878" s="2" t="e">
        <f>VLOOKUP(G2878,'Cust Category'!A:C,3,0)</f>
        <v>#N/A</v>
      </c>
      <c r="X2878" s="2" t="e">
        <f>VLOOKUP(G2878,'Cust Category'!A:C,2,0)</f>
        <v>#N/A</v>
      </c>
      <c r="Y2878" s="31" t="e">
        <f t="shared" si="231"/>
        <v>#N/A</v>
      </c>
      <c r="Z2878" t="e">
        <f t="shared" si="232"/>
        <v>#N/A</v>
      </c>
    </row>
    <row r="2879" spans="14:26" hidden="1">
      <c r="N2879" s="2" t="e">
        <f>VLOOKUP($J2879,'Material category'!B:D,2,0)</f>
        <v>#N/A</v>
      </c>
      <c r="O2879" s="123" t="e">
        <f>VLOOKUP(E2879,'Billing Type Category'!A:C,3,0)*$L2879</f>
        <v>#N/A</v>
      </c>
      <c r="P2879" s="123" t="e">
        <f>VLOOKUP($J2879,'Material category'!B:F,5,FALSE)*O2879</f>
        <v>#N/A</v>
      </c>
      <c r="Q2879" s="123" t="e">
        <f t="shared" si="228"/>
        <v>#N/A</v>
      </c>
      <c r="R2879" s="6" t="e">
        <f>VLOOKUP(E2879,'Billing Type Category'!A:C,3,0)*M2879</f>
        <v>#N/A</v>
      </c>
      <c r="S2879" s="6" t="e">
        <f>VLOOKUP($J2879,'Material category'!B:F,4,FALSE)*O2879</f>
        <v>#N/A</v>
      </c>
      <c r="T2879" s="6" t="e">
        <f t="shared" si="229"/>
        <v>#N/A</v>
      </c>
      <c r="U2879" s="6" t="e">
        <f t="shared" si="230"/>
        <v>#N/A</v>
      </c>
      <c r="V2879" s="2" t="e">
        <f>VLOOKUP($J2879,'Material category'!B:D,3,0)</f>
        <v>#N/A</v>
      </c>
      <c r="W2879" s="2" t="e">
        <f>VLOOKUP(G2879,'Cust Category'!A:C,3,0)</f>
        <v>#N/A</v>
      </c>
      <c r="X2879" s="2" t="e">
        <f>VLOOKUP(G2879,'Cust Category'!A:C,2,0)</f>
        <v>#N/A</v>
      </c>
      <c r="Y2879" s="31" t="e">
        <f t="shared" si="231"/>
        <v>#N/A</v>
      </c>
      <c r="Z2879" t="e">
        <f t="shared" si="232"/>
        <v>#N/A</v>
      </c>
    </row>
    <row r="2880" spans="14:26" hidden="1">
      <c r="N2880" s="2" t="e">
        <f>VLOOKUP($J2880,'Material category'!B:D,2,0)</f>
        <v>#N/A</v>
      </c>
      <c r="O2880" s="123" t="e">
        <f>VLOOKUP(E2880,'Billing Type Category'!A:C,3,0)*$L2880</f>
        <v>#N/A</v>
      </c>
      <c r="P2880" s="123" t="e">
        <f>VLOOKUP($J2880,'Material category'!B:F,5,FALSE)*O2880</f>
        <v>#N/A</v>
      </c>
      <c r="Q2880" s="123" t="e">
        <f t="shared" si="228"/>
        <v>#N/A</v>
      </c>
      <c r="R2880" s="6" t="e">
        <f>VLOOKUP(E2880,'Billing Type Category'!A:C,3,0)*M2880</f>
        <v>#N/A</v>
      </c>
      <c r="S2880" s="6" t="e">
        <f>VLOOKUP($J2880,'Material category'!B:F,4,FALSE)*O2880</f>
        <v>#N/A</v>
      </c>
      <c r="T2880" s="6" t="e">
        <f t="shared" si="229"/>
        <v>#N/A</v>
      </c>
      <c r="U2880" s="6" t="e">
        <f t="shared" si="230"/>
        <v>#N/A</v>
      </c>
      <c r="V2880" s="2" t="e">
        <f>VLOOKUP($J2880,'Material category'!B:D,3,0)</f>
        <v>#N/A</v>
      </c>
      <c r="W2880" s="2" t="e">
        <f>VLOOKUP(G2880,'Cust Category'!A:C,3,0)</f>
        <v>#N/A</v>
      </c>
      <c r="X2880" s="2" t="e">
        <f>VLOOKUP(G2880,'Cust Category'!A:C,2,0)</f>
        <v>#N/A</v>
      </c>
      <c r="Y2880" s="31" t="e">
        <f t="shared" si="231"/>
        <v>#N/A</v>
      </c>
      <c r="Z2880" t="e">
        <f t="shared" si="232"/>
        <v>#N/A</v>
      </c>
    </row>
    <row r="2881" spans="14:26" hidden="1">
      <c r="N2881" s="2" t="e">
        <f>VLOOKUP($J2881,'Material category'!B:D,2,0)</f>
        <v>#N/A</v>
      </c>
      <c r="O2881" s="123" t="e">
        <f>VLOOKUP(E2881,'Billing Type Category'!A:C,3,0)*$L2881</f>
        <v>#N/A</v>
      </c>
      <c r="P2881" s="123" t="e">
        <f>VLOOKUP($J2881,'Material category'!B:F,5,FALSE)*O2881</f>
        <v>#N/A</v>
      </c>
      <c r="Q2881" s="123" t="e">
        <f t="shared" si="228"/>
        <v>#N/A</v>
      </c>
      <c r="R2881" s="6" t="e">
        <f>VLOOKUP(E2881,'Billing Type Category'!A:C,3,0)*M2881</f>
        <v>#N/A</v>
      </c>
      <c r="S2881" s="6" t="e">
        <f>VLOOKUP($J2881,'Material category'!B:F,4,FALSE)*O2881</f>
        <v>#N/A</v>
      </c>
      <c r="T2881" s="6" t="e">
        <f t="shared" si="229"/>
        <v>#N/A</v>
      </c>
      <c r="U2881" s="6" t="e">
        <f t="shared" si="230"/>
        <v>#N/A</v>
      </c>
      <c r="V2881" s="2" t="e">
        <f>VLOOKUP($J2881,'Material category'!B:D,3,0)</f>
        <v>#N/A</v>
      </c>
      <c r="W2881" s="2" t="e">
        <f>VLOOKUP(G2881,'Cust Category'!A:C,3,0)</f>
        <v>#N/A</v>
      </c>
      <c r="X2881" s="2" t="e">
        <f>VLOOKUP(G2881,'Cust Category'!A:C,2,0)</f>
        <v>#N/A</v>
      </c>
      <c r="Y2881" s="31" t="e">
        <f t="shared" si="231"/>
        <v>#N/A</v>
      </c>
      <c r="Z2881" t="e">
        <f t="shared" si="232"/>
        <v>#N/A</v>
      </c>
    </row>
    <row r="2882" spans="14:26" hidden="1">
      <c r="N2882" s="2" t="e">
        <f>VLOOKUP($J2882,'Material category'!B:D,2,0)</f>
        <v>#N/A</v>
      </c>
      <c r="O2882" s="123" t="e">
        <f>VLOOKUP(E2882,'Billing Type Category'!A:C,3,0)*$L2882</f>
        <v>#N/A</v>
      </c>
      <c r="P2882" s="123" t="e">
        <f>VLOOKUP($J2882,'Material category'!B:F,5,FALSE)*O2882</f>
        <v>#N/A</v>
      </c>
      <c r="Q2882" s="123" t="e">
        <f t="shared" si="228"/>
        <v>#N/A</v>
      </c>
      <c r="R2882" s="6" t="e">
        <f>VLOOKUP(E2882,'Billing Type Category'!A:C,3,0)*M2882</f>
        <v>#N/A</v>
      </c>
      <c r="S2882" s="6" t="e">
        <f>VLOOKUP($J2882,'Material category'!B:F,4,FALSE)*O2882</f>
        <v>#N/A</v>
      </c>
      <c r="T2882" s="6" t="e">
        <f t="shared" si="229"/>
        <v>#N/A</v>
      </c>
      <c r="U2882" s="6" t="e">
        <f t="shared" si="230"/>
        <v>#N/A</v>
      </c>
      <c r="V2882" s="2" t="e">
        <f>VLOOKUP($J2882,'Material category'!B:D,3,0)</f>
        <v>#N/A</v>
      </c>
      <c r="W2882" s="2" t="e">
        <f>VLOOKUP(G2882,'Cust Category'!A:C,3,0)</f>
        <v>#N/A</v>
      </c>
      <c r="X2882" s="2" t="e">
        <f>VLOOKUP(G2882,'Cust Category'!A:C,2,0)</f>
        <v>#N/A</v>
      </c>
      <c r="Y2882" s="31" t="e">
        <f t="shared" si="231"/>
        <v>#N/A</v>
      </c>
      <c r="Z2882" t="e">
        <f t="shared" si="232"/>
        <v>#N/A</v>
      </c>
    </row>
    <row r="2883" spans="14:26" hidden="1">
      <c r="N2883" s="2" t="e">
        <f>VLOOKUP($J2883,'Material category'!B:D,2,0)</f>
        <v>#N/A</v>
      </c>
      <c r="O2883" s="123" t="e">
        <f>VLOOKUP(E2883,'Billing Type Category'!A:C,3,0)*$L2883</f>
        <v>#N/A</v>
      </c>
      <c r="P2883" s="123" t="e">
        <f>VLOOKUP($J2883,'Material category'!B:F,5,FALSE)*O2883</f>
        <v>#N/A</v>
      </c>
      <c r="Q2883" s="123" t="e">
        <f t="shared" si="228"/>
        <v>#N/A</v>
      </c>
      <c r="R2883" s="6" t="e">
        <f>VLOOKUP(E2883,'Billing Type Category'!A:C,3,0)*M2883</f>
        <v>#N/A</v>
      </c>
      <c r="S2883" s="6" t="e">
        <f>VLOOKUP($J2883,'Material category'!B:F,4,FALSE)*O2883</f>
        <v>#N/A</v>
      </c>
      <c r="T2883" s="6" t="e">
        <f t="shared" si="229"/>
        <v>#N/A</v>
      </c>
      <c r="U2883" s="6" t="e">
        <f t="shared" si="230"/>
        <v>#N/A</v>
      </c>
      <c r="V2883" s="2" t="e">
        <f>VLOOKUP($J2883,'Material category'!B:D,3,0)</f>
        <v>#N/A</v>
      </c>
      <c r="W2883" s="2" t="e">
        <f>VLOOKUP(G2883,'Cust Category'!A:C,3,0)</f>
        <v>#N/A</v>
      </c>
      <c r="X2883" s="2" t="e">
        <f>VLOOKUP(G2883,'Cust Category'!A:C,2,0)</f>
        <v>#N/A</v>
      </c>
      <c r="Y2883" s="31" t="e">
        <f t="shared" si="231"/>
        <v>#N/A</v>
      </c>
      <c r="Z2883" t="e">
        <f t="shared" si="232"/>
        <v>#N/A</v>
      </c>
    </row>
    <row r="2884" spans="14:26" hidden="1">
      <c r="N2884" s="2" t="e">
        <f>VLOOKUP($J2884,'Material category'!B:D,2,0)</f>
        <v>#N/A</v>
      </c>
      <c r="O2884" s="123" t="e">
        <f>VLOOKUP(E2884,'Billing Type Category'!A:C,3,0)*$L2884</f>
        <v>#N/A</v>
      </c>
      <c r="P2884" s="123" t="e">
        <f>VLOOKUP($J2884,'Material category'!B:F,5,FALSE)*O2884</f>
        <v>#N/A</v>
      </c>
      <c r="Q2884" s="123" t="e">
        <f t="shared" si="228"/>
        <v>#N/A</v>
      </c>
      <c r="R2884" s="6" t="e">
        <f>VLOOKUP(E2884,'Billing Type Category'!A:C,3,0)*M2884</f>
        <v>#N/A</v>
      </c>
      <c r="S2884" s="6" t="e">
        <f>VLOOKUP($J2884,'Material category'!B:F,4,FALSE)*O2884</f>
        <v>#N/A</v>
      </c>
      <c r="T2884" s="6" t="e">
        <f t="shared" si="229"/>
        <v>#N/A</v>
      </c>
      <c r="U2884" s="6" t="e">
        <f t="shared" si="230"/>
        <v>#N/A</v>
      </c>
      <c r="V2884" s="2" t="e">
        <f>VLOOKUP($J2884,'Material category'!B:D,3,0)</f>
        <v>#N/A</v>
      </c>
      <c r="W2884" s="2" t="e">
        <f>VLOOKUP(G2884,'Cust Category'!A:C,3,0)</f>
        <v>#N/A</v>
      </c>
      <c r="X2884" s="2" t="e">
        <f>VLOOKUP(G2884,'Cust Category'!A:C,2,0)</f>
        <v>#N/A</v>
      </c>
      <c r="Y2884" s="31" t="e">
        <f t="shared" si="231"/>
        <v>#N/A</v>
      </c>
      <c r="Z2884" t="e">
        <f t="shared" si="232"/>
        <v>#N/A</v>
      </c>
    </row>
    <row r="2885" spans="14:26" hidden="1">
      <c r="N2885" s="2" t="e">
        <f>VLOOKUP($J2885,'Material category'!B:D,2,0)</f>
        <v>#N/A</v>
      </c>
      <c r="O2885" s="123" t="e">
        <f>VLOOKUP(E2885,'Billing Type Category'!A:C,3,0)*$L2885</f>
        <v>#N/A</v>
      </c>
      <c r="P2885" s="123" t="e">
        <f>VLOOKUP($J2885,'Material category'!B:F,5,FALSE)*O2885</f>
        <v>#N/A</v>
      </c>
      <c r="Q2885" s="123" t="e">
        <f t="shared" si="228"/>
        <v>#N/A</v>
      </c>
      <c r="R2885" s="6" t="e">
        <f>VLOOKUP(E2885,'Billing Type Category'!A:C,3,0)*M2885</f>
        <v>#N/A</v>
      </c>
      <c r="S2885" s="6" t="e">
        <f>VLOOKUP($J2885,'Material category'!B:F,4,FALSE)*O2885</f>
        <v>#N/A</v>
      </c>
      <c r="T2885" s="6" t="e">
        <f t="shared" si="229"/>
        <v>#N/A</v>
      </c>
      <c r="U2885" s="6" t="e">
        <f t="shared" si="230"/>
        <v>#N/A</v>
      </c>
      <c r="V2885" s="2" t="e">
        <f>VLOOKUP($J2885,'Material category'!B:D,3,0)</f>
        <v>#N/A</v>
      </c>
      <c r="W2885" s="2" t="e">
        <f>VLOOKUP(G2885,'Cust Category'!A:C,3,0)</f>
        <v>#N/A</v>
      </c>
      <c r="X2885" s="2" t="e">
        <f>VLOOKUP(G2885,'Cust Category'!A:C,2,0)</f>
        <v>#N/A</v>
      </c>
      <c r="Y2885" s="31" t="e">
        <f t="shared" si="231"/>
        <v>#N/A</v>
      </c>
      <c r="Z2885" t="e">
        <f t="shared" si="232"/>
        <v>#N/A</v>
      </c>
    </row>
    <row r="2886" spans="14:26" hidden="1">
      <c r="N2886" s="2" t="e">
        <f>VLOOKUP($J2886,'Material category'!B:D,2,0)</f>
        <v>#N/A</v>
      </c>
      <c r="O2886" s="123" t="e">
        <f>VLOOKUP(E2886,'Billing Type Category'!A:C,3,0)*$L2886</f>
        <v>#N/A</v>
      </c>
      <c r="P2886" s="123" t="e">
        <f>VLOOKUP($J2886,'Material category'!B:F,5,FALSE)*O2886</f>
        <v>#N/A</v>
      </c>
      <c r="Q2886" s="123" t="e">
        <f t="shared" si="228"/>
        <v>#N/A</v>
      </c>
      <c r="R2886" s="6" t="e">
        <f>VLOOKUP(E2886,'Billing Type Category'!A:C,3,0)*M2886</f>
        <v>#N/A</v>
      </c>
      <c r="S2886" s="6" t="e">
        <f>VLOOKUP($J2886,'Material category'!B:F,4,FALSE)*O2886</f>
        <v>#N/A</v>
      </c>
      <c r="T2886" s="6" t="e">
        <f t="shared" si="229"/>
        <v>#N/A</v>
      </c>
      <c r="U2886" s="6" t="e">
        <f t="shared" si="230"/>
        <v>#N/A</v>
      </c>
      <c r="V2886" s="2" t="e">
        <f>VLOOKUP($J2886,'Material category'!B:D,3,0)</f>
        <v>#N/A</v>
      </c>
      <c r="W2886" s="2" t="e">
        <f>VLOOKUP(G2886,'Cust Category'!A:C,3,0)</f>
        <v>#N/A</v>
      </c>
      <c r="X2886" s="2" t="e">
        <f>VLOOKUP(G2886,'Cust Category'!A:C,2,0)</f>
        <v>#N/A</v>
      </c>
      <c r="Y2886" s="31" t="e">
        <f t="shared" si="231"/>
        <v>#N/A</v>
      </c>
      <c r="Z2886" t="e">
        <f t="shared" si="232"/>
        <v>#N/A</v>
      </c>
    </row>
    <row r="2887" spans="14:26" hidden="1">
      <c r="N2887" s="2" t="e">
        <f>VLOOKUP($J2887,'Material category'!B:D,2,0)</f>
        <v>#N/A</v>
      </c>
      <c r="O2887" s="123" t="e">
        <f>VLOOKUP(E2887,'Billing Type Category'!A:C,3,0)*$L2887</f>
        <v>#N/A</v>
      </c>
      <c r="P2887" s="123" t="e">
        <f>VLOOKUP($J2887,'Material category'!B:F,5,FALSE)*O2887</f>
        <v>#N/A</v>
      </c>
      <c r="Q2887" s="123" t="e">
        <f t="shared" si="228"/>
        <v>#N/A</v>
      </c>
      <c r="R2887" s="6" t="e">
        <f>VLOOKUP(E2887,'Billing Type Category'!A:C,3,0)*M2887</f>
        <v>#N/A</v>
      </c>
      <c r="S2887" s="6" t="e">
        <f>VLOOKUP($J2887,'Material category'!B:F,4,FALSE)*O2887</f>
        <v>#N/A</v>
      </c>
      <c r="T2887" s="6" t="e">
        <f t="shared" si="229"/>
        <v>#N/A</v>
      </c>
      <c r="U2887" s="6" t="e">
        <f t="shared" si="230"/>
        <v>#N/A</v>
      </c>
      <c r="V2887" s="2" t="e">
        <f>VLOOKUP($J2887,'Material category'!B:D,3,0)</f>
        <v>#N/A</v>
      </c>
      <c r="W2887" s="2" t="e">
        <f>VLOOKUP(G2887,'Cust Category'!A:C,3,0)</f>
        <v>#N/A</v>
      </c>
      <c r="X2887" s="2" t="e">
        <f>VLOOKUP(G2887,'Cust Category'!A:C,2,0)</f>
        <v>#N/A</v>
      </c>
      <c r="Y2887" s="31" t="e">
        <f t="shared" si="231"/>
        <v>#N/A</v>
      </c>
      <c r="Z2887" t="e">
        <f t="shared" si="232"/>
        <v>#N/A</v>
      </c>
    </row>
    <row r="2888" spans="14:26" hidden="1">
      <c r="N2888" s="2" t="e">
        <f>VLOOKUP($J2888,'Material category'!B:D,2,0)</f>
        <v>#N/A</v>
      </c>
      <c r="O2888" s="123" t="e">
        <f>VLOOKUP(E2888,'Billing Type Category'!A:C,3,0)*$L2888</f>
        <v>#N/A</v>
      </c>
      <c r="P2888" s="123" t="e">
        <f>VLOOKUP($J2888,'Material category'!B:F,5,FALSE)*O2888</f>
        <v>#N/A</v>
      </c>
      <c r="Q2888" s="123" t="e">
        <f t="shared" si="228"/>
        <v>#N/A</v>
      </c>
      <c r="R2888" s="6" t="e">
        <f>VLOOKUP(E2888,'Billing Type Category'!A:C,3,0)*M2888</f>
        <v>#N/A</v>
      </c>
      <c r="S2888" s="6" t="e">
        <f>VLOOKUP($J2888,'Material category'!B:F,4,FALSE)*O2888</f>
        <v>#N/A</v>
      </c>
      <c r="T2888" s="6" t="e">
        <f t="shared" si="229"/>
        <v>#N/A</v>
      </c>
      <c r="U2888" s="6" t="e">
        <f t="shared" si="230"/>
        <v>#N/A</v>
      </c>
      <c r="V2888" s="2" t="e">
        <f>VLOOKUP($J2888,'Material category'!B:D,3,0)</f>
        <v>#N/A</v>
      </c>
      <c r="W2888" s="2" t="e">
        <f>VLOOKUP(G2888,'Cust Category'!A:C,3,0)</f>
        <v>#N/A</v>
      </c>
      <c r="X2888" s="2" t="e">
        <f>VLOOKUP(G2888,'Cust Category'!A:C,2,0)</f>
        <v>#N/A</v>
      </c>
      <c r="Y2888" s="31" t="e">
        <f t="shared" si="231"/>
        <v>#N/A</v>
      </c>
      <c r="Z2888" t="e">
        <f t="shared" si="232"/>
        <v>#N/A</v>
      </c>
    </row>
    <row r="2889" spans="14:26" hidden="1">
      <c r="N2889" s="2" t="e">
        <f>VLOOKUP($J2889,'Material category'!B:D,2,0)</f>
        <v>#N/A</v>
      </c>
      <c r="O2889" s="123" t="e">
        <f>VLOOKUP(E2889,'Billing Type Category'!A:C,3,0)*$L2889</f>
        <v>#N/A</v>
      </c>
      <c r="P2889" s="123" t="e">
        <f>VLOOKUP($J2889,'Material category'!B:F,5,FALSE)*O2889</f>
        <v>#N/A</v>
      </c>
      <c r="Q2889" s="123" t="e">
        <f t="shared" si="228"/>
        <v>#N/A</v>
      </c>
      <c r="R2889" s="6" t="e">
        <f>VLOOKUP(E2889,'Billing Type Category'!A:C,3,0)*M2889</f>
        <v>#N/A</v>
      </c>
      <c r="S2889" s="6" t="e">
        <f>VLOOKUP($J2889,'Material category'!B:F,4,FALSE)*O2889</f>
        <v>#N/A</v>
      </c>
      <c r="T2889" s="6" t="e">
        <f t="shared" si="229"/>
        <v>#N/A</v>
      </c>
      <c r="U2889" s="6" t="e">
        <f t="shared" si="230"/>
        <v>#N/A</v>
      </c>
      <c r="V2889" s="2" t="e">
        <f>VLOOKUP($J2889,'Material category'!B:D,3,0)</f>
        <v>#N/A</v>
      </c>
      <c r="W2889" s="2" t="e">
        <f>VLOOKUP(G2889,'Cust Category'!A:C,3,0)</f>
        <v>#N/A</v>
      </c>
      <c r="X2889" s="2" t="e">
        <f>VLOOKUP(G2889,'Cust Category'!A:C,2,0)</f>
        <v>#N/A</v>
      </c>
      <c r="Y2889" s="31" t="e">
        <f t="shared" si="231"/>
        <v>#N/A</v>
      </c>
      <c r="Z2889" t="e">
        <f t="shared" si="232"/>
        <v>#N/A</v>
      </c>
    </row>
    <row r="2890" spans="14:26" hidden="1">
      <c r="N2890" s="2" t="e">
        <f>VLOOKUP($J2890,'Material category'!B:D,2,0)</f>
        <v>#N/A</v>
      </c>
      <c r="O2890" s="123" t="e">
        <f>VLOOKUP(E2890,'Billing Type Category'!A:C,3,0)*$L2890</f>
        <v>#N/A</v>
      </c>
      <c r="P2890" s="123" t="e">
        <f>VLOOKUP($J2890,'Material category'!B:F,5,FALSE)*O2890</f>
        <v>#N/A</v>
      </c>
      <c r="Q2890" s="123" t="e">
        <f t="shared" si="228"/>
        <v>#N/A</v>
      </c>
      <c r="R2890" s="6" t="e">
        <f>VLOOKUP(E2890,'Billing Type Category'!A:C,3,0)*M2890</f>
        <v>#N/A</v>
      </c>
      <c r="S2890" s="6" t="e">
        <f>VLOOKUP($J2890,'Material category'!B:F,4,FALSE)*O2890</f>
        <v>#N/A</v>
      </c>
      <c r="T2890" s="6" t="e">
        <f t="shared" si="229"/>
        <v>#N/A</v>
      </c>
      <c r="U2890" s="6" t="e">
        <f t="shared" si="230"/>
        <v>#N/A</v>
      </c>
      <c r="V2890" s="2" t="e">
        <f>VLOOKUP($J2890,'Material category'!B:D,3,0)</f>
        <v>#N/A</v>
      </c>
      <c r="W2890" s="2" t="e">
        <f>VLOOKUP(G2890,'Cust Category'!A:C,3,0)</f>
        <v>#N/A</v>
      </c>
      <c r="X2890" s="2" t="e">
        <f>VLOOKUP(G2890,'Cust Category'!A:C,2,0)</f>
        <v>#N/A</v>
      </c>
      <c r="Y2890" s="31" t="e">
        <f t="shared" si="231"/>
        <v>#N/A</v>
      </c>
      <c r="Z2890" t="e">
        <f t="shared" si="232"/>
        <v>#N/A</v>
      </c>
    </row>
    <row r="2891" spans="14:26" hidden="1">
      <c r="N2891" s="2" t="e">
        <f>VLOOKUP($J2891,'Material category'!B:D,2,0)</f>
        <v>#N/A</v>
      </c>
      <c r="O2891" s="123" t="e">
        <f>VLOOKUP(E2891,'Billing Type Category'!A:C,3,0)*$L2891</f>
        <v>#N/A</v>
      </c>
      <c r="P2891" s="123" t="e">
        <f>VLOOKUP($J2891,'Material category'!B:F,5,FALSE)*O2891</f>
        <v>#N/A</v>
      </c>
      <c r="Q2891" s="123" t="e">
        <f t="shared" si="228"/>
        <v>#N/A</v>
      </c>
      <c r="R2891" s="6" t="e">
        <f>VLOOKUP(E2891,'Billing Type Category'!A:C,3,0)*M2891</f>
        <v>#N/A</v>
      </c>
      <c r="S2891" s="6" t="e">
        <f>VLOOKUP($J2891,'Material category'!B:F,4,FALSE)*O2891</f>
        <v>#N/A</v>
      </c>
      <c r="T2891" s="6" t="e">
        <f t="shared" si="229"/>
        <v>#N/A</v>
      </c>
      <c r="U2891" s="6" t="e">
        <f t="shared" si="230"/>
        <v>#N/A</v>
      </c>
      <c r="V2891" s="2" t="e">
        <f>VLOOKUP($J2891,'Material category'!B:D,3,0)</f>
        <v>#N/A</v>
      </c>
      <c r="W2891" s="2" t="e">
        <f>VLOOKUP(G2891,'Cust Category'!A:C,3,0)</f>
        <v>#N/A</v>
      </c>
      <c r="X2891" s="2" t="e">
        <f>VLOOKUP(G2891,'Cust Category'!A:C,2,0)</f>
        <v>#N/A</v>
      </c>
      <c r="Y2891" s="31" t="e">
        <f t="shared" si="231"/>
        <v>#N/A</v>
      </c>
      <c r="Z2891" t="e">
        <f t="shared" si="232"/>
        <v>#N/A</v>
      </c>
    </row>
    <row r="2892" spans="14:26" hidden="1">
      <c r="N2892" s="2" t="e">
        <f>VLOOKUP($J2892,'Material category'!B:D,2,0)</f>
        <v>#N/A</v>
      </c>
      <c r="O2892" s="123" t="e">
        <f>VLOOKUP(E2892,'Billing Type Category'!A:C,3,0)*$L2892</f>
        <v>#N/A</v>
      </c>
      <c r="P2892" s="123" t="e">
        <f>VLOOKUP($J2892,'Material category'!B:F,5,FALSE)*O2892</f>
        <v>#N/A</v>
      </c>
      <c r="Q2892" s="123" t="e">
        <f t="shared" si="228"/>
        <v>#N/A</v>
      </c>
      <c r="R2892" s="6" t="e">
        <f>VLOOKUP(E2892,'Billing Type Category'!A:C,3,0)*M2892</f>
        <v>#N/A</v>
      </c>
      <c r="S2892" s="6" t="e">
        <f>VLOOKUP($J2892,'Material category'!B:F,4,FALSE)*O2892</f>
        <v>#N/A</v>
      </c>
      <c r="T2892" s="6" t="e">
        <f t="shared" si="229"/>
        <v>#N/A</v>
      </c>
      <c r="U2892" s="6" t="e">
        <f t="shared" si="230"/>
        <v>#N/A</v>
      </c>
      <c r="V2892" s="2" t="e">
        <f>VLOOKUP($J2892,'Material category'!B:D,3,0)</f>
        <v>#N/A</v>
      </c>
      <c r="W2892" s="2" t="e">
        <f>VLOOKUP(G2892,'Cust Category'!A:C,3,0)</f>
        <v>#N/A</v>
      </c>
      <c r="X2892" s="2" t="e">
        <f>VLOOKUP(G2892,'Cust Category'!A:C,2,0)</f>
        <v>#N/A</v>
      </c>
      <c r="Y2892" s="31" t="e">
        <f t="shared" si="231"/>
        <v>#N/A</v>
      </c>
      <c r="Z2892" t="e">
        <f t="shared" si="232"/>
        <v>#N/A</v>
      </c>
    </row>
    <row r="2893" spans="14:26" hidden="1">
      <c r="N2893" s="2" t="e">
        <f>VLOOKUP($J2893,'Material category'!B:D,2,0)</f>
        <v>#N/A</v>
      </c>
      <c r="O2893" s="123" t="e">
        <f>VLOOKUP(E2893,'Billing Type Category'!A:C,3,0)*$L2893</f>
        <v>#N/A</v>
      </c>
      <c r="P2893" s="123" t="e">
        <f>VLOOKUP($J2893,'Material category'!B:F,5,FALSE)*O2893</f>
        <v>#N/A</v>
      </c>
      <c r="Q2893" s="123" t="e">
        <f t="shared" si="228"/>
        <v>#N/A</v>
      </c>
      <c r="R2893" s="6" t="e">
        <f>VLOOKUP(E2893,'Billing Type Category'!A:C,3,0)*M2893</f>
        <v>#N/A</v>
      </c>
      <c r="S2893" s="6" t="e">
        <f>VLOOKUP($J2893,'Material category'!B:F,4,FALSE)*O2893</f>
        <v>#N/A</v>
      </c>
      <c r="T2893" s="6" t="e">
        <f t="shared" si="229"/>
        <v>#N/A</v>
      </c>
      <c r="U2893" s="6" t="e">
        <f t="shared" si="230"/>
        <v>#N/A</v>
      </c>
      <c r="V2893" s="2" t="e">
        <f>VLOOKUP($J2893,'Material category'!B:D,3,0)</f>
        <v>#N/A</v>
      </c>
      <c r="W2893" s="2" t="e">
        <f>VLOOKUP(G2893,'Cust Category'!A:C,3,0)</f>
        <v>#N/A</v>
      </c>
      <c r="X2893" s="2" t="e">
        <f>VLOOKUP(G2893,'Cust Category'!A:C,2,0)</f>
        <v>#N/A</v>
      </c>
      <c r="Y2893" s="31" t="e">
        <f t="shared" si="231"/>
        <v>#N/A</v>
      </c>
      <c r="Z2893" t="e">
        <f t="shared" si="232"/>
        <v>#N/A</v>
      </c>
    </row>
    <row r="2894" spans="14:26" hidden="1">
      <c r="N2894" s="2" t="e">
        <f>VLOOKUP($J2894,'Material category'!B:D,2,0)</f>
        <v>#N/A</v>
      </c>
      <c r="O2894" s="123" t="e">
        <f>VLOOKUP(E2894,'Billing Type Category'!A:C,3,0)*$L2894</f>
        <v>#N/A</v>
      </c>
      <c r="P2894" s="123" t="e">
        <f>VLOOKUP($J2894,'Material category'!B:F,5,FALSE)*O2894</f>
        <v>#N/A</v>
      </c>
      <c r="Q2894" s="123" t="e">
        <f t="shared" si="228"/>
        <v>#N/A</v>
      </c>
      <c r="R2894" s="6" t="e">
        <f>VLOOKUP(E2894,'Billing Type Category'!A:C,3,0)*M2894</f>
        <v>#N/A</v>
      </c>
      <c r="S2894" s="6" t="e">
        <f>VLOOKUP($J2894,'Material category'!B:F,4,FALSE)*O2894</f>
        <v>#N/A</v>
      </c>
      <c r="T2894" s="6" t="e">
        <f t="shared" si="229"/>
        <v>#N/A</v>
      </c>
      <c r="U2894" s="6" t="e">
        <f t="shared" si="230"/>
        <v>#N/A</v>
      </c>
      <c r="V2894" s="2" t="e">
        <f>VLOOKUP($J2894,'Material category'!B:D,3,0)</f>
        <v>#N/A</v>
      </c>
      <c r="W2894" s="2" t="e">
        <f>VLOOKUP(G2894,'Cust Category'!A:C,3,0)</f>
        <v>#N/A</v>
      </c>
      <c r="X2894" s="2" t="e">
        <f>VLOOKUP(G2894,'Cust Category'!A:C,2,0)</f>
        <v>#N/A</v>
      </c>
      <c r="Y2894" s="31" t="e">
        <f t="shared" si="231"/>
        <v>#N/A</v>
      </c>
      <c r="Z2894" t="e">
        <f t="shared" si="232"/>
        <v>#N/A</v>
      </c>
    </row>
    <row r="2895" spans="14:26" hidden="1">
      <c r="N2895" s="2" t="e">
        <f>VLOOKUP($J2895,'Material category'!B:D,2,0)</f>
        <v>#N/A</v>
      </c>
      <c r="O2895" s="123" t="e">
        <f>VLOOKUP(E2895,'Billing Type Category'!A:C,3,0)*$L2895</f>
        <v>#N/A</v>
      </c>
      <c r="P2895" s="123" t="e">
        <f>VLOOKUP($J2895,'Material category'!B:F,5,FALSE)*O2895</f>
        <v>#N/A</v>
      </c>
      <c r="Q2895" s="123" t="e">
        <f t="shared" si="228"/>
        <v>#N/A</v>
      </c>
      <c r="R2895" s="6" t="e">
        <f>VLOOKUP(E2895,'Billing Type Category'!A:C,3,0)*M2895</f>
        <v>#N/A</v>
      </c>
      <c r="S2895" s="6" t="e">
        <f>VLOOKUP($J2895,'Material category'!B:F,4,FALSE)*O2895</f>
        <v>#N/A</v>
      </c>
      <c r="T2895" s="6" t="e">
        <f t="shared" si="229"/>
        <v>#N/A</v>
      </c>
      <c r="U2895" s="6" t="e">
        <f t="shared" si="230"/>
        <v>#N/A</v>
      </c>
      <c r="V2895" s="2" t="e">
        <f>VLOOKUP($J2895,'Material category'!B:D,3,0)</f>
        <v>#N/A</v>
      </c>
      <c r="W2895" s="2" t="e">
        <f>VLOOKUP(G2895,'Cust Category'!A:C,3,0)</f>
        <v>#N/A</v>
      </c>
      <c r="X2895" s="2" t="e">
        <f>VLOOKUP(G2895,'Cust Category'!A:C,2,0)</f>
        <v>#N/A</v>
      </c>
      <c r="Y2895" s="31" t="e">
        <f t="shared" si="231"/>
        <v>#N/A</v>
      </c>
      <c r="Z2895" t="e">
        <f t="shared" si="232"/>
        <v>#N/A</v>
      </c>
    </row>
    <row r="2896" spans="14:26" hidden="1">
      <c r="N2896" s="2" t="e">
        <f>VLOOKUP($J2896,'Material category'!B:D,2,0)</f>
        <v>#N/A</v>
      </c>
      <c r="O2896" s="123" t="e">
        <f>VLOOKUP(E2896,'Billing Type Category'!A:C,3,0)*$L2896</f>
        <v>#N/A</v>
      </c>
      <c r="P2896" s="123" t="e">
        <f>VLOOKUP($J2896,'Material category'!B:F,5,FALSE)*O2896</f>
        <v>#N/A</v>
      </c>
      <c r="Q2896" s="123" t="e">
        <f t="shared" si="228"/>
        <v>#N/A</v>
      </c>
      <c r="R2896" s="6" t="e">
        <f>VLOOKUP(E2896,'Billing Type Category'!A:C,3,0)*M2896</f>
        <v>#N/A</v>
      </c>
      <c r="S2896" s="6" t="e">
        <f>VLOOKUP($J2896,'Material category'!B:F,4,FALSE)*O2896</f>
        <v>#N/A</v>
      </c>
      <c r="T2896" s="6" t="e">
        <f t="shared" si="229"/>
        <v>#N/A</v>
      </c>
      <c r="U2896" s="6" t="e">
        <f t="shared" si="230"/>
        <v>#N/A</v>
      </c>
      <c r="V2896" s="2" t="e">
        <f>VLOOKUP($J2896,'Material category'!B:D,3,0)</f>
        <v>#N/A</v>
      </c>
      <c r="W2896" s="2" t="e">
        <f>VLOOKUP(G2896,'Cust Category'!A:C,3,0)</f>
        <v>#N/A</v>
      </c>
      <c r="X2896" s="2" t="e">
        <f>VLOOKUP(G2896,'Cust Category'!A:C,2,0)</f>
        <v>#N/A</v>
      </c>
      <c r="Y2896" s="31" t="e">
        <f t="shared" si="231"/>
        <v>#N/A</v>
      </c>
      <c r="Z2896" t="e">
        <f t="shared" si="232"/>
        <v>#N/A</v>
      </c>
    </row>
    <row r="2897" spans="14:26" hidden="1">
      <c r="N2897" s="2" t="e">
        <f>VLOOKUP($J2897,'Material category'!B:D,2,0)</f>
        <v>#N/A</v>
      </c>
      <c r="O2897" s="123" t="e">
        <f>VLOOKUP(E2897,'Billing Type Category'!A:C,3,0)*$L2897</f>
        <v>#N/A</v>
      </c>
      <c r="P2897" s="123" t="e">
        <f>VLOOKUP($J2897,'Material category'!B:F,5,FALSE)*O2897</f>
        <v>#N/A</v>
      </c>
      <c r="Q2897" s="123" t="e">
        <f t="shared" si="228"/>
        <v>#N/A</v>
      </c>
      <c r="R2897" s="6" t="e">
        <f>VLOOKUP(E2897,'Billing Type Category'!A:C,3,0)*M2897</f>
        <v>#N/A</v>
      </c>
      <c r="S2897" s="6" t="e">
        <f>VLOOKUP($J2897,'Material category'!B:F,4,FALSE)*O2897</f>
        <v>#N/A</v>
      </c>
      <c r="T2897" s="6" t="e">
        <f t="shared" si="229"/>
        <v>#N/A</v>
      </c>
      <c r="U2897" s="6" t="e">
        <f t="shared" si="230"/>
        <v>#N/A</v>
      </c>
      <c r="V2897" s="2" t="e">
        <f>VLOOKUP($J2897,'Material category'!B:D,3,0)</f>
        <v>#N/A</v>
      </c>
      <c r="W2897" s="2" t="e">
        <f>VLOOKUP(G2897,'Cust Category'!A:C,3,0)</f>
        <v>#N/A</v>
      </c>
      <c r="X2897" s="2" t="e">
        <f>VLOOKUP(G2897,'Cust Category'!A:C,2,0)</f>
        <v>#N/A</v>
      </c>
      <c r="Y2897" s="31" t="e">
        <f t="shared" si="231"/>
        <v>#N/A</v>
      </c>
      <c r="Z2897" t="e">
        <f t="shared" si="232"/>
        <v>#N/A</v>
      </c>
    </row>
    <row r="2898" spans="14:26" hidden="1">
      <c r="N2898" s="2" t="e">
        <f>VLOOKUP($J2898,'Material category'!B:D,2,0)</f>
        <v>#N/A</v>
      </c>
      <c r="O2898" s="123" t="e">
        <f>VLOOKUP(E2898,'Billing Type Category'!A:C,3,0)*$L2898</f>
        <v>#N/A</v>
      </c>
      <c r="P2898" s="123" t="e">
        <f>VLOOKUP($J2898,'Material category'!B:F,5,FALSE)*O2898</f>
        <v>#N/A</v>
      </c>
      <c r="Q2898" s="123" t="e">
        <f t="shared" si="228"/>
        <v>#N/A</v>
      </c>
      <c r="R2898" s="6" t="e">
        <f>VLOOKUP(E2898,'Billing Type Category'!A:C,3,0)*M2898</f>
        <v>#N/A</v>
      </c>
      <c r="S2898" s="6" t="e">
        <f>VLOOKUP($J2898,'Material category'!B:F,4,FALSE)*O2898</f>
        <v>#N/A</v>
      </c>
      <c r="T2898" s="6" t="e">
        <f t="shared" si="229"/>
        <v>#N/A</v>
      </c>
      <c r="U2898" s="6" t="e">
        <f t="shared" si="230"/>
        <v>#N/A</v>
      </c>
      <c r="V2898" s="2" t="e">
        <f>VLOOKUP($J2898,'Material category'!B:D,3,0)</f>
        <v>#N/A</v>
      </c>
      <c r="W2898" s="2" t="e">
        <f>VLOOKUP(G2898,'Cust Category'!A:C,3,0)</f>
        <v>#N/A</v>
      </c>
      <c r="X2898" s="2" t="e">
        <f>VLOOKUP(G2898,'Cust Category'!A:C,2,0)</f>
        <v>#N/A</v>
      </c>
      <c r="Y2898" s="31" t="e">
        <f t="shared" si="231"/>
        <v>#N/A</v>
      </c>
      <c r="Z2898" t="e">
        <f t="shared" si="232"/>
        <v>#N/A</v>
      </c>
    </row>
    <row r="2899" spans="14:26" hidden="1">
      <c r="N2899" s="2" t="e">
        <f>VLOOKUP($J2899,'Material category'!B:D,2,0)</f>
        <v>#N/A</v>
      </c>
      <c r="O2899" s="123" t="e">
        <f>VLOOKUP(E2899,'Billing Type Category'!A:C,3,0)*$L2899</f>
        <v>#N/A</v>
      </c>
      <c r="P2899" s="123" t="e">
        <f>VLOOKUP($J2899,'Material category'!B:F,5,FALSE)*O2899</f>
        <v>#N/A</v>
      </c>
      <c r="Q2899" s="123" t="e">
        <f t="shared" si="228"/>
        <v>#N/A</v>
      </c>
      <c r="R2899" s="6" t="e">
        <f>VLOOKUP(E2899,'Billing Type Category'!A:C,3,0)*M2899</f>
        <v>#N/A</v>
      </c>
      <c r="S2899" s="6" t="e">
        <f>VLOOKUP($J2899,'Material category'!B:F,4,FALSE)*O2899</f>
        <v>#N/A</v>
      </c>
      <c r="T2899" s="6" t="e">
        <f t="shared" si="229"/>
        <v>#N/A</v>
      </c>
      <c r="U2899" s="6" t="e">
        <f t="shared" si="230"/>
        <v>#N/A</v>
      </c>
      <c r="V2899" s="2" t="e">
        <f>VLOOKUP($J2899,'Material category'!B:D,3,0)</f>
        <v>#N/A</v>
      </c>
      <c r="W2899" s="2" t="e">
        <f>VLOOKUP(G2899,'Cust Category'!A:C,3,0)</f>
        <v>#N/A</v>
      </c>
      <c r="X2899" s="2" t="e">
        <f>VLOOKUP(G2899,'Cust Category'!A:C,2,0)</f>
        <v>#N/A</v>
      </c>
      <c r="Y2899" s="31" t="e">
        <f t="shared" si="231"/>
        <v>#N/A</v>
      </c>
      <c r="Z2899" t="e">
        <f t="shared" si="232"/>
        <v>#N/A</v>
      </c>
    </row>
    <row r="2900" spans="14:26" hidden="1">
      <c r="N2900" s="2" t="e">
        <f>VLOOKUP($J2900,'Material category'!B:D,2,0)</f>
        <v>#N/A</v>
      </c>
      <c r="O2900" s="123" t="e">
        <f>VLOOKUP(E2900,'Billing Type Category'!A:C,3,0)*$L2900</f>
        <v>#N/A</v>
      </c>
      <c r="P2900" s="123" t="e">
        <f>VLOOKUP($J2900,'Material category'!B:F,5,FALSE)*O2900</f>
        <v>#N/A</v>
      </c>
      <c r="Q2900" s="123" t="e">
        <f t="shared" si="228"/>
        <v>#N/A</v>
      </c>
      <c r="R2900" s="6" t="e">
        <f>VLOOKUP(E2900,'Billing Type Category'!A:C,3,0)*M2900</f>
        <v>#N/A</v>
      </c>
      <c r="S2900" s="6" t="e">
        <f>VLOOKUP($J2900,'Material category'!B:F,4,FALSE)*O2900</f>
        <v>#N/A</v>
      </c>
      <c r="T2900" s="6" t="e">
        <f t="shared" si="229"/>
        <v>#N/A</v>
      </c>
      <c r="U2900" s="6" t="e">
        <f t="shared" si="230"/>
        <v>#N/A</v>
      </c>
      <c r="V2900" s="2" t="e">
        <f>VLOOKUP($J2900,'Material category'!B:D,3,0)</f>
        <v>#N/A</v>
      </c>
      <c r="W2900" s="2" t="e">
        <f>VLOOKUP(G2900,'Cust Category'!A:C,3,0)</f>
        <v>#N/A</v>
      </c>
      <c r="X2900" s="2" t="e">
        <f>VLOOKUP(G2900,'Cust Category'!A:C,2,0)</f>
        <v>#N/A</v>
      </c>
      <c r="Y2900" s="31" t="e">
        <f t="shared" si="231"/>
        <v>#N/A</v>
      </c>
      <c r="Z2900" t="e">
        <f t="shared" si="232"/>
        <v>#N/A</v>
      </c>
    </row>
    <row r="2901" spans="14:26" hidden="1">
      <c r="N2901" s="2" t="e">
        <f>VLOOKUP($J2901,'Material category'!B:D,2,0)</f>
        <v>#N/A</v>
      </c>
      <c r="O2901" s="123" t="e">
        <f>VLOOKUP(E2901,'Billing Type Category'!A:C,3,0)*$L2901</f>
        <v>#N/A</v>
      </c>
      <c r="P2901" s="123" t="e">
        <f>VLOOKUP($J2901,'Material category'!B:F,5,FALSE)*O2901</f>
        <v>#N/A</v>
      </c>
      <c r="Q2901" s="123" t="e">
        <f t="shared" si="228"/>
        <v>#N/A</v>
      </c>
      <c r="R2901" s="6" t="e">
        <f>VLOOKUP(E2901,'Billing Type Category'!A:C,3,0)*M2901</f>
        <v>#N/A</v>
      </c>
      <c r="S2901" s="6" t="e">
        <f>VLOOKUP($J2901,'Material category'!B:F,4,FALSE)*O2901</f>
        <v>#N/A</v>
      </c>
      <c r="T2901" s="6" t="e">
        <f t="shared" si="229"/>
        <v>#N/A</v>
      </c>
      <c r="U2901" s="6" t="e">
        <f t="shared" si="230"/>
        <v>#N/A</v>
      </c>
      <c r="V2901" s="2" t="e">
        <f>VLOOKUP($J2901,'Material category'!B:D,3,0)</f>
        <v>#N/A</v>
      </c>
      <c r="W2901" s="2" t="e">
        <f>VLOOKUP(G2901,'Cust Category'!A:C,3,0)</f>
        <v>#N/A</v>
      </c>
      <c r="X2901" s="2" t="e">
        <f>VLOOKUP(G2901,'Cust Category'!A:C,2,0)</f>
        <v>#N/A</v>
      </c>
      <c r="Y2901" s="31" t="e">
        <f t="shared" si="231"/>
        <v>#N/A</v>
      </c>
      <c r="Z2901" t="e">
        <f t="shared" si="232"/>
        <v>#N/A</v>
      </c>
    </row>
    <row r="2902" spans="14:26" hidden="1">
      <c r="N2902" s="2" t="e">
        <f>VLOOKUP($J2902,'Material category'!B:D,2,0)</f>
        <v>#N/A</v>
      </c>
      <c r="O2902" s="123" t="e">
        <f>VLOOKUP(E2902,'Billing Type Category'!A:C,3,0)*$L2902</f>
        <v>#N/A</v>
      </c>
      <c r="P2902" s="123" t="e">
        <f>VLOOKUP($J2902,'Material category'!B:F,5,FALSE)*O2902</f>
        <v>#N/A</v>
      </c>
      <c r="Q2902" s="123" t="e">
        <f t="shared" si="228"/>
        <v>#N/A</v>
      </c>
      <c r="R2902" s="6" t="e">
        <f>VLOOKUP(E2902,'Billing Type Category'!A:C,3,0)*M2902</f>
        <v>#N/A</v>
      </c>
      <c r="S2902" s="6" t="e">
        <f>VLOOKUP($J2902,'Material category'!B:F,4,FALSE)*O2902</f>
        <v>#N/A</v>
      </c>
      <c r="T2902" s="6" t="e">
        <f t="shared" si="229"/>
        <v>#N/A</v>
      </c>
      <c r="U2902" s="6" t="e">
        <f t="shared" si="230"/>
        <v>#N/A</v>
      </c>
      <c r="V2902" s="2" t="e">
        <f>VLOOKUP($J2902,'Material category'!B:D,3,0)</f>
        <v>#N/A</v>
      </c>
      <c r="W2902" s="2" t="e">
        <f>VLOOKUP(G2902,'Cust Category'!A:C,3,0)</f>
        <v>#N/A</v>
      </c>
      <c r="X2902" s="2" t="e">
        <f>VLOOKUP(G2902,'Cust Category'!A:C,2,0)</f>
        <v>#N/A</v>
      </c>
      <c r="Y2902" s="31" t="e">
        <f t="shared" si="231"/>
        <v>#N/A</v>
      </c>
      <c r="Z2902" t="e">
        <f t="shared" si="232"/>
        <v>#N/A</v>
      </c>
    </row>
    <row r="2903" spans="14:26" hidden="1">
      <c r="N2903" s="2" t="e">
        <f>VLOOKUP($J2903,'Material category'!B:D,2,0)</f>
        <v>#N/A</v>
      </c>
      <c r="O2903" s="123" t="e">
        <f>VLOOKUP(E2903,'Billing Type Category'!A:C,3,0)*$L2903</f>
        <v>#N/A</v>
      </c>
      <c r="P2903" s="123" t="e">
        <f>VLOOKUP($J2903,'Material category'!B:F,5,FALSE)*O2903</f>
        <v>#N/A</v>
      </c>
      <c r="Q2903" s="123" t="e">
        <f t="shared" ref="Q2903:Q2966" si="233">P2903-R2903</f>
        <v>#N/A</v>
      </c>
      <c r="R2903" s="6" t="e">
        <f>VLOOKUP(E2903,'Billing Type Category'!A:C,3,0)*M2903</f>
        <v>#N/A</v>
      </c>
      <c r="S2903" s="6" t="e">
        <f>VLOOKUP($J2903,'Material category'!B:F,4,FALSE)*O2903</f>
        <v>#N/A</v>
      </c>
      <c r="T2903" s="6" t="e">
        <f t="shared" ref="T2903:T2966" si="234">S2903*7/107</f>
        <v>#N/A</v>
      </c>
      <c r="U2903" s="6" t="e">
        <f t="shared" ref="U2903:U2966" si="235">R2903+T2903</f>
        <v>#N/A</v>
      </c>
      <c r="V2903" s="2" t="e">
        <f>VLOOKUP($J2903,'Material category'!B:D,3,0)</f>
        <v>#N/A</v>
      </c>
      <c r="W2903" s="2" t="e">
        <f>VLOOKUP(G2903,'Cust Category'!A:C,3,0)</f>
        <v>#N/A</v>
      </c>
      <c r="X2903" s="2" t="e">
        <f>VLOOKUP(G2903,'Cust Category'!A:C,2,0)</f>
        <v>#N/A</v>
      </c>
      <c r="Y2903" s="31" t="e">
        <f t="shared" ref="Y2903:Y2966" si="236">P2903/O2903</f>
        <v>#N/A</v>
      </c>
      <c r="Z2903" t="e">
        <f t="shared" ref="Z2903:Z2966" si="237">S2903/O2903</f>
        <v>#N/A</v>
      </c>
    </row>
    <row r="2904" spans="14:26" hidden="1">
      <c r="N2904" s="2" t="e">
        <f>VLOOKUP($J2904,'Material category'!B:D,2,0)</f>
        <v>#N/A</v>
      </c>
      <c r="O2904" s="123" t="e">
        <f>VLOOKUP(E2904,'Billing Type Category'!A:C,3,0)*$L2904</f>
        <v>#N/A</v>
      </c>
      <c r="P2904" s="123" t="e">
        <f>VLOOKUP($J2904,'Material category'!B:F,5,FALSE)*O2904</f>
        <v>#N/A</v>
      </c>
      <c r="Q2904" s="123" t="e">
        <f t="shared" si="233"/>
        <v>#N/A</v>
      </c>
      <c r="R2904" s="6" t="e">
        <f>VLOOKUP(E2904,'Billing Type Category'!A:C,3,0)*M2904</f>
        <v>#N/A</v>
      </c>
      <c r="S2904" s="6" t="e">
        <f>VLOOKUP($J2904,'Material category'!B:F,4,FALSE)*O2904</f>
        <v>#N/A</v>
      </c>
      <c r="T2904" s="6" t="e">
        <f t="shared" si="234"/>
        <v>#N/A</v>
      </c>
      <c r="U2904" s="6" t="e">
        <f t="shared" si="235"/>
        <v>#N/A</v>
      </c>
      <c r="V2904" s="2" t="e">
        <f>VLOOKUP($J2904,'Material category'!B:D,3,0)</f>
        <v>#N/A</v>
      </c>
      <c r="W2904" s="2" t="e">
        <f>VLOOKUP(G2904,'Cust Category'!A:C,3,0)</f>
        <v>#N/A</v>
      </c>
      <c r="X2904" s="2" t="e">
        <f>VLOOKUP(G2904,'Cust Category'!A:C,2,0)</f>
        <v>#N/A</v>
      </c>
      <c r="Y2904" s="31" t="e">
        <f t="shared" si="236"/>
        <v>#N/A</v>
      </c>
      <c r="Z2904" t="e">
        <f t="shared" si="237"/>
        <v>#N/A</v>
      </c>
    </row>
    <row r="2905" spans="14:26" hidden="1">
      <c r="N2905" s="2" t="e">
        <f>VLOOKUP($J2905,'Material category'!B:D,2,0)</f>
        <v>#N/A</v>
      </c>
      <c r="O2905" s="123" t="e">
        <f>VLOOKUP(E2905,'Billing Type Category'!A:C,3,0)*$L2905</f>
        <v>#N/A</v>
      </c>
      <c r="P2905" s="123" t="e">
        <f>VLOOKUP($J2905,'Material category'!B:F,5,FALSE)*O2905</f>
        <v>#N/A</v>
      </c>
      <c r="Q2905" s="123" t="e">
        <f t="shared" si="233"/>
        <v>#N/A</v>
      </c>
      <c r="R2905" s="6" t="e">
        <f>VLOOKUP(E2905,'Billing Type Category'!A:C,3,0)*M2905</f>
        <v>#N/A</v>
      </c>
      <c r="S2905" s="6" t="e">
        <f>VLOOKUP($J2905,'Material category'!B:F,4,FALSE)*O2905</f>
        <v>#N/A</v>
      </c>
      <c r="T2905" s="6" t="e">
        <f t="shared" si="234"/>
        <v>#N/A</v>
      </c>
      <c r="U2905" s="6" t="e">
        <f t="shared" si="235"/>
        <v>#N/A</v>
      </c>
      <c r="V2905" s="2" t="e">
        <f>VLOOKUP($J2905,'Material category'!B:D,3,0)</f>
        <v>#N/A</v>
      </c>
      <c r="W2905" s="2" t="e">
        <f>VLOOKUP(G2905,'Cust Category'!A:C,3,0)</f>
        <v>#N/A</v>
      </c>
      <c r="X2905" s="2" t="e">
        <f>VLOOKUP(G2905,'Cust Category'!A:C,2,0)</f>
        <v>#N/A</v>
      </c>
      <c r="Y2905" s="31" t="e">
        <f t="shared" si="236"/>
        <v>#N/A</v>
      </c>
      <c r="Z2905" t="e">
        <f t="shared" si="237"/>
        <v>#N/A</v>
      </c>
    </row>
    <row r="2906" spans="14:26" hidden="1">
      <c r="N2906" s="2" t="e">
        <f>VLOOKUP($J2906,'Material category'!B:D,2,0)</f>
        <v>#N/A</v>
      </c>
      <c r="O2906" s="123" t="e">
        <f>VLOOKUP(E2906,'Billing Type Category'!A:C,3,0)*$L2906</f>
        <v>#N/A</v>
      </c>
      <c r="P2906" s="123" t="e">
        <f>VLOOKUP($J2906,'Material category'!B:F,5,FALSE)*O2906</f>
        <v>#N/A</v>
      </c>
      <c r="Q2906" s="123" t="e">
        <f t="shared" si="233"/>
        <v>#N/A</v>
      </c>
      <c r="R2906" s="6" t="e">
        <f>VLOOKUP(E2906,'Billing Type Category'!A:C,3,0)*M2906</f>
        <v>#N/A</v>
      </c>
      <c r="S2906" s="6" t="e">
        <f>VLOOKUP($J2906,'Material category'!B:F,4,FALSE)*O2906</f>
        <v>#N/A</v>
      </c>
      <c r="T2906" s="6" t="e">
        <f t="shared" si="234"/>
        <v>#N/A</v>
      </c>
      <c r="U2906" s="6" t="e">
        <f t="shared" si="235"/>
        <v>#N/A</v>
      </c>
      <c r="V2906" s="2" t="e">
        <f>VLOOKUP($J2906,'Material category'!B:D,3,0)</f>
        <v>#N/A</v>
      </c>
      <c r="W2906" s="2" t="e">
        <f>VLOOKUP(G2906,'Cust Category'!A:C,3,0)</f>
        <v>#N/A</v>
      </c>
      <c r="X2906" s="2" t="e">
        <f>VLOOKUP(G2906,'Cust Category'!A:C,2,0)</f>
        <v>#N/A</v>
      </c>
      <c r="Y2906" s="31" t="e">
        <f t="shared" si="236"/>
        <v>#N/A</v>
      </c>
      <c r="Z2906" t="e">
        <f t="shared" si="237"/>
        <v>#N/A</v>
      </c>
    </row>
    <row r="2907" spans="14:26" hidden="1">
      <c r="N2907" s="2" t="e">
        <f>VLOOKUP($J2907,'Material category'!B:D,2,0)</f>
        <v>#N/A</v>
      </c>
      <c r="O2907" s="123" t="e">
        <f>VLOOKUP(E2907,'Billing Type Category'!A:C,3,0)*$L2907</f>
        <v>#N/A</v>
      </c>
      <c r="P2907" s="123" t="e">
        <f>VLOOKUP($J2907,'Material category'!B:F,5,FALSE)*O2907</f>
        <v>#N/A</v>
      </c>
      <c r="Q2907" s="123" t="e">
        <f t="shared" si="233"/>
        <v>#N/A</v>
      </c>
      <c r="R2907" s="6" t="e">
        <f>VLOOKUP(E2907,'Billing Type Category'!A:C,3,0)*M2907</f>
        <v>#N/A</v>
      </c>
      <c r="S2907" s="6" t="e">
        <f>VLOOKUP($J2907,'Material category'!B:F,4,FALSE)*O2907</f>
        <v>#N/A</v>
      </c>
      <c r="T2907" s="6" t="e">
        <f t="shared" si="234"/>
        <v>#N/A</v>
      </c>
      <c r="U2907" s="6" t="e">
        <f t="shared" si="235"/>
        <v>#N/A</v>
      </c>
      <c r="V2907" s="2" t="e">
        <f>VLOOKUP($J2907,'Material category'!B:D,3,0)</f>
        <v>#N/A</v>
      </c>
      <c r="W2907" s="2" t="e">
        <f>VLOOKUP(G2907,'Cust Category'!A:C,3,0)</f>
        <v>#N/A</v>
      </c>
      <c r="X2907" s="2" t="e">
        <f>VLOOKUP(G2907,'Cust Category'!A:C,2,0)</f>
        <v>#N/A</v>
      </c>
      <c r="Y2907" s="31" t="e">
        <f t="shared" si="236"/>
        <v>#N/A</v>
      </c>
      <c r="Z2907" t="e">
        <f t="shared" si="237"/>
        <v>#N/A</v>
      </c>
    </row>
    <row r="2908" spans="14:26" hidden="1">
      <c r="N2908" s="2" t="e">
        <f>VLOOKUP($J2908,'Material category'!B:D,2,0)</f>
        <v>#N/A</v>
      </c>
      <c r="O2908" s="123" t="e">
        <f>VLOOKUP(E2908,'Billing Type Category'!A:C,3,0)*$L2908</f>
        <v>#N/A</v>
      </c>
      <c r="P2908" s="123" t="e">
        <f>VLOOKUP($J2908,'Material category'!B:F,5,FALSE)*O2908</f>
        <v>#N/A</v>
      </c>
      <c r="Q2908" s="123" t="e">
        <f t="shared" si="233"/>
        <v>#N/A</v>
      </c>
      <c r="R2908" s="6" t="e">
        <f>VLOOKUP(E2908,'Billing Type Category'!A:C,3,0)*M2908</f>
        <v>#N/A</v>
      </c>
      <c r="S2908" s="6" t="e">
        <f>VLOOKUP($J2908,'Material category'!B:F,4,FALSE)*O2908</f>
        <v>#N/A</v>
      </c>
      <c r="T2908" s="6" t="e">
        <f t="shared" si="234"/>
        <v>#N/A</v>
      </c>
      <c r="U2908" s="6" t="e">
        <f t="shared" si="235"/>
        <v>#N/A</v>
      </c>
      <c r="V2908" s="2" t="e">
        <f>VLOOKUP($J2908,'Material category'!B:D,3,0)</f>
        <v>#N/A</v>
      </c>
      <c r="W2908" s="2" t="e">
        <f>VLOOKUP(G2908,'Cust Category'!A:C,3,0)</f>
        <v>#N/A</v>
      </c>
      <c r="X2908" s="2" t="e">
        <f>VLOOKUP(G2908,'Cust Category'!A:C,2,0)</f>
        <v>#N/A</v>
      </c>
      <c r="Y2908" s="31" t="e">
        <f t="shared" si="236"/>
        <v>#N/A</v>
      </c>
      <c r="Z2908" t="e">
        <f t="shared" si="237"/>
        <v>#N/A</v>
      </c>
    </row>
    <row r="2909" spans="14:26" hidden="1">
      <c r="N2909" s="2" t="e">
        <f>VLOOKUP($J2909,'Material category'!B:D,2,0)</f>
        <v>#N/A</v>
      </c>
      <c r="O2909" s="123" t="e">
        <f>VLOOKUP(E2909,'Billing Type Category'!A:C,3,0)*$L2909</f>
        <v>#N/A</v>
      </c>
      <c r="P2909" s="123" t="e">
        <f>VLOOKUP($J2909,'Material category'!B:F,5,FALSE)*O2909</f>
        <v>#N/A</v>
      </c>
      <c r="Q2909" s="123" t="e">
        <f t="shared" si="233"/>
        <v>#N/A</v>
      </c>
      <c r="R2909" s="6" t="e">
        <f>VLOOKUP(E2909,'Billing Type Category'!A:C,3,0)*M2909</f>
        <v>#N/A</v>
      </c>
      <c r="S2909" s="6" t="e">
        <f>VLOOKUP($J2909,'Material category'!B:F,4,FALSE)*O2909</f>
        <v>#N/A</v>
      </c>
      <c r="T2909" s="6" t="e">
        <f t="shared" si="234"/>
        <v>#N/A</v>
      </c>
      <c r="U2909" s="6" t="e">
        <f t="shared" si="235"/>
        <v>#N/A</v>
      </c>
      <c r="V2909" s="2" t="e">
        <f>VLOOKUP($J2909,'Material category'!B:D,3,0)</f>
        <v>#N/A</v>
      </c>
      <c r="W2909" s="2" t="e">
        <f>VLOOKUP(G2909,'Cust Category'!A:C,3,0)</f>
        <v>#N/A</v>
      </c>
      <c r="X2909" s="2" t="e">
        <f>VLOOKUP(G2909,'Cust Category'!A:C,2,0)</f>
        <v>#N/A</v>
      </c>
      <c r="Y2909" s="31" t="e">
        <f t="shared" si="236"/>
        <v>#N/A</v>
      </c>
      <c r="Z2909" t="e">
        <f t="shared" si="237"/>
        <v>#N/A</v>
      </c>
    </row>
    <row r="2910" spans="14:26" hidden="1">
      <c r="N2910" s="2" t="e">
        <f>VLOOKUP($J2910,'Material category'!B:D,2,0)</f>
        <v>#N/A</v>
      </c>
      <c r="O2910" s="123" t="e">
        <f>VLOOKUP(E2910,'Billing Type Category'!A:C,3,0)*$L2910</f>
        <v>#N/A</v>
      </c>
      <c r="P2910" s="123" t="e">
        <f>VLOOKUP($J2910,'Material category'!B:F,5,FALSE)*O2910</f>
        <v>#N/A</v>
      </c>
      <c r="Q2910" s="123" t="e">
        <f t="shared" si="233"/>
        <v>#N/A</v>
      </c>
      <c r="R2910" s="6" t="e">
        <f>VLOOKUP(E2910,'Billing Type Category'!A:C,3,0)*M2910</f>
        <v>#N/A</v>
      </c>
      <c r="S2910" s="6" t="e">
        <f>VLOOKUP($J2910,'Material category'!B:F,4,FALSE)*O2910</f>
        <v>#N/A</v>
      </c>
      <c r="T2910" s="6" t="e">
        <f t="shared" si="234"/>
        <v>#N/A</v>
      </c>
      <c r="U2910" s="6" t="e">
        <f t="shared" si="235"/>
        <v>#N/A</v>
      </c>
      <c r="V2910" s="2" t="e">
        <f>VLOOKUP($J2910,'Material category'!B:D,3,0)</f>
        <v>#N/A</v>
      </c>
      <c r="W2910" s="2" t="e">
        <f>VLOOKUP(G2910,'Cust Category'!A:C,3,0)</f>
        <v>#N/A</v>
      </c>
      <c r="X2910" s="2" t="e">
        <f>VLOOKUP(G2910,'Cust Category'!A:C,2,0)</f>
        <v>#N/A</v>
      </c>
      <c r="Y2910" s="31" t="e">
        <f t="shared" si="236"/>
        <v>#N/A</v>
      </c>
      <c r="Z2910" t="e">
        <f t="shared" si="237"/>
        <v>#N/A</v>
      </c>
    </row>
    <row r="2911" spans="14:26" hidden="1">
      <c r="N2911" s="2" t="e">
        <f>VLOOKUP($J2911,'Material category'!B:D,2,0)</f>
        <v>#N/A</v>
      </c>
      <c r="O2911" s="123" t="e">
        <f>VLOOKUP(E2911,'Billing Type Category'!A:C,3,0)*$L2911</f>
        <v>#N/A</v>
      </c>
      <c r="P2911" s="123" t="e">
        <f>VLOOKUP($J2911,'Material category'!B:F,5,FALSE)*O2911</f>
        <v>#N/A</v>
      </c>
      <c r="Q2911" s="123" t="e">
        <f t="shared" si="233"/>
        <v>#N/A</v>
      </c>
      <c r="R2911" s="6" t="e">
        <f>VLOOKUP(E2911,'Billing Type Category'!A:C,3,0)*M2911</f>
        <v>#N/A</v>
      </c>
      <c r="S2911" s="6" t="e">
        <f>VLOOKUP($J2911,'Material category'!B:F,4,FALSE)*O2911</f>
        <v>#N/A</v>
      </c>
      <c r="T2911" s="6" t="e">
        <f t="shared" si="234"/>
        <v>#N/A</v>
      </c>
      <c r="U2911" s="6" t="e">
        <f t="shared" si="235"/>
        <v>#N/A</v>
      </c>
      <c r="V2911" s="2" t="e">
        <f>VLOOKUP($J2911,'Material category'!B:D,3,0)</f>
        <v>#N/A</v>
      </c>
      <c r="W2911" s="2" t="e">
        <f>VLOOKUP(G2911,'Cust Category'!A:C,3,0)</f>
        <v>#N/A</v>
      </c>
      <c r="X2911" s="2" t="e">
        <f>VLOOKUP(G2911,'Cust Category'!A:C,2,0)</f>
        <v>#N/A</v>
      </c>
      <c r="Y2911" s="31" t="e">
        <f t="shared" si="236"/>
        <v>#N/A</v>
      </c>
      <c r="Z2911" t="e">
        <f t="shared" si="237"/>
        <v>#N/A</v>
      </c>
    </row>
    <row r="2912" spans="14:26" hidden="1">
      <c r="N2912" s="2" t="e">
        <f>VLOOKUP($J2912,'Material category'!B:D,2,0)</f>
        <v>#N/A</v>
      </c>
      <c r="O2912" s="123" t="e">
        <f>VLOOKUP(E2912,'Billing Type Category'!A:C,3,0)*$L2912</f>
        <v>#N/A</v>
      </c>
      <c r="P2912" s="123" t="e">
        <f>VLOOKUP($J2912,'Material category'!B:F,5,FALSE)*O2912</f>
        <v>#N/A</v>
      </c>
      <c r="Q2912" s="123" t="e">
        <f t="shared" si="233"/>
        <v>#N/A</v>
      </c>
      <c r="R2912" s="6" t="e">
        <f>VLOOKUP(E2912,'Billing Type Category'!A:C,3,0)*M2912</f>
        <v>#N/A</v>
      </c>
      <c r="S2912" s="6" t="e">
        <f>VLOOKUP($J2912,'Material category'!B:F,4,FALSE)*O2912</f>
        <v>#N/A</v>
      </c>
      <c r="T2912" s="6" t="e">
        <f t="shared" si="234"/>
        <v>#N/A</v>
      </c>
      <c r="U2912" s="6" t="e">
        <f t="shared" si="235"/>
        <v>#N/A</v>
      </c>
      <c r="V2912" s="2" t="e">
        <f>VLOOKUP($J2912,'Material category'!B:D,3,0)</f>
        <v>#N/A</v>
      </c>
      <c r="W2912" s="2" t="e">
        <f>VLOOKUP(G2912,'Cust Category'!A:C,3,0)</f>
        <v>#N/A</v>
      </c>
      <c r="X2912" s="2" t="e">
        <f>VLOOKUP(G2912,'Cust Category'!A:C,2,0)</f>
        <v>#N/A</v>
      </c>
      <c r="Y2912" s="31" t="e">
        <f t="shared" si="236"/>
        <v>#N/A</v>
      </c>
      <c r="Z2912" t="e">
        <f t="shared" si="237"/>
        <v>#N/A</v>
      </c>
    </row>
    <row r="2913" spans="14:26" hidden="1">
      <c r="N2913" s="2" t="e">
        <f>VLOOKUP($J2913,'Material category'!B:D,2,0)</f>
        <v>#N/A</v>
      </c>
      <c r="O2913" s="123" t="e">
        <f>VLOOKUP(E2913,'Billing Type Category'!A:C,3,0)*$L2913</f>
        <v>#N/A</v>
      </c>
      <c r="P2913" s="123" t="e">
        <f>VLOOKUP($J2913,'Material category'!B:F,5,FALSE)*O2913</f>
        <v>#N/A</v>
      </c>
      <c r="Q2913" s="123" t="e">
        <f t="shared" si="233"/>
        <v>#N/A</v>
      </c>
      <c r="R2913" s="6" t="e">
        <f>VLOOKUP(E2913,'Billing Type Category'!A:C,3,0)*M2913</f>
        <v>#N/A</v>
      </c>
      <c r="S2913" s="6" t="e">
        <f>VLOOKUP($J2913,'Material category'!B:F,4,FALSE)*O2913</f>
        <v>#N/A</v>
      </c>
      <c r="T2913" s="6" t="e">
        <f t="shared" si="234"/>
        <v>#N/A</v>
      </c>
      <c r="U2913" s="6" t="e">
        <f t="shared" si="235"/>
        <v>#N/A</v>
      </c>
      <c r="V2913" s="2" t="e">
        <f>VLOOKUP($J2913,'Material category'!B:D,3,0)</f>
        <v>#N/A</v>
      </c>
      <c r="W2913" s="2" t="e">
        <f>VLOOKUP(G2913,'Cust Category'!A:C,3,0)</f>
        <v>#N/A</v>
      </c>
      <c r="X2913" s="2" t="e">
        <f>VLOOKUP(G2913,'Cust Category'!A:C,2,0)</f>
        <v>#N/A</v>
      </c>
      <c r="Y2913" s="31" t="e">
        <f t="shared" si="236"/>
        <v>#N/A</v>
      </c>
      <c r="Z2913" t="e">
        <f t="shared" si="237"/>
        <v>#N/A</v>
      </c>
    </row>
    <row r="2914" spans="14:26" hidden="1">
      <c r="N2914" s="2" t="e">
        <f>VLOOKUP($J2914,'Material category'!B:D,2,0)</f>
        <v>#N/A</v>
      </c>
      <c r="O2914" s="123" t="e">
        <f>VLOOKUP(E2914,'Billing Type Category'!A:C,3,0)*$L2914</f>
        <v>#N/A</v>
      </c>
      <c r="P2914" s="123" t="e">
        <f>VLOOKUP($J2914,'Material category'!B:F,5,FALSE)*O2914</f>
        <v>#N/A</v>
      </c>
      <c r="Q2914" s="123" t="e">
        <f t="shared" si="233"/>
        <v>#N/A</v>
      </c>
      <c r="R2914" s="6" t="e">
        <f>VLOOKUP(E2914,'Billing Type Category'!A:C,3,0)*M2914</f>
        <v>#N/A</v>
      </c>
      <c r="S2914" s="6" t="e">
        <f>VLOOKUP($J2914,'Material category'!B:F,4,FALSE)*O2914</f>
        <v>#N/A</v>
      </c>
      <c r="T2914" s="6" t="e">
        <f t="shared" si="234"/>
        <v>#N/A</v>
      </c>
      <c r="U2914" s="6" t="e">
        <f t="shared" si="235"/>
        <v>#N/A</v>
      </c>
      <c r="V2914" s="2" t="e">
        <f>VLOOKUP($J2914,'Material category'!B:D,3,0)</f>
        <v>#N/A</v>
      </c>
      <c r="W2914" s="2" t="e">
        <f>VLOOKUP(G2914,'Cust Category'!A:C,3,0)</f>
        <v>#N/A</v>
      </c>
      <c r="X2914" s="2" t="e">
        <f>VLOOKUP(G2914,'Cust Category'!A:C,2,0)</f>
        <v>#N/A</v>
      </c>
      <c r="Y2914" s="31" t="e">
        <f t="shared" si="236"/>
        <v>#N/A</v>
      </c>
      <c r="Z2914" t="e">
        <f t="shared" si="237"/>
        <v>#N/A</v>
      </c>
    </row>
    <row r="2915" spans="14:26" hidden="1">
      <c r="N2915" s="2" t="e">
        <f>VLOOKUP($J2915,'Material category'!B:D,2,0)</f>
        <v>#N/A</v>
      </c>
      <c r="O2915" s="123" t="e">
        <f>VLOOKUP(E2915,'Billing Type Category'!A:C,3,0)*$L2915</f>
        <v>#N/A</v>
      </c>
      <c r="P2915" s="123" t="e">
        <f>VLOOKUP($J2915,'Material category'!B:F,5,FALSE)*O2915</f>
        <v>#N/A</v>
      </c>
      <c r="Q2915" s="123" t="e">
        <f t="shared" si="233"/>
        <v>#N/A</v>
      </c>
      <c r="R2915" s="6" t="e">
        <f>VLOOKUP(E2915,'Billing Type Category'!A:C,3,0)*M2915</f>
        <v>#N/A</v>
      </c>
      <c r="S2915" s="6" t="e">
        <f>VLOOKUP($J2915,'Material category'!B:F,4,FALSE)*O2915</f>
        <v>#N/A</v>
      </c>
      <c r="T2915" s="6" t="e">
        <f t="shared" si="234"/>
        <v>#N/A</v>
      </c>
      <c r="U2915" s="6" t="e">
        <f t="shared" si="235"/>
        <v>#N/A</v>
      </c>
      <c r="V2915" s="2" t="e">
        <f>VLOOKUP($J2915,'Material category'!B:D,3,0)</f>
        <v>#N/A</v>
      </c>
      <c r="W2915" s="2" t="e">
        <f>VLOOKUP(G2915,'Cust Category'!A:C,3,0)</f>
        <v>#N/A</v>
      </c>
      <c r="X2915" s="2" t="e">
        <f>VLOOKUP(G2915,'Cust Category'!A:C,2,0)</f>
        <v>#N/A</v>
      </c>
      <c r="Y2915" s="31" t="e">
        <f t="shared" si="236"/>
        <v>#N/A</v>
      </c>
      <c r="Z2915" t="e">
        <f t="shared" si="237"/>
        <v>#N/A</v>
      </c>
    </row>
    <row r="2916" spans="14:26" hidden="1">
      <c r="N2916" s="2" t="e">
        <f>VLOOKUP($J2916,'Material category'!B:D,2,0)</f>
        <v>#N/A</v>
      </c>
      <c r="O2916" s="123" t="e">
        <f>VLOOKUP(E2916,'Billing Type Category'!A:C,3,0)*$L2916</f>
        <v>#N/A</v>
      </c>
      <c r="P2916" s="123" t="e">
        <f>VLOOKUP($J2916,'Material category'!B:F,5,FALSE)*O2916</f>
        <v>#N/A</v>
      </c>
      <c r="Q2916" s="123" t="e">
        <f t="shared" si="233"/>
        <v>#N/A</v>
      </c>
      <c r="R2916" s="6" t="e">
        <f>VLOOKUP(E2916,'Billing Type Category'!A:C,3,0)*M2916</f>
        <v>#N/A</v>
      </c>
      <c r="S2916" s="6" t="e">
        <f>VLOOKUP($J2916,'Material category'!B:F,4,FALSE)*O2916</f>
        <v>#N/A</v>
      </c>
      <c r="T2916" s="6" t="e">
        <f t="shared" si="234"/>
        <v>#N/A</v>
      </c>
      <c r="U2916" s="6" t="e">
        <f t="shared" si="235"/>
        <v>#N/A</v>
      </c>
      <c r="V2916" s="2" t="e">
        <f>VLOOKUP($J2916,'Material category'!B:D,3,0)</f>
        <v>#N/A</v>
      </c>
      <c r="W2916" s="2" t="e">
        <f>VLOOKUP(G2916,'Cust Category'!A:C,3,0)</f>
        <v>#N/A</v>
      </c>
      <c r="X2916" s="2" t="e">
        <f>VLOOKUP(G2916,'Cust Category'!A:C,2,0)</f>
        <v>#N/A</v>
      </c>
      <c r="Y2916" s="31" t="e">
        <f t="shared" si="236"/>
        <v>#N/A</v>
      </c>
      <c r="Z2916" t="e">
        <f t="shared" si="237"/>
        <v>#N/A</v>
      </c>
    </row>
    <row r="2917" spans="14:26" hidden="1">
      <c r="N2917" s="2" t="e">
        <f>VLOOKUP($J2917,'Material category'!B:D,2,0)</f>
        <v>#N/A</v>
      </c>
      <c r="O2917" s="123" t="e">
        <f>VLOOKUP(E2917,'Billing Type Category'!A:C,3,0)*$L2917</f>
        <v>#N/A</v>
      </c>
      <c r="P2917" s="123" t="e">
        <f>VLOOKUP($J2917,'Material category'!B:F,5,FALSE)*O2917</f>
        <v>#N/A</v>
      </c>
      <c r="Q2917" s="123" t="e">
        <f t="shared" si="233"/>
        <v>#N/A</v>
      </c>
      <c r="R2917" s="6" t="e">
        <f>VLOOKUP(E2917,'Billing Type Category'!A:C,3,0)*M2917</f>
        <v>#N/A</v>
      </c>
      <c r="S2917" s="6" t="e">
        <f>VLOOKUP($J2917,'Material category'!B:F,4,FALSE)*O2917</f>
        <v>#N/A</v>
      </c>
      <c r="T2917" s="6" t="e">
        <f t="shared" si="234"/>
        <v>#N/A</v>
      </c>
      <c r="U2917" s="6" t="e">
        <f t="shared" si="235"/>
        <v>#N/A</v>
      </c>
      <c r="V2917" s="2" t="e">
        <f>VLOOKUP($J2917,'Material category'!B:D,3,0)</f>
        <v>#N/A</v>
      </c>
      <c r="W2917" s="2" t="e">
        <f>VLOOKUP(G2917,'Cust Category'!A:C,3,0)</f>
        <v>#N/A</v>
      </c>
      <c r="X2917" s="2" t="e">
        <f>VLOOKUP(G2917,'Cust Category'!A:C,2,0)</f>
        <v>#N/A</v>
      </c>
      <c r="Y2917" s="31" t="e">
        <f t="shared" si="236"/>
        <v>#N/A</v>
      </c>
      <c r="Z2917" t="e">
        <f t="shared" si="237"/>
        <v>#N/A</v>
      </c>
    </row>
    <row r="2918" spans="14:26" hidden="1">
      <c r="N2918" s="2" t="e">
        <f>VLOOKUP($J2918,'Material category'!B:D,2,0)</f>
        <v>#N/A</v>
      </c>
      <c r="O2918" s="123" t="e">
        <f>VLOOKUP(E2918,'Billing Type Category'!A:C,3,0)*$L2918</f>
        <v>#N/A</v>
      </c>
      <c r="P2918" s="123" t="e">
        <f>VLOOKUP($J2918,'Material category'!B:F,5,FALSE)*O2918</f>
        <v>#N/A</v>
      </c>
      <c r="Q2918" s="123" t="e">
        <f t="shared" si="233"/>
        <v>#N/A</v>
      </c>
      <c r="R2918" s="6" t="e">
        <f>VLOOKUP(E2918,'Billing Type Category'!A:C,3,0)*M2918</f>
        <v>#N/A</v>
      </c>
      <c r="S2918" s="6" t="e">
        <f>VLOOKUP($J2918,'Material category'!B:F,4,FALSE)*O2918</f>
        <v>#N/A</v>
      </c>
      <c r="T2918" s="6" t="e">
        <f t="shared" si="234"/>
        <v>#N/A</v>
      </c>
      <c r="U2918" s="6" t="e">
        <f t="shared" si="235"/>
        <v>#N/A</v>
      </c>
      <c r="V2918" s="2" t="e">
        <f>VLOOKUP($J2918,'Material category'!B:D,3,0)</f>
        <v>#N/A</v>
      </c>
      <c r="W2918" s="2" t="e">
        <f>VLOOKUP(G2918,'Cust Category'!A:C,3,0)</f>
        <v>#N/A</v>
      </c>
      <c r="X2918" s="2" t="e">
        <f>VLOOKUP(G2918,'Cust Category'!A:C,2,0)</f>
        <v>#N/A</v>
      </c>
      <c r="Y2918" s="31" t="e">
        <f t="shared" si="236"/>
        <v>#N/A</v>
      </c>
      <c r="Z2918" t="e">
        <f t="shared" si="237"/>
        <v>#N/A</v>
      </c>
    </row>
    <row r="2919" spans="14:26" hidden="1">
      <c r="N2919" s="2" t="e">
        <f>VLOOKUP($J2919,'Material category'!B:D,2,0)</f>
        <v>#N/A</v>
      </c>
      <c r="O2919" s="123" t="e">
        <f>VLOOKUP(E2919,'Billing Type Category'!A:C,3,0)*$L2919</f>
        <v>#N/A</v>
      </c>
      <c r="P2919" s="123" t="e">
        <f>VLOOKUP($J2919,'Material category'!B:F,5,FALSE)*O2919</f>
        <v>#N/A</v>
      </c>
      <c r="Q2919" s="123" t="e">
        <f t="shared" si="233"/>
        <v>#N/A</v>
      </c>
      <c r="R2919" s="6" t="e">
        <f>VLOOKUP(E2919,'Billing Type Category'!A:C,3,0)*M2919</f>
        <v>#N/A</v>
      </c>
      <c r="S2919" s="6" t="e">
        <f>VLOOKUP($J2919,'Material category'!B:F,4,FALSE)*O2919</f>
        <v>#N/A</v>
      </c>
      <c r="T2919" s="6" t="e">
        <f t="shared" si="234"/>
        <v>#N/A</v>
      </c>
      <c r="U2919" s="6" t="e">
        <f t="shared" si="235"/>
        <v>#N/A</v>
      </c>
      <c r="V2919" s="2" t="e">
        <f>VLOOKUP($J2919,'Material category'!B:D,3,0)</f>
        <v>#N/A</v>
      </c>
      <c r="W2919" s="2" t="e">
        <f>VLOOKUP(G2919,'Cust Category'!A:C,3,0)</f>
        <v>#N/A</v>
      </c>
      <c r="X2919" s="2" t="e">
        <f>VLOOKUP(G2919,'Cust Category'!A:C,2,0)</f>
        <v>#N/A</v>
      </c>
      <c r="Y2919" s="31" t="e">
        <f t="shared" si="236"/>
        <v>#N/A</v>
      </c>
      <c r="Z2919" t="e">
        <f t="shared" si="237"/>
        <v>#N/A</v>
      </c>
    </row>
    <row r="2920" spans="14:26" hidden="1">
      <c r="N2920" s="2" t="e">
        <f>VLOOKUP($J2920,'Material category'!B:D,2,0)</f>
        <v>#N/A</v>
      </c>
      <c r="O2920" s="123" t="e">
        <f>VLOOKUP(E2920,'Billing Type Category'!A:C,3,0)*$L2920</f>
        <v>#N/A</v>
      </c>
      <c r="P2920" s="123" t="e">
        <f>VLOOKUP($J2920,'Material category'!B:F,5,FALSE)*O2920</f>
        <v>#N/A</v>
      </c>
      <c r="Q2920" s="123" t="e">
        <f t="shared" si="233"/>
        <v>#N/A</v>
      </c>
      <c r="R2920" s="6" t="e">
        <f>VLOOKUP(E2920,'Billing Type Category'!A:C,3,0)*M2920</f>
        <v>#N/A</v>
      </c>
      <c r="S2920" s="6" t="e">
        <f>VLOOKUP($J2920,'Material category'!B:F,4,FALSE)*O2920</f>
        <v>#N/A</v>
      </c>
      <c r="T2920" s="6" t="e">
        <f t="shared" si="234"/>
        <v>#N/A</v>
      </c>
      <c r="U2920" s="6" t="e">
        <f t="shared" si="235"/>
        <v>#N/A</v>
      </c>
      <c r="V2920" s="2" t="e">
        <f>VLOOKUP($J2920,'Material category'!B:D,3,0)</f>
        <v>#N/A</v>
      </c>
      <c r="W2920" s="2" t="e">
        <f>VLOOKUP(G2920,'Cust Category'!A:C,3,0)</f>
        <v>#N/A</v>
      </c>
      <c r="X2920" s="2" t="e">
        <f>VLOOKUP(G2920,'Cust Category'!A:C,2,0)</f>
        <v>#N/A</v>
      </c>
      <c r="Y2920" s="31" t="e">
        <f t="shared" si="236"/>
        <v>#N/A</v>
      </c>
      <c r="Z2920" t="e">
        <f t="shared" si="237"/>
        <v>#N/A</v>
      </c>
    </row>
    <row r="2921" spans="14:26" hidden="1">
      <c r="N2921" s="2" t="e">
        <f>VLOOKUP($J2921,'Material category'!B:D,2,0)</f>
        <v>#N/A</v>
      </c>
      <c r="O2921" s="123" t="e">
        <f>VLOOKUP(E2921,'Billing Type Category'!A:C,3,0)*$L2921</f>
        <v>#N/A</v>
      </c>
      <c r="P2921" s="123" t="e">
        <f>VLOOKUP($J2921,'Material category'!B:F,5,FALSE)*O2921</f>
        <v>#N/A</v>
      </c>
      <c r="Q2921" s="123" t="e">
        <f t="shared" si="233"/>
        <v>#N/A</v>
      </c>
      <c r="R2921" s="6" t="e">
        <f>VLOOKUP(E2921,'Billing Type Category'!A:C,3,0)*M2921</f>
        <v>#N/A</v>
      </c>
      <c r="S2921" s="6" t="e">
        <f>VLOOKUP($J2921,'Material category'!B:F,4,FALSE)*O2921</f>
        <v>#N/A</v>
      </c>
      <c r="T2921" s="6" t="e">
        <f t="shared" si="234"/>
        <v>#N/A</v>
      </c>
      <c r="U2921" s="6" t="e">
        <f t="shared" si="235"/>
        <v>#N/A</v>
      </c>
      <c r="V2921" s="2" t="e">
        <f>VLOOKUP($J2921,'Material category'!B:D,3,0)</f>
        <v>#N/A</v>
      </c>
      <c r="W2921" s="2" t="e">
        <f>VLOOKUP(G2921,'Cust Category'!A:C,3,0)</f>
        <v>#N/A</v>
      </c>
      <c r="X2921" s="2" t="e">
        <f>VLOOKUP(G2921,'Cust Category'!A:C,2,0)</f>
        <v>#N/A</v>
      </c>
      <c r="Y2921" s="31" t="e">
        <f t="shared" si="236"/>
        <v>#N/A</v>
      </c>
      <c r="Z2921" t="e">
        <f t="shared" si="237"/>
        <v>#N/A</v>
      </c>
    </row>
    <row r="2922" spans="14:26" hidden="1">
      <c r="N2922" s="2" t="e">
        <f>VLOOKUP($J2922,'Material category'!B:D,2,0)</f>
        <v>#N/A</v>
      </c>
      <c r="O2922" s="123" t="e">
        <f>VLOOKUP(E2922,'Billing Type Category'!A:C,3,0)*$L2922</f>
        <v>#N/A</v>
      </c>
      <c r="P2922" s="123" t="e">
        <f>VLOOKUP($J2922,'Material category'!B:F,5,FALSE)*O2922</f>
        <v>#N/A</v>
      </c>
      <c r="Q2922" s="123" t="e">
        <f t="shared" si="233"/>
        <v>#N/A</v>
      </c>
      <c r="R2922" s="6" t="e">
        <f>VLOOKUP(E2922,'Billing Type Category'!A:C,3,0)*M2922</f>
        <v>#N/A</v>
      </c>
      <c r="S2922" s="6" t="e">
        <f>VLOOKUP($J2922,'Material category'!B:F,4,FALSE)*O2922</f>
        <v>#N/A</v>
      </c>
      <c r="T2922" s="6" t="e">
        <f t="shared" si="234"/>
        <v>#N/A</v>
      </c>
      <c r="U2922" s="6" t="e">
        <f t="shared" si="235"/>
        <v>#N/A</v>
      </c>
      <c r="V2922" s="2" t="e">
        <f>VLOOKUP($J2922,'Material category'!B:D,3,0)</f>
        <v>#N/A</v>
      </c>
      <c r="W2922" s="2" t="e">
        <f>VLOOKUP(G2922,'Cust Category'!A:C,3,0)</f>
        <v>#N/A</v>
      </c>
      <c r="X2922" s="2" t="e">
        <f>VLOOKUP(G2922,'Cust Category'!A:C,2,0)</f>
        <v>#N/A</v>
      </c>
      <c r="Y2922" s="31" t="e">
        <f t="shared" si="236"/>
        <v>#N/A</v>
      </c>
      <c r="Z2922" t="e">
        <f t="shared" si="237"/>
        <v>#N/A</v>
      </c>
    </row>
    <row r="2923" spans="14:26" hidden="1">
      <c r="N2923" s="2" t="e">
        <f>VLOOKUP($J2923,'Material category'!B:D,2,0)</f>
        <v>#N/A</v>
      </c>
      <c r="O2923" s="123" t="e">
        <f>VLOOKUP(E2923,'Billing Type Category'!A:C,3,0)*$L2923</f>
        <v>#N/A</v>
      </c>
      <c r="P2923" s="123" t="e">
        <f>VLOOKUP($J2923,'Material category'!B:F,5,FALSE)*O2923</f>
        <v>#N/A</v>
      </c>
      <c r="Q2923" s="123" t="e">
        <f t="shared" si="233"/>
        <v>#N/A</v>
      </c>
      <c r="R2923" s="6" t="e">
        <f>VLOOKUP(E2923,'Billing Type Category'!A:C,3,0)*M2923</f>
        <v>#N/A</v>
      </c>
      <c r="S2923" s="6" t="e">
        <f>VLOOKUP($J2923,'Material category'!B:F,4,FALSE)*O2923</f>
        <v>#N/A</v>
      </c>
      <c r="T2923" s="6" t="e">
        <f t="shared" si="234"/>
        <v>#N/A</v>
      </c>
      <c r="U2923" s="6" t="e">
        <f t="shared" si="235"/>
        <v>#N/A</v>
      </c>
      <c r="V2923" s="2" t="e">
        <f>VLOOKUP($J2923,'Material category'!B:D,3,0)</f>
        <v>#N/A</v>
      </c>
      <c r="W2923" s="2" t="e">
        <f>VLOOKUP(G2923,'Cust Category'!A:C,3,0)</f>
        <v>#N/A</v>
      </c>
      <c r="X2923" s="2" t="e">
        <f>VLOOKUP(G2923,'Cust Category'!A:C,2,0)</f>
        <v>#N/A</v>
      </c>
      <c r="Y2923" s="31" t="e">
        <f t="shared" si="236"/>
        <v>#N/A</v>
      </c>
      <c r="Z2923" t="e">
        <f t="shared" si="237"/>
        <v>#N/A</v>
      </c>
    </row>
    <row r="2924" spans="14:26" hidden="1">
      <c r="N2924" s="2" t="e">
        <f>VLOOKUP($J2924,'Material category'!B:D,2,0)</f>
        <v>#N/A</v>
      </c>
      <c r="O2924" s="123" t="e">
        <f>VLOOKUP(E2924,'Billing Type Category'!A:C,3,0)*$L2924</f>
        <v>#N/A</v>
      </c>
      <c r="P2924" s="123" t="e">
        <f>VLOOKUP($J2924,'Material category'!B:F,5,FALSE)*O2924</f>
        <v>#N/A</v>
      </c>
      <c r="Q2924" s="123" t="e">
        <f t="shared" si="233"/>
        <v>#N/A</v>
      </c>
      <c r="R2924" s="6" t="e">
        <f>VLOOKUP(E2924,'Billing Type Category'!A:C,3,0)*M2924</f>
        <v>#N/A</v>
      </c>
      <c r="S2924" s="6" t="e">
        <f>VLOOKUP($J2924,'Material category'!B:F,4,FALSE)*O2924</f>
        <v>#N/A</v>
      </c>
      <c r="T2924" s="6" t="e">
        <f t="shared" si="234"/>
        <v>#N/A</v>
      </c>
      <c r="U2924" s="6" t="e">
        <f t="shared" si="235"/>
        <v>#N/A</v>
      </c>
      <c r="V2924" s="2" t="e">
        <f>VLOOKUP($J2924,'Material category'!B:D,3,0)</f>
        <v>#N/A</v>
      </c>
      <c r="W2924" s="2" t="e">
        <f>VLOOKUP(G2924,'Cust Category'!A:C,3,0)</f>
        <v>#N/A</v>
      </c>
      <c r="X2924" s="2" t="e">
        <f>VLOOKUP(G2924,'Cust Category'!A:C,2,0)</f>
        <v>#N/A</v>
      </c>
      <c r="Y2924" s="31" t="e">
        <f t="shared" si="236"/>
        <v>#N/A</v>
      </c>
      <c r="Z2924" t="e">
        <f t="shared" si="237"/>
        <v>#N/A</v>
      </c>
    </row>
    <row r="2925" spans="14:26" hidden="1">
      <c r="N2925" s="2" t="e">
        <f>VLOOKUP($J2925,'Material category'!B:D,2,0)</f>
        <v>#N/A</v>
      </c>
      <c r="O2925" s="123" t="e">
        <f>VLOOKUP(E2925,'Billing Type Category'!A:C,3,0)*$L2925</f>
        <v>#N/A</v>
      </c>
      <c r="P2925" s="123" t="e">
        <f>VLOOKUP($J2925,'Material category'!B:F,5,FALSE)*O2925</f>
        <v>#N/A</v>
      </c>
      <c r="Q2925" s="123" t="e">
        <f t="shared" si="233"/>
        <v>#N/A</v>
      </c>
      <c r="R2925" s="6" t="e">
        <f>VLOOKUP(E2925,'Billing Type Category'!A:C,3,0)*M2925</f>
        <v>#N/A</v>
      </c>
      <c r="S2925" s="6" t="e">
        <f>VLOOKUP($J2925,'Material category'!B:F,4,FALSE)*O2925</f>
        <v>#N/A</v>
      </c>
      <c r="T2925" s="6" t="e">
        <f t="shared" si="234"/>
        <v>#N/A</v>
      </c>
      <c r="U2925" s="6" t="e">
        <f t="shared" si="235"/>
        <v>#N/A</v>
      </c>
      <c r="V2925" s="2" t="e">
        <f>VLOOKUP($J2925,'Material category'!B:D,3,0)</f>
        <v>#N/A</v>
      </c>
      <c r="W2925" s="2" t="e">
        <f>VLOOKUP(G2925,'Cust Category'!A:C,3,0)</f>
        <v>#N/A</v>
      </c>
      <c r="X2925" s="2" t="e">
        <f>VLOOKUP(G2925,'Cust Category'!A:C,2,0)</f>
        <v>#N/A</v>
      </c>
      <c r="Y2925" s="31" t="e">
        <f t="shared" si="236"/>
        <v>#N/A</v>
      </c>
      <c r="Z2925" t="e">
        <f t="shared" si="237"/>
        <v>#N/A</v>
      </c>
    </row>
    <row r="2926" spans="14:26" hidden="1">
      <c r="N2926" s="2" t="e">
        <f>VLOOKUP($J2926,'Material category'!B:D,2,0)</f>
        <v>#N/A</v>
      </c>
      <c r="O2926" s="123" t="e">
        <f>VLOOKUP(E2926,'Billing Type Category'!A:C,3,0)*$L2926</f>
        <v>#N/A</v>
      </c>
      <c r="P2926" s="123" t="e">
        <f>VLOOKUP($J2926,'Material category'!B:F,5,FALSE)*O2926</f>
        <v>#N/A</v>
      </c>
      <c r="Q2926" s="123" t="e">
        <f t="shared" si="233"/>
        <v>#N/A</v>
      </c>
      <c r="R2926" s="6" t="e">
        <f>VLOOKUP(E2926,'Billing Type Category'!A:C,3,0)*M2926</f>
        <v>#N/A</v>
      </c>
      <c r="S2926" s="6" t="e">
        <f>VLOOKUP($J2926,'Material category'!B:F,4,FALSE)*O2926</f>
        <v>#N/A</v>
      </c>
      <c r="T2926" s="6" t="e">
        <f t="shared" si="234"/>
        <v>#N/A</v>
      </c>
      <c r="U2926" s="6" t="e">
        <f t="shared" si="235"/>
        <v>#N/A</v>
      </c>
      <c r="V2926" s="2" t="e">
        <f>VLOOKUP($J2926,'Material category'!B:D,3,0)</f>
        <v>#N/A</v>
      </c>
      <c r="W2926" s="2" t="e">
        <f>VLOOKUP(G2926,'Cust Category'!A:C,3,0)</f>
        <v>#N/A</v>
      </c>
      <c r="X2926" s="2" t="e">
        <f>VLOOKUP(G2926,'Cust Category'!A:C,2,0)</f>
        <v>#N/A</v>
      </c>
      <c r="Y2926" s="31" t="e">
        <f t="shared" si="236"/>
        <v>#N/A</v>
      </c>
      <c r="Z2926" t="e">
        <f t="shared" si="237"/>
        <v>#N/A</v>
      </c>
    </row>
    <row r="2927" spans="14:26" hidden="1">
      <c r="N2927" s="2" t="e">
        <f>VLOOKUP($J2927,'Material category'!B:D,2,0)</f>
        <v>#N/A</v>
      </c>
      <c r="O2927" s="123" t="e">
        <f>VLOOKUP(E2927,'Billing Type Category'!A:C,3,0)*$L2927</f>
        <v>#N/A</v>
      </c>
      <c r="P2927" s="123" t="e">
        <f>VLOOKUP($J2927,'Material category'!B:F,5,FALSE)*O2927</f>
        <v>#N/A</v>
      </c>
      <c r="Q2927" s="123" t="e">
        <f t="shared" si="233"/>
        <v>#N/A</v>
      </c>
      <c r="R2927" s="6" t="e">
        <f>VLOOKUP(E2927,'Billing Type Category'!A:C,3,0)*M2927</f>
        <v>#N/A</v>
      </c>
      <c r="S2927" s="6" t="e">
        <f>VLOOKUP($J2927,'Material category'!B:F,4,FALSE)*O2927</f>
        <v>#N/A</v>
      </c>
      <c r="T2927" s="6" t="e">
        <f t="shared" si="234"/>
        <v>#N/A</v>
      </c>
      <c r="U2927" s="6" t="e">
        <f t="shared" si="235"/>
        <v>#N/A</v>
      </c>
      <c r="V2927" s="2" t="e">
        <f>VLOOKUP($J2927,'Material category'!B:D,3,0)</f>
        <v>#N/A</v>
      </c>
      <c r="W2927" s="2" t="e">
        <f>VLOOKUP(G2927,'Cust Category'!A:C,3,0)</f>
        <v>#N/A</v>
      </c>
      <c r="X2927" s="2" t="e">
        <f>VLOOKUP(G2927,'Cust Category'!A:C,2,0)</f>
        <v>#N/A</v>
      </c>
      <c r="Y2927" s="31" t="e">
        <f t="shared" si="236"/>
        <v>#N/A</v>
      </c>
      <c r="Z2927" t="e">
        <f t="shared" si="237"/>
        <v>#N/A</v>
      </c>
    </row>
    <row r="2928" spans="14:26" hidden="1">
      <c r="N2928" s="2" t="e">
        <f>VLOOKUP($J2928,'Material category'!B:D,2,0)</f>
        <v>#N/A</v>
      </c>
      <c r="O2928" s="123" t="e">
        <f>VLOOKUP(E2928,'Billing Type Category'!A:C,3,0)*$L2928</f>
        <v>#N/A</v>
      </c>
      <c r="P2928" s="123" t="e">
        <f>VLOOKUP($J2928,'Material category'!B:F,5,FALSE)*O2928</f>
        <v>#N/A</v>
      </c>
      <c r="Q2928" s="123" t="e">
        <f t="shared" si="233"/>
        <v>#N/A</v>
      </c>
      <c r="R2928" s="6" t="e">
        <f>VLOOKUP(E2928,'Billing Type Category'!A:C,3,0)*M2928</f>
        <v>#N/A</v>
      </c>
      <c r="S2928" s="6" t="e">
        <f>VLOOKUP($J2928,'Material category'!B:F,4,FALSE)*O2928</f>
        <v>#N/A</v>
      </c>
      <c r="T2928" s="6" t="e">
        <f t="shared" si="234"/>
        <v>#N/A</v>
      </c>
      <c r="U2928" s="6" t="e">
        <f t="shared" si="235"/>
        <v>#N/A</v>
      </c>
      <c r="V2928" s="2" t="e">
        <f>VLOOKUP($J2928,'Material category'!B:D,3,0)</f>
        <v>#N/A</v>
      </c>
      <c r="W2928" s="2" t="e">
        <f>VLOOKUP(G2928,'Cust Category'!A:C,3,0)</f>
        <v>#N/A</v>
      </c>
      <c r="X2928" s="2" t="e">
        <f>VLOOKUP(G2928,'Cust Category'!A:C,2,0)</f>
        <v>#N/A</v>
      </c>
      <c r="Y2928" s="31" t="e">
        <f t="shared" si="236"/>
        <v>#N/A</v>
      </c>
      <c r="Z2928" t="e">
        <f t="shared" si="237"/>
        <v>#N/A</v>
      </c>
    </row>
    <row r="2929" spans="14:26" hidden="1">
      <c r="N2929" s="2" t="e">
        <f>VLOOKUP($J2929,'Material category'!B:D,2,0)</f>
        <v>#N/A</v>
      </c>
      <c r="O2929" s="123" t="e">
        <f>VLOOKUP(E2929,'Billing Type Category'!A:C,3,0)*$L2929</f>
        <v>#N/A</v>
      </c>
      <c r="P2929" s="123" t="e">
        <f>VLOOKUP($J2929,'Material category'!B:F,5,FALSE)*O2929</f>
        <v>#N/A</v>
      </c>
      <c r="Q2929" s="123" t="e">
        <f t="shared" si="233"/>
        <v>#N/A</v>
      </c>
      <c r="R2929" s="6" t="e">
        <f>VLOOKUP(E2929,'Billing Type Category'!A:C,3,0)*M2929</f>
        <v>#N/A</v>
      </c>
      <c r="S2929" s="6" t="e">
        <f>VLOOKUP($J2929,'Material category'!B:F,4,FALSE)*O2929</f>
        <v>#N/A</v>
      </c>
      <c r="T2929" s="6" t="e">
        <f t="shared" si="234"/>
        <v>#N/A</v>
      </c>
      <c r="U2929" s="6" t="e">
        <f t="shared" si="235"/>
        <v>#N/A</v>
      </c>
      <c r="V2929" s="2" t="e">
        <f>VLOOKUP($J2929,'Material category'!B:D,3,0)</f>
        <v>#N/A</v>
      </c>
      <c r="W2929" s="2" t="e">
        <f>VLOOKUP(G2929,'Cust Category'!A:C,3,0)</f>
        <v>#N/A</v>
      </c>
      <c r="X2929" s="2" t="e">
        <f>VLOOKUP(G2929,'Cust Category'!A:C,2,0)</f>
        <v>#N/A</v>
      </c>
      <c r="Y2929" s="31" t="e">
        <f t="shared" si="236"/>
        <v>#N/A</v>
      </c>
      <c r="Z2929" t="e">
        <f t="shared" si="237"/>
        <v>#N/A</v>
      </c>
    </row>
    <row r="2930" spans="14:26" hidden="1">
      <c r="N2930" s="2" t="e">
        <f>VLOOKUP($J2930,'Material category'!B:D,2,0)</f>
        <v>#N/A</v>
      </c>
      <c r="O2930" s="123" t="e">
        <f>VLOOKUP(E2930,'Billing Type Category'!A:C,3,0)*$L2930</f>
        <v>#N/A</v>
      </c>
      <c r="P2930" s="123" t="e">
        <f>VLOOKUP($J2930,'Material category'!B:F,5,FALSE)*O2930</f>
        <v>#N/A</v>
      </c>
      <c r="Q2930" s="123" t="e">
        <f t="shared" si="233"/>
        <v>#N/A</v>
      </c>
      <c r="R2930" s="6" t="e">
        <f>VLOOKUP(E2930,'Billing Type Category'!A:C,3,0)*M2930</f>
        <v>#N/A</v>
      </c>
      <c r="S2930" s="6" t="e">
        <f>VLOOKUP($J2930,'Material category'!B:F,4,FALSE)*O2930</f>
        <v>#N/A</v>
      </c>
      <c r="T2930" s="6" t="e">
        <f t="shared" si="234"/>
        <v>#N/A</v>
      </c>
      <c r="U2930" s="6" t="e">
        <f t="shared" si="235"/>
        <v>#N/A</v>
      </c>
      <c r="V2930" s="2" t="e">
        <f>VLOOKUP($J2930,'Material category'!B:D,3,0)</f>
        <v>#N/A</v>
      </c>
      <c r="W2930" s="2" t="e">
        <f>VLOOKUP(G2930,'Cust Category'!A:C,3,0)</f>
        <v>#N/A</v>
      </c>
      <c r="X2930" s="2" t="e">
        <f>VLOOKUP(G2930,'Cust Category'!A:C,2,0)</f>
        <v>#N/A</v>
      </c>
      <c r="Y2930" s="31" t="e">
        <f t="shared" si="236"/>
        <v>#N/A</v>
      </c>
      <c r="Z2930" t="e">
        <f t="shared" si="237"/>
        <v>#N/A</v>
      </c>
    </row>
    <row r="2931" spans="14:26" hidden="1">
      <c r="N2931" s="2" t="e">
        <f>VLOOKUP($J2931,'Material category'!B:D,2,0)</f>
        <v>#N/A</v>
      </c>
      <c r="O2931" s="123" t="e">
        <f>VLOOKUP(E2931,'Billing Type Category'!A:C,3,0)*$L2931</f>
        <v>#N/A</v>
      </c>
      <c r="P2931" s="123" t="e">
        <f>VLOOKUP($J2931,'Material category'!B:F,5,FALSE)*O2931</f>
        <v>#N/A</v>
      </c>
      <c r="Q2931" s="123" t="e">
        <f t="shared" si="233"/>
        <v>#N/A</v>
      </c>
      <c r="R2931" s="6" t="e">
        <f>VLOOKUP(E2931,'Billing Type Category'!A:C,3,0)*M2931</f>
        <v>#N/A</v>
      </c>
      <c r="S2931" s="6" t="e">
        <f>VLOOKUP($J2931,'Material category'!B:F,4,FALSE)*O2931</f>
        <v>#N/A</v>
      </c>
      <c r="T2931" s="6" t="e">
        <f t="shared" si="234"/>
        <v>#N/A</v>
      </c>
      <c r="U2931" s="6" t="e">
        <f t="shared" si="235"/>
        <v>#N/A</v>
      </c>
      <c r="V2931" s="2" t="e">
        <f>VLOOKUP($J2931,'Material category'!B:D,3,0)</f>
        <v>#N/A</v>
      </c>
      <c r="W2931" s="2" t="e">
        <f>VLOOKUP(G2931,'Cust Category'!A:C,3,0)</f>
        <v>#N/A</v>
      </c>
      <c r="X2931" s="2" t="e">
        <f>VLOOKUP(G2931,'Cust Category'!A:C,2,0)</f>
        <v>#N/A</v>
      </c>
      <c r="Y2931" s="31" t="e">
        <f t="shared" si="236"/>
        <v>#N/A</v>
      </c>
      <c r="Z2931" t="e">
        <f t="shared" si="237"/>
        <v>#N/A</v>
      </c>
    </row>
    <row r="2932" spans="14:26" hidden="1">
      <c r="N2932" s="2" t="e">
        <f>VLOOKUP($J2932,'Material category'!B:D,2,0)</f>
        <v>#N/A</v>
      </c>
      <c r="O2932" s="123" t="e">
        <f>VLOOKUP(E2932,'Billing Type Category'!A:C,3,0)*$L2932</f>
        <v>#N/A</v>
      </c>
      <c r="P2932" s="123" t="e">
        <f>VLOOKUP($J2932,'Material category'!B:F,5,FALSE)*O2932</f>
        <v>#N/A</v>
      </c>
      <c r="Q2932" s="123" t="e">
        <f t="shared" si="233"/>
        <v>#N/A</v>
      </c>
      <c r="R2932" s="6" t="e">
        <f>VLOOKUP(E2932,'Billing Type Category'!A:C,3,0)*M2932</f>
        <v>#N/A</v>
      </c>
      <c r="S2932" s="6" t="e">
        <f>VLOOKUP($J2932,'Material category'!B:F,4,FALSE)*O2932</f>
        <v>#N/A</v>
      </c>
      <c r="T2932" s="6" t="e">
        <f t="shared" si="234"/>
        <v>#N/A</v>
      </c>
      <c r="U2932" s="6" t="e">
        <f t="shared" si="235"/>
        <v>#N/A</v>
      </c>
      <c r="V2932" s="2" t="e">
        <f>VLOOKUP($J2932,'Material category'!B:D,3,0)</f>
        <v>#N/A</v>
      </c>
      <c r="W2932" s="2" t="e">
        <f>VLOOKUP(G2932,'Cust Category'!A:C,3,0)</f>
        <v>#N/A</v>
      </c>
      <c r="X2932" s="2" t="e">
        <f>VLOOKUP(G2932,'Cust Category'!A:C,2,0)</f>
        <v>#N/A</v>
      </c>
      <c r="Y2932" s="31" t="e">
        <f t="shared" si="236"/>
        <v>#N/A</v>
      </c>
      <c r="Z2932" t="e">
        <f t="shared" si="237"/>
        <v>#N/A</v>
      </c>
    </row>
    <row r="2933" spans="14:26" hidden="1">
      <c r="N2933" s="2" t="e">
        <f>VLOOKUP($J2933,'Material category'!B:D,2,0)</f>
        <v>#N/A</v>
      </c>
      <c r="O2933" s="123" t="e">
        <f>VLOOKUP(E2933,'Billing Type Category'!A:C,3,0)*$L2933</f>
        <v>#N/A</v>
      </c>
      <c r="P2933" s="123" t="e">
        <f>VLOOKUP($J2933,'Material category'!B:F,5,FALSE)*O2933</f>
        <v>#N/A</v>
      </c>
      <c r="Q2933" s="123" t="e">
        <f t="shared" si="233"/>
        <v>#N/A</v>
      </c>
      <c r="R2933" s="6" t="e">
        <f>VLOOKUP(E2933,'Billing Type Category'!A:C,3,0)*M2933</f>
        <v>#N/A</v>
      </c>
      <c r="S2933" s="6" t="e">
        <f>VLOOKUP($J2933,'Material category'!B:F,4,FALSE)*O2933</f>
        <v>#N/A</v>
      </c>
      <c r="T2933" s="6" t="e">
        <f t="shared" si="234"/>
        <v>#N/A</v>
      </c>
      <c r="U2933" s="6" t="e">
        <f t="shared" si="235"/>
        <v>#N/A</v>
      </c>
      <c r="V2933" s="2" t="e">
        <f>VLOOKUP($J2933,'Material category'!B:D,3,0)</f>
        <v>#N/A</v>
      </c>
      <c r="W2933" s="2" t="e">
        <f>VLOOKUP(G2933,'Cust Category'!A:C,3,0)</f>
        <v>#N/A</v>
      </c>
      <c r="X2933" s="2" t="e">
        <f>VLOOKUP(G2933,'Cust Category'!A:C,2,0)</f>
        <v>#N/A</v>
      </c>
      <c r="Y2933" s="31" t="e">
        <f t="shared" si="236"/>
        <v>#N/A</v>
      </c>
      <c r="Z2933" t="e">
        <f t="shared" si="237"/>
        <v>#N/A</v>
      </c>
    </row>
    <row r="2934" spans="14:26" hidden="1">
      <c r="N2934" s="2" t="e">
        <f>VLOOKUP($J2934,'Material category'!B:D,2,0)</f>
        <v>#N/A</v>
      </c>
      <c r="O2934" s="123" t="e">
        <f>VLOOKUP(E2934,'Billing Type Category'!A:C,3,0)*$L2934</f>
        <v>#N/A</v>
      </c>
      <c r="P2934" s="123" t="e">
        <f>VLOOKUP($J2934,'Material category'!B:F,5,FALSE)*O2934</f>
        <v>#N/A</v>
      </c>
      <c r="Q2934" s="123" t="e">
        <f t="shared" si="233"/>
        <v>#N/A</v>
      </c>
      <c r="R2934" s="6" t="e">
        <f>VLOOKUP(E2934,'Billing Type Category'!A:C,3,0)*M2934</f>
        <v>#N/A</v>
      </c>
      <c r="S2934" s="6" t="e">
        <f>VLOOKUP($J2934,'Material category'!B:F,4,FALSE)*O2934</f>
        <v>#N/A</v>
      </c>
      <c r="T2934" s="6" t="e">
        <f t="shared" si="234"/>
        <v>#N/A</v>
      </c>
      <c r="U2934" s="6" t="e">
        <f t="shared" si="235"/>
        <v>#N/A</v>
      </c>
      <c r="V2934" s="2" t="e">
        <f>VLOOKUP($J2934,'Material category'!B:D,3,0)</f>
        <v>#N/A</v>
      </c>
      <c r="W2934" s="2" t="e">
        <f>VLOOKUP(G2934,'Cust Category'!A:C,3,0)</f>
        <v>#N/A</v>
      </c>
      <c r="X2934" s="2" t="e">
        <f>VLOOKUP(G2934,'Cust Category'!A:C,2,0)</f>
        <v>#N/A</v>
      </c>
      <c r="Y2934" s="31" t="e">
        <f t="shared" si="236"/>
        <v>#N/A</v>
      </c>
      <c r="Z2934" t="e">
        <f t="shared" si="237"/>
        <v>#N/A</v>
      </c>
    </row>
    <row r="2935" spans="14:26" hidden="1">
      <c r="N2935" s="2" t="e">
        <f>VLOOKUP($J2935,'Material category'!B:D,2,0)</f>
        <v>#N/A</v>
      </c>
      <c r="O2935" s="123" t="e">
        <f>VLOOKUP(E2935,'Billing Type Category'!A:C,3,0)*$L2935</f>
        <v>#N/A</v>
      </c>
      <c r="P2935" s="123" t="e">
        <f>VLOOKUP($J2935,'Material category'!B:F,5,FALSE)*O2935</f>
        <v>#N/A</v>
      </c>
      <c r="Q2935" s="123" t="e">
        <f t="shared" si="233"/>
        <v>#N/A</v>
      </c>
      <c r="R2935" s="6" t="e">
        <f>VLOOKUP(E2935,'Billing Type Category'!A:C,3,0)*M2935</f>
        <v>#N/A</v>
      </c>
      <c r="S2935" s="6" t="e">
        <f>VLOOKUP($J2935,'Material category'!B:F,4,FALSE)*O2935</f>
        <v>#N/A</v>
      </c>
      <c r="T2935" s="6" t="e">
        <f t="shared" si="234"/>
        <v>#N/A</v>
      </c>
      <c r="U2935" s="6" t="e">
        <f t="shared" si="235"/>
        <v>#N/A</v>
      </c>
      <c r="V2935" s="2" t="e">
        <f>VLOOKUP($J2935,'Material category'!B:D,3,0)</f>
        <v>#N/A</v>
      </c>
      <c r="W2935" s="2" t="e">
        <f>VLOOKUP(G2935,'Cust Category'!A:C,3,0)</f>
        <v>#N/A</v>
      </c>
      <c r="X2935" s="2" t="e">
        <f>VLOOKUP(G2935,'Cust Category'!A:C,2,0)</f>
        <v>#N/A</v>
      </c>
      <c r="Y2935" s="31" t="e">
        <f t="shared" si="236"/>
        <v>#N/A</v>
      </c>
      <c r="Z2935" t="e">
        <f t="shared" si="237"/>
        <v>#N/A</v>
      </c>
    </row>
    <row r="2936" spans="14:26" hidden="1">
      <c r="N2936" s="2" t="e">
        <f>VLOOKUP($J2936,'Material category'!B:D,2,0)</f>
        <v>#N/A</v>
      </c>
      <c r="O2936" s="123" t="e">
        <f>VLOOKUP(E2936,'Billing Type Category'!A:C,3,0)*$L2936</f>
        <v>#N/A</v>
      </c>
      <c r="P2936" s="123" t="e">
        <f>VLOOKUP($J2936,'Material category'!B:F,5,FALSE)*O2936</f>
        <v>#N/A</v>
      </c>
      <c r="Q2936" s="123" t="e">
        <f t="shared" si="233"/>
        <v>#N/A</v>
      </c>
      <c r="R2936" s="6" t="e">
        <f>VLOOKUP(E2936,'Billing Type Category'!A:C,3,0)*M2936</f>
        <v>#N/A</v>
      </c>
      <c r="S2936" s="6" t="e">
        <f>VLOOKUP($J2936,'Material category'!B:F,4,FALSE)*O2936</f>
        <v>#N/A</v>
      </c>
      <c r="T2936" s="6" t="e">
        <f t="shared" si="234"/>
        <v>#N/A</v>
      </c>
      <c r="U2936" s="6" t="e">
        <f t="shared" si="235"/>
        <v>#N/A</v>
      </c>
      <c r="V2936" s="2" t="e">
        <f>VLOOKUP($J2936,'Material category'!B:D,3,0)</f>
        <v>#N/A</v>
      </c>
      <c r="W2936" s="2" t="e">
        <f>VLOOKUP(G2936,'Cust Category'!A:C,3,0)</f>
        <v>#N/A</v>
      </c>
      <c r="X2936" s="2" t="e">
        <f>VLOOKUP(G2936,'Cust Category'!A:C,2,0)</f>
        <v>#N/A</v>
      </c>
      <c r="Y2936" s="31" t="e">
        <f t="shared" si="236"/>
        <v>#N/A</v>
      </c>
      <c r="Z2936" t="e">
        <f t="shared" si="237"/>
        <v>#N/A</v>
      </c>
    </row>
    <row r="2937" spans="14:26" hidden="1">
      <c r="N2937" s="2" t="e">
        <f>VLOOKUP($J2937,'Material category'!B:D,2,0)</f>
        <v>#N/A</v>
      </c>
      <c r="O2937" s="123" t="e">
        <f>VLOOKUP(E2937,'Billing Type Category'!A:C,3,0)*$L2937</f>
        <v>#N/A</v>
      </c>
      <c r="P2937" s="123" t="e">
        <f>VLOOKUP($J2937,'Material category'!B:F,5,FALSE)*O2937</f>
        <v>#N/A</v>
      </c>
      <c r="Q2937" s="123" t="e">
        <f t="shared" si="233"/>
        <v>#N/A</v>
      </c>
      <c r="R2937" s="6" t="e">
        <f>VLOOKUP(E2937,'Billing Type Category'!A:C,3,0)*M2937</f>
        <v>#N/A</v>
      </c>
      <c r="S2937" s="6" t="e">
        <f>VLOOKUP($J2937,'Material category'!B:F,4,FALSE)*O2937</f>
        <v>#N/A</v>
      </c>
      <c r="T2937" s="6" t="e">
        <f t="shared" si="234"/>
        <v>#N/A</v>
      </c>
      <c r="U2937" s="6" t="e">
        <f t="shared" si="235"/>
        <v>#N/A</v>
      </c>
      <c r="V2937" s="2" t="e">
        <f>VLOOKUP($J2937,'Material category'!B:D,3,0)</f>
        <v>#N/A</v>
      </c>
      <c r="W2937" s="2" t="e">
        <f>VLOOKUP(G2937,'Cust Category'!A:C,3,0)</f>
        <v>#N/A</v>
      </c>
      <c r="X2937" s="2" t="e">
        <f>VLOOKUP(G2937,'Cust Category'!A:C,2,0)</f>
        <v>#N/A</v>
      </c>
      <c r="Y2937" s="31" t="e">
        <f t="shared" si="236"/>
        <v>#N/A</v>
      </c>
      <c r="Z2937" t="e">
        <f t="shared" si="237"/>
        <v>#N/A</v>
      </c>
    </row>
    <row r="2938" spans="14:26" hidden="1">
      <c r="N2938" s="2" t="e">
        <f>VLOOKUP($J2938,'Material category'!B:D,2,0)</f>
        <v>#N/A</v>
      </c>
      <c r="O2938" s="123" t="e">
        <f>VLOOKUP(E2938,'Billing Type Category'!A:C,3,0)*$L2938</f>
        <v>#N/A</v>
      </c>
      <c r="P2938" s="123" t="e">
        <f>VLOOKUP($J2938,'Material category'!B:F,5,FALSE)*O2938</f>
        <v>#N/A</v>
      </c>
      <c r="Q2938" s="123" t="e">
        <f t="shared" si="233"/>
        <v>#N/A</v>
      </c>
      <c r="R2938" s="6" t="e">
        <f>VLOOKUP(E2938,'Billing Type Category'!A:C,3,0)*M2938</f>
        <v>#N/A</v>
      </c>
      <c r="S2938" s="6" t="e">
        <f>VLOOKUP($J2938,'Material category'!B:F,4,FALSE)*O2938</f>
        <v>#N/A</v>
      </c>
      <c r="T2938" s="6" t="e">
        <f t="shared" si="234"/>
        <v>#N/A</v>
      </c>
      <c r="U2938" s="6" t="e">
        <f t="shared" si="235"/>
        <v>#N/A</v>
      </c>
      <c r="V2938" s="2" t="e">
        <f>VLOOKUP($J2938,'Material category'!B:D,3,0)</f>
        <v>#N/A</v>
      </c>
      <c r="W2938" s="2" t="e">
        <f>VLOOKUP(G2938,'Cust Category'!A:C,3,0)</f>
        <v>#N/A</v>
      </c>
      <c r="X2938" s="2" t="e">
        <f>VLOOKUP(G2938,'Cust Category'!A:C,2,0)</f>
        <v>#N/A</v>
      </c>
      <c r="Y2938" s="31" t="e">
        <f t="shared" si="236"/>
        <v>#N/A</v>
      </c>
      <c r="Z2938" t="e">
        <f t="shared" si="237"/>
        <v>#N/A</v>
      </c>
    </row>
    <row r="2939" spans="14:26" hidden="1">
      <c r="N2939" s="2" t="e">
        <f>VLOOKUP($J2939,'Material category'!B:D,2,0)</f>
        <v>#N/A</v>
      </c>
      <c r="O2939" s="123" t="e">
        <f>VLOOKUP(E2939,'Billing Type Category'!A:C,3,0)*$L2939</f>
        <v>#N/A</v>
      </c>
      <c r="P2939" s="123" t="e">
        <f>VLOOKUP($J2939,'Material category'!B:F,5,FALSE)*O2939</f>
        <v>#N/A</v>
      </c>
      <c r="Q2939" s="123" t="e">
        <f t="shared" si="233"/>
        <v>#N/A</v>
      </c>
      <c r="R2939" s="6" t="e">
        <f>VLOOKUP(E2939,'Billing Type Category'!A:C,3,0)*M2939</f>
        <v>#N/A</v>
      </c>
      <c r="S2939" s="6" t="e">
        <f>VLOOKUP($J2939,'Material category'!B:F,4,FALSE)*O2939</f>
        <v>#N/A</v>
      </c>
      <c r="T2939" s="6" t="e">
        <f t="shared" si="234"/>
        <v>#N/A</v>
      </c>
      <c r="U2939" s="6" t="e">
        <f t="shared" si="235"/>
        <v>#N/A</v>
      </c>
      <c r="V2939" s="2" t="e">
        <f>VLOOKUP($J2939,'Material category'!B:D,3,0)</f>
        <v>#N/A</v>
      </c>
      <c r="W2939" s="2" t="e">
        <f>VLOOKUP(G2939,'Cust Category'!A:C,3,0)</f>
        <v>#N/A</v>
      </c>
      <c r="X2939" s="2" t="e">
        <f>VLOOKUP(G2939,'Cust Category'!A:C,2,0)</f>
        <v>#N/A</v>
      </c>
      <c r="Y2939" s="31" t="e">
        <f t="shared" si="236"/>
        <v>#N/A</v>
      </c>
      <c r="Z2939" t="e">
        <f t="shared" si="237"/>
        <v>#N/A</v>
      </c>
    </row>
    <row r="2940" spans="14:26" hidden="1">
      <c r="N2940" s="2" t="e">
        <f>VLOOKUP($J2940,'Material category'!B:D,2,0)</f>
        <v>#N/A</v>
      </c>
      <c r="O2940" s="123" t="e">
        <f>VLOOKUP(E2940,'Billing Type Category'!A:C,3,0)*$L2940</f>
        <v>#N/A</v>
      </c>
      <c r="P2940" s="123" t="e">
        <f>VLOOKUP($J2940,'Material category'!B:F,5,FALSE)*O2940</f>
        <v>#N/A</v>
      </c>
      <c r="Q2940" s="123" t="e">
        <f t="shared" si="233"/>
        <v>#N/A</v>
      </c>
      <c r="R2940" s="6" t="e">
        <f>VLOOKUP(E2940,'Billing Type Category'!A:C,3,0)*M2940</f>
        <v>#N/A</v>
      </c>
      <c r="S2940" s="6" t="e">
        <f>VLOOKUP($J2940,'Material category'!B:F,4,FALSE)*O2940</f>
        <v>#N/A</v>
      </c>
      <c r="T2940" s="6" t="e">
        <f t="shared" si="234"/>
        <v>#N/A</v>
      </c>
      <c r="U2940" s="6" t="e">
        <f t="shared" si="235"/>
        <v>#N/A</v>
      </c>
      <c r="V2940" s="2" t="e">
        <f>VLOOKUP($J2940,'Material category'!B:D,3,0)</f>
        <v>#N/A</v>
      </c>
      <c r="W2940" s="2" t="e">
        <f>VLOOKUP(G2940,'Cust Category'!A:C,3,0)</f>
        <v>#N/A</v>
      </c>
      <c r="X2940" s="2" t="e">
        <f>VLOOKUP(G2940,'Cust Category'!A:C,2,0)</f>
        <v>#N/A</v>
      </c>
      <c r="Y2940" s="31" t="e">
        <f t="shared" si="236"/>
        <v>#N/A</v>
      </c>
      <c r="Z2940" t="e">
        <f t="shared" si="237"/>
        <v>#N/A</v>
      </c>
    </row>
    <row r="2941" spans="14:26" hidden="1">
      <c r="N2941" s="2" t="e">
        <f>VLOOKUP($J2941,'Material category'!B:D,2,0)</f>
        <v>#N/A</v>
      </c>
      <c r="O2941" s="123" t="e">
        <f>VLOOKUP(E2941,'Billing Type Category'!A:C,3,0)*$L2941</f>
        <v>#N/A</v>
      </c>
      <c r="P2941" s="123" t="e">
        <f>VLOOKUP($J2941,'Material category'!B:F,5,FALSE)*O2941</f>
        <v>#N/A</v>
      </c>
      <c r="Q2941" s="123" t="e">
        <f t="shared" si="233"/>
        <v>#N/A</v>
      </c>
      <c r="R2941" s="6" t="e">
        <f>VLOOKUP(E2941,'Billing Type Category'!A:C,3,0)*M2941</f>
        <v>#N/A</v>
      </c>
      <c r="S2941" s="6" t="e">
        <f>VLOOKUP($J2941,'Material category'!B:F,4,FALSE)*O2941</f>
        <v>#N/A</v>
      </c>
      <c r="T2941" s="6" t="e">
        <f t="shared" si="234"/>
        <v>#N/A</v>
      </c>
      <c r="U2941" s="6" t="e">
        <f t="shared" si="235"/>
        <v>#N/A</v>
      </c>
      <c r="V2941" s="2" t="e">
        <f>VLOOKUP($J2941,'Material category'!B:D,3,0)</f>
        <v>#N/A</v>
      </c>
      <c r="W2941" s="2" t="e">
        <f>VLOOKUP(G2941,'Cust Category'!A:C,3,0)</f>
        <v>#N/A</v>
      </c>
      <c r="X2941" s="2" t="e">
        <f>VLOOKUP(G2941,'Cust Category'!A:C,2,0)</f>
        <v>#N/A</v>
      </c>
      <c r="Y2941" s="31" t="e">
        <f t="shared" si="236"/>
        <v>#N/A</v>
      </c>
      <c r="Z2941" t="e">
        <f t="shared" si="237"/>
        <v>#N/A</v>
      </c>
    </row>
    <row r="2942" spans="14:26" hidden="1">
      <c r="N2942" s="2" t="e">
        <f>VLOOKUP($J2942,'Material category'!B:D,2,0)</f>
        <v>#N/A</v>
      </c>
      <c r="O2942" s="123" t="e">
        <f>VLOOKUP(E2942,'Billing Type Category'!A:C,3,0)*$L2942</f>
        <v>#N/A</v>
      </c>
      <c r="P2942" s="123" t="e">
        <f>VLOOKUP($J2942,'Material category'!B:F,5,FALSE)*O2942</f>
        <v>#N/A</v>
      </c>
      <c r="Q2942" s="123" t="e">
        <f t="shared" si="233"/>
        <v>#N/A</v>
      </c>
      <c r="R2942" s="6" t="e">
        <f>VLOOKUP(E2942,'Billing Type Category'!A:C,3,0)*M2942</f>
        <v>#N/A</v>
      </c>
      <c r="S2942" s="6" t="e">
        <f>VLOOKUP($J2942,'Material category'!B:F,4,FALSE)*O2942</f>
        <v>#N/A</v>
      </c>
      <c r="T2942" s="6" t="e">
        <f t="shared" si="234"/>
        <v>#N/A</v>
      </c>
      <c r="U2942" s="6" t="e">
        <f t="shared" si="235"/>
        <v>#N/A</v>
      </c>
      <c r="V2942" s="2" t="e">
        <f>VLOOKUP($J2942,'Material category'!B:D,3,0)</f>
        <v>#N/A</v>
      </c>
      <c r="W2942" s="2" t="e">
        <f>VLOOKUP(G2942,'Cust Category'!A:C,3,0)</f>
        <v>#N/A</v>
      </c>
      <c r="X2942" s="2" t="e">
        <f>VLOOKUP(G2942,'Cust Category'!A:C,2,0)</f>
        <v>#N/A</v>
      </c>
      <c r="Y2942" s="31" t="e">
        <f t="shared" si="236"/>
        <v>#N/A</v>
      </c>
      <c r="Z2942" t="e">
        <f t="shared" si="237"/>
        <v>#N/A</v>
      </c>
    </row>
    <row r="2943" spans="14:26" hidden="1">
      <c r="N2943" s="2" t="e">
        <f>VLOOKUP($J2943,'Material category'!B:D,2,0)</f>
        <v>#N/A</v>
      </c>
      <c r="O2943" s="123" t="e">
        <f>VLOOKUP(E2943,'Billing Type Category'!A:C,3,0)*$L2943</f>
        <v>#N/A</v>
      </c>
      <c r="P2943" s="123" t="e">
        <f>VLOOKUP($J2943,'Material category'!B:F,5,FALSE)*O2943</f>
        <v>#N/A</v>
      </c>
      <c r="Q2943" s="123" t="e">
        <f t="shared" si="233"/>
        <v>#N/A</v>
      </c>
      <c r="R2943" s="6" t="e">
        <f>VLOOKUP(E2943,'Billing Type Category'!A:C,3,0)*M2943</f>
        <v>#N/A</v>
      </c>
      <c r="S2943" s="6" t="e">
        <f>VLOOKUP($J2943,'Material category'!B:F,4,FALSE)*O2943</f>
        <v>#N/A</v>
      </c>
      <c r="T2943" s="6" t="e">
        <f t="shared" si="234"/>
        <v>#N/A</v>
      </c>
      <c r="U2943" s="6" t="e">
        <f t="shared" si="235"/>
        <v>#N/A</v>
      </c>
      <c r="V2943" s="2" t="e">
        <f>VLOOKUP($J2943,'Material category'!B:D,3,0)</f>
        <v>#N/A</v>
      </c>
      <c r="W2943" s="2" t="e">
        <f>VLOOKUP(G2943,'Cust Category'!A:C,3,0)</f>
        <v>#N/A</v>
      </c>
      <c r="X2943" s="2" t="e">
        <f>VLOOKUP(G2943,'Cust Category'!A:C,2,0)</f>
        <v>#N/A</v>
      </c>
      <c r="Y2943" s="31" t="e">
        <f t="shared" si="236"/>
        <v>#N/A</v>
      </c>
      <c r="Z2943" t="e">
        <f t="shared" si="237"/>
        <v>#N/A</v>
      </c>
    </row>
    <row r="2944" spans="14:26" hidden="1">
      <c r="N2944" s="2" t="e">
        <f>VLOOKUP($J2944,'Material category'!B:D,2,0)</f>
        <v>#N/A</v>
      </c>
      <c r="O2944" s="123" t="e">
        <f>VLOOKUP(E2944,'Billing Type Category'!A:C,3,0)*$L2944</f>
        <v>#N/A</v>
      </c>
      <c r="P2944" s="123" t="e">
        <f>VLOOKUP($J2944,'Material category'!B:F,5,FALSE)*O2944</f>
        <v>#N/A</v>
      </c>
      <c r="Q2944" s="123" t="e">
        <f t="shared" si="233"/>
        <v>#N/A</v>
      </c>
      <c r="R2944" s="6" t="e">
        <f>VLOOKUP(E2944,'Billing Type Category'!A:C,3,0)*M2944</f>
        <v>#N/A</v>
      </c>
      <c r="S2944" s="6" t="e">
        <f>VLOOKUP($J2944,'Material category'!B:F,4,FALSE)*O2944</f>
        <v>#N/A</v>
      </c>
      <c r="T2944" s="6" t="e">
        <f t="shared" si="234"/>
        <v>#N/A</v>
      </c>
      <c r="U2944" s="6" t="e">
        <f t="shared" si="235"/>
        <v>#N/A</v>
      </c>
      <c r="V2944" s="2" t="e">
        <f>VLOOKUP($J2944,'Material category'!B:D,3,0)</f>
        <v>#N/A</v>
      </c>
      <c r="W2944" s="2" t="e">
        <f>VLOOKUP(G2944,'Cust Category'!A:C,3,0)</f>
        <v>#N/A</v>
      </c>
      <c r="X2944" s="2" t="e">
        <f>VLOOKUP(G2944,'Cust Category'!A:C,2,0)</f>
        <v>#N/A</v>
      </c>
      <c r="Y2944" s="31" t="e">
        <f t="shared" si="236"/>
        <v>#N/A</v>
      </c>
      <c r="Z2944" t="e">
        <f t="shared" si="237"/>
        <v>#N/A</v>
      </c>
    </row>
    <row r="2945" spans="14:26" hidden="1">
      <c r="N2945" s="2" t="e">
        <f>VLOOKUP($J2945,'Material category'!B:D,2,0)</f>
        <v>#N/A</v>
      </c>
      <c r="O2945" s="123" t="e">
        <f>VLOOKUP(E2945,'Billing Type Category'!A:C,3,0)*$L2945</f>
        <v>#N/A</v>
      </c>
      <c r="P2945" s="123" t="e">
        <f>VLOOKUP($J2945,'Material category'!B:F,5,FALSE)*O2945</f>
        <v>#N/A</v>
      </c>
      <c r="Q2945" s="123" t="e">
        <f t="shared" si="233"/>
        <v>#N/A</v>
      </c>
      <c r="R2945" s="6" t="e">
        <f>VLOOKUP(E2945,'Billing Type Category'!A:C,3,0)*M2945</f>
        <v>#N/A</v>
      </c>
      <c r="S2945" s="6" t="e">
        <f>VLOOKUP($J2945,'Material category'!B:F,4,FALSE)*O2945</f>
        <v>#N/A</v>
      </c>
      <c r="T2945" s="6" t="e">
        <f t="shared" si="234"/>
        <v>#N/A</v>
      </c>
      <c r="U2945" s="6" t="e">
        <f t="shared" si="235"/>
        <v>#N/A</v>
      </c>
      <c r="V2945" s="2" t="e">
        <f>VLOOKUP($J2945,'Material category'!B:D,3,0)</f>
        <v>#N/A</v>
      </c>
      <c r="W2945" s="2" t="e">
        <f>VLOOKUP(G2945,'Cust Category'!A:C,3,0)</f>
        <v>#N/A</v>
      </c>
      <c r="X2945" s="2" t="e">
        <f>VLOOKUP(G2945,'Cust Category'!A:C,2,0)</f>
        <v>#N/A</v>
      </c>
      <c r="Y2945" s="31" t="e">
        <f t="shared" si="236"/>
        <v>#N/A</v>
      </c>
      <c r="Z2945" t="e">
        <f t="shared" si="237"/>
        <v>#N/A</v>
      </c>
    </row>
    <row r="2946" spans="14:26" hidden="1">
      <c r="N2946" s="2" t="e">
        <f>VLOOKUP($J2946,'Material category'!B:D,2,0)</f>
        <v>#N/A</v>
      </c>
      <c r="O2946" s="123" t="e">
        <f>VLOOKUP(E2946,'Billing Type Category'!A:C,3,0)*$L2946</f>
        <v>#N/A</v>
      </c>
      <c r="P2946" s="123" t="e">
        <f>VLOOKUP($J2946,'Material category'!B:F,5,FALSE)*O2946</f>
        <v>#N/A</v>
      </c>
      <c r="Q2946" s="123" t="e">
        <f t="shared" si="233"/>
        <v>#N/A</v>
      </c>
      <c r="R2946" s="6" t="e">
        <f>VLOOKUP(E2946,'Billing Type Category'!A:C,3,0)*M2946</f>
        <v>#N/A</v>
      </c>
      <c r="S2946" s="6" t="e">
        <f>VLOOKUP($J2946,'Material category'!B:F,4,FALSE)*O2946</f>
        <v>#N/A</v>
      </c>
      <c r="T2946" s="6" t="e">
        <f t="shared" si="234"/>
        <v>#N/A</v>
      </c>
      <c r="U2946" s="6" t="e">
        <f t="shared" si="235"/>
        <v>#N/A</v>
      </c>
      <c r="V2946" s="2" t="e">
        <f>VLOOKUP($J2946,'Material category'!B:D,3,0)</f>
        <v>#N/A</v>
      </c>
      <c r="W2946" s="2" t="e">
        <f>VLOOKUP(G2946,'Cust Category'!A:C,3,0)</f>
        <v>#N/A</v>
      </c>
      <c r="X2946" s="2" t="e">
        <f>VLOOKUP(G2946,'Cust Category'!A:C,2,0)</f>
        <v>#N/A</v>
      </c>
      <c r="Y2946" s="31" t="e">
        <f t="shared" si="236"/>
        <v>#N/A</v>
      </c>
      <c r="Z2946" t="e">
        <f t="shared" si="237"/>
        <v>#N/A</v>
      </c>
    </row>
    <row r="2947" spans="14:26" hidden="1">
      <c r="N2947" s="2" t="e">
        <f>VLOOKUP($J2947,'Material category'!B:D,2,0)</f>
        <v>#N/A</v>
      </c>
      <c r="O2947" s="123" t="e">
        <f>VLOOKUP(E2947,'Billing Type Category'!A:C,3,0)*$L2947</f>
        <v>#N/A</v>
      </c>
      <c r="P2947" s="123" t="e">
        <f>VLOOKUP($J2947,'Material category'!B:F,5,FALSE)*O2947</f>
        <v>#N/A</v>
      </c>
      <c r="Q2947" s="123" t="e">
        <f t="shared" si="233"/>
        <v>#N/A</v>
      </c>
      <c r="R2947" s="6" t="e">
        <f>VLOOKUP(E2947,'Billing Type Category'!A:C,3,0)*M2947</f>
        <v>#N/A</v>
      </c>
      <c r="S2947" s="6" t="e">
        <f>VLOOKUP($J2947,'Material category'!B:F,4,FALSE)*O2947</f>
        <v>#N/A</v>
      </c>
      <c r="T2947" s="6" t="e">
        <f t="shared" si="234"/>
        <v>#N/A</v>
      </c>
      <c r="U2947" s="6" t="e">
        <f t="shared" si="235"/>
        <v>#N/A</v>
      </c>
      <c r="V2947" s="2" t="e">
        <f>VLOOKUP($J2947,'Material category'!B:D,3,0)</f>
        <v>#N/A</v>
      </c>
      <c r="W2947" s="2" t="e">
        <f>VLOOKUP(G2947,'Cust Category'!A:C,3,0)</f>
        <v>#N/A</v>
      </c>
      <c r="X2947" s="2" t="e">
        <f>VLOOKUP(G2947,'Cust Category'!A:C,2,0)</f>
        <v>#N/A</v>
      </c>
      <c r="Y2947" s="31" t="e">
        <f t="shared" si="236"/>
        <v>#N/A</v>
      </c>
      <c r="Z2947" t="e">
        <f t="shared" si="237"/>
        <v>#N/A</v>
      </c>
    </row>
    <row r="2948" spans="14:26" hidden="1">
      <c r="N2948" s="2" t="e">
        <f>VLOOKUP($J2948,'Material category'!B:D,2,0)</f>
        <v>#N/A</v>
      </c>
      <c r="O2948" s="123" t="e">
        <f>VLOOKUP(E2948,'Billing Type Category'!A:C,3,0)*$L2948</f>
        <v>#N/A</v>
      </c>
      <c r="P2948" s="123" t="e">
        <f>VLOOKUP($J2948,'Material category'!B:F,5,FALSE)*O2948</f>
        <v>#N/A</v>
      </c>
      <c r="Q2948" s="123" t="e">
        <f t="shared" si="233"/>
        <v>#N/A</v>
      </c>
      <c r="R2948" s="6" t="e">
        <f>VLOOKUP(E2948,'Billing Type Category'!A:C,3,0)*M2948</f>
        <v>#N/A</v>
      </c>
      <c r="S2948" s="6" t="e">
        <f>VLOOKUP($J2948,'Material category'!B:F,4,FALSE)*O2948</f>
        <v>#N/A</v>
      </c>
      <c r="T2948" s="6" t="e">
        <f t="shared" si="234"/>
        <v>#N/A</v>
      </c>
      <c r="U2948" s="6" t="e">
        <f t="shared" si="235"/>
        <v>#N/A</v>
      </c>
      <c r="V2948" s="2" t="e">
        <f>VLOOKUP($J2948,'Material category'!B:D,3,0)</f>
        <v>#N/A</v>
      </c>
      <c r="W2948" s="2" t="e">
        <f>VLOOKUP(G2948,'Cust Category'!A:C,3,0)</f>
        <v>#N/A</v>
      </c>
      <c r="X2948" s="2" t="e">
        <f>VLOOKUP(G2948,'Cust Category'!A:C,2,0)</f>
        <v>#N/A</v>
      </c>
      <c r="Y2948" s="31" t="e">
        <f t="shared" si="236"/>
        <v>#N/A</v>
      </c>
      <c r="Z2948" t="e">
        <f t="shared" si="237"/>
        <v>#N/A</v>
      </c>
    </row>
    <row r="2949" spans="14:26" hidden="1">
      <c r="N2949" s="2" t="e">
        <f>VLOOKUP($J2949,'Material category'!B:D,2,0)</f>
        <v>#N/A</v>
      </c>
      <c r="O2949" s="123" t="e">
        <f>VLOOKUP(E2949,'Billing Type Category'!A:C,3,0)*$L2949</f>
        <v>#N/A</v>
      </c>
      <c r="P2949" s="123" t="e">
        <f>VLOOKUP($J2949,'Material category'!B:F,5,FALSE)*O2949</f>
        <v>#N/A</v>
      </c>
      <c r="Q2949" s="123" t="e">
        <f t="shared" si="233"/>
        <v>#N/A</v>
      </c>
      <c r="R2949" s="6" t="e">
        <f>VLOOKUP(E2949,'Billing Type Category'!A:C,3,0)*M2949</f>
        <v>#N/A</v>
      </c>
      <c r="S2949" s="6" t="e">
        <f>VLOOKUP($J2949,'Material category'!B:F,4,FALSE)*O2949</f>
        <v>#N/A</v>
      </c>
      <c r="T2949" s="6" t="e">
        <f t="shared" si="234"/>
        <v>#N/A</v>
      </c>
      <c r="U2949" s="6" t="e">
        <f t="shared" si="235"/>
        <v>#N/A</v>
      </c>
      <c r="V2949" s="2" t="e">
        <f>VLOOKUP($J2949,'Material category'!B:D,3,0)</f>
        <v>#N/A</v>
      </c>
      <c r="W2949" s="2" t="e">
        <f>VLOOKUP(G2949,'Cust Category'!A:C,3,0)</f>
        <v>#N/A</v>
      </c>
      <c r="X2949" s="2" t="e">
        <f>VLOOKUP(G2949,'Cust Category'!A:C,2,0)</f>
        <v>#N/A</v>
      </c>
      <c r="Y2949" s="31" t="e">
        <f t="shared" si="236"/>
        <v>#N/A</v>
      </c>
      <c r="Z2949" t="e">
        <f t="shared" si="237"/>
        <v>#N/A</v>
      </c>
    </row>
    <row r="2950" spans="14:26" hidden="1">
      <c r="N2950" s="2" t="e">
        <f>VLOOKUP($J2950,'Material category'!B:D,2,0)</f>
        <v>#N/A</v>
      </c>
      <c r="O2950" s="123" t="e">
        <f>VLOOKUP(E2950,'Billing Type Category'!A:C,3,0)*$L2950</f>
        <v>#N/A</v>
      </c>
      <c r="P2950" s="123" t="e">
        <f>VLOOKUP($J2950,'Material category'!B:F,5,FALSE)*O2950</f>
        <v>#N/A</v>
      </c>
      <c r="Q2950" s="123" t="e">
        <f t="shared" si="233"/>
        <v>#N/A</v>
      </c>
      <c r="R2950" s="6" t="e">
        <f>VLOOKUP(E2950,'Billing Type Category'!A:C,3,0)*M2950</f>
        <v>#N/A</v>
      </c>
      <c r="S2950" s="6" t="e">
        <f>VLOOKUP($J2950,'Material category'!B:F,4,FALSE)*O2950</f>
        <v>#N/A</v>
      </c>
      <c r="T2950" s="6" t="e">
        <f t="shared" si="234"/>
        <v>#N/A</v>
      </c>
      <c r="U2950" s="6" t="e">
        <f t="shared" si="235"/>
        <v>#N/A</v>
      </c>
      <c r="V2950" s="2" t="e">
        <f>VLOOKUP($J2950,'Material category'!B:D,3,0)</f>
        <v>#N/A</v>
      </c>
      <c r="W2950" s="2" t="e">
        <f>VLOOKUP(G2950,'Cust Category'!A:C,3,0)</f>
        <v>#N/A</v>
      </c>
      <c r="X2950" s="2" t="e">
        <f>VLOOKUP(G2950,'Cust Category'!A:C,2,0)</f>
        <v>#N/A</v>
      </c>
      <c r="Y2950" s="31" t="e">
        <f t="shared" si="236"/>
        <v>#N/A</v>
      </c>
      <c r="Z2950" t="e">
        <f t="shared" si="237"/>
        <v>#N/A</v>
      </c>
    </row>
    <row r="2951" spans="14:26" hidden="1">
      <c r="N2951" s="2" t="e">
        <f>VLOOKUP($J2951,'Material category'!B:D,2,0)</f>
        <v>#N/A</v>
      </c>
      <c r="O2951" s="123" t="e">
        <f>VLOOKUP(E2951,'Billing Type Category'!A:C,3,0)*$L2951</f>
        <v>#N/A</v>
      </c>
      <c r="P2951" s="123" t="e">
        <f>VLOOKUP($J2951,'Material category'!B:F,5,FALSE)*O2951</f>
        <v>#N/A</v>
      </c>
      <c r="Q2951" s="123" t="e">
        <f t="shared" si="233"/>
        <v>#N/A</v>
      </c>
      <c r="R2951" s="6" t="e">
        <f>VLOOKUP(E2951,'Billing Type Category'!A:C,3,0)*M2951</f>
        <v>#N/A</v>
      </c>
      <c r="S2951" s="6" t="e">
        <f>VLOOKUP($J2951,'Material category'!B:F,4,FALSE)*O2951</f>
        <v>#N/A</v>
      </c>
      <c r="T2951" s="6" t="e">
        <f t="shared" si="234"/>
        <v>#N/A</v>
      </c>
      <c r="U2951" s="6" t="e">
        <f t="shared" si="235"/>
        <v>#N/A</v>
      </c>
      <c r="V2951" s="2" t="e">
        <f>VLOOKUP($J2951,'Material category'!B:D,3,0)</f>
        <v>#N/A</v>
      </c>
      <c r="W2951" s="2" t="e">
        <f>VLOOKUP(G2951,'Cust Category'!A:C,3,0)</f>
        <v>#N/A</v>
      </c>
      <c r="X2951" s="2" t="e">
        <f>VLOOKUP(G2951,'Cust Category'!A:C,2,0)</f>
        <v>#N/A</v>
      </c>
      <c r="Y2951" s="31" t="e">
        <f t="shared" si="236"/>
        <v>#N/A</v>
      </c>
      <c r="Z2951" t="e">
        <f t="shared" si="237"/>
        <v>#N/A</v>
      </c>
    </row>
    <row r="2952" spans="14:26" hidden="1">
      <c r="N2952" s="2" t="e">
        <f>VLOOKUP($J2952,'Material category'!B:D,2,0)</f>
        <v>#N/A</v>
      </c>
      <c r="O2952" s="123" t="e">
        <f>VLOOKUP(E2952,'Billing Type Category'!A:C,3,0)*$L2952</f>
        <v>#N/A</v>
      </c>
      <c r="P2952" s="123" t="e">
        <f>VLOOKUP($J2952,'Material category'!B:F,5,FALSE)*O2952</f>
        <v>#N/A</v>
      </c>
      <c r="Q2952" s="123" t="e">
        <f t="shared" si="233"/>
        <v>#N/A</v>
      </c>
      <c r="R2952" s="6" t="e">
        <f>VLOOKUP(E2952,'Billing Type Category'!A:C,3,0)*M2952</f>
        <v>#N/A</v>
      </c>
      <c r="S2952" s="6" t="e">
        <f>VLOOKUP($J2952,'Material category'!B:F,4,FALSE)*O2952</f>
        <v>#N/A</v>
      </c>
      <c r="T2952" s="6" t="e">
        <f t="shared" si="234"/>
        <v>#N/A</v>
      </c>
      <c r="U2952" s="6" t="e">
        <f t="shared" si="235"/>
        <v>#N/A</v>
      </c>
      <c r="V2952" s="2" t="e">
        <f>VLOOKUP($J2952,'Material category'!B:D,3,0)</f>
        <v>#N/A</v>
      </c>
      <c r="W2952" s="2" t="e">
        <f>VLOOKUP(G2952,'Cust Category'!A:C,3,0)</f>
        <v>#N/A</v>
      </c>
      <c r="X2952" s="2" t="e">
        <f>VLOOKUP(G2952,'Cust Category'!A:C,2,0)</f>
        <v>#N/A</v>
      </c>
      <c r="Y2952" s="31" t="e">
        <f t="shared" si="236"/>
        <v>#N/A</v>
      </c>
      <c r="Z2952" t="e">
        <f t="shared" si="237"/>
        <v>#N/A</v>
      </c>
    </row>
    <row r="2953" spans="14:26" hidden="1">
      <c r="N2953" s="2" t="e">
        <f>VLOOKUP($J2953,'Material category'!B:D,2,0)</f>
        <v>#N/A</v>
      </c>
      <c r="O2953" s="123" t="e">
        <f>VLOOKUP(E2953,'Billing Type Category'!A:C,3,0)*$L2953</f>
        <v>#N/A</v>
      </c>
      <c r="P2953" s="123" t="e">
        <f>VLOOKUP($J2953,'Material category'!B:F,5,FALSE)*O2953</f>
        <v>#N/A</v>
      </c>
      <c r="Q2953" s="123" t="e">
        <f t="shared" si="233"/>
        <v>#N/A</v>
      </c>
      <c r="R2953" s="6" t="e">
        <f>VLOOKUP(E2953,'Billing Type Category'!A:C,3,0)*M2953</f>
        <v>#N/A</v>
      </c>
      <c r="S2953" s="6" t="e">
        <f>VLOOKUP($J2953,'Material category'!B:F,4,FALSE)*O2953</f>
        <v>#N/A</v>
      </c>
      <c r="T2953" s="6" t="e">
        <f t="shared" si="234"/>
        <v>#N/A</v>
      </c>
      <c r="U2953" s="6" t="e">
        <f t="shared" si="235"/>
        <v>#N/A</v>
      </c>
      <c r="V2953" s="2" t="e">
        <f>VLOOKUP($J2953,'Material category'!B:D,3,0)</f>
        <v>#N/A</v>
      </c>
      <c r="W2953" s="2" t="e">
        <f>VLOOKUP(G2953,'Cust Category'!A:C,3,0)</f>
        <v>#N/A</v>
      </c>
      <c r="X2953" s="2" t="e">
        <f>VLOOKUP(G2953,'Cust Category'!A:C,2,0)</f>
        <v>#N/A</v>
      </c>
      <c r="Y2953" s="31" t="e">
        <f t="shared" si="236"/>
        <v>#N/A</v>
      </c>
      <c r="Z2953" t="e">
        <f t="shared" si="237"/>
        <v>#N/A</v>
      </c>
    </row>
    <row r="2954" spans="14:26" hidden="1">
      <c r="N2954" s="2" t="e">
        <f>VLOOKUP($J2954,'Material category'!B:D,2,0)</f>
        <v>#N/A</v>
      </c>
      <c r="O2954" s="123" t="e">
        <f>VLOOKUP(E2954,'Billing Type Category'!A:C,3,0)*$L2954</f>
        <v>#N/A</v>
      </c>
      <c r="P2954" s="123" t="e">
        <f>VLOOKUP($J2954,'Material category'!B:F,5,FALSE)*O2954</f>
        <v>#N/A</v>
      </c>
      <c r="Q2954" s="123" t="e">
        <f t="shared" si="233"/>
        <v>#N/A</v>
      </c>
      <c r="R2954" s="6" t="e">
        <f>VLOOKUP(E2954,'Billing Type Category'!A:C,3,0)*M2954</f>
        <v>#N/A</v>
      </c>
      <c r="S2954" s="6" t="e">
        <f>VLOOKUP($J2954,'Material category'!B:F,4,FALSE)*O2954</f>
        <v>#N/A</v>
      </c>
      <c r="T2954" s="6" t="e">
        <f t="shared" si="234"/>
        <v>#N/A</v>
      </c>
      <c r="U2954" s="6" t="e">
        <f t="shared" si="235"/>
        <v>#N/A</v>
      </c>
      <c r="V2954" s="2" t="e">
        <f>VLOOKUP($J2954,'Material category'!B:D,3,0)</f>
        <v>#N/A</v>
      </c>
      <c r="W2954" s="2" t="e">
        <f>VLOOKUP(G2954,'Cust Category'!A:C,3,0)</f>
        <v>#N/A</v>
      </c>
      <c r="X2954" s="2" t="e">
        <f>VLOOKUP(G2954,'Cust Category'!A:C,2,0)</f>
        <v>#N/A</v>
      </c>
      <c r="Y2954" s="31" t="e">
        <f t="shared" si="236"/>
        <v>#N/A</v>
      </c>
      <c r="Z2954" t="e">
        <f t="shared" si="237"/>
        <v>#N/A</v>
      </c>
    </row>
    <row r="2955" spans="14:26" hidden="1">
      <c r="N2955" s="2" t="e">
        <f>VLOOKUP($J2955,'Material category'!B:D,2,0)</f>
        <v>#N/A</v>
      </c>
      <c r="O2955" s="123" t="e">
        <f>VLOOKUP(E2955,'Billing Type Category'!A:C,3,0)*$L2955</f>
        <v>#N/A</v>
      </c>
      <c r="P2955" s="123" t="e">
        <f>VLOOKUP($J2955,'Material category'!B:F,5,FALSE)*O2955</f>
        <v>#N/A</v>
      </c>
      <c r="Q2955" s="123" t="e">
        <f t="shared" si="233"/>
        <v>#N/A</v>
      </c>
      <c r="R2955" s="6" t="e">
        <f>VLOOKUP(E2955,'Billing Type Category'!A:C,3,0)*M2955</f>
        <v>#N/A</v>
      </c>
      <c r="S2955" s="6" t="e">
        <f>VLOOKUP($J2955,'Material category'!B:F,4,FALSE)*O2955</f>
        <v>#N/A</v>
      </c>
      <c r="T2955" s="6" t="e">
        <f t="shared" si="234"/>
        <v>#N/A</v>
      </c>
      <c r="U2955" s="6" t="e">
        <f t="shared" si="235"/>
        <v>#N/A</v>
      </c>
      <c r="V2955" s="2" t="e">
        <f>VLOOKUP($J2955,'Material category'!B:D,3,0)</f>
        <v>#N/A</v>
      </c>
      <c r="W2955" s="2" t="e">
        <f>VLOOKUP(G2955,'Cust Category'!A:C,3,0)</f>
        <v>#N/A</v>
      </c>
      <c r="X2955" s="2" t="e">
        <f>VLOOKUP(G2955,'Cust Category'!A:C,2,0)</f>
        <v>#N/A</v>
      </c>
      <c r="Y2955" s="31" t="e">
        <f t="shared" si="236"/>
        <v>#N/A</v>
      </c>
      <c r="Z2955" t="e">
        <f t="shared" si="237"/>
        <v>#N/A</v>
      </c>
    </row>
    <row r="2956" spans="14:26" hidden="1">
      <c r="N2956" s="2" t="e">
        <f>VLOOKUP($J2956,'Material category'!B:D,2,0)</f>
        <v>#N/A</v>
      </c>
      <c r="O2956" s="123" t="e">
        <f>VLOOKUP(E2956,'Billing Type Category'!A:C,3,0)*$L2956</f>
        <v>#N/A</v>
      </c>
      <c r="P2956" s="123" t="e">
        <f>VLOOKUP($J2956,'Material category'!B:F,5,FALSE)*O2956</f>
        <v>#N/A</v>
      </c>
      <c r="Q2956" s="123" t="e">
        <f t="shared" si="233"/>
        <v>#N/A</v>
      </c>
      <c r="R2956" s="6" t="e">
        <f>VLOOKUP(E2956,'Billing Type Category'!A:C,3,0)*M2956</f>
        <v>#N/A</v>
      </c>
      <c r="S2956" s="6" t="e">
        <f>VLOOKUP($J2956,'Material category'!B:F,4,FALSE)*O2956</f>
        <v>#N/A</v>
      </c>
      <c r="T2956" s="6" t="e">
        <f t="shared" si="234"/>
        <v>#N/A</v>
      </c>
      <c r="U2956" s="6" t="e">
        <f t="shared" si="235"/>
        <v>#N/A</v>
      </c>
      <c r="V2956" s="2" t="e">
        <f>VLOOKUP($J2956,'Material category'!B:D,3,0)</f>
        <v>#N/A</v>
      </c>
      <c r="W2956" s="2" t="e">
        <f>VLOOKUP(G2956,'Cust Category'!A:C,3,0)</f>
        <v>#N/A</v>
      </c>
      <c r="X2956" s="2" t="e">
        <f>VLOOKUP(G2956,'Cust Category'!A:C,2,0)</f>
        <v>#N/A</v>
      </c>
      <c r="Y2956" s="31" t="e">
        <f t="shared" si="236"/>
        <v>#N/A</v>
      </c>
      <c r="Z2956" t="e">
        <f t="shared" si="237"/>
        <v>#N/A</v>
      </c>
    </row>
    <row r="2957" spans="14:26" hidden="1">
      <c r="N2957" s="2" t="e">
        <f>VLOOKUP($J2957,'Material category'!B:D,2,0)</f>
        <v>#N/A</v>
      </c>
      <c r="O2957" s="123" t="e">
        <f>VLOOKUP(E2957,'Billing Type Category'!A:C,3,0)*$L2957</f>
        <v>#N/A</v>
      </c>
      <c r="P2957" s="123" t="e">
        <f>VLOOKUP($J2957,'Material category'!B:F,5,FALSE)*O2957</f>
        <v>#N/A</v>
      </c>
      <c r="Q2957" s="123" t="e">
        <f t="shared" si="233"/>
        <v>#N/A</v>
      </c>
      <c r="R2957" s="6" t="e">
        <f>VLOOKUP(E2957,'Billing Type Category'!A:C,3,0)*M2957</f>
        <v>#N/A</v>
      </c>
      <c r="S2957" s="6" t="e">
        <f>VLOOKUP($J2957,'Material category'!B:F,4,FALSE)*O2957</f>
        <v>#N/A</v>
      </c>
      <c r="T2957" s="6" t="e">
        <f t="shared" si="234"/>
        <v>#N/A</v>
      </c>
      <c r="U2957" s="6" t="e">
        <f t="shared" si="235"/>
        <v>#N/A</v>
      </c>
      <c r="V2957" s="2" t="e">
        <f>VLOOKUP($J2957,'Material category'!B:D,3,0)</f>
        <v>#N/A</v>
      </c>
      <c r="W2957" s="2" t="e">
        <f>VLOOKUP(G2957,'Cust Category'!A:C,3,0)</f>
        <v>#N/A</v>
      </c>
      <c r="X2957" s="2" t="e">
        <f>VLOOKUP(G2957,'Cust Category'!A:C,2,0)</f>
        <v>#N/A</v>
      </c>
      <c r="Y2957" s="31" t="e">
        <f t="shared" si="236"/>
        <v>#N/A</v>
      </c>
      <c r="Z2957" t="e">
        <f t="shared" si="237"/>
        <v>#N/A</v>
      </c>
    </row>
    <row r="2958" spans="14:26" hidden="1">
      <c r="N2958" s="2" t="e">
        <f>VLOOKUP($J2958,'Material category'!B:D,2,0)</f>
        <v>#N/A</v>
      </c>
      <c r="O2958" s="123" t="e">
        <f>VLOOKUP(E2958,'Billing Type Category'!A:C,3,0)*$L2958</f>
        <v>#N/A</v>
      </c>
      <c r="P2958" s="123" t="e">
        <f>VLOOKUP($J2958,'Material category'!B:F,5,FALSE)*O2958</f>
        <v>#N/A</v>
      </c>
      <c r="Q2958" s="123" t="e">
        <f t="shared" si="233"/>
        <v>#N/A</v>
      </c>
      <c r="R2958" s="6" t="e">
        <f>VLOOKUP(E2958,'Billing Type Category'!A:C,3,0)*M2958</f>
        <v>#N/A</v>
      </c>
      <c r="S2958" s="6" t="e">
        <f>VLOOKUP($J2958,'Material category'!B:F,4,FALSE)*O2958</f>
        <v>#N/A</v>
      </c>
      <c r="T2958" s="6" t="e">
        <f t="shared" si="234"/>
        <v>#N/A</v>
      </c>
      <c r="U2958" s="6" t="e">
        <f t="shared" si="235"/>
        <v>#N/A</v>
      </c>
      <c r="V2958" s="2" t="e">
        <f>VLOOKUP($J2958,'Material category'!B:D,3,0)</f>
        <v>#N/A</v>
      </c>
      <c r="W2958" s="2" t="e">
        <f>VLOOKUP(G2958,'Cust Category'!A:C,3,0)</f>
        <v>#N/A</v>
      </c>
      <c r="X2958" s="2" t="e">
        <f>VLOOKUP(G2958,'Cust Category'!A:C,2,0)</f>
        <v>#N/A</v>
      </c>
      <c r="Y2958" s="31" t="e">
        <f t="shared" si="236"/>
        <v>#N/A</v>
      </c>
      <c r="Z2958" t="e">
        <f t="shared" si="237"/>
        <v>#N/A</v>
      </c>
    </row>
    <row r="2959" spans="14:26" hidden="1">
      <c r="N2959" s="2" t="e">
        <f>VLOOKUP($J2959,'Material category'!B:D,2,0)</f>
        <v>#N/A</v>
      </c>
      <c r="O2959" s="123" t="e">
        <f>VLOOKUP(E2959,'Billing Type Category'!A:C,3,0)*$L2959</f>
        <v>#N/A</v>
      </c>
      <c r="P2959" s="123" t="e">
        <f>VLOOKUP($J2959,'Material category'!B:F,5,FALSE)*O2959</f>
        <v>#N/A</v>
      </c>
      <c r="Q2959" s="123" t="e">
        <f t="shared" si="233"/>
        <v>#N/A</v>
      </c>
      <c r="R2959" s="6" t="e">
        <f>VLOOKUP(E2959,'Billing Type Category'!A:C,3,0)*M2959</f>
        <v>#N/A</v>
      </c>
      <c r="S2959" s="6" t="e">
        <f>VLOOKUP($J2959,'Material category'!B:F,4,FALSE)*O2959</f>
        <v>#N/A</v>
      </c>
      <c r="T2959" s="6" t="e">
        <f t="shared" si="234"/>
        <v>#N/A</v>
      </c>
      <c r="U2959" s="6" t="e">
        <f t="shared" si="235"/>
        <v>#N/A</v>
      </c>
      <c r="V2959" s="2" t="e">
        <f>VLOOKUP($J2959,'Material category'!B:D,3,0)</f>
        <v>#N/A</v>
      </c>
      <c r="W2959" s="2" t="e">
        <f>VLOOKUP(G2959,'Cust Category'!A:C,3,0)</f>
        <v>#N/A</v>
      </c>
      <c r="X2959" s="2" t="e">
        <f>VLOOKUP(G2959,'Cust Category'!A:C,2,0)</f>
        <v>#N/A</v>
      </c>
      <c r="Y2959" s="31" t="e">
        <f t="shared" si="236"/>
        <v>#N/A</v>
      </c>
      <c r="Z2959" t="e">
        <f t="shared" si="237"/>
        <v>#N/A</v>
      </c>
    </row>
    <row r="2960" spans="14:26" hidden="1">
      <c r="N2960" s="2" t="e">
        <f>VLOOKUP($J2960,'Material category'!B:D,2,0)</f>
        <v>#N/A</v>
      </c>
      <c r="O2960" s="123" t="e">
        <f>VLOOKUP(E2960,'Billing Type Category'!A:C,3,0)*$L2960</f>
        <v>#N/A</v>
      </c>
      <c r="P2960" s="123" t="e">
        <f>VLOOKUP($J2960,'Material category'!B:F,5,FALSE)*O2960</f>
        <v>#N/A</v>
      </c>
      <c r="Q2960" s="123" t="e">
        <f t="shared" si="233"/>
        <v>#N/A</v>
      </c>
      <c r="R2960" s="6" t="e">
        <f>VLOOKUP(E2960,'Billing Type Category'!A:C,3,0)*M2960</f>
        <v>#N/A</v>
      </c>
      <c r="S2960" s="6" t="e">
        <f>VLOOKUP($J2960,'Material category'!B:F,4,FALSE)*O2960</f>
        <v>#N/A</v>
      </c>
      <c r="T2960" s="6" t="e">
        <f t="shared" si="234"/>
        <v>#N/A</v>
      </c>
      <c r="U2960" s="6" t="e">
        <f t="shared" si="235"/>
        <v>#N/A</v>
      </c>
      <c r="V2960" s="2" t="e">
        <f>VLOOKUP($J2960,'Material category'!B:D,3,0)</f>
        <v>#N/A</v>
      </c>
      <c r="W2960" s="2" t="e">
        <f>VLOOKUP(G2960,'Cust Category'!A:C,3,0)</f>
        <v>#N/A</v>
      </c>
      <c r="X2960" s="2" t="e">
        <f>VLOOKUP(G2960,'Cust Category'!A:C,2,0)</f>
        <v>#N/A</v>
      </c>
      <c r="Y2960" s="31" t="e">
        <f t="shared" si="236"/>
        <v>#N/A</v>
      </c>
      <c r="Z2960" t="e">
        <f t="shared" si="237"/>
        <v>#N/A</v>
      </c>
    </row>
    <row r="2961" spans="14:26" hidden="1">
      <c r="N2961" s="2" t="e">
        <f>VLOOKUP($J2961,'Material category'!B:D,2,0)</f>
        <v>#N/A</v>
      </c>
      <c r="O2961" s="123" t="e">
        <f>VLOOKUP(E2961,'Billing Type Category'!A:C,3,0)*$L2961</f>
        <v>#N/A</v>
      </c>
      <c r="P2961" s="123" t="e">
        <f>VLOOKUP($J2961,'Material category'!B:F,5,FALSE)*O2961</f>
        <v>#N/A</v>
      </c>
      <c r="Q2961" s="123" t="e">
        <f t="shared" si="233"/>
        <v>#N/A</v>
      </c>
      <c r="R2961" s="6" t="e">
        <f>VLOOKUP(E2961,'Billing Type Category'!A:C,3,0)*M2961</f>
        <v>#N/A</v>
      </c>
      <c r="S2961" s="6" t="e">
        <f>VLOOKUP($J2961,'Material category'!B:F,4,FALSE)*O2961</f>
        <v>#N/A</v>
      </c>
      <c r="T2961" s="6" t="e">
        <f t="shared" si="234"/>
        <v>#N/A</v>
      </c>
      <c r="U2961" s="6" t="e">
        <f t="shared" si="235"/>
        <v>#N/A</v>
      </c>
      <c r="V2961" s="2" t="e">
        <f>VLOOKUP($J2961,'Material category'!B:D,3,0)</f>
        <v>#N/A</v>
      </c>
      <c r="W2961" s="2" t="e">
        <f>VLOOKUP(G2961,'Cust Category'!A:C,3,0)</f>
        <v>#N/A</v>
      </c>
      <c r="X2961" s="2" t="e">
        <f>VLOOKUP(G2961,'Cust Category'!A:C,2,0)</f>
        <v>#N/A</v>
      </c>
      <c r="Y2961" s="31" t="e">
        <f t="shared" si="236"/>
        <v>#N/A</v>
      </c>
      <c r="Z2961" t="e">
        <f t="shared" si="237"/>
        <v>#N/A</v>
      </c>
    </row>
    <row r="2962" spans="14:26" hidden="1">
      <c r="N2962" s="2" t="e">
        <f>VLOOKUP($J2962,'Material category'!B:D,2,0)</f>
        <v>#N/A</v>
      </c>
      <c r="O2962" s="123" t="e">
        <f>VLOOKUP(E2962,'Billing Type Category'!A:C,3,0)*$L2962</f>
        <v>#N/A</v>
      </c>
      <c r="P2962" s="123" t="e">
        <f>VLOOKUP($J2962,'Material category'!B:F,5,FALSE)*O2962</f>
        <v>#N/A</v>
      </c>
      <c r="Q2962" s="123" t="e">
        <f t="shared" si="233"/>
        <v>#N/A</v>
      </c>
      <c r="R2962" s="6" t="e">
        <f>VLOOKUP(E2962,'Billing Type Category'!A:C,3,0)*M2962</f>
        <v>#N/A</v>
      </c>
      <c r="S2962" s="6" t="e">
        <f>VLOOKUP($J2962,'Material category'!B:F,4,FALSE)*O2962</f>
        <v>#N/A</v>
      </c>
      <c r="T2962" s="6" t="e">
        <f t="shared" si="234"/>
        <v>#N/A</v>
      </c>
      <c r="U2962" s="6" t="e">
        <f t="shared" si="235"/>
        <v>#N/A</v>
      </c>
      <c r="V2962" s="2" t="e">
        <f>VLOOKUP($J2962,'Material category'!B:D,3,0)</f>
        <v>#N/A</v>
      </c>
      <c r="W2962" s="2" t="e">
        <f>VLOOKUP(G2962,'Cust Category'!A:C,3,0)</f>
        <v>#N/A</v>
      </c>
      <c r="X2962" s="2" t="e">
        <f>VLOOKUP(G2962,'Cust Category'!A:C,2,0)</f>
        <v>#N/A</v>
      </c>
      <c r="Y2962" s="31" t="e">
        <f t="shared" si="236"/>
        <v>#N/A</v>
      </c>
      <c r="Z2962" t="e">
        <f t="shared" si="237"/>
        <v>#N/A</v>
      </c>
    </row>
    <row r="2963" spans="14:26" hidden="1">
      <c r="N2963" s="2" t="e">
        <f>VLOOKUP($J2963,'Material category'!B:D,2,0)</f>
        <v>#N/A</v>
      </c>
      <c r="O2963" s="123" t="e">
        <f>VLOOKUP(E2963,'Billing Type Category'!A:C,3,0)*$L2963</f>
        <v>#N/A</v>
      </c>
      <c r="P2963" s="123" t="e">
        <f>VLOOKUP($J2963,'Material category'!B:F,5,FALSE)*O2963</f>
        <v>#N/A</v>
      </c>
      <c r="Q2963" s="123" t="e">
        <f t="shared" si="233"/>
        <v>#N/A</v>
      </c>
      <c r="R2963" s="6" t="e">
        <f>VLOOKUP(E2963,'Billing Type Category'!A:C,3,0)*M2963</f>
        <v>#N/A</v>
      </c>
      <c r="S2963" s="6" t="e">
        <f>VLOOKUP($J2963,'Material category'!B:F,4,FALSE)*O2963</f>
        <v>#N/A</v>
      </c>
      <c r="T2963" s="6" t="e">
        <f t="shared" si="234"/>
        <v>#N/A</v>
      </c>
      <c r="U2963" s="6" t="e">
        <f t="shared" si="235"/>
        <v>#N/A</v>
      </c>
      <c r="V2963" s="2" t="e">
        <f>VLOOKUP($J2963,'Material category'!B:D,3,0)</f>
        <v>#N/A</v>
      </c>
      <c r="W2963" s="2" t="e">
        <f>VLOOKUP(G2963,'Cust Category'!A:C,3,0)</f>
        <v>#N/A</v>
      </c>
      <c r="X2963" s="2" t="e">
        <f>VLOOKUP(G2963,'Cust Category'!A:C,2,0)</f>
        <v>#N/A</v>
      </c>
      <c r="Y2963" s="31" t="e">
        <f t="shared" si="236"/>
        <v>#N/A</v>
      </c>
      <c r="Z2963" t="e">
        <f t="shared" si="237"/>
        <v>#N/A</v>
      </c>
    </row>
    <row r="2964" spans="14:26" hidden="1">
      <c r="N2964" s="2" t="e">
        <f>VLOOKUP($J2964,'Material category'!B:D,2,0)</f>
        <v>#N/A</v>
      </c>
      <c r="O2964" s="123" t="e">
        <f>VLOOKUP(E2964,'Billing Type Category'!A:C,3,0)*$L2964</f>
        <v>#N/A</v>
      </c>
      <c r="P2964" s="123" t="e">
        <f>VLOOKUP($J2964,'Material category'!B:F,5,FALSE)*O2964</f>
        <v>#N/A</v>
      </c>
      <c r="Q2964" s="123" t="e">
        <f t="shared" si="233"/>
        <v>#N/A</v>
      </c>
      <c r="R2964" s="6" t="e">
        <f>VLOOKUP(E2964,'Billing Type Category'!A:C,3,0)*M2964</f>
        <v>#N/A</v>
      </c>
      <c r="S2964" s="6" t="e">
        <f>VLOOKUP($J2964,'Material category'!B:F,4,FALSE)*O2964</f>
        <v>#N/A</v>
      </c>
      <c r="T2964" s="6" t="e">
        <f t="shared" si="234"/>
        <v>#N/A</v>
      </c>
      <c r="U2964" s="6" t="e">
        <f t="shared" si="235"/>
        <v>#N/A</v>
      </c>
      <c r="V2964" s="2" t="e">
        <f>VLOOKUP($J2964,'Material category'!B:D,3,0)</f>
        <v>#N/A</v>
      </c>
      <c r="W2964" s="2" t="e">
        <f>VLOOKUP(G2964,'Cust Category'!A:C,3,0)</f>
        <v>#N/A</v>
      </c>
      <c r="X2964" s="2" t="e">
        <f>VLOOKUP(G2964,'Cust Category'!A:C,2,0)</f>
        <v>#N/A</v>
      </c>
      <c r="Y2964" s="31" t="e">
        <f t="shared" si="236"/>
        <v>#N/A</v>
      </c>
      <c r="Z2964" t="e">
        <f t="shared" si="237"/>
        <v>#N/A</v>
      </c>
    </row>
    <row r="2965" spans="14:26" hidden="1">
      <c r="N2965" s="2" t="e">
        <f>VLOOKUP($J2965,'Material category'!B:D,2,0)</f>
        <v>#N/A</v>
      </c>
      <c r="O2965" s="123" t="e">
        <f>VLOOKUP(E2965,'Billing Type Category'!A:C,3,0)*$L2965</f>
        <v>#N/A</v>
      </c>
      <c r="P2965" s="123" t="e">
        <f>VLOOKUP($J2965,'Material category'!B:F,5,FALSE)*O2965</f>
        <v>#N/A</v>
      </c>
      <c r="Q2965" s="123" t="e">
        <f t="shared" si="233"/>
        <v>#N/A</v>
      </c>
      <c r="R2965" s="6" t="e">
        <f>VLOOKUP(E2965,'Billing Type Category'!A:C,3,0)*M2965</f>
        <v>#N/A</v>
      </c>
      <c r="S2965" s="6" t="e">
        <f>VLOOKUP($J2965,'Material category'!B:F,4,FALSE)*O2965</f>
        <v>#N/A</v>
      </c>
      <c r="T2965" s="6" t="e">
        <f t="shared" si="234"/>
        <v>#N/A</v>
      </c>
      <c r="U2965" s="6" t="e">
        <f t="shared" si="235"/>
        <v>#N/A</v>
      </c>
      <c r="V2965" s="2" t="e">
        <f>VLOOKUP($J2965,'Material category'!B:D,3,0)</f>
        <v>#N/A</v>
      </c>
      <c r="W2965" s="2" t="e">
        <f>VLOOKUP(G2965,'Cust Category'!A:C,3,0)</f>
        <v>#N/A</v>
      </c>
      <c r="X2965" s="2" t="e">
        <f>VLOOKUP(G2965,'Cust Category'!A:C,2,0)</f>
        <v>#N/A</v>
      </c>
      <c r="Y2965" s="31" t="e">
        <f t="shared" si="236"/>
        <v>#N/A</v>
      </c>
      <c r="Z2965" t="e">
        <f t="shared" si="237"/>
        <v>#N/A</v>
      </c>
    </row>
    <row r="2966" spans="14:26" hidden="1">
      <c r="N2966" s="2" t="e">
        <f>VLOOKUP($J2966,'Material category'!B:D,2,0)</f>
        <v>#N/A</v>
      </c>
      <c r="O2966" s="123" t="e">
        <f>VLOOKUP(E2966,'Billing Type Category'!A:C,3,0)*$L2966</f>
        <v>#N/A</v>
      </c>
      <c r="P2966" s="123" t="e">
        <f>VLOOKUP($J2966,'Material category'!B:F,5,FALSE)*O2966</f>
        <v>#N/A</v>
      </c>
      <c r="Q2966" s="123" t="e">
        <f t="shared" si="233"/>
        <v>#N/A</v>
      </c>
      <c r="R2966" s="6" t="e">
        <f>VLOOKUP(E2966,'Billing Type Category'!A:C,3,0)*M2966</f>
        <v>#N/A</v>
      </c>
      <c r="S2966" s="6" t="e">
        <f>VLOOKUP($J2966,'Material category'!B:F,4,FALSE)*O2966</f>
        <v>#N/A</v>
      </c>
      <c r="T2966" s="6" t="e">
        <f t="shared" si="234"/>
        <v>#N/A</v>
      </c>
      <c r="U2966" s="6" t="e">
        <f t="shared" si="235"/>
        <v>#N/A</v>
      </c>
      <c r="V2966" s="2" t="e">
        <f>VLOOKUP($J2966,'Material category'!B:D,3,0)</f>
        <v>#N/A</v>
      </c>
      <c r="W2966" s="2" t="e">
        <f>VLOOKUP(G2966,'Cust Category'!A:C,3,0)</f>
        <v>#N/A</v>
      </c>
      <c r="X2966" s="2" t="e">
        <f>VLOOKUP(G2966,'Cust Category'!A:C,2,0)</f>
        <v>#N/A</v>
      </c>
      <c r="Y2966" s="31" t="e">
        <f t="shared" si="236"/>
        <v>#N/A</v>
      </c>
      <c r="Z2966" t="e">
        <f t="shared" si="237"/>
        <v>#N/A</v>
      </c>
    </row>
    <row r="2967" spans="14:26" hidden="1">
      <c r="N2967" s="2" t="e">
        <f>VLOOKUP($J2967,'Material category'!B:D,2,0)</f>
        <v>#N/A</v>
      </c>
      <c r="O2967" s="123" t="e">
        <f>VLOOKUP(E2967,'Billing Type Category'!A:C,3,0)*$L2967</f>
        <v>#N/A</v>
      </c>
      <c r="P2967" s="123" t="e">
        <f>VLOOKUP($J2967,'Material category'!B:F,5,FALSE)*O2967</f>
        <v>#N/A</v>
      </c>
      <c r="Q2967" s="123" t="e">
        <f t="shared" ref="Q2967:Q3030" si="238">P2967-R2967</f>
        <v>#N/A</v>
      </c>
      <c r="R2967" s="6" t="e">
        <f>VLOOKUP(E2967,'Billing Type Category'!A:C,3,0)*M2967</f>
        <v>#N/A</v>
      </c>
      <c r="S2967" s="6" t="e">
        <f>VLOOKUP($J2967,'Material category'!B:F,4,FALSE)*O2967</f>
        <v>#N/A</v>
      </c>
      <c r="T2967" s="6" t="e">
        <f t="shared" ref="T2967:T3030" si="239">S2967*7/107</f>
        <v>#N/A</v>
      </c>
      <c r="U2967" s="6" t="e">
        <f t="shared" ref="U2967:U3030" si="240">R2967+T2967</f>
        <v>#N/A</v>
      </c>
      <c r="V2967" s="2" t="e">
        <f>VLOOKUP($J2967,'Material category'!B:D,3,0)</f>
        <v>#N/A</v>
      </c>
      <c r="W2967" s="2" t="e">
        <f>VLOOKUP(G2967,'Cust Category'!A:C,3,0)</f>
        <v>#N/A</v>
      </c>
      <c r="X2967" s="2" t="e">
        <f>VLOOKUP(G2967,'Cust Category'!A:C,2,0)</f>
        <v>#N/A</v>
      </c>
      <c r="Y2967" s="31" t="e">
        <f t="shared" ref="Y2967:Y3030" si="241">P2967/O2967</f>
        <v>#N/A</v>
      </c>
      <c r="Z2967" t="e">
        <f t="shared" ref="Z2967:Z3030" si="242">S2967/O2967</f>
        <v>#N/A</v>
      </c>
    </row>
    <row r="2968" spans="14:26" hidden="1">
      <c r="N2968" s="2" t="e">
        <f>VLOOKUP($J2968,'Material category'!B:D,2,0)</f>
        <v>#N/A</v>
      </c>
      <c r="O2968" s="123" t="e">
        <f>VLOOKUP(E2968,'Billing Type Category'!A:C,3,0)*$L2968</f>
        <v>#N/A</v>
      </c>
      <c r="P2968" s="123" t="e">
        <f>VLOOKUP($J2968,'Material category'!B:F,5,FALSE)*O2968</f>
        <v>#N/A</v>
      </c>
      <c r="Q2968" s="123" t="e">
        <f t="shared" si="238"/>
        <v>#N/A</v>
      </c>
      <c r="R2968" s="6" t="e">
        <f>VLOOKUP(E2968,'Billing Type Category'!A:C,3,0)*M2968</f>
        <v>#N/A</v>
      </c>
      <c r="S2968" s="6" t="e">
        <f>VLOOKUP($J2968,'Material category'!B:F,4,FALSE)*O2968</f>
        <v>#N/A</v>
      </c>
      <c r="T2968" s="6" t="e">
        <f t="shared" si="239"/>
        <v>#N/A</v>
      </c>
      <c r="U2968" s="6" t="e">
        <f t="shared" si="240"/>
        <v>#N/A</v>
      </c>
      <c r="V2968" s="2" t="e">
        <f>VLOOKUP($J2968,'Material category'!B:D,3,0)</f>
        <v>#N/A</v>
      </c>
      <c r="W2968" s="2" t="e">
        <f>VLOOKUP(G2968,'Cust Category'!A:C,3,0)</f>
        <v>#N/A</v>
      </c>
      <c r="X2968" s="2" t="e">
        <f>VLOOKUP(G2968,'Cust Category'!A:C,2,0)</f>
        <v>#N/A</v>
      </c>
      <c r="Y2968" s="31" t="e">
        <f t="shared" si="241"/>
        <v>#N/A</v>
      </c>
      <c r="Z2968" t="e">
        <f t="shared" si="242"/>
        <v>#N/A</v>
      </c>
    </row>
    <row r="2969" spans="14:26" hidden="1">
      <c r="N2969" s="2" t="e">
        <f>VLOOKUP($J2969,'Material category'!B:D,2,0)</f>
        <v>#N/A</v>
      </c>
      <c r="O2969" s="123" t="e">
        <f>VLOOKUP(E2969,'Billing Type Category'!A:C,3,0)*$L2969</f>
        <v>#N/A</v>
      </c>
      <c r="P2969" s="123" t="e">
        <f>VLOOKUP($J2969,'Material category'!B:F,5,FALSE)*O2969</f>
        <v>#N/A</v>
      </c>
      <c r="Q2969" s="123" t="e">
        <f t="shared" si="238"/>
        <v>#N/A</v>
      </c>
      <c r="R2969" s="6" t="e">
        <f>VLOOKUP(E2969,'Billing Type Category'!A:C,3,0)*M2969</f>
        <v>#N/A</v>
      </c>
      <c r="S2969" s="6" t="e">
        <f>VLOOKUP($J2969,'Material category'!B:F,4,FALSE)*O2969</f>
        <v>#N/A</v>
      </c>
      <c r="T2969" s="6" t="e">
        <f t="shared" si="239"/>
        <v>#N/A</v>
      </c>
      <c r="U2969" s="6" t="e">
        <f t="shared" si="240"/>
        <v>#N/A</v>
      </c>
      <c r="V2969" s="2" t="e">
        <f>VLOOKUP($J2969,'Material category'!B:D,3,0)</f>
        <v>#N/A</v>
      </c>
      <c r="W2969" s="2" t="e">
        <f>VLOOKUP(G2969,'Cust Category'!A:C,3,0)</f>
        <v>#N/A</v>
      </c>
      <c r="X2969" s="2" t="e">
        <f>VLOOKUP(G2969,'Cust Category'!A:C,2,0)</f>
        <v>#N/A</v>
      </c>
      <c r="Y2969" s="31" t="e">
        <f t="shared" si="241"/>
        <v>#N/A</v>
      </c>
      <c r="Z2969" t="e">
        <f t="shared" si="242"/>
        <v>#N/A</v>
      </c>
    </row>
    <row r="2970" spans="14:26" hidden="1">
      <c r="N2970" s="2" t="e">
        <f>VLOOKUP($J2970,'Material category'!B:D,2,0)</f>
        <v>#N/A</v>
      </c>
      <c r="O2970" s="123" t="e">
        <f>VLOOKUP(E2970,'Billing Type Category'!A:C,3,0)*$L2970</f>
        <v>#N/A</v>
      </c>
      <c r="P2970" s="123" t="e">
        <f>VLOOKUP($J2970,'Material category'!B:F,5,FALSE)*O2970</f>
        <v>#N/A</v>
      </c>
      <c r="Q2970" s="123" t="e">
        <f t="shared" si="238"/>
        <v>#N/A</v>
      </c>
      <c r="R2970" s="6" t="e">
        <f>VLOOKUP(E2970,'Billing Type Category'!A:C,3,0)*M2970</f>
        <v>#N/A</v>
      </c>
      <c r="S2970" s="6" t="e">
        <f>VLOOKUP($J2970,'Material category'!B:F,4,FALSE)*O2970</f>
        <v>#N/A</v>
      </c>
      <c r="T2970" s="6" t="e">
        <f t="shared" si="239"/>
        <v>#N/A</v>
      </c>
      <c r="U2970" s="6" t="e">
        <f t="shared" si="240"/>
        <v>#N/A</v>
      </c>
      <c r="V2970" s="2" t="e">
        <f>VLOOKUP($J2970,'Material category'!B:D,3,0)</f>
        <v>#N/A</v>
      </c>
      <c r="W2970" s="2" t="e">
        <f>VLOOKUP(G2970,'Cust Category'!A:C,3,0)</f>
        <v>#N/A</v>
      </c>
      <c r="X2970" s="2" t="e">
        <f>VLOOKUP(G2970,'Cust Category'!A:C,2,0)</f>
        <v>#N/A</v>
      </c>
      <c r="Y2970" s="31" t="e">
        <f t="shared" si="241"/>
        <v>#N/A</v>
      </c>
      <c r="Z2970" t="e">
        <f t="shared" si="242"/>
        <v>#N/A</v>
      </c>
    </row>
    <row r="2971" spans="14:26" hidden="1">
      <c r="N2971" s="2" t="e">
        <f>VLOOKUP($J2971,'Material category'!B:D,2,0)</f>
        <v>#N/A</v>
      </c>
      <c r="O2971" s="123" t="e">
        <f>VLOOKUP(E2971,'Billing Type Category'!A:C,3,0)*$L2971</f>
        <v>#N/A</v>
      </c>
      <c r="P2971" s="123" t="e">
        <f>VLOOKUP($J2971,'Material category'!B:F,5,FALSE)*O2971</f>
        <v>#N/A</v>
      </c>
      <c r="Q2971" s="123" t="e">
        <f t="shared" si="238"/>
        <v>#N/A</v>
      </c>
      <c r="R2971" s="6" t="e">
        <f>VLOOKUP(E2971,'Billing Type Category'!A:C,3,0)*M2971</f>
        <v>#N/A</v>
      </c>
      <c r="S2971" s="6" t="e">
        <f>VLOOKUP($J2971,'Material category'!B:F,4,FALSE)*O2971</f>
        <v>#N/A</v>
      </c>
      <c r="T2971" s="6" t="e">
        <f t="shared" si="239"/>
        <v>#N/A</v>
      </c>
      <c r="U2971" s="6" t="e">
        <f t="shared" si="240"/>
        <v>#N/A</v>
      </c>
      <c r="V2971" s="2" t="e">
        <f>VLOOKUP($J2971,'Material category'!B:D,3,0)</f>
        <v>#N/A</v>
      </c>
      <c r="W2971" s="2" t="e">
        <f>VLOOKUP(G2971,'Cust Category'!A:C,3,0)</f>
        <v>#N/A</v>
      </c>
      <c r="X2971" s="2" t="e">
        <f>VLOOKUP(G2971,'Cust Category'!A:C,2,0)</f>
        <v>#N/A</v>
      </c>
      <c r="Y2971" s="31" t="e">
        <f t="shared" si="241"/>
        <v>#N/A</v>
      </c>
      <c r="Z2971" t="e">
        <f t="shared" si="242"/>
        <v>#N/A</v>
      </c>
    </row>
    <row r="2972" spans="14:26" hidden="1">
      <c r="N2972" s="2" t="e">
        <f>VLOOKUP($J2972,'Material category'!B:D,2,0)</f>
        <v>#N/A</v>
      </c>
      <c r="O2972" s="123" t="e">
        <f>VLOOKUP(E2972,'Billing Type Category'!A:C,3,0)*$L2972</f>
        <v>#N/A</v>
      </c>
      <c r="P2972" s="123" t="e">
        <f>VLOOKUP($J2972,'Material category'!B:F,5,FALSE)*O2972</f>
        <v>#N/A</v>
      </c>
      <c r="Q2972" s="123" t="e">
        <f t="shared" si="238"/>
        <v>#N/A</v>
      </c>
      <c r="R2972" s="6" t="e">
        <f>VLOOKUP(E2972,'Billing Type Category'!A:C,3,0)*M2972</f>
        <v>#N/A</v>
      </c>
      <c r="S2972" s="6" t="e">
        <f>VLOOKUP($J2972,'Material category'!B:F,4,FALSE)*O2972</f>
        <v>#N/A</v>
      </c>
      <c r="T2972" s="6" t="e">
        <f t="shared" si="239"/>
        <v>#N/A</v>
      </c>
      <c r="U2972" s="6" t="e">
        <f t="shared" si="240"/>
        <v>#N/A</v>
      </c>
      <c r="V2972" s="2" t="e">
        <f>VLOOKUP($J2972,'Material category'!B:D,3,0)</f>
        <v>#N/A</v>
      </c>
      <c r="W2972" s="2" t="e">
        <f>VLOOKUP(G2972,'Cust Category'!A:C,3,0)</f>
        <v>#N/A</v>
      </c>
      <c r="X2972" s="2" t="e">
        <f>VLOOKUP(G2972,'Cust Category'!A:C,2,0)</f>
        <v>#N/A</v>
      </c>
      <c r="Y2972" s="31" t="e">
        <f t="shared" si="241"/>
        <v>#N/A</v>
      </c>
      <c r="Z2972" t="e">
        <f t="shared" si="242"/>
        <v>#N/A</v>
      </c>
    </row>
    <row r="2973" spans="14:26" hidden="1">
      <c r="N2973" s="2" t="e">
        <f>VLOOKUP($J2973,'Material category'!B:D,2,0)</f>
        <v>#N/A</v>
      </c>
      <c r="O2973" s="123" t="e">
        <f>VLOOKUP(E2973,'Billing Type Category'!A:C,3,0)*$L2973</f>
        <v>#N/A</v>
      </c>
      <c r="P2973" s="123" t="e">
        <f>VLOOKUP($J2973,'Material category'!B:F,5,FALSE)*O2973</f>
        <v>#N/A</v>
      </c>
      <c r="Q2973" s="123" t="e">
        <f t="shared" si="238"/>
        <v>#N/A</v>
      </c>
      <c r="R2973" s="6" t="e">
        <f>VLOOKUP(E2973,'Billing Type Category'!A:C,3,0)*M2973</f>
        <v>#N/A</v>
      </c>
      <c r="S2973" s="6" t="e">
        <f>VLOOKUP($J2973,'Material category'!B:F,4,FALSE)*O2973</f>
        <v>#N/A</v>
      </c>
      <c r="T2973" s="6" t="e">
        <f t="shared" si="239"/>
        <v>#N/A</v>
      </c>
      <c r="U2973" s="6" t="e">
        <f t="shared" si="240"/>
        <v>#N/A</v>
      </c>
      <c r="V2973" s="2" t="e">
        <f>VLOOKUP($J2973,'Material category'!B:D,3,0)</f>
        <v>#N/A</v>
      </c>
      <c r="W2973" s="2" t="e">
        <f>VLOOKUP(G2973,'Cust Category'!A:C,3,0)</f>
        <v>#N/A</v>
      </c>
      <c r="X2973" s="2" t="e">
        <f>VLOOKUP(G2973,'Cust Category'!A:C,2,0)</f>
        <v>#N/A</v>
      </c>
      <c r="Y2973" s="31" t="e">
        <f t="shared" si="241"/>
        <v>#N/A</v>
      </c>
      <c r="Z2973" t="e">
        <f t="shared" si="242"/>
        <v>#N/A</v>
      </c>
    </row>
    <row r="2974" spans="14:26" hidden="1">
      <c r="N2974" s="2" t="e">
        <f>VLOOKUP($J2974,'Material category'!B:D,2,0)</f>
        <v>#N/A</v>
      </c>
      <c r="O2974" s="123" t="e">
        <f>VLOOKUP(E2974,'Billing Type Category'!A:C,3,0)*$L2974</f>
        <v>#N/A</v>
      </c>
      <c r="P2974" s="123" t="e">
        <f>VLOOKUP($J2974,'Material category'!B:F,5,FALSE)*O2974</f>
        <v>#N/A</v>
      </c>
      <c r="Q2974" s="123" t="e">
        <f t="shared" si="238"/>
        <v>#N/A</v>
      </c>
      <c r="R2974" s="6" t="e">
        <f>VLOOKUP(E2974,'Billing Type Category'!A:C,3,0)*M2974</f>
        <v>#N/A</v>
      </c>
      <c r="S2974" s="6" t="e">
        <f>VLOOKUP($J2974,'Material category'!B:F,4,FALSE)*O2974</f>
        <v>#N/A</v>
      </c>
      <c r="T2974" s="6" t="e">
        <f t="shared" si="239"/>
        <v>#N/A</v>
      </c>
      <c r="U2974" s="6" t="e">
        <f t="shared" si="240"/>
        <v>#N/A</v>
      </c>
      <c r="V2974" s="2" t="e">
        <f>VLOOKUP($J2974,'Material category'!B:D,3,0)</f>
        <v>#N/A</v>
      </c>
      <c r="W2974" s="2" t="e">
        <f>VLOOKUP(G2974,'Cust Category'!A:C,3,0)</f>
        <v>#N/A</v>
      </c>
      <c r="X2974" s="2" t="e">
        <f>VLOOKUP(G2974,'Cust Category'!A:C,2,0)</f>
        <v>#N/A</v>
      </c>
      <c r="Y2974" s="31" t="e">
        <f t="shared" si="241"/>
        <v>#N/A</v>
      </c>
      <c r="Z2974" t="e">
        <f t="shared" si="242"/>
        <v>#N/A</v>
      </c>
    </row>
    <row r="2975" spans="14:26" hidden="1">
      <c r="N2975" s="2" t="e">
        <f>VLOOKUP($J2975,'Material category'!B:D,2,0)</f>
        <v>#N/A</v>
      </c>
      <c r="O2975" s="123" t="e">
        <f>VLOOKUP(E2975,'Billing Type Category'!A:C,3,0)*$L2975</f>
        <v>#N/A</v>
      </c>
      <c r="P2975" s="123" t="e">
        <f>VLOOKUP($J2975,'Material category'!B:F,5,FALSE)*O2975</f>
        <v>#N/A</v>
      </c>
      <c r="Q2975" s="123" t="e">
        <f t="shared" si="238"/>
        <v>#N/A</v>
      </c>
      <c r="R2975" s="6" t="e">
        <f>VLOOKUP(E2975,'Billing Type Category'!A:C,3,0)*M2975</f>
        <v>#N/A</v>
      </c>
      <c r="S2975" s="6" t="e">
        <f>VLOOKUP($J2975,'Material category'!B:F,4,FALSE)*O2975</f>
        <v>#N/A</v>
      </c>
      <c r="T2975" s="6" t="e">
        <f t="shared" si="239"/>
        <v>#N/A</v>
      </c>
      <c r="U2975" s="6" t="e">
        <f t="shared" si="240"/>
        <v>#N/A</v>
      </c>
      <c r="V2975" s="2" t="e">
        <f>VLOOKUP($J2975,'Material category'!B:D,3,0)</f>
        <v>#N/A</v>
      </c>
      <c r="W2975" s="2" t="e">
        <f>VLOOKUP(G2975,'Cust Category'!A:C,3,0)</f>
        <v>#N/A</v>
      </c>
      <c r="X2975" s="2" t="e">
        <f>VLOOKUP(G2975,'Cust Category'!A:C,2,0)</f>
        <v>#N/A</v>
      </c>
      <c r="Y2975" s="31" t="e">
        <f t="shared" si="241"/>
        <v>#N/A</v>
      </c>
      <c r="Z2975" t="e">
        <f t="shared" si="242"/>
        <v>#N/A</v>
      </c>
    </row>
    <row r="2976" spans="14:26" hidden="1">
      <c r="N2976" s="2" t="e">
        <f>VLOOKUP($J2976,'Material category'!B:D,2,0)</f>
        <v>#N/A</v>
      </c>
      <c r="O2976" s="123" t="e">
        <f>VLOOKUP(E2976,'Billing Type Category'!A:C,3,0)*$L2976</f>
        <v>#N/A</v>
      </c>
      <c r="P2976" s="123" t="e">
        <f>VLOOKUP($J2976,'Material category'!B:F,5,FALSE)*O2976</f>
        <v>#N/A</v>
      </c>
      <c r="Q2976" s="123" t="e">
        <f t="shared" si="238"/>
        <v>#N/A</v>
      </c>
      <c r="R2976" s="6" t="e">
        <f>VLOOKUP(E2976,'Billing Type Category'!A:C,3,0)*M2976</f>
        <v>#N/A</v>
      </c>
      <c r="S2976" s="6" t="e">
        <f>VLOOKUP($J2976,'Material category'!B:F,4,FALSE)*O2976</f>
        <v>#N/A</v>
      </c>
      <c r="T2976" s="6" t="e">
        <f t="shared" si="239"/>
        <v>#N/A</v>
      </c>
      <c r="U2976" s="6" t="e">
        <f t="shared" si="240"/>
        <v>#N/A</v>
      </c>
      <c r="V2976" s="2" t="e">
        <f>VLOOKUP($J2976,'Material category'!B:D,3,0)</f>
        <v>#N/A</v>
      </c>
      <c r="W2976" s="2" t="e">
        <f>VLOOKUP(G2976,'Cust Category'!A:C,3,0)</f>
        <v>#N/A</v>
      </c>
      <c r="X2976" s="2" t="e">
        <f>VLOOKUP(G2976,'Cust Category'!A:C,2,0)</f>
        <v>#N/A</v>
      </c>
      <c r="Y2976" s="31" t="e">
        <f t="shared" si="241"/>
        <v>#N/A</v>
      </c>
      <c r="Z2976" t="e">
        <f t="shared" si="242"/>
        <v>#N/A</v>
      </c>
    </row>
    <row r="2977" spans="14:26" hidden="1">
      <c r="N2977" s="2" t="e">
        <f>VLOOKUP($J2977,'Material category'!B:D,2,0)</f>
        <v>#N/A</v>
      </c>
      <c r="O2977" s="123" t="e">
        <f>VLOOKUP(E2977,'Billing Type Category'!A:C,3,0)*$L2977</f>
        <v>#N/A</v>
      </c>
      <c r="P2977" s="123" t="e">
        <f>VLOOKUP($J2977,'Material category'!B:F,5,FALSE)*O2977</f>
        <v>#N/A</v>
      </c>
      <c r="Q2977" s="123" t="e">
        <f t="shared" si="238"/>
        <v>#N/A</v>
      </c>
      <c r="R2977" s="6" t="e">
        <f>VLOOKUP(E2977,'Billing Type Category'!A:C,3,0)*M2977</f>
        <v>#N/A</v>
      </c>
      <c r="S2977" s="6" t="e">
        <f>VLOOKUP($J2977,'Material category'!B:F,4,FALSE)*O2977</f>
        <v>#N/A</v>
      </c>
      <c r="T2977" s="6" t="e">
        <f t="shared" si="239"/>
        <v>#N/A</v>
      </c>
      <c r="U2977" s="6" t="e">
        <f t="shared" si="240"/>
        <v>#N/A</v>
      </c>
      <c r="V2977" s="2" t="e">
        <f>VLOOKUP($J2977,'Material category'!B:D,3,0)</f>
        <v>#N/A</v>
      </c>
      <c r="W2977" s="2" t="e">
        <f>VLOOKUP(G2977,'Cust Category'!A:C,3,0)</f>
        <v>#N/A</v>
      </c>
      <c r="X2977" s="2" t="e">
        <f>VLOOKUP(G2977,'Cust Category'!A:C,2,0)</f>
        <v>#N/A</v>
      </c>
      <c r="Y2977" s="31" t="e">
        <f t="shared" si="241"/>
        <v>#N/A</v>
      </c>
      <c r="Z2977" t="e">
        <f t="shared" si="242"/>
        <v>#N/A</v>
      </c>
    </row>
    <row r="2978" spans="14:26" hidden="1">
      <c r="N2978" s="2" t="e">
        <f>VLOOKUP($J2978,'Material category'!B:D,2,0)</f>
        <v>#N/A</v>
      </c>
      <c r="O2978" s="123" t="e">
        <f>VLOOKUP(E2978,'Billing Type Category'!A:C,3,0)*$L2978</f>
        <v>#N/A</v>
      </c>
      <c r="P2978" s="123" t="e">
        <f>VLOOKUP($J2978,'Material category'!B:F,5,FALSE)*O2978</f>
        <v>#N/A</v>
      </c>
      <c r="Q2978" s="123" t="e">
        <f t="shared" si="238"/>
        <v>#N/A</v>
      </c>
      <c r="R2978" s="6" t="e">
        <f>VLOOKUP(E2978,'Billing Type Category'!A:C,3,0)*M2978</f>
        <v>#N/A</v>
      </c>
      <c r="S2978" s="6" t="e">
        <f>VLOOKUP($J2978,'Material category'!B:F,4,FALSE)*O2978</f>
        <v>#N/A</v>
      </c>
      <c r="T2978" s="6" t="e">
        <f t="shared" si="239"/>
        <v>#N/A</v>
      </c>
      <c r="U2978" s="6" t="e">
        <f t="shared" si="240"/>
        <v>#N/A</v>
      </c>
      <c r="V2978" s="2" t="e">
        <f>VLOOKUP($J2978,'Material category'!B:D,3,0)</f>
        <v>#N/A</v>
      </c>
      <c r="W2978" s="2" t="e">
        <f>VLOOKUP(G2978,'Cust Category'!A:C,3,0)</f>
        <v>#N/A</v>
      </c>
      <c r="X2978" s="2" t="e">
        <f>VLOOKUP(G2978,'Cust Category'!A:C,2,0)</f>
        <v>#N/A</v>
      </c>
      <c r="Y2978" s="31" t="e">
        <f t="shared" si="241"/>
        <v>#N/A</v>
      </c>
      <c r="Z2978" t="e">
        <f t="shared" si="242"/>
        <v>#N/A</v>
      </c>
    </row>
    <row r="2979" spans="14:26" hidden="1">
      <c r="N2979" s="2" t="e">
        <f>VLOOKUP($J2979,'Material category'!B:D,2,0)</f>
        <v>#N/A</v>
      </c>
      <c r="O2979" s="123" t="e">
        <f>VLOOKUP(E2979,'Billing Type Category'!A:C,3,0)*$L2979</f>
        <v>#N/A</v>
      </c>
      <c r="P2979" s="123" t="e">
        <f>VLOOKUP($J2979,'Material category'!B:F,5,FALSE)*O2979</f>
        <v>#N/A</v>
      </c>
      <c r="Q2979" s="123" t="e">
        <f t="shared" si="238"/>
        <v>#N/A</v>
      </c>
      <c r="R2979" s="6" t="e">
        <f>VLOOKUP(E2979,'Billing Type Category'!A:C,3,0)*M2979</f>
        <v>#N/A</v>
      </c>
      <c r="S2979" s="6" t="e">
        <f>VLOOKUP($J2979,'Material category'!B:F,4,FALSE)*O2979</f>
        <v>#N/A</v>
      </c>
      <c r="T2979" s="6" t="e">
        <f t="shared" si="239"/>
        <v>#N/A</v>
      </c>
      <c r="U2979" s="6" t="e">
        <f t="shared" si="240"/>
        <v>#N/A</v>
      </c>
      <c r="V2979" s="2" t="e">
        <f>VLOOKUP($J2979,'Material category'!B:D,3,0)</f>
        <v>#N/A</v>
      </c>
      <c r="W2979" s="2" t="e">
        <f>VLOOKUP(G2979,'Cust Category'!A:C,3,0)</f>
        <v>#N/A</v>
      </c>
      <c r="X2979" s="2" t="e">
        <f>VLOOKUP(G2979,'Cust Category'!A:C,2,0)</f>
        <v>#N/A</v>
      </c>
      <c r="Y2979" s="31" t="e">
        <f t="shared" si="241"/>
        <v>#N/A</v>
      </c>
      <c r="Z2979" t="e">
        <f t="shared" si="242"/>
        <v>#N/A</v>
      </c>
    </row>
    <row r="2980" spans="14:26" hidden="1">
      <c r="N2980" s="2" t="e">
        <f>VLOOKUP($J2980,'Material category'!B:D,2,0)</f>
        <v>#N/A</v>
      </c>
      <c r="O2980" s="123" t="e">
        <f>VLOOKUP(E2980,'Billing Type Category'!A:C,3,0)*$L2980</f>
        <v>#N/A</v>
      </c>
      <c r="P2980" s="123" t="e">
        <f>VLOOKUP($J2980,'Material category'!B:F,5,FALSE)*O2980</f>
        <v>#N/A</v>
      </c>
      <c r="Q2980" s="123" t="e">
        <f t="shared" si="238"/>
        <v>#N/A</v>
      </c>
      <c r="R2980" s="6" t="e">
        <f>VLOOKUP(E2980,'Billing Type Category'!A:C,3,0)*M2980</f>
        <v>#N/A</v>
      </c>
      <c r="S2980" s="6" t="e">
        <f>VLOOKUP($J2980,'Material category'!B:F,4,FALSE)*O2980</f>
        <v>#N/A</v>
      </c>
      <c r="T2980" s="6" t="e">
        <f t="shared" si="239"/>
        <v>#N/A</v>
      </c>
      <c r="U2980" s="6" t="e">
        <f t="shared" si="240"/>
        <v>#N/A</v>
      </c>
      <c r="V2980" s="2" t="e">
        <f>VLOOKUP($J2980,'Material category'!B:D,3,0)</f>
        <v>#N/A</v>
      </c>
      <c r="W2980" s="2" t="e">
        <f>VLOOKUP(G2980,'Cust Category'!A:C,3,0)</f>
        <v>#N/A</v>
      </c>
      <c r="X2980" s="2" t="e">
        <f>VLOOKUP(G2980,'Cust Category'!A:C,2,0)</f>
        <v>#N/A</v>
      </c>
      <c r="Y2980" s="31" t="e">
        <f t="shared" si="241"/>
        <v>#N/A</v>
      </c>
      <c r="Z2980" t="e">
        <f t="shared" si="242"/>
        <v>#N/A</v>
      </c>
    </row>
    <row r="2981" spans="14:26" hidden="1">
      <c r="N2981" s="2" t="e">
        <f>VLOOKUP($J2981,'Material category'!B:D,2,0)</f>
        <v>#N/A</v>
      </c>
      <c r="O2981" s="123" t="e">
        <f>VLOOKUP(E2981,'Billing Type Category'!A:C,3,0)*$L2981</f>
        <v>#N/A</v>
      </c>
      <c r="P2981" s="123" t="e">
        <f>VLOOKUP($J2981,'Material category'!B:F,5,FALSE)*O2981</f>
        <v>#N/A</v>
      </c>
      <c r="Q2981" s="123" t="e">
        <f t="shared" si="238"/>
        <v>#N/A</v>
      </c>
      <c r="R2981" s="6" t="e">
        <f>VLOOKUP(E2981,'Billing Type Category'!A:C,3,0)*M2981</f>
        <v>#N/A</v>
      </c>
      <c r="S2981" s="6" t="e">
        <f>VLOOKUP($J2981,'Material category'!B:F,4,FALSE)*O2981</f>
        <v>#N/A</v>
      </c>
      <c r="T2981" s="6" t="e">
        <f t="shared" si="239"/>
        <v>#N/A</v>
      </c>
      <c r="U2981" s="6" t="e">
        <f t="shared" si="240"/>
        <v>#N/A</v>
      </c>
      <c r="V2981" s="2" t="e">
        <f>VLOOKUP($J2981,'Material category'!B:D,3,0)</f>
        <v>#N/A</v>
      </c>
      <c r="W2981" s="2" t="e">
        <f>VLOOKUP(G2981,'Cust Category'!A:C,3,0)</f>
        <v>#N/A</v>
      </c>
      <c r="X2981" s="2" t="e">
        <f>VLOOKUP(G2981,'Cust Category'!A:C,2,0)</f>
        <v>#N/A</v>
      </c>
      <c r="Y2981" s="31" t="e">
        <f t="shared" si="241"/>
        <v>#N/A</v>
      </c>
      <c r="Z2981" t="e">
        <f t="shared" si="242"/>
        <v>#N/A</v>
      </c>
    </row>
    <row r="2982" spans="14:26" hidden="1">
      <c r="N2982" s="2" t="e">
        <f>VLOOKUP($J2982,'Material category'!B:D,2,0)</f>
        <v>#N/A</v>
      </c>
      <c r="O2982" s="123" t="e">
        <f>VLOOKUP(E2982,'Billing Type Category'!A:C,3,0)*$L2982</f>
        <v>#N/A</v>
      </c>
      <c r="P2982" s="123" t="e">
        <f>VLOOKUP($J2982,'Material category'!B:F,5,FALSE)*O2982</f>
        <v>#N/A</v>
      </c>
      <c r="Q2982" s="123" t="e">
        <f t="shared" si="238"/>
        <v>#N/A</v>
      </c>
      <c r="R2982" s="6" t="e">
        <f>VLOOKUP(E2982,'Billing Type Category'!A:C,3,0)*M2982</f>
        <v>#N/A</v>
      </c>
      <c r="S2982" s="6" t="e">
        <f>VLOOKUP($J2982,'Material category'!B:F,4,FALSE)*O2982</f>
        <v>#N/A</v>
      </c>
      <c r="T2982" s="6" t="e">
        <f t="shared" si="239"/>
        <v>#N/A</v>
      </c>
      <c r="U2982" s="6" t="e">
        <f t="shared" si="240"/>
        <v>#N/A</v>
      </c>
      <c r="V2982" s="2" t="e">
        <f>VLOOKUP($J2982,'Material category'!B:D,3,0)</f>
        <v>#N/A</v>
      </c>
      <c r="W2982" s="2" t="e">
        <f>VLOOKUP(G2982,'Cust Category'!A:C,3,0)</f>
        <v>#N/A</v>
      </c>
      <c r="X2982" s="2" t="e">
        <f>VLOOKUP(G2982,'Cust Category'!A:C,2,0)</f>
        <v>#N/A</v>
      </c>
      <c r="Y2982" s="31" t="e">
        <f t="shared" si="241"/>
        <v>#N/A</v>
      </c>
      <c r="Z2982" t="e">
        <f t="shared" si="242"/>
        <v>#N/A</v>
      </c>
    </row>
    <row r="2983" spans="14:26" hidden="1">
      <c r="N2983" s="2" t="e">
        <f>VLOOKUP($J2983,'Material category'!B:D,2,0)</f>
        <v>#N/A</v>
      </c>
      <c r="O2983" s="123" t="e">
        <f>VLOOKUP(E2983,'Billing Type Category'!A:C,3,0)*$L2983</f>
        <v>#N/A</v>
      </c>
      <c r="P2983" s="123" t="e">
        <f>VLOOKUP($J2983,'Material category'!B:F,5,FALSE)*O2983</f>
        <v>#N/A</v>
      </c>
      <c r="Q2983" s="123" t="e">
        <f t="shared" si="238"/>
        <v>#N/A</v>
      </c>
      <c r="R2983" s="6" t="e">
        <f>VLOOKUP(E2983,'Billing Type Category'!A:C,3,0)*M2983</f>
        <v>#N/A</v>
      </c>
      <c r="S2983" s="6" t="e">
        <f>VLOOKUP($J2983,'Material category'!B:F,4,FALSE)*O2983</f>
        <v>#N/A</v>
      </c>
      <c r="T2983" s="6" t="e">
        <f t="shared" si="239"/>
        <v>#N/A</v>
      </c>
      <c r="U2983" s="6" t="e">
        <f t="shared" si="240"/>
        <v>#N/A</v>
      </c>
      <c r="V2983" s="2" t="e">
        <f>VLOOKUP($J2983,'Material category'!B:D,3,0)</f>
        <v>#N/A</v>
      </c>
      <c r="W2983" s="2" t="e">
        <f>VLOOKUP(G2983,'Cust Category'!A:C,3,0)</f>
        <v>#N/A</v>
      </c>
      <c r="X2983" s="2" t="e">
        <f>VLOOKUP(G2983,'Cust Category'!A:C,2,0)</f>
        <v>#N/A</v>
      </c>
      <c r="Y2983" s="31" t="e">
        <f t="shared" si="241"/>
        <v>#N/A</v>
      </c>
      <c r="Z2983" t="e">
        <f t="shared" si="242"/>
        <v>#N/A</v>
      </c>
    </row>
    <row r="2984" spans="14:26" hidden="1">
      <c r="N2984" s="2" t="e">
        <f>VLOOKUP($J2984,'Material category'!B:D,2,0)</f>
        <v>#N/A</v>
      </c>
      <c r="O2984" s="123" t="e">
        <f>VLOOKUP(E2984,'Billing Type Category'!A:C,3,0)*$L2984</f>
        <v>#N/A</v>
      </c>
      <c r="P2984" s="123" t="e">
        <f>VLOOKUP($J2984,'Material category'!B:F,5,FALSE)*O2984</f>
        <v>#N/A</v>
      </c>
      <c r="Q2984" s="123" t="e">
        <f t="shared" si="238"/>
        <v>#N/A</v>
      </c>
      <c r="R2984" s="6" t="e">
        <f>VLOOKUP(E2984,'Billing Type Category'!A:C,3,0)*M2984</f>
        <v>#N/A</v>
      </c>
      <c r="S2984" s="6" t="e">
        <f>VLOOKUP($J2984,'Material category'!B:F,4,FALSE)*O2984</f>
        <v>#N/A</v>
      </c>
      <c r="T2984" s="6" t="e">
        <f t="shared" si="239"/>
        <v>#N/A</v>
      </c>
      <c r="U2984" s="6" t="e">
        <f t="shared" si="240"/>
        <v>#N/A</v>
      </c>
      <c r="V2984" s="2" t="e">
        <f>VLOOKUP($J2984,'Material category'!B:D,3,0)</f>
        <v>#N/A</v>
      </c>
      <c r="W2984" s="2" t="e">
        <f>VLOOKUP(G2984,'Cust Category'!A:C,3,0)</f>
        <v>#N/A</v>
      </c>
      <c r="X2984" s="2" t="e">
        <f>VLOOKUP(G2984,'Cust Category'!A:C,2,0)</f>
        <v>#N/A</v>
      </c>
      <c r="Y2984" s="31" t="e">
        <f t="shared" si="241"/>
        <v>#N/A</v>
      </c>
      <c r="Z2984" t="e">
        <f t="shared" si="242"/>
        <v>#N/A</v>
      </c>
    </row>
    <row r="2985" spans="14:26" hidden="1">
      <c r="N2985" s="2" t="e">
        <f>VLOOKUP($J2985,'Material category'!B:D,2,0)</f>
        <v>#N/A</v>
      </c>
      <c r="O2985" s="123" t="e">
        <f>VLOOKUP(E2985,'Billing Type Category'!A:C,3,0)*$L2985</f>
        <v>#N/A</v>
      </c>
      <c r="P2985" s="123" t="e">
        <f>VLOOKUP($J2985,'Material category'!B:F,5,FALSE)*O2985</f>
        <v>#N/A</v>
      </c>
      <c r="Q2985" s="123" t="e">
        <f t="shared" si="238"/>
        <v>#N/A</v>
      </c>
      <c r="R2985" s="6" t="e">
        <f>VLOOKUP(E2985,'Billing Type Category'!A:C,3,0)*M2985</f>
        <v>#N/A</v>
      </c>
      <c r="S2985" s="6" t="e">
        <f>VLOOKUP($J2985,'Material category'!B:F,4,FALSE)*O2985</f>
        <v>#N/A</v>
      </c>
      <c r="T2985" s="6" t="e">
        <f t="shared" si="239"/>
        <v>#N/A</v>
      </c>
      <c r="U2985" s="6" t="e">
        <f t="shared" si="240"/>
        <v>#N/A</v>
      </c>
      <c r="V2985" s="2" t="e">
        <f>VLOOKUP($J2985,'Material category'!B:D,3,0)</f>
        <v>#N/A</v>
      </c>
      <c r="W2985" s="2" t="e">
        <f>VLOOKUP(G2985,'Cust Category'!A:C,3,0)</f>
        <v>#N/A</v>
      </c>
      <c r="X2985" s="2" t="e">
        <f>VLOOKUP(G2985,'Cust Category'!A:C,2,0)</f>
        <v>#N/A</v>
      </c>
      <c r="Y2985" s="31" t="e">
        <f t="shared" si="241"/>
        <v>#N/A</v>
      </c>
      <c r="Z2985" t="e">
        <f t="shared" si="242"/>
        <v>#N/A</v>
      </c>
    </row>
    <row r="2986" spans="14:26" hidden="1">
      <c r="N2986" s="2" t="e">
        <f>VLOOKUP($J2986,'Material category'!B:D,2,0)</f>
        <v>#N/A</v>
      </c>
      <c r="O2986" s="123" t="e">
        <f>VLOOKUP(E2986,'Billing Type Category'!A:C,3,0)*$L2986</f>
        <v>#N/A</v>
      </c>
      <c r="P2986" s="123" t="e">
        <f>VLOOKUP($J2986,'Material category'!B:F,5,FALSE)*O2986</f>
        <v>#N/A</v>
      </c>
      <c r="Q2986" s="123" t="e">
        <f t="shared" si="238"/>
        <v>#N/A</v>
      </c>
      <c r="R2986" s="6" t="e">
        <f>VLOOKUP(E2986,'Billing Type Category'!A:C,3,0)*M2986</f>
        <v>#N/A</v>
      </c>
      <c r="S2986" s="6" t="e">
        <f>VLOOKUP($J2986,'Material category'!B:F,4,FALSE)*O2986</f>
        <v>#N/A</v>
      </c>
      <c r="T2986" s="6" t="e">
        <f t="shared" si="239"/>
        <v>#N/A</v>
      </c>
      <c r="U2986" s="6" t="e">
        <f t="shared" si="240"/>
        <v>#N/A</v>
      </c>
      <c r="V2986" s="2" t="e">
        <f>VLOOKUP($J2986,'Material category'!B:D,3,0)</f>
        <v>#N/A</v>
      </c>
      <c r="W2986" s="2" t="e">
        <f>VLOOKUP(G2986,'Cust Category'!A:C,3,0)</f>
        <v>#N/A</v>
      </c>
      <c r="X2986" s="2" t="e">
        <f>VLOOKUP(G2986,'Cust Category'!A:C,2,0)</f>
        <v>#N/A</v>
      </c>
      <c r="Y2986" s="31" t="e">
        <f t="shared" si="241"/>
        <v>#N/A</v>
      </c>
      <c r="Z2986" t="e">
        <f t="shared" si="242"/>
        <v>#N/A</v>
      </c>
    </row>
    <row r="2987" spans="14:26" hidden="1">
      <c r="N2987" s="2" t="e">
        <f>VLOOKUP($J2987,'Material category'!B:D,2,0)</f>
        <v>#N/A</v>
      </c>
      <c r="O2987" s="123" t="e">
        <f>VLOOKUP(E2987,'Billing Type Category'!A:C,3,0)*$L2987</f>
        <v>#N/A</v>
      </c>
      <c r="P2987" s="123" t="e">
        <f>VLOOKUP($J2987,'Material category'!B:F,5,FALSE)*O2987</f>
        <v>#N/A</v>
      </c>
      <c r="Q2987" s="123" t="e">
        <f t="shared" si="238"/>
        <v>#N/A</v>
      </c>
      <c r="R2987" s="6" t="e">
        <f>VLOOKUP(E2987,'Billing Type Category'!A:C,3,0)*M2987</f>
        <v>#N/A</v>
      </c>
      <c r="S2987" s="6" t="e">
        <f>VLOOKUP($J2987,'Material category'!B:F,4,FALSE)*O2987</f>
        <v>#N/A</v>
      </c>
      <c r="T2987" s="6" t="e">
        <f t="shared" si="239"/>
        <v>#N/A</v>
      </c>
      <c r="U2987" s="6" t="e">
        <f t="shared" si="240"/>
        <v>#N/A</v>
      </c>
      <c r="V2987" s="2" t="e">
        <f>VLOOKUP($J2987,'Material category'!B:D,3,0)</f>
        <v>#N/A</v>
      </c>
      <c r="W2987" s="2" t="e">
        <f>VLOOKUP(G2987,'Cust Category'!A:C,3,0)</f>
        <v>#N/A</v>
      </c>
      <c r="X2987" s="2" t="e">
        <f>VLOOKUP(G2987,'Cust Category'!A:C,2,0)</f>
        <v>#N/A</v>
      </c>
      <c r="Y2987" s="31" t="e">
        <f t="shared" si="241"/>
        <v>#N/A</v>
      </c>
      <c r="Z2987" t="e">
        <f t="shared" si="242"/>
        <v>#N/A</v>
      </c>
    </row>
    <row r="2988" spans="14:26" hidden="1">
      <c r="N2988" s="2" t="e">
        <f>VLOOKUP($J2988,'Material category'!B:D,2,0)</f>
        <v>#N/A</v>
      </c>
      <c r="O2988" s="123" t="e">
        <f>VLOOKUP(E2988,'Billing Type Category'!A:C,3,0)*$L2988</f>
        <v>#N/A</v>
      </c>
      <c r="P2988" s="123" t="e">
        <f>VLOOKUP($J2988,'Material category'!B:F,5,FALSE)*O2988</f>
        <v>#N/A</v>
      </c>
      <c r="Q2988" s="123" t="e">
        <f t="shared" si="238"/>
        <v>#N/A</v>
      </c>
      <c r="R2988" s="6" t="e">
        <f>VLOOKUP(E2988,'Billing Type Category'!A:C,3,0)*M2988</f>
        <v>#N/A</v>
      </c>
      <c r="S2988" s="6" t="e">
        <f>VLOOKUP($J2988,'Material category'!B:F,4,FALSE)*O2988</f>
        <v>#N/A</v>
      </c>
      <c r="T2988" s="6" t="e">
        <f t="shared" si="239"/>
        <v>#N/A</v>
      </c>
      <c r="U2988" s="6" t="e">
        <f t="shared" si="240"/>
        <v>#N/A</v>
      </c>
      <c r="V2988" s="2" t="e">
        <f>VLOOKUP($J2988,'Material category'!B:D,3,0)</f>
        <v>#N/A</v>
      </c>
      <c r="W2988" s="2" t="e">
        <f>VLOOKUP(G2988,'Cust Category'!A:C,3,0)</f>
        <v>#N/A</v>
      </c>
      <c r="X2988" s="2" t="e">
        <f>VLOOKUP(G2988,'Cust Category'!A:C,2,0)</f>
        <v>#N/A</v>
      </c>
      <c r="Y2988" s="31" t="e">
        <f t="shared" si="241"/>
        <v>#N/A</v>
      </c>
      <c r="Z2988" t="e">
        <f t="shared" si="242"/>
        <v>#N/A</v>
      </c>
    </row>
    <row r="2989" spans="14:26" hidden="1">
      <c r="N2989" s="2" t="e">
        <f>VLOOKUP($J2989,'Material category'!B:D,2,0)</f>
        <v>#N/A</v>
      </c>
      <c r="O2989" s="123" t="e">
        <f>VLOOKUP(E2989,'Billing Type Category'!A:C,3,0)*$L2989</f>
        <v>#N/A</v>
      </c>
      <c r="P2989" s="123" t="e">
        <f>VLOOKUP($J2989,'Material category'!B:F,5,FALSE)*O2989</f>
        <v>#N/A</v>
      </c>
      <c r="Q2989" s="123" t="e">
        <f t="shared" si="238"/>
        <v>#N/A</v>
      </c>
      <c r="R2989" s="6" t="e">
        <f>VLOOKUP(E2989,'Billing Type Category'!A:C,3,0)*M2989</f>
        <v>#N/A</v>
      </c>
      <c r="S2989" s="6" t="e">
        <f>VLOOKUP($J2989,'Material category'!B:F,4,FALSE)*O2989</f>
        <v>#N/A</v>
      </c>
      <c r="T2989" s="6" t="e">
        <f t="shared" si="239"/>
        <v>#N/A</v>
      </c>
      <c r="U2989" s="6" t="e">
        <f t="shared" si="240"/>
        <v>#N/A</v>
      </c>
      <c r="V2989" s="2" t="e">
        <f>VLOOKUP($J2989,'Material category'!B:D,3,0)</f>
        <v>#N/A</v>
      </c>
      <c r="W2989" s="2" t="e">
        <f>VLOOKUP(G2989,'Cust Category'!A:C,3,0)</f>
        <v>#N/A</v>
      </c>
      <c r="X2989" s="2" t="e">
        <f>VLOOKUP(G2989,'Cust Category'!A:C,2,0)</f>
        <v>#N/A</v>
      </c>
      <c r="Y2989" s="31" t="e">
        <f t="shared" si="241"/>
        <v>#N/A</v>
      </c>
      <c r="Z2989" t="e">
        <f t="shared" si="242"/>
        <v>#N/A</v>
      </c>
    </row>
    <row r="2990" spans="14:26" hidden="1">
      <c r="N2990" s="2" t="e">
        <f>VLOOKUP($J2990,'Material category'!B:D,2,0)</f>
        <v>#N/A</v>
      </c>
      <c r="O2990" s="123" t="e">
        <f>VLOOKUP(E2990,'Billing Type Category'!A:C,3,0)*$L2990</f>
        <v>#N/A</v>
      </c>
      <c r="P2990" s="123" t="e">
        <f>VLOOKUP($J2990,'Material category'!B:F,5,FALSE)*O2990</f>
        <v>#N/A</v>
      </c>
      <c r="Q2990" s="123" t="e">
        <f t="shared" si="238"/>
        <v>#N/A</v>
      </c>
      <c r="R2990" s="6" t="e">
        <f>VLOOKUP(E2990,'Billing Type Category'!A:C,3,0)*M2990</f>
        <v>#N/A</v>
      </c>
      <c r="S2990" s="6" t="e">
        <f>VLOOKUP($J2990,'Material category'!B:F,4,FALSE)*O2990</f>
        <v>#N/A</v>
      </c>
      <c r="T2990" s="6" t="e">
        <f t="shared" si="239"/>
        <v>#N/A</v>
      </c>
      <c r="U2990" s="6" t="e">
        <f t="shared" si="240"/>
        <v>#N/A</v>
      </c>
      <c r="V2990" s="2" t="e">
        <f>VLOOKUP($J2990,'Material category'!B:D,3,0)</f>
        <v>#N/A</v>
      </c>
      <c r="W2990" s="2" t="e">
        <f>VLOOKUP(G2990,'Cust Category'!A:C,3,0)</f>
        <v>#N/A</v>
      </c>
      <c r="X2990" s="2" t="e">
        <f>VLOOKUP(G2990,'Cust Category'!A:C,2,0)</f>
        <v>#N/A</v>
      </c>
      <c r="Y2990" s="31" t="e">
        <f t="shared" si="241"/>
        <v>#N/A</v>
      </c>
      <c r="Z2990" t="e">
        <f t="shared" si="242"/>
        <v>#N/A</v>
      </c>
    </row>
    <row r="2991" spans="14:26" hidden="1">
      <c r="N2991" s="2" t="e">
        <f>VLOOKUP($J2991,'Material category'!B:D,2,0)</f>
        <v>#N/A</v>
      </c>
      <c r="O2991" s="123" t="e">
        <f>VLOOKUP(E2991,'Billing Type Category'!A:C,3,0)*$L2991</f>
        <v>#N/A</v>
      </c>
      <c r="P2991" s="123" t="e">
        <f>VLOOKUP($J2991,'Material category'!B:F,5,FALSE)*O2991</f>
        <v>#N/A</v>
      </c>
      <c r="Q2991" s="123" t="e">
        <f t="shared" si="238"/>
        <v>#N/A</v>
      </c>
      <c r="R2991" s="6" t="e">
        <f>VLOOKUP(E2991,'Billing Type Category'!A:C,3,0)*M2991</f>
        <v>#N/A</v>
      </c>
      <c r="S2991" s="6" t="e">
        <f>VLOOKUP($J2991,'Material category'!B:F,4,FALSE)*O2991</f>
        <v>#N/A</v>
      </c>
      <c r="T2991" s="6" t="e">
        <f t="shared" si="239"/>
        <v>#N/A</v>
      </c>
      <c r="U2991" s="6" t="e">
        <f t="shared" si="240"/>
        <v>#N/A</v>
      </c>
      <c r="V2991" s="2" t="e">
        <f>VLOOKUP($J2991,'Material category'!B:D,3,0)</f>
        <v>#N/A</v>
      </c>
      <c r="W2991" s="2" t="e">
        <f>VLOOKUP(G2991,'Cust Category'!A:C,3,0)</f>
        <v>#N/A</v>
      </c>
      <c r="X2991" s="2" t="e">
        <f>VLOOKUP(G2991,'Cust Category'!A:C,2,0)</f>
        <v>#N/A</v>
      </c>
      <c r="Y2991" s="31" t="e">
        <f t="shared" si="241"/>
        <v>#N/A</v>
      </c>
      <c r="Z2991" t="e">
        <f t="shared" si="242"/>
        <v>#N/A</v>
      </c>
    </row>
    <row r="2992" spans="14:26" hidden="1">
      <c r="N2992" s="2" t="e">
        <f>VLOOKUP($J2992,'Material category'!B:D,2,0)</f>
        <v>#N/A</v>
      </c>
      <c r="O2992" s="123" t="e">
        <f>VLOOKUP(E2992,'Billing Type Category'!A:C,3,0)*$L2992</f>
        <v>#N/A</v>
      </c>
      <c r="P2992" s="123" t="e">
        <f>VLOOKUP($J2992,'Material category'!B:F,5,FALSE)*O2992</f>
        <v>#N/A</v>
      </c>
      <c r="Q2992" s="123" t="e">
        <f t="shared" si="238"/>
        <v>#N/A</v>
      </c>
      <c r="R2992" s="6" t="e">
        <f>VLOOKUP(E2992,'Billing Type Category'!A:C,3,0)*M2992</f>
        <v>#N/A</v>
      </c>
      <c r="S2992" s="6" t="e">
        <f>VLOOKUP($J2992,'Material category'!B:F,4,FALSE)*O2992</f>
        <v>#N/A</v>
      </c>
      <c r="T2992" s="6" t="e">
        <f t="shared" si="239"/>
        <v>#N/A</v>
      </c>
      <c r="U2992" s="6" t="e">
        <f t="shared" si="240"/>
        <v>#N/A</v>
      </c>
      <c r="V2992" s="2" t="e">
        <f>VLOOKUP($J2992,'Material category'!B:D,3,0)</f>
        <v>#N/A</v>
      </c>
      <c r="W2992" s="2" t="e">
        <f>VLOOKUP(G2992,'Cust Category'!A:C,3,0)</f>
        <v>#N/A</v>
      </c>
      <c r="X2992" s="2" t="e">
        <f>VLOOKUP(G2992,'Cust Category'!A:C,2,0)</f>
        <v>#N/A</v>
      </c>
      <c r="Y2992" s="31" t="e">
        <f t="shared" si="241"/>
        <v>#N/A</v>
      </c>
      <c r="Z2992" t="e">
        <f t="shared" si="242"/>
        <v>#N/A</v>
      </c>
    </row>
    <row r="2993" spans="14:26" hidden="1">
      <c r="N2993" s="2" t="e">
        <f>VLOOKUP($J2993,'Material category'!B:D,2,0)</f>
        <v>#N/A</v>
      </c>
      <c r="O2993" s="123" t="e">
        <f>VLOOKUP(E2993,'Billing Type Category'!A:C,3,0)*$L2993</f>
        <v>#N/A</v>
      </c>
      <c r="P2993" s="123" t="e">
        <f>VLOOKUP($J2993,'Material category'!B:F,5,FALSE)*O2993</f>
        <v>#N/A</v>
      </c>
      <c r="Q2993" s="123" t="e">
        <f t="shared" si="238"/>
        <v>#N/A</v>
      </c>
      <c r="R2993" s="6" t="e">
        <f>VLOOKUP(E2993,'Billing Type Category'!A:C,3,0)*M2993</f>
        <v>#N/A</v>
      </c>
      <c r="S2993" s="6" t="e">
        <f>VLOOKUP($J2993,'Material category'!B:F,4,FALSE)*O2993</f>
        <v>#N/A</v>
      </c>
      <c r="T2993" s="6" t="e">
        <f t="shared" si="239"/>
        <v>#N/A</v>
      </c>
      <c r="U2993" s="6" t="e">
        <f t="shared" si="240"/>
        <v>#N/A</v>
      </c>
      <c r="V2993" s="2" t="e">
        <f>VLOOKUP($J2993,'Material category'!B:D,3,0)</f>
        <v>#N/A</v>
      </c>
      <c r="W2993" s="2" t="e">
        <f>VLOOKUP(G2993,'Cust Category'!A:C,3,0)</f>
        <v>#N/A</v>
      </c>
      <c r="X2993" s="2" t="e">
        <f>VLOOKUP(G2993,'Cust Category'!A:C,2,0)</f>
        <v>#N/A</v>
      </c>
      <c r="Y2993" s="31" t="e">
        <f t="shared" si="241"/>
        <v>#N/A</v>
      </c>
      <c r="Z2993" t="e">
        <f t="shared" si="242"/>
        <v>#N/A</v>
      </c>
    </row>
    <row r="2994" spans="14:26" hidden="1">
      <c r="N2994" s="2" t="e">
        <f>VLOOKUP($J2994,'Material category'!B:D,2,0)</f>
        <v>#N/A</v>
      </c>
      <c r="O2994" s="123" t="e">
        <f>VLOOKUP(E2994,'Billing Type Category'!A:C,3,0)*$L2994</f>
        <v>#N/A</v>
      </c>
      <c r="P2994" s="123" t="e">
        <f>VLOOKUP($J2994,'Material category'!B:F,5,FALSE)*O2994</f>
        <v>#N/A</v>
      </c>
      <c r="Q2994" s="123" t="e">
        <f t="shared" si="238"/>
        <v>#N/A</v>
      </c>
      <c r="R2994" s="6" t="e">
        <f>VLOOKUP(E2994,'Billing Type Category'!A:C,3,0)*M2994</f>
        <v>#N/A</v>
      </c>
      <c r="S2994" s="6" t="e">
        <f>VLOOKUP($J2994,'Material category'!B:F,4,FALSE)*O2994</f>
        <v>#N/A</v>
      </c>
      <c r="T2994" s="6" t="e">
        <f t="shared" si="239"/>
        <v>#N/A</v>
      </c>
      <c r="U2994" s="6" t="e">
        <f t="shared" si="240"/>
        <v>#N/A</v>
      </c>
      <c r="V2994" s="2" t="e">
        <f>VLOOKUP($J2994,'Material category'!B:D,3,0)</f>
        <v>#N/A</v>
      </c>
      <c r="W2994" s="2" t="e">
        <f>VLOOKUP(G2994,'Cust Category'!A:C,3,0)</f>
        <v>#N/A</v>
      </c>
      <c r="X2994" s="2" t="e">
        <f>VLOOKUP(G2994,'Cust Category'!A:C,2,0)</f>
        <v>#N/A</v>
      </c>
      <c r="Y2994" s="31" t="e">
        <f t="shared" si="241"/>
        <v>#N/A</v>
      </c>
      <c r="Z2994" t="e">
        <f t="shared" si="242"/>
        <v>#N/A</v>
      </c>
    </row>
    <row r="2995" spans="14:26" hidden="1">
      <c r="N2995" s="2" t="e">
        <f>VLOOKUP($J2995,'Material category'!B:D,2,0)</f>
        <v>#N/A</v>
      </c>
      <c r="O2995" s="123" t="e">
        <f>VLOOKUP(E2995,'Billing Type Category'!A:C,3,0)*$L2995</f>
        <v>#N/A</v>
      </c>
      <c r="P2995" s="123" t="e">
        <f>VLOOKUP($J2995,'Material category'!B:F,5,FALSE)*O2995</f>
        <v>#N/A</v>
      </c>
      <c r="Q2995" s="123" t="e">
        <f t="shared" si="238"/>
        <v>#N/A</v>
      </c>
      <c r="R2995" s="6" t="e">
        <f>VLOOKUP(E2995,'Billing Type Category'!A:C,3,0)*M2995</f>
        <v>#N/A</v>
      </c>
      <c r="S2995" s="6" t="e">
        <f>VLOOKUP($J2995,'Material category'!B:F,4,FALSE)*O2995</f>
        <v>#N/A</v>
      </c>
      <c r="T2995" s="6" t="e">
        <f t="shared" si="239"/>
        <v>#N/A</v>
      </c>
      <c r="U2995" s="6" t="e">
        <f t="shared" si="240"/>
        <v>#N/A</v>
      </c>
      <c r="V2995" s="2" t="e">
        <f>VLOOKUP($J2995,'Material category'!B:D,3,0)</f>
        <v>#N/A</v>
      </c>
      <c r="W2995" s="2" t="e">
        <f>VLOOKUP(G2995,'Cust Category'!A:C,3,0)</f>
        <v>#N/A</v>
      </c>
      <c r="X2995" s="2" t="e">
        <f>VLOOKUP(G2995,'Cust Category'!A:C,2,0)</f>
        <v>#N/A</v>
      </c>
      <c r="Y2995" s="31" t="e">
        <f t="shared" si="241"/>
        <v>#N/A</v>
      </c>
      <c r="Z2995" t="e">
        <f t="shared" si="242"/>
        <v>#N/A</v>
      </c>
    </row>
    <row r="2996" spans="14:26" hidden="1">
      <c r="N2996" s="2" t="e">
        <f>VLOOKUP($J2996,'Material category'!B:D,2,0)</f>
        <v>#N/A</v>
      </c>
      <c r="O2996" s="123" t="e">
        <f>VLOOKUP(E2996,'Billing Type Category'!A:C,3,0)*$L2996</f>
        <v>#N/A</v>
      </c>
      <c r="P2996" s="123" t="e">
        <f>VLOOKUP($J2996,'Material category'!B:F,5,FALSE)*O2996</f>
        <v>#N/A</v>
      </c>
      <c r="Q2996" s="123" t="e">
        <f t="shared" si="238"/>
        <v>#N/A</v>
      </c>
      <c r="R2996" s="6" t="e">
        <f>VLOOKUP(E2996,'Billing Type Category'!A:C,3,0)*M2996</f>
        <v>#N/A</v>
      </c>
      <c r="S2996" s="6" t="e">
        <f>VLOOKUP($J2996,'Material category'!B:F,4,FALSE)*O2996</f>
        <v>#N/A</v>
      </c>
      <c r="T2996" s="6" t="e">
        <f t="shared" si="239"/>
        <v>#N/A</v>
      </c>
      <c r="U2996" s="6" t="e">
        <f t="shared" si="240"/>
        <v>#N/A</v>
      </c>
      <c r="V2996" s="2" t="e">
        <f>VLOOKUP($J2996,'Material category'!B:D,3,0)</f>
        <v>#N/A</v>
      </c>
      <c r="W2996" s="2" t="e">
        <f>VLOOKUP(G2996,'Cust Category'!A:C,3,0)</f>
        <v>#N/A</v>
      </c>
      <c r="X2996" s="2" t="e">
        <f>VLOOKUP(G2996,'Cust Category'!A:C,2,0)</f>
        <v>#N/A</v>
      </c>
      <c r="Y2996" s="31" t="e">
        <f t="shared" si="241"/>
        <v>#N/A</v>
      </c>
      <c r="Z2996" t="e">
        <f t="shared" si="242"/>
        <v>#N/A</v>
      </c>
    </row>
    <row r="2997" spans="14:26" hidden="1">
      <c r="N2997" s="2" t="e">
        <f>VLOOKUP($J2997,'Material category'!B:D,2,0)</f>
        <v>#N/A</v>
      </c>
      <c r="O2997" s="123" t="e">
        <f>VLOOKUP(E2997,'Billing Type Category'!A:C,3,0)*$L2997</f>
        <v>#N/A</v>
      </c>
      <c r="P2997" s="123" t="e">
        <f>VLOOKUP($J2997,'Material category'!B:F,5,FALSE)*O2997</f>
        <v>#N/A</v>
      </c>
      <c r="Q2997" s="123" t="e">
        <f t="shared" si="238"/>
        <v>#N/A</v>
      </c>
      <c r="R2997" s="6" t="e">
        <f>VLOOKUP(E2997,'Billing Type Category'!A:C,3,0)*M2997</f>
        <v>#N/A</v>
      </c>
      <c r="S2997" s="6" t="e">
        <f>VLOOKUP($J2997,'Material category'!B:F,4,FALSE)*O2997</f>
        <v>#N/A</v>
      </c>
      <c r="T2997" s="6" t="e">
        <f t="shared" si="239"/>
        <v>#N/A</v>
      </c>
      <c r="U2997" s="6" t="e">
        <f t="shared" si="240"/>
        <v>#N/A</v>
      </c>
      <c r="V2997" s="2" t="e">
        <f>VLOOKUP($J2997,'Material category'!B:D,3,0)</f>
        <v>#N/A</v>
      </c>
      <c r="W2997" s="2" t="e">
        <f>VLOOKUP(G2997,'Cust Category'!A:C,3,0)</f>
        <v>#N/A</v>
      </c>
      <c r="X2997" s="2" t="e">
        <f>VLOOKUP(G2997,'Cust Category'!A:C,2,0)</f>
        <v>#N/A</v>
      </c>
      <c r="Y2997" s="31" t="e">
        <f t="shared" si="241"/>
        <v>#N/A</v>
      </c>
      <c r="Z2997" t="e">
        <f t="shared" si="242"/>
        <v>#N/A</v>
      </c>
    </row>
    <row r="2998" spans="14:26" hidden="1">
      <c r="N2998" s="2" t="e">
        <f>VLOOKUP($J2998,'Material category'!B:D,2,0)</f>
        <v>#N/A</v>
      </c>
      <c r="O2998" s="123" t="e">
        <f>VLOOKUP(E2998,'Billing Type Category'!A:C,3,0)*$L2998</f>
        <v>#N/A</v>
      </c>
      <c r="P2998" s="123" t="e">
        <f>VLOOKUP($J2998,'Material category'!B:F,5,FALSE)*O2998</f>
        <v>#N/A</v>
      </c>
      <c r="Q2998" s="123" t="e">
        <f t="shared" si="238"/>
        <v>#N/A</v>
      </c>
      <c r="R2998" s="6" t="e">
        <f>VLOOKUP(E2998,'Billing Type Category'!A:C,3,0)*M2998</f>
        <v>#N/A</v>
      </c>
      <c r="S2998" s="6" t="e">
        <f>VLOOKUP($J2998,'Material category'!B:F,4,FALSE)*O2998</f>
        <v>#N/A</v>
      </c>
      <c r="T2998" s="6" t="e">
        <f t="shared" si="239"/>
        <v>#N/A</v>
      </c>
      <c r="U2998" s="6" t="e">
        <f t="shared" si="240"/>
        <v>#N/A</v>
      </c>
      <c r="V2998" s="2" t="e">
        <f>VLOOKUP($J2998,'Material category'!B:D,3,0)</f>
        <v>#N/A</v>
      </c>
      <c r="W2998" s="2" t="e">
        <f>VLOOKUP(G2998,'Cust Category'!A:C,3,0)</f>
        <v>#N/A</v>
      </c>
      <c r="X2998" s="2" t="e">
        <f>VLOOKUP(G2998,'Cust Category'!A:C,2,0)</f>
        <v>#N/A</v>
      </c>
      <c r="Y2998" s="31" t="e">
        <f t="shared" si="241"/>
        <v>#N/A</v>
      </c>
      <c r="Z2998" t="e">
        <f t="shared" si="242"/>
        <v>#N/A</v>
      </c>
    </row>
    <row r="2999" spans="14:26" hidden="1">
      <c r="N2999" s="2" t="e">
        <f>VLOOKUP($J2999,'Material category'!B:D,2,0)</f>
        <v>#N/A</v>
      </c>
      <c r="O2999" s="123" t="e">
        <f>VLOOKUP(E2999,'Billing Type Category'!A:C,3,0)*$L2999</f>
        <v>#N/A</v>
      </c>
      <c r="P2999" s="123" t="e">
        <f>VLOOKUP($J2999,'Material category'!B:F,5,FALSE)*O2999</f>
        <v>#N/A</v>
      </c>
      <c r="Q2999" s="123" t="e">
        <f t="shared" si="238"/>
        <v>#N/A</v>
      </c>
      <c r="R2999" s="6" t="e">
        <f>VLOOKUP(E2999,'Billing Type Category'!A:C,3,0)*M2999</f>
        <v>#N/A</v>
      </c>
      <c r="S2999" s="6" t="e">
        <f>VLOOKUP($J2999,'Material category'!B:F,4,FALSE)*O2999</f>
        <v>#N/A</v>
      </c>
      <c r="T2999" s="6" t="e">
        <f t="shared" si="239"/>
        <v>#N/A</v>
      </c>
      <c r="U2999" s="6" t="e">
        <f t="shared" si="240"/>
        <v>#N/A</v>
      </c>
      <c r="V2999" s="2" t="e">
        <f>VLOOKUP($J2999,'Material category'!B:D,3,0)</f>
        <v>#N/A</v>
      </c>
      <c r="W2999" s="2" t="e">
        <f>VLOOKUP(G2999,'Cust Category'!A:C,3,0)</f>
        <v>#N/A</v>
      </c>
      <c r="X2999" s="2" t="e">
        <f>VLOOKUP(G2999,'Cust Category'!A:C,2,0)</f>
        <v>#N/A</v>
      </c>
      <c r="Y2999" s="31" t="e">
        <f t="shared" si="241"/>
        <v>#N/A</v>
      </c>
      <c r="Z2999" t="e">
        <f t="shared" si="242"/>
        <v>#N/A</v>
      </c>
    </row>
    <row r="3000" spans="14:26" hidden="1">
      <c r="N3000" s="2" t="e">
        <f>VLOOKUP($J3000,'Material category'!B:D,2,0)</f>
        <v>#N/A</v>
      </c>
      <c r="O3000" s="123" t="e">
        <f>VLOOKUP(E3000,'Billing Type Category'!A:C,3,0)*$L3000</f>
        <v>#N/A</v>
      </c>
      <c r="P3000" s="123" t="e">
        <f>VLOOKUP($J3000,'Material category'!B:F,5,FALSE)*O3000</f>
        <v>#N/A</v>
      </c>
      <c r="Q3000" s="123" t="e">
        <f t="shared" si="238"/>
        <v>#N/A</v>
      </c>
      <c r="R3000" s="6" t="e">
        <f>VLOOKUP(E3000,'Billing Type Category'!A:C,3,0)*M3000</f>
        <v>#N/A</v>
      </c>
      <c r="S3000" s="6" t="e">
        <f>VLOOKUP($J3000,'Material category'!B:F,4,FALSE)*O3000</f>
        <v>#N/A</v>
      </c>
      <c r="T3000" s="6" t="e">
        <f t="shared" si="239"/>
        <v>#N/A</v>
      </c>
      <c r="U3000" s="6" t="e">
        <f t="shared" si="240"/>
        <v>#N/A</v>
      </c>
      <c r="V3000" s="2" t="e">
        <f>VLOOKUP($J3000,'Material category'!B:D,3,0)</f>
        <v>#N/A</v>
      </c>
      <c r="W3000" s="2" t="e">
        <f>VLOOKUP(G3000,'Cust Category'!A:C,3,0)</f>
        <v>#N/A</v>
      </c>
      <c r="X3000" s="2" t="e">
        <f>VLOOKUP(G3000,'Cust Category'!A:C,2,0)</f>
        <v>#N/A</v>
      </c>
      <c r="Y3000" s="31" t="e">
        <f t="shared" si="241"/>
        <v>#N/A</v>
      </c>
      <c r="Z3000" t="e">
        <f t="shared" si="242"/>
        <v>#N/A</v>
      </c>
    </row>
    <row r="3001" spans="14:26" hidden="1">
      <c r="N3001" s="2" t="e">
        <f>VLOOKUP($J3001,'Material category'!B:D,2,0)</f>
        <v>#N/A</v>
      </c>
      <c r="O3001" s="123" t="e">
        <f>VLOOKUP(E3001,'Billing Type Category'!A:C,3,0)*$L3001</f>
        <v>#N/A</v>
      </c>
      <c r="P3001" s="123" t="e">
        <f>VLOOKUP($J3001,'Material category'!B:F,5,FALSE)*O3001</f>
        <v>#N/A</v>
      </c>
      <c r="Q3001" s="123" t="e">
        <f t="shared" si="238"/>
        <v>#N/A</v>
      </c>
      <c r="R3001" s="6" t="e">
        <f>VLOOKUP(E3001,'Billing Type Category'!A:C,3,0)*M3001</f>
        <v>#N/A</v>
      </c>
      <c r="S3001" s="6" t="e">
        <f>VLOOKUP($J3001,'Material category'!B:F,4,FALSE)*O3001</f>
        <v>#N/A</v>
      </c>
      <c r="T3001" s="6" t="e">
        <f t="shared" si="239"/>
        <v>#N/A</v>
      </c>
      <c r="U3001" s="6" t="e">
        <f t="shared" si="240"/>
        <v>#N/A</v>
      </c>
      <c r="V3001" s="2" t="e">
        <f>VLOOKUP($J3001,'Material category'!B:D,3,0)</f>
        <v>#N/A</v>
      </c>
      <c r="W3001" s="2" t="e">
        <f>VLOOKUP(G3001,'Cust Category'!A:C,3,0)</f>
        <v>#N/A</v>
      </c>
      <c r="X3001" s="2" t="e">
        <f>VLOOKUP(G3001,'Cust Category'!A:C,2,0)</f>
        <v>#N/A</v>
      </c>
      <c r="Y3001" s="31" t="e">
        <f t="shared" si="241"/>
        <v>#N/A</v>
      </c>
      <c r="Z3001" t="e">
        <f t="shared" si="242"/>
        <v>#N/A</v>
      </c>
    </row>
    <row r="3002" spans="14:26" hidden="1">
      <c r="N3002" s="2" t="e">
        <f>VLOOKUP($J3002,'Material category'!B:D,2,0)</f>
        <v>#N/A</v>
      </c>
      <c r="O3002" s="123" t="e">
        <f>VLOOKUP(E3002,'Billing Type Category'!A:C,3,0)*$L3002</f>
        <v>#N/A</v>
      </c>
      <c r="P3002" s="123" t="e">
        <f>VLOOKUP($J3002,'Material category'!B:F,5,FALSE)*O3002</f>
        <v>#N/A</v>
      </c>
      <c r="Q3002" s="123" t="e">
        <f t="shared" si="238"/>
        <v>#N/A</v>
      </c>
      <c r="R3002" s="6" t="e">
        <f>VLOOKUP(E3002,'Billing Type Category'!A:C,3,0)*M3002</f>
        <v>#N/A</v>
      </c>
      <c r="S3002" s="6" t="e">
        <f>VLOOKUP($J3002,'Material category'!B:F,4,FALSE)*O3002</f>
        <v>#N/A</v>
      </c>
      <c r="T3002" s="6" t="e">
        <f t="shared" si="239"/>
        <v>#N/A</v>
      </c>
      <c r="U3002" s="6" t="e">
        <f t="shared" si="240"/>
        <v>#N/A</v>
      </c>
      <c r="V3002" s="2" t="e">
        <f>VLOOKUP($J3002,'Material category'!B:D,3,0)</f>
        <v>#N/A</v>
      </c>
      <c r="W3002" s="2" t="e">
        <f>VLOOKUP(G3002,'Cust Category'!A:C,3,0)</f>
        <v>#N/A</v>
      </c>
      <c r="X3002" s="2" t="e">
        <f>VLOOKUP(G3002,'Cust Category'!A:C,2,0)</f>
        <v>#N/A</v>
      </c>
      <c r="Y3002" s="31" t="e">
        <f t="shared" si="241"/>
        <v>#N/A</v>
      </c>
      <c r="Z3002" t="e">
        <f t="shared" si="242"/>
        <v>#N/A</v>
      </c>
    </row>
    <row r="3003" spans="14:26" hidden="1">
      <c r="N3003" s="2" t="e">
        <f>VLOOKUP($J3003,'Material category'!B:D,2,0)</f>
        <v>#N/A</v>
      </c>
      <c r="O3003" s="123" t="e">
        <f>VLOOKUP(E3003,'Billing Type Category'!A:C,3,0)*$L3003</f>
        <v>#N/A</v>
      </c>
      <c r="P3003" s="123" t="e">
        <f>VLOOKUP($J3003,'Material category'!B:F,5,FALSE)*O3003</f>
        <v>#N/A</v>
      </c>
      <c r="Q3003" s="123" t="e">
        <f t="shared" si="238"/>
        <v>#N/A</v>
      </c>
      <c r="R3003" s="6" t="e">
        <f>VLOOKUP(E3003,'Billing Type Category'!A:C,3,0)*M3003</f>
        <v>#N/A</v>
      </c>
      <c r="S3003" s="6" t="e">
        <f>VLOOKUP($J3003,'Material category'!B:F,4,FALSE)*O3003</f>
        <v>#N/A</v>
      </c>
      <c r="T3003" s="6" t="e">
        <f t="shared" si="239"/>
        <v>#N/A</v>
      </c>
      <c r="U3003" s="6" t="e">
        <f t="shared" si="240"/>
        <v>#N/A</v>
      </c>
      <c r="V3003" s="2" t="e">
        <f>VLOOKUP($J3003,'Material category'!B:D,3,0)</f>
        <v>#N/A</v>
      </c>
      <c r="W3003" s="2" t="e">
        <f>VLOOKUP(G3003,'Cust Category'!A:C,3,0)</f>
        <v>#N/A</v>
      </c>
      <c r="X3003" s="2" t="e">
        <f>VLOOKUP(G3003,'Cust Category'!A:C,2,0)</f>
        <v>#N/A</v>
      </c>
      <c r="Y3003" s="31" t="e">
        <f t="shared" si="241"/>
        <v>#N/A</v>
      </c>
      <c r="Z3003" t="e">
        <f t="shared" si="242"/>
        <v>#N/A</v>
      </c>
    </row>
    <row r="3004" spans="14:26" hidden="1">
      <c r="N3004" s="2" t="e">
        <f>VLOOKUP($J3004,'Material category'!B:D,2,0)</f>
        <v>#N/A</v>
      </c>
      <c r="O3004" s="123" t="e">
        <f>VLOOKUP(E3004,'Billing Type Category'!A:C,3,0)*$L3004</f>
        <v>#N/A</v>
      </c>
      <c r="P3004" s="123" t="e">
        <f>VLOOKUP($J3004,'Material category'!B:F,5,FALSE)*O3004</f>
        <v>#N/A</v>
      </c>
      <c r="Q3004" s="123" t="e">
        <f t="shared" si="238"/>
        <v>#N/A</v>
      </c>
      <c r="R3004" s="6" t="e">
        <f>VLOOKUP(E3004,'Billing Type Category'!A:C,3,0)*M3004</f>
        <v>#N/A</v>
      </c>
      <c r="S3004" s="6" t="e">
        <f>VLOOKUP($J3004,'Material category'!B:F,4,FALSE)*O3004</f>
        <v>#N/A</v>
      </c>
      <c r="T3004" s="6" t="e">
        <f t="shared" si="239"/>
        <v>#N/A</v>
      </c>
      <c r="U3004" s="6" t="e">
        <f t="shared" si="240"/>
        <v>#N/A</v>
      </c>
      <c r="V3004" s="2" t="e">
        <f>VLOOKUP($J3004,'Material category'!B:D,3,0)</f>
        <v>#N/A</v>
      </c>
      <c r="W3004" s="2" t="e">
        <f>VLOOKUP(G3004,'Cust Category'!A:C,3,0)</f>
        <v>#N/A</v>
      </c>
      <c r="X3004" s="2" t="e">
        <f>VLOOKUP(G3004,'Cust Category'!A:C,2,0)</f>
        <v>#N/A</v>
      </c>
      <c r="Y3004" s="31" t="e">
        <f t="shared" si="241"/>
        <v>#N/A</v>
      </c>
      <c r="Z3004" t="e">
        <f t="shared" si="242"/>
        <v>#N/A</v>
      </c>
    </row>
    <row r="3005" spans="14:26" hidden="1">
      <c r="N3005" s="2" t="e">
        <f>VLOOKUP($J3005,'Material category'!B:D,2,0)</f>
        <v>#N/A</v>
      </c>
      <c r="O3005" s="123" t="e">
        <f>VLOOKUP(E3005,'Billing Type Category'!A:C,3,0)*$L3005</f>
        <v>#N/A</v>
      </c>
      <c r="P3005" s="123" t="e">
        <f>VLOOKUP($J3005,'Material category'!B:F,5,FALSE)*O3005</f>
        <v>#N/A</v>
      </c>
      <c r="Q3005" s="123" t="e">
        <f t="shared" si="238"/>
        <v>#N/A</v>
      </c>
      <c r="R3005" s="6" t="e">
        <f>VLOOKUP(E3005,'Billing Type Category'!A:C,3,0)*M3005</f>
        <v>#N/A</v>
      </c>
      <c r="S3005" s="6" t="e">
        <f>VLOOKUP($J3005,'Material category'!B:F,4,FALSE)*O3005</f>
        <v>#N/A</v>
      </c>
      <c r="T3005" s="6" t="e">
        <f t="shared" si="239"/>
        <v>#N/A</v>
      </c>
      <c r="U3005" s="6" t="e">
        <f t="shared" si="240"/>
        <v>#N/A</v>
      </c>
      <c r="V3005" s="2" t="e">
        <f>VLOOKUP($J3005,'Material category'!B:D,3,0)</f>
        <v>#N/A</v>
      </c>
      <c r="W3005" s="2" t="e">
        <f>VLOOKUP(G3005,'Cust Category'!A:C,3,0)</f>
        <v>#N/A</v>
      </c>
      <c r="X3005" s="2" t="e">
        <f>VLOOKUP(G3005,'Cust Category'!A:C,2,0)</f>
        <v>#N/A</v>
      </c>
      <c r="Y3005" s="31" t="e">
        <f t="shared" si="241"/>
        <v>#N/A</v>
      </c>
      <c r="Z3005" t="e">
        <f t="shared" si="242"/>
        <v>#N/A</v>
      </c>
    </row>
    <row r="3006" spans="14:26" hidden="1">
      <c r="N3006" s="2" t="e">
        <f>VLOOKUP($J3006,'Material category'!B:D,2,0)</f>
        <v>#N/A</v>
      </c>
      <c r="O3006" s="123" t="e">
        <f>VLOOKUP(E3006,'Billing Type Category'!A:C,3,0)*$L3006</f>
        <v>#N/A</v>
      </c>
      <c r="P3006" s="123" t="e">
        <f>VLOOKUP($J3006,'Material category'!B:F,5,FALSE)*O3006</f>
        <v>#N/A</v>
      </c>
      <c r="Q3006" s="123" t="e">
        <f t="shared" si="238"/>
        <v>#N/A</v>
      </c>
      <c r="R3006" s="6" t="e">
        <f>VLOOKUP(E3006,'Billing Type Category'!A:C,3,0)*M3006</f>
        <v>#N/A</v>
      </c>
      <c r="S3006" s="6" t="e">
        <f>VLOOKUP($J3006,'Material category'!B:F,4,FALSE)*O3006</f>
        <v>#N/A</v>
      </c>
      <c r="T3006" s="6" t="e">
        <f t="shared" si="239"/>
        <v>#N/A</v>
      </c>
      <c r="U3006" s="6" t="e">
        <f t="shared" si="240"/>
        <v>#N/A</v>
      </c>
      <c r="V3006" s="2" t="e">
        <f>VLOOKUP($J3006,'Material category'!B:D,3,0)</f>
        <v>#N/A</v>
      </c>
      <c r="W3006" s="2" t="e">
        <f>VLOOKUP(G3006,'Cust Category'!A:C,3,0)</f>
        <v>#N/A</v>
      </c>
      <c r="X3006" s="2" t="e">
        <f>VLOOKUP(G3006,'Cust Category'!A:C,2,0)</f>
        <v>#N/A</v>
      </c>
      <c r="Y3006" s="31" t="e">
        <f t="shared" si="241"/>
        <v>#N/A</v>
      </c>
      <c r="Z3006" t="e">
        <f t="shared" si="242"/>
        <v>#N/A</v>
      </c>
    </row>
    <row r="3007" spans="14:26" hidden="1">
      <c r="N3007" s="2" t="e">
        <f>VLOOKUP($J3007,'Material category'!B:D,2,0)</f>
        <v>#N/A</v>
      </c>
      <c r="O3007" s="123" t="e">
        <f>VLOOKUP(E3007,'Billing Type Category'!A:C,3,0)*$L3007</f>
        <v>#N/A</v>
      </c>
      <c r="P3007" s="123" t="e">
        <f>VLOOKUP($J3007,'Material category'!B:F,5,FALSE)*O3007</f>
        <v>#N/A</v>
      </c>
      <c r="Q3007" s="123" t="e">
        <f t="shared" si="238"/>
        <v>#N/A</v>
      </c>
      <c r="R3007" s="6" t="e">
        <f>VLOOKUP(E3007,'Billing Type Category'!A:C,3,0)*M3007</f>
        <v>#N/A</v>
      </c>
      <c r="S3007" s="6" t="e">
        <f>VLOOKUP($J3007,'Material category'!B:F,4,FALSE)*O3007</f>
        <v>#N/A</v>
      </c>
      <c r="T3007" s="6" t="e">
        <f t="shared" si="239"/>
        <v>#N/A</v>
      </c>
      <c r="U3007" s="6" t="e">
        <f t="shared" si="240"/>
        <v>#N/A</v>
      </c>
      <c r="V3007" s="2" t="e">
        <f>VLOOKUP($J3007,'Material category'!B:D,3,0)</f>
        <v>#N/A</v>
      </c>
      <c r="W3007" s="2" t="e">
        <f>VLOOKUP(G3007,'Cust Category'!A:C,3,0)</f>
        <v>#N/A</v>
      </c>
      <c r="X3007" s="2" t="e">
        <f>VLOOKUP(G3007,'Cust Category'!A:C,2,0)</f>
        <v>#N/A</v>
      </c>
      <c r="Y3007" s="31" t="e">
        <f t="shared" si="241"/>
        <v>#N/A</v>
      </c>
      <c r="Z3007" t="e">
        <f t="shared" si="242"/>
        <v>#N/A</v>
      </c>
    </row>
    <row r="3008" spans="14:26" hidden="1">
      <c r="N3008" s="2" t="e">
        <f>VLOOKUP($J3008,'Material category'!B:D,2,0)</f>
        <v>#N/A</v>
      </c>
      <c r="O3008" s="123" t="e">
        <f>VLOOKUP(E3008,'Billing Type Category'!A:C,3,0)*$L3008</f>
        <v>#N/A</v>
      </c>
      <c r="P3008" s="123" t="e">
        <f>VLOOKUP($J3008,'Material category'!B:F,5,FALSE)*O3008</f>
        <v>#N/A</v>
      </c>
      <c r="Q3008" s="123" t="e">
        <f t="shared" si="238"/>
        <v>#N/A</v>
      </c>
      <c r="R3008" s="6" t="e">
        <f>VLOOKUP(E3008,'Billing Type Category'!A:C,3,0)*M3008</f>
        <v>#N/A</v>
      </c>
      <c r="S3008" s="6" t="e">
        <f>VLOOKUP($J3008,'Material category'!B:F,4,FALSE)*O3008</f>
        <v>#N/A</v>
      </c>
      <c r="T3008" s="6" t="e">
        <f t="shared" si="239"/>
        <v>#N/A</v>
      </c>
      <c r="U3008" s="6" t="e">
        <f t="shared" si="240"/>
        <v>#N/A</v>
      </c>
      <c r="V3008" s="2" t="e">
        <f>VLOOKUP($J3008,'Material category'!B:D,3,0)</f>
        <v>#N/A</v>
      </c>
      <c r="W3008" s="2" t="e">
        <f>VLOOKUP(G3008,'Cust Category'!A:C,3,0)</f>
        <v>#N/A</v>
      </c>
      <c r="X3008" s="2" t="e">
        <f>VLOOKUP(G3008,'Cust Category'!A:C,2,0)</f>
        <v>#N/A</v>
      </c>
      <c r="Y3008" s="31" t="e">
        <f t="shared" si="241"/>
        <v>#N/A</v>
      </c>
      <c r="Z3008" t="e">
        <f t="shared" si="242"/>
        <v>#N/A</v>
      </c>
    </row>
    <row r="3009" spans="14:26" hidden="1">
      <c r="N3009" s="2" t="e">
        <f>VLOOKUP($J3009,'Material category'!B:D,2,0)</f>
        <v>#N/A</v>
      </c>
      <c r="O3009" s="123" t="e">
        <f>VLOOKUP(E3009,'Billing Type Category'!A:C,3,0)*$L3009</f>
        <v>#N/A</v>
      </c>
      <c r="P3009" s="123" t="e">
        <f>VLOOKUP($J3009,'Material category'!B:F,5,FALSE)*O3009</f>
        <v>#N/A</v>
      </c>
      <c r="Q3009" s="123" t="e">
        <f t="shared" si="238"/>
        <v>#N/A</v>
      </c>
      <c r="R3009" s="6" t="e">
        <f>VLOOKUP(E3009,'Billing Type Category'!A:C,3,0)*M3009</f>
        <v>#N/A</v>
      </c>
      <c r="S3009" s="6" t="e">
        <f>VLOOKUP($J3009,'Material category'!B:F,4,FALSE)*O3009</f>
        <v>#N/A</v>
      </c>
      <c r="T3009" s="6" t="e">
        <f t="shared" si="239"/>
        <v>#N/A</v>
      </c>
      <c r="U3009" s="6" t="e">
        <f t="shared" si="240"/>
        <v>#N/A</v>
      </c>
      <c r="V3009" s="2" t="e">
        <f>VLOOKUP($J3009,'Material category'!B:D,3,0)</f>
        <v>#N/A</v>
      </c>
      <c r="W3009" s="2" t="e">
        <f>VLOOKUP(G3009,'Cust Category'!A:C,3,0)</f>
        <v>#N/A</v>
      </c>
      <c r="X3009" s="2" t="e">
        <f>VLOOKUP(G3009,'Cust Category'!A:C,2,0)</f>
        <v>#N/A</v>
      </c>
      <c r="Y3009" s="31" t="e">
        <f t="shared" si="241"/>
        <v>#N/A</v>
      </c>
      <c r="Z3009" t="e">
        <f t="shared" si="242"/>
        <v>#N/A</v>
      </c>
    </row>
    <row r="3010" spans="14:26" hidden="1">
      <c r="N3010" s="2" t="e">
        <f>VLOOKUP($J3010,'Material category'!B:D,2,0)</f>
        <v>#N/A</v>
      </c>
      <c r="O3010" s="123" t="e">
        <f>VLOOKUP(E3010,'Billing Type Category'!A:C,3,0)*$L3010</f>
        <v>#N/A</v>
      </c>
      <c r="P3010" s="123" t="e">
        <f>VLOOKUP($J3010,'Material category'!B:F,5,FALSE)*O3010</f>
        <v>#N/A</v>
      </c>
      <c r="Q3010" s="123" t="e">
        <f t="shared" si="238"/>
        <v>#N/A</v>
      </c>
      <c r="R3010" s="6" t="e">
        <f>VLOOKUP(E3010,'Billing Type Category'!A:C,3,0)*M3010</f>
        <v>#N/A</v>
      </c>
      <c r="S3010" s="6" t="e">
        <f>VLOOKUP($J3010,'Material category'!B:F,4,FALSE)*O3010</f>
        <v>#N/A</v>
      </c>
      <c r="T3010" s="6" t="e">
        <f t="shared" si="239"/>
        <v>#N/A</v>
      </c>
      <c r="U3010" s="6" t="e">
        <f t="shared" si="240"/>
        <v>#N/A</v>
      </c>
      <c r="V3010" s="2" t="e">
        <f>VLOOKUP($J3010,'Material category'!B:D,3,0)</f>
        <v>#N/A</v>
      </c>
      <c r="W3010" s="2" t="e">
        <f>VLOOKUP(G3010,'Cust Category'!A:C,3,0)</f>
        <v>#N/A</v>
      </c>
      <c r="X3010" s="2" t="e">
        <f>VLOOKUP(G3010,'Cust Category'!A:C,2,0)</f>
        <v>#N/A</v>
      </c>
      <c r="Y3010" s="31" t="e">
        <f t="shared" si="241"/>
        <v>#N/A</v>
      </c>
      <c r="Z3010" t="e">
        <f t="shared" si="242"/>
        <v>#N/A</v>
      </c>
    </row>
    <row r="3011" spans="14:26" hidden="1">
      <c r="N3011" s="2" t="e">
        <f>VLOOKUP($J3011,'Material category'!B:D,2,0)</f>
        <v>#N/A</v>
      </c>
      <c r="O3011" s="123" t="e">
        <f>VLOOKUP(E3011,'Billing Type Category'!A:C,3,0)*$L3011</f>
        <v>#N/A</v>
      </c>
      <c r="P3011" s="123" t="e">
        <f>VLOOKUP($J3011,'Material category'!B:F,5,FALSE)*O3011</f>
        <v>#N/A</v>
      </c>
      <c r="Q3011" s="123" t="e">
        <f t="shared" si="238"/>
        <v>#N/A</v>
      </c>
      <c r="R3011" s="6" t="e">
        <f>VLOOKUP(E3011,'Billing Type Category'!A:C,3,0)*M3011</f>
        <v>#N/A</v>
      </c>
      <c r="S3011" s="6" t="e">
        <f>VLOOKUP($J3011,'Material category'!B:F,4,FALSE)*O3011</f>
        <v>#N/A</v>
      </c>
      <c r="T3011" s="6" t="e">
        <f t="shared" si="239"/>
        <v>#N/A</v>
      </c>
      <c r="U3011" s="6" t="e">
        <f t="shared" si="240"/>
        <v>#N/A</v>
      </c>
      <c r="V3011" s="2" t="e">
        <f>VLOOKUP($J3011,'Material category'!B:D,3,0)</f>
        <v>#N/A</v>
      </c>
      <c r="W3011" s="2" t="e">
        <f>VLOOKUP(G3011,'Cust Category'!A:C,3,0)</f>
        <v>#N/A</v>
      </c>
      <c r="X3011" s="2" t="e">
        <f>VLOOKUP(G3011,'Cust Category'!A:C,2,0)</f>
        <v>#N/A</v>
      </c>
      <c r="Y3011" s="31" t="e">
        <f t="shared" si="241"/>
        <v>#N/A</v>
      </c>
      <c r="Z3011" t="e">
        <f t="shared" si="242"/>
        <v>#N/A</v>
      </c>
    </row>
    <row r="3012" spans="14:26" hidden="1">
      <c r="N3012" s="2" t="e">
        <f>VLOOKUP($J3012,'Material category'!B:D,2,0)</f>
        <v>#N/A</v>
      </c>
      <c r="O3012" s="123" t="e">
        <f>VLOOKUP(E3012,'Billing Type Category'!A:C,3,0)*$L3012</f>
        <v>#N/A</v>
      </c>
      <c r="P3012" s="123" t="e">
        <f>VLOOKUP($J3012,'Material category'!B:F,5,FALSE)*O3012</f>
        <v>#N/A</v>
      </c>
      <c r="Q3012" s="123" t="e">
        <f t="shared" si="238"/>
        <v>#N/A</v>
      </c>
      <c r="R3012" s="6" t="e">
        <f>VLOOKUP(E3012,'Billing Type Category'!A:C,3,0)*M3012</f>
        <v>#N/A</v>
      </c>
      <c r="S3012" s="6" t="e">
        <f>VLOOKUP($J3012,'Material category'!B:F,4,FALSE)*O3012</f>
        <v>#N/A</v>
      </c>
      <c r="T3012" s="6" t="e">
        <f t="shared" si="239"/>
        <v>#N/A</v>
      </c>
      <c r="U3012" s="6" t="e">
        <f t="shared" si="240"/>
        <v>#N/A</v>
      </c>
      <c r="V3012" s="2" t="e">
        <f>VLOOKUP($J3012,'Material category'!B:D,3,0)</f>
        <v>#N/A</v>
      </c>
      <c r="W3012" s="2" t="e">
        <f>VLOOKUP(G3012,'Cust Category'!A:C,3,0)</f>
        <v>#N/A</v>
      </c>
      <c r="X3012" s="2" t="e">
        <f>VLOOKUP(G3012,'Cust Category'!A:C,2,0)</f>
        <v>#N/A</v>
      </c>
      <c r="Y3012" s="31" t="e">
        <f t="shared" si="241"/>
        <v>#N/A</v>
      </c>
      <c r="Z3012" t="e">
        <f t="shared" si="242"/>
        <v>#N/A</v>
      </c>
    </row>
    <row r="3013" spans="14:26" hidden="1">
      <c r="N3013" s="2" t="e">
        <f>VLOOKUP($J3013,'Material category'!B:D,2,0)</f>
        <v>#N/A</v>
      </c>
      <c r="O3013" s="123" t="e">
        <f>VLOOKUP(E3013,'Billing Type Category'!A:C,3,0)*$L3013</f>
        <v>#N/A</v>
      </c>
      <c r="P3013" s="123" t="e">
        <f>VLOOKUP($J3013,'Material category'!B:F,5,FALSE)*O3013</f>
        <v>#N/A</v>
      </c>
      <c r="Q3013" s="123" t="e">
        <f t="shared" si="238"/>
        <v>#N/A</v>
      </c>
      <c r="R3013" s="6" t="e">
        <f>VLOOKUP(E3013,'Billing Type Category'!A:C,3,0)*M3013</f>
        <v>#N/A</v>
      </c>
      <c r="S3013" s="6" t="e">
        <f>VLOOKUP($J3013,'Material category'!B:F,4,FALSE)*O3013</f>
        <v>#N/A</v>
      </c>
      <c r="T3013" s="6" t="e">
        <f t="shared" si="239"/>
        <v>#N/A</v>
      </c>
      <c r="U3013" s="6" t="e">
        <f t="shared" si="240"/>
        <v>#N/A</v>
      </c>
      <c r="V3013" s="2" t="e">
        <f>VLOOKUP($J3013,'Material category'!B:D,3,0)</f>
        <v>#N/A</v>
      </c>
      <c r="W3013" s="2" t="e">
        <f>VLOOKUP(G3013,'Cust Category'!A:C,3,0)</f>
        <v>#N/A</v>
      </c>
      <c r="X3013" s="2" t="e">
        <f>VLOOKUP(G3013,'Cust Category'!A:C,2,0)</f>
        <v>#N/A</v>
      </c>
      <c r="Y3013" s="31" t="e">
        <f t="shared" si="241"/>
        <v>#N/A</v>
      </c>
      <c r="Z3013" t="e">
        <f t="shared" si="242"/>
        <v>#N/A</v>
      </c>
    </row>
    <row r="3014" spans="14:26" hidden="1">
      <c r="N3014" s="2" t="e">
        <f>VLOOKUP($J3014,'Material category'!B:D,2,0)</f>
        <v>#N/A</v>
      </c>
      <c r="O3014" s="123" t="e">
        <f>VLOOKUP(E3014,'Billing Type Category'!A:C,3,0)*$L3014</f>
        <v>#N/A</v>
      </c>
      <c r="P3014" s="123" t="e">
        <f>VLOOKUP($J3014,'Material category'!B:F,5,FALSE)*O3014</f>
        <v>#N/A</v>
      </c>
      <c r="Q3014" s="123" t="e">
        <f t="shared" si="238"/>
        <v>#N/A</v>
      </c>
      <c r="R3014" s="6" t="e">
        <f>VLOOKUP(E3014,'Billing Type Category'!A:C,3,0)*M3014</f>
        <v>#N/A</v>
      </c>
      <c r="S3014" s="6" t="e">
        <f>VLOOKUP($J3014,'Material category'!B:F,4,FALSE)*O3014</f>
        <v>#N/A</v>
      </c>
      <c r="T3014" s="6" t="e">
        <f t="shared" si="239"/>
        <v>#N/A</v>
      </c>
      <c r="U3014" s="6" t="e">
        <f t="shared" si="240"/>
        <v>#N/A</v>
      </c>
      <c r="V3014" s="2" t="e">
        <f>VLOOKUP($J3014,'Material category'!B:D,3,0)</f>
        <v>#N/A</v>
      </c>
      <c r="W3014" s="2" t="e">
        <f>VLOOKUP(G3014,'Cust Category'!A:C,3,0)</f>
        <v>#N/A</v>
      </c>
      <c r="X3014" s="2" t="e">
        <f>VLOOKUP(G3014,'Cust Category'!A:C,2,0)</f>
        <v>#N/A</v>
      </c>
      <c r="Y3014" s="31" t="e">
        <f t="shared" si="241"/>
        <v>#N/A</v>
      </c>
      <c r="Z3014" t="e">
        <f t="shared" si="242"/>
        <v>#N/A</v>
      </c>
    </row>
    <row r="3015" spans="14:26" hidden="1">
      <c r="N3015" s="2" t="e">
        <f>VLOOKUP($J3015,'Material category'!B:D,2,0)</f>
        <v>#N/A</v>
      </c>
      <c r="O3015" s="123" t="e">
        <f>VLOOKUP(E3015,'Billing Type Category'!A:C,3,0)*$L3015</f>
        <v>#N/A</v>
      </c>
      <c r="P3015" s="123" t="e">
        <f>VLOOKUP($J3015,'Material category'!B:F,5,FALSE)*O3015</f>
        <v>#N/A</v>
      </c>
      <c r="Q3015" s="123" t="e">
        <f t="shared" si="238"/>
        <v>#N/A</v>
      </c>
      <c r="R3015" s="6" t="e">
        <f>VLOOKUP(E3015,'Billing Type Category'!A:C,3,0)*M3015</f>
        <v>#N/A</v>
      </c>
      <c r="S3015" s="6" t="e">
        <f>VLOOKUP($J3015,'Material category'!B:F,4,FALSE)*O3015</f>
        <v>#N/A</v>
      </c>
      <c r="T3015" s="6" t="e">
        <f t="shared" si="239"/>
        <v>#N/A</v>
      </c>
      <c r="U3015" s="6" t="e">
        <f t="shared" si="240"/>
        <v>#N/A</v>
      </c>
      <c r="V3015" s="2" t="e">
        <f>VLOOKUP($J3015,'Material category'!B:D,3,0)</f>
        <v>#N/A</v>
      </c>
      <c r="W3015" s="2" t="e">
        <f>VLOOKUP(G3015,'Cust Category'!A:C,3,0)</f>
        <v>#N/A</v>
      </c>
      <c r="X3015" s="2" t="e">
        <f>VLOOKUP(G3015,'Cust Category'!A:C,2,0)</f>
        <v>#N/A</v>
      </c>
      <c r="Y3015" s="31" t="e">
        <f t="shared" si="241"/>
        <v>#N/A</v>
      </c>
      <c r="Z3015" t="e">
        <f t="shared" si="242"/>
        <v>#N/A</v>
      </c>
    </row>
    <row r="3016" spans="14:26" hidden="1">
      <c r="N3016" s="2" t="e">
        <f>VLOOKUP($J3016,'Material category'!B:D,2,0)</f>
        <v>#N/A</v>
      </c>
      <c r="O3016" s="123" t="e">
        <f>VLOOKUP(E3016,'Billing Type Category'!A:C,3,0)*$L3016</f>
        <v>#N/A</v>
      </c>
      <c r="P3016" s="123" t="e">
        <f>VLOOKUP($J3016,'Material category'!B:F,5,FALSE)*O3016</f>
        <v>#N/A</v>
      </c>
      <c r="Q3016" s="123" t="e">
        <f t="shared" si="238"/>
        <v>#N/A</v>
      </c>
      <c r="R3016" s="6" t="e">
        <f>VLOOKUP(E3016,'Billing Type Category'!A:C,3,0)*M3016</f>
        <v>#N/A</v>
      </c>
      <c r="S3016" s="6" t="e">
        <f>VLOOKUP($J3016,'Material category'!B:F,4,FALSE)*O3016</f>
        <v>#N/A</v>
      </c>
      <c r="T3016" s="6" t="e">
        <f t="shared" si="239"/>
        <v>#N/A</v>
      </c>
      <c r="U3016" s="6" t="e">
        <f t="shared" si="240"/>
        <v>#N/A</v>
      </c>
      <c r="V3016" s="2" t="e">
        <f>VLOOKUP($J3016,'Material category'!B:D,3,0)</f>
        <v>#N/A</v>
      </c>
      <c r="W3016" s="2" t="e">
        <f>VLOOKUP(G3016,'Cust Category'!A:C,3,0)</f>
        <v>#N/A</v>
      </c>
      <c r="X3016" s="2" t="e">
        <f>VLOOKUP(G3016,'Cust Category'!A:C,2,0)</f>
        <v>#N/A</v>
      </c>
      <c r="Y3016" s="31" t="e">
        <f t="shared" si="241"/>
        <v>#N/A</v>
      </c>
      <c r="Z3016" t="e">
        <f t="shared" si="242"/>
        <v>#N/A</v>
      </c>
    </row>
    <row r="3017" spans="14:26" hidden="1">
      <c r="N3017" s="2" t="e">
        <f>VLOOKUP($J3017,'Material category'!B:D,2,0)</f>
        <v>#N/A</v>
      </c>
      <c r="O3017" s="123" t="e">
        <f>VLOOKUP(E3017,'Billing Type Category'!A:C,3,0)*$L3017</f>
        <v>#N/A</v>
      </c>
      <c r="P3017" s="123" t="e">
        <f>VLOOKUP($J3017,'Material category'!B:F,5,FALSE)*O3017</f>
        <v>#N/A</v>
      </c>
      <c r="Q3017" s="123" t="e">
        <f t="shared" si="238"/>
        <v>#N/A</v>
      </c>
      <c r="R3017" s="6" t="e">
        <f>VLOOKUP(E3017,'Billing Type Category'!A:C,3,0)*M3017</f>
        <v>#N/A</v>
      </c>
      <c r="S3017" s="6" t="e">
        <f>VLOOKUP($J3017,'Material category'!B:F,4,FALSE)*O3017</f>
        <v>#N/A</v>
      </c>
      <c r="T3017" s="6" t="e">
        <f t="shared" si="239"/>
        <v>#N/A</v>
      </c>
      <c r="U3017" s="6" t="e">
        <f t="shared" si="240"/>
        <v>#N/A</v>
      </c>
      <c r="V3017" s="2" t="e">
        <f>VLOOKUP($J3017,'Material category'!B:D,3,0)</f>
        <v>#N/A</v>
      </c>
      <c r="W3017" s="2" t="e">
        <f>VLOOKUP(G3017,'Cust Category'!A:C,3,0)</f>
        <v>#N/A</v>
      </c>
      <c r="X3017" s="2" t="e">
        <f>VLOOKUP(G3017,'Cust Category'!A:C,2,0)</f>
        <v>#N/A</v>
      </c>
      <c r="Y3017" s="31" t="e">
        <f t="shared" si="241"/>
        <v>#N/A</v>
      </c>
      <c r="Z3017" t="e">
        <f t="shared" si="242"/>
        <v>#N/A</v>
      </c>
    </row>
    <row r="3018" spans="14:26" hidden="1">
      <c r="N3018" s="2" t="e">
        <f>VLOOKUP($J3018,'Material category'!B:D,2,0)</f>
        <v>#N/A</v>
      </c>
      <c r="O3018" s="123" t="e">
        <f>VLOOKUP(E3018,'Billing Type Category'!A:C,3,0)*$L3018</f>
        <v>#N/A</v>
      </c>
      <c r="P3018" s="123" t="e">
        <f>VLOOKUP($J3018,'Material category'!B:F,5,FALSE)*O3018</f>
        <v>#N/A</v>
      </c>
      <c r="Q3018" s="123" t="e">
        <f t="shared" si="238"/>
        <v>#N/A</v>
      </c>
      <c r="R3018" s="6" t="e">
        <f>VLOOKUP(E3018,'Billing Type Category'!A:C,3,0)*M3018</f>
        <v>#N/A</v>
      </c>
      <c r="S3018" s="6" t="e">
        <f>VLOOKUP($J3018,'Material category'!B:F,4,FALSE)*O3018</f>
        <v>#N/A</v>
      </c>
      <c r="T3018" s="6" t="e">
        <f t="shared" si="239"/>
        <v>#N/A</v>
      </c>
      <c r="U3018" s="6" t="e">
        <f t="shared" si="240"/>
        <v>#N/A</v>
      </c>
      <c r="V3018" s="2" t="e">
        <f>VLOOKUP($J3018,'Material category'!B:D,3,0)</f>
        <v>#N/A</v>
      </c>
      <c r="W3018" s="2" t="e">
        <f>VLOOKUP(G3018,'Cust Category'!A:C,3,0)</f>
        <v>#N/A</v>
      </c>
      <c r="X3018" s="2" t="e">
        <f>VLOOKUP(G3018,'Cust Category'!A:C,2,0)</f>
        <v>#N/A</v>
      </c>
      <c r="Y3018" s="31" t="e">
        <f t="shared" si="241"/>
        <v>#N/A</v>
      </c>
      <c r="Z3018" t="e">
        <f t="shared" si="242"/>
        <v>#N/A</v>
      </c>
    </row>
    <row r="3019" spans="14:26" hidden="1">
      <c r="N3019" s="2" t="e">
        <f>VLOOKUP($J3019,'Material category'!B:D,2,0)</f>
        <v>#N/A</v>
      </c>
      <c r="O3019" s="123" t="e">
        <f>VLOOKUP(E3019,'Billing Type Category'!A:C,3,0)*$L3019</f>
        <v>#N/A</v>
      </c>
      <c r="P3019" s="123" t="e">
        <f>VLOOKUP($J3019,'Material category'!B:F,5,FALSE)*O3019</f>
        <v>#N/A</v>
      </c>
      <c r="Q3019" s="123" t="e">
        <f t="shared" si="238"/>
        <v>#N/A</v>
      </c>
      <c r="R3019" s="6" t="e">
        <f>VLOOKUP(E3019,'Billing Type Category'!A:C,3,0)*M3019</f>
        <v>#N/A</v>
      </c>
      <c r="S3019" s="6" t="e">
        <f>VLOOKUP($J3019,'Material category'!B:F,4,FALSE)*O3019</f>
        <v>#N/A</v>
      </c>
      <c r="T3019" s="6" t="e">
        <f t="shared" si="239"/>
        <v>#N/A</v>
      </c>
      <c r="U3019" s="6" t="e">
        <f t="shared" si="240"/>
        <v>#N/A</v>
      </c>
      <c r="V3019" s="2" t="e">
        <f>VLOOKUP($J3019,'Material category'!B:D,3,0)</f>
        <v>#N/A</v>
      </c>
      <c r="W3019" s="2" t="e">
        <f>VLOOKUP(G3019,'Cust Category'!A:C,3,0)</f>
        <v>#N/A</v>
      </c>
      <c r="X3019" s="2" t="e">
        <f>VLOOKUP(G3019,'Cust Category'!A:C,2,0)</f>
        <v>#N/A</v>
      </c>
      <c r="Y3019" s="31" t="e">
        <f t="shared" si="241"/>
        <v>#N/A</v>
      </c>
      <c r="Z3019" t="e">
        <f t="shared" si="242"/>
        <v>#N/A</v>
      </c>
    </row>
    <row r="3020" spans="14:26" hidden="1">
      <c r="N3020" s="2" t="e">
        <f>VLOOKUP($J3020,'Material category'!B:D,2,0)</f>
        <v>#N/A</v>
      </c>
      <c r="O3020" s="123" t="e">
        <f>VLOOKUP(E3020,'Billing Type Category'!A:C,3,0)*$L3020</f>
        <v>#N/A</v>
      </c>
      <c r="P3020" s="123" t="e">
        <f>VLOOKUP($J3020,'Material category'!B:F,5,FALSE)*O3020</f>
        <v>#N/A</v>
      </c>
      <c r="Q3020" s="123" t="e">
        <f t="shared" si="238"/>
        <v>#N/A</v>
      </c>
      <c r="R3020" s="6" t="e">
        <f>VLOOKUP(E3020,'Billing Type Category'!A:C,3,0)*M3020</f>
        <v>#N/A</v>
      </c>
      <c r="S3020" s="6" t="e">
        <f>VLOOKUP($J3020,'Material category'!B:F,4,FALSE)*O3020</f>
        <v>#N/A</v>
      </c>
      <c r="T3020" s="6" t="e">
        <f t="shared" si="239"/>
        <v>#N/A</v>
      </c>
      <c r="U3020" s="6" t="e">
        <f t="shared" si="240"/>
        <v>#N/A</v>
      </c>
      <c r="V3020" s="2" t="e">
        <f>VLOOKUP($J3020,'Material category'!B:D,3,0)</f>
        <v>#N/A</v>
      </c>
      <c r="W3020" s="2" t="e">
        <f>VLOOKUP(G3020,'Cust Category'!A:C,3,0)</f>
        <v>#N/A</v>
      </c>
      <c r="X3020" s="2" t="e">
        <f>VLOOKUP(G3020,'Cust Category'!A:C,2,0)</f>
        <v>#N/A</v>
      </c>
      <c r="Y3020" s="31" t="e">
        <f t="shared" si="241"/>
        <v>#N/A</v>
      </c>
      <c r="Z3020" t="e">
        <f t="shared" si="242"/>
        <v>#N/A</v>
      </c>
    </row>
    <row r="3021" spans="14:26" hidden="1">
      <c r="N3021" s="2" t="e">
        <f>VLOOKUP($J3021,'Material category'!B:D,2,0)</f>
        <v>#N/A</v>
      </c>
      <c r="O3021" s="123" t="e">
        <f>VLOOKUP(E3021,'Billing Type Category'!A:C,3,0)*$L3021</f>
        <v>#N/A</v>
      </c>
      <c r="P3021" s="123" t="e">
        <f>VLOOKUP($J3021,'Material category'!B:F,5,FALSE)*O3021</f>
        <v>#N/A</v>
      </c>
      <c r="Q3021" s="123" t="e">
        <f t="shared" si="238"/>
        <v>#N/A</v>
      </c>
      <c r="R3021" s="6" t="e">
        <f>VLOOKUP(E3021,'Billing Type Category'!A:C,3,0)*M3021</f>
        <v>#N/A</v>
      </c>
      <c r="S3021" s="6" t="e">
        <f>VLOOKUP($J3021,'Material category'!B:F,4,FALSE)*O3021</f>
        <v>#N/A</v>
      </c>
      <c r="T3021" s="6" t="e">
        <f t="shared" si="239"/>
        <v>#N/A</v>
      </c>
      <c r="U3021" s="6" t="e">
        <f t="shared" si="240"/>
        <v>#N/A</v>
      </c>
      <c r="V3021" s="2" t="e">
        <f>VLOOKUP($J3021,'Material category'!B:D,3,0)</f>
        <v>#N/A</v>
      </c>
      <c r="W3021" s="2" t="e">
        <f>VLOOKUP(G3021,'Cust Category'!A:C,3,0)</f>
        <v>#N/A</v>
      </c>
      <c r="X3021" s="2" t="e">
        <f>VLOOKUP(G3021,'Cust Category'!A:C,2,0)</f>
        <v>#N/A</v>
      </c>
      <c r="Y3021" s="31" t="e">
        <f t="shared" si="241"/>
        <v>#N/A</v>
      </c>
      <c r="Z3021" t="e">
        <f t="shared" si="242"/>
        <v>#N/A</v>
      </c>
    </row>
    <row r="3022" spans="14:26" hidden="1">
      <c r="N3022" s="2" t="e">
        <f>VLOOKUP($J3022,'Material category'!B:D,2,0)</f>
        <v>#N/A</v>
      </c>
      <c r="O3022" s="123" t="e">
        <f>VLOOKUP(E3022,'Billing Type Category'!A:C,3,0)*$L3022</f>
        <v>#N/A</v>
      </c>
      <c r="P3022" s="123" t="e">
        <f>VLOOKUP($J3022,'Material category'!B:F,5,FALSE)*O3022</f>
        <v>#N/A</v>
      </c>
      <c r="Q3022" s="123" t="e">
        <f t="shared" si="238"/>
        <v>#N/A</v>
      </c>
      <c r="R3022" s="6" t="e">
        <f>VLOOKUP(E3022,'Billing Type Category'!A:C,3,0)*M3022</f>
        <v>#N/A</v>
      </c>
      <c r="S3022" s="6" t="e">
        <f>VLOOKUP($J3022,'Material category'!B:F,4,FALSE)*O3022</f>
        <v>#N/A</v>
      </c>
      <c r="T3022" s="6" t="e">
        <f t="shared" si="239"/>
        <v>#N/A</v>
      </c>
      <c r="U3022" s="6" t="e">
        <f t="shared" si="240"/>
        <v>#N/A</v>
      </c>
      <c r="V3022" s="2" t="e">
        <f>VLOOKUP($J3022,'Material category'!B:D,3,0)</f>
        <v>#N/A</v>
      </c>
      <c r="W3022" s="2" t="e">
        <f>VLOOKUP(G3022,'Cust Category'!A:C,3,0)</f>
        <v>#N/A</v>
      </c>
      <c r="X3022" s="2" t="e">
        <f>VLOOKUP(G3022,'Cust Category'!A:C,2,0)</f>
        <v>#N/A</v>
      </c>
      <c r="Y3022" s="31" t="e">
        <f t="shared" si="241"/>
        <v>#N/A</v>
      </c>
      <c r="Z3022" t="e">
        <f t="shared" si="242"/>
        <v>#N/A</v>
      </c>
    </row>
    <row r="3023" spans="14:26" hidden="1">
      <c r="N3023" s="2" t="e">
        <f>VLOOKUP($J3023,'Material category'!B:D,2,0)</f>
        <v>#N/A</v>
      </c>
      <c r="O3023" s="123" t="e">
        <f>VLOOKUP(E3023,'Billing Type Category'!A:C,3,0)*$L3023</f>
        <v>#N/A</v>
      </c>
      <c r="P3023" s="123" t="e">
        <f>VLOOKUP($J3023,'Material category'!B:F,5,FALSE)*O3023</f>
        <v>#N/A</v>
      </c>
      <c r="Q3023" s="123" t="e">
        <f t="shared" si="238"/>
        <v>#N/A</v>
      </c>
      <c r="R3023" s="6" t="e">
        <f>VLOOKUP(E3023,'Billing Type Category'!A:C,3,0)*M3023</f>
        <v>#N/A</v>
      </c>
      <c r="S3023" s="6" t="e">
        <f>VLOOKUP($J3023,'Material category'!B:F,4,FALSE)*O3023</f>
        <v>#N/A</v>
      </c>
      <c r="T3023" s="6" t="e">
        <f t="shared" si="239"/>
        <v>#N/A</v>
      </c>
      <c r="U3023" s="6" t="e">
        <f t="shared" si="240"/>
        <v>#N/A</v>
      </c>
      <c r="V3023" s="2" t="e">
        <f>VLOOKUP($J3023,'Material category'!B:D,3,0)</f>
        <v>#N/A</v>
      </c>
      <c r="W3023" s="2" t="e">
        <f>VLOOKUP(G3023,'Cust Category'!A:C,3,0)</f>
        <v>#N/A</v>
      </c>
      <c r="X3023" s="2" t="e">
        <f>VLOOKUP(G3023,'Cust Category'!A:C,2,0)</f>
        <v>#N/A</v>
      </c>
      <c r="Y3023" s="31" t="e">
        <f t="shared" si="241"/>
        <v>#N/A</v>
      </c>
      <c r="Z3023" t="e">
        <f t="shared" si="242"/>
        <v>#N/A</v>
      </c>
    </row>
    <row r="3024" spans="14:26" hidden="1">
      <c r="N3024" s="2" t="e">
        <f>VLOOKUP($J3024,'Material category'!B:D,2,0)</f>
        <v>#N/A</v>
      </c>
      <c r="O3024" s="123" t="e">
        <f>VLOOKUP(E3024,'Billing Type Category'!A:C,3,0)*$L3024</f>
        <v>#N/A</v>
      </c>
      <c r="P3024" s="123" t="e">
        <f>VLOOKUP($J3024,'Material category'!B:F,5,FALSE)*O3024</f>
        <v>#N/A</v>
      </c>
      <c r="Q3024" s="123" t="e">
        <f t="shared" si="238"/>
        <v>#N/A</v>
      </c>
      <c r="R3024" s="6" t="e">
        <f>VLOOKUP(E3024,'Billing Type Category'!A:C,3,0)*M3024</f>
        <v>#N/A</v>
      </c>
      <c r="S3024" s="6" t="e">
        <f>VLOOKUP($J3024,'Material category'!B:F,4,FALSE)*O3024</f>
        <v>#N/A</v>
      </c>
      <c r="T3024" s="6" t="e">
        <f t="shared" si="239"/>
        <v>#N/A</v>
      </c>
      <c r="U3024" s="6" t="e">
        <f t="shared" si="240"/>
        <v>#N/A</v>
      </c>
      <c r="V3024" s="2" t="e">
        <f>VLOOKUP($J3024,'Material category'!B:D,3,0)</f>
        <v>#N/A</v>
      </c>
      <c r="W3024" s="2" t="e">
        <f>VLOOKUP(G3024,'Cust Category'!A:C,3,0)</f>
        <v>#N/A</v>
      </c>
      <c r="X3024" s="2" t="e">
        <f>VLOOKUP(G3024,'Cust Category'!A:C,2,0)</f>
        <v>#N/A</v>
      </c>
      <c r="Y3024" s="31" t="e">
        <f t="shared" si="241"/>
        <v>#N/A</v>
      </c>
      <c r="Z3024" t="e">
        <f t="shared" si="242"/>
        <v>#N/A</v>
      </c>
    </row>
    <row r="3025" spans="14:26" hidden="1">
      <c r="N3025" s="2" t="e">
        <f>VLOOKUP($J3025,'Material category'!B:D,2,0)</f>
        <v>#N/A</v>
      </c>
      <c r="O3025" s="123" t="e">
        <f>VLOOKUP(E3025,'Billing Type Category'!A:C,3,0)*$L3025</f>
        <v>#N/A</v>
      </c>
      <c r="P3025" s="123" t="e">
        <f>VLOOKUP($J3025,'Material category'!B:F,5,FALSE)*O3025</f>
        <v>#N/A</v>
      </c>
      <c r="Q3025" s="123" t="e">
        <f t="shared" si="238"/>
        <v>#N/A</v>
      </c>
      <c r="R3025" s="6" t="e">
        <f>VLOOKUP(E3025,'Billing Type Category'!A:C,3,0)*M3025</f>
        <v>#N/A</v>
      </c>
      <c r="S3025" s="6" t="e">
        <f>VLOOKUP($J3025,'Material category'!B:F,4,FALSE)*O3025</f>
        <v>#N/A</v>
      </c>
      <c r="T3025" s="6" t="e">
        <f t="shared" si="239"/>
        <v>#N/A</v>
      </c>
      <c r="U3025" s="6" t="e">
        <f t="shared" si="240"/>
        <v>#N/A</v>
      </c>
      <c r="V3025" s="2" t="e">
        <f>VLOOKUP($J3025,'Material category'!B:D,3,0)</f>
        <v>#N/A</v>
      </c>
      <c r="W3025" s="2" t="e">
        <f>VLOOKUP(G3025,'Cust Category'!A:C,3,0)</f>
        <v>#N/A</v>
      </c>
      <c r="X3025" s="2" t="e">
        <f>VLOOKUP(G3025,'Cust Category'!A:C,2,0)</f>
        <v>#N/A</v>
      </c>
      <c r="Y3025" s="31" t="e">
        <f t="shared" si="241"/>
        <v>#N/A</v>
      </c>
      <c r="Z3025" t="e">
        <f t="shared" si="242"/>
        <v>#N/A</v>
      </c>
    </row>
    <row r="3026" spans="14:26" hidden="1">
      <c r="N3026" s="2" t="e">
        <f>VLOOKUP($J3026,'Material category'!B:D,2,0)</f>
        <v>#N/A</v>
      </c>
      <c r="O3026" s="123" t="e">
        <f>VLOOKUP(E3026,'Billing Type Category'!A:C,3,0)*$L3026</f>
        <v>#N/A</v>
      </c>
      <c r="P3026" s="123" t="e">
        <f>VLOOKUP($J3026,'Material category'!B:F,5,FALSE)*O3026</f>
        <v>#N/A</v>
      </c>
      <c r="Q3026" s="123" t="e">
        <f t="shared" si="238"/>
        <v>#N/A</v>
      </c>
      <c r="R3026" s="6" t="e">
        <f>VLOOKUP(E3026,'Billing Type Category'!A:C,3,0)*M3026</f>
        <v>#N/A</v>
      </c>
      <c r="S3026" s="6" t="e">
        <f>VLOOKUP($J3026,'Material category'!B:F,4,FALSE)*O3026</f>
        <v>#N/A</v>
      </c>
      <c r="T3026" s="6" t="e">
        <f t="shared" si="239"/>
        <v>#N/A</v>
      </c>
      <c r="U3026" s="6" t="e">
        <f t="shared" si="240"/>
        <v>#N/A</v>
      </c>
      <c r="V3026" s="2" t="e">
        <f>VLOOKUP($J3026,'Material category'!B:D,3,0)</f>
        <v>#N/A</v>
      </c>
      <c r="W3026" s="2" t="e">
        <f>VLOOKUP(G3026,'Cust Category'!A:C,3,0)</f>
        <v>#N/A</v>
      </c>
      <c r="X3026" s="2" t="e">
        <f>VLOOKUP(G3026,'Cust Category'!A:C,2,0)</f>
        <v>#N/A</v>
      </c>
      <c r="Y3026" s="31" t="e">
        <f t="shared" si="241"/>
        <v>#N/A</v>
      </c>
      <c r="Z3026" t="e">
        <f t="shared" si="242"/>
        <v>#N/A</v>
      </c>
    </row>
    <row r="3027" spans="14:26" hidden="1">
      <c r="N3027" s="2" t="e">
        <f>VLOOKUP($J3027,'Material category'!B:D,2,0)</f>
        <v>#N/A</v>
      </c>
      <c r="O3027" s="123" t="e">
        <f>VLOOKUP(E3027,'Billing Type Category'!A:C,3,0)*$L3027</f>
        <v>#N/A</v>
      </c>
      <c r="P3027" s="123" t="e">
        <f>VLOOKUP($J3027,'Material category'!B:F,5,FALSE)*O3027</f>
        <v>#N/A</v>
      </c>
      <c r="Q3027" s="123" t="e">
        <f t="shared" si="238"/>
        <v>#N/A</v>
      </c>
      <c r="R3027" s="6" t="e">
        <f>VLOOKUP(E3027,'Billing Type Category'!A:C,3,0)*M3027</f>
        <v>#N/A</v>
      </c>
      <c r="S3027" s="6" t="e">
        <f>VLOOKUP($J3027,'Material category'!B:F,4,FALSE)*O3027</f>
        <v>#N/A</v>
      </c>
      <c r="T3027" s="6" t="e">
        <f t="shared" si="239"/>
        <v>#N/A</v>
      </c>
      <c r="U3027" s="6" t="e">
        <f t="shared" si="240"/>
        <v>#N/A</v>
      </c>
      <c r="V3027" s="2" t="e">
        <f>VLOOKUP($J3027,'Material category'!B:D,3,0)</f>
        <v>#N/A</v>
      </c>
      <c r="W3027" s="2" t="e">
        <f>VLOOKUP(G3027,'Cust Category'!A:C,3,0)</f>
        <v>#N/A</v>
      </c>
      <c r="X3027" s="2" t="e">
        <f>VLOOKUP(G3027,'Cust Category'!A:C,2,0)</f>
        <v>#N/A</v>
      </c>
      <c r="Y3027" s="31" t="e">
        <f t="shared" si="241"/>
        <v>#N/A</v>
      </c>
      <c r="Z3027" t="e">
        <f t="shared" si="242"/>
        <v>#N/A</v>
      </c>
    </row>
    <row r="3028" spans="14:26" hidden="1">
      <c r="N3028" s="2" t="e">
        <f>VLOOKUP($J3028,'Material category'!B:D,2,0)</f>
        <v>#N/A</v>
      </c>
      <c r="O3028" s="123" t="e">
        <f>VLOOKUP(E3028,'Billing Type Category'!A:C,3,0)*$L3028</f>
        <v>#N/A</v>
      </c>
      <c r="P3028" s="123" t="e">
        <f>VLOOKUP($J3028,'Material category'!B:F,5,FALSE)*O3028</f>
        <v>#N/A</v>
      </c>
      <c r="Q3028" s="123" t="e">
        <f t="shared" si="238"/>
        <v>#N/A</v>
      </c>
      <c r="R3028" s="6" t="e">
        <f>VLOOKUP(E3028,'Billing Type Category'!A:C,3,0)*M3028</f>
        <v>#N/A</v>
      </c>
      <c r="S3028" s="6" t="e">
        <f>VLOOKUP($J3028,'Material category'!B:F,4,FALSE)*O3028</f>
        <v>#N/A</v>
      </c>
      <c r="T3028" s="6" t="e">
        <f t="shared" si="239"/>
        <v>#N/A</v>
      </c>
      <c r="U3028" s="6" t="e">
        <f t="shared" si="240"/>
        <v>#N/A</v>
      </c>
      <c r="V3028" s="2" t="e">
        <f>VLOOKUP($J3028,'Material category'!B:D,3,0)</f>
        <v>#N/A</v>
      </c>
      <c r="W3028" s="2" t="e">
        <f>VLOOKUP(G3028,'Cust Category'!A:C,3,0)</f>
        <v>#N/A</v>
      </c>
      <c r="X3028" s="2" t="e">
        <f>VLOOKUP(G3028,'Cust Category'!A:C,2,0)</f>
        <v>#N/A</v>
      </c>
      <c r="Y3028" s="31" t="e">
        <f t="shared" si="241"/>
        <v>#N/A</v>
      </c>
      <c r="Z3028" t="e">
        <f t="shared" si="242"/>
        <v>#N/A</v>
      </c>
    </row>
    <row r="3029" spans="14:26" hidden="1">
      <c r="N3029" s="2" t="e">
        <f>VLOOKUP($J3029,'Material category'!B:D,2,0)</f>
        <v>#N/A</v>
      </c>
      <c r="O3029" s="123" t="e">
        <f>VLOOKUP(E3029,'Billing Type Category'!A:C,3,0)*$L3029</f>
        <v>#N/A</v>
      </c>
      <c r="P3029" s="123" t="e">
        <f>VLOOKUP($J3029,'Material category'!B:F,5,FALSE)*O3029</f>
        <v>#N/A</v>
      </c>
      <c r="Q3029" s="123" t="e">
        <f t="shared" si="238"/>
        <v>#N/A</v>
      </c>
      <c r="R3029" s="6" t="e">
        <f>VLOOKUP(E3029,'Billing Type Category'!A:C,3,0)*M3029</f>
        <v>#N/A</v>
      </c>
      <c r="S3029" s="6" t="e">
        <f>VLOOKUP($J3029,'Material category'!B:F,4,FALSE)*O3029</f>
        <v>#N/A</v>
      </c>
      <c r="T3029" s="6" t="e">
        <f t="shared" si="239"/>
        <v>#N/A</v>
      </c>
      <c r="U3029" s="6" t="e">
        <f t="shared" si="240"/>
        <v>#N/A</v>
      </c>
      <c r="V3029" s="2" t="e">
        <f>VLOOKUP($J3029,'Material category'!B:D,3,0)</f>
        <v>#N/A</v>
      </c>
      <c r="W3029" s="2" t="e">
        <f>VLOOKUP(G3029,'Cust Category'!A:C,3,0)</f>
        <v>#N/A</v>
      </c>
      <c r="X3029" s="2" t="e">
        <f>VLOOKUP(G3029,'Cust Category'!A:C,2,0)</f>
        <v>#N/A</v>
      </c>
      <c r="Y3029" s="31" t="e">
        <f t="shared" si="241"/>
        <v>#N/A</v>
      </c>
      <c r="Z3029" t="e">
        <f t="shared" si="242"/>
        <v>#N/A</v>
      </c>
    </row>
    <row r="3030" spans="14:26" hidden="1">
      <c r="N3030" s="2" t="e">
        <f>VLOOKUP($J3030,'Material category'!B:D,2,0)</f>
        <v>#N/A</v>
      </c>
      <c r="O3030" s="123" t="e">
        <f>VLOOKUP(E3030,'Billing Type Category'!A:C,3,0)*$L3030</f>
        <v>#N/A</v>
      </c>
      <c r="P3030" s="123" t="e">
        <f>VLOOKUP($J3030,'Material category'!B:F,5,FALSE)*O3030</f>
        <v>#N/A</v>
      </c>
      <c r="Q3030" s="123" t="e">
        <f t="shared" si="238"/>
        <v>#N/A</v>
      </c>
      <c r="R3030" s="6" t="e">
        <f>VLOOKUP(E3030,'Billing Type Category'!A:C,3,0)*M3030</f>
        <v>#N/A</v>
      </c>
      <c r="S3030" s="6" t="e">
        <f>VLOOKUP($J3030,'Material category'!B:F,4,FALSE)*O3030</f>
        <v>#N/A</v>
      </c>
      <c r="T3030" s="6" t="e">
        <f t="shared" si="239"/>
        <v>#N/A</v>
      </c>
      <c r="U3030" s="6" t="e">
        <f t="shared" si="240"/>
        <v>#N/A</v>
      </c>
      <c r="V3030" s="2" t="e">
        <f>VLOOKUP($J3030,'Material category'!B:D,3,0)</f>
        <v>#N/A</v>
      </c>
      <c r="W3030" s="2" t="e">
        <f>VLOOKUP(G3030,'Cust Category'!A:C,3,0)</f>
        <v>#N/A</v>
      </c>
      <c r="X3030" s="2" t="e">
        <f>VLOOKUP(G3030,'Cust Category'!A:C,2,0)</f>
        <v>#N/A</v>
      </c>
      <c r="Y3030" s="31" t="e">
        <f t="shared" si="241"/>
        <v>#N/A</v>
      </c>
      <c r="Z3030" t="e">
        <f t="shared" si="242"/>
        <v>#N/A</v>
      </c>
    </row>
    <row r="3031" spans="14:26" hidden="1">
      <c r="N3031" s="2" t="e">
        <f>VLOOKUP($J3031,'Material category'!B:D,2,0)</f>
        <v>#N/A</v>
      </c>
      <c r="O3031" s="123" t="e">
        <f>VLOOKUP(E3031,'Billing Type Category'!A:C,3,0)*$L3031</f>
        <v>#N/A</v>
      </c>
      <c r="P3031" s="123" t="e">
        <f>VLOOKUP($J3031,'Material category'!B:F,5,FALSE)*O3031</f>
        <v>#N/A</v>
      </c>
      <c r="Q3031" s="123" t="e">
        <f t="shared" ref="Q3031:Q3094" si="243">P3031-R3031</f>
        <v>#N/A</v>
      </c>
      <c r="R3031" s="6" t="e">
        <f>VLOOKUP(E3031,'Billing Type Category'!A:C,3,0)*M3031</f>
        <v>#N/A</v>
      </c>
      <c r="S3031" s="6" t="e">
        <f>VLOOKUP($J3031,'Material category'!B:F,4,FALSE)*O3031</f>
        <v>#N/A</v>
      </c>
      <c r="T3031" s="6" t="e">
        <f t="shared" ref="T3031:T3094" si="244">S3031*7/107</f>
        <v>#N/A</v>
      </c>
      <c r="U3031" s="6" t="e">
        <f t="shared" ref="U3031:U3094" si="245">R3031+T3031</f>
        <v>#N/A</v>
      </c>
      <c r="V3031" s="2" t="e">
        <f>VLOOKUP($J3031,'Material category'!B:D,3,0)</f>
        <v>#N/A</v>
      </c>
      <c r="W3031" s="2" t="e">
        <f>VLOOKUP(G3031,'Cust Category'!A:C,3,0)</f>
        <v>#N/A</v>
      </c>
      <c r="X3031" s="2" t="e">
        <f>VLOOKUP(G3031,'Cust Category'!A:C,2,0)</f>
        <v>#N/A</v>
      </c>
      <c r="Y3031" s="31" t="e">
        <f t="shared" ref="Y3031:Y3094" si="246">P3031/O3031</f>
        <v>#N/A</v>
      </c>
      <c r="Z3031" t="e">
        <f t="shared" ref="Z3031:Z3094" si="247">S3031/O3031</f>
        <v>#N/A</v>
      </c>
    </row>
    <row r="3032" spans="14:26" hidden="1">
      <c r="N3032" s="2" t="e">
        <f>VLOOKUP($J3032,'Material category'!B:D,2,0)</f>
        <v>#N/A</v>
      </c>
      <c r="O3032" s="123" t="e">
        <f>VLOOKUP(E3032,'Billing Type Category'!A:C,3,0)*$L3032</f>
        <v>#N/A</v>
      </c>
      <c r="P3032" s="123" t="e">
        <f>VLOOKUP($J3032,'Material category'!B:F,5,FALSE)*O3032</f>
        <v>#N/A</v>
      </c>
      <c r="Q3032" s="123" t="e">
        <f t="shared" si="243"/>
        <v>#N/A</v>
      </c>
      <c r="R3032" s="6" t="e">
        <f>VLOOKUP(E3032,'Billing Type Category'!A:C,3,0)*M3032</f>
        <v>#N/A</v>
      </c>
      <c r="S3032" s="6" t="e">
        <f>VLOOKUP($J3032,'Material category'!B:F,4,FALSE)*O3032</f>
        <v>#N/A</v>
      </c>
      <c r="T3032" s="6" t="e">
        <f t="shared" si="244"/>
        <v>#N/A</v>
      </c>
      <c r="U3032" s="6" t="e">
        <f t="shared" si="245"/>
        <v>#N/A</v>
      </c>
      <c r="V3032" s="2" t="e">
        <f>VLOOKUP($J3032,'Material category'!B:D,3,0)</f>
        <v>#N/A</v>
      </c>
      <c r="W3032" s="2" t="e">
        <f>VLOOKUP(G3032,'Cust Category'!A:C,3,0)</f>
        <v>#N/A</v>
      </c>
      <c r="X3032" s="2" t="e">
        <f>VLOOKUP(G3032,'Cust Category'!A:C,2,0)</f>
        <v>#N/A</v>
      </c>
      <c r="Y3032" s="31" t="e">
        <f t="shared" si="246"/>
        <v>#N/A</v>
      </c>
      <c r="Z3032" t="e">
        <f t="shared" si="247"/>
        <v>#N/A</v>
      </c>
    </row>
    <row r="3033" spans="14:26" hidden="1">
      <c r="N3033" s="2" t="e">
        <f>VLOOKUP($J3033,'Material category'!B:D,2,0)</f>
        <v>#N/A</v>
      </c>
      <c r="O3033" s="123" t="e">
        <f>VLOOKUP(E3033,'Billing Type Category'!A:C,3,0)*$L3033</f>
        <v>#N/A</v>
      </c>
      <c r="P3033" s="123" t="e">
        <f>VLOOKUP($J3033,'Material category'!B:F,5,FALSE)*O3033</f>
        <v>#N/A</v>
      </c>
      <c r="Q3033" s="123" t="e">
        <f t="shared" si="243"/>
        <v>#N/A</v>
      </c>
      <c r="R3033" s="6" t="e">
        <f>VLOOKUP(E3033,'Billing Type Category'!A:C,3,0)*M3033</f>
        <v>#N/A</v>
      </c>
      <c r="S3033" s="6" t="e">
        <f>VLOOKUP($J3033,'Material category'!B:F,4,FALSE)*O3033</f>
        <v>#N/A</v>
      </c>
      <c r="T3033" s="6" t="e">
        <f t="shared" si="244"/>
        <v>#N/A</v>
      </c>
      <c r="U3033" s="6" t="e">
        <f t="shared" si="245"/>
        <v>#N/A</v>
      </c>
      <c r="V3033" s="2" t="e">
        <f>VLOOKUP($J3033,'Material category'!B:D,3,0)</f>
        <v>#N/A</v>
      </c>
      <c r="W3033" s="2" t="e">
        <f>VLOOKUP(G3033,'Cust Category'!A:C,3,0)</f>
        <v>#N/A</v>
      </c>
      <c r="X3033" s="2" t="e">
        <f>VLOOKUP(G3033,'Cust Category'!A:C,2,0)</f>
        <v>#N/A</v>
      </c>
      <c r="Y3033" s="31" t="e">
        <f t="shared" si="246"/>
        <v>#N/A</v>
      </c>
      <c r="Z3033" t="e">
        <f t="shared" si="247"/>
        <v>#N/A</v>
      </c>
    </row>
    <row r="3034" spans="14:26" hidden="1">
      <c r="N3034" s="2" t="e">
        <f>VLOOKUP($J3034,'Material category'!B:D,2,0)</f>
        <v>#N/A</v>
      </c>
      <c r="O3034" s="123" t="e">
        <f>VLOOKUP(E3034,'Billing Type Category'!A:C,3,0)*$L3034</f>
        <v>#N/A</v>
      </c>
      <c r="P3034" s="123" t="e">
        <f>VLOOKUP($J3034,'Material category'!B:F,5,FALSE)*O3034</f>
        <v>#N/A</v>
      </c>
      <c r="Q3034" s="123" t="e">
        <f t="shared" si="243"/>
        <v>#N/A</v>
      </c>
      <c r="R3034" s="6" t="e">
        <f>VLOOKUP(E3034,'Billing Type Category'!A:C,3,0)*M3034</f>
        <v>#N/A</v>
      </c>
      <c r="S3034" s="6" t="e">
        <f>VLOOKUP($J3034,'Material category'!B:F,4,FALSE)*O3034</f>
        <v>#N/A</v>
      </c>
      <c r="T3034" s="6" t="e">
        <f t="shared" si="244"/>
        <v>#N/A</v>
      </c>
      <c r="U3034" s="6" t="e">
        <f t="shared" si="245"/>
        <v>#N/A</v>
      </c>
      <c r="V3034" s="2" t="e">
        <f>VLOOKUP($J3034,'Material category'!B:D,3,0)</f>
        <v>#N/A</v>
      </c>
      <c r="W3034" s="2" t="e">
        <f>VLOOKUP(G3034,'Cust Category'!A:C,3,0)</f>
        <v>#N/A</v>
      </c>
      <c r="X3034" s="2" t="e">
        <f>VLOOKUP(G3034,'Cust Category'!A:C,2,0)</f>
        <v>#N/A</v>
      </c>
      <c r="Y3034" s="31" t="e">
        <f t="shared" si="246"/>
        <v>#N/A</v>
      </c>
      <c r="Z3034" t="e">
        <f t="shared" si="247"/>
        <v>#N/A</v>
      </c>
    </row>
    <row r="3035" spans="14:26" hidden="1">
      <c r="N3035" s="2" t="e">
        <f>VLOOKUP($J3035,'Material category'!B:D,2,0)</f>
        <v>#N/A</v>
      </c>
      <c r="O3035" s="123" t="e">
        <f>VLOOKUP(E3035,'Billing Type Category'!A:C,3,0)*$L3035</f>
        <v>#N/A</v>
      </c>
      <c r="P3035" s="123" t="e">
        <f>VLOOKUP($J3035,'Material category'!B:F,5,FALSE)*O3035</f>
        <v>#N/A</v>
      </c>
      <c r="Q3035" s="123" t="e">
        <f t="shared" si="243"/>
        <v>#N/A</v>
      </c>
      <c r="R3035" s="6" t="e">
        <f>VLOOKUP(E3035,'Billing Type Category'!A:C,3,0)*M3035</f>
        <v>#N/A</v>
      </c>
      <c r="S3035" s="6" t="e">
        <f>VLOOKUP($J3035,'Material category'!B:F,4,FALSE)*O3035</f>
        <v>#N/A</v>
      </c>
      <c r="T3035" s="6" t="e">
        <f t="shared" si="244"/>
        <v>#N/A</v>
      </c>
      <c r="U3035" s="6" t="e">
        <f t="shared" si="245"/>
        <v>#N/A</v>
      </c>
      <c r="V3035" s="2" t="e">
        <f>VLOOKUP($J3035,'Material category'!B:D,3,0)</f>
        <v>#N/A</v>
      </c>
      <c r="W3035" s="2" t="e">
        <f>VLOOKUP(G3035,'Cust Category'!A:C,3,0)</f>
        <v>#N/A</v>
      </c>
      <c r="X3035" s="2" t="e">
        <f>VLOOKUP(G3035,'Cust Category'!A:C,2,0)</f>
        <v>#N/A</v>
      </c>
      <c r="Y3035" s="31" t="e">
        <f t="shared" si="246"/>
        <v>#N/A</v>
      </c>
      <c r="Z3035" t="e">
        <f t="shared" si="247"/>
        <v>#N/A</v>
      </c>
    </row>
    <row r="3036" spans="14:26" hidden="1">
      <c r="N3036" s="2" t="e">
        <f>VLOOKUP($J3036,'Material category'!B:D,2,0)</f>
        <v>#N/A</v>
      </c>
      <c r="O3036" s="123" t="e">
        <f>VLOOKUP(E3036,'Billing Type Category'!A:C,3,0)*$L3036</f>
        <v>#N/A</v>
      </c>
      <c r="P3036" s="123" t="e">
        <f>VLOOKUP($J3036,'Material category'!B:F,5,FALSE)*O3036</f>
        <v>#N/A</v>
      </c>
      <c r="Q3036" s="123" t="e">
        <f t="shared" si="243"/>
        <v>#N/A</v>
      </c>
      <c r="R3036" s="6" t="e">
        <f>VLOOKUP(E3036,'Billing Type Category'!A:C,3,0)*M3036</f>
        <v>#N/A</v>
      </c>
      <c r="S3036" s="6" t="e">
        <f>VLOOKUP($J3036,'Material category'!B:F,4,FALSE)*O3036</f>
        <v>#N/A</v>
      </c>
      <c r="T3036" s="6" t="e">
        <f t="shared" si="244"/>
        <v>#N/A</v>
      </c>
      <c r="U3036" s="6" t="e">
        <f t="shared" si="245"/>
        <v>#N/A</v>
      </c>
      <c r="V3036" s="2" t="e">
        <f>VLOOKUP($J3036,'Material category'!B:D,3,0)</f>
        <v>#N/A</v>
      </c>
      <c r="W3036" s="2" t="e">
        <f>VLOOKUP(G3036,'Cust Category'!A:C,3,0)</f>
        <v>#N/A</v>
      </c>
      <c r="X3036" s="2" t="e">
        <f>VLOOKUP(G3036,'Cust Category'!A:C,2,0)</f>
        <v>#N/A</v>
      </c>
      <c r="Y3036" s="31" t="e">
        <f t="shared" si="246"/>
        <v>#N/A</v>
      </c>
      <c r="Z3036" t="e">
        <f t="shared" si="247"/>
        <v>#N/A</v>
      </c>
    </row>
    <row r="3037" spans="14:26" hidden="1">
      <c r="N3037" s="2" t="e">
        <f>VLOOKUP($J3037,'Material category'!B:D,2,0)</f>
        <v>#N/A</v>
      </c>
      <c r="O3037" s="123" t="e">
        <f>VLOOKUP(E3037,'Billing Type Category'!A:C,3,0)*$L3037</f>
        <v>#N/A</v>
      </c>
      <c r="P3037" s="123" t="e">
        <f>VLOOKUP($J3037,'Material category'!B:F,5,FALSE)*O3037</f>
        <v>#N/A</v>
      </c>
      <c r="Q3037" s="123" t="e">
        <f t="shared" si="243"/>
        <v>#N/A</v>
      </c>
      <c r="R3037" s="6" t="e">
        <f>VLOOKUP(E3037,'Billing Type Category'!A:C,3,0)*M3037</f>
        <v>#N/A</v>
      </c>
      <c r="S3037" s="6" t="e">
        <f>VLOOKUP($J3037,'Material category'!B:F,4,FALSE)*O3037</f>
        <v>#N/A</v>
      </c>
      <c r="T3037" s="6" t="e">
        <f t="shared" si="244"/>
        <v>#N/A</v>
      </c>
      <c r="U3037" s="6" t="e">
        <f t="shared" si="245"/>
        <v>#N/A</v>
      </c>
      <c r="V3037" s="2" t="e">
        <f>VLOOKUP($J3037,'Material category'!B:D,3,0)</f>
        <v>#N/A</v>
      </c>
      <c r="W3037" s="2" t="e">
        <f>VLOOKUP(G3037,'Cust Category'!A:C,3,0)</f>
        <v>#N/A</v>
      </c>
      <c r="X3037" s="2" t="e">
        <f>VLOOKUP(G3037,'Cust Category'!A:C,2,0)</f>
        <v>#N/A</v>
      </c>
      <c r="Y3037" s="31" t="e">
        <f t="shared" si="246"/>
        <v>#N/A</v>
      </c>
      <c r="Z3037" t="e">
        <f t="shared" si="247"/>
        <v>#N/A</v>
      </c>
    </row>
    <row r="3038" spans="14:26" hidden="1">
      <c r="N3038" s="2" t="e">
        <f>VLOOKUP($J3038,'Material category'!B:D,2,0)</f>
        <v>#N/A</v>
      </c>
      <c r="O3038" s="123" t="e">
        <f>VLOOKUP(E3038,'Billing Type Category'!A:C,3,0)*$L3038</f>
        <v>#N/A</v>
      </c>
      <c r="P3038" s="123" t="e">
        <f>VLOOKUP($J3038,'Material category'!B:F,5,FALSE)*O3038</f>
        <v>#N/A</v>
      </c>
      <c r="Q3038" s="123" t="e">
        <f t="shared" si="243"/>
        <v>#N/A</v>
      </c>
      <c r="R3038" s="6" t="e">
        <f>VLOOKUP(E3038,'Billing Type Category'!A:C,3,0)*M3038</f>
        <v>#N/A</v>
      </c>
      <c r="S3038" s="6" t="e">
        <f>VLOOKUP($J3038,'Material category'!B:F,4,FALSE)*O3038</f>
        <v>#N/A</v>
      </c>
      <c r="T3038" s="6" t="e">
        <f t="shared" si="244"/>
        <v>#N/A</v>
      </c>
      <c r="U3038" s="6" t="e">
        <f t="shared" si="245"/>
        <v>#N/A</v>
      </c>
      <c r="V3038" s="2" t="e">
        <f>VLOOKUP($J3038,'Material category'!B:D,3,0)</f>
        <v>#N/A</v>
      </c>
      <c r="W3038" s="2" t="e">
        <f>VLOOKUP(G3038,'Cust Category'!A:C,3,0)</f>
        <v>#N/A</v>
      </c>
      <c r="X3038" s="2" t="e">
        <f>VLOOKUP(G3038,'Cust Category'!A:C,2,0)</f>
        <v>#N/A</v>
      </c>
      <c r="Y3038" s="31" t="e">
        <f t="shared" si="246"/>
        <v>#N/A</v>
      </c>
      <c r="Z3038" t="e">
        <f t="shared" si="247"/>
        <v>#N/A</v>
      </c>
    </row>
    <row r="3039" spans="14:26" hidden="1">
      <c r="N3039" s="2" t="e">
        <f>VLOOKUP($J3039,'Material category'!B:D,2,0)</f>
        <v>#N/A</v>
      </c>
      <c r="O3039" s="123" t="e">
        <f>VLOOKUP(E3039,'Billing Type Category'!A:C,3,0)*$L3039</f>
        <v>#N/A</v>
      </c>
      <c r="P3039" s="123" t="e">
        <f>VLOOKUP($J3039,'Material category'!B:F,5,FALSE)*O3039</f>
        <v>#N/A</v>
      </c>
      <c r="Q3039" s="123" t="e">
        <f t="shared" si="243"/>
        <v>#N/A</v>
      </c>
      <c r="R3039" s="6" t="e">
        <f>VLOOKUP(E3039,'Billing Type Category'!A:C,3,0)*M3039</f>
        <v>#N/A</v>
      </c>
      <c r="S3039" s="6" t="e">
        <f>VLOOKUP($J3039,'Material category'!B:F,4,FALSE)*O3039</f>
        <v>#N/A</v>
      </c>
      <c r="T3039" s="6" t="e">
        <f t="shared" si="244"/>
        <v>#N/A</v>
      </c>
      <c r="U3039" s="6" t="e">
        <f t="shared" si="245"/>
        <v>#N/A</v>
      </c>
      <c r="V3039" s="2" t="e">
        <f>VLOOKUP($J3039,'Material category'!B:D,3,0)</f>
        <v>#N/A</v>
      </c>
      <c r="W3039" s="2" t="e">
        <f>VLOOKUP(G3039,'Cust Category'!A:C,3,0)</f>
        <v>#N/A</v>
      </c>
      <c r="X3039" s="2" t="e">
        <f>VLOOKUP(G3039,'Cust Category'!A:C,2,0)</f>
        <v>#N/A</v>
      </c>
      <c r="Y3039" s="31" t="e">
        <f t="shared" si="246"/>
        <v>#N/A</v>
      </c>
      <c r="Z3039" t="e">
        <f t="shared" si="247"/>
        <v>#N/A</v>
      </c>
    </row>
    <row r="3040" spans="14:26" hidden="1">
      <c r="N3040" s="2" t="e">
        <f>VLOOKUP($J3040,'Material category'!B:D,2,0)</f>
        <v>#N/A</v>
      </c>
      <c r="O3040" s="123" t="e">
        <f>VLOOKUP(E3040,'Billing Type Category'!A:C,3,0)*$L3040</f>
        <v>#N/A</v>
      </c>
      <c r="P3040" s="123" t="e">
        <f>VLOOKUP($J3040,'Material category'!B:F,5,FALSE)*O3040</f>
        <v>#N/A</v>
      </c>
      <c r="Q3040" s="123" t="e">
        <f t="shared" si="243"/>
        <v>#N/A</v>
      </c>
      <c r="R3040" s="6" t="e">
        <f>VLOOKUP(E3040,'Billing Type Category'!A:C,3,0)*M3040</f>
        <v>#N/A</v>
      </c>
      <c r="S3040" s="6" t="e">
        <f>VLOOKUP($J3040,'Material category'!B:F,4,FALSE)*O3040</f>
        <v>#N/A</v>
      </c>
      <c r="T3040" s="6" t="e">
        <f t="shared" si="244"/>
        <v>#N/A</v>
      </c>
      <c r="U3040" s="6" t="e">
        <f t="shared" si="245"/>
        <v>#N/A</v>
      </c>
      <c r="V3040" s="2" t="e">
        <f>VLOOKUP($J3040,'Material category'!B:D,3,0)</f>
        <v>#N/A</v>
      </c>
      <c r="W3040" s="2" t="e">
        <f>VLOOKUP(G3040,'Cust Category'!A:C,3,0)</f>
        <v>#N/A</v>
      </c>
      <c r="X3040" s="2" t="e">
        <f>VLOOKUP(G3040,'Cust Category'!A:C,2,0)</f>
        <v>#N/A</v>
      </c>
      <c r="Y3040" s="31" t="e">
        <f t="shared" si="246"/>
        <v>#N/A</v>
      </c>
      <c r="Z3040" t="e">
        <f t="shared" si="247"/>
        <v>#N/A</v>
      </c>
    </row>
    <row r="3041" spans="14:26" hidden="1">
      <c r="N3041" s="2" t="e">
        <f>VLOOKUP($J3041,'Material category'!B:D,2,0)</f>
        <v>#N/A</v>
      </c>
      <c r="O3041" s="123" t="e">
        <f>VLOOKUP(E3041,'Billing Type Category'!A:C,3,0)*$L3041</f>
        <v>#N/A</v>
      </c>
      <c r="P3041" s="123" t="e">
        <f>VLOOKUP($J3041,'Material category'!B:F,5,FALSE)*O3041</f>
        <v>#N/A</v>
      </c>
      <c r="Q3041" s="123" t="e">
        <f t="shared" si="243"/>
        <v>#N/A</v>
      </c>
      <c r="R3041" s="6" t="e">
        <f>VLOOKUP(E3041,'Billing Type Category'!A:C,3,0)*M3041</f>
        <v>#N/A</v>
      </c>
      <c r="S3041" s="6" t="e">
        <f>VLOOKUP($J3041,'Material category'!B:F,4,FALSE)*O3041</f>
        <v>#N/A</v>
      </c>
      <c r="T3041" s="6" t="e">
        <f t="shared" si="244"/>
        <v>#N/A</v>
      </c>
      <c r="U3041" s="6" t="e">
        <f t="shared" si="245"/>
        <v>#N/A</v>
      </c>
      <c r="V3041" s="2" t="e">
        <f>VLOOKUP($J3041,'Material category'!B:D,3,0)</f>
        <v>#N/A</v>
      </c>
      <c r="W3041" s="2" t="e">
        <f>VLOOKUP(G3041,'Cust Category'!A:C,3,0)</f>
        <v>#N/A</v>
      </c>
      <c r="X3041" s="2" t="e">
        <f>VLOOKUP(G3041,'Cust Category'!A:C,2,0)</f>
        <v>#N/A</v>
      </c>
      <c r="Y3041" s="31" t="e">
        <f t="shared" si="246"/>
        <v>#N/A</v>
      </c>
      <c r="Z3041" t="e">
        <f t="shared" si="247"/>
        <v>#N/A</v>
      </c>
    </row>
    <row r="3042" spans="14:26" hidden="1">
      <c r="N3042" s="2" t="e">
        <f>VLOOKUP($J3042,'Material category'!B:D,2,0)</f>
        <v>#N/A</v>
      </c>
      <c r="O3042" s="123" t="e">
        <f>VLOOKUP(E3042,'Billing Type Category'!A:C,3,0)*$L3042</f>
        <v>#N/A</v>
      </c>
      <c r="P3042" s="123" t="e">
        <f>VLOOKUP($J3042,'Material category'!B:F,5,FALSE)*O3042</f>
        <v>#N/A</v>
      </c>
      <c r="Q3042" s="123" t="e">
        <f t="shared" si="243"/>
        <v>#N/A</v>
      </c>
      <c r="R3042" s="6" t="e">
        <f>VLOOKUP(E3042,'Billing Type Category'!A:C,3,0)*M3042</f>
        <v>#N/A</v>
      </c>
      <c r="S3042" s="6" t="e">
        <f>VLOOKUP($J3042,'Material category'!B:F,4,FALSE)*O3042</f>
        <v>#N/A</v>
      </c>
      <c r="T3042" s="6" t="e">
        <f t="shared" si="244"/>
        <v>#N/A</v>
      </c>
      <c r="U3042" s="6" t="e">
        <f t="shared" si="245"/>
        <v>#N/A</v>
      </c>
      <c r="V3042" s="2" t="e">
        <f>VLOOKUP($J3042,'Material category'!B:D,3,0)</f>
        <v>#N/A</v>
      </c>
      <c r="W3042" s="2" t="e">
        <f>VLOOKUP(G3042,'Cust Category'!A:C,3,0)</f>
        <v>#N/A</v>
      </c>
      <c r="X3042" s="2" t="e">
        <f>VLOOKUP(G3042,'Cust Category'!A:C,2,0)</f>
        <v>#N/A</v>
      </c>
      <c r="Y3042" s="31" t="e">
        <f t="shared" si="246"/>
        <v>#N/A</v>
      </c>
      <c r="Z3042" t="e">
        <f t="shared" si="247"/>
        <v>#N/A</v>
      </c>
    </row>
    <row r="3043" spans="14:26" hidden="1">
      <c r="N3043" s="2" t="e">
        <f>VLOOKUP($J3043,'Material category'!B:D,2,0)</f>
        <v>#N/A</v>
      </c>
      <c r="O3043" s="123" t="e">
        <f>VLOOKUP(E3043,'Billing Type Category'!A:C,3,0)*$L3043</f>
        <v>#N/A</v>
      </c>
      <c r="P3043" s="123" t="e">
        <f>VLOOKUP($J3043,'Material category'!B:F,5,FALSE)*O3043</f>
        <v>#N/A</v>
      </c>
      <c r="Q3043" s="123" t="e">
        <f t="shared" si="243"/>
        <v>#N/A</v>
      </c>
      <c r="R3043" s="6" t="e">
        <f>VLOOKUP(E3043,'Billing Type Category'!A:C,3,0)*M3043</f>
        <v>#N/A</v>
      </c>
      <c r="S3043" s="6" t="e">
        <f>VLOOKUP($J3043,'Material category'!B:F,4,FALSE)*O3043</f>
        <v>#N/A</v>
      </c>
      <c r="T3043" s="6" t="e">
        <f t="shared" si="244"/>
        <v>#N/A</v>
      </c>
      <c r="U3043" s="6" t="e">
        <f t="shared" si="245"/>
        <v>#N/A</v>
      </c>
      <c r="V3043" s="2" t="e">
        <f>VLOOKUP($J3043,'Material category'!B:D,3,0)</f>
        <v>#N/A</v>
      </c>
      <c r="W3043" s="2" t="e">
        <f>VLOOKUP(G3043,'Cust Category'!A:C,3,0)</f>
        <v>#N/A</v>
      </c>
      <c r="X3043" s="2" t="e">
        <f>VLOOKUP(G3043,'Cust Category'!A:C,2,0)</f>
        <v>#N/A</v>
      </c>
      <c r="Y3043" s="31" t="e">
        <f t="shared" si="246"/>
        <v>#N/A</v>
      </c>
      <c r="Z3043" t="e">
        <f t="shared" si="247"/>
        <v>#N/A</v>
      </c>
    </row>
    <row r="3044" spans="14:26" hidden="1">
      <c r="N3044" s="2" t="e">
        <f>VLOOKUP($J3044,'Material category'!B:D,2,0)</f>
        <v>#N/A</v>
      </c>
      <c r="O3044" s="123" t="e">
        <f>VLOOKUP(E3044,'Billing Type Category'!A:C,3,0)*$L3044</f>
        <v>#N/A</v>
      </c>
      <c r="P3044" s="123" t="e">
        <f>VLOOKUP($J3044,'Material category'!B:F,5,FALSE)*O3044</f>
        <v>#N/A</v>
      </c>
      <c r="Q3044" s="123" t="e">
        <f t="shared" si="243"/>
        <v>#N/A</v>
      </c>
      <c r="R3044" s="6" t="e">
        <f>VLOOKUP(E3044,'Billing Type Category'!A:C,3,0)*M3044</f>
        <v>#N/A</v>
      </c>
      <c r="S3044" s="6" t="e">
        <f>VLOOKUP($J3044,'Material category'!B:F,4,FALSE)*O3044</f>
        <v>#N/A</v>
      </c>
      <c r="T3044" s="6" t="e">
        <f t="shared" si="244"/>
        <v>#N/A</v>
      </c>
      <c r="U3044" s="6" t="e">
        <f t="shared" si="245"/>
        <v>#N/A</v>
      </c>
      <c r="V3044" s="2" t="e">
        <f>VLOOKUP($J3044,'Material category'!B:D,3,0)</f>
        <v>#N/A</v>
      </c>
      <c r="W3044" s="2" t="e">
        <f>VLOOKUP(G3044,'Cust Category'!A:C,3,0)</f>
        <v>#N/A</v>
      </c>
      <c r="X3044" s="2" t="e">
        <f>VLOOKUP(G3044,'Cust Category'!A:C,2,0)</f>
        <v>#N/A</v>
      </c>
      <c r="Y3044" s="31" t="e">
        <f t="shared" si="246"/>
        <v>#N/A</v>
      </c>
      <c r="Z3044" t="e">
        <f t="shared" si="247"/>
        <v>#N/A</v>
      </c>
    </row>
    <row r="3045" spans="14:26" hidden="1">
      <c r="N3045" s="2" t="e">
        <f>VLOOKUP($J3045,'Material category'!B:D,2,0)</f>
        <v>#N/A</v>
      </c>
      <c r="O3045" s="123" t="e">
        <f>VLOOKUP(E3045,'Billing Type Category'!A:C,3,0)*$L3045</f>
        <v>#N/A</v>
      </c>
      <c r="P3045" s="123" t="e">
        <f>VLOOKUP($J3045,'Material category'!B:F,5,FALSE)*O3045</f>
        <v>#N/A</v>
      </c>
      <c r="Q3045" s="123" t="e">
        <f t="shared" si="243"/>
        <v>#N/A</v>
      </c>
      <c r="R3045" s="6" t="e">
        <f>VLOOKUP(E3045,'Billing Type Category'!A:C,3,0)*M3045</f>
        <v>#N/A</v>
      </c>
      <c r="S3045" s="6" t="e">
        <f>VLOOKUP($J3045,'Material category'!B:F,4,FALSE)*O3045</f>
        <v>#N/A</v>
      </c>
      <c r="T3045" s="6" t="e">
        <f t="shared" si="244"/>
        <v>#N/A</v>
      </c>
      <c r="U3045" s="6" t="e">
        <f t="shared" si="245"/>
        <v>#N/A</v>
      </c>
      <c r="V3045" s="2" t="e">
        <f>VLOOKUP($J3045,'Material category'!B:D,3,0)</f>
        <v>#N/A</v>
      </c>
      <c r="W3045" s="2" t="e">
        <f>VLOOKUP(G3045,'Cust Category'!A:C,3,0)</f>
        <v>#N/A</v>
      </c>
      <c r="X3045" s="2" t="e">
        <f>VLOOKUP(G3045,'Cust Category'!A:C,2,0)</f>
        <v>#N/A</v>
      </c>
      <c r="Y3045" s="31" t="e">
        <f t="shared" si="246"/>
        <v>#N/A</v>
      </c>
      <c r="Z3045" t="e">
        <f t="shared" si="247"/>
        <v>#N/A</v>
      </c>
    </row>
    <row r="3046" spans="14:26" hidden="1">
      <c r="N3046" s="2" t="e">
        <f>VLOOKUP($J3046,'Material category'!B:D,2,0)</f>
        <v>#N/A</v>
      </c>
      <c r="O3046" s="123" t="e">
        <f>VLOOKUP(E3046,'Billing Type Category'!A:C,3,0)*$L3046</f>
        <v>#N/A</v>
      </c>
      <c r="P3046" s="123" t="e">
        <f>VLOOKUP($J3046,'Material category'!B:F,5,FALSE)*O3046</f>
        <v>#N/A</v>
      </c>
      <c r="Q3046" s="123" t="e">
        <f t="shared" si="243"/>
        <v>#N/A</v>
      </c>
      <c r="R3046" s="6" t="e">
        <f>VLOOKUP(E3046,'Billing Type Category'!A:C,3,0)*M3046</f>
        <v>#N/A</v>
      </c>
      <c r="S3046" s="6" t="e">
        <f>VLOOKUP($J3046,'Material category'!B:F,4,FALSE)*O3046</f>
        <v>#N/A</v>
      </c>
      <c r="T3046" s="6" t="e">
        <f t="shared" si="244"/>
        <v>#N/A</v>
      </c>
      <c r="U3046" s="6" t="e">
        <f t="shared" si="245"/>
        <v>#N/A</v>
      </c>
      <c r="V3046" s="2" t="e">
        <f>VLOOKUP($J3046,'Material category'!B:D,3,0)</f>
        <v>#N/A</v>
      </c>
      <c r="W3046" s="2" t="e">
        <f>VLOOKUP(G3046,'Cust Category'!A:C,3,0)</f>
        <v>#N/A</v>
      </c>
      <c r="X3046" s="2" t="e">
        <f>VLOOKUP(G3046,'Cust Category'!A:C,2,0)</f>
        <v>#N/A</v>
      </c>
      <c r="Y3046" s="31" t="e">
        <f t="shared" si="246"/>
        <v>#N/A</v>
      </c>
      <c r="Z3046" t="e">
        <f t="shared" si="247"/>
        <v>#N/A</v>
      </c>
    </row>
    <row r="3047" spans="14:26" hidden="1">
      <c r="N3047" s="2" t="e">
        <f>VLOOKUP($J3047,'Material category'!B:D,2,0)</f>
        <v>#N/A</v>
      </c>
      <c r="O3047" s="123" t="e">
        <f>VLOOKUP(E3047,'Billing Type Category'!A:C,3,0)*$L3047</f>
        <v>#N/A</v>
      </c>
      <c r="P3047" s="123" t="e">
        <f>VLOOKUP($J3047,'Material category'!B:F,5,FALSE)*O3047</f>
        <v>#N/A</v>
      </c>
      <c r="Q3047" s="123" t="e">
        <f t="shared" si="243"/>
        <v>#N/A</v>
      </c>
      <c r="R3047" s="6" t="e">
        <f>VLOOKUP(E3047,'Billing Type Category'!A:C,3,0)*M3047</f>
        <v>#N/A</v>
      </c>
      <c r="S3047" s="6" t="e">
        <f>VLOOKUP($J3047,'Material category'!B:F,4,FALSE)*O3047</f>
        <v>#N/A</v>
      </c>
      <c r="T3047" s="6" t="e">
        <f t="shared" si="244"/>
        <v>#N/A</v>
      </c>
      <c r="U3047" s="6" t="e">
        <f t="shared" si="245"/>
        <v>#N/A</v>
      </c>
      <c r="V3047" s="2" t="e">
        <f>VLOOKUP($J3047,'Material category'!B:D,3,0)</f>
        <v>#N/A</v>
      </c>
      <c r="W3047" s="2" t="e">
        <f>VLOOKUP(G3047,'Cust Category'!A:C,3,0)</f>
        <v>#N/A</v>
      </c>
      <c r="X3047" s="2" t="e">
        <f>VLOOKUP(G3047,'Cust Category'!A:C,2,0)</f>
        <v>#N/A</v>
      </c>
      <c r="Y3047" s="31" t="e">
        <f t="shared" si="246"/>
        <v>#N/A</v>
      </c>
      <c r="Z3047" t="e">
        <f t="shared" si="247"/>
        <v>#N/A</v>
      </c>
    </row>
    <row r="3048" spans="14:26" hidden="1">
      <c r="N3048" s="2" t="e">
        <f>VLOOKUP($J3048,'Material category'!B:D,2,0)</f>
        <v>#N/A</v>
      </c>
      <c r="O3048" s="123" t="e">
        <f>VLOOKUP(E3048,'Billing Type Category'!A:C,3,0)*$L3048</f>
        <v>#N/A</v>
      </c>
      <c r="P3048" s="123" t="e">
        <f>VLOOKUP($J3048,'Material category'!B:F,5,FALSE)*O3048</f>
        <v>#N/A</v>
      </c>
      <c r="Q3048" s="123" t="e">
        <f t="shared" si="243"/>
        <v>#N/A</v>
      </c>
      <c r="R3048" s="6" t="e">
        <f>VLOOKUP(E3048,'Billing Type Category'!A:C,3,0)*M3048</f>
        <v>#N/A</v>
      </c>
      <c r="S3048" s="6" t="e">
        <f>VLOOKUP($J3048,'Material category'!B:F,4,FALSE)*O3048</f>
        <v>#N/A</v>
      </c>
      <c r="T3048" s="6" t="e">
        <f t="shared" si="244"/>
        <v>#N/A</v>
      </c>
      <c r="U3048" s="6" t="e">
        <f t="shared" si="245"/>
        <v>#N/A</v>
      </c>
      <c r="V3048" s="2" t="e">
        <f>VLOOKUP($J3048,'Material category'!B:D,3,0)</f>
        <v>#N/A</v>
      </c>
      <c r="W3048" s="2" t="e">
        <f>VLOOKUP(G3048,'Cust Category'!A:C,3,0)</f>
        <v>#N/A</v>
      </c>
      <c r="X3048" s="2" t="e">
        <f>VLOOKUP(G3048,'Cust Category'!A:C,2,0)</f>
        <v>#N/A</v>
      </c>
      <c r="Y3048" s="31" t="e">
        <f t="shared" si="246"/>
        <v>#N/A</v>
      </c>
      <c r="Z3048" t="e">
        <f t="shared" si="247"/>
        <v>#N/A</v>
      </c>
    </row>
    <row r="3049" spans="14:26" hidden="1">
      <c r="N3049" s="2" t="e">
        <f>VLOOKUP($J3049,'Material category'!B:D,2,0)</f>
        <v>#N/A</v>
      </c>
      <c r="O3049" s="123" t="e">
        <f>VLOOKUP(E3049,'Billing Type Category'!A:C,3,0)*$L3049</f>
        <v>#N/A</v>
      </c>
      <c r="P3049" s="123" t="e">
        <f>VLOOKUP($J3049,'Material category'!B:F,5,FALSE)*O3049</f>
        <v>#N/A</v>
      </c>
      <c r="Q3049" s="123" t="e">
        <f t="shared" si="243"/>
        <v>#N/A</v>
      </c>
      <c r="R3049" s="6" t="e">
        <f>VLOOKUP(E3049,'Billing Type Category'!A:C,3,0)*M3049</f>
        <v>#N/A</v>
      </c>
      <c r="S3049" s="6" t="e">
        <f>VLOOKUP($J3049,'Material category'!B:F,4,FALSE)*O3049</f>
        <v>#N/A</v>
      </c>
      <c r="T3049" s="6" t="e">
        <f t="shared" si="244"/>
        <v>#N/A</v>
      </c>
      <c r="U3049" s="6" t="e">
        <f t="shared" si="245"/>
        <v>#N/A</v>
      </c>
      <c r="V3049" s="2" t="e">
        <f>VLOOKUP($J3049,'Material category'!B:D,3,0)</f>
        <v>#N/A</v>
      </c>
      <c r="W3049" s="2" t="e">
        <f>VLOOKUP(G3049,'Cust Category'!A:C,3,0)</f>
        <v>#N/A</v>
      </c>
      <c r="X3049" s="2" t="e">
        <f>VLOOKUP(G3049,'Cust Category'!A:C,2,0)</f>
        <v>#N/A</v>
      </c>
      <c r="Y3049" s="31" t="e">
        <f t="shared" si="246"/>
        <v>#N/A</v>
      </c>
      <c r="Z3049" t="e">
        <f t="shared" si="247"/>
        <v>#N/A</v>
      </c>
    </row>
    <row r="3050" spans="14:26" hidden="1">
      <c r="N3050" s="2" t="e">
        <f>VLOOKUP($J3050,'Material category'!B:D,2,0)</f>
        <v>#N/A</v>
      </c>
      <c r="O3050" s="123" t="e">
        <f>VLOOKUP(E3050,'Billing Type Category'!A:C,3,0)*$L3050</f>
        <v>#N/A</v>
      </c>
      <c r="P3050" s="123" t="e">
        <f>VLOOKUP($J3050,'Material category'!B:F,5,FALSE)*O3050</f>
        <v>#N/A</v>
      </c>
      <c r="Q3050" s="123" t="e">
        <f t="shared" si="243"/>
        <v>#N/A</v>
      </c>
      <c r="R3050" s="6" t="e">
        <f>VLOOKUP(E3050,'Billing Type Category'!A:C,3,0)*M3050</f>
        <v>#N/A</v>
      </c>
      <c r="S3050" s="6" t="e">
        <f>VLOOKUP($J3050,'Material category'!B:F,4,FALSE)*O3050</f>
        <v>#N/A</v>
      </c>
      <c r="T3050" s="6" t="e">
        <f t="shared" si="244"/>
        <v>#N/A</v>
      </c>
      <c r="U3050" s="6" t="e">
        <f t="shared" si="245"/>
        <v>#N/A</v>
      </c>
      <c r="V3050" s="2" t="e">
        <f>VLOOKUP($J3050,'Material category'!B:D,3,0)</f>
        <v>#N/A</v>
      </c>
      <c r="W3050" s="2" t="e">
        <f>VLOOKUP(G3050,'Cust Category'!A:C,3,0)</f>
        <v>#N/A</v>
      </c>
      <c r="X3050" s="2" t="e">
        <f>VLOOKUP(G3050,'Cust Category'!A:C,2,0)</f>
        <v>#N/A</v>
      </c>
      <c r="Y3050" s="31" t="e">
        <f t="shared" si="246"/>
        <v>#N/A</v>
      </c>
      <c r="Z3050" t="e">
        <f t="shared" si="247"/>
        <v>#N/A</v>
      </c>
    </row>
    <row r="3051" spans="14:26" hidden="1">
      <c r="N3051" s="2" t="e">
        <f>VLOOKUP($J3051,'Material category'!B:D,2,0)</f>
        <v>#N/A</v>
      </c>
      <c r="O3051" s="123" t="e">
        <f>VLOOKUP(E3051,'Billing Type Category'!A:C,3,0)*$L3051</f>
        <v>#N/A</v>
      </c>
      <c r="P3051" s="123" t="e">
        <f>VLOOKUP($J3051,'Material category'!B:F,5,FALSE)*O3051</f>
        <v>#N/A</v>
      </c>
      <c r="Q3051" s="123" t="e">
        <f t="shared" si="243"/>
        <v>#N/A</v>
      </c>
      <c r="R3051" s="6" t="e">
        <f>VLOOKUP(E3051,'Billing Type Category'!A:C,3,0)*M3051</f>
        <v>#N/A</v>
      </c>
      <c r="S3051" s="6" t="e">
        <f>VLOOKUP($J3051,'Material category'!B:F,4,FALSE)*O3051</f>
        <v>#N/A</v>
      </c>
      <c r="T3051" s="6" t="e">
        <f t="shared" si="244"/>
        <v>#N/A</v>
      </c>
      <c r="U3051" s="6" t="e">
        <f t="shared" si="245"/>
        <v>#N/A</v>
      </c>
      <c r="V3051" s="2" t="e">
        <f>VLOOKUP($J3051,'Material category'!B:D,3,0)</f>
        <v>#N/A</v>
      </c>
      <c r="W3051" s="2" t="e">
        <f>VLOOKUP(G3051,'Cust Category'!A:C,3,0)</f>
        <v>#N/A</v>
      </c>
      <c r="X3051" s="2" t="e">
        <f>VLOOKUP(G3051,'Cust Category'!A:C,2,0)</f>
        <v>#N/A</v>
      </c>
      <c r="Y3051" s="31" t="e">
        <f t="shared" si="246"/>
        <v>#N/A</v>
      </c>
      <c r="Z3051" t="e">
        <f t="shared" si="247"/>
        <v>#N/A</v>
      </c>
    </row>
    <row r="3052" spans="14:26" hidden="1">
      <c r="N3052" s="2" t="e">
        <f>VLOOKUP($J3052,'Material category'!B:D,2,0)</f>
        <v>#N/A</v>
      </c>
      <c r="O3052" s="123" t="e">
        <f>VLOOKUP(E3052,'Billing Type Category'!A:C,3,0)*$L3052</f>
        <v>#N/A</v>
      </c>
      <c r="P3052" s="123" t="e">
        <f>VLOOKUP($J3052,'Material category'!B:F,5,FALSE)*O3052</f>
        <v>#N/A</v>
      </c>
      <c r="Q3052" s="123" t="e">
        <f t="shared" si="243"/>
        <v>#N/A</v>
      </c>
      <c r="R3052" s="6" t="e">
        <f>VLOOKUP(E3052,'Billing Type Category'!A:C,3,0)*M3052</f>
        <v>#N/A</v>
      </c>
      <c r="S3052" s="6" t="e">
        <f>VLOOKUP($J3052,'Material category'!B:F,4,FALSE)*O3052</f>
        <v>#N/A</v>
      </c>
      <c r="T3052" s="6" t="e">
        <f t="shared" si="244"/>
        <v>#N/A</v>
      </c>
      <c r="U3052" s="6" t="e">
        <f t="shared" si="245"/>
        <v>#N/A</v>
      </c>
      <c r="V3052" s="2" t="e">
        <f>VLOOKUP($J3052,'Material category'!B:D,3,0)</f>
        <v>#N/A</v>
      </c>
      <c r="W3052" s="2" t="e">
        <f>VLOOKUP(G3052,'Cust Category'!A:C,3,0)</f>
        <v>#N/A</v>
      </c>
      <c r="X3052" s="2" t="e">
        <f>VLOOKUP(G3052,'Cust Category'!A:C,2,0)</f>
        <v>#N/A</v>
      </c>
      <c r="Y3052" s="31" t="e">
        <f t="shared" si="246"/>
        <v>#N/A</v>
      </c>
      <c r="Z3052" t="e">
        <f t="shared" si="247"/>
        <v>#N/A</v>
      </c>
    </row>
    <row r="3053" spans="14:26" hidden="1">
      <c r="N3053" s="2" t="e">
        <f>VLOOKUP($J3053,'Material category'!B:D,2,0)</f>
        <v>#N/A</v>
      </c>
      <c r="O3053" s="123" t="e">
        <f>VLOOKUP(E3053,'Billing Type Category'!A:C,3,0)*$L3053</f>
        <v>#N/A</v>
      </c>
      <c r="P3053" s="123" t="e">
        <f>VLOOKUP($J3053,'Material category'!B:F,5,FALSE)*O3053</f>
        <v>#N/A</v>
      </c>
      <c r="Q3053" s="123" t="e">
        <f t="shared" si="243"/>
        <v>#N/A</v>
      </c>
      <c r="R3053" s="6" t="e">
        <f>VLOOKUP(E3053,'Billing Type Category'!A:C,3,0)*M3053</f>
        <v>#N/A</v>
      </c>
      <c r="S3053" s="6" t="e">
        <f>VLOOKUP($J3053,'Material category'!B:F,4,FALSE)*O3053</f>
        <v>#N/A</v>
      </c>
      <c r="T3053" s="6" t="e">
        <f t="shared" si="244"/>
        <v>#N/A</v>
      </c>
      <c r="U3053" s="6" t="e">
        <f t="shared" si="245"/>
        <v>#N/A</v>
      </c>
      <c r="V3053" s="2" t="e">
        <f>VLOOKUP($J3053,'Material category'!B:D,3,0)</f>
        <v>#N/A</v>
      </c>
      <c r="W3053" s="2" t="e">
        <f>VLOOKUP(G3053,'Cust Category'!A:C,3,0)</f>
        <v>#N/A</v>
      </c>
      <c r="X3053" s="2" t="e">
        <f>VLOOKUP(G3053,'Cust Category'!A:C,2,0)</f>
        <v>#N/A</v>
      </c>
      <c r="Y3053" s="31" t="e">
        <f t="shared" si="246"/>
        <v>#N/A</v>
      </c>
      <c r="Z3053" t="e">
        <f t="shared" si="247"/>
        <v>#N/A</v>
      </c>
    </row>
    <row r="3054" spans="14:26" hidden="1">
      <c r="N3054" s="2" t="e">
        <f>VLOOKUP($J3054,'Material category'!B:D,2,0)</f>
        <v>#N/A</v>
      </c>
      <c r="O3054" s="123" t="e">
        <f>VLOOKUP(E3054,'Billing Type Category'!A:C,3,0)*$L3054</f>
        <v>#N/A</v>
      </c>
      <c r="P3054" s="123" t="e">
        <f>VLOOKUP($J3054,'Material category'!B:F,5,FALSE)*O3054</f>
        <v>#N/A</v>
      </c>
      <c r="Q3054" s="123" t="e">
        <f t="shared" si="243"/>
        <v>#N/A</v>
      </c>
      <c r="R3054" s="6" t="e">
        <f>VLOOKUP(E3054,'Billing Type Category'!A:C,3,0)*M3054</f>
        <v>#N/A</v>
      </c>
      <c r="S3054" s="6" t="e">
        <f>VLOOKUP($J3054,'Material category'!B:F,4,FALSE)*O3054</f>
        <v>#N/A</v>
      </c>
      <c r="T3054" s="6" t="e">
        <f t="shared" si="244"/>
        <v>#N/A</v>
      </c>
      <c r="U3054" s="6" t="e">
        <f t="shared" si="245"/>
        <v>#N/A</v>
      </c>
      <c r="V3054" s="2" t="e">
        <f>VLOOKUP($J3054,'Material category'!B:D,3,0)</f>
        <v>#N/A</v>
      </c>
      <c r="W3054" s="2" t="e">
        <f>VLOOKUP(G3054,'Cust Category'!A:C,3,0)</f>
        <v>#N/A</v>
      </c>
      <c r="X3054" s="2" t="e">
        <f>VLOOKUP(G3054,'Cust Category'!A:C,2,0)</f>
        <v>#N/A</v>
      </c>
      <c r="Y3054" s="31" t="e">
        <f t="shared" si="246"/>
        <v>#N/A</v>
      </c>
      <c r="Z3054" t="e">
        <f t="shared" si="247"/>
        <v>#N/A</v>
      </c>
    </row>
    <row r="3055" spans="14:26" hidden="1">
      <c r="N3055" s="2" t="e">
        <f>VLOOKUP($J3055,'Material category'!B:D,2,0)</f>
        <v>#N/A</v>
      </c>
      <c r="O3055" s="123" t="e">
        <f>VLOOKUP(E3055,'Billing Type Category'!A:C,3,0)*$L3055</f>
        <v>#N/A</v>
      </c>
      <c r="P3055" s="123" t="e">
        <f>VLOOKUP($J3055,'Material category'!B:F,5,FALSE)*O3055</f>
        <v>#N/A</v>
      </c>
      <c r="Q3055" s="123" t="e">
        <f t="shared" si="243"/>
        <v>#N/A</v>
      </c>
      <c r="R3055" s="6" t="e">
        <f>VLOOKUP(E3055,'Billing Type Category'!A:C,3,0)*M3055</f>
        <v>#N/A</v>
      </c>
      <c r="S3055" s="6" t="e">
        <f>VLOOKUP($J3055,'Material category'!B:F,4,FALSE)*O3055</f>
        <v>#N/A</v>
      </c>
      <c r="T3055" s="6" t="e">
        <f t="shared" si="244"/>
        <v>#N/A</v>
      </c>
      <c r="U3055" s="6" t="e">
        <f t="shared" si="245"/>
        <v>#N/A</v>
      </c>
      <c r="V3055" s="2" t="e">
        <f>VLOOKUP($J3055,'Material category'!B:D,3,0)</f>
        <v>#N/A</v>
      </c>
      <c r="W3055" s="2" t="e">
        <f>VLOOKUP(G3055,'Cust Category'!A:C,3,0)</f>
        <v>#N/A</v>
      </c>
      <c r="X3055" s="2" t="e">
        <f>VLOOKUP(G3055,'Cust Category'!A:C,2,0)</f>
        <v>#N/A</v>
      </c>
      <c r="Y3055" s="31" t="e">
        <f t="shared" si="246"/>
        <v>#N/A</v>
      </c>
      <c r="Z3055" t="e">
        <f t="shared" si="247"/>
        <v>#N/A</v>
      </c>
    </row>
    <row r="3056" spans="14:26" hidden="1">
      <c r="N3056" s="2" t="e">
        <f>VLOOKUP($J3056,'Material category'!B:D,2,0)</f>
        <v>#N/A</v>
      </c>
      <c r="O3056" s="123" t="e">
        <f>VLOOKUP(E3056,'Billing Type Category'!A:C,3,0)*$L3056</f>
        <v>#N/A</v>
      </c>
      <c r="P3056" s="123" t="e">
        <f>VLOOKUP($J3056,'Material category'!B:F,5,FALSE)*O3056</f>
        <v>#N/A</v>
      </c>
      <c r="Q3056" s="123" t="e">
        <f t="shared" si="243"/>
        <v>#N/A</v>
      </c>
      <c r="R3056" s="6" t="e">
        <f>VLOOKUP(E3056,'Billing Type Category'!A:C,3,0)*M3056</f>
        <v>#N/A</v>
      </c>
      <c r="S3056" s="6" t="e">
        <f>VLOOKUP($J3056,'Material category'!B:F,4,FALSE)*O3056</f>
        <v>#N/A</v>
      </c>
      <c r="T3056" s="6" t="e">
        <f t="shared" si="244"/>
        <v>#N/A</v>
      </c>
      <c r="U3056" s="6" t="e">
        <f t="shared" si="245"/>
        <v>#N/A</v>
      </c>
      <c r="V3056" s="2" t="e">
        <f>VLOOKUP($J3056,'Material category'!B:D,3,0)</f>
        <v>#N/A</v>
      </c>
      <c r="W3056" s="2" t="e">
        <f>VLOOKUP(G3056,'Cust Category'!A:C,3,0)</f>
        <v>#N/A</v>
      </c>
      <c r="X3056" s="2" t="e">
        <f>VLOOKUP(G3056,'Cust Category'!A:C,2,0)</f>
        <v>#N/A</v>
      </c>
      <c r="Y3056" s="31" t="e">
        <f t="shared" si="246"/>
        <v>#N/A</v>
      </c>
      <c r="Z3056" t="e">
        <f t="shared" si="247"/>
        <v>#N/A</v>
      </c>
    </row>
    <row r="3057" spans="14:26" hidden="1">
      <c r="N3057" s="2" t="e">
        <f>VLOOKUP($J3057,'Material category'!B:D,2,0)</f>
        <v>#N/A</v>
      </c>
      <c r="O3057" s="123" t="e">
        <f>VLOOKUP(E3057,'Billing Type Category'!A:C,3,0)*$L3057</f>
        <v>#N/A</v>
      </c>
      <c r="P3057" s="123" t="e">
        <f>VLOOKUP($J3057,'Material category'!B:F,5,FALSE)*O3057</f>
        <v>#N/A</v>
      </c>
      <c r="Q3057" s="123" t="e">
        <f t="shared" si="243"/>
        <v>#N/A</v>
      </c>
      <c r="R3057" s="6" t="e">
        <f>VLOOKUP(E3057,'Billing Type Category'!A:C,3,0)*M3057</f>
        <v>#N/A</v>
      </c>
      <c r="S3057" s="6" t="e">
        <f>VLOOKUP($J3057,'Material category'!B:F,4,FALSE)*O3057</f>
        <v>#N/A</v>
      </c>
      <c r="T3057" s="6" t="e">
        <f t="shared" si="244"/>
        <v>#N/A</v>
      </c>
      <c r="U3057" s="6" t="e">
        <f t="shared" si="245"/>
        <v>#N/A</v>
      </c>
      <c r="V3057" s="2" t="e">
        <f>VLOOKUP($J3057,'Material category'!B:D,3,0)</f>
        <v>#N/A</v>
      </c>
      <c r="W3057" s="2" t="e">
        <f>VLOOKUP(G3057,'Cust Category'!A:C,3,0)</f>
        <v>#N/A</v>
      </c>
      <c r="X3057" s="2" t="e">
        <f>VLOOKUP(G3057,'Cust Category'!A:C,2,0)</f>
        <v>#N/A</v>
      </c>
      <c r="Y3057" s="31" t="e">
        <f t="shared" si="246"/>
        <v>#N/A</v>
      </c>
      <c r="Z3057" t="e">
        <f t="shared" si="247"/>
        <v>#N/A</v>
      </c>
    </row>
    <row r="3058" spans="14:26" hidden="1">
      <c r="N3058" s="2" t="e">
        <f>VLOOKUP($J3058,'Material category'!B:D,2,0)</f>
        <v>#N/A</v>
      </c>
      <c r="O3058" s="123" t="e">
        <f>VLOOKUP(E3058,'Billing Type Category'!A:C,3,0)*$L3058</f>
        <v>#N/A</v>
      </c>
      <c r="P3058" s="123" t="e">
        <f>VLOOKUP($J3058,'Material category'!B:F,5,FALSE)*O3058</f>
        <v>#N/A</v>
      </c>
      <c r="Q3058" s="123" t="e">
        <f t="shared" si="243"/>
        <v>#N/A</v>
      </c>
      <c r="R3058" s="6" t="e">
        <f>VLOOKUP(E3058,'Billing Type Category'!A:C,3,0)*M3058</f>
        <v>#N/A</v>
      </c>
      <c r="S3058" s="6" t="e">
        <f>VLOOKUP($J3058,'Material category'!B:F,4,FALSE)*O3058</f>
        <v>#N/A</v>
      </c>
      <c r="T3058" s="6" t="e">
        <f t="shared" si="244"/>
        <v>#N/A</v>
      </c>
      <c r="U3058" s="6" t="e">
        <f t="shared" si="245"/>
        <v>#N/A</v>
      </c>
      <c r="V3058" s="2" t="e">
        <f>VLOOKUP($J3058,'Material category'!B:D,3,0)</f>
        <v>#N/A</v>
      </c>
      <c r="W3058" s="2" t="e">
        <f>VLOOKUP(G3058,'Cust Category'!A:C,3,0)</f>
        <v>#N/A</v>
      </c>
      <c r="X3058" s="2" t="e">
        <f>VLOOKUP(G3058,'Cust Category'!A:C,2,0)</f>
        <v>#N/A</v>
      </c>
      <c r="Y3058" s="31" t="e">
        <f t="shared" si="246"/>
        <v>#N/A</v>
      </c>
      <c r="Z3058" t="e">
        <f t="shared" si="247"/>
        <v>#N/A</v>
      </c>
    </row>
    <row r="3059" spans="14:26" hidden="1">
      <c r="N3059" s="2" t="e">
        <f>VLOOKUP($J3059,'Material category'!B:D,2,0)</f>
        <v>#N/A</v>
      </c>
      <c r="O3059" s="123" t="e">
        <f>VLOOKUP(E3059,'Billing Type Category'!A:C,3,0)*$L3059</f>
        <v>#N/A</v>
      </c>
      <c r="P3059" s="123" t="e">
        <f>VLOOKUP($J3059,'Material category'!B:F,5,FALSE)*O3059</f>
        <v>#N/A</v>
      </c>
      <c r="Q3059" s="123" t="e">
        <f t="shared" si="243"/>
        <v>#N/A</v>
      </c>
      <c r="R3059" s="6" t="e">
        <f>VLOOKUP(E3059,'Billing Type Category'!A:C,3,0)*M3059</f>
        <v>#N/A</v>
      </c>
      <c r="S3059" s="6" t="e">
        <f>VLOOKUP($J3059,'Material category'!B:F,4,FALSE)*O3059</f>
        <v>#N/A</v>
      </c>
      <c r="T3059" s="6" t="e">
        <f t="shared" si="244"/>
        <v>#N/A</v>
      </c>
      <c r="U3059" s="6" t="e">
        <f t="shared" si="245"/>
        <v>#N/A</v>
      </c>
      <c r="V3059" s="2" t="e">
        <f>VLOOKUP($J3059,'Material category'!B:D,3,0)</f>
        <v>#N/A</v>
      </c>
      <c r="W3059" s="2" t="e">
        <f>VLOOKUP(G3059,'Cust Category'!A:C,3,0)</f>
        <v>#N/A</v>
      </c>
      <c r="X3059" s="2" t="e">
        <f>VLOOKUP(G3059,'Cust Category'!A:C,2,0)</f>
        <v>#N/A</v>
      </c>
      <c r="Y3059" s="31" t="e">
        <f t="shared" si="246"/>
        <v>#N/A</v>
      </c>
      <c r="Z3059" t="e">
        <f t="shared" si="247"/>
        <v>#N/A</v>
      </c>
    </row>
    <row r="3060" spans="14:26" hidden="1">
      <c r="N3060" s="2" t="e">
        <f>VLOOKUP($J3060,'Material category'!B:D,2,0)</f>
        <v>#N/A</v>
      </c>
      <c r="O3060" s="123" t="e">
        <f>VLOOKUP(E3060,'Billing Type Category'!A:C,3,0)*$L3060</f>
        <v>#N/A</v>
      </c>
      <c r="P3060" s="123" t="e">
        <f>VLOOKUP($J3060,'Material category'!B:F,5,FALSE)*O3060</f>
        <v>#N/A</v>
      </c>
      <c r="Q3060" s="123" t="e">
        <f t="shared" si="243"/>
        <v>#N/A</v>
      </c>
      <c r="R3060" s="6" t="e">
        <f>VLOOKUP(E3060,'Billing Type Category'!A:C,3,0)*M3060</f>
        <v>#N/A</v>
      </c>
      <c r="S3060" s="6" t="e">
        <f>VLOOKUP($J3060,'Material category'!B:F,4,FALSE)*O3060</f>
        <v>#N/A</v>
      </c>
      <c r="T3060" s="6" t="e">
        <f t="shared" si="244"/>
        <v>#N/A</v>
      </c>
      <c r="U3060" s="6" t="e">
        <f t="shared" si="245"/>
        <v>#N/A</v>
      </c>
      <c r="V3060" s="2" t="e">
        <f>VLOOKUP($J3060,'Material category'!B:D,3,0)</f>
        <v>#N/A</v>
      </c>
      <c r="W3060" s="2" t="e">
        <f>VLOOKUP(G3060,'Cust Category'!A:C,3,0)</f>
        <v>#N/A</v>
      </c>
      <c r="X3060" s="2" t="e">
        <f>VLOOKUP(G3060,'Cust Category'!A:C,2,0)</f>
        <v>#N/A</v>
      </c>
      <c r="Y3060" s="31" t="e">
        <f t="shared" si="246"/>
        <v>#N/A</v>
      </c>
      <c r="Z3060" t="e">
        <f t="shared" si="247"/>
        <v>#N/A</v>
      </c>
    </row>
    <row r="3061" spans="14:26" hidden="1">
      <c r="N3061" s="2" t="e">
        <f>VLOOKUP($J3061,'Material category'!B:D,2,0)</f>
        <v>#N/A</v>
      </c>
      <c r="O3061" s="123" t="e">
        <f>VLOOKUP(E3061,'Billing Type Category'!A:C,3,0)*$L3061</f>
        <v>#N/A</v>
      </c>
      <c r="P3061" s="123" t="e">
        <f>VLOOKUP($J3061,'Material category'!B:F,5,FALSE)*O3061</f>
        <v>#N/A</v>
      </c>
      <c r="Q3061" s="123" t="e">
        <f t="shared" si="243"/>
        <v>#N/A</v>
      </c>
      <c r="R3061" s="6" t="e">
        <f>VLOOKUP(E3061,'Billing Type Category'!A:C,3,0)*M3061</f>
        <v>#N/A</v>
      </c>
      <c r="S3061" s="6" t="e">
        <f>VLOOKUP($J3061,'Material category'!B:F,4,FALSE)*O3061</f>
        <v>#N/A</v>
      </c>
      <c r="T3061" s="6" t="e">
        <f t="shared" si="244"/>
        <v>#N/A</v>
      </c>
      <c r="U3061" s="6" t="e">
        <f t="shared" si="245"/>
        <v>#N/A</v>
      </c>
      <c r="V3061" s="2" t="e">
        <f>VLOOKUP($J3061,'Material category'!B:D,3,0)</f>
        <v>#N/A</v>
      </c>
      <c r="W3061" s="2" t="e">
        <f>VLOOKUP(G3061,'Cust Category'!A:C,3,0)</f>
        <v>#N/A</v>
      </c>
      <c r="X3061" s="2" t="e">
        <f>VLOOKUP(G3061,'Cust Category'!A:C,2,0)</f>
        <v>#N/A</v>
      </c>
      <c r="Y3061" s="31" t="e">
        <f t="shared" si="246"/>
        <v>#N/A</v>
      </c>
      <c r="Z3061" t="e">
        <f t="shared" si="247"/>
        <v>#N/A</v>
      </c>
    </row>
    <row r="3062" spans="14:26" hidden="1">
      <c r="N3062" s="2" t="e">
        <f>VLOOKUP($J3062,'Material category'!B:D,2,0)</f>
        <v>#N/A</v>
      </c>
      <c r="O3062" s="123" t="e">
        <f>VLOOKUP(E3062,'Billing Type Category'!A:C,3,0)*$L3062</f>
        <v>#N/A</v>
      </c>
      <c r="P3062" s="123" t="e">
        <f>VLOOKUP($J3062,'Material category'!B:F,5,FALSE)*O3062</f>
        <v>#N/A</v>
      </c>
      <c r="Q3062" s="123" t="e">
        <f t="shared" si="243"/>
        <v>#N/A</v>
      </c>
      <c r="R3062" s="6" t="e">
        <f>VLOOKUP(E3062,'Billing Type Category'!A:C,3,0)*M3062</f>
        <v>#N/A</v>
      </c>
      <c r="S3062" s="6" t="e">
        <f>VLOOKUP($J3062,'Material category'!B:F,4,FALSE)*O3062</f>
        <v>#N/A</v>
      </c>
      <c r="T3062" s="6" t="e">
        <f t="shared" si="244"/>
        <v>#N/A</v>
      </c>
      <c r="U3062" s="6" t="e">
        <f t="shared" si="245"/>
        <v>#N/A</v>
      </c>
      <c r="V3062" s="2" t="e">
        <f>VLOOKUP($J3062,'Material category'!B:D,3,0)</f>
        <v>#N/A</v>
      </c>
      <c r="W3062" s="2" t="e">
        <f>VLOOKUP(G3062,'Cust Category'!A:C,3,0)</f>
        <v>#N/A</v>
      </c>
      <c r="X3062" s="2" t="e">
        <f>VLOOKUP(G3062,'Cust Category'!A:C,2,0)</f>
        <v>#N/A</v>
      </c>
      <c r="Y3062" s="31" t="e">
        <f t="shared" si="246"/>
        <v>#N/A</v>
      </c>
      <c r="Z3062" t="e">
        <f t="shared" si="247"/>
        <v>#N/A</v>
      </c>
    </row>
    <row r="3063" spans="14:26" hidden="1">
      <c r="N3063" s="2" t="e">
        <f>VLOOKUP($J3063,'Material category'!B:D,2,0)</f>
        <v>#N/A</v>
      </c>
      <c r="O3063" s="123" t="e">
        <f>VLOOKUP(E3063,'Billing Type Category'!A:C,3,0)*$L3063</f>
        <v>#N/A</v>
      </c>
      <c r="P3063" s="123" t="e">
        <f>VLOOKUP($J3063,'Material category'!B:F,5,FALSE)*O3063</f>
        <v>#N/A</v>
      </c>
      <c r="Q3063" s="123" t="e">
        <f t="shared" si="243"/>
        <v>#N/A</v>
      </c>
      <c r="R3063" s="6" t="e">
        <f>VLOOKUP(E3063,'Billing Type Category'!A:C,3,0)*M3063</f>
        <v>#N/A</v>
      </c>
      <c r="S3063" s="6" t="e">
        <f>VLOOKUP($J3063,'Material category'!B:F,4,FALSE)*O3063</f>
        <v>#N/A</v>
      </c>
      <c r="T3063" s="6" t="e">
        <f t="shared" si="244"/>
        <v>#N/A</v>
      </c>
      <c r="U3063" s="6" t="e">
        <f t="shared" si="245"/>
        <v>#N/A</v>
      </c>
      <c r="V3063" s="2" t="e">
        <f>VLOOKUP($J3063,'Material category'!B:D,3,0)</f>
        <v>#N/A</v>
      </c>
      <c r="W3063" s="2" t="e">
        <f>VLOOKUP(G3063,'Cust Category'!A:C,3,0)</f>
        <v>#N/A</v>
      </c>
      <c r="X3063" s="2" t="e">
        <f>VLOOKUP(G3063,'Cust Category'!A:C,2,0)</f>
        <v>#N/A</v>
      </c>
      <c r="Y3063" s="31" t="e">
        <f t="shared" si="246"/>
        <v>#N/A</v>
      </c>
      <c r="Z3063" t="e">
        <f t="shared" si="247"/>
        <v>#N/A</v>
      </c>
    </row>
    <row r="3064" spans="14:26" hidden="1">
      <c r="N3064" s="2" t="e">
        <f>VLOOKUP($J3064,'Material category'!B:D,2,0)</f>
        <v>#N/A</v>
      </c>
      <c r="O3064" s="123" t="e">
        <f>VLOOKUP(E3064,'Billing Type Category'!A:C,3,0)*$L3064</f>
        <v>#N/A</v>
      </c>
      <c r="P3064" s="123" t="e">
        <f>VLOOKUP($J3064,'Material category'!B:F,5,FALSE)*O3064</f>
        <v>#N/A</v>
      </c>
      <c r="Q3064" s="123" t="e">
        <f t="shared" si="243"/>
        <v>#N/A</v>
      </c>
      <c r="R3064" s="6" t="e">
        <f>VLOOKUP(E3064,'Billing Type Category'!A:C,3,0)*M3064</f>
        <v>#N/A</v>
      </c>
      <c r="S3064" s="6" t="e">
        <f>VLOOKUP($J3064,'Material category'!B:F,4,FALSE)*O3064</f>
        <v>#N/A</v>
      </c>
      <c r="T3064" s="6" t="e">
        <f t="shared" si="244"/>
        <v>#N/A</v>
      </c>
      <c r="U3064" s="6" t="e">
        <f t="shared" si="245"/>
        <v>#N/A</v>
      </c>
      <c r="V3064" s="2" t="e">
        <f>VLOOKUP($J3064,'Material category'!B:D,3,0)</f>
        <v>#N/A</v>
      </c>
      <c r="W3064" s="2" t="e">
        <f>VLOOKUP(G3064,'Cust Category'!A:C,3,0)</f>
        <v>#N/A</v>
      </c>
      <c r="X3064" s="2" t="e">
        <f>VLOOKUP(G3064,'Cust Category'!A:C,2,0)</f>
        <v>#N/A</v>
      </c>
      <c r="Y3064" s="31" t="e">
        <f t="shared" si="246"/>
        <v>#N/A</v>
      </c>
      <c r="Z3064" t="e">
        <f t="shared" si="247"/>
        <v>#N/A</v>
      </c>
    </row>
    <row r="3065" spans="14:26" hidden="1">
      <c r="N3065" s="2" t="e">
        <f>VLOOKUP($J3065,'Material category'!B:D,2,0)</f>
        <v>#N/A</v>
      </c>
      <c r="O3065" s="123" t="e">
        <f>VLOOKUP(E3065,'Billing Type Category'!A:C,3,0)*$L3065</f>
        <v>#N/A</v>
      </c>
      <c r="P3065" s="123" t="e">
        <f>VLOOKUP($J3065,'Material category'!B:F,5,FALSE)*O3065</f>
        <v>#N/A</v>
      </c>
      <c r="Q3065" s="123" t="e">
        <f t="shared" si="243"/>
        <v>#N/A</v>
      </c>
      <c r="R3065" s="6" t="e">
        <f>VLOOKUP(E3065,'Billing Type Category'!A:C,3,0)*M3065</f>
        <v>#N/A</v>
      </c>
      <c r="S3065" s="6" t="e">
        <f>VLOOKUP($J3065,'Material category'!B:F,4,FALSE)*O3065</f>
        <v>#N/A</v>
      </c>
      <c r="T3065" s="6" t="e">
        <f t="shared" si="244"/>
        <v>#N/A</v>
      </c>
      <c r="U3065" s="6" t="e">
        <f t="shared" si="245"/>
        <v>#N/A</v>
      </c>
      <c r="V3065" s="2" t="e">
        <f>VLOOKUP($J3065,'Material category'!B:D,3,0)</f>
        <v>#N/A</v>
      </c>
      <c r="W3065" s="2" t="e">
        <f>VLOOKUP(G3065,'Cust Category'!A:C,3,0)</f>
        <v>#N/A</v>
      </c>
      <c r="X3065" s="2" t="e">
        <f>VLOOKUP(G3065,'Cust Category'!A:C,2,0)</f>
        <v>#N/A</v>
      </c>
      <c r="Y3065" s="31" t="e">
        <f t="shared" si="246"/>
        <v>#N/A</v>
      </c>
      <c r="Z3065" t="e">
        <f t="shared" si="247"/>
        <v>#N/A</v>
      </c>
    </row>
    <row r="3066" spans="14:26" hidden="1">
      <c r="N3066" s="2" t="e">
        <f>VLOOKUP($J3066,'Material category'!B:D,2,0)</f>
        <v>#N/A</v>
      </c>
      <c r="O3066" s="123" t="e">
        <f>VLOOKUP(E3066,'Billing Type Category'!A:C,3,0)*$L3066</f>
        <v>#N/A</v>
      </c>
      <c r="P3066" s="123" t="e">
        <f>VLOOKUP($J3066,'Material category'!B:F,5,FALSE)*O3066</f>
        <v>#N/A</v>
      </c>
      <c r="Q3066" s="123" t="e">
        <f t="shared" si="243"/>
        <v>#N/A</v>
      </c>
      <c r="R3066" s="6" t="e">
        <f>VLOOKUP(E3066,'Billing Type Category'!A:C,3,0)*M3066</f>
        <v>#N/A</v>
      </c>
      <c r="S3066" s="6" t="e">
        <f>VLOOKUP($J3066,'Material category'!B:F,4,FALSE)*O3066</f>
        <v>#N/A</v>
      </c>
      <c r="T3066" s="6" t="e">
        <f t="shared" si="244"/>
        <v>#N/A</v>
      </c>
      <c r="U3066" s="6" t="e">
        <f t="shared" si="245"/>
        <v>#N/A</v>
      </c>
      <c r="V3066" s="2" t="e">
        <f>VLOOKUP($J3066,'Material category'!B:D,3,0)</f>
        <v>#N/A</v>
      </c>
      <c r="W3066" s="2" t="e">
        <f>VLOOKUP(G3066,'Cust Category'!A:C,3,0)</f>
        <v>#N/A</v>
      </c>
      <c r="X3066" s="2" t="e">
        <f>VLOOKUP(G3066,'Cust Category'!A:C,2,0)</f>
        <v>#N/A</v>
      </c>
      <c r="Y3066" s="31" t="e">
        <f t="shared" si="246"/>
        <v>#N/A</v>
      </c>
      <c r="Z3066" t="e">
        <f t="shared" si="247"/>
        <v>#N/A</v>
      </c>
    </row>
    <row r="3067" spans="14:26" hidden="1">
      <c r="N3067" s="2" t="e">
        <f>VLOOKUP($J3067,'Material category'!B:D,2,0)</f>
        <v>#N/A</v>
      </c>
      <c r="O3067" s="123" t="e">
        <f>VLOOKUP(E3067,'Billing Type Category'!A:C,3,0)*$L3067</f>
        <v>#N/A</v>
      </c>
      <c r="P3067" s="123" t="e">
        <f>VLOOKUP($J3067,'Material category'!B:F,5,FALSE)*O3067</f>
        <v>#N/A</v>
      </c>
      <c r="Q3067" s="123" t="e">
        <f t="shared" si="243"/>
        <v>#N/A</v>
      </c>
      <c r="R3067" s="6" t="e">
        <f>VLOOKUP(E3067,'Billing Type Category'!A:C,3,0)*M3067</f>
        <v>#N/A</v>
      </c>
      <c r="S3067" s="6" t="e">
        <f>VLOOKUP($J3067,'Material category'!B:F,4,FALSE)*O3067</f>
        <v>#N/A</v>
      </c>
      <c r="T3067" s="6" t="e">
        <f t="shared" si="244"/>
        <v>#N/A</v>
      </c>
      <c r="U3067" s="6" t="e">
        <f t="shared" si="245"/>
        <v>#N/A</v>
      </c>
      <c r="V3067" s="2" t="e">
        <f>VLOOKUP($J3067,'Material category'!B:D,3,0)</f>
        <v>#N/A</v>
      </c>
      <c r="W3067" s="2" t="e">
        <f>VLOOKUP(G3067,'Cust Category'!A:C,3,0)</f>
        <v>#N/A</v>
      </c>
      <c r="X3067" s="2" t="e">
        <f>VLOOKUP(G3067,'Cust Category'!A:C,2,0)</f>
        <v>#N/A</v>
      </c>
      <c r="Y3067" s="31" t="e">
        <f t="shared" si="246"/>
        <v>#N/A</v>
      </c>
      <c r="Z3067" t="e">
        <f t="shared" si="247"/>
        <v>#N/A</v>
      </c>
    </row>
    <row r="3068" spans="14:26" hidden="1">
      <c r="N3068" s="2" t="e">
        <f>VLOOKUP($J3068,'Material category'!B:D,2,0)</f>
        <v>#N/A</v>
      </c>
      <c r="O3068" s="123" t="e">
        <f>VLOOKUP(E3068,'Billing Type Category'!A:C,3,0)*$L3068</f>
        <v>#N/A</v>
      </c>
      <c r="P3068" s="123" t="e">
        <f>VLOOKUP($J3068,'Material category'!B:F,5,FALSE)*O3068</f>
        <v>#N/A</v>
      </c>
      <c r="Q3068" s="123" t="e">
        <f t="shared" si="243"/>
        <v>#N/A</v>
      </c>
      <c r="R3068" s="6" t="e">
        <f>VLOOKUP(E3068,'Billing Type Category'!A:C,3,0)*M3068</f>
        <v>#N/A</v>
      </c>
      <c r="S3068" s="6" t="e">
        <f>VLOOKUP($J3068,'Material category'!B:F,4,FALSE)*O3068</f>
        <v>#N/A</v>
      </c>
      <c r="T3068" s="6" t="e">
        <f t="shared" si="244"/>
        <v>#N/A</v>
      </c>
      <c r="U3068" s="6" t="e">
        <f t="shared" si="245"/>
        <v>#N/A</v>
      </c>
      <c r="V3068" s="2" t="e">
        <f>VLOOKUP($J3068,'Material category'!B:D,3,0)</f>
        <v>#N/A</v>
      </c>
      <c r="W3068" s="2" t="e">
        <f>VLOOKUP(G3068,'Cust Category'!A:C,3,0)</f>
        <v>#N/A</v>
      </c>
      <c r="X3068" s="2" t="e">
        <f>VLOOKUP(G3068,'Cust Category'!A:C,2,0)</f>
        <v>#N/A</v>
      </c>
      <c r="Y3068" s="31" t="e">
        <f t="shared" si="246"/>
        <v>#N/A</v>
      </c>
      <c r="Z3068" t="e">
        <f t="shared" si="247"/>
        <v>#N/A</v>
      </c>
    </row>
    <row r="3069" spans="14:26" hidden="1">
      <c r="N3069" s="2" t="e">
        <f>VLOOKUP($J3069,'Material category'!B:D,2,0)</f>
        <v>#N/A</v>
      </c>
      <c r="O3069" s="123" t="e">
        <f>VLOOKUP(E3069,'Billing Type Category'!A:C,3,0)*$L3069</f>
        <v>#N/A</v>
      </c>
      <c r="P3069" s="123" t="e">
        <f>VLOOKUP($J3069,'Material category'!B:F,5,FALSE)*O3069</f>
        <v>#N/A</v>
      </c>
      <c r="Q3069" s="123" t="e">
        <f t="shared" si="243"/>
        <v>#N/A</v>
      </c>
      <c r="R3069" s="6" t="e">
        <f>VLOOKUP(E3069,'Billing Type Category'!A:C,3,0)*M3069</f>
        <v>#N/A</v>
      </c>
      <c r="S3069" s="6" t="e">
        <f>VLOOKUP($J3069,'Material category'!B:F,4,FALSE)*O3069</f>
        <v>#N/A</v>
      </c>
      <c r="T3069" s="6" t="e">
        <f t="shared" si="244"/>
        <v>#N/A</v>
      </c>
      <c r="U3069" s="6" t="e">
        <f t="shared" si="245"/>
        <v>#N/A</v>
      </c>
      <c r="V3069" s="2" t="e">
        <f>VLOOKUP($J3069,'Material category'!B:D,3,0)</f>
        <v>#N/A</v>
      </c>
      <c r="W3069" s="2" t="e">
        <f>VLOOKUP(G3069,'Cust Category'!A:C,3,0)</f>
        <v>#N/A</v>
      </c>
      <c r="X3069" s="2" t="e">
        <f>VLOOKUP(G3069,'Cust Category'!A:C,2,0)</f>
        <v>#N/A</v>
      </c>
      <c r="Y3069" s="31" t="e">
        <f t="shared" si="246"/>
        <v>#N/A</v>
      </c>
      <c r="Z3069" t="e">
        <f t="shared" si="247"/>
        <v>#N/A</v>
      </c>
    </row>
    <row r="3070" spans="14:26" hidden="1">
      <c r="N3070" s="2" t="e">
        <f>VLOOKUP($J3070,'Material category'!B:D,2,0)</f>
        <v>#N/A</v>
      </c>
      <c r="O3070" s="123" t="e">
        <f>VLOOKUP(E3070,'Billing Type Category'!A:C,3,0)*$L3070</f>
        <v>#N/A</v>
      </c>
      <c r="P3070" s="123" t="e">
        <f>VLOOKUP($J3070,'Material category'!B:F,5,FALSE)*O3070</f>
        <v>#N/A</v>
      </c>
      <c r="Q3070" s="123" t="e">
        <f t="shared" si="243"/>
        <v>#N/A</v>
      </c>
      <c r="R3070" s="6" t="e">
        <f>VLOOKUP(E3070,'Billing Type Category'!A:C,3,0)*M3070</f>
        <v>#N/A</v>
      </c>
      <c r="S3070" s="6" t="e">
        <f>VLOOKUP($J3070,'Material category'!B:F,4,FALSE)*O3070</f>
        <v>#N/A</v>
      </c>
      <c r="T3070" s="6" t="e">
        <f t="shared" si="244"/>
        <v>#N/A</v>
      </c>
      <c r="U3070" s="6" t="e">
        <f t="shared" si="245"/>
        <v>#N/A</v>
      </c>
      <c r="V3070" s="2" t="e">
        <f>VLOOKUP($J3070,'Material category'!B:D,3,0)</f>
        <v>#N/A</v>
      </c>
      <c r="W3070" s="2" t="e">
        <f>VLOOKUP(G3070,'Cust Category'!A:C,3,0)</f>
        <v>#N/A</v>
      </c>
      <c r="X3070" s="2" t="e">
        <f>VLOOKUP(G3070,'Cust Category'!A:C,2,0)</f>
        <v>#N/A</v>
      </c>
      <c r="Y3070" s="31" t="e">
        <f t="shared" si="246"/>
        <v>#N/A</v>
      </c>
      <c r="Z3070" t="e">
        <f t="shared" si="247"/>
        <v>#N/A</v>
      </c>
    </row>
    <row r="3071" spans="14:26" hidden="1">
      <c r="N3071" s="2" t="e">
        <f>VLOOKUP($J3071,'Material category'!B:D,2,0)</f>
        <v>#N/A</v>
      </c>
      <c r="O3071" s="123" t="e">
        <f>VLOOKUP(E3071,'Billing Type Category'!A:C,3,0)*$L3071</f>
        <v>#N/A</v>
      </c>
      <c r="P3071" s="123" t="e">
        <f>VLOOKUP($J3071,'Material category'!B:F,5,FALSE)*O3071</f>
        <v>#N/A</v>
      </c>
      <c r="Q3071" s="123" t="e">
        <f t="shared" si="243"/>
        <v>#N/A</v>
      </c>
      <c r="R3071" s="6" t="e">
        <f>VLOOKUP(E3071,'Billing Type Category'!A:C,3,0)*M3071</f>
        <v>#N/A</v>
      </c>
      <c r="S3071" s="6" t="e">
        <f>VLOOKUP($J3071,'Material category'!B:F,4,FALSE)*O3071</f>
        <v>#N/A</v>
      </c>
      <c r="T3071" s="6" t="e">
        <f t="shared" si="244"/>
        <v>#N/A</v>
      </c>
      <c r="U3071" s="6" t="e">
        <f t="shared" si="245"/>
        <v>#N/A</v>
      </c>
      <c r="V3071" s="2" t="e">
        <f>VLOOKUP($J3071,'Material category'!B:D,3,0)</f>
        <v>#N/A</v>
      </c>
      <c r="W3071" s="2" t="e">
        <f>VLOOKUP(G3071,'Cust Category'!A:C,3,0)</f>
        <v>#N/A</v>
      </c>
      <c r="X3071" s="2" t="e">
        <f>VLOOKUP(G3071,'Cust Category'!A:C,2,0)</f>
        <v>#N/A</v>
      </c>
      <c r="Y3071" s="31" t="e">
        <f t="shared" si="246"/>
        <v>#N/A</v>
      </c>
      <c r="Z3071" t="e">
        <f t="shared" si="247"/>
        <v>#N/A</v>
      </c>
    </row>
    <row r="3072" spans="14:26" hidden="1">
      <c r="N3072" s="2" t="e">
        <f>VLOOKUP($J3072,'Material category'!B:D,2,0)</f>
        <v>#N/A</v>
      </c>
      <c r="O3072" s="123" t="e">
        <f>VLOOKUP(E3072,'Billing Type Category'!A:C,3,0)*$L3072</f>
        <v>#N/A</v>
      </c>
      <c r="P3072" s="123" t="e">
        <f>VLOOKUP($J3072,'Material category'!B:F,5,FALSE)*O3072</f>
        <v>#N/A</v>
      </c>
      <c r="Q3072" s="123" t="e">
        <f t="shared" si="243"/>
        <v>#N/A</v>
      </c>
      <c r="R3072" s="6" t="e">
        <f>VLOOKUP(E3072,'Billing Type Category'!A:C,3,0)*M3072</f>
        <v>#N/A</v>
      </c>
      <c r="S3072" s="6" t="e">
        <f>VLOOKUP($J3072,'Material category'!B:F,4,FALSE)*O3072</f>
        <v>#N/A</v>
      </c>
      <c r="T3072" s="6" t="e">
        <f t="shared" si="244"/>
        <v>#N/A</v>
      </c>
      <c r="U3072" s="6" t="e">
        <f t="shared" si="245"/>
        <v>#N/A</v>
      </c>
      <c r="V3072" s="2" t="e">
        <f>VLOOKUP($J3072,'Material category'!B:D,3,0)</f>
        <v>#N/A</v>
      </c>
      <c r="W3072" s="2" t="e">
        <f>VLOOKUP(G3072,'Cust Category'!A:C,3,0)</f>
        <v>#N/A</v>
      </c>
      <c r="X3072" s="2" t="e">
        <f>VLOOKUP(G3072,'Cust Category'!A:C,2,0)</f>
        <v>#N/A</v>
      </c>
      <c r="Y3072" s="31" t="e">
        <f t="shared" si="246"/>
        <v>#N/A</v>
      </c>
      <c r="Z3072" t="e">
        <f t="shared" si="247"/>
        <v>#N/A</v>
      </c>
    </row>
    <row r="3073" spans="14:26" hidden="1">
      <c r="N3073" s="2" t="e">
        <f>VLOOKUP($J3073,'Material category'!B:D,2,0)</f>
        <v>#N/A</v>
      </c>
      <c r="O3073" s="123" t="e">
        <f>VLOOKUP(E3073,'Billing Type Category'!A:C,3,0)*$L3073</f>
        <v>#N/A</v>
      </c>
      <c r="P3073" s="123" t="e">
        <f>VLOOKUP($J3073,'Material category'!B:F,5,FALSE)*O3073</f>
        <v>#N/A</v>
      </c>
      <c r="Q3073" s="123" t="e">
        <f t="shared" si="243"/>
        <v>#N/A</v>
      </c>
      <c r="R3073" s="6" t="e">
        <f>VLOOKUP(E3073,'Billing Type Category'!A:C,3,0)*M3073</f>
        <v>#N/A</v>
      </c>
      <c r="S3073" s="6" t="e">
        <f>VLOOKUP($J3073,'Material category'!B:F,4,FALSE)*O3073</f>
        <v>#N/A</v>
      </c>
      <c r="T3073" s="6" t="e">
        <f t="shared" si="244"/>
        <v>#N/A</v>
      </c>
      <c r="U3073" s="6" t="e">
        <f t="shared" si="245"/>
        <v>#N/A</v>
      </c>
      <c r="V3073" s="2" t="e">
        <f>VLOOKUP($J3073,'Material category'!B:D,3,0)</f>
        <v>#N/A</v>
      </c>
      <c r="W3073" s="2" t="e">
        <f>VLOOKUP(G3073,'Cust Category'!A:C,3,0)</f>
        <v>#N/A</v>
      </c>
      <c r="X3073" s="2" t="e">
        <f>VLOOKUP(G3073,'Cust Category'!A:C,2,0)</f>
        <v>#N/A</v>
      </c>
      <c r="Y3073" s="31" t="e">
        <f t="shared" si="246"/>
        <v>#N/A</v>
      </c>
      <c r="Z3073" t="e">
        <f t="shared" si="247"/>
        <v>#N/A</v>
      </c>
    </row>
    <row r="3074" spans="14:26" hidden="1">
      <c r="N3074" s="2" t="e">
        <f>VLOOKUP($J3074,'Material category'!B:D,2,0)</f>
        <v>#N/A</v>
      </c>
      <c r="O3074" s="123" t="e">
        <f>VLOOKUP(E3074,'Billing Type Category'!A:C,3,0)*$L3074</f>
        <v>#N/A</v>
      </c>
      <c r="P3074" s="123" t="e">
        <f>VLOOKUP($J3074,'Material category'!B:F,5,FALSE)*O3074</f>
        <v>#N/A</v>
      </c>
      <c r="Q3074" s="123" t="e">
        <f t="shared" si="243"/>
        <v>#N/A</v>
      </c>
      <c r="R3074" s="6" t="e">
        <f>VLOOKUP(E3074,'Billing Type Category'!A:C,3,0)*M3074</f>
        <v>#N/A</v>
      </c>
      <c r="S3074" s="6" t="e">
        <f>VLOOKUP($J3074,'Material category'!B:F,4,FALSE)*O3074</f>
        <v>#N/A</v>
      </c>
      <c r="T3074" s="6" t="e">
        <f t="shared" si="244"/>
        <v>#N/A</v>
      </c>
      <c r="U3074" s="6" t="e">
        <f t="shared" si="245"/>
        <v>#N/A</v>
      </c>
      <c r="V3074" s="2" t="e">
        <f>VLOOKUP($J3074,'Material category'!B:D,3,0)</f>
        <v>#N/A</v>
      </c>
      <c r="W3074" s="2" t="e">
        <f>VLOOKUP(G3074,'Cust Category'!A:C,3,0)</f>
        <v>#N/A</v>
      </c>
      <c r="X3074" s="2" t="e">
        <f>VLOOKUP(G3074,'Cust Category'!A:C,2,0)</f>
        <v>#N/A</v>
      </c>
      <c r="Y3074" s="31" t="e">
        <f t="shared" si="246"/>
        <v>#N/A</v>
      </c>
      <c r="Z3074" t="e">
        <f t="shared" si="247"/>
        <v>#N/A</v>
      </c>
    </row>
    <row r="3075" spans="14:26" hidden="1">
      <c r="N3075" s="2" t="e">
        <f>VLOOKUP($J3075,'Material category'!B:D,2,0)</f>
        <v>#N/A</v>
      </c>
      <c r="O3075" s="123" t="e">
        <f>VLOOKUP(E3075,'Billing Type Category'!A:C,3,0)*$L3075</f>
        <v>#N/A</v>
      </c>
      <c r="P3075" s="123" t="e">
        <f>VLOOKUP($J3075,'Material category'!B:F,5,FALSE)*O3075</f>
        <v>#N/A</v>
      </c>
      <c r="Q3075" s="123" t="e">
        <f t="shared" si="243"/>
        <v>#N/A</v>
      </c>
      <c r="R3075" s="6" t="e">
        <f>VLOOKUP(E3075,'Billing Type Category'!A:C,3,0)*M3075</f>
        <v>#N/A</v>
      </c>
      <c r="S3075" s="6" t="e">
        <f>VLOOKUP($J3075,'Material category'!B:F,4,FALSE)*O3075</f>
        <v>#N/A</v>
      </c>
      <c r="T3075" s="6" t="e">
        <f t="shared" si="244"/>
        <v>#N/A</v>
      </c>
      <c r="U3075" s="6" t="e">
        <f t="shared" si="245"/>
        <v>#N/A</v>
      </c>
      <c r="V3075" s="2" t="e">
        <f>VLOOKUP($J3075,'Material category'!B:D,3,0)</f>
        <v>#N/A</v>
      </c>
      <c r="W3075" s="2" t="e">
        <f>VLOOKUP(G3075,'Cust Category'!A:C,3,0)</f>
        <v>#N/A</v>
      </c>
      <c r="X3075" s="2" t="e">
        <f>VLOOKUP(G3075,'Cust Category'!A:C,2,0)</f>
        <v>#N/A</v>
      </c>
      <c r="Y3075" s="31" t="e">
        <f t="shared" si="246"/>
        <v>#N/A</v>
      </c>
      <c r="Z3075" t="e">
        <f t="shared" si="247"/>
        <v>#N/A</v>
      </c>
    </row>
    <row r="3076" spans="14:26" hidden="1">
      <c r="N3076" s="2" t="e">
        <f>VLOOKUP($J3076,'Material category'!B:D,2,0)</f>
        <v>#N/A</v>
      </c>
      <c r="O3076" s="123" t="e">
        <f>VLOOKUP(E3076,'Billing Type Category'!A:C,3,0)*$L3076</f>
        <v>#N/A</v>
      </c>
      <c r="P3076" s="123" t="e">
        <f>VLOOKUP($J3076,'Material category'!B:F,5,FALSE)*O3076</f>
        <v>#N/A</v>
      </c>
      <c r="Q3076" s="123" t="e">
        <f t="shared" si="243"/>
        <v>#N/A</v>
      </c>
      <c r="R3076" s="6" t="e">
        <f>VLOOKUP(E3076,'Billing Type Category'!A:C,3,0)*M3076</f>
        <v>#N/A</v>
      </c>
      <c r="S3076" s="6" t="e">
        <f>VLOOKUP($J3076,'Material category'!B:F,4,FALSE)*O3076</f>
        <v>#N/A</v>
      </c>
      <c r="T3076" s="6" t="e">
        <f t="shared" si="244"/>
        <v>#N/A</v>
      </c>
      <c r="U3076" s="6" t="e">
        <f t="shared" si="245"/>
        <v>#N/A</v>
      </c>
      <c r="V3076" s="2" t="e">
        <f>VLOOKUP($J3076,'Material category'!B:D,3,0)</f>
        <v>#N/A</v>
      </c>
      <c r="W3076" s="2" t="e">
        <f>VLOOKUP(G3076,'Cust Category'!A:C,3,0)</f>
        <v>#N/A</v>
      </c>
      <c r="X3076" s="2" t="e">
        <f>VLOOKUP(G3076,'Cust Category'!A:C,2,0)</f>
        <v>#N/A</v>
      </c>
      <c r="Y3076" s="31" t="e">
        <f t="shared" si="246"/>
        <v>#N/A</v>
      </c>
      <c r="Z3076" t="e">
        <f t="shared" si="247"/>
        <v>#N/A</v>
      </c>
    </row>
    <row r="3077" spans="14:26" hidden="1">
      <c r="N3077" s="2" t="e">
        <f>VLOOKUP($J3077,'Material category'!B:D,2,0)</f>
        <v>#N/A</v>
      </c>
      <c r="O3077" s="123" t="e">
        <f>VLOOKUP(E3077,'Billing Type Category'!A:C,3,0)*$L3077</f>
        <v>#N/A</v>
      </c>
      <c r="P3077" s="123" t="e">
        <f>VLOOKUP($J3077,'Material category'!B:F,5,FALSE)*O3077</f>
        <v>#N/A</v>
      </c>
      <c r="Q3077" s="123" t="e">
        <f t="shared" si="243"/>
        <v>#N/A</v>
      </c>
      <c r="R3077" s="6" t="e">
        <f>VLOOKUP(E3077,'Billing Type Category'!A:C,3,0)*M3077</f>
        <v>#N/A</v>
      </c>
      <c r="S3077" s="6" t="e">
        <f>VLOOKUP($J3077,'Material category'!B:F,4,FALSE)*O3077</f>
        <v>#N/A</v>
      </c>
      <c r="T3077" s="6" t="e">
        <f t="shared" si="244"/>
        <v>#N/A</v>
      </c>
      <c r="U3077" s="6" t="e">
        <f t="shared" si="245"/>
        <v>#N/A</v>
      </c>
      <c r="V3077" s="2" t="e">
        <f>VLOOKUP($J3077,'Material category'!B:D,3,0)</f>
        <v>#N/A</v>
      </c>
      <c r="W3077" s="2" t="e">
        <f>VLOOKUP(G3077,'Cust Category'!A:C,3,0)</f>
        <v>#N/A</v>
      </c>
      <c r="X3077" s="2" t="e">
        <f>VLOOKUP(G3077,'Cust Category'!A:C,2,0)</f>
        <v>#N/A</v>
      </c>
      <c r="Y3077" s="31" t="e">
        <f t="shared" si="246"/>
        <v>#N/A</v>
      </c>
      <c r="Z3077" t="e">
        <f t="shared" si="247"/>
        <v>#N/A</v>
      </c>
    </row>
    <row r="3078" spans="14:26" hidden="1">
      <c r="N3078" s="2" t="e">
        <f>VLOOKUP($J3078,'Material category'!B:D,2,0)</f>
        <v>#N/A</v>
      </c>
      <c r="O3078" s="123" t="e">
        <f>VLOOKUP(E3078,'Billing Type Category'!A:C,3,0)*$L3078</f>
        <v>#N/A</v>
      </c>
      <c r="P3078" s="123" t="e">
        <f>VLOOKUP($J3078,'Material category'!B:F,5,FALSE)*O3078</f>
        <v>#N/A</v>
      </c>
      <c r="Q3078" s="123" t="e">
        <f t="shared" si="243"/>
        <v>#N/A</v>
      </c>
      <c r="R3078" s="6" t="e">
        <f>VLOOKUP(E3078,'Billing Type Category'!A:C,3,0)*M3078</f>
        <v>#N/A</v>
      </c>
      <c r="S3078" s="6" t="e">
        <f>VLOOKUP($J3078,'Material category'!B:F,4,FALSE)*O3078</f>
        <v>#N/A</v>
      </c>
      <c r="T3078" s="6" t="e">
        <f t="shared" si="244"/>
        <v>#N/A</v>
      </c>
      <c r="U3078" s="6" t="e">
        <f t="shared" si="245"/>
        <v>#N/A</v>
      </c>
      <c r="V3078" s="2" t="e">
        <f>VLOOKUP($J3078,'Material category'!B:D,3,0)</f>
        <v>#N/A</v>
      </c>
      <c r="W3078" s="2" t="e">
        <f>VLOOKUP(G3078,'Cust Category'!A:C,3,0)</f>
        <v>#N/A</v>
      </c>
      <c r="X3078" s="2" t="e">
        <f>VLOOKUP(G3078,'Cust Category'!A:C,2,0)</f>
        <v>#N/A</v>
      </c>
      <c r="Y3078" s="31" t="e">
        <f t="shared" si="246"/>
        <v>#N/A</v>
      </c>
      <c r="Z3078" t="e">
        <f t="shared" si="247"/>
        <v>#N/A</v>
      </c>
    </row>
    <row r="3079" spans="14:26" hidden="1">
      <c r="N3079" s="2" t="e">
        <f>VLOOKUP($J3079,'Material category'!B:D,2,0)</f>
        <v>#N/A</v>
      </c>
      <c r="O3079" s="123" t="e">
        <f>VLOOKUP(E3079,'Billing Type Category'!A:C,3,0)*$L3079</f>
        <v>#N/A</v>
      </c>
      <c r="P3079" s="123" t="e">
        <f>VLOOKUP($J3079,'Material category'!B:F,5,FALSE)*O3079</f>
        <v>#N/A</v>
      </c>
      <c r="Q3079" s="123" t="e">
        <f t="shared" si="243"/>
        <v>#N/A</v>
      </c>
      <c r="R3079" s="6" t="e">
        <f>VLOOKUP(E3079,'Billing Type Category'!A:C,3,0)*M3079</f>
        <v>#N/A</v>
      </c>
      <c r="S3079" s="6" t="e">
        <f>VLOOKUP($J3079,'Material category'!B:F,4,FALSE)*O3079</f>
        <v>#N/A</v>
      </c>
      <c r="T3079" s="6" t="e">
        <f t="shared" si="244"/>
        <v>#N/A</v>
      </c>
      <c r="U3079" s="6" t="e">
        <f t="shared" si="245"/>
        <v>#N/A</v>
      </c>
      <c r="V3079" s="2" t="e">
        <f>VLOOKUP($J3079,'Material category'!B:D,3,0)</f>
        <v>#N/A</v>
      </c>
      <c r="W3079" s="2" t="e">
        <f>VLOOKUP(G3079,'Cust Category'!A:C,3,0)</f>
        <v>#N/A</v>
      </c>
      <c r="X3079" s="2" t="e">
        <f>VLOOKUP(G3079,'Cust Category'!A:C,2,0)</f>
        <v>#N/A</v>
      </c>
      <c r="Y3079" s="31" t="e">
        <f t="shared" si="246"/>
        <v>#N/A</v>
      </c>
      <c r="Z3079" t="e">
        <f t="shared" si="247"/>
        <v>#N/A</v>
      </c>
    </row>
    <row r="3080" spans="14:26" hidden="1">
      <c r="N3080" s="2" t="e">
        <f>VLOOKUP($J3080,'Material category'!B:D,2,0)</f>
        <v>#N/A</v>
      </c>
      <c r="O3080" s="123" t="e">
        <f>VLOOKUP(E3080,'Billing Type Category'!A:C,3,0)*$L3080</f>
        <v>#N/A</v>
      </c>
      <c r="P3080" s="123" t="e">
        <f>VLOOKUP($J3080,'Material category'!B:F,5,FALSE)*O3080</f>
        <v>#N/A</v>
      </c>
      <c r="Q3080" s="123" t="e">
        <f t="shared" si="243"/>
        <v>#N/A</v>
      </c>
      <c r="R3080" s="6" t="e">
        <f>VLOOKUP(E3080,'Billing Type Category'!A:C,3,0)*M3080</f>
        <v>#N/A</v>
      </c>
      <c r="S3080" s="6" t="e">
        <f>VLOOKUP($J3080,'Material category'!B:F,4,FALSE)*O3080</f>
        <v>#N/A</v>
      </c>
      <c r="T3080" s="6" t="e">
        <f t="shared" si="244"/>
        <v>#N/A</v>
      </c>
      <c r="U3080" s="6" t="e">
        <f t="shared" si="245"/>
        <v>#N/A</v>
      </c>
      <c r="V3080" s="2" t="e">
        <f>VLOOKUP($J3080,'Material category'!B:D,3,0)</f>
        <v>#N/A</v>
      </c>
      <c r="W3080" s="2" t="e">
        <f>VLOOKUP(G3080,'Cust Category'!A:C,3,0)</f>
        <v>#N/A</v>
      </c>
      <c r="X3080" s="2" t="e">
        <f>VLOOKUP(G3080,'Cust Category'!A:C,2,0)</f>
        <v>#N/A</v>
      </c>
      <c r="Y3080" s="31" t="e">
        <f t="shared" si="246"/>
        <v>#N/A</v>
      </c>
      <c r="Z3080" t="e">
        <f t="shared" si="247"/>
        <v>#N/A</v>
      </c>
    </row>
    <row r="3081" spans="14:26" hidden="1">
      <c r="N3081" s="2" t="e">
        <f>VLOOKUP($J3081,'Material category'!B:D,2,0)</f>
        <v>#N/A</v>
      </c>
      <c r="O3081" s="123" t="e">
        <f>VLOOKUP(E3081,'Billing Type Category'!A:C,3,0)*$L3081</f>
        <v>#N/A</v>
      </c>
      <c r="P3081" s="123" t="e">
        <f>VLOOKUP($J3081,'Material category'!B:F,5,FALSE)*O3081</f>
        <v>#N/A</v>
      </c>
      <c r="Q3081" s="123" t="e">
        <f t="shared" si="243"/>
        <v>#N/A</v>
      </c>
      <c r="R3081" s="6" t="e">
        <f>VLOOKUP(E3081,'Billing Type Category'!A:C,3,0)*M3081</f>
        <v>#N/A</v>
      </c>
      <c r="S3081" s="6" t="e">
        <f>VLOOKUP($J3081,'Material category'!B:F,4,FALSE)*O3081</f>
        <v>#N/A</v>
      </c>
      <c r="T3081" s="6" t="e">
        <f t="shared" si="244"/>
        <v>#N/A</v>
      </c>
      <c r="U3081" s="6" t="e">
        <f t="shared" si="245"/>
        <v>#N/A</v>
      </c>
      <c r="V3081" s="2" t="e">
        <f>VLOOKUP($J3081,'Material category'!B:D,3,0)</f>
        <v>#N/A</v>
      </c>
      <c r="W3081" s="2" t="e">
        <f>VLOOKUP(G3081,'Cust Category'!A:C,3,0)</f>
        <v>#N/A</v>
      </c>
      <c r="X3081" s="2" t="e">
        <f>VLOOKUP(G3081,'Cust Category'!A:C,2,0)</f>
        <v>#N/A</v>
      </c>
      <c r="Y3081" s="31" t="e">
        <f t="shared" si="246"/>
        <v>#N/A</v>
      </c>
      <c r="Z3081" t="e">
        <f t="shared" si="247"/>
        <v>#N/A</v>
      </c>
    </row>
    <row r="3082" spans="14:26" hidden="1">
      <c r="N3082" s="2" t="e">
        <f>VLOOKUP($J3082,'Material category'!B:D,2,0)</f>
        <v>#N/A</v>
      </c>
      <c r="O3082" s="123" t="e">
        <f>VLOOKUP(E3082,'Billing Type Category'!A:C,3,0)*$L3082</f>
        <v>#N/A</v>
      </c>
      <c r="P3082" s="123" t="e">
        <f>VLOOKUP($J3082,'Material category'!B:F,5,FALSE)*O3082</f>
        <v>#N/A</v>
      </c>
      <c r="Q3082" s="123" t="e">
        <f t="shared" si="243"/>
        <v>#N/A</v>
      </c>
      <c r="R3082" s="6" t="e">
        <f>VLOOKUP(E3082,'Billing Type Category'!A:C,3,0)*M3082</f>
        <v>#N/A</v>
      </c>
      <c r="S3082" s="6" t="e">
        <f>VLOOKUP($J3082,'Material category'!B:F,4,FALSE)*O3082</f>
        <v>#N/A</v>
      </c>
      <c r="T3082" s="6" t="e">
        <f t="shared" si="244"/>
        <v>#N/A</v>
      </c>
      <c r="U3082" s="6" t="e">
        <f t="shared" si="245"/>
        <v>#N/A</v>
      </c>
      <c r="V3082" s="2" t="e">
        <f>VLOOKUP($J3082,'Material category'!B:D,3,0)</f>
        <v>#N/A</v>
      </c>
      <c r="W3082" s="2" t="e">
        <f>VLOOKUP(G3082,'Cust Category'!A:C,3,0)</f>
        <v>#N/A</v>
      </c>
      <c r="X3082" s="2" t="e">
        <f>VLOOKUP(G3082,'Cust Category'!A:C,2,0)</f>
        <v>#N/A</v>
      </c>
      <c r="Y3082" s="31" t="e">
        <f t="shared" si="246"/>
        <v>#N/A</v>
      </c>
      <c r="Z3082" t="e">
        <f t="shared" si="247"/>
        <v>#N/A</v>
      </c>
    </row>
    <row r="3083" spans="14:26" hidden="1">
      <c r="N3083" s="2" t="e">
        <f>VLOOKUP($J3083,'Material category'!B:D,2,0)</f>
        <v>#N/A</v>
      </c>
      <c r="O3083" s="123" t="e">
        <f>VLOOKUP(E3083,'Billing Type Category'!A:C,3,0)*$L3083</f>
        <v>#N/A</v>
      </c>
      <c r="P3083" s="123" t="e">
        <f>VLOOKUP($J3083,'Material category'!B:F,5,FALSE)*O3083</f>
        <v>#N/A</v>
      </c>
      <c r="Q3083" s="123" t="e">
        <f t="shared" si="243"/>
        <v>#N/A</v>
      </c>
      <c r="R3083" s="6" t="e">
        <f>VLOOKUP(E3083,'Billing Type Category'!A:C,3,0)*M3083</f>
        <v>#N/A</v>
      </c>
      <c r="S3083" s="6" t="e">
        <f>VLOOKUP($J3083,'Material category'!B:F,4,FALSE)*O3083</f>
        <v>#N/A</v>
      </c>
      <c r="T3083" s="6" t="e">
        <f t="shared" si="244"/>
        <v>#N/A</v>
      </c>
      <c r="U3083" s="6" t="e">
        <f t="shared" si="245"/>
        <v>#N/A</v>
      </c>
      <c r="V3083" s="2" t="e">
        <f>VLOOKUP($J3083,'Material category'!B:D,3,0)</f>
        <v>#N/A</v>
      </c>
      <c r="W3083" s="2" t="e">
        <f>VLOOKUP(G3083,'Cust Category'!A:C,3,0)</f>
        <v>#N/A</v>
      </c>
      <c r="X3083" s="2" t="e">
        <f>VLOOKUP(G3083,'Cust Category'!A:C,2,0)</f>
        <v>#N/A</v>
      </c>
      <c r="Y3083" s="31" t="e">
        <f t="shared" si="246"/>
        <v>#N/A</v>
      </c>
      <c r="Z3083" t="e">
        <f t="shared" si="247"/>
        <v>#N/A</v>
      </c>
    </row>
    <row r="3084" spans="14:26" hidden="1">
      <c r="N3084" s="2" t="e">
        <f>VLOOKUP($J3084,'Material category'!B:D,2,0)</f>
        <v>#N/A</v>
      </c>
      <c r="O3084" s="123" t="e">
        <f>VLOOKUP(E3084,'Billing Type Category'!A:C,3,0)*$L3084</f>
        <v>#N/A</v>
      </c>
      <c r="P3084" s="123" t="e">
        <f>VLOOKUP($J3084,'Material category'!B:F,5,FALSE)*O3084</f>
        <v>#N/A</v>
      </c>
      <c r="Q3084" s="123" t="e">
        <f t="shared" si="243"/>
        <v>#N/A</v>
      </c>
      <c r="R3084" s="6" t="e">
        <f>VLOOKUP(E3084,'Billing Type Category'!A:C,3,0)*M3084</f>
        <v>#N/A</v>
      </c>
      <c r="S3084" s="6" t="e">
        <f>VLOOKUP($J3084,'Material category'!B:F,4,FALSE)*O3084</f>
        <v>#N/A</v>
      </c>
      <c r="T3084" s="6" t="e">
        <f t="shared" si="244"/>
        <v>#N/A</v>
      </c>
      <c r="U3084" s="6" t="e">
        <f t="shared" si="245"/>
        <v>#N/A</v>
      </c>
      <c r="V3084" s="2" t="e">
        <f>VLOOKUP($J3084,'Material category'!B:D,3,0)</f>
        <v>#N/A</v>
      </c>
      <c r="W3084" s="2" t="e">
        <f>VLOOKUP(G3084,'Cust Category'!A:C,3,0)</f>
        <v>#N/A</v>
      </c>
      <c r="X3084" s="2" t="e">
        <f>VLOOKUP(G3084,'Cust Category'!A:C,2,0)</f>
        <v>#N/A</v>
      </c>
      <c r="Y3084" s="31" t="e">
        <f t="shared" si="246"/>
        <v>#N/A</v>
      </c>
      <c r="Z3084" t="e">
        <f t="shared" si="247"/>
        <v>#N/A</v>
      </c>
    </row>
    <row r="3085" spans="14:26" hidden="1">
      <c r="N3085" s="2" t="e">
        <f>VLOOKUP($J3085,'Material category'!B:D,2,0)</f>
        <v>#N/A</v>
      </c>
      <c r="O3085" s="123" t="e">
        <f>VLOOKUP(E3085,'Billing Type Category'!A:C,3,0)*$L3085</f>
        <v>#N/A</v>
      </c>
      <c r="P3085" s="123" t="e">
        <f>VLOOKUP($J3085,'Material category'!B:F,5,FALSE)*O3085</f>
        <v>#N/A</v>
      </c>
      <c r="Q3085" s="123" t="e">
        <f t="shared" si="243"/>
        <v>#N/A</v>
      </c>
      <c r="R3085" s="6" t="e">
        <f>VLOOKUP(E3085,'Billing Type Category'!A:C,3,0)*M3085</f>
        <v>#N/A</v>
      </c>
      <c r="S3085" s="6" t="e">
        <f>VLOOKUP($J3085,'Material category'!B:F,4,FALSE)*O3085</f>
        <v>#N/A</v>
      </c>
      <c r="T3085" s="6" t="e">
        <f t="shared" si="244"/>
        <v>#N/A</v>
      </c>
      <c r="U3085" s="6" t="e">
        <f t="shared" si="245"/>
        <v>#N/A</v>
      </c>
      <c r="V3085" s="2" t="e">
        <f>VLOOKUP($J3085,'Material category'!B:D,3,0)</f>
        <v>#N/A</v>
      </c>
      <c r="W3085" s="2" t="e">
        <f>VLOOKUP(G3085,'Cust Category'!A:C,3,0)</f>
        <v>#N/A</v>
      </c>
      <c r="X3085" s="2" t="e">
        <f>VLOOKUP(G3085,'Cust Category'!A:C,2,0)</f>
        <v>#N/A</v>
      </c>
      <c r="Y3085" s="31" t="e">
        <f t="shared" si="246"/>
        <v>#N/A</v>
      </c>
      <c r="Z3085" t="e">
        <f t="shared" si="247"/>
        <v>#N/A</v>
      </c>
    </row>
    <row r="3086" spans="14:26" hidden="1">
      <c r="N3086" s="2" t="e">
        <f>VLOOKUP($J3086,'Material category'!B:D,2,0)</f>
        <v>#N/A</v>
      </c>
      <c r="O3086" s="123" t="e">
        <f>VLOOKUP(E3086,'Billing Type Category'!A:C,3,0)*$L3086</f>
        <v>#N/A</v>
      </c>
      <c r="P3086" s="123" t="e">
        <f>VLOOKUP($J3086,'Material category'!B:F,5,FALSE)*O3086</f>
        <v>#N/A</v>
      </c>
      <c r="Q3086" s="123" t="e">
        <f t="shared" si="243"/>
        <v>#N/A</v>
      </c>
      <c r="R3086" s="6" t="e">
        <f>VLOOKUP(E3086,'Billing Type Category'!A:C,3,0)*M3086</f>
        <v>#N/A</v>
      </c>
      <c r="S3086" s="6" t="e">
        <f>VLOOKUP($J3086,'Material category'!B:F,4,FALSE)*O3086</f>
        <v>#N/A</v>
      </c>
      <c r="T3086" s="6" t="e">
        <f t="shared" si="244"/>
        <v>#N/A</v>
      </c>
      <c r="U3086" s="6" t="e">
        <f t="shared" si="245"/>
        <v>#N/A</v>
      </c>
      <c r="V3086" s="2" t="e">
        <f>VLOOKUP($J3086,'Material category'!B:D,3,0)</f>
        <v>#N/A</v>
      </c>
      <c r="W3086" s="2" t="e">
        <f>VLOOKUP(G3086,'Cust Category'!A:C,3,0)</f>
        <v>#N/A</v>
      </c>
      <c r="X3086" s="2" t="e">
        <f>VLOOKUP(G3086,'Cust Category'!A:C,2,0)</f>
        <v>#N/A</v>
      </c>
      <c r="Y3086" s="31" t="e">
        <f t="shared" si="246"/>
        <v>#N/A</v>
      </c>
      <c r="Z3086" t="e">
        <f t="shared" si="247"/>
        <v>#N/A</v>
      </c>
    </row>
    <row r="3087" spans="14:26" hidden="1">
      <c r="N3087" s="2" t="e">
        <f>VLOOKUP($J3087,'Material category'!B:D,2,0)</f>
        <v>#N/A</v>
      </c>
      <c r="O3087" s="123" t="e">
        <f>VLOOKUP(E3087,'Billing Type Category'!A:C,3,0)*$L3087</f>
        <v>#N/A</v>
      </c>
      <c r="P3087" s="123" t="e">
        <f>VLOOKUP($J3087,'Material category'!B:F,5,FALSE)*O3087</f>
        <v>#N/A</v>
      </c>
      <c r="Q3087" s="123" t="e">
        <f t="shared" si="243"/>
        <v>#N/A</v>
      </c>
      <c r="R3087" s="6" t="e">
        <f>VLOOKUP(E3087,'Billing Type Category'!A:C,3,0)*M3087</f>
        <v>#N/A</v>
      </c>
      <c r="S3087" s="6" t="e">
        <f>VLOOKUP($J3087,'Material category'!B:F,4,FALSE)*O3087</f>
        <v>#N/A</v>
      </c>
      <c r="T3087" s="6" t="e">
        <f t="shared" si="244"/>
        <v>#N/A</v>
      </c>
      <c r="U3087" s="6" t="e">
        <f t="shared" si="245"/>
        <v>#N/A</v>
      </c>
      <c r="V3087" s="2" t="e">
        <f>VLOOKUP($J3087,'Material category'!B:D,3,0)</f>
        <v>#N/A</v>
      </c>
      <c r="W3087" s="2" t="e">
        <f>VLOOKUP(G3087,'Cust Category'!A:C,3,0)</f>
        <v>#N/A</v>
      </c>
      <c r="X3087" s="2" t="e">
        <f>VLOOKUP(G3087,'Cust Category'!A:C,2,0)</f>
        <v>#N/A</v>
      </c>
      <c r="Y3087" s="31" t="e">
        <f t="shared" si="246"/>
        <v>#N/A</v>
      </c>
      <c r="Z3087" t="e">
        <f t="shared" si="247"/>
        <v>#N/A</v>
      </c>
    </row>
    <row r="3088" spans="14:26" hidden="1">
      <c r="N3088" s="2" t="e">
        <f>VLOOKUP($J3088,'Material category'!B:D,2,0)</f>
        <v>#N/A</v>
      </c>
      <c r="O3088" s="123" t="e">
        <f>VLOOKUP(E3088,'Billing Type Category'!A:C,3,0)*$L3088</f>
        <v>#N/A</v>
      </c>
      <c r="P3088" s="123" t="e">
        <f>VLOOKUP($J3088,'Material category'!B:F,5,FALSE)*O3088</f>
        <v>#N/A</v>
      </c>
      <c r="Q3088" s="123" t="e">
        <f t="shared" si="243"/>
        <v>#N/A</v>
      </c>
      <c r="R3088" s="6" t="e">
        <f>VLOOKUP(E3088,'Billing Type Category'!A:C,3,0)*M3088</f>
        <v>#N/A</v>
      </c>
      <c r="S3088" s="6" t="e">
        <f>VLOOKUP($J3088,'Material category'!B:F,4,FALSE)*O3088</f>
        <v>#N/A</v>
      </c>
      <c r="T3088" s="6" t="e">
        <f t="shared" si="244"/>
        <v>#N/A</v>
      </c>
      <c r="U3088" s="6" t="e">
        <f t="shared" si="245"/>
        <v>#N/A</v>
      </c>
      <c r="V3088" s="2" t="e">
        <f>VLOOKUP($J3088,'Material category'!B:D,3,0)</f>
        <v>#N/A</v>
      </c>
      <c r="W3088" s="2" t="e">
        <f>VLOOKUP(G3088,'Cust Category'!A:C,3,0)</f>
        <v>#N/A</v>
      </c>
      <c r="X3088" s="2" t="e">
        <f>VLOOKUP(G3088,'Cust Category'!A:C,2,0)</f>
        <v>#N/A</v>
      </c>
      <c r="Y3088" s="31" t="e">
        <f t="shared" si="246"/>
        <v>#N/A</v>
      </c>
      <c r="Z3088" t="e">
        <f t="shared" si="247"/>
        <v>#N/A</v>
      </c>
    </row>
    <row r="3089" spans="14:26" hidden="1">
      <c r="N3089" s="2" t="e">
        <f>VLOOKUP($J3089,'Material category'!B:D,2,0)</f>
        <v>#N/A</v>
      </c>
      <c r="O3089" s="123" t="e">
        <f>VLOOKUP(E3089,'Billing Type Category'!A:C,3,0)*$L3089</f>
        <v>#N/A</v>
      </c>
      <c r="P3089" s="123" t="e">
        <f>VLOOKUP($J3089,'Material category'!B:F,5,FALSE)*O3089</f>
        <v>#N/A</v>
      </c>
      <c r="Q3089" s="123" t="e">
        <f t="shared" si="243"/>
        <v>#N/A</v>
      </c>
      <c r="R3089" s="6" t="e">
        <f>VLOOKUP(E3089,'Billing Type Category'!A:C,3,0)*M3089</f>
        <v>#N/A</v>
      </c>
      <c r="S3089" s="6" t="e">
        <f>VLOOKUP($J3089,'Material category'!B:F,4,FALSE)*O3089</f>
        <v>#N/A</v>
      </c>
      <c r="T3089" s="6" t="e">
        <f t="shared" si="244"/>
        <v>#N/A</v>
      </c>
      <c r="U3089" s="6" t="e">
        <f t="shared" si="245"/>
        <v>#N/A</v>
      </c>
      <c r="V3089" s="2" t="e">
        <f>VLOOKUP($J3089,'Material category'!B:D,3,0)</f>
        <v>#N/A</v>
      </c>
      <c r="W3089" s="2" t="e">
        <f>VLOOKUP(G3089,'Cust Category'!A:C,3,0)</f>
        <v>#N/A</v>
      </c>
      <c r="X3089" s="2" t="e">
        <f>VLOOKUP(G3089,'Cust Category'!A:C,2,0)</f>
        <v>#N/A</v>
      </c>
      <c r="Y3089" s="31" t="e">
        <f t="shared" si="246"/>
        <v>#N/A</v>
      </c>
      <c r="Z3089" t="e">
        <f t="shared" si="247"/>
        <v>#N/A</v>
      </c>
    </row>
    <row r="3090" spans="14:26" hidden="1">
      <c r="N3090" s="2" t="e">
        <f>VLOOKUP($J3090,'Material category'!B:D,2,0)</f>
        <v>#N/A</v>
      </c>
      <c r="O3090" s="123" t="e">
        <f>VLOOKUP(E3090,'Billing Type Category'!A:C,3,0)*$L3090</f>
        <v>#N/A</v>
      </c>
      <c r="P3090" s="123" t="e">
        <f>VLOOKUP($J3090,'Material category'!B:F,5,FALSE)*O3090</f>
        <v>#N/A</v>
      </c>
      <c r="Q3090" s="123" t="e">
        <f t="shared" si="243"/>
        <v>#N/A</v>
      </c>
      <c r="R3090" s="6" t="e">
        <f>VLOOKUP(E3090,'Billing Type Category'!A:C,3,0)*M3090</f>
        <v>#N/A</v>
      </c>
      <c r="S3090" s="6" t="e">
        <f>VLOOKUP($J3090,'Material category'!B:F,4,FALSE)*O3090</f>
        <v>#N/A</v>
      </c>
      <c r="T3090" s="6" t="e">
        <f t="shared" si="244"/>
        <v>#N/A</v>
      </c>
      <c r="U3090" s="6" t="e">
        <f t="shared" si="245"/>
        <v>#N/A</v>
      </c>
      <c r="V3090" s="2" t="e">
        <f>VLOOKUP($J3090,'Material category'!B:D,3,0)</f>
        <v>#N/A</v>
      </c>
      <c r="W3090" s="2" t="e">
        <f>VLOOKUP(G3090,'Cust Category'!A:C,3,0)</f>
        <v>#N/A</v>
      </c>
      <c r="X3090" s="2" t="e">
        <f>VLOOKUP(G3090,'Cust Category'!A:C,2,0)</f>
        <v>#N/A</v>
      </c>
      <c r="Y3090" s="31" t="e">
        <f t="shared" si="246"/>
        <v>#N/A</v>
      </c>
      <c r="Z3090" t="e">
        <f t="shared" si="247"/>
        <v>#N/A</v>
      </c>
    </row>
    <row r="3091" spans="14:26" hidden="1">
      <c r="N3091" s="2" t="e">
        <f>VLOOKUP($J3091,'Material category'!B:D,2,0)</f>
        <v>#N/A</v>
      </c>
      <c r="O3091" s="123" t="e">
        <f>VLOOKUP(E3091,'Billing Type Category'!A:C,3,0)*$L3091</f>
        <v>#N/A</v>
      </c>
      <c r="P3091" s="123" t="e">
        <f>VLOOKUP($J3091,'Material category'!B:F,5,FALSE)*O3091</f>
        <v>#N/A</v>
      </c>
      <c r="Q3091" s="123" t="e">
        <f t="shared" si="243"/>
        <v>#N/A</v>
      </c>
      <c r="R3091" s="6" t="e">
        <f>VLOOKUP(E3091,'Billing Type Category'!A:C,3,0)*M3091</f>
        <v>#N/A</v>
      </c>
      <c r="S3091" s="6" t="e">
        <f>VLOOKUP($J3091,'Material category'!B:F,4,FALSE)*O3091</f>
        <v>#N/A</v>
      </c>
      <c r="T3091" s="6" t="e">
        <f t="shared" si="244"/>
        <v>#N/A</v>
      </c>
      <c r="U3091" s="6" t="e">
        <f t="shared" si="245"/>
        <v>#N/A</v>
      </c>
      <c r="V3091" s="2" t="e">
        <f>VLOOKUP($J3091,'Material category'!B:D,3,0)</f>
        <v>#N/A</v>
      </c>
      <c r="W3091" s="2" t="e">
        <f>VLOOKUP(G3091,'Cust Category'!A:C,3,0)</f>
        <v>#N/A</v>
      </c>
      <c r="X3091" s="2" t="e">
        <f>VLOOKUP(G3091,'Cust Category'!A:C,2,0)</f>
        <v>#N/A</v>
      </c>
      <c r="Y3091" s="31" t="e">
        <f t="shared" si="246"/>
        <v>#N/A</v>
      </c>
      <c r="Z3091" t="e">
        <f t="shared" si="247"/>
        <v>#N/A</v>
      </c>
    </row>
    <row r="3092" spans="14:26" hidden="1">
      <c r="N3092" s="2" t="e">
        <f>VLOOKUP($J3092,'Material category'!B:D,2,0)</f>
        <v>#N/A</v>
      </c>
      <c r="O3092" s="123" t="e">
        <f>VLOOKUP(E3092,'Billing Type Category'!A:C,3,0)*$L3092</f>
        <v>#N/A</v>
      </c>
      <c r="P3092" s="123" t="e">
        <f>VLOOKUP($J3092,'Material category'!B:F,5,FALSE)*O3092</f>
        <v>#N/A</v>
      </c>
      <c r="Q3092" s="123" t="e">
        <f t="shared" si="243"/>
        <v>#N/A</v>
      </c>
      <c r="R3092" s="6" t="e">
        <f>VLOOKUP(E3092,'Billing Type Category'!A:C,3,0)*M3092</f>
        <v>#N/A</v>
      </c>
      <c r="S3092" s="6" t="e">
        <f>VLOOKUP($J3092,'Material category'!B:F,4,FALSE)*O3092</f>
        <v>#N/A</v>
      </c>
      <c r="T3092" s="6" t="e">
        <f t="shared" si="244"/>
        <v>#N/A</v>
      </c>
      <c r="U3092" s="6" t="e">
        <f t="shared" si="245"/>
        <v>#N/A</v>
      </c>
      <c r="V3092" s="2" t="e">
        <f>VLOOKUP($J3092,'Material category'!B:D,3,0)</f>
        <v>#N/A</v>
      </c>
      <c r="W3092" s="2" t="e">
        <f>VLOOKUP(G3092,'Cust Category'!A:C,3,0)</f>
        <v>#N/A</v>
      </c>
      <c r="X3092" s="2" t="e">
        <f>VLOOKUP(G3092,'Cust Category'!A:C,2,0)</f>
        <v>#N/A</v>
      </c>
      <c r="Y3092" s="31" t="e">
        <f t="shared" si="246"/>
        <v>#N/A</v>
      </c>
      <c r="Z3092" t="e">
        <f t="shared" si="247"/>
        <v>#N/A</v>
      </c>
    </row>
    <row r="3093" spans="14:26" hidden="1">
      <c r="N3093" s="2" t="e">
        <f>VLOOKUP($J3093,'Material category'!B:D,2,0)</f>
        <v>#N/A</v>
      </c>
      <c r="O3093" s="123" t="e">
        <f>VLOOKUP(E3093,'Billing Type Category'!A:C,3,0)*$L3093</f>
        <v>#N/A</v>
      </c>
      <c r="P3093" s="123" t="e">
        <f>VLOOKUP($J3093,'Material category'!B:F,5,FALSE)*O3093</f>
        <v>#N/A</v>
      </c>
      <c r="Q3093" s="123" t="e">
        <f t="shared" si="243"/>
        <v>#N/A</v>
      </c>
      <c r="R3093" s="6" t="e">
        <f>VLOOKUP(E3093,'Billing Type Category'!A:C,3,0)*M3093</f>
        <v>#N/A</v>
      </c>
      <c r="S3093" s="6" t="e">
        <f>VLOOKUP($J3093,'Material category'!B:F,4,FALSE)*O3093</f>
        <v>#N/A</v>
      </c>
      <c r="T3093" s="6" t="e">
        <f t="shared" si="244"/>
        <v>#N/A</v>
      </c>
      <c r="U3093" s="6" t="e">
        <f t="shared" si="245"/>
        <v>#N/A</v>
      </c>
      <c r="V3093" s="2" t="e">
        <f>VLOOKUP($J3093,'Material category'!B:D,3,0)</f>
        <v>#N/A</v>
      </c>
      <c r="W3093" s="2" t="e">
        <f>VLOOKUP(G3093,'Cust Category'!A:C,3,0)</f>
        <v>#N/A</v>
      </c>
      <c r="X3093" s="2" t="e">
        <f>VLOOKUP(G3093,'Cust Category'!A:C,2,0)</f>
        <v>#N/A</v>
      </c>
      <c r="Y3093" s="31" t="e">
        <f t="shared" si="246"/>
        <v>#N/A</v>
      </c>
      <c r="Z3093" t="e">
        <f t="shared" si="247"/>
        <v>#N/A</v>
      </c>
    </row>
    <row r="3094" spans="14:26" hidden="1">
      <c r="N3094" s="2" t="e">
        <f>VLOOKUP($J3094,'Material category'!B:D,2,0)</f>
        <v>#N/A</v>
      </c>
      <c r="O3094" s="123" t="e">
        <f>VLOOKUP(E3094,'Billing Type Category'!A:C,3,0)*$L3094</f>
        <v>#N/A</v>
      </c>
      <c r="P3094" s="123" t="e">
        <f>VLOOKUP($J3094,'Material category'!B:F,5,FALSE)*O3094</f>
        <v>#N/A</v>
      </c>
      <c r="Q3094" s="123" t="e">
        <f t="shared" si="243"/>
        <v>#N/A</v>
      </c>
      <c r="R3094" s="6" t="e">
        <f>VLOOKUP(E3094,'Billing Type Category'!A:C,3,0)*M3094</f>
        <v>#N/A</v>
      </c>
      <c r="S3094" s="6" t="e">
        <f>VLOOKUP($J3094,'Material category'!B:F,4,FALSE)*O3094</f>
        <v>#N/A</v>
      </c>
      <c r="T3094" s="6" t="e">
        <f t="shared" si="244"/>
        <v>#N/A</v>
      </c>
      <c r="U3094" s="6" t="e">
        <f t="shared" si="245"/>
        <v>#N/A</v>
      </c>
      <c r="V3094" s="2" t="e">
        <f>VLOOKUP($J3094,'Material category'!B:D,3,0)</f>
        <v>#N/A</v>
      </c>
      <c r="W3094" s="2" t="e">
        <f>VLOOKUP(G3094,'Cust Category'!A:C,3,0)</f>
        <v>#N/A</v>
      </c>
      <c r="X3094" s="2" t="e">
        <f>VLOOKUP(G3094,'Cust Category'!A:C,2,0)</f>
        <v>#N/A</v>
      </c>
      <c r="Y3094" s="31" t="e">
        <f t="shared" si="246"/>
        <v>#N/A</v>
      </c>
      <c r="Z3094" t="e">
        <f t="shared" si="247"/>
        <v>#N/A</v>
      </c>
    </row>
    <row r="3095" spans="14:26" hidden="1">
      <c r="N3095" s="2" t="e">
        <f>VLOOKUP($J3095,'Material category'!B:D,2,0)</f>
        <v>#N/A</v>
      </c>
      <c r="O3095" s="123" t="e">
        <f>VLOOKUP(E3095,'Billing Type Category'!A:C,3,0)*$L3095</f>
        <v>#N/A</v>
      </c>
      <c r="P3095" s="123" t="e">
        <f>VLOOKUP($J3095,'Material category'!B:F,5,FALSE)*O3095</f>
        <v>#N/A</v>
      </c>
      <c r="Q3095" s="123" t="e">
        <f t="shared" ref="Q3095:Q3158" si="248">P3095-R3095</f>
        <v>#N/A</v>
      </c>
      <c r="R3095" s="6" t="e">
        <f>VLOOKUP(E3095,'Billing Type Category'!A:C,3,0)*M3095</f>
        <v>#N/A</v>
      </c>
      <c r="S3095" s="6" t="e">
        <f>VLOOKUP($J3095,'Material category'!B:F,4,FALSE)*O3095</f>
        <v>#N/A</v>
      </c>
      <c r="T3095" s="6" t="e">
        <f t="shared" ref="T3095:T3158" si="249">S3095*7/107</f>
        <v>#N/A</v>
      </c>
      <c r="U3095" s="6" t="e">
        <f t="shared" ref="U3095:U3158" si="250">R3095+T3095</f>
        <v>#N/A</v>
      </c>
      <c r="V3095" s="2" t="e">
        <f>VLOOKUP($J3095,'Material category'!B:D,3,0)</f>
        <v>#N/A</v>
      </c>
      <c r="W3095" s="2" t="e">
        <f>VLOOKUP(G3095,'Cust Category'!A:C,3,0)</f>
        <v>#N/A</v>
      </c>
      <c r="X3095" s="2" t="e">
        <f>VLOOKUP(G3095,'Cust Category'!A:C,2,0)</f>
        <v>#N/A</v>
      </c>
      <c r="Y3095" s="31" t="e">
        <f t="shared" ref="Y3095:Y3158" si="251">P3095/O3095</f>
        <v>#N/A</v>
      </c>
      <c r="Z3095" t="e">
        <f t="shared" ref="Z3095:Z3158" si="252">S3095/O3095</f>
        <v>#N/A</v>
      </c>
    </row>
    <row r="3096" spans="14:26" hidden="1">
      <c r="N3096" s="2" t="e">
        <f>VLOOKUP($J3096,'Material category'!B:D,2,0)</f>
        <v>#N/A</v>
      </c>
      <c r="O3096" s="123" t="e">
        <f>VLOOKUP(E3096,'Billing Type Category'!A:C,3,0)*$L3096</f>
        <v>#N/A</v>
      </c>
      <c r="P3096" s="123" t="e">
        <f>VLOOKUP($J3096,'Material category'!B:F,5,FALSE)*O3096</f>
        <v>#N/A</v>
      </c>
      <c r="Q3096" s="123" t="e">
        <f t="shared" si="248"/>
        <v>#N/A</v>
      </c>
      <c r="R3096" s="6" t="e">
        <f>VLOOKUP(E3096,'Billing Type Category'!A:C,3,0)*M3096</f>
        <v>#N/A</v>
      </c>
      <c r="S3096" s="6" t="e">
        <f>VLOOKUP($J3096,'Material category'!B:F,4,FALSE)*O3096</f>
        <v>#N/A</v>
      </c>
      <c r="T3096" s="6" t="e">
        <f t="shared" si="249"/>
        <v>#N/A</v>
      </c>
      <c r="U3096" s="6" t="e">
        <f t="shared" si="250"/>
        <v>#N/A</v>
      </c>
      <c r="V3096" s="2" t="e">
        <f>VLOOKUP($J3096,'Material category'!B:D,3,0)</f>
        <v>#N/A</v>
      </c>
      <c r="W3096" s="2" t="e">
        <f>VLOOKUP(G3096,'Cust Category'!A:C,3,0)</f>
        <v>#N/A</v>
      </c>
      <c r="X3096" s="2" t="e">
        <f>VLOOKUP(G3096,'Cust Category'!A:C,2,0)</f>
        <v>#N/A</v>
      </c>
      <c r="Y3096" s="31" t="e">
        <f t="shared" si="251"/>
        <v>#N/A</v>
      </c>
      <c r="Z3096" t="e">
        <f t="shared" si="252"/>
        <v>#N/A</v>
      </c>
    </row>
    <row r="3097" spans="14:26" hidden="1">
      <c r="N3097" s="2" t="e">
        <f>VLOOKUP($J3097,'Material category'!B:D,2,0)</f>
        <v>#N/A</v>
      </c>
      <c r="O3097" s="123" t="e">
        <f>VLOOKUP(E3097,'Billing Type Category'!A:C,3,0)*$L3097</f>
        <v>#N/A</v>
      </c>
      <c r="P3097" s="123" t="e">
        <f>VLOOKUP($J3097,'Material category'!B:F,5,FALSE)*O3097</f>
        <v>#N/A</v>
      </c>
      <c r="Q3097" s="123" t="e">
        <f t="shared" si="248"/>
        <v>#N/A</v>
      </c>
      <c r="R3097" s="6" t="e">
        <f>VLOOKUP(E3097,'Billing Type Category'!A:C,3,0)*M3097</f>
        <v>#N/A</v>
      </c>
      <c r="S3097" s="6" t="e">
        <f>VLOOKUP($J3097,'Material category'!B:F,4,FALSE)*O3097</f>
        <v>#N/A</v>
      </c>
      <c r="T3097" s="6" t="e">
        <f t="shared" si="249"/>
        <v>#N/A</v>
      </c>
      <c r="U3097" s="6" t="e">
        <f t="shared" si="250"/>
        <v>#N/A</v>
      </c>
      <c r="V3097" s="2" t="e">
        <f>VLOOKUP($J3097,'Material category'!B:D,3,0)</f>
        <v>#N/A</v>
      </c>
      <c r="W3097" s="2" t="e">
        <f>VLOOKUP(G3097,'Cust Category'!A:C,3,0)</f>
        <v>#N/A</v>
      </c>
      <c r="X3097" s="2" t="e">
        <f>VLOOKUP(G3097,'Cust Category'!A:C,2,0)</f>
        <v>#N/A</v>
      </c>
      <c r="Y3097" s="31" t="e">
        <f t="shared" si="251"/>
        <v>#N/A</v>
      </c>
      <c r="Z3097" t="e">
        <f t="shared" si="252"/>
        <v>#N/A</v>
      </c>
    </row>
    <row r="3098" spans="14:26" hidden="1">
      <c r="N3098" s="2" t="e">
        <f>VLOOKUP($J3098,'Material category'!B:D,2,0)</f>
        <v>#N/A</v>
      </c>
      <c r="O3098" s="123" t="e">
        <f>VLOOKUP(E3098,'Billing Type Category'!A:C,3,0)*$L3098</f>
        <v>#N/A</v>
      </c>
      <c r="P3098" s="123" t="e">
        <f>VLOOKUP($J3098,'Material category'!B:F,5,FALSE)*O3098</f>
        <v>#N/A</v>
      </c>
      <c r="Q3098" s="123" t="e">
        <f t="shared" si="248"/>
        <v>#N/A</v>
      </c>
      <c r="R3098" s="6" t="e">
        <f>VLOOKUP(E3098,'Billing Type Category'!A:C,3,0)*M3098</f>
        <v>#N/A</v>
      </c>
      <c r="S3098" s="6" t="e">
        <f>VLOOKUP($J3098,'Material category'!B:F,4,FALSE)*O3098</f>
        <v>#N/A</v>
      </c>
      <c r="T3098" s="6" t="e">
        <f t="shared" si="249"/>
        <v>#N/A</v>
      </c>
      <c r="U3098" s="6" t="e">
        <f t="shared" si="250"/>
        <v>#N/A</v>
      </c>
      <c r="V3098" s="2" t="e">
        <f>VLOOKUP($J3098,'Material category'!B:D,3,0)</f>
        <v>#N/A</v>
      </c>
      <c r="W3098" s="2" t="e">
        <f>VLOOKUP(G3098,'Cust Category'!A:C,3,0)</f>
        <v>#N/A</v>
      </c>
      <c r="X3098" s="2" t="e">
        <f>VLOOKUP(G3098,'Cust Category'!A:C,2,0)</f>
        <v>#N/A</v>
      </c>
      <c r="Y3098" s="31" t="e">
        <f t="shared" si="251"/>
        <v>#N/A</v>
      </c>
      <c r="Z3098" t="e">
        <f t="shared" si="252"/>
        <v>#N/A</v>
      </c>
    </row>
    <row r="3099" spans="14:26" hidden="1">
      <c r="N3099" s="2" t="e">
        <f>VLOOKUP($J3099,'Material category'!B:D,2,0)</f>
        <v>#N/A</v>
      </c>
      <c r="O3099" s="123" t="e">
        <f>VLOOKUP(E3099,'Billing Type Category'!A:C,3,0)*$L3099</f>
        <v>#N/A</v>
      </c>
      <c r="P3099" s="123" t="e">
        <f>VLOOKUP($J3099,'Material category'!B:F,5,FALSE)*O3099</f>
        <v>#N/A</v>
      </c>
      <c r="Q3099" s="123" t="e">
        <f t="shared" si="248"/>
        <v>#N/A</v>
      </c>
      <c r="R3099" s="6" t="e">
        <f>VLOOKUP(E3099,'Billing Type Category'!A:C,3,0)*M3099</f>
        <v>#N/A</v>
      </c>
      <c r="S3099" s="6" t="e">
        <f>VLOOKUP($J3099,'Material category'!B:F,4,FALSE)*O3099</f>
        <v>#N/A</v>
      </c>
      <c r="T3099" s="6" t="e">
        <f t="shared" si="249"/>
        <v>#N/A</v>
      </c>
      <c r="U3099" s="6" t="e">
        <f t="shared" si="250"/>
        <v>#N/A</v>
      </c>
      <c r="V3099" s="2" t="e">
        <f>VLOOKUP($J3099,'Material category'!B:D,3,0)</f>
        <v>#N/A</v>
      </c>
      <c r="W3099" s="2" t="e">
        <f>VLOOKUP(G3099,'Cust Category'!A:C,3,0)</f>
        <v>#N/A</v>
      </c>
      <c r="X3099" s="2" t="e">
        <f>VLOOKUP(G3099,'Cust Category'!A:C,2,0)</f>
        <v>#N/A</v>
      </c>
      <c r="Y3099" s="31" t="e">
        <f t="shared" si="251"/>
        <v>#N/A</v>
      </c>
      <c r="Z3099" t="e">
        <f t="shared" si="252"/>
        <v>#N/A</v>
      </c>
    </row>
    <row r="3100" spans="14:26" hidden="1">
      <c r="N3100" s="2" t="e">
        <f>VLOOKUP($J3100,'Material category'!B:D,2,0)</f>
        <v>#N/A</v>
      </c>
      <c r="O3100" s="123" t="e">
        <f>VLOOKUP(E3100,'Billing Type Category'!A:C,3,0)*$L3100</f>
        <v>#N/A</v>
      </c>
      <c r="P3100" s="123" t="e">
        <f>VLOOKUP($J3100,'Material category'!B:F,5,FALSE)*O3100</f>
        <v>#N/A</v>
      </c>
      <c r="Q3100" s="123" t="e">
        <f t="shared" si="248"/>
        <v>#N/A</v>
      </c>
      <c r="R3100" s="6" t="e">
        <f>VLOOKUP(E3100,'Billing Type Category'!A:C,3,0)*M3100</f>
        <v>#N/A</v>
      </c>
      <c r="S3100" s="6" t="e">
        <f>VLOOKUP($J3100,'Material category'!B:F,4,FALSE)*O3100</f>
        <v>#N/A</v>
      </c>
      <c r="T3100" s="6" t="e">
        <f t="shared" si="249"/>
        <v>#N/A</v>
      </c>
      <c r="U3100" s="6" t="e">
        <f t="shared" si="250"/>
        <v>#N/A</v>
      </c>
      <c r="V3100" s="2" t="e">
        <f>VLOOKUP($J3100,'Material category'!B:D,3,0)</f>
        <v>#N/A</v>
      </c>
      <c r="W3100" s="2" t="e">
        <f>VLOOKUP(G3100,'Cust Category'!A:C,3,0)</f>
        <v>#N/A</v>
      </c>
      <c r="X3100" s="2" t="e">
        <f>VLOOKUP(G3100,'Cust Category'!A:C,2,0)</f>
        <v>#N/A</v>
      </c>
      <c r="Y3100" s="31" t="e">
        <f t="shared" si="251"/>
        <v>#N/A</v>
      </c>
      <c r="Z3100" t="e">
        <f t="shared" si="252"/>
        <v>#N/A</v>
      </c>
    </row>
    <row r="3101" spans="14:26" hidden="1">
      <c r="N3101" s="2" t="e">
        <f>VLOOKUP($J3101,'Material category'!B:D,2,0)</f>
        <v>#N/A</v>
      </c>
      <c r="O3101" s="123" t="e">
        <f>VLOOKUP(E3101,'Billing Type Category'!A:C,3,0)*$L3101</f>
        <v>#N/A</v>
      </c>
      <c r="P3101" s="123" t="e">
        <f>VLOOKUP($J3101,'Material category'!B:F,5,FALSE)*O3101</f>
        <v>#N/A</v>
      </c>
      <c r="Q3101" s="123" t="e">
        <f t="shared" si="248"/>
        <v>#N/A</v>
      </c>
      <c r="R3101" s="6" t="e">
        <f>VLOOKUP(E3101,'Billing Type Category'!A:C,3,0)*M3101</f>
        <v>#N/A</v>
      </c>
      <c r="S3101" s="6" t="e">
        <f>VLOOKUP($J3101,'Material category'!B:F,4,FALSE)*O3101</f>
        <v>#N/A</v>
      </c>
      <c r="T3101" s="6" t="e">
        <f t="shared" si="249"/>
        <v>#N/A</v>
      </c>
      <c r="U3101" s="6" t="e">
        <f t="shared" si="250"/>
        <v>#N/A</v>
      </c>
      <c r="V3101" s="2" t="e">
        <f>VLOOKUP($J3101,'Material category'!B:D,3,0)</f>
        <v>#N/A</v>
      </c>
      <c r="W3101" s="2" t="e">
        <f>VLOOKUP(G3101,'Cust Category'!A:C,3,0)</f>
        <v>#N/A</v>
      </c>
      <c r="X3101" s="2" t="e">
        <f>VLOOKUP(G3101,'Cust Category'!A:C,2,0)</f>
        <v>#N/A</v>
      </c>
      <c r="Y3101" s="31" t="e">
        <f t="shared" si="251"/>
        <v>#N/A</v>
      </c>
      <c r="Z3101" t="e">
        <f t="shared" si="252"/>
        <v>#N/A</v>
      </c>
    </row>
    <row r="3102" spans="14:26" hidden="1">
      <c r="N3102" s="2" t="e">
        <f>VLOOKUP($J3102,'Material category'!B:D,2,0)</f>
        <v>#N/A</v>
      </c>
      <c r="O3102" s="123" t="e">
        <f>VLOOKUP(E3102,'Billing Type Category'!A:C,3,0)*$L3102</f>
        <v>#N/A</v>
      </c>
      <c r="P3102" s="123" t="e">
        <f>VLOOKUP($J3102,'Material category'!B:F,5,FALSE)*O3102</f>
        <v>#N/A</v>
      </c>
      <c r="Q3102" s="123" t="e">
        <f t="shared" si="248"/>
        <v>#N/A</v>
      </c>
      <c r="R3102" s="6" t="e">
        <f>VLOOKUP(E3102,'Billing Type Category'!A:C,3,0)*M3102</f>
        <v>#N/A</v>
      </c>
      <c r="S3102" s="6" t="e">
        <f>VLOOKUP($J3102,'Material category'!B:F,4,FALSE)*O3102</f>
        <v>#N/A</v>
      </c>
      <c r="T3102" s="6" t="e">
        <f t="shared" si="249"/>
        <v>#N/A</v>
      </c>
      <c r="U3102" s="6" t="e">
        <f t="shared" si="250"/>
        <v>#N/A</v>
      </c>
      <c r="V3102" s="2" t="e">
        <f>VLOOKUP($J3102,'Material category'!B:D,3,0)</f>
        <v>#N/A</v>
      </c>
      <c r="W3102" s="2" t="e">
        <f>VLOOKUP(G3102,'Cust Category'!A:C,3,0)</f>
        <v>#N/A</v>
      </c>
      <c r="X3102" s="2" t="e">
        <f>VLOOKUP(G3102,'Cust Category'!A:C,2,0)</f>
        <v>#N/A</v>
      </c>
      <c r="Y3102" s="31" t="e">
        <f t="shared" si="251"/>
        <v>#N/A</v>
      </c>
      <c r="Z3102" t="e">
        <f t="shared" si="252"/>
        <v>#N/A</v>
      </c>
    </row>
    <row r="3103" spans="14:26" hidden="1">
      <c r="N3103" s="2" t="e">
        <f>VLOOKUP($J3103,'Material category'!B:D,2,0)</f>
        <v>#N/A</v>
      </c>
      <c r="O3103" s="123" t="e">
        <f>VLOOKUP(E3103,'Billing Type Category'!A:C,3,0)*$L3103</f>
        <v>#N/A</v>
      </c>
      <c r="P3103" s="123" t="e">
        <f>VLOOKUP($J3103,'Material category'!B:F,5,FALSE)*O3103</f>
        <v>#N/A</v>
      </c>
      <c r="Q3103" s="123" t="e">
        <f t="shared" si="248"/>
        <v>#N/A</v>
      </c>
      <c r="R3103" s="6" t="e">
        <f>VLOOKUP(E3103,'Billing Type Category'!A:C,3,0)*M3103</f>
        <v>#N/A</v>
      </c>
      <c r="S3103" s="6" t="e">
        <f>VLOOKUP($J3103,'Material category'!B:F,4,FALSE)*O3103</f>
        <v>#N/A</v>
      </c>
      <c r="T3103" s="6" t="e">
        <f t="shared" si="249"/>
        <v>#N/A</v>
      </c>
      <c r="U3103" s="6" t="e">
        <f t="shared" si="250"/>
        <v>#N/A</v>
      </c>
      <c r="V3103" s="2" t="e">
        <f>VLOOKUP($J3103,'Material category'!B:D,3,0)</f>
        <v>#N/A</v>
      </c>
      <c r="W3103" s="2" t="e">
        <f>VLOOKUP(G3103,'Cust Category'!A:C,3,0)</f>
        <v>#N/A</v>
      </c>
      <c r="X3103" s="2" t="e">
        <f>VLOOKUP(G3103,'Cust Category'!A:C,2,0)</f>
        <v>#N/A</v>
      </c>
      <c r="Y3103" s="31" t="e">
        <f t="shared" si="251"/>
        <v>#N/A</v>
      </c>
      <c r="Z3103" t="e">
        <f t="shared" si="252"/>
        <v>#N/A</v>
      </c>
    </row>
    <row r="3104" spans="14:26" hidden="1">
      <c r="N3104" s="2" t="e">
        <f>VLOOKUP($J3104,'Material category'!B:D,2,0)</f>
        <v>#N/A</v>
      </c>
      <c r="O3104" s="123" t="e">
        <f>VLOOKUP(E3104,'Billing Type Category'!A:C,3,0)*$L3104</f>
        <v>#N/A</v>
      </c>
      <c r="P3104" s="123" t="e">
        <f>VLOOKUP($J3104,'Material category'!B:F,5,FALSE)*O3104</f>
        <v>#N/A</v>
      </c>
      <c r="Q3104" s="123" t="e">
        <f t="shared" si="248"/>
        <v>#N/A</v>
      </c>
      <c r="R3104" s="6" t="e">
        <f>VLOOKUP(E3104,'Billing Type Category'!A:C,3,0)*M3104</f>
        <v>#N/A</v>
      </c>
      <c r="S3104" s="6" t="e">
        <f>VLOOKUP($J3104,'Material category'!B:F,4,FALSE)*O3104</f>
        <v>#N/A</v>
      </c>
      <c r="T3104" s="6" t="e">
        <f t="shared" si="249"/>
        <v>#N/A</v>
      </c>
      <c r="U3104" s="6" t="e">
        <f t="shared" si="250"/>
        <v>#N/A</v>
      </c>
      <c r="V3104" s="2" t="e">
        <f>VLOOKUP($J3104,'Material category'!B:D,3,0)</f>
        <v>#N/A</v>
      </c>
      <c r="W3104" s="2" t="e">
        <f>VLOOKUP(G3104,'Cust Category'!A:C,3,0)</f>
        <v>#N/A</v>
      </c>
      <c r="X3104" s="2" t="e">
        <f>VLOOKUP(G3104,'Cust Category'!A:C,2,0)</f>
        <v>#N/A</v>
      </c>
      <c r="Y3104" s="31" t="e">
        <f t="shared" si="251"/>
        <v>#N/A</v>
      </c>
      <c r="Z3104" t="e">
        <f t="shared" si="252"/>
        <v>#N/A</v>
      </c>
    </row>
    <row r="3105" spans="14:26" hidden="1">
      <c r="N3105" s="2" t="e">
        <f>VLOOKUP($J3105,'Material category'!B:D,2,0)</f>
        <v>#N/A</v>
      </c>
      <c r="O3105" s="123" t="e">
        <f>VLOOKUP(E3105,'Billing Type Category'!A:C,3,0)*$L3105</f>
        <v>#N/A</v>
      </c>
      <c r="P3105" s="123" t="e">
        <f>VLOOKUP($J3105,'Material category'!B:F,5,FALSE)*O3105</f>
        <v>#N/A</v>
      </c>
      <c r="Q3105" s="123" t="e">
        <f t="shared" si="248"/>
        <v>#N/A</v>
      </c>
      <c r="R3105" s="6" t="e">
        <f>VLOOKUP(E3105,'Billing Type Category'!A:C,3,0)*M3105</f>
        <v>#N/A</v>
      </c>
      <c r="S3105" s="6" t="e">
        <f>VLOOKUP($J3105,'Material category'!B:F,4,FALSE)*O3105</f>
        <v>#N/A</v>
      </c>
      <c r="T3105" s="6" t="e">
        <f t="shared" si="249"/>
        <v>#N/A</v>
      </c>
      <c r="U3105" s="6" t="e">
        <f t="shared" si="250"/>
        <v>#N/A</v>
      </c>
      <c r="V3105" s="2" t="e">
        <f>VLOOKUP($J3105,'Material category'!B:D,3,0)</f>
        <v>#N/A</v>
      </c>
      <c r="W3105" s="2" t="e">
        <f>VLOOKUP(G3105,'Cust Category'!A:C,3,0)</f>
        <v>#N/A</v>
      </c>
      <c r="X3105" s="2" t="e">
        <f>VLOOKUP(G3105,'Cust Category'!A:C,2,0)</f>
        <v>#N/A</v>
      </c>
      <c r="Y3105" s="31" t="e">
        <f t="shared" si="251"/>
        <v>#N/A</v>
      </c>
      <c r="Z3105" t="e">
        <f t="shared" si="252"/>
        <v>#N/A</v>
      </c>
    </row>
    <row r="3106" spans="14:26" hidden="1">
      <c r="N3106" s="2" t="e">
        <f>VLOOKUP($J3106,'Material category'!B:D,2,0)</f>
        <v>#N/A</v>
      </c>
      <c r="O3106" s="123" t="e">
        <f>VLOOKUP(E3106,'Billing Type Category'!A:C,3,0)*$L3106</f>
        <v>#N/A</v>
      </c>
      <c r="P3106" s="123" t="e">
        <f>VLOOKUP($J3106,'Material category'!B:F,5,FALSE)*O3106</f>
        <v>#N/A</v>
      </c>
      <c r="Q3106" s="123" t="e">
        <f t="shared" si="248"/>
        <v>#N/A</v>
      </c>
      <c r="R3106" s="6" t="e">
        <f>VLOOKUP(E3106,'Billing Type Category'!A:C,3,0)*M3106</f>
        <v>#N/A</v>
      </c>
      <c r="S3106" s="6" t="e">
        <f>VLOOKUP($J3106,'Material category'!B:F,4,FALSE)*O3106</f>
        <v>#N/A</v>
      </c>
      <c r="T3106" s="6" t="e">
        <f t="shared" si="249"/>
        <v>#N/A</v>
      </c>
      <c r="U3106" s="6" t="e">
        <f t="shared" si="250"/>
        <v>#N/A</v>
      </c>
      <c r="V3106" s="2" t="e">
        <f>VLOOKUP($J3106,'Material category'!B:D,3,0)</f>
        <v>#N/A</v>
      </c>
      <c r="W3106" s="2" t="e">
        <f>VLOOKUP(G3106,'Cust Category'!A:C,3,0)</f>
        <v>#N/A</v>
      </c>
      <c r="X3106" s="2" t="e">
        <f>VLOOKUP(G3106,'Cust Category'!A:C,2,0)</f>
        <v>#N/A</v>
      </c>
      <c r="Y3106" s="31" t="e">
        <f t="shared" si="251"/>
        <v>#N/A</v>
      </c>
      <c r="Z3106" t="e">
        <f t="shared" si="252"/>
        <v>#N/A</v>
      </c>
    </row>
    <row r="3107" spans="14:26" hidden="1">
      <c r="N3107" s="2" t="e">
        <f>VLOOKUP($J3107,'Material category'!B:D,2,0)</f>
        <v>#N/A</v>
      </c>
      <c r="O3107" s="123" t="e">
        <f>VLOOKUP(E3107,'Billing Type Category'!A:C,3,0)*$L3107</f>
        <v>#N/A</v>
      </c>
      <c r="P3107" s="123" t="e">
        <f>VLOOKUP($J3107,'Material category'!B:F,5,FALSE)*O3107</f>
        <v>#N/A</v>
      </c>
      <c r="Q3107" s="123" t="e">
        <f t="shared" si="248"/>
        <v>#N/A</v>
      </c>
      <c r="R3107" s="6" t="e">
        <f>VLOOKUP(E3107,'Billing Type Category'!A:C,3,0)*M3107</f>
        <v>#N/A</v>
      </c>
      <c r="S3107" s="6" t="e">
        <f>VLOOKUP($J3107,'Material category'!B:F,4,FALSE)*O3107</f>
        <v>#N/A</v>
      </c>
      <c r="T3107" s="6" t="e">
        <f t="shared" si="249"/>
        <v>#N/A</v>
      </c>
      <c r="U3107" s="6" t="e">
        <f t="shared" si="250"/>
        <v>#N/A</v>
      </c>
      <c r="V3107" s="2" t="e">
        <f>VLOOKUP($J3107,'Material category'!B:D,3,0)</f>
        <v>#N/A</v>
      </c>
      <c r="W3107" s="2" t="e">
        <f>VLOOKUP(G3107,'Cust Category'!A:C,3,0)</f>
        <v>#N/A</v>
      </c>
      <c r="X3107" s="2" t="e">
        <f>VLOOKUP(G3107,'Cust Category'!A:C,2,0)</f>
        <v>#N/A</v>
      </c>
      <c r="Y3107" s="31" t="e">
        <f t="shared" si="251"/>
        <v>#N/A</v>
      </c>
      <c r="Z3107" t="e">
        <f t="shared" si="252"/>
        <v>#N/A</v>
      </c>
    </row>
    <row r="3108" spans="14:26" hidden="1">
      <c r="N3108" s="2" t="e">
        <f>VLOOKUP($J3108,'Material category'!B:D,2,0)</f>
        <v>#N/A</v>
      </c>
      <c r="O3108" s="123" t="e">
        <f>VLOOKUP(E3108,'Billing Type Category'!A:C,3,0)*$L3108</f>
        <v>#N/A</v>
      </c>
      <c r="P3108" s="123" t="e">
        <f>VLOOKUP($J3108,'Material category'!B:F,5,FALSE)*O3108</f>
        <v>#N/A</v>
      </c>
      <c r="Q3108" s="123" t="e">
        <f t="shared" si="248"/>
        <v>#N/A</v>
      </c>
      <c r="R3108" s="6" t="e">
        <f>VLOOKUP(E3108,'Billing Type Category'!A:C,3,0)*M3108</f>
        <v>#N/A</v>
      </c>
      <c r="S3108" s="6" t="e">
        <f>VLOOKUP($J3108,'Material category'!B:F,4,FALSE)*O3108</f>
        <v>#N/A</v>
      </c>
      <c r="T3108" s="6" t="e">
        <f t="shared" si="249"/>
        <v>#N/A</v>
      </c>
      <c r="U3108" s="6" t="e">
        <f t="shared" si="250"/>
        <v>#N/A</v>
      </c>
      <c r="V3108" s="2" t="e">
        <f>VLOOKUP($J3108,'Material category'!B:D,3,0)</f>
        <v>#N/A</v>
      </c>
      <c r="W3108" s="2" t="e">
        <f>VLOOKUP(G3108,'Cust Category'!A:C,3,0)</f>
        <v>#N/A</v>
      </c>
      <c r="X3108" s="2" t="e">
        <f>VLOOKUP(G3108,'Cust Category'!A:C,2,0)</f>
        <v>#N/A</v>
      </c>
      <c r="Y3108" s="31" t="e">
        <f t="shared" si="251"/>
        <v>#N/A</v>
      </c>
      <c r="Z3108" t="e">
        <f t="shared" si="252"/>
        <v>#N/A</v>
      </c>
    </row>
    <row r="3109" spans="14:26" hidden="1">
      <c r="N3109" s="2" t="e">
        <f>VLOOKUP($J3109,'Material category'!B:D,2,0)</f>
        <v>#N/A</v>
      </c>
      <c r="O3109" s="123" t="e">
        <f>VLOOKUP(E3109,'Billing Type Category'!A:C,3,0)*$L3109</f>
        <v>#N/A</v>
      </c>
      <c r="P3109" s="123" t="e">
        <f>VLOOKUP($J3109,'Material category'!B:F,5,FALSE)*O3109</f>
        <v>#N/A</v>
      </c>
      <c r="Q3109" s="123" t="e">
        <f t="shared" si="248"/>
        <v>#N/A</v>
      </c>
      <c r="R3109" s="6" t="e">
        <f>VLOOKUP(E3109,'Billing Type Category'!A:C,3,0)*M3109</f>
        <v>#N/A</v>
      </c>
      <c r="S3109" s="6" t="e">
        <f>VLOOKUP($J3109,'Material category'!B:F,4,FALSE)*O3109</f>
        <v>#N/A</v>
      </c>
      <c r="T3109" s="6" t="e">
        <f t="shared" si="249"/>
        <v>#N/A</v>
      </c>
      <c r="U3109" s="6" t="e">
        <f t="shared" si="250"/>
        <v>#N/A</v>
      </c>
      <c r="V3109" s="2" t="e">
        <f>VLOOKUP($J3109,'Material category'!B:D,3,0)</f>
        <v>#N/A</v>
      </c>
      <c r="W3109" s="2" t="e">
        <f>VLOOKUP(G3109,'Cust Category'!A:C,3,0)</f>
        <v>#N/A</v>
      </c>
      <c r="X3109" s="2" t="e">
        <f>VLOOKUP(G3109,'Cust Category'!A:C,2,0)</f>
        <v>#N/A</v>
      </c>
      <c r="Y3109" s="31" t="e">
        <f t="shared" si="251"/>
        <v>#N/A</v>
      </c>
      <c r="Z3109" t="e">
        <f t="shared" si="252"/>
        <v>#N/A</v>
      </c>
    </row>
    <row r="3110" spans="14:26" hidden="1">
      <c r="N3110" s="2" t="e">
        <f>VLOOKUP($J3110,'Material category'!B:D,2,0)</f>
        <v>#N/A</v>
      </c>
      <c r="O3110" s="123" t="e">
        <f>VLOOKUP(E3110,'Billing Type Category'!A:C,3,0)*$L3110</f>
        <v>#N/A</v>
      </c>
      <c r="P3110" s="123" t="e">
        <f>VLOOKUP($J3110,'Material category'!B:F,5,FALSE)*O3110</f>
        <v>#N/A</v>
      </c>
      <c r="Q3110" s="123" t="e">
        <f t="shared" si="248"/>
        <v>#N/A</v>
      </c>
      <c r="R3110" s="6" t="e">
        <f>VLOOKUP(E3110,'Billing Type Category'!A:C,3,0)*M3110</f>
        <v>#N/A</v>
      </c>
      <c r="S3110" s="6" t="e">
        <f>VLOOKUP($J3110,'Material category'!B:F,4,FALSE)*O3110</f>
        <v>#N/A</v>
      </c>
      <c r="T3110" s="6" t="e">
        <f t="shared" si="249"/>
        <v>#N/A</v>
      </c>
      <c r="U3110" s="6" t="e">
        <f t="shared" si="250"/>
        <v>#N/A</v>
      </c>
      <c r="V3110" s="2" t="e">
        <f>VLOOKUP($J3110,'Material category'!B:D,3,0)</f>
        <v>#N/A</v>
      </c>
      <c r="W3110" s="2" t="e">
        <f>VLOOKUP(G3110,'Cust Category'!A:C,3,0)</f>
        <v>#N/A</v>
      </c>
      <c r="X3110" s="2" t="e">
        <f>VLOOKUP(G3110,'Cust Category'!A:C,2,0)</f>
        <v>#N/A</v>
      </c>
      <c r="Y3110" s="31" t="e">
        <f t="shared" si="251"/>
        <v>#N/A</v>
      </c>
      <c r="Z3110" t="e">
        <f t="shared" si="252"/>
        <v>#N/A</v>
      </c>
    </row>
    <row r="3111" spans="14:26" hidden="1">
      <c r="N3111" s="2" t="e">
        <f>VLOOKUP($J3111,'Material category'!B:D,2,0)</f>
        <v>#N/A</v>
      </c>
      <c r="O3111" s="123" t="e">
        <f>VLOOKUP(E3111,'Billing Type Category'!A:C,3,0)*$L3111</f>
        <v>#N/A</v>
      </c>
      <c r="P3111" s="123" t="e">
        <f>VLOOKUP($J3111,'Material category'!B:F,5,FALSE)*O3111</f>
        <v>#N/A</v>
      </c>
      <c r="Q3111" s="123" t="e">
        <f t="shared" si="248"/>
        <v>#N/A</v>
      </c>
      <c r="R3111" s="6" t="e">
        <f>VLOOKUP(E3111,'Billing Type Category'!A:C,3,0)*M3111</f>
        <v>#N/A</v>
      </c>
      <c r="S3111" s="6" t="e">
        <f>VLOOKUP($J3111,'Material category'!B:F,4,FALSE)*O3111</f>
        <v>#N/A</v>
      </c>
      <c r="T3111" s="6" t="e">
        <f t="shared" si="249"/>
        <v>#N/A</v>
      </c>
      <c r="U3111" s="6" t="e">
        <f t="shared" si="250"/>
        <v>#N/A</v>
      </c>
      <c r="V3111" s="2" t="e">
        <f>VLOOKUP($J3111,'Material category'!B:D,3,0)</f>
        <v>#N/A</v>
      </c>
      <c r="W3111" s="2" t="e">
        <f>VLOOKUP(G3111,'Cust Category'!A:C,3,0)</f>
        <v>#N/A</v>
      </c>
      <c r="X3111" s="2" t="e">
        <f>VLOOKUP(G3111,'Cust Category'!A:C,2,0)</f>
        <v>#N/A</v>
      </c>
      <c r="Y3111" s="31" t="e">
        <f t="shared" si="251"/>
        <v>#N/A</v>
      </c>
      <c r="Z3111" t="e">
        <f t="shared" si="252"/>
        <v>#N/A</v>
      </c>
    </row>
    <row r="3112" spans="14:26" hidden="1">
      <c r="N3112" s="2" t="e">
        <f>VLOOKUP($J3112,'Material category'!B:D,2,0)</f>
        <v>#N/A</v>
      </c>
      <c r="O3112" s="123" t="e">
        <f>VLOOKUP(E3112,'Billing Type Category'!A:C,3,0)*$L3112</f>
        <v>#N/A</v>
      </c>
      <c r="P3112" s="123" t="e">
        <f>VLOOKUP($J3112,'Material category'!B:F,5,FALSE)*O3112</f>
        <v>#N/A</v>
      </c>
      <c r="Q3112" s="123" t="e">
        <f t="shared" si="248"/>
        <v>#N/A</v>
      </c>
      <c r="R3112" s="6" t="e">
        <f>VLOOKUP(E3112,'Billing Type Category'!A:C,3,0)*M3112</f>
        <v>#N/A</v>
      </c>
      <c r="S3112" s="6" t="e">
        <f>VLOOKUP($J3112,'Material category'!B:F,4,FALSE)*O3112</f>
        <v>#N/A</v>
      </c>
      <c r="T3112" s="6" t="e">
        <f t="shared" si="249"/>
        <v>#N/A</v>
      </c>
      <c r="U3112" s="6" t="e">
        <f t="shared" si="250"/>
        <v>#N/A</v>
      </c>
      <c r="V3112" s="2" t="e">
        <f>VLOOKUP($J3112,'Material category'!B:D,3,0)</f>
        <v>#N/A</v>
      </c>
      <c r="W3112" s="2" t="e">
        <f>VLOOKUP(G3112,'Cust Category'!A:C,3,0)</f>
        <v>#N/A</v>
      </c>
      <c r="X3112" s="2" t="e">
        <f>VLOOKUP(G3112,'Cust Category'!A:C,2,0)</f>
        <v>#N/A</v>
      </c>
      <c r="Y3112" s="31" t="e">
        <f t="shared" si="251"/>
        <v>#N/A</v>
      </c>
      <c r="Z3112" t="e">
        <f t="shared" si="252"/>
        <v>#N/A</v>
      </c>
    </row>
    <row r="3113" spans="14:26" hidden="1">
      <c r="N3113" s="2" t="e">
        <f>VLOOKUP($J3113,'Material category'!B:D,2,0)</f>
        <v>#N/A</v>
      </c>
      <c r="O3113" s="123" t="e">
        <f>VLOOKUP(E3113,'Billing Type Category'!A:C,3,0)*$L3113</f>
        <v>#N/A</v>
      </c>
      <c r="P3113" s="123" t="e">
        <f>VLOOKUP($J3113,'Material category'!B:F,5,FALSE)*O3113</f>
        <v>#N/A</v>
      </c>
      <c r="Q3113" s="123" t="e">
        <f t="shared" si="248"/>
        <v>#N/A</v>
      </c>
      <c r="R3113" s="6" t="e">
        <f>VLOOKUP(E3113,'Billing Type Category'!A:C,3,0)*M3113</f>
        <v>#N/A</v>
      </c>
      <c r="S3113" s="6" t="e">
        <f>VLOOKUP($J3113,'Material category'!B:F,4,FALSE)*O3113</f>
        <v>#N/A</v>
      </c>
      <c r="T3113" s="6" t="e">
        <f t="shared" si="249"/>
        <v>#N/A</v>
      </c>
      <c r="U3113" s="6" t="e">
        <f t="shared" si="250"/>
        <v>#N/A</v>
      </c>
      <c r="V3113" s="2" t="e">
        <f>VLOOKUP($J3113,'Material category'!B:D,3,0)</f>
        <v>#N/A</v>
      </c>
      <c r="W3113" s="2" t="e">
        <f>VLOOKUP(G3113,'Cust Category'!A:C,3,0)</f>
        <v>#N/A</v>
      </c>
      <c r="X3113" s="2" t="e">
        <f>VLOOKUP(G3113,'Cust Category'!A:C,2,0)</f>
        <v>#N/A</v>
      </c>
      <c r="Y3113" s="31" t="e">
        <f t="shared" si="251"/>
        <v>#N/A</v>
      </c>
      <c r="Z3113" t="e">
        <f t="shared" si="252"/>
        <v>#N/A</v>
      </c>
    </row>
    <row r="3114" spans="14:26" hidden="1">
      <c r="N3114" s="2" t="e">
        <f>VLOOKUP($J3114,'Material category'!B:D,2,0)</f>
        <v>#N/A</v>
      </c>
      <c r="O3114" s="123" t="e">
        <f>VLOOKUP(E3114,'Billing Type Category'!A:C,3,0)*$L3114</f>
        <v>#N/A</v>
      </c>
      <c r="P3114" s="123" t="e">
        <f>VLOOKUP($J3114,'Material category'!B:F,5,FALSE)*O3114</f>
        <v>#N/A</v>
      </c>
      <c r="Q3114" s="123" t="e">
        <f t="shared" si="248"/>
        <v>#N/A</v>
      </c>
      <c r="R3114" s="6" t="e">
        <f>VLOOKUP(E3114,'Billing Type Category'!A:C,3,0)*M3114</f>
        <v>#N/A</v>
      </c>
      <c r="S3114" s="6" t="e">
        <f>VLOOKUP($J3114,'Material category'!B:F,4,FALSE)*O3114</f>
        <v>#N/A</v>
      </c>
      <c r="T3114" s="6" t="e">
        <f t="shared" si="249"/>
        <v>#N/A</v>
      </c>
      <c r="U3114" s="6" t="e">
        <f t="shared" si="250"/>
        <v>#N/A</v>
      </c>
      <c r="V3114" s="2" t="e">
        <f>VLOOKUP($J3114,'Material category'!B:D,3,0)</f>
        <v>#N/A</v>
      </c>
      <c r="W3114" s="2" t="e">
        <f>VLOOKUP(G3114,'Cust Category'!A:C,3,0)</f>
        <v>#N/A</v>
      </c>
      <c r="X3114" s="2" t="e">
        <f>VLOOKUP(G3114,'Cust Category'!A:C,2,0)</f>
        <v>#N/A</v>
      </c>
      <c r="Y3114" s="31" t="e">
        <f t="shared" si="251"/>
        <v>#N/A</v>
      </c>
      <c r="Z3114" t="e">
        <f t="shared" si="252"/>
        <v>#N/A</v>
      </c>
    </row>
    <row r="3115" spans="14:26" hidden="1">
      <c r="N3115" s="2" t="e">
        <f>VLOOKUP($J3115,'Material category'!B:D,2,0)</f>
        <v>#N/A</v>
      </c>
      <c r="O3115" s="123" t="e">
        <f>VLOOKUP(E3115,'Billing Type Category'!A:C,3,0)*$L3115</f>
        <v>#N/A</v>
      </c>
      <c r="P3115" s="123" t="e">
        <f>VLOOKUP($J3115,'Material category'!B:F,5,FALSE)*O3115</f>
        <v>#N/A</v>
      </c>
      <c r="Q3115" s="123" t="e">
        <f t="shared" si="248"/>
        <v>#N/A</v>
      </c>
      <c r="R3115" s="6" t="e">
        <f>VLOOKUP(E3115,'Billing Type Category'!A:C,3,0)*M3115</f>
        <v>#N/A</v>
      </c>
      <c r="S3115" s="6" t="e">
        <f>VLOOKUP($J3115,'Material category'!B:F,4,FALSE)*O3115</f>
        <v>#N/A</v>
      </c>
      <c r="T3115" s="6" t="e">
        <f t="shared" si="249"/>
        <v>#N/A</v>
      </c>
      <c r="U3115" s="6" t="e">
        <f t="shared" si="250"/>
        <v>#N/A</v>
      </c>
      <c r="V3115" s="2" t="e">
        <f>VLOOKUP($J3115,'Material category'!B:D,3,0)</f>
        <v>#N/A</v>
      </c>
      <c r="W3115" s="2" t="e">
        <f>VLOOKUP(G3115,'Cust Category'!A:C,3,0)</f>
        <v>#N/A</v>
      </c>
      <c r="X3115" s="2" t="e">
        <f>VLOOKUP(G3115,'Cust Category'!A:C,2,0)</f>
        <v>#N/A</v>
      </c>
      <c r="Y3115" s="31" t="e">
        <f t="shared" si="251"/>
        <v>#N/A</v>
      </c>
      <c r="Z3115" t="e">
        <f t="shared" si="252"/>
        <v>#N/A</v>
      </c>
    </row>
    <row r="3116" spans="14:26" hidden="1">
      <c r="N3116" s="2" t="e">
        <f>VLOOKUP($J3116,'Material category'!B:D,2,0)</f>
        <v>#N/A</v>
      </c>
      <c r="O3116" s="123" t="e">
        <f>VLOOKUP(E3116,'Billing Type Category'!A:C,3,0)*$L3116</f>
        <v>#N/A</v>
      </c>
      <c r="P3116" s="123" t="e">
        <f>VLOOKUP($J3116,'Material category'!B:F,5,FALSE)*O3116</f>
        <v>#N/A</v>
      </c>
      <c r="Q3116" s="123" t="e">
        <f t="shared" si="248"/>
        <v>#N/A</v>
      </c>
      <c r="R3116" s="6" t="e">
        <f>VLOOKUP(E3116,'Billing Type Category'!A:C,3,0)*M3116</f>
        <v>#N/A</v>
      </c>
      <c r="S3116" s="6" t="e">
        <f>VLOOKUP($J3116,'Material category'!B:F,4,FALSE)*O3116</f>
        <v>#N/A</v>
      </c>
      <c r="T3116" s="6" t="e">
        <f t="shared" si="249"/>
        <v>#N/A</v>
      </c>
      <c r="U3116" s="6" t="e">
        <f t="shared" si="250"/>
        <v>#N/A</v>
      </c>
      <c r="V3116" s="2" t="e">
        <f>VLOOKUP($J3116,'Material category'!B:D,3,0)</f>
        <v>#N/A</v>
      </c>
      <c r="W3116" s="2" t="e">
        <f>VLOOKUP(G3116,'Cust Category'!A:C,3,0)</f>
        <v>#N/A</v>
      </c>
      <c r="X3116" s="2" t="e">
        <f>VLOOKUP(G3116,'Cust Category'!A:C,2,0)</f>
        <v>#N/A</v>
      </c>
      <c r="Y3116" s="31" t="e">
        <f t="shared" si="251"/>
        <v>#N/A</v>
      </c>
      <c r="Z3116" t="e">
        <f t="shared" si="252"/>
        <v>#N/A</v>
      </c>
    </row>
    <row r="3117" spans="14:26" hidden="1">
      <c r="N3117" s="2" t="e">
        <f>VLOOKUP($J3117,'Material category'!B:D,2,0)</f>
        <v>#N/A</v>
      </c>
      <c r="O3117" s="123" t="e">
        <f>VLOOKUP(E3117,'Billing Type Category'!A:C,3,0)*$L3117</f>
        <v>#N/A</v>
      </c>
      <c r="P3117" s="123" t="e">
        <f>VLOOKUP($J3117,'Material category'!B:F,5,FALSE)*O3117</f>
        <v>#N/A</v>
      </c>
      <c r="Q3117" s="123" t="e">
        <f t="shared" si="248"/>
        <v>#N/A</v>
      </c>
      <c r="R3117" s="6" t="e">
        <f>VLOOKUP(E3117,'Billing Type Category'!A:C,3,0)*M3117</f>
        <v>#N/A</v>
      </c>
      <c r="S3117" s="6" t="e">
        <f>VLOOKUP($J3117,'Material category'!B:F,4,FALSE)*O3117</f>
        <v>#N/A</v>
      </c>
      <c r="T3117" s="6" t="e">
        <f t="shared" si="249"/>
        <v>#N/A</v>
      </c>
      <c r="U3117" s="6" t="e">
        <f t="shared" si="250"/>
        <v>#N/A</v>
      </c>
      <c r="V3117" s="2" t="e">
        <f>VLOOKUP($J3117,'Material category'!B:D,3,0)</f>
        <v>#N/A</v>
      </c>
      <c r="W3117" s="2" t="e">
        <f>VLOOKUP(G3117,'Cust Category'!A:C,3,0)</f>
        <v>#N/A</v>
      </c>
      <c r="X3117" s="2" t="e">
        <f>VLOOKUP(G3117,'Cust Category'!A:C,2,0)</f>
        <v>#N/A</v>
      </c>
      <c r="Y3117" s="31" t="e">
        <f t="shared" si="251"/>
        <v>#N/A</v>
      </c>
      <c r="Z3117" t="e">
        <f t="shared" si="252"/>
        <v>#N/A</v>
      </c>
    </row>
    <row r="3118" spans="14:26" hidden="1">
      <c r="N3118" s="2" t="e">
        <f>VLOOKUP($J3118,'Material category'!B:D,2,0)</f>
        <v>#N/A</v>
      </c>
      <c r="O3118" s="123" t="e">
        <f>VLOOKUP(E3118,'Billing Type Category'!A:C,3,0)*$L3118</f>
        <v>#N/A</v>
      </c>
      <c r="P3118" s="123" t="e">
        <f>VLOOKUP($J3118,'Material category'!B:F,5,FALSE)*O3118</f>
        <v>#N/A</v>
      </c>
      <c r="Q3118" s="123" t="e">
        <f t="shared" si="248"/>
        <v>#N/A</v>
      </c>
      <c r="R3118" s="6" t="e">
        <f>VLOOKUP(E3118,'Billing Type Category'!A:C,3,0)*M3118</f>
        <v>#N/A</v>
      </c>
      <c r="S3118" s="6" t="e">
        <f>VLOOKUP($J3118,'Material category'!B:F,4,FALSE)*O3118</f>
        <v>#N/A</v>
      </c>
      <c r="T3118" s="6" t="e">
        <f t="shared" si="249"/>
        <v>#N/A</v>
      </c>
      <c r="U3118" s="6" t="e">
        <f t="shared" si="250"/>
        <v>#N/A</v>
      </c>
      <c r="V3118" s="2" t="e">
        <f>VLOOKUP($J3118,'Material category'!B:D,3,0)</f>
        <v>#N/A</v>
      </c>
      <c r="W3118" s="2" t="e">
        <f>VLOOKUP(G3118,'Cust Category'!A:C,3,0)</f>
        <v>#N/A</v>
      </c>
      <c r="X3118" s="2" t="e">
        <f>VLOOKUP(G3118,'Cust Category'!A:C,2,0)</f>
        <v>#N/A</v>
      </c>
      <c r="Y3118" s="31" t="e">
        <f t="shared" si="251"/>
        <v>#N/A</v>
      </c>
      <c r="Z3118" t="e">
        <f t="shared" si="252"/>
        <v>#N/A</v>
      </c>
    </row>
    <row r="3119" spans="14:26" hidden="1">
      <c r="N3119" s="2" t="e">
        <f>VLOOKUP($J3119,'Material category'!B:D,2,0)</f>
        <v>#N/A</v>
      </c>
      <c r="O3119" s="123" t="e">
        <f>VLOOKUP(E3119,'Billing Type Category'!A:C,3,0)*$L3119</f>
        <v>#N/A</v>
      </c>
      <c r="P3119" s="123" t="e">
        <f>VLOOKUP($J3119,'Material category'!B:F,5,FALSE)*O3119</f>
        <v>#N/A</v>
      </c>
      <c r="Q3119" s="123" t="e">
        <f t="shared" si="248"/>
        <v>#N/A</v>
      </c>
      <c r="R3119" s="6" t="e">
        <f>VLOOKUP(E3119,'Billing Type Category'!A:C,3,0)*M3119</f>
        <v>#N/A</v>
      </c>
      <c r="S3119" s="6" t="e">
        <f>VLOOKUP($J3119,'Material category'!B:F,4,FALSE)*O3119</f>
        <v>#N/A</v>
      </c>
      <c r="T3119" s="6" t="e">
        <f t="shared" si="249"/>
        <v>#N/A</v>
      </c>
      <c r="U3119" s="6" t="e">
        <f t="shared" si="250"/>
        <v>#N/A</v>
      </c>
      <c r="V3119" s="2" t="e">
        <f>VLOOKUP($J3119,'Material category'!B:D,3,0)</f>
        <v>#N/A</v>
      </c>
      <c r="W3119" s="2" t="e">
        <f>VLOOKUP(G3119,'Cust Category'!A:C,3,0)</f>
        <v>#N/A</v>
      </c>
      <c r="X3119" s="2" t="e">
        <f>VLOOKUP(G3119,'Cust Category'!A:C,2,0)</f>
        <v>#N/A</v>
      </c>
      <c r="Y3119" s="31" t="e">
        <f t="shared" si="251"/>
        <v>#N/A</v>
      </c>
      <c r="Z3119" t="e">
        <f t="shared" si="252"/>
        <v>#N/A</v>
      </c>
    </row>
    <row r="3120" spans="14:26" hidden="1">
      <c r="N3120" s="2" t="e">
        <f>VLOOKUP($J3120,'Material category'!B:D,2,0)</f>
        <v>#N/A</v>
      </c>
      <c r="O3120" s="123" t="e">
        <f>VLOOKUP(E3120,'Billing Type Category'!A:C,3,0)*$L3120</f>
        <v>#N/A</v>
      </c>
      <c r="P3120" s="123" t="e">
        <f>VLOOKUP($J3120,'Material category'!B:F,5,FALSE)*O3120</f>
        <v>#N/A</v>
      </c>
      <c r="Q3120" s="123" t="e">
        <f t="shared" si="248"/>
        <v>#N/A</v>
      </c>
      <c r="R3120" s="6" t="e">
        <f>VLOOKUP(E3120,'Billing Type Category'!A:C,3,0)*M3120</f>
        <v>#N/A</v>
      </c>
      <c r="S3120" s="6" t="e">
        <f>VLOOKUP($J3120,'Material category'!B:F,4,FALSE)*O3120</f>
        <v>#N/A</v>
      </c>
      <c r="T3120" s="6" t="e">
        <f t="shared" si="249"/>
        <v>#N/A</v>
      </c>
      <c r="U3120" s="6" t="e">
        <f t="shared" si="250"/>
        <v>#N/A</v>
      </c>
      <c r="V3120" s="2" t="e">
        <f>VLOOKUP($J3120,'Material category'!B:D,3,0)</f>
        <v>#N/A</v>
      </c>
      <c r="W3120" s="2" t="e">
        <f>VLOOKUP(G3120,'Cust Category'!A:C,3,0)</f>
        <v>#N/A</v>
      </c>
      <c r="X3120" s="2" t="e">
        <f>VLOOKUP(G3120,'Cust Category'!A:C,2,0)</f>
        <v>#N/A</v>
      </c>
      <c r="Y3120" s="31" t="e">
        <f t="shared" si="251"/>
        <v>#N/A</v>
      </c>
      <c r="Z3120" t="e">
        <f t="shared" si="252"/>
        <v>#N/A</v>
      </c>
    </row>
    <row r="3121" spans="14:26" hidden="1">
      <c r="N3121" s="2" t="e">
        <f>VLOOKUP($J3121,'Material category'!B:D,2,0)</f>
        <v>#N/A</v>
      </c>
      <c r="O3121" s="123" t="e">
        <f>VLOOKUP(E3121,'Billing Type Category'!A:C,3,0)*$L3121</f>
        <v>#N/A</v>
      </c>
      <c r="P3121" s="123" t="e">
        <f>VLOOKUP($J3121,'Material category'!B:F,5,FALSE)*O3121</f>
        <v>#N/A</v>
      </c>
      <c r="Q3121" s="123" t="e">
        <f t="shared" si="248"/>
        <v>#N/A</v>
      </c>
      <c r="R3121" s="6" t="e">
        <f>VLOOKUP(E3121,'Billing Type Category'!A:C,3,0)*M3121</f>
        <v>#N/A</v>
      </c>
      <c r="S3121" s="6" t="e">
        <f>VLOOKUP($J3121,'Material category'!B:F,4,FALSE)*O3121</f>
        <v>#N/A</v>
      </c>
      <c r="T3121" s="6" t="e">
        <f t="shared" si="249"/>
        <v>#N/A</v>
      </c>
      <c r="U3121" s="6" t="e">
        <f t="shared" si="250"/>
        <v>#N/A</v>
      </c>
      <c r="V3121" s="2" t="e">
        <f>VLOOKUP($J3121,'Material category'!B:D,3,0)</f>
        <v>#N/A</v>
      </c>
      <c r="W3121" s="2" t="e">
        <f>VLOOKUP(G3121,'Cust Category'!A:C,3,0)</f>
        <v>#N/A</v>
      </c>
      <c r="X3121" s="2" t="e">
        <f>VLOOKUP(G3121,'Cust Category'!A:C,2,0)</f>
        <v>#N/A</v>
      </c>
      <c r="Y3121" s="31" t="e">
        <f t="shared" si="251"/>
        <v>#N/A</v>
      </c>
      <c r="Z3121" t="e">
        <f t="shared" si="252"/>
        <v>#N/A</v>
      </c>
    </row>
    <row r="3122" spans="14:26" hidden="1">
      <c r="N3122" s="2" t="e">
        <f>VLOOKUP($J3122,'Material category'!B:D,2,0)</f>
        <v>#N/A</v>
      </c>
      <c r="O3122" s="123" t="e">
        <f>VLOOKUP(E3122,'Billing Type Category'!A:C,3,0)*$L3122</f>
        <v>#N/A</v>
      </c>
      <c r="P3122" s="123" t="e">
        <f>VLOOKUP($J3122,'Material category'!B:F,5,FALSE)*O3122</f>
        <v>#N/A</v>
      </c>
      <c r="Q3122" s="123" t="e">
        <f t="shared" si="248"/>
        <v>#N/A</v>
      </c>
      <c r="R3122" s="6" t="e">
        <f>VLOOKUP(E3122,'Billing Type Category'!A:C,3,0)*M3122</f>
        <v>#N/A</v>
      </c>
      <c r="S3122" s="6" t="e">
        <f>VLOOKUP($J3122,'Material category'!B:F,4,FALSE)*O3122</f>
        <v>#N/A</v>
      </c>
      <c r="T3122" s="6" t="e">
        <f t="shared" si="249"/>
        <v>#N/A</v>
      </c>
      <c r="U3122" s="6" t="e">
        <f t="shared" si="250"/>
        <v>#N/A</v>
      </c>
      <c r="V3122" s="2" t="e">
        <f>VLOOKUP($J3122,'Material category'!B:D,3,0)</f>
        <v>#N/A</v>
      </c>
      <c r="W3122" s="2" t="e">
        <f>VLOOKUP(G3122,'Cust Category'!A:C,3,0)</f>
        <v>#N/A</v>
      </c>
      <c r="X3122" s="2" t="e">
        <f>VLOOKUP(G3122,'Cust Category'!A:C,2,0)</f>
        <v>#N/A</v>
      </c>
      <c r="Y3122" s="31" t="e">
        <f t="shared" si="251"/>
        <v>#N/A</v>
      </c>
      <c r="Z3122" t="e">
        <f t="shared" si="252"/>
        <v>#N/A</v>
      </c>
    </row>
    <row r="3123" spans="14:26" hidden="1">
      <c r="N3123" s="2" t="e">
        <f>VLOOKUP($J3123,'Material category'!B:D,2,0)</f>
        <v>#N/A</v>
      </c>
      <c r="O3123" s="123" t="e">
        <f>VLOOKUP(E3123,'Billing Type Category'!A:C,3,0)*$L3123</f>
        <v>#N/A</v>
      </c>
      <c r="P3123" s="123" t="e">
        <f>VLOOKUP($J3123,'Material category'!B:F,5,FALSE)*O3123</f>
        <v>#N/A</v>
      </c>
      <c r="Q3123" s="123" t="e">
        <f t="shared" si="248"/>
        <v>#N/A</v>
      </c>
      <c r="R3123" s="6" t="e">
        <f>VLOOKUP(E3123,'Billing Type Category'!A:C,3,0)*M3123</f>
        <v>#N/A</v>
      </c>
      <c r="S3123" s="6" t="e">
        <f>VLOOKUP($J3123,'Material category'!B:F,4,FALSE)*O3123</f>
        <v>#N/A</v>
      </c>
      <c r="T3123" s="6" t="e">
        <f t="shared" si="249"/>
        <v>#N/A</v>
      </c>
      <c r="U3123" s="6" t="e">
        <f t="shared" si="250"/>
        <v>#N/A</v>
      </c>
      <c r="V3123" s="2" t="e">
        <f>VLOOKUP($J3123,'Material category'!B:D,3,0)</f>
        <v>#N/A</v>
      </c>
      <c r="W3123" s="2" t="e">
        <f>VLOOKUP(G3123,'Cust Category'!A:C,3,0)</f>
        <v>#N/A</v>
      </c>
      <c r="X3123" s="2" t="e">
        <f>VLOOKUP(G3123,'Cust Category'!A:C,2,0)</f>
        <v>#N/A</v>
      </c>
      <c r="Y3123" s="31" t="e">
        <f t="shared" si="251"/>
        <v>#N/A</v>
      </c>
      <c r="Z3123" t="e">
        <f t="shared" si="252"/>
        <v>#N/A</v>
      </c>
    </row>
    <row r="3124" spans="14:26" hidden="1">
      <c r="N3124" s="2" t="e">
        <f>VLOOKUP($J3124,'Material category'!B:D,2,0)</f>
        <v>#N/A</v>
      </c>
      <c r="O3124" s="123" t="e">
        <f>VLOOKUP(E3124,'Billing Type Category'!A:C,3,0)*$L3124</f>
        <v>#N/A</v>
      </c>
      <c r="P3124" s="123" t="e">
        <f>VLOOKUP($J3124,'Material category'!B:F,5,FALSE)*O3124</f>
        <v>#N/A</v>
      </c>
      <c r="Q3124" s="123" t="e">
        <f t="shared" si="248"/>
        <v>#N/A</v>
      </c>
      <c r="R3124" s="6" t="e">
        <f>VLOOKUP(E3124,'Billing Type Category'!A:C,3,0)*M3124</f>
        <v>#N/A</v>
      </c>
      <c r="S3124" s="6" t="e">
        <f>VLOOKUP($J3124,'Material category'!B:F,4,FALSE)*O3124</f>
        <v>#N/A</v>
      </c>
      <c r="T3124" s="6" t="e">
        <f t="shared" si="249"/>
        <v>#N/A</v>
      </c>
      <c r="U3124" s="6" t="e">
        <f t="shared" si="250"/>
        <v>#N/A</v>
      </c>
      <c r="V3124" s="2" t="e">
        <f>VLOOKUP($J3124,'Material category'!B:D,3,0)</f>
        <v>#N/A</v>
      </c>
      <c r="W3124" s="2" t="e">
        <f>VLOOKUP(G3124,'Cust Category'!A:C,3,0)</f>
        <v>#N/A</v>
      </c>
      <c r="X3124" s="2" t="e">
        <f>VLOOKUP(G3124,'Cust Category'!A:C,2,0)</f>
        <v>#N/A</v>
      </c>
      <c r="Y3124" s="31" t="e">
        <f t="shared" si="251"/>
        <v>#N/A</v>
      </c>
      <c r="Z3124" t="e">
        <f t="shared" si="252"/>
        <v>#N/A</v>
      </c>
    </row>
    <row r="3125" spans="14:26" hidden="1">
      <c r="N3125" s="2" t="e">
        <f>VLOOKUP($J3125,'Material category'!B:D,2,0)</f>
        <v>#N/A</v>
      </c>
      <c r="O3125" s="123" t="e">
        <f>VLOOKUP(E3125,'Billing Type Category'!A:C,3,0)*$L3125</f>
        <v>#N/A</v>
      </c>
      <c r="P3125" s="123" t="e">
        <f>VLOOKUP($J3125,'Material category'!B:F,5,FALSE)*O3125</f>
        <v>#N/A</v>
      </c>
      <c r="Q3125" s="123" t="e">
        <f t="shared" si="248"/>
        <v>#N/A</v>
      </c>
      <c r="R3125" s="6" t="e">
        <f>VLOOKUP(E3125,'Billing Type Category'!A:C,3,0)*M3125</f>
        <v>#N/A</v>
      </c>
      <c r="S3125" s="6" t="e">
        <f>VLOOKUP($J3125,'Material category'!B:F,4,FALSE)*O3125</f>
        <v>#N/A</v>
      </c>
      <c r="T3125" s="6" t="e">
        <f t="shared" si="249"/>
        <v>#N/A</v>
      </c>
      <c r="U3125" s="6" t="e">
        <f t="shared" si="250"/>
        <v>#N/A</v>
      </c>
      <c r="V3125" s="2" t="e">
        <f>VLOOKUP($J3125,'Material category'!B:D,3,0)</f>
        <v>#N/A</v>
      </c>
      <c r="W3125" s="2" t="e">
        <f>VLOOKUP(G3125,'Cust Category'!A:C,3,0)</f>
        <v>#N/A</v>
      </c>
      <c r="X3125" s="2" t="e">
        <f>VLOOKUP(G3125,'Cust Category'!A:C,2,0)</f>
        <v>#N/A</v>
      </c>
      <c r="Y3125" s="31" t="e">
        <f t="shared" si="251"/>
        <v>#N/A</v>
      </c>
      <c r="Z3125" t="e">
        <f t="shared" si="252"/>
        <v>#N/A</v>
      </c>
    </row>
    <row r="3126" spans="14:26" hidden="1">
      <c r="N3126" s="2" t="e">
        <f>VLOOKUP($J3126,'Material category'!B:D,2,0)</f>
        <v>#N/A</v>
      </c>
      <c r="O3126" s="123" t="e">
        <f>VLOOKUP(E3126,'Billing Type Category'!A:C,3,0)*$L3126</f>
        <v>#N/A</v>
      </c>
      <c r="P3126" s="123" t="e">
        <f>VLOOKUP($J3126,'Material category'!B:F,5,FALSE)*O3126</f>
        <v>#N/A</v>
      </c>
      <c r="Q3126" s="123" t="e">
        <f t="shared" si="248"/>
        <v>#N/A</v>
      </c>
      <c r="R3126" s="6" t="e">
        <f>VLOOKUP(E3126,'Billing Type Category'!A:C,3,0)*M3126</f>
        <v>#N/A</v>
      </c>
      <c r="S3126" s="6" t="e">
        <f>VLOOKUP($J3126,'Material category'!B:F,4,FALSE)*O3126</f>
        <v>#N/A</v>
      </c>
      <c r="T3126" s="6" t="e">
        <f t="shared" si="249"/>
        <v>#N/A</v>
      </c>
      <c r="U3126" s="6" t="e">
        <f t="shared" si="250"/>
        <v>#N/A</v>
      </c>
      <c r="V3126" s="2" t="e">
        <f>VLOOKUP($J3126,'Material category'!B:D,3,0)</f>
        <v>#N/A</v>
      </c>
      <c r="W3126" s="2" t="e">
        <f>VLOOKUP(G3126,'Cust Category'!A:C,3,0)</f>
        <v>#N/A</v>
      </c>
      <c r="X3126" s="2" t="e">
        <f>VLOOKUP(G3126,'Cust Category'!A:C,2,0)</f>
        <v>#N/A</v>
      </c>
      <c r="Y3126" s="31" t="e">
        <f t="shared" si="251"/>
        <v>#N/A</v>
      </c>
      <c r="Z3126" t="e">
        <f t="shared" si="252"/>
        <v>#N/A</v>
      </c>
    </row>
    <row r="3127" spans="14:26" hidden="1">
      <c r="N3127" s="2" t="e">
        <f>VLOOKUP($J3127,'Material category'!B:D,2,0)</f>
        <v>#N/A</v>
      </c>
      <c r="O3127" s="123" t="e">
        <f>VLOOKUP(E3127,'Billing Type Category'!A:C,3,0)*$L3127</f>
        <v>#N/A</v>
      </c>
      <c r="P3127" s="123" t="e">
        <f>VLOOKUP($J3127,'Material category'!B:F,5,FALSE)*O3127</f>
        <v>#N/A</v>
      </c>
      <c r="Q3127" s="123" t="e">
        <f t="shared" si="248"/>
        <v>#N/A</v>
      </c>
      <c r="R3127" s="6" t="e">
        <f>VLOOKUP(E3127,'Billing Type Category'!A:C,3,0)*M3127</f>
        <v>#N/A</v>
      </c>
      <c r="S3127" s="6" t="e">
        <f>VLOOKUP($J3127,'Material category'!B:F,4,FALSE)*O3127</f>
        <v>#N/A</v>
      </c>
      <c r="T3127" s="6" t="e">
        <f t="shared" si="249"/>
        <v>#N/A</v>
      </c>
      <c r="U3127" s="6" t="e">
        <f t="shared" si="250"/>
        <v>#N/A</v>
      </c>
      <c r="V3127" s="2" t="e">
        <f>VLOOKUP($J3127,'Material category'!B:D,3,0)</f>
        <v>#N/A</v>
      </c>
      <c r="W3127" s="2" t="e">
        <f>VLOOKUP(G3127,'Cust Category'!A:C,3,0)</f>
        <v>#N/A</v>
      </c>
      <c r="X3127" s="2" t="e">
        <f>VLOOKUP(G3127,'Cust Category'!A:C,2,0)</f>
        <v>#N/A</v>
      </c>
      <c r="Y3127" s="31" t="e">
        <f t="shared" si="251"/>
        <v>#N/A</v>
      </c>
      <c r="Z3127" t="e">
        <f t="shared" si="252"/>
        <v>#N/A</v>
      </c>
    </row>
    <row r="3128" spans="14:26" hidden="1">
      <c r="N3128" s="2" t="e">
        <f>VLOOKUP($J3128,'Material category'!B:D,2,0)</f>
        <v>#N/A</v>
      </c>
      <c r="O3128" s="123" t="e">
        <f>VLOOKUP(E3128,'Billing Type Category'!A:C,3,0)*$L3128</f>
        <v>#N/A</v>
      </c>
      <c r="P3128" s="123" t="e">
        <f>VLOOKUP($J3128,'Material category'!B:F,5,FALSE)*O3128</f>
        <v>#N/A</v>
      </c>
      <c r="Q3128" s="123" t="e">
        <f t="shared" si="248"/>
        <v>#N/A</v>
      </c>
      <c r="R3128" s="6" t="e">
        <f>VLOOKUP(E3128,'Billing Type Category'!A:C,3,0)*M3128</f>
        <v>#N/A</v>
      </c>
      <c r="S3128" s="6" t="e">
        <f>VLOOKUP($J3128,'Material category'!B:F,4,FALSE)*O3128</f>
        <v>#N/A</v>
      </c>
      <c r="T3128" s="6" t="e">
        <f t="shared" si="249"/>
        <v>#N/A</v>
      </c>
      <c r="U3128" s="6" t="e">
        <f t="shared" si="250"/>
        <v>#N/A</v>
      </c>
      <c r="V3128" s="2" t="e">
        <f>VLOOKUP($J3128,'Material category'!B:D,3,0)</f>
        <v>#N/A</v>
      </c>
      <c r="W3128" s="2" t="e">
        <f>VLOOKUP(G3128,'Cust Category'!A:C,3,0)</f>
        <v>#N/A</v>
      </c>
      <c r="X3128" s="2" t="e">
        <f>VLOOKUP(G3128,'Cust Category'!A:C,2,0)</f>
        <v>#N/A</v>
      </c>
      <c r="Y3128" s="31" t="e">
        <f t="shared" si="251"/>
        <v>#N/A</v>
      </c>
      <c r="Z3128" t="e">
        <f t="shared" si="252"/>
        <v>#N/A</v>
      </c>
    </row>
    <row r="3129" spans="14:26" hidden="1">
      <c r="N3129" s="2" t="e">
        <f>VLOOKUP($J3129,'Material category'!B:D,2,0)</f>
        <v>#N/A</v>
      </c>
      <c r="O3129" s="123" t="e">
        <f>VLOOKUP(E3129,'Billing Type Category'!A:C,3,0)*$L3129</f>
        <v>#N/A</v>
      </c>
      <c r="P3129" s="123" t="e">
        <f>VLOOKUP($J3129,'Material category'!B:F,5,FALSE)*O3129</f>
        <v>#N/A</v>
      </c>
      <c r="Q3129" s="123" t="e">
        <f t="shared" si="248"/>
        <v>#N/A</v>
      </c>
      <c r="R3129" s="6" t="e">
        <f>VLOOKUP(E3129,'Billing Type Category'!A:C,3,0)*M3129</f>
        <v>#N/A</v>
      </c>
      <c r="S3129" s="6" t="e">
        <f>VLOOKUP($J3129,'Material category'!B:F,4,FALSE)*O3129</f>
        <v>#N/A</v>
      </c>
      <c r="T3129" s="6" t="e">
        <f t="shared" si="249"/>
        <v>#N/A</v>
      </c>
      <c r="U3129" s="6" t="e">
        <f t="shared" si="250"/>
        <v>#N/A</v>
      </c>
      <c r="V3129" s="2" t="e">
        <f>VLOOKUP($J3129,'Material category'!B:D,3,0)</f>
        <v>#N/A</v>
      </c>
      <c r="W3129" s="2" t="e">
        <f>VLOOKUP(G3129,'Cust Category'!A:C,3,0)</f>
        <v>#N/A</v>
      </c>
      <c r="X3129" s="2" t="e">
        <f>VLOOKUP(G3129,'Cust Category'!A:C,2,0)</f>
        <v>#N/A</v>
      </c>
      <c r="Y3129" s="31" t="e">
        <f t="shared" si="251"/>
        <v>#N/A</v>
      </c>
      <c r="Z3129" t="e">
        <f t="shared" si="252"/>
        <v>#N/A</v>
      </c>
    </row>
    <row r="3130" spans="14:26" hidden="1">
      <c r="N3130" s="2" t="e">
        <f>VLOOKUP($J3130,'Material category'!B:D,2,0)</f>
        <v>#N/A</v>
      </c>
      <c r="O3130" s="123" t="e">
        <f>VLOOKUP(E3130,'Billing Type Category'!A:C,3,0)*$L3130</f>
        <v>#N/A</v>
      </c>
      <c r="P3130" s="123" t="e">
        <f>VLOOKUP($J3130,'Material category'!B:F,5,FALSE)*O3130</f>
        <v>#N/A</v>
      </c>
      <c r="Q3130" s="123" t="e">
        <f t="shared" si="248"/>
        <v>#N/A</v>
      </c>
      <c r="R3130" s="6" t="e">
        <f>VLOOKUP(E3130,'Billing Type Category'!A:C,3,0)*M3130</f>
        <v>#N/A</v>
      </c>
      <c r="S3130" s="6" t="e">
        <f>VLOOKUP($J3130,'Material category'!B:F,4,FALSE)*O3130</f>
        <v>#N/A</v>
      </c>
      <c r="T3130" s="6" t="e">
        <f t="shared" si="249"/>
        <v>#N/A</v>
      </c>
      <c r="U3130" s="6" t="e">
        <f t="shared" si="250"/>
        <v>#N/A</v>
      </c>
      <c r="V3130" s="2" t="e">
        <f>VLOOKUP($J3130,'Material category'!B:D,3,0)</f>
        <v>#N/A</v>
      </c>
      <c r="W3130" s="2" t="e">
        <f>VLOOKUP(G3130,'Cust Category'!A:C,3,0)</f>
        <v>#N/A</v>
      </c>
      <c r="X3130" s="2" t="e">
        <f>VLOOKUP(G3130,'Cust Category'!A:C,2,0)</f>
        <v>#N/A</v>
      </c>
      <c r="Y3130" s="31" t="e">
        <f t="shared" si="251"/>
        <v>#N/A</v>
      </c>
      <c r="Z3130" t="e">
        <f t="shared" si="252"/>
        <v>#N/A</v>
      </c>
    </row>
    <row r="3131" spans="14:26" hidden="1">
      <c r="N3131" s="2" t="e">
        <f>VLOOKUP($J3131,'Material category'!B:D,2,0)</f>
        <v>#N/A</v>
      </c>
      <c r="O3131" s="123" t="e">
        <f>VLOOKUP(E3131,'Billing Type Category'!A:C,3,0)*$L3131</f>
        <v>#N/A</v>
      </c>
      <c r="P3131" s="123" t="e">
        <f>VLOOKUP($J3131,'Material category'!B:F,5,FALSE)*O3131</f>
        <v>#N/A</v>
      </c>
      <c r="Q3131" s="123" t="e">
        <f t="shared" si="248"/>
        <v>#N/A</v>
      </c>
      <c r="R3131" s="6" t="e">
        <f>VLOOKUP(E3131,'Billing Type Category'!A:C,3,0)*M3131</f>
        <v>#N/A</v>
      </c>
      <c r="S3131" s="6" t="e">
        <f>VLOOKUP($J3131,'Material category'!B:F,4,FALSE)*O3131</f>
        <v>#N/A</v>
      </c>
      <c r="T3131" s="6" t="e">
        <f t="shared" si="249"/>
        <v>#N/A</v>
      </c>
      <c r="U3131" s="6" t="e">
        <f t="shared" si="250"/>
        <v>#N/A</v>
      </c>
      <c r="V3131" s="2" t="e">
        <f>VLOOKUP($J3131,'Material category'!B:D,3,0)</f>
        <v>#N/A</v>
      </c>
      <c r="W3131" s="2" t="e">
        <f>VLOOKUP(G3131,'Cust Category'!A:C,3,0)</f>
        <v>#N/A</v>
      </c>
      <c r="X3131" s="2" t="e">
        <f>VLOOKUP(G3131,'Cust Category'!A:C,2,0)</f>
        <v>#N/A</v>
      </c>
      <c r="Y3131" s="31" t="e">
        <f t="shared" si="251"/>
        <v>#N/A</v>
      </c>
      <c r="Z3131" t="e">
        <f t="shared" si="252"/>
        <v>#N/A</v>
      </c>
    </row>
    <row r="3132" spans="14:26" hidden="1">
      <c r="N3132" s="2" t="e">
        <f>VLOOKUP($J3132,'Material category'!B:D,2,0)</f>
        <v>#N/A</v>
      </c>
      <c r="O3132" s="123" t="e">
        <f>VLOOKUP(E3132,'Billing Type Category'!A:C,3,0)*$L3132</f>
        <v>#N/A</v>
      </c>
      <c r="P3132" s="123" t="e">
        <f>VLOOKUP($J3132,'Material category'!B:F,5,FALSE)*O3132</f>
        <v>#N/A</v>
      </c>
      <c r="Q3132" s="123" t="e">
        <f t="shared" si="248"/>
        <v>#N/A</v>
      </c>
      <c r="R3132" s="6" t="e">
        <f>VLOOKUP(E3132,'Billing Type Category'!A:C,3,0)*M3132</f>
        <v>#N/A</v>
      </c>
      <c r="S3132" s="6" t="e">
        <f>VLOOKUP($J3132,'Material category'!B:F,4,FALSE)*O3132</f>
        <v>#N/A</v>
      </c>
      <c r="T3132" s="6" t="e">
        <f t="shared" si="249"/>
        <v>#N/A</v>
      </c>
      <c r="U3132" s="6" t="e">
        <f t="shared" si="250"/>
        <v>#N/A</v>
      </c>
      <c r="V3132" s="2" t="e">
        <f>VLOOKUP($J3132,'Material category'!B:D,3,0)</f>
        <v>#N/A</v>
      </c>
      <c r="W3132" s="2" t="e">
        <f>VLOOKUP(G3132,'Cust Category'!A:C,3,0)</f>
        <v>#N/A</v>
      </c>
      <c r="X3132" s="2" t="e">
        <f>VLOOKUP(G3132,'Cust Category'!A:C,2,0)</f>
        <v>#N/A</v>
      </c>
      <c r="Y3132" s="31" t="e">
        <f t="shared" si="251"/>
        <v>#N/A</v>
      </c>
      <c r="Z3132" t="e">
        <f t="shared" si="252"/>
        <v>#N/A</v>
      </c>
    </row>
    <row r="3133" spans="14:26" hidden="1">
      <c r="N3133" s="2" t="e">
        <f>VLOOKUP($J3133,'Material category'!B:D,2,0)</f>
        <v>#N/A</v>
      </c>
      <c r="O3133" s="123" t="e">
        <f>VLOOKUP(E3133,'Billing Type Category'!A:C,3,0)*$L3133</f>
        <v>#N/A</v>
      </c>
      <c r="P3133" s="123" t="e">
        <f>VLOOKUP($J3133,'Material category'!B:F,5,FALSE)*O3133</f>
        <v>#N/A</v>
      </c>
      <c r="Q3133" s="123" t="e">
        <f t="shared" si="248"/>
        <v>#N/A</v>
      </c>
      <c r="R3133" s="6" t="e">
        <f>VLOOKUP(E3133,'Billing Type Category'!A:C,3,0)*M3133</f>
        <v>#N/A</v>
      </c>
      <c r="S3133" s="6" t="e">
        <f>VLOOKUP($J3133,'Material category'!B:F,4,FALSE)*O3133</f>
        <v>#N/A</v>
      </c>
      <c r="T3133" s="6" t="e">
        <f t="shared" si="249"/>
        <v>#N/A</v>
      </c>
      <c r="U3133" s="6" t="e">
        <f t="shared" si="250"/>
        <v>#N/A</v>
      </c>
      <c r="V3133" s="2" t="e">
        <f>VLOOKUP($J3133,'Material category'!B:D,3,0)</f>
        <v>#N/A</v>
      </c>
      <c r="W3133" s="2" t="e">
        <f>VLOOKUP(G3133,'Cust Category'!A:C,3,0)</f>
        <v>#N/A</v>
      </c>
      <c r="X3133" s="2" t="e">
        <f>VLOOKUP(G3133,'Cust Category'!A:C,2,0)</f>
        <v>#N/A</v>
      </c>
      <c r="Y3133" s="31" t="e">
        <f t="shared" si="251"/>
        <v>#N/A</v>
      </c>
      <c r="Z3133" t="e">
        <f t="shared" si="252"/>
        <v>#N/A</v>
      </c>
    </row>
    <row r="3134" spans="14:26" hidden="1">
      <c r="N3134" s="2" t="e">
        <f>VLOOKUP($J3134,'Material category'!B:D,2,0)</f>
        <v>#N/A</v>
      </c>
      <c r="O3134" s="123" t="e">
        <f>VLOOKUP(E3134,'Billing Type Category'!A:C,3,0)*$L3134</f>
        <v>#N/A</v>
      </c>
      <c r="P3134" s="123" t="e">
        <f>VLOOKUP($J3134,'Material category'!B:F,5,FALSE)*O3134</f>
        <v>#N/A</v>
      </c>
      <c r="Q3134" s="123" t="e">
        <f t="shared" si="248"/>
        <v>#N/A</v>
      </c>
      <c r="R3134" s="6" t="e">
        <f>VLOOKUP(E3134,'Billing Type Category'!A:C,3,0)*M3134</f>
        <v>#N/A</v>
      </c>
      <c r="S3134" s="6" t="e">
        <f>VLOOKUP($J3134,'Material category'!B:F,4,FALSE)*O3134</f>
        <v>#N/A</v>
      </c>
      <c r="T3134" s="6" t="e">
        <f t="shared" si="249"/>
        <v>#N/A</v>
      </c>
      <c r="U3134" s="6" t="e">
        <f t="shared" si="250"/>
        <v>#N/A</v>
      </c>
      <c r="V3134" s="2" t="e">
        <f>VLOOKUP($J3134,'Material category'!B:D,3,0)</f>
        <v>#N/A</v>
      </c>
      <c r="W3134" s="2" t="e">
        <f>VLOOKUP(G3134,'Cust Category'!A:C,3,0)</f>
        <v>#N/A</v>
      </c>
      <c r="X3134" s="2" t="e">
        <f>VLOOKUP(G3134,'Cust Category'!A:C,2,0)</f>
        <v>#N/A</v>
      </c>
      <c r="Y3134" s="31" t="e">
        <f t="shared" si="251"/>
        <v>#N/A</v>
      </c>
      <c r="Z3134" t="e">
        <f t="shared" si="252"/>
        <v>#N/A</v>
      </c>
    </row>
    <row r="3135" spans="14:26" hidden="1">
      <c r="N3135" s="2" t="e">
        <f>VLOOKUP($J3135,'Material category'!B:D,2,0)</f>
        <v>#N/A</v>
      </c>
      <c r="O3135" s="123" t="e">
        <f>VLOOKUP(E3135,'Billing Type Category'!A:C,3,0)*$L3135</f>
        <v>#N/A</v>
      </c>
      <c r="P3135" s="123" t="e">
        <f>VLOOKUP($J3135,'Material category'!B:F,5,FALSE)*O3135</f>
        <v>#N/A</v>
      </c>
      <c r="Q3135" s="123" t="e">
        <f t="shared" si="248"/>
        <v>#N/A</v>
      </c>
      <c r="R3135" s="6" t="e">
        <f>VLOOKUP(E3135,'Billing Type Category'!A:C,3,0)*M3135</f>
        <v>#N/A</v>
      </c>
      <c r="S3135" s="6" t="e">
        <f>VLOOKUP($J3135,'Material category'!B:F,4,FALSE)*O3135</f>
        <v>#N/A</v>
      </c>
      <c r="T3135" s="6" t="e">
        <f t="shared" si="249"/>
        <v>#N/A</v>
      </c>
      <c r="U3135" s="6" t="e">
        <f t="shared" si="250"/>
        <v>#N/A</v>
      </c>
      <c r="V3135" s="2" t="e">
        <f>VLOOKUP($J3135,'Material category'!B:D,3,0)</f>
        <v>#N/A</v>
      </c>
      <c r="W3135" s="2" t="e">
        <f>VLOOKUP(G3135,'Cust Category'!A:C,3,0)</f>
        <v>#N/A</v>
      </c>
      <c r="X3135" s="2" t="e">
        <f>VLOOKUP(G3135,'Cust Category'!A:C,2,0)</f>
        <v>#N/A</v>
      </c>
      <c r="Y3135" s="31" t="e">
        <f t="shared" si="251"/>
        <v>#N/A</v>
      </c>
      <c r="Z3135" t="e">
        <f t="shared" si="252"/>
        <v>#N/A</v>
      </c>
    </row>
    <row r="3136" spans="14:26" hidden="1">
      <c r="N3136" s="2" t="e">
        <f>VLOOKUP($J3136,'Material category'!B:D,2,0)</f>
        <v>#N/A</v>
      </c>
      <c r="O3136" s="123" t="e">
        <f>VLOOKUP(E3136,'Billing Type Category'!A:C,3,0)*$L3136</f>
        <v>#N/A</v>
      </c>
      <c r="P3136" s="123" t="e">
        <f>VLOOKUP($J3136,'Material category'!B:F,5,FALSE)*O3136</f>
        <v>#N/A</v>
      </c>
      <c r="Q3136" s="123" t="e">
        <f t="shared" si="248"/>
        <v>#N/A</v>
      </c>
      <c r="R3136" s="6" t="e">
        <f>VLOOKUP(E3136,'Billing Type Category'!A:C,3,0)*M3136</f>
        <v>#N/A</v>
      </c>
      <c r="S3136" s="6" t="e">
        <f>VLOOKUP($J3136,'Material category'!B:F,4,FALSE)*O3136</f>
        <v>#N/A</v>
      </c>
      <c r="T3136" s="6" t="e">
        <f t="shared" si="249"/>
        <v>#N/A</v>
      </c>
      <c r="U3136" s="6" t="e">
        <f t="shared" si="250"/>
        <v>#N/A</v>
      </c>
      <c r="V3136" s="2" t="e">
        <f>VLOOKUP($J3136,'Material category'!B:D,3,0)</f>
        <v>#N/A</v>
      </c>
      <c r="W3136" s="2" t="e">
        <f>VLOOKUP(G3136,'Cust Category'!A:C,3,0)</f>
        <v>#N/A</v>
      </c>
      <c r="X3136" s="2" t="e">
        <f>VLOOKUP(G3136,'Cust Category'!A:C,2,0)</f>
        <v>#N/A</v>
      </c>
      <c r="Y3136" s="31" t="e">
        <f t="shared" si="251"/>
        <v>#N/A</v>
      </c>
      <c r="Z3136" t="e">
        <f t="shared" si="252"/>
        <v>#N/A</v>
      </c>
    </row>
    <row r="3137" spans="14:26" hidden="1">
      <c r="N3137" s="2" t="e">
        <f>VLOOKUP($J3137,'Material category'!B:D,2,0)</f>
        <v>#N/A</v>
      </c>
      <c r="O3137" s="123" t="e">
        <f>VLOOKUP(E3137,'Billing Type Category'!A:C,3,0)*$L3137</f>
        <v>#N/A</v>
      </c>
      <c r="P3137" s="123" t="e">
        <f>VLOOKUP($J3137,'Material category'!B:F,5,FALSE)*O3137</f>
        <v>#N/A</v>
      </c>
      <c r="Q3137" s="123" t="e">
        <f t="shared" si="248"/>
        <v>#N/A</v>
      </c>
      <c r="R3137" s="6" t="e">
        <f>VLOOKUP(E3137,'Billing Type Category'!A:C,3,0)*M3137</f>
        <v>#N/A</v>
      </c>
      <c r="S3137" s="6" t="e">
        <f>VLOOKUP($J3137,'Material category'!B:F,4,FALSE)*O3137</f>
        <v>#N/A</v>
      </c>
      <c r="T3137" s="6" t="e">
        <f t="shared" si="249"/>
        <v>#N/A</v>
      </c>
      <c r="U3137" s="6" t="e">
        <f t="shared" si="250"/>
        <v>#N/A</v>
      </c>
      <c r="V3137" s="2" t="e">
        <f>VLOOKUP($J3137,'Material category'!B:D,3,0)</f>
        <v>#N/A</v>
      </c>
      <c r="W3137" s="2" t="e">
        <f>VLOOKUP(G3137,'Cust Category'!A:C,3,0)</f>
        <v>#N/A</v>
      </c>
      <c r="X3137" s="2" t="e">
        <f>VLOOKUP(G3137,'Cust Category'!A:C,2,0)</f>
        <v>#N/A</v>
      </c>
      <c r="Y3137" s="31" t="e">
        <f t="shared" si="251"/>
        <v>#N/A</v>
      </c>
      <c r="Z3137" t="e">
        <f t="shared" si="252"/>
        <v>#N/A</v>
      </c>
    </row>
    <row r="3138" spans="14:26" hidden="1">
      <c r="N3138" s="2" t="e">
        <f>VLOOKUP($J3138,'Material category'!B:D,2,0)</f>
        <v>#N/A</v>
      </c>
      <c r="O3138" s="123" t="e">
        <f>VLOOKUP(E3138,'Billing Type Category'!A:C,3,0)*$L3138</f>
        <v>#N/A</v>
      </c>
      <c r="P3138" s="123" t="e">
        <f>VLOOKUP($J3138,'Material category'!B:F,5,FALSE)*O3138</f>
        <v>#N/A</v>
      </c>
      <c r="Q3138" s="123" t="e">
        <f t="shared" si="248"/>
        <v>#N/A</v>
      </c>
      <c r="R3138" s="6" t="e">
        <f>VLOOKUP(E3138,'Billing Type Category'!A:C,3,0)*M3138</f>
        <v>#N/A</v>
      </c>
      <c r="S3138" s="6" t="e">
        <f>VLOOKUP($J3138,'Material category'!B:F,4,FALSE)*O3138</f>
        <v>#N/A</v>
      </c>
      <c r="T3138" s="6" t="e">
        <f t="shared" si="249"/>
        <v>#N/A</v>
      </c>
      <c r="U3138" s="6" t="e">
        <f t="shared" si="250"/>
        <v>#N/A</v>
      </c>
      <c r="V3138" s="2" t="e">
        <f>VLOOKUP($J3138,'Material category'!B:D,3,0)</f>
        <v>#N/A</v>
      </c>
      <c r="W3138" s="2" t="e">
        <f>VLOOKUP(G3138,'Cust Category'!A:C,3,0)</f>
        <v>#N/A</v>
      </c>
      <c r="X3138" s="2" t="e">
        <f>VLOOKUP(G3138,'Cust Category'!A:C,2,0)</f>
        <v>#N/A</v>
      </c>
      <c r="Y3138" s="31" t="e">
        <f t="shared" si="251"/>
        <v>#N/A</v>
      </c>
      <c r="Z3138" t="e">
        <f t="shared" si="252"/>
        <v>#N/A</v>
      </c>
    </row>
    <row r="3139" spans="14:26" hidden="1">
      <c r="N3139" s="2" t="e">
        <f>VLOOKUP($J3139,'Material category'!B:D,2,0)</f>
        <v>#N/A</v>
      </c>
      <c r="O3139" s="123" t="e">
        <f>VLOOKUP(E3139,'Billing Type Category'!A:C,3,0)*$L3139</f>
        <v>#N/A</v>
      </c>
      <c r="P3139" s="123" t="e">
        <f>VLOOKUP($J3139,'Material category'!B:F,5,FALSE)*O3139</f>
        <v>#N/A</v>
      </c>
      <c r="Q3139" s="123" t="e">
        <f t="shared" si="248"/>
        <v>#N/A</v>
      </c>
      <c r="R3139" s="6" t="e">
        <f>VLOOKUP(E3139,'Billing Type Category'!A:C,3,0)*M3139</f>
        <v>#N/A</v>
      </c>
      <c r="S3139" s="6" t="e">
        <f>VLOOKUP($J3139,'Material category'!B:F,4,FALSE)*O3139</f>
        <v>#N/A</v>
      </c>
      <c r="T3139" s="6" t="e">
        <f t="shared" si="249"/>
        <v>#N/A</v>
      </c>
      <c r="U3139" s="6" t="e">
        <f t="shared" si="250"/>
        <v>#N/A</v>
      </c>
      <c r="V3139" s="2" t="e">
        <f>VLOOKUP($J3139,'Material category'!B:D,3,0)</f>
        <v>#N/A</v>
      </c>
      <c r="W3139" s="2" t="e">
        <f>VLOOKUP(G3139,'Cust Category'!A:C,3,0)</f>
        <v>#N/A</v>
      </c>
      <c r="X3139" s="2" t="e">
        <f>VLOOKUP(G3139,'Cust Category'!A:C,2,0)</f>
        <v>#N/A</v>
      </c>
      <c r="Y3139" s="31" t="e">
        <f t="shared" si="251"/>
        <v>#N/A</v>
      </c>
      <c r="Z3139" t="e">
        <f t="shared" si="252"/>
        <v>#N/A</v>
      </c>
    </row>
    <row r="3140" spans="14:26" hidden="1">
      <c r="N3140" s="2" t="e">
        <f>VLOOKUP($J3140,'Material category'!B:D,2,0)</f>
        <v>#N/A</v>
      </c>
      <c r="O3140" s="123" t="e">
        <f>VLOOKUP(E3140,'Billing Type Category'!A:C,3,0)*$L3140</f>
        <v>#N/A</v>
      </c>
      <c r="P3140" s="123" t="e">
        <f>VLOOKUP($J3140,'Material category'!B:F,5,FALSE)*O3140</f>
        <v>#N/A</v>
      </c>
      <c r="Q3140" s="123" t="e">
        <f t="shared" si="248"/>
        <v>#N/A</v>
      </c>
      <c r="R3140" s="6" t="e">
        <f>VLOOKUP(E3140,'Billing Type Category'!A:C,3,0)*M3140</f>
        <v>#N/A</v>
      </c>
      <c r="S3140" s="6" t="e">
        <f>VLOOKUP($J3140,'Material category'!B:F,4,FALSE)*O3140</f>
        <v>#N/A</v>
      </c>
      <c r="T3140" s="6" t="e">
        <f t="shared" si="249"/>
        <v>#N/A</v>
      </c>
      <c r="U3140" s="6" t="e">
        <f t="shared" si="250"/>
        <v>#N/A</v>
      </c>
      <c r="V3140" s="2" t="e">
        <f>VLOOKUP($J3140,'Material category'!B:D,3,0)</f>
        <v>#N/A</v>
      </c>
      <c r="W3140" s="2" t="e">
        <f>VLOOKUP(G3140,'Cust Category'!A:C,3,0)</f>
        <v>#N/A</v>
      </c>
      <c r="X3140" s="2" t="e">
        <f>VLOOKUP(G3140,'Cust Category'!A:C,2,0)</f>
        <v>#N/A</v>
      </c>
      <c r="Y3140" s="31" t="e">
        <f t="shared" si="251"/>
        <v>#N/A</v>
      </c>
      <c r="Z3140" t="e">
        <f t="shared" si="252"/>
        <v>#N/A</v>
      </c>
    </row>
    <row r="3141" spans="14:26" hidden="1">
      <c r="N3141" s="2" t="e">
        <f>VLOOKUP($J3141,'Material category'!B:D,2,0)</f>
        <v>#N/A</v>
      </c>
      <c r="O3141" s="123" t="e">
        <f>VLOOKUP(E3141,'Billing Type Category'!A:C,3,0)*$L3141</f>
        <v>#N/A</v>
      </c>
      <c r="P3141" s="123" t="e">
        <f>VLOOKUP($J3141,'Material category'!B:F,5,FALSE)*O3141</f>
        <v>#N/A</v>
      </c>
      <c r="Q3141" s="123" t="e">
        <f t="shared" si="248"/>
        <v>#N/A</v>
      </c>
      <c r="R3141" s="6" t="e">
        <f>VLOOKUP(E3141,'Billing Type Category'!A:C,3,0)*M3141</f>
        <v>#N/A</v>
      </c>
      <c r="S3141" s="6" t="e">
        <f>VLOOKUP($J3141,'Material category'!B:F,4,FALSE)*O3141</f>
        <v>#N/A</v>
      </c>
      <c r="T3141" s="6" t="e">
        <f t="shared" si="249"/>
        <v>#N/A</v>
      </c>
      <c r="U3141" s="6" t="e">
        <f t="shared" si="250"/>
        <v>#N/A</v>
      </c>
      <c r="V3141" s="2" t="e">
        <f>VLOOKUP($J3141,'Material category'!B:D,3,0)</f>
        <v>#N/A</v>
      </c>
      <c r="W3141" s="2" t="e">
        <f>VLOOKUP(G3141,'Cust Category'!A:C,3,0)</f>
        <v>#N/A</v>
      </c>
      <c r="X3141" s="2" t="e">
        <f>VLOOKUP(G3141,'Cust Category'!A:C,2,0)</f>
        <v>#N/A</v>
      </c>
      <c r="Y3141" s="31" t="e">
        <f t="shared" si="251"/>
        <v>#N/A</v>
      </c>
      <c r="Z3141" t="e">
        <f t="shared" si="252"/>
        <v>#N/A</v>
      </c>
    </row>
    <row r="3142" spans="14:26" hidden="1">
      <c r="N3142" s="2" t="e">
        <f>VLOOKUP($J3142,'Material category'!B:D,2,0)</f>
        <v>#N/A</v>
      </c>
      <c r="O3142" s="123" t="e">
        <f>VLOOKUP(E3142,'Billing Type Category'!A:C,3,0)*$L3142</f>
        <v>#N/A</v>
      </c>
      <c r="P3142" s="123" t="e">
        <f>VLOOKUP($J3142,'Material category'!B:F,5,FALSE)*O3142</f>
        <v>#N/A</v>
      </c>
      <c r="Q3142" s="123" t="e">
        <f t="shared" si="248"/>
        <v>#N/A</v>
      </c>
      <c r="R3142" s="6" t="e">
        <f>VLOOKUP(E3142,'Billing Type Category'!A:C,3,0)*M3142</f>
        <v>#N/A</v>
      </c>
      <c r="S3142" s="6" t="e">
        <f>VLOOKUP($J3142,'Material category'!B:F,4,FALSE)*O3142</f>
        <v>#N/A</v>
      </c>
      <c r="T3142" s="6" t="e">
        <f t="shared" si="249"/>
        <v>#N/A</v>
      </c>
      <c r="U3142" s="6" t="e">
        <f t="shared" si="250"/>
        <v>#N/A</v>
      </c>
      <c r="V3142" s="2" t="e">
        <f>VLOOKUP($J3142,'Material category'!B:D,3,0)</f>
        <v>#N/A</v>
      </c>
      <c r="W3142" s="2" t="e">
        <f>VLOOKUP(G3142,'Cust Category'!A:C,3,0)</f>
        <v>#N/A</v>
      </c>
      <c r="X3142" s="2" t="e">
        <f>VLOOKUP(G3142,'Cust Category'!A:C,2,0)</f>
        <v>#N/A</v>
      </c>
      <c r="Y3142" s="31" t="e">
        <f t="shared" si="251"/>
        <v>#N/A</v>
      </c>
      <c r="Z3142" t="e">
        <f t="shared" si="252"/>
        <v>#N/A</v>
      </c>
    </row>
    <row r="3143" spans="14:26" hidden="1">
      <c r="N3143" s="2" t="e">
        <f>VLOOKUP($J3143,'Material category'!B:D,2,0)</f>
        <v>#N/A</v>
      </c>
      <c r="O3143" s="123" t="e">
        <f>VLOOKUP(E3143,'Billing Type Category'!A:C,3,0)*$L3143</f>
        <v>#N/A</v>
      </c>
      <c r="P3143" s="123" t="e">
        <f>VLOOKUP($J3143,'Material category'!B:F,5,FALSE)*O3143</f>
        <v>#N/A</v>
      </c>
      <c r="Q3143" s="123" t="e">
        <f t="shared" si="248"/>
        <v>#N/A</v>
      </c>
      <c r="R3143" s="6" t="e">
        <f>VLOOKUP(E3143,'Billing Type Category'!A:C,3,0)*M3143</f>
        <v>#N/A</v>
      </c>
      <c r="S3143" s="6" t="e">
        <f>VLOOKUP($J3143,'Material category'!B:F,4,FALSE)*O3143</f>
        <v>#N/A</v>
      </c>
      <c r="T3143" s="6" t="e">
        <f t="shared" si="249"/>
        <v>#N/A</v>
      </c>
      <c r="U3143" s="6" t="e">
        <f t="shared" si="250"/>
        <v>#N/A</v>
      </c>
      <c r="V3143" s="2" t="e">
        <f>VLOOKUP($J3143,'Material category'!B:D,3,0)</f>
        <v>#N/A</v>
      </c>
      <c r="W3143" s="2" t="e">
        <f>VLOOKUP(G3143,'Cust Category'!A:C,3,0)</f>
        <v>#N/A</v>
      </c>
      <c r="X3143" s="2" t="e">
        <f>VLOOKUP(G3143,'Cust Category'!A:C,2,0)</f>
        <v>#N/A</v>
      </c>
      <c r="Y3143" s="31" t="e">
        <f t="shared" si="251"/>
        <v>#N/A</v>
      </c>
      <c r="Z3143" t="e">
        <f t="shared" si="252"/>
        <v>#N/A</v>
      </c>
    </row>
    <row r="3144" spans="14:26" hidden="1">
      <c r="N3144" s="2" t="e">
        <f>VLOOKUP($J3144,'Material category'!B:D,2,0)</f>
        <v>#N/A</v>
      </c>
      <c r="O3144" s="123" t="e">
        <f>VLOOKUP(E3144,'Billing Type Category'!A:C,3,0)*$L3144</f>
        <v>#N/A</v>
      </c>
      <c r="P3144" s="123" t="e">
        <f>VLOOKUP($J3144,'Material category'!B:F,5,FALSE)*O3144</f>
        <v>#N/A</v>
      </c>
      <c r="Q3144" s="123" t="e">
        <f t="shared" si="248"/>
        <v>#N/A</v>
      </c>
      <c r="R3144" s="6" t="e">
        <f>VLOOKUP(E3144,'Billing Type Category'!A:C,3,0)*M3144</f>
        <v>#N/A</v>
      </c>
      <c r="S3144" s="6" t="e">
        <f>VLOOKUP($J3144,'Material category'!B:F,4,FALSE)*O3144</f>
        <v>#N/A</v>
      </c>
      <c r="T3144" s="6" t="e">
        <f t="shared" si="249"/>
        <v>#N/A</v>
      </c>
      <c r="U3144" s="6" t="e">
        <f t="shared" si="250"/>
        <v>#N/A</v>
      </c>
      <c r="V3144" s="2" t="e">
        <f>VLOOKUP($J3144,'Material category'!B:D,3,0)</f>
        <v>#N/A</v>
      </c>
      <c r="W3144" s="2" t="e">
        <f>VLOOKUP(G3144,'Cust Category'!A:C,3,0)</f>
        <v>#N/A</v>
      </c>
      <c r="X3144" s="2" t="e">
        <f>VLOOKUP(G3144,'Cust Category'!A:C,2,0)</f>
        <v>#N/A</v>
      </c>
      <c r="Y3144" s="31" t="e">
        <f t="shared" si="251"/>
        <v>#N/A</v>
      </c>
      <c r="Z3144" t="e">
        <f t="shared" si="252"/>
        <v>#N/A</v>
      </c>
    </row>
    <row r="3145" spans="14:26" hidden="1">
      <c r="N3145" s="2" t="e">
        <f>VLOOKUP($J3145,'Material category'!B:D,2,0)</f>
        <v>#N/A</v>
      </c>
      <c r="O3145" s="123" t="e">
        <f>VLOOKUP(E3145,'Billing Type Category'!A:C,3,0)*$L3145</f>
        <v>#N/A</v>
      </c>
      <c r="P3145" s="123" t="e">
        <f>VLOOKUP($J3145,'Material category'!B:F,5,FALSE)*O3145</f>
        <v>#N/A</v>
      </c>
      <c r="Q3145" s="123" t="e">
        <f t="shared" si="248"/>
        <v>#N/A</v>
      </c>
      <c r="R3145" s="6" t="e">
        <f>VLOOKUP(E3145,'Billing Type Category'!A:C,3,0)*M3145</f>
        <v>#N/A</v>
      </c>
      <c r="S3145" s="6" t="e">
        <f>VLOOKUP($J3145,'Material category'!B:F,4,FALSE)*O3145</f>
        <v>#N/A</v>
      </c>
      <c r="T3145" s="6" t="e">
        <f t="shared" si="249"/>
        <v>#N/A</v>
      </c>
      <c r="U3145" s="6" t="e">
        <f t="shared" si="250"/>
        <v>#N/A</v>
      </c>
      <c r="V3145" s="2" t="e">
        <f>VLOOKUP($J3145,'Material category'!B:D,3,0)</f>
        <v>#N/A</v>
      </c>
      <c r="W3145" s="2" t="e">
        <f>VLOOKUP(G3145,'Cust Category'!A:C,3,0)</f>
        <v>#N/A</v>
      </c>
      <c r="X3145" s="2" t="e">
        <f>VLOOKUP(G3145,'Cust Category'!A:C,2,0)</f>
        <v>#N/A</v>
      </c>
      <c r="Y3145" s="31" t="e">
        <f t="shared" si="251"/>
        <v>#N/A</v>
      </c>
      <c r="Z3145" t="e">
        <f t="shared" si="252"/>
        <v>#N/A</v>
      </c>
    </row>
    <row r="3146" spans="14:26" hidden="1">
      <c r="N3146" s="2" t="e">
        <f>VLOOKUP($J3146,'Material category'!B:D,2,0)</f>
        <v>#N/A</v>
      </c>
      <c r="O3146" s="123" t="e">
        <f>VLOOKUP(E3146,'Billing Type Category'!A:C,3,0)*$L3146</f>
        <v>#N/A</v>
      </c>
      <c r="P3146" s="123" t="e">
        <f>VLOOKUP($J3146,'Material category'!B:F,5,FALSE)*O3146</f>
        <v>#N/A</v>
      </c>
      <c r="Q3146" s="123" t="e">
        <f t="shared" si="248"/>
        <v>#N/A</v>
      </c>
      <c r="R3146" s="6" t="e">
        <f>VLOOKUP(E3146,'Billing Type Category'!A:C,3,0)*M3146</f>
        <v>#N/A</v>
      </c>
      <c r="S3146" s="6" t="e">
        <f>VLOOKUP($J3146,'Material category'!B:F,4,FALSE)*O3146</f>
        <v>#N/A</v>
      </c>
      <c r="T3146" s="6" t="e">
        <f t="shared" si="249"/>
        <v>#N/A</v>
      </c>
      <c r="U3146" s="6" t="e">
        <f t="shared" si="250"/>
        <v>#N/A</v>
      </c>
      <c r="V3146" s="2" t="e">
        <f>VLOOKUP($J3146,'Material category'!B:D,3,0)</f>
        <v>#N/A</v>
      </c>
      <c r="W3146" s="2" t="e">
        <f>VLOOKUP(G3146,'Cust Category'!A:C,3,0)</f>
        <v>#N/A</v>
      </c>
      <c r="X3146" s="2" t="e">
        <f>VLOOKUP(G3146,'Cust Category'!A:C,2,0)</f>
        <v>#N/A</v>
      </c>
      <c r="Y3146" s="31" t="e">
        <f t="shared" si="251"/>
        <v>#N/A</v>
      </c>
      <c r="Z3146" t="e">
        <f t="shared" si="252"/>
        <v>#N/A</v>
      </c>
    </row>
    <row r="3147" spans="14:26" hidden="1">
      <c r="N3147" s="2" t="e">
        <f>VLOOKUP($J3147,'Material category'!B:D,2,0)</f>
        <v>#N/A</v>
      </c>
      <c r="O3147" s="123" t="e">
        <f>VLOOKUP(E3147,'Billing Type Category'!A:C,3,0)*$L3147</f>
        <v>#N/A</v>
      </c>
      <c r="P3147" s="123" t="e">
        <f>VLOOKUP($J3147,'Material category'!B:F,5,FALSE)*O3147</f>
        <v>#N/A</v>
      </c>
      <c r="Q3147" s="123" t="e">
        <f t="shared" si="248"/>
        <v>#N/A</v>
      </c>
      <c r="R3147" s="6" t="e">
        <f>VLOOKUP(E3147,'Billing Type Category'!A:C,3,0)*M3147</f>
        <v>#N/A</v>
      </c>
      <c r="S3147" s="6" t="e">
        <f>VLOOKUP($J3147,'Material category'!B:F,4,FALSE)*O3147</f>
        <v>#N/A</v>
      </c>
      <c r="T3147" s="6" t="e">
        <f t="shared" si="249"/>
        <v>#N/A</v>
      </c>
      <c r="U3147" s="6" t="e">
        <f t="shared" si="250"/>
        <v>#N/A</v>
      </c>
      <c r="V3147" s="2" t="e">
        <f>VLOOKUP($J3147,'Material category'!B:D,3,0)</f>
        <v>#N/A</v>
      </c>
      <c r="W3147" s="2" t="e">
        <f>VLOOKUP(G3147,'Cust Category'!A:C,3,0)</f>
        <v>#N/A</v>
      </c>
      <c r="X3147" s="2" t="e">
        <f>VLOOKUP(G3147,'Cust Category'!A:C,2,0)</f>
        <v>#N/A</v>
      </c>
      <c r="Y3147" s="31" t="e">
        <f t="shared" si="251"/>
        <v>#N/A</v>
      </c>
      <c r="Z3147" t="e">
        <f t="shared" si="252"/>
        <v>#N/A</v>
      </c>
    </row>
    <row r="3148" spans="14:26" hidden="1">
      <c r="N3148" s="2" t="e">
        <f>VLOOKUP($J3148,'Material category'!B:D,2,0)</f>
        <v>#N/A</v>
      </c>
      <c r="O3148" s="123" t="e">
        <f>VLOOKUP(E3148,'Billing Type Category'!A:C,3,0)*$L3148</f>
        <v>#N/A</v>
      </c>
      <c r="P3148" s="123" t="e">
        <f>VLOOKUP($J3148,'Material category'!B:F,5,FALSE)*O3148</f>
        <v>#N/A</v>
      </c>
      <c r="Q3148" s="123" t="e">
        <f t="shared" si="248"/>
        <v>#N/A</v>
      </c>
      <c r="R3148" s="6" t="e">
        <f>VLOOKUP(E3148,'Billing Type Category'!A:C,3,0)*M3148</f>
        <v>#N/A</v>
      </c>
      <c r="S3148" s="6" t="e">
        <f>VLOOKUP($J3148,'Material category'!B:F,4,FALSE)*O3148</f>
        <v>#N/A</v>
      </c>
      <c r="T3148" s="6" t="e">
        <f t="shared" si="249"/>
        <v>#N/A</v>
      </c>
      <c r="U3148" s="6" t="e">
        <f t="shared" si="250"/>
        <v>#N/A</v>
      </c>
      <c r="V3148" s="2" t="e">
        <f>VLOOKUP($J3148,'Material category'!B:D,3,0)</f>
        <v>#N/A</v>
      </c>
      <c r="W3148" s="2" t="e">
        <f>VLOOKUP(G3148,'Cust Category'!A:C,3,0)</f>
        <v>#N/A</v>
      </c>
      <c r="X3148" s="2" t="e">
        <f>VLOOKUP(G3148,'Cust Category'!A:C,2,0)</f>
        <v>#N/A</v>
      </c>
      <c r="Y3148" s="31" t="e">
        <f t="shared" si="251"/>
        <v>#N/A</v>
      </c>
      <c r="Z3148" t="e">
        <f t="shared" si="252"/>
        <v>#N/A</v>
      </c>
    </row>
    <row r="3149" spans="14:26" hidden="1">
      <c r="N3149" s="2" t="e">
        <f>VLOOKUP($J3149,'Material category'!B:D,2,0)</f>
        <v>#N/A</v>
      </c>
      <c r="O3149" s="123" t="e">
        <f>VLOOKUP(E3149,'Billing Type Category'!A:C,3,0)*$L3149</f>
        <v>#N/A</v>
      </c>
      <c r="P3149" s="123" t="e">
        <f>VLOOKUP($J3149,'Material category'!B:F,5,FALSE)*O3149</f>
        <v>#N/A</v>
      </c>
      <c r="Q3149" s="123" t="e">
        <f t="shared" si="248"/>
        <v>#N/A</v>
      </c>
      <c r="R3149" s="6" t="e">
        <f>VLOOKUP(E3149,'Billing Type Category'!A:C,3,0)*M3149</f>
        <v>#N/A</v>
      </c>
      <c r="S3149" s="6" t="e">
        <f>VLOOKUP($J3149,'Material category'!B:F,4,FALSE)*O3149</f>
        <v>#N/A</v>
      </c>
      <c r="T3149" s="6" t="e">
        <f t="shared" si="249"/>
        <v>#N/A</v>
      </c>
      <c r="U3149" s="6" t="e">
        <f t="shared" si="250"/>
        <v>#N/A</v>
      </c>
      <c r="V3149" s="2" t="e">
        <f>VLOOKUP($J3149,'Material category'!B:D,3,0)</f>
        <v>#N/A</v>
      </c>
      <c r="W3149" s="2" t="e">
        <f>VLOOKUP(G3149,'Cust Category'!A:C,3,0)</f>
        <v>#N/A</v>
      </c>
      <c r="X3149" s="2" t="e">
        <f>VLOOKUP(G3149,'Cust Category'!A:C,2,0)</f>
        <v>#N/A</v>
      </c>
      <c r="Y3149" s="31" t="e">
        <f t="shared" si="251"/>
        <v>#N/A</v>
      </c>
      <c r="Z3149" t="e">
        <f t="shared" si="252"/>
        <v>#N/A</v>
      </c>
    </row>
    <row r="3150" spans="14:26" hidden="1">
      <c r="N3150" s="2" t="e">
        <f>VLOOKUP($J3150,'Material category'!B:D,2,0)</f>
        <v>#N/A</v>
      </c>
      <c r="O3150" s="123" t="e">
        <f>VLOOKUP(E3150,'Billing Type Category'!A:C,3,0)*$L3150</f>
        <v>#N/A</v>
      </c>
      <c r="P3150" s="123" t="e">
        <f>VLOOKUP($J3150,'Material category'!B:F,5,FALSE)*O3150</f>
        <v>#N/A</v>
      </c>
      <c r="Q3150" s="123" t="e">
        <f t="shared" si="248"/>
        <v>#N/A</v>
      </c>
      <c r="R3150" s="6" t="e">
        <f>VLOOKUP(E3150,'Billing Type Category'!A:C,3,0)*M3150</f>
        <v>#N/A</v>
      </c>
      <c r="S3150" s="6" t="e">
        <f>VLOOKUP($J3150,'Material category'!B:F,4,FALSE)*O3150</f>
        <v>#N/A</v>
      </c>
      <c r="T3150" s="6" t="e">
        <f t="shared" si="249"/>
        <v>#N/A</v>
      </c>
      <c r="U3150" s="6" t="e">
        <f t="shared" si="250"/>
        <v>#N/A</v>
      </c>
      <c r="V3150" s="2" t="e">
        <f>VLOOKUP($J3150,'Material category'!B:D,3,0)</f>
        <v>#N/A</v>
      </c>
      <c r="W3150" s="2" t="e">
        <f>VLOOKUP(G3150,'Cust Category'!A:C,3,0)</f>
        <v>#N/A</v>
      </c>
      <c r="X3150" s="2" t="e">
        <f>VLOOKUP(G3150,'Cust Category'!A:C,2,0)</f>
        <v>#N/A</v>
      </c>
      <c r="Y3150" s="31" t="e">
        <f t="shared" si="251"/>
        <v>#N/A</v>
      </c>
      <c r="Z3150" t="e">
        <f t="shared" si="252"/>
        <v>#N/A</v>
      </c>
    </row>
    <row r="3151" spans="14:26" hidden="1">
      <c r="N3151" s="2" t="e">
        <f>VLOOKUP($J3151,'Material category'!B:D,2,0)</f>
        <v>#N/A</v>
      </c>
      <c r="O3151" s="123" t="e">
        <f>VLOOKUP(E3151,'Billing Type Category'!A:C,3,0)*$L3151</f>
        <v>#N/A</v>
      </c>
      <c r="P3151" s="123" t="e">
        <f>VLOOKUP($J3151,'Material category'!B:F,5,FALSE)*O3151</f>
        <v>#N/A</v>
      </c>
      <c r="Q3151" s="123" t="e">
        <f t="shared" si="248"/>
        <v>#N/A</v>
      </c>
      <c r="R3151" s="6" t="e">
        <f>VLOOKUP(E3151,'Billing Type Category'!A:C,3,0)*M3151</f>
        <v>#N/A</v>
      </c>
      <c r="S3151" s="6" t="e">
        <f>VLOOKUP($J3151,'Material category'!B:F,4,FALSE)*O3151</f>
        <v>#N/A</v>
      </c>
      <c r="T3151" s="6" t="e">
        <f t="shared" si="249"/>
        <v>#N/A</v>
      </c>
      <c r="U3151" s="6" t="e">
        <f t="shared" si="250"/>
        <v>#N/A</v>
      </c>
      <c r="V3151" s="2" t="e">
        <f>VLOOKUP($J3151,'Material category'!B:D,3,0)</f>
        <v>#N/A</v>
      </c>
      <c r="W3151" s="2" t="e">
        <f>VLOOKUP(G3151,'Cust Category'!A:C,3,0)</f>
        <v>#N/A</v>
      </c>
      <c r="X3151" s="2" t="e">
        <f>VLOOKUP(G3151,'Cust Category'!A:C,2,0)</f>
        <v>#N/A</v>
      </c>
      <c r="Y3151" s="31" t="e">
        <f t="shared" si="251"/>
        <v>#N/A</v>
      </c>
      <c r="Z3151" t="e">
        <f t="shared" si="252"/>
        <v>#N/A</v>
      </c>
    </row>
    <row r="3152" spans="14:26" hidden="1">
      <c r="N3152" s="2" t="e">
        <f>VLOOKUP($J3152,'Material category'!B:D,2,0)</f>
        <v>#N/A</v>
      </c>
      <c r="O3152" s="123" t="e">
        <f>VLOOKUP(E3152,'Billing Type Category'!A:C,3,0)*$L3152</f>
        <v>#N/A</v>
      </c>
      <c r="P3152" s="123" t="e">
        <f>VLOOKUP($J3152,'Material category'!B:F,5,FALSE)*O3152</f>
        <v>#N/A</v>
      </c>
      <c r="Q3152" s="123" t="e">
        <f t="shared" si="248"/>
        <v>#N/A</v>
      </c>
      <c r="R3152" s="6" t="e">
        <f>VLOOKUP(E3152,'Billing Type Category'!A:C,3,0)*M3152</f>
        <v>#N/A</v>
      </c>
      <c r="S3152" s="6" t="e">
        <f>VLOOKUP($J3152,'Material category'!B:F,4,FALSE)*O3152</f>
        <v>#N/A</v>
      </c>
      <c r="T3152" s="6" t="e">
        <f t="shared" si="249"/>
        <v>#N/A</v>
      </c>
      <c r="U3152" s="6" t="e">
        <f t="shared" si="250"/>
        <v>#N/A</v>
      </c>
      <c r="V3152" s="2" t="e">
        <f>VLOOKUP($J3152,'Material category'!B:D,3,0)</f>
        <v>#N/A</v>
      </c>
      <c r="W3152" s="2" t="e">
        <f>VLOOKUP(G3152,'Cust Category'!A:C,3,0)</f>
        <v>#N/A</v>
      </c>
      <c r="X3152" s="2" t="e">
        <f>VLOOKUP(G3152,'Cust Category'!A:C,2,0)</f>
        <v>#N/A</v>
      </c>
      <c r="Y3152" s="31" t="e">
        <f t="shared" si="251"/>
        <v>#N/A</v>
      </c>
      <c r="Z3152" t="e">
        <f t="shared" si="252"/>
        <v>#N/A</v>
      </c>
    </row>
    <row r="3153" spans="14:26" hidden="1">
      <c r="N3153" s="2" t="e">
        <f>VLOOKUP($J3153,'Material category'!B:D,2,0)</f>
        <v>#N/A</v>
      </c>
      <c r="O3153" s="123" t="e">
        <f>VLOOKUP(E3153,'Billing Type Category'!A:C,3,0)*$L3153</f>
        <v>#N/A</v>
      </c>
      <c r="P3153" s="123" t="e">
        <f>VLOOKUP($J3153,'Material category'!B:F,5,FALSE)*O3153</f>
        <v>#N/A</v>
      </c>
      <c r="Q3153" s="123" t="e">
        <f t="shared" si="248"/>
        <v>#N/A</v>
      </c>
      <c r="R3153" s="6" t="e">
        <f>VLOOKUP(E3153,'Billing Type Category'!A:C,3,0)*M3153</f>
        <v>#N/A</v>
      </c>
      <c r="S3153" s="6" t="e">
        <f>VLOOKUP($J3153,'Material category'!B:F,4,FALSE)*O3153</f>
        <v>#N/A</v>
      </c>
      <c r="T3153" s="6" t="e">
        <f t="shared" si="249"/>
        <v>#N/A</v>
      </c>
      <c r="U3153" s="6" t="e">
        <f t="shared" si="250"/>
        <v>#N/A</v>
      </c>
      <c r="V3153" s="2" t="e">
        <f>VLOOKUP($J3153,'Material category'!B:D,3,0)</f>
        <v>#N/A</v>
      </c>
      <c r="W3153" s="2" t="e">
        <f>VLOOKUP(G3153,'Cust Category'!A:C,3,0)</f>
        <v>#N/A</v>
      </c>
      <c r="X3153" s="2" t="e">
        <f>VLOOKUP(G3153,'Cust Category'!A:C,2,0)</f>
        <v>#N/A</v>
      </c>
      <c r="Y3153" s="31" t="e">
        <f t="shared" si="251"/>
        <v>#N/A</v>
      </c>
      <c r="Z3153" t="e">
        <f t="shared" si="252"/>
        <v>#N/A</v>
      </c>
    </row>
    <row r="3154" spans="14:26" hidden="1">
      <c r="N3154" s="2" t="e">
        <f>VLOOKUP($J3154,'Material category'!B:D,2,0)</f>
        <v>#N/A</v>
      </c>
      <c r="O3154" s="123" t="e">
        <f>VLOOKUP(E3154,'Billing Type Category'!A:C,3,0)*$L3154</f>
        <v>#N/A</v>
      </c>
      <c r="P3154" s="123" t="e">
        <f>VLOOKUP($J3154,'Material category'!B:F,5,FALSE)*O3154</f>
        <v>#N/A</v>
      </c>
      <c r="Q3154" s="123" t="e">
        <f t="shared" si="248"/>
        <v>#N/A</v>
      </c>
      <c r="R3154" s="6" t="e">
        <f>VLOOKUP(E3154,'Billing Type Category'!A:C,3,0)*M3154</f>
        <v>#N/A</v>
      </c>
      <c r="S3154" s="6" t="e">
        <f>VLOOKUP($J3154,'Material category'!B:F,4,FALSE)*O3154</f>
        <v>#N/A</v>
      </c>
      <c r="T3154" s="6" t="e">
        <f t="shared" si="249"/>
        <v>#N/A</v>
      </c>
      <c r="U3154" s="6" t="e">
        <f t="shared" si="250"/>
        <v>#N/A</v>
      </c>
      <c r="V3154" s="2" t="e">
        <f>VLOOKUP($J3154,'Material category'!B:D,3,0)</f>
        <v>#N/A</v>
      </c>
      <c r="W3154" s="2" t="e">
        <f>VLOOKUP(G3154,'Cust Category'!A:C,3,0)</f>
        <v>#N/A</v>
      </c>
      <c r="X3154" s="2" t="e">
        <f>VLOOKUP(G3154,'Cust Category'!A:C,2,0)</f>
        <v>#N/A</v>
      </c>
      <c r="Y3154" s="31" t="e">
        <f t="shared" si="251"/>
        <v>#N/A</v>
      </c>
      <c r="Z3154" t="e">
        <f t="shared" si="252"/>
        <v>#N/A</v>
      </c>
    </row>
    <row r="3155" spans="14:26" hidden="1">
      <c r="N3155" s="2" t="e">
        <f>VLOOKUP($J3155,'Material category'!B:D,2,0)</f>
        <v>#N/A</v>
      </c>
      <c r="O3155" s="123" t="e">
        <f>VLOOKUP(E3155,'Billing Type Category'!A:C,3,0)*$L3155</f>
        <v>#N/A</v>
      </c>
      <c r="P3155" s="123" t="e">
        <f>VLOOKUP($J3155,'Material category'!B:F,5,FALSE)*O3155</f>
        <v>#N/A</v>
      </c>
      <c r="Q3155" s="123" t="e">
        <f t="shared" si="248"/>
        <v>#N/A</v>
      </c>
      <c r="R3155" s="6" t="e">
        <f>VLOOKUP(E3155,'Billing Type Category'!A:C,3,0)*M3155</f>
        <v>#N/A</v>
      </c>
      <c r="S3155" s="6" t="e">
        <f>VLOOKUP($J3155,'Material category'!B:F,4,FALSE)*O3155</f>
        <v>#N/A</v>
      </c>
      <c r="T3155" s="6" t="e">
        <f t="shared" si="249"/>
        <v>#N/A</v>
      </c>
      <c r="U3155" s="6" t="e">
        <f t="shared" si="250"/>
        <v>#N/A</v>
      </c>
      <c r="V3155" s="2" t="e">
        <f>VLOOKUP($J3155,'Material category'!B:D,3,0)</f>
        <v>#N/A</v>
      </c>
      <c r="W3155" s="2" t="e">
        <f>VLOOKUP(G3155,'Cust Category'!A:C,3,0)</f>
        <v>#N/A</v>
      </c>
      <c r="X3155" s="2" t="e">
        <f>VLOOKUP(G3155,'Cust Category'!A:C,2,0)</f>
        <v>#N/A</v>
      </c>
      <c r="Y3155" s="31" t="e">
        <f t="shared" si="251"/>
        <v>#N/A</v>
      </c>
      <c r="Z3155" t="e">
        <f t="shared" si="252"/>
        <v>#N/A</v>
      </c>
    </row>
    <row r="3156" spans="14:26" hidden="1">
      <c r="N3156" s="2" t="e">
        <f>VLOOKUP($J3156,'Material category'!B:D,2,0)</f>
        <v>#N/A</v>
      </c>
      <c r="O3156" s="123" t="e">
        <f>VLOOKUP(E3156,'Billing Type Category'!A:C,3,0)*$L3156</f>
        <v>#N/A</v>
      </c>
      <c r="P3156" s="123" t="e">
        <f>VLOOKUP($J3156,'Material category'!B:F,5,FALSE)*O3156</f>
        <v>#N/A</v>
      </c>
      <c r="Q3156" s="123" t="e">
        <f t="shared" si="248"/>
        <v>#N/A</v>
      </c>
      <c r="R3156" s="6" t="e">
        <f>VLOOKUP(E3156,'Billing Type Category'!A:C,3,0)*M3156</f>
        <v>#N/A</v>
      </c>
      <c r="S3156" s="6" t="e">
        <f>VLOOKUP($J3156,'Material category'!B:F,4,FALSE)*O3156</f>
        <v>#N/A</v>
      </c>
      <c r="T3156" s="6" t="e">
        <f t="shared" si="249"/>
        <v>#N/A</v>
      </c>
      <c r="U3156" s="6" t="e">
        <f t="shared" si="250"/>
        <v>#N/A</v>
      </c>
      <c r="V3156" s="2" t="e">
        <f>VLOOKUP($J3156,'Material category'!B:D,3,0)</f>
        <v>#N/A</v>
      </c>
      <c r="W3156" s="2" t="e">
        <f>VLOOKUP(G3156,'Cust Category'!A:C,3,0)</f>
        <v>#N/A</v>
      </c>
      <c r="X3156" s="2" t="e">
        <f>VLOOKUP(G3156,'Cust Category'!A:C,2,0)</f>
        <v>#N/A</v>
      </c>
      <c r="Y3156" s="31" t="e">
        <f t="shared" si="251"/>
        <v>#N/A</v>
      </c>
      <c r="Z3156" t="e">
        <f t="shared" si="252"/>
        <v>#N/A</v>
      </c>
    </row>
    <row r="3157" spans="14:26" hidden="1">
      <c r="N3157" s="2" t="e">
        <f>VLOOKUP($J3157,'Material category'!B:D,2,0)</f>
        <v>#N/A</v>
      </c>
      <c r="O3157" s="123" t="e">
        <f>VLOOKUP(E3157,'Billing Type Category'!A:C,3,0)*$L3157</f>
        <v>#N/A</v>
      </c>
      <c r="P3157" s="123" t="e">
        <f>VLOOKUP($J3157,'Material category'!B:F,5,FALSE)*O3157</f>
        <v>#N/A</v>
      </c>
      <c r="Q3157" s="123" t="e">
        <f t="shared" si="248"/>
        <v>#N/A</v>
      </c>
      <c r="R3157" s="6" t="e">
        <f>VLOOKUP(E3157,'Billing Type Category'!A:C,3,0)*M3157</f>
        <v>#N/A</v>
      </c>
      <c r="S3157" s="6" t="e">
        <f>VLOOKUP($J3157,'Material category'!B:F,4,FALSE)*O3157</f>
        <v>#N/A</v>
      </c>
      <c r="T3157" s="6" t="e">
        <f t="shared" si="249"/>
        <v>#N/A</v>
      </c>
      <c r="U3157" s="6" t="e">
        <f t="shared" si="250"/>
        <v>#N/A</v>
      </c>
      <c r="V3157" s="2" t="e">
        <f>VLOOKUP($J3157,'Material category'!B:D,3,0)</f>
        <v>#N/A</v>
      </c>
      <c r="W3157" s="2" t="e">
        <f>VLOOKUP(G3157,'Cust Category'!A:C,3,0)</f>
        <v>#N/A</v>
      </c>
      <c r="X3157" s="2" t="e">
        <f>VLOOKUP(G3157,'Cust Category'!A:C,2,0)</f>
        <v>#N/A</v>
      </c>
      <c r="Y3157" s="31" t="e">
        <f t="shared" si="251"/>
        <v>#N/A</v>
      </c>
      <c r="Z3157" t="e">
        <f t="shared" si="252"/>
        <v>#N/A</v>
      </c>
    </row>
    <row r="3158" spans="14:26" hidden="1">
      <c r="N3158" s="2" t="e">
        <f>VLOOKUP($J3158,'Material category'!B:D,2,0)</f>
        <v>#N/A</v>
      </c>
      <c r="O3158" s="123" t="e">
        <f>VLOOKUP(E3158,'Billing Type Category'!A:C,3,0)*$L3158</f>
        <v>#N/A</v>
      </c>
      <c r="P3158" s="123" t="e">
        <f>VLOOKUP($J3158,'Material category'!B:F,5,FALSE)*O3158</f>
        <v>#N/A</v>
      </c>
      <c r="Q3158" s="123" t="e">
        <f t="shared" si="248"/>
        <v>#N/A</v>
      </c>
      <c r="R3158" s="6" t="e">
        <f>VLOOKUP(E3158,'Billing Type Category'!A:C,3,0)*M3158</f>
        <v>#N/A</v>
      </c>
      <c r="S3158" s="6" t="e">
        <f>VLOOKUP($J3158,'Material category'!B:F,4,FALSE)*O3158</f>
        <v>#N/A</v>
      </c>
      <c r="T3158" s="6" t="e">
        <f t="shared" si="249"/>
        <v>#N/A</v>
      </c>
      <c r="U3158" s="6" t="e">
        <f t="shared" si="250"/>
        <v>#N/A</v>
      </c>
      <c r="V3158" s="2" t="e">
        <f>VLOOKUP($J3158,'Material category'!B:D,3,0)</f>
        <v>#N/A</v>
      </c>
      <c r="W3158" s="2" t="e">
        <f>VLOOKUP(G3158,'Cust Category'!A:C,3,0)</f>
        <v>#N/A</v>
      </c>
      <c r="X3158" s="2" t="e">
        <f>VLOOKUP(G3158,'Cust Category'!A:C,2,0)</f>
        <v>#N/A</v>
      </c>
      <c r="Y3158" s="31" t="e">
        <f t="shared" si="251"/>
        <v>#N/A</v>
      </c>
      <c r="Z3158" t="e">
        <f t="shared" si="252"/>
        <v>#N/A</v>
      </c>
    </row>
    <row r="3159" spans="14:26" hidden="1">
      <c r="N3159" s="2" t="e">
        <f>VLOOKUP($J3159,'Material category'!B:D,2,0)</f>
        <v>#N/A</v>
      </c>
      <c r="O3159" s="123" t="e">
        <f>VLOOKUP(E3159,'Billing Type Category'!A:C,3,0)*$L3159</f>
        <v>#N/A</v>
      </c>
      <c r="P3159" s="123" t="e">
        <f>VLOOKUP($J3159,'Material category'!B:F,5,FALSE)*O3159</f>
        <v>#N/A</v>
      </c>
      <c r="Q3159" s="123" t="e">
        <f t="shared" ref="Q3159:Q3206" si="253">P3159-R3159</f>
        <v>#N/A</v>
      </c>
      <c r="R3159" s="6" t="e">
        <f>VLOOKUP(E3159,'Billing Type Category'!A:C,3,0)*M3159</f>
        <v>#N/A</v>
      </c>
      <c r="S3159" s="6" t="e">
        <f>VLOOKUP($J3159,'Material category'!B:F,4,FALSE)*O3159</f>
        <v>#N/A</v>
      </c>
      <c r="T3159" s="6" t="e">
        <f t="shared" ref="T3159:T3206" si="254">S3159*7/107</f>
        <v>#N/A</v>
      </c>
      <c r="U3159" s="6" t="e">
        <f t="shared" ref="U3159:U3206" si="255">R3159+T3159</f>
        <v>#N/A</v>
      </c>
      <c r="V3159" s="2" t="e">
        <f>VLOOKUP($J3159,'Material category'!B:D,3,0)</f>
        <v>#N/A</v>
      </c>
      <c r="W3159" s="2" t="e">
        <f>VLOOKUP(G3159,'Cust Category'!A:C,3,0)</f>
        <v>#N/A</v>
      </c>
      <c r="X3159" s="2" t="e">
        <f>VLOOKUP(G3159,'Cust Category'!A:C,2,0)</f>
        <v>#N/A</v>
      </c>
      <c r="Y3159" s="31" t="e">
        <f t="shared" ref="Y3159:Y3206" si="256">P3159/O3159</f>
        <v>#N/A</v>
      </c>
      <c r="Z3159" t="e">
        <f t="shared" ref="Z3159:Z3206" si="257">S3159/O3159</f>
        <v>#N/A</v>
      </c>
    </row>
    <row r="3160" spans="14:26" hidden="1">
      <c r="N3160" s="2" t="e">
        <f>VLOOKUP($J3160,'Material category'!B:D,2,0)</f>
        <v>#N/A</v>
      </c>
      <c r="O3160" s="123" t="e">
        <f>VLOOKUP(E3160,'Billing Type Category'!A:C,3,0)*$L3160</f>
        <v>#N/A</v>
      </c>
      <c r="P3160" s="123" t="e">
        <f>VLOOKUP($J3160,'Material category'!B:F,5,FALSE)*O3160</f>
        <v>#N/A</v>
      </c>
      <c r="Q3160" s="123" t="e">
        <f t="shared" si="253"/>
        <v>#N/A</v>
      </c>
      <c r="R3160" s="6" t="e">
        <f>VLOOKUP(E3160,'Billing Type Category'!A:C,3,0)*M3160</f>
        <v>#N/A</v>
      </c>
      <c r="S3160" s="6" t="e">
        <f>VLOOKUP($J3160,'Material category'!B:F,4,FALSE)*O3160</f>
        <v>#N/A</v>
      </c>
      <c r="T3160" s="6" t="e">
        <f t="shared" si="254"/>
        <v>#N/A</v>
      </c>
      <c r="U3160" s="6" t="e">
        <f t="shared" si="255"/>
        <v>#N/A</v>
      </c>
      <c r="V3160" s="2" t="e">
        <f>VLOOKUP($J3160,'Material category'!B:D,3,0)</f>
        <v>#N/A</v>
      </c>
      <c r="W3160" s="2" t="e">
        <f>VLOOKUP(G3160,'Cust Category'!A:C,3,0)</f>
        <v>#N/A</v>
      </c>
      <c r="X3160" s="2" t="e">
        <f>VLOOKUP(G3160,'Cust Category'!A:C,2,0)</f>
        <v>#N/A</v>
      </c>
      <c r="Y3160" s="31" t="e">
        <f t="shared" si="256"/>
        <v>#N/A</v>
      </c>
      <c r="Z3160" t="e">
        <f t="shared" si="257"/>
        <v>#N/A</v>
      </c>
    </row>
    <row r="3161" spans="14:26" hidden="1">
      <c r="N3161" s="2" t="e">
        <f>VLOOKUP($J3161,'Material category'!B:D,2,0)</f>
        <v>#N/A</v>
      </c>
      <c r="O3161" s="123" t="e">
        <f>VLOOKUP(E3161,'Billing Type Category'!A:C,3,0)*$L3161</f>
        <v>#N/A</v>
      </c>
      <c r="P3161" s="123" t="e">
        <f>VLOOKUP($J3161,'Material category'!B:F,5,FALSE)*O3161</f>
        <v>#N/A</v>
      </c>
      <c r="Q3161" s="123" t="e">
        <f t="shared" si="253"/>
        <v>#N/A</v>
      </c>
      <c r="R3161" s="6" t="e">
        <f>VLOOKUP(E3161,'Billing Type Category'!A:C,3,0)*M3161</f>
        <v>#N/A</v>
      </c>
      <c r="S3161" s="6" t="e">
        <f>VLOOKUP($J3161,'Material category'!B:F,4,FALSE)*O3161</f>
        <v>#N/A</v>
      </c>
      <c r="T3161" s="6" t="e">
        <f t="shared" si="254"/>
        <v>#N/A</v>
      </c>
      <c r="U3161" s="6" t="e">
        <f t="shared" si="255"/>
        <v>#N/A</v>
      </c>
      <c r="V3161" s="2" t="e">
        <f>VLOOKUP($J3161,'Material category'!B:D,3,0)</f>
        <v>#N/A</v>
      </c>
      <c r="W3161" s="2" t="e">
        <f>VLOOKUP(G3161,'Cust Category'!A:C,3,0)</f>
        <v>#N/A</v>
      </c>
      <c r="X3161" s="2" t="e">
        <f>VLOOKUP(G3161,'Cust Category'!A:C,2,0)</f>
        <v>#N/A</v>
      </c>
      <c r="Y3161" s="31" t="e">
        <f t="shared" si="256"/>
        <v>#N/A</v>
      </c>
      <c r="Z3161" t="e">
        <f t="shared" si="257"/>
        <v>#N/A</v>
      </c>
    </row>
    <row r="3162" spans="14:26" hidden="1">
      <c r="N3162" s="2" t="e">
        <f>VLOOKUP($J3162,'Material category'!B:D,2,0)</f>
        <v>#N/A</v>
      </c>
      <c r="O3162" s="123" t="e">
        <f>VLOOKUP(E3162,'Billing Type Category'!A:C,3,0)*$L3162</f>
        <v>#N/A</v>
      </c>
      <c r="P3162" s="123" t="e">
        <f>VLOOKUP($J3162,'Material category'!B:F,5,FALSE)*O3162</f>
        <v>#N/A</v>
      </c>
      <c r="Q3162" s="123" t="e">
        <f t="shared" si="253"/>
        <v>#N/A</v>
      </c>
      <c r="R3162" s="6" t="e">
        <f>VLOOKUP(E3162,'Billing Type Category'!A:C,3,0)*M3162</f>
        <v>#N/A</v>
      </c>
      <c r="S3162" s="6" t="e">
        <f>VLOOKUP($J3162,'Material category'!B:F,4,FALSE)*O3162</f>
        <v>#N/A</v>
      </c>
      <c r="T3162" s="6" t="e">
        <f t="shared" si="254"/>
        <v>#N/A</v>
      </c>
      <c r="U3162" s="6" t="e">
        <f t="shared" si="255"/>
        <v>#N/A</v>
      </c>
      <c r="V3162" s="2" t="e">
        <f>VLOOKUP($J3162,'Material category'!B:D,3,0)</f>
        <v>#N/A</v>
      </c>
      <c r="W3162" s="2" t="e">
        <f>VLOOKUP(G3162,'Cust Category'!A:C,3,0)</f>
        <v>#N/A</v>
      </c>
      <c r="X3162" s="2" t="e">
        <f>VLOOKUP(G3162,'Cust Category'!A:C,2,0)</f>
        <v>#N/A</v>
      </c>
      <c r="Y3162" s="31" t="e">
        <f t="shared" si="256"/>
        <v>#N/A</v>
      </c>
      <c r="Z3162" t="e">
        <f t="shared" si="257"/>
        <v>#N/A</v>
      </c>
    </row>
    <row r="3163" spans="14:26" hidden="1">
      <c r="N3163" s="2" t="e">
        <f>VLOOKUP($J3163,'Material category'!B:D,2,0)</f>
        <v>#N/A</v>
      </c>
      <c r="O3163" s="123" t="e">
        <f>VLOOKUP(E3163,'Billing Type Category'!A:C,3,0)*$L3163</f>
        <v>#N/A</v>
      </c>
      <c r="P3163" s="123" t="e">
        <f>VLOOKUP($J3163,'Material category'!B:F,5,FALSE)*O3163</f>
        <v>#N/A</v>
      </c>
      <c r="Q3163" s="123" t="e">
        <f t="shared" si="253"/>
        <v>#N/A</v>
      </c>
      <c r="R3163" s="6" t="e">
        <f>VLOOKUP(E3163,'Billing Type Category'!A:C,3,0)*M3163</f>
        <v>#N/A</v>
      </c>
      <c r="S3163" s="6" t="e">
        <f>VLOOKUP($J3163,'Material category'!B:F,4,FALSE)*O3163</f>
        <v>#N/A</v>
      </c>
      <c r="T3163" s="6" t="e">
        <f t="shared" si="254"/>
        <v>#N/A</v>
      </c>
      <c r="U3163" s="6" t="e">
        <f t="shared" si="255"/>
        <v>#N/A</v>
      </c>
      <c r="V3163" s="2" t="e">
        <f>VLOOKUP($J3163,'Material category'!B:D,3,0)</f>
        <v>#N/A</v>
      </c>
      <c r="W3163" s="2" t="e">
        <f>VLOOKUP(G3163,'Cust Category'!A:C,3,0)</f>
        <v>#N/A</v>
      </c>
      <c r="X3163" s="2" t="e">
        <f>VLOOKUP(G3163,'Cust Category'!A:C,2,0)</f>
        <v>#N/A</v>
      </c>
      <c r="Y3163" s="31" t="e">
        <f t="shared" si="256"/>
        <v>#N/A</v>
      </c>
      <c r="Z3163" t="e">
        <f t="shared" si="257"/>
        <v>#N/A</v>
      </c>
    </row>
    <row r="3164" spans="14:26" hidden="1">
      <c r="N3164" s="2" t="e">
        <f>VLOOKUP($J3164,'Material category'!B:D,2,0)</f>
        <v>#N/A</v>
      </c>
      <c r="O3164" s="123" t="e">
        <f>VLOOKUP(E3164,'Billing Type Category'!A:C,3,0)*$L3164</f>
        <v>#N/A</v>
      </c>
      <c r="P3164" s="123" t="e">
        <f>VLOOKUP($J3164,'Material category'!B:F,5,FALSE)*O3164</f>
        <v>#N/A</v>
      </c>
      <c r="Q3164" s="123" t="e">
        <f t="shared" si="253"/>
        <v>#N/A</v>
      </c>
      <c r="R3164" s="6" t="e">
        <f>VLOOKUP(E3164,'Billing Type Category'!A:C,3,0)*M3164</f>
        <v>#N/A</v>
      </c>
      <c r="S3164" s="6" t="e">
        <f>VLOOKUP($J3164,'Material category'!B:F,4,FALSE)*O3164</f>
        <v>#N/A</v>
      </c>
      <c r="T3164" s="6" t="e">
        <f t="shared" si="254"/>
        <v>#N/A</v>
      </c>
      <c r="U3164" s="6" t="e">
        <f t="shared" si="255"/>
        <v>#N/A</v>
      </c>
      <c r="V3164" s="2" t="e">
        <f>VLOOKUP($J3164,'Material category'!B:D,3,0)</f>
        <v>#N/A</v>
      </c>
      <c r="W3164" s="2" t="e">
        <f>VLOOKUP(G3164,'Cust Category'!A:C,3,0)</f>
        <v>#N/A</v>
      </c>
      <c r="X3164" s="2" t="e">
        <f>VLOOKUP(G3164,'Cust Category'!A:C,2,0)</f>
        <v>#N/A</v>
      </c>
      <c r="Y3164" s="31" t="e">
        <f t="shared" si="256"/>
        <v>#N/A</v>
      </c>
      <c r="Z3164" t="e">
        <f t="shared" si="257"/>
        <v>#N/A</v>
      </c>
    </row>
    <row r="3165" spans="14:26" hidden="1">
      <c r="N3165" s="2" t="e">
        <f>VLOOKUP($J3165,'Material category'!B:D,2,0)</f>
        <v>#N/A</v>
      </c>
      <c r="O3165" s="123" t="e">
        <f>VLOOKUP(E3165,'Billing Type Category'!A:C,3,0)*$L3165</f>
        <v>#N/A</v>
      </c>
      <c r="P3165" s="123" t="e">
        <f>VLOOKUP($J3165,'Material category'!B:F,5,FALSE)*O3165</f>
        <v>#N/A</v>
      </c>
      <c r="Q3165" s="123" t="e">
        <f t="shared" si="253"/>
        <v>#N/A</v>
      </c>
      <c r="R3165" s="6" t="e">
        <f>VLOOKUP(E3165,'Billing Type Category'!A:C,3,0)*M3165</f>
        <v>#N/A</v>
      </c>
      <c r="S3165" s="6" t="e">
        <f>VLOOKUP($J3165,'Material category'!B:F,4,FALSE)*O3165</f>
        <v>#N/A</v>
      </c>
      <c r="T3165" s="6" t="e">
        <f t="shared" si="254"/>
        <v>#N/A</v>
      </c>
      <c r="U3165" s="6" t="e">
        <f t="shared" si="255"/>
        <v>#N/A</v>
      </c>
      <c r="V3165" s="2" t="e">
        <f>VLOOKUP($J3165,'Material category'!B:D,3,0)</f>
        <v>#N/A</v>
      </c>
      <c r="W3165" s="2" t="e">
        <f>VLOOKUP(G3165,'Cust Category'!A:C,3,0)</f>
        <v>#N/A</v>
      </c>
      <c r="X3165" s="2" t="e">
        <f>VLOOKUP(G3165,'Cust Category'!A:C,2,0)</f>
        <v>#N/A</v>
      </c>
      <c r="Y3165" s="31" t="e">
        <f t="shared" si="256"/>
        <v>#N/A</v>
      </c>
      <c r="Z3165" t="e">
        <f t="shared" si="257"/>
        <v>#N/A</v>
      </c>
    </row>
    <row r="3166" spans="14:26" hidden="1">
      <c r="N3166" s="2" t="e">
        <f>VLOOKUP($J3166,'Material category'!B:D,2,0)</f>
        <v>#N/A</v>
      </c>
      <c r="O3166" s="123" t="e">
        <f>VLOOKUP(E3166,'Billing Type Category'!A:C,3,0)*$L3166</f>
        <v>#N/A</v>
      </c>
      <c r="P3166" s="123" t="e">
        <f>VLOOKUP($J3166,'Material category'!B:F,5,FALSE)*O3166</f>
        <v>#N/A</v>
      </c>
      <c r="Q3166" s="123" t="e">
        <f t="shared" si="253"/>
        <v>#N/A</v>
      </c>
      <c r="R3166" s="6" t="e">
        <f>VLOOKUP(E3166,'Billing Type Category'!A:C,3,0)*M3166</f>
        <v>#N/A</v>
      </c>
      <c r="S3166" s="6" t="e">
        <f>VLOOKUP($J3166,'Material category'!B:F,4,FALSE)*O3166</f>
        <v>#N/A</v>
      </c>
      <c r="T3166" s="6" t="e">
        <f t="shared" si="254"/>
        <v>#N/A</v>
      </c>
      <c r="U3166" s="6" t="e">
        <f t="shared" si="255"/>
        <v>#N/A</v>
      </c>
      <c r="V3166" s="2" t="e">
        <f>VLOOKUP($J3166,'Material category'!B:D,3,0)</f>
        <v>#N/A</v>
      </c>
      <c r="W3166" s="2" t="e">
        <f>VLOOKUP(G3166,'Cust Category'!A:C,3,0)</f>
        <v>#N/A</v>
      </c>
      <c r="X3166" s="2" t="e">
        <f>VLOOKUP(G3166,'Cust Category'!A:C,2,0)</f>
        <v>#N/A</v>
      </c>
      <c r="Y3166" s="31" t="e">
        <f t="shared" si="256"/>
        <v>#N/A</v>
      </c>
      <c r="Z3166" t="e">
        <f t="shared" si="257"/>
        <v>#N/A</v>
      </c>
    </row>
    <row r="3167" spans="14:26" hidden="1">
      <c r="N3167" s="2" t="e">
        <f>VLOOKUP($J3167,'Material category'!B:D,2,0)</f>
        <v>#N/A</v>
      </c>
      <c r="O3167" s="123" t="e">
        <f>VLOOKUP(E3167,'Billing Type Category'!A:C,3,0)*$L3167</f>
        <v>#N/A</v>
      </c>
      <c r="P3167" s="123" t="e">
        <f>VLOOKUP($J3167,'Material category'!B:F,5,FALSE)*O3167</f>
        <v>#N/A</v>
      </c>
      <c r="Q3167" s="123" t="e">
        <f t="shared" si="253"/>
        <v>#N/A</v>
      </c>
      <c r="R3167" s="6" t="e">
        <f>VLOOKUP(E3167,'Billing Type Category'!A:C,3,0)*M3167</f>
        <v>#N/A</v>
      </c>
      <c r="S3167" s="6" t="e">
        <f>VLOOKUP($J3167,'Material category'!B:F,4,FALSE)*O3167</f>
        <v>#N/A</v>
      </c>
      <c r="T3167" s="6" t="e">
        <f t="shared" si="254"/>
        <v>#N/A</v>
      </c>
      <c r="U3167" s="6" t="e">
        <f t="shared" si="255"/>
        <v>#N/A</v>
      </c>
      <c r="V3167" s="2" t="e">
        <f>VLOOKUP($J3167,'Material category'!B:D,3,0)</f>
        <v>#N/A</v>
      </c>
      <c r="W3167" s="2" t="e">
        <f>VLOOKUP(G3167,'Cust Category'!A:C,3,0)</f>
        <v>#N/A</v>
      </c>
      <c r="X3167" s="2" t="e">
        <f>VLOOKUP(G3167,'Cust Category'!A:C,2,0)</f>
        <v>#N/A</v>
      </c>
      <c r="Y3167" s="31" t="e">
        <f t="shared" si="256"/>
        <v>#N/A</v>
      </c>
      <c r="Z3167" t="e">
        <f t="shared" si="257"/>
        <v>#N/A</v>
      </c>
    </row>
    <row r="3168" spans="14:26" hidden="1">
      <c r="N3168" s="2" t="e">
        <f>VLOOKUP($J3168,'Material category'!B:D,2,0)</f>
        <v>#N/A</v>
      </c>
      <c r="O3168" s="123" t="e">
        <f>VLOOKUP(E3168,'Billing Type Category'!A:C,3,0)*$L3168</f>
        <v>#N/A</v>
      </c>
      <c r="P3168" s="123" t="e">
        <f>VLOOKUP($J3168,'Material category'!B:F,5,FALSE)*O3168</f>
        <v>#N/A</v>
      </c>
      <c r="Q3168" s="123" t="e">
        <f t="shared" si="253"/>
        <v>#N/A</v>
      </c>
      <c r="R3168" s="6" t="e">
        <f>VLOOKUP(E3168,'Billing Type Category'!A:C,3,0)*M3168</f>
        <v>#N/A</v>
      </c>
      <c r="S3168" s="6" t="e">
        <f>VLOOKUP($J3168,'Material category'!B:F,4,FALSE)*O3168</f>
        <v>#N/A</v>
      </c>
      <c r="T3168" s="6" t="e">
        <f t="shared" si="254"/>
        <v>#N/A</v>
      </c>
      <c r="U3168" s="6" t="e">
        <f t="shared" si="255"/>
        <v>#N/A</v>
      </c>
      <c r="V3168" s="2" t="e">
        <f>VLOOKUP($J3168,'Material category'!B:D,3,0)</f>
        <v>#N/A</v>
      </c>
      <c r="W3168" s="2" t="e">
        <f>VLOOKUP(G3168,'Cust Category'!A:C,3,0)</f>
        <v>#N/A</v>
      </c>
      <c r="X3168" s="2" t="e">
        <f>VLOOKUP(G3168,'Cust Category'!A:C,2,0)</f>
        <v>#N/A</v>
      </c>
      <c r="Y3168" s="31" t="e">
        <f t="shared" si="256"/>
        <v>#N/A</v>
      </c>
      <c r="Z3168" t="e">
        <f t="shared" si="257"/>
        <v>#N/A</v>
      </c>
    </row>
    <row r="3169" spans="14:26" hidden="1">
      <c r="N3169" s="2" t="e">
        <f>VLOOKUP($J3169,'Material category'!B:D,2,0)</f>
        <v>#N/A</v>
      </c>
      <c r="O3169" s="123" t="e">
        <f>VLOOKUP(E3169,'Billing Type Category'!A:C,3,0)*$L3169</f>
        <v>#N/A</v>
      </c>
      <c r="P3169" s="123" t="e">
        <f>VLOOKUP($J3169,'Material category'!B:F,5,FALSE)*O3169</f>
        <v>#N/A</v>
      </c>
      <c r="Q3169" s="123" t="e">
        <f t="shared" si="253"/>
        <v>#N/A</v>
      </c>
      <c r="R3169" s="6" t="e">
        <f>VLOOKUP(E3169,'Billing Type Category'!A:C,3,0)*M3169</f>
        <v>#N/A</v>
      </c>
      <c r="S3169" s="6" t="e">
        <f>VLOOKUP($J3169,'Material category'!B:F,4,FALSE)*O3169</f>
        <v>#N/A</v>
      </c>
      <c r="T3169" s="6" t="e">
        <f t="shared" si="254"/>
        <v>#N/A</v>
      </c>
      <c r="U3169" s="6" t="e">
        <f t="shared" si="255"/>
        <v>#N/A</v>
      </c>
      <c r="V3169" s="2" t="e">
        <f>VLOOKUP($J3169,'Material category'!B:D,3,0)</f>
        <v>#N/A</v>
      </c>
      <c r="W3169" s="2" t="e">
        <f>VLOOKUP(G3169,'Cust Category'!A:C,3,0)</f>
        <v>#N/A</v>
      </c>
      <c r="X3169" s="2" t="e">
        <f>VLOOKUP(G3169,'Cust Category'!A:C,2,0)</f>
        <v>#N/A</v>
      </c>
      <c r="Y3169" s="31" t="e">
        <f t="shared" si="256"/>
        <v>#N/A</v>
      </c>
      <c r="Z3169" t="e">
        <f t="shared" si="257"/>
        <v>#N/A</v>
      </c>
    </row>
    <row r="3170" spans="14:26" hidden="1">
      <c r="N3170" s="2" t="e">
        <f>VLOOKUP($J3170,'Material category'!B:D,2,0)</f>
        <v>#N/A</v>
      </c>
      <c r="O3170" s="123" t="e">
        <f>VLOOKUP(E3170,'Billing Type Category'!A:C,3,0)*$L3170</f>
        <v>#N/A</v>
      </c>
      <c r="P3170" s="123" t="e">
        <f>VLOOKUP($J3170,'Material category'!B:F,5,FALSE)*O3170</f>
        <v>#N/A</v>
      </c>
      <c r="Q3170" s="123" t="e">
        <f t="shared" si="253"/>
        <v>#N/A</v>
      </c>
      <c r="R3170" s="6" t="e">
        <f>VLOOKUP(E3170,'Billing Type Category'!A:C,3,0)*M3170</f>
        <v>#N/A</v>
      </c>
      <c r="S3170" s="6" t="e">
        <f>VLOOKUP($J3170,'Material category'!B:F,4,FALSE)*O3170</f>
        <v>#N/A</v>
      </c>
      <c r="T3170" s="6" t="e">
        <f t="shared" si="254"/>
        <v>#N/A</v>
      </c>
      <c r="U3170" s="6" t="e">
        <f t="shared" si="255"/>
        <v>#N/A</v>
      </c>
      <c r="V3170" s="2" t="e">
        <f>VLOOKUP($J3170,'Material category'!B:D,3,0)</f>
        <v>#N/A</v>
      </c>
      <c r="W3170" s="2" t="e">
        <f>VLOOKUP(G3170,'Cust Category'!A:C,3,0)</f>
        <v>#N/A</v>
      </c>
      <c r="X3170" s="2" t="e">
        <f>VLOOKUP(G3170,'Cust Category'!A:C,2,0)</f>
        <v>#N/A</v>
      </c>
      <c r="Y3170" s="31" t="e">
        <f t="shared" si="256"/>
        <v>#N/A</v>
      </c>
      <c r="Z3170" t="e">
        <f t="shared" si="257"/>
        <v>#N/A</v>
      </c>
    </row>
    <row r="3171" spans="14:26" hidden="1">
      <c r="N3171" s="2" t="e">
        <f>VLOOKUP($J3171,'Material category'!B:D,2,0)</f>
        <v>#N/A</v>
      </c>
      <c r="O3171" s="123" t="e">
        <f>VLOOKUP(E3171,'Billing Type Category'!A:C,3,0)*$L3171</f>
        <v>#N/A</v>
      </c>
      <c r="P3171" s="123" t="e">
        <f>VLOOKUP($J3171,'Material category'!B:F,5,FALSE)*O3171</f>
        <v>#N/A</v>
      </c>
      <c r="Q3171" s="123" t="e">
        <f t="shared" si="253"/>
        <v>#N/A</v>
      </c>
      <c r="R3171" s="6" t="e">
        <f>VLOOKUP(E3171,'Billing Type Category'!A:C,3,0)*M3171</f>
        <v>#N/A</v>
      </c>
      <c r="S3171" s="6" t="e">
        <f>VLOOKUP($J3171,'Material category'!B:F,4,FALSE)*O3171</f>
        <v>#N/A</v>
      </c>
      <c r="T3171" s="6" t="e">
        <f t="shared" si="254"/>
        <v>#N/A</v>
      </c>
      <c r="U3171" s="6" t="e">
        <f t="shared" si="255"/>
        <v>#N/A</v>
      </c>
      <c r="V3171" s="2" t="e">
        <f>VLOOKUP($J3171,'Material category'!B:D,3,0)</f>
        <v>#N/A</v>
      </c>
      <c r="W3171" s="2" t="e">
        <f>VLOOKUP(G3171,'Cust Category'!A:C,3,0)</f>
        <v>#N/A</v>
      </c>
      <c r="X3171" s="2" t="e">
        <f>VLOOKUP(G3171,'Cust Category'!A:C,2,0)</f>
        <v>#N/A</v>
      </c>
      <c r="Y3171" s="31" t="e">
        <f t="shared" si="256"/>
        <v>#N/A</v>
      </c>
      <c r="Z3171" t="e">
        <f t="shared" si="257"/>
        <v>#N/A</v>
      </c>
    </row>
    <row r="3172" spans="14:26" hidden="1">
      <c r="N3172" s="2" t="e">
        <f>VLOOKUP($J3172,'Material category'!B:D,2,0)</f>
        <v>#N/A</v>
      </c>
      <c r="O3172" s="123" t="e">
        <f>VLOOKUP(E3172,'Billing Type Category'!A:C,3,0)*$L3172</f>
        <v>#N/A</v>
      </c>
      <c r="P3172" s="123" t="e">
        <f>VLOOKUP($J3172,'Material category'!B:F,5,FALSE)*O3172</f>
        <v>#N/A</v>
      </c>
      <c r="Q3172" s="123" t="e">
        <f t="shared" si="253"/>
        <v>#N/A</v>
      </c>
      <c r="R3172" s="6" t="e">
        <f>VLOOKUP(E3172,'Billing Type Category'!A:C,3,0)*M3172</f>
        <v>#N/A</v>
      </c>
      <c r="S3172" s="6" t="e">
        <f>VLOOKUP($J3172,'Material category'!B:F,4,FALSE)*O3172</f>
        <v>#N/A</v>
      </c>
      <c r="T3172" s="6" t="e">
        <f t="shared" si="254"/>
        <v>#N/A</v>
      </c>
      <c r="U3172" s="6" t="e">
        <f t="shared" si="255"/>
        <v>#N/A</v>
      </c>
      <c r="V3172" s="2" t="e">
        <f>VLOOKUP($J3172,'Material category'!B:D,3,0)</f>
        <v>#N/A</v>
      </c>
      <c r="W3172" s="2" t="e">
        <f>VLOOKUP(G3172,'Cust Category'!A:C,3,0)</f>
        <v>#N/A</v>
      </c>
      <c r="X3172" s="2" t="e">
        <f>VLOOKUP(G3172,'Cust Category'!A:C,2,0)</f>
        <v>#N/A</v>
      </c>
      <c r="Y3172" s="31" t="e">
        <f t="shared" si="256"/>
        <v>#N/A</v>
      </c>
      <c r="Z3172" t="e">
        <f t="shared" si="257"/>
        <v>#N/A</v>
      </c>
    </row>
    <row r="3173" spans="14:26" hidden="1">
      <c r="N3173" s="2" t="e">
        <f>VLOOKUP($J3173,'Material category'!B:D,2,0)</f>
        <v>#N/A</v>
      </c>
      <c r="O3173" s="123" t="e">
        <f>VLOOKUP(E3173,'Billing Type Category'!A:C,3,0)*$L3173</f>
        <v>#N/A</v>
      </c>
      <c r="P3173" s="123" t="e">
        <f>VLOOKUP($J3173,'Material category'!B:F,5,FALSE)*O3173</f>
        <v>#N/A</v>
      </c>
      <c r="Q3173" s="123" t="e">
        <f t="shared" si="253"/>
        <v>#N/A</v>
      </c>
      <c r="R3173" s="6" t="e">
        <f>VLOOKUP(E3173,'Billing Type Category'!A:C,3,0)*M3173</f>
        <v>#N/A</v>
      </c>
      <c r="S3173" s="6" t="e">
        <f>VLOOKUP($J3173,'Material category'!B:F,4,FALSE)*O3173</f>
        <v>#N/A</v>
      </c>
      <c r="T3173" s="6" t="e">
        <f t="shared" si="254"/>
        <v>#N/A</v>
      </c>
      <c r="U3173" s="6" t="e">
        <f t="shared" si="255"/>
        <v>#N/A</v>
      </c>
      <c r="V3173" s="2" t="e">
        <f>VLOOKUP($J3173,'Material category'!B:D,3,0)</f>
        <v>#N/A</v>
      </c>
      <c r="W3173" s="2" t="e">
        <f>VLOOKUP(G3173,'Cust Category'!A:C,3,0)</f>
        <v>#N/A</v>
      </c>
      <c r="X3173" s="2" t="e">
        <f>VLOOKUP(G3173,'Cust Category'!A:C,2,0)</f>
        <v>#N/A</v>
      </c>
      <c r="Y3173" s="31" t="e">
        <f t="shared" si="256"/>
        <v>#N/A</v>
      </c>
      <c r="Z3173" t="e">
        <f t="shared" si="257"/>
        <v>#N/A</v>
      </c>
    </row>
    <row r="3174" spans="14:26" hidden="1">
      <c r="N3174" s="2" t="e">
        <f>VLOOKUP($J3174,'Material category'!B:D,2,0)</f>
        <v>#N/A</v>
      </c>
      <c r="O3174" s="123" t="e">
        <f>VLOOKUP(E3174,'Billing Type Category'!A:C,3,0)*$L3174</f>
        <v>#N/A</v>
      </c>
      <c r="P3174" s="123" t="e">
        <f>VLOOKUP($J3174,'Material category'!B:F,5,FALSE)*O3174</f>
        <v>#N/A</v>
      </c>
      <c r="Q3174" s="123" t="e">
        <f t="shared" si="253"/>
        <v>#N/A</v>
      </c>
      <c r="R3174" s="6" t="e">
        <f>VLOOKUP(E3174,'Billing Type Category'!A:C,3,0)*M3174</f>
        <v>#N/A</v>
      </c>
      <c r="S3174" s="6" t="e">
        <f>VLOOKUP($J3174,'Material category'!B:F,4,FALSE)*O3174</f>
        <v>#N/A</v>
      </c>
      <c r="T3174" s="6" t="e">
        <f t="shared" si="254"/>
        <v>#N/A</v>
      </c>
      <c r="U3174" s="6" t="e">
        <f t="shared" si="255"/>
        <v>#N/A</v>
      </c>
      <c r="V3174" s="2" t="e">
        <f>VLOOKUP($J3174,'Material category'!B:D,3,0)</f>
        <v>#N/A</v>
      </c>
      <c r="W3174" s="2" t="e">
        <f>VLOOKUP(G3174,'Cust Category'!A:C,3,0)</f>
        <v>#N/A</v>
      </c>
      <c r="X3174" s="2" t="e">
        <f>VLOOKUP(G3174,'Cust Category'!A:C,2,0)</f>
        <v>#N/A</v>
      </c>
      <c r="Y3174" s="31" t="e">
        <f t="shared" si="256"/>
        <v>#N/A</v>
      </c>
      <c r="Z3174" t="e">
        <f t="shared" si="257"/>
        <v>#N/A</v>
      </c>
    </row>
    <row r="3175" spans="14:26" hidden="1">
      <c r="N3175" s="2" t="e">
        <f>VLOOKUP($J3175,'Material category'!B:D,2,0)</f>
        <v>#N/A</v>
      </c>
      <c r="O3175" s="123" t="e">
        <f>VLOOKUP(E3175,'Billing Type Category'!A:C,3,0)*$L3175</f>
        <v>#N/A</v>
      </c>
      <c r="P3175" s="123" t="e">
        <f>VLOOKUP($J3175,'Material category'!B:F,5,FALSE)*O3175</f>
        <v>#N/A</v>
      </c>
      <c r="Q3175" s="123" t="e">
        <f t="shared" si="253"/>
        <v>#N/A</v>
      </c>
      <c r="R3175" s="6" t="e">
        <f>VLOOKUP(E3175,'Billing Type Category'!A:C,3,0)*M3175</f>
        <v>#N/A</v>
      </c>
      <c r="S3175" s="6" t="e">
        <f>VLOOKUP($J3175,'Material category'!B:F,4,FALSE)*O3175</f>
        <v>#N/A</v>
      </c>
      <c r="T3175" s="6" t="e">
        <f t="shared" si="254"/>
        <v>#N/A</v>
      </c>
      <c r="U3175" s="6" t="e">
        <f t="shared" si="255"/>
        <v>#N/A</v>
      </c>
      <c r="V3175" s="2" t="e">
        <f>VLOOKUP($J3175,'Material category'!B:D,3,0)</f>
        <v>#N/A</v>
      </c>
      <c r="W3175" s="2" t="e">
        <f>VLOOKUP(G3175,'Cust Category'!A:C,3,0)</f>
        <v>#N/A</v>
      </c>
      <c r="X3175" s="2" t="e">
        <f>VLOOKUP(G3175,'Cust Category'!A:C,2,0)</f>
        <v>#N/A</v>
      </c>
      <c r="Y3175" s="31" t="e">
        <f t="shared" si="256"/>
        <v>#N/A</v>
      </c>
      <c r="Z3175" t="e">
        <f t="shared" si="257"/>
        <v>#N/A</v>
      </c>
    </row>
    <row r="3176" spans="14:26" hidden="1">
      <c r="N3176" s="2" t="e">
        <f>VLOOKUP($J3176,'Material category'!B:D,2,0)</f>
        <v>#N/A</v>
      </c>
      <c r="O3176" s="123" t="e">
        <f>VLOOKUP(E3176,'Billing Type Category'!A:C,3,0)*$L3176</f>
        <v>#N/A</v>
      </c>
      <c r="P3176" s="123" t="e">
        <f>VLOOKUP($J3176,'Material category'!B:F,5,FALSE)*O3176</f>
        <v>#N/A</v>
      </c>
      <c r="Q3176" s="123" t="e">
        <f t="shared" si="253"/>
        <v>#N/A</v>
      </c>
      <c r="R3176" s="6" t="e">
        <f>VLOOKUP(E3176,'Billing Type Category'!A:C,3,0)*M3176</f>
        <v>#N/A</v>
      </c>
      <c r="S3176" s="6" t="e">
        <f>VLOOKUP($J3176,'Material category'!B:F,4,FALSE)*O3176</f>
        <v>#N/A</v>
      </c>
      <c r="T3176" s="6" t="e">
        <f t="shared" si="254"/>
        <v>#N/A</v>
      </c>
      <c r="U3176" s="6" t="e">
        <f t="shared" si="255"/>
        <v>#N/A</v>
      </c>
      <c r="V3176" s="2" t="e">
        <f>VLOOKUP($J3176,'Material category'!B:D,3,0)</f>
        <v>#N/A</v>
      </c>
      <c r="W3176" s="2" t="e">
        <f>VLOOKUP(G3176,'Cust Category'!A:C,3,0)</f>
        <v>#N/A</v>
      </c>
      <c r="X3176" s="2" t="e">
        <f>VLOOKUP(G3176,'Cust Category'!A:C,2,0)</f>
        <v>#N/A</v>
      </c>
      <c r="Y3176" s="31" t="e">
        <f t="shared" si="256"/>
        <v>#N/A</v>
      </c>
      <c r="Z3176" t="e">
        <f t="shared" si="257"/>
        <v>#N/A</v>
      </c>
    </row>
    <row r="3177" spans="14:26" hidden="1">
      <c r="N3177" s="2" t="e">
        <f>VLOOKUP($J3177,'Material category'!B:D,2,0)</f>
        <v>#N/A</v>
      </c>
      <c r="O3177" s="123" t="e">
        <f>VLOOKUP(E3177,'Billing Type Category'!A:C,3,0)*$L3177</f>
        <v>#N/A</v>
      </c>
      <c r="P3177" s="123" t="e">
        <f>VLOOKUP($J3177,'Material category'!B:F,5,FALSE)*O3177</f>
        <v>#N/A</v>
      </c>
      <c r="Q3177" s="123" t="e">
        <f t="shared" si="253"/>
        <v>#N/A</v>
      </c>
      <c r="R3177" s="6" t="e">
        <f>VLOOKUP(E3177,'Billing Type Category'!A:C,3,0)*M3177</f>
        <v>#N/A</v>
      </c>
      <c r="S3177" s="6" t="e">
        <f>VLOOKUP($J3177,'Material category'!B:F,4,FALSE)*O3177</f>
        <v>#N/A</v>
      </c>
      <c r="T3177" s="6" t="e">
        <f t="shared" si="254"/>
        <v>#N/A</v>
      </c>
      <c r="U3177" s="6" t="e">
        <f t="shared" si="255"/>
        <v>#N/A</v>
      </c>
      <c r="V3177" s="2" t="e">
        <f>VLOOKUP($J3177,'Material category'!B:D,3,0)</f>
        <v>#N/A</v>
      </c>
      <c r="W3177" s="2" t="e">
        <f>VLOOKUP(G3177,'Cust Category'!A:C,3,0)</f>
        <v>#N/A</v>
      </c>
      <c r="X3177" s="2" t="e">
        <f>VLOOKUP(G3177,'Cust Category'!A:C,2,0)</f>
        <v>#N/A</v>
      </c>
      <c r="Y3177" s="31" t="e">
        <f t="shared" si="256"/>
        <v>#N/A</v>
      </c>
      <c r="Z3177" t="e">
        <f t="shared" si="257"/>
        <v>#N/A</v>
      </c>
    </row>
    <row r="3178" spans="14:26" hidden="1">
      <c r="N3178" s="2" t="e">
        <f>VLOOKUP($J3178,'Material category'!B:D,2,0)</f>
        <v>#N/A</v>
      </c>
      <c r="O3178" s="123" t="e">
        <f>VLOOKUP(E3178,'Billing Type Category'!A:C,3,0)*$L3178</f>
        <v>#N/A</v>
      </c>
      <c r="P3178" s="123" t="e">
        <f>VLOOKUP($J3178,'Material category'!B:F,5,FALSE)*O3178</f>
        <v>#N/A</v>
      </c>
      <c r="Q3178" s="123" t="e">
        <f t="shared" si="253"/>
        <v>#N/A</v>
      </c>
      <c r="R3178" s="6" t="e">
        <f>VLOOKUP(E3178,'Billing Type Category'!A:C,3,0)*M3178</f>
        <v>#N/A</v>
      </c>
      <c r="S3178" s="6" t="e">
        <f>VLOOKUP($J3178,'Material category'!B:F,4,FALSE)*O3178</f>
        <v>#N/A</v>
      </c>
      <c r="T3178" s="6" t="e">
        <f t="shared" si="254"/>
        <v>#N/A</v>
      </c>
      <c r="U3178" s="6" t="e">
        <f t="shared" si="255"/>
        <v>#N/A</v>
      </c>
      <c r="V3178" s="2" t="e">
        <f>VLOOKUP($J3178,'Material category'!B:D,3,0)</f>
        <v>#N/A</v>
      </c>
      <c r="W3178" s="2" t="e">
        <f>VLOOKUP(G3178,'Cust Category'!A:C,3,0)</f>
        <v>#N/A</v>
      </c>
      <c r="X3178" s="2" t="e">
        <f>VLOOKUP(G3178,'Cust Category'!A:C,2,0)</f>
        <v>#N/A</v>
      </c>
      <c r="Y3178" s="31" t="e">
        <f t="shared" si="256"/>
        <v>#N/A</v>
      </c>
      <c r="Z3178" t="e">
        <f t="shared" si="257"/>
        <v>#N/A</v>
      </c>
    </row>
    <row r="3179" spans="14:26" hidden="1">
      <c r="N3179" s="2" t="e">
        <f>VLOOKUP($J3179,'Material category'!B:D,2,0)</f>
        <v>#N/A</v>
      </c>
      <c r="O3179" s="123" t="e">
        <f>VLOOKUP(E3179,'Billing Type Category'!A:C,3,0)*$L3179</f>
        <v>#N/A</v>
      </c>
      <c r="P3179" s="123" t="e">
        <f>VLOOKUP($J3179,'Material category'!B:F,5,FALSE)*O3179</f>
        <v>#N/A</v>
      </c>
      <c r="Q3179" s="123" t="e">
        <f t="shared" si="253"/>
        <v>#N/A</v>
      </c>
      <c r="R3179" s="6" t="e">
        <f>VLOOKUP(E3179,'Billing Type Category'!A:C,3,0)*M3179</f>
        <v>#N/A</v>
      </c>
      <c r="S3179" s="6" t="e">
        <f>VLOOKUP($J3179,'Material category'!B:F,4,FALSE)*O3179</f>
        <v>#N/A</v>
      </c>
      <c r="T3179" s="6" t="e">
        <f t="shared" si="254"/>
        <v>#N/A</v>
      </c>
      <c r="U3179" s="6" t="e">
        <f t="shared" si="255"/>
        <v>#N/A</v>
      </c>
      <c r="V3179" s="2" t="e">
        <f>VLOOKUP($J3179,'Material category'!B:D,3,0)</f>
        <v>#N/A</v>
      </c>
      <c r="W3179" s="2" t="e">
        <f>VLOOKUP(G3179,'Cust Category'!A:C,3,0)</f>
        <v>#N/A</v>
      </c>
      <c r="X3179" s="2" t="e">
        <f>VLOOKUP(G3179,'Cust Category'!A:C,2,0)</f>
        <v>#N/A</v>
      </c>
      <c r="Y3179" s="31" t="e">
        <f t="shared" si="256"/>
        <v>#N/A</v>
      </c>
      <c r="Z3179" t="e">
        <f t="shared" si="257"/>
        <v>#N/A</v>
      </c>
    </row>
    <row r="3180" spans="14:26" hidden="1">
      <c r="N3180" s="2" t="e">
        <f>VLOOKUP($J3180,'Material category'!B:D,2,0)</f>
        <v>#N/A</v>
      </c>
      <c r="O3180" s="123" t="e">
        <f>VLOOKUP(E3180,'Billing Type Category'!A:C,3,0)*$L3180</f>
        <v>#N/A</v>
      </c>
      <c r="P3180" s="123" t="e">
        <f>VLOOKUP($J3180,'Material category'!B:F,5,FALSE)*O3180</f>
        <v>#N/A</v>
      </c>
      <c r="Q3180" s="123" t="e">
        <f t="shared" si="253"/>
        <v>#N/A</v>
      </c>
      <c r="R3180" s="6" t="e">
        <f>VLOOKUP(E3180,'Billing Type Category'!A:C,3,0)*M3180</f>
        <v>#N/A</v>
      </c>
      <c r="S3180" s="6" t="e">
        <f>VLOOKUP($J3180,'Material category'!B:F,4,FALSE)*O3180</f>
        <v>#N/A</v>
      </c>
      <c r="T3180" s="6" t="e">
        <f t="shared" si="254"/>
        <v>#N/A</v>
      </c>
      <c r="U3180" s="6" t="e">
        <f t="shared" si="255"/>
        <v>#N/A</v>
      </c>
      <c r="V3180" s="2" t="e">
        <f>VLOOKUP($J3180,'Material category'!B:D,3,0)</f>
        <v>#N/A</v>
      </c>
      <c r="W3180" s="2" t="e">
        <f>VLOOKUP(G3180,'Cust Category'!A:C,3,0)</f>
        <v>#N/A</v>
      </c>
      <c r="X3180" s="2" t="e">
        <f>VLOOKUP(G3180,'Cust Category'!A:C,2,0)</f>
        <v>#N/A</v>
      </c>
      <c r="Y3180" s="31" t="e">
        <f t="shared" si="256"/>
        <v>#N/A</v>
      </c>
      <c r="Z3180" t="e">
        <f t="shared" si="257"/>
        <v>#N/A</v>
      </c>
    </row>
    <row r="3181" spans="14:26" hidden="1">
      <c r="N3181" s="2" t="e">
        <f>VLOOKUP($J3181,'Material category'!B:D,2,0)</f>
        <v>#N/A</v>
      </c>
      <c r="O3181" s="123" t="e">
        <f>VLOOKUP(E3181,'Billing Type Category'!A:C,3,0)*$L3181</f>
        <v>#N/A</v>
      </c>
      <c r="P3181" s="123" t="e">
        <f>VLOOKUP($J3181,'Material category'!B:F,5,FALSE)*O3181</f>
        <v>#N/A</v>
      </c>
      <c r="Q3181" s="123" t="e">
        <f t="shared" si="253"/>
        <v>#N/A</v>
      </c>
      <c r="R3181" s="6" t="e">
        <f>VLOOKUP(E3181,'Billing Type Category'!A:C,3,0)*M3181</f>
        <v>#N/A</v>
      </c>
      <c r="S3181" s="6" t="e">
        <f>VLOOKUP($J3181,'Material category'!B:F,4,FALSE)*O3181</f>
        <v>#N/A</v>
      </c>
      <c r="T3181" s="6" t="e">
        <f t="shared" si="254"/>
        <v>#N/A</v>
      </c>
      <c r="U3181" s="6" t="e">
        <f t="shared" si="255"/>
        <v>#N/A</v>
      </c>
      <c r="V3181" s="2" t="e">
        <f>VLOOKUP($J3181,'Material category'!B:D,3,0)</f>
        <v>#N/A</v>
      </c>
      <c r="W3181" s="2" t="e">
        <f>VLOOKUP(G3181,'Cust Category'!A:C,3,0)</f>
        <v>#N/A</v>
      </c>
      <c r="X3181" s="2" t="e">
        <f>VLOOKUP(G3181,'Cust Category'!A:C,2,0)</f>
        <v>#N/A</v>
      </c>
      <c r="Y3181" s="31" t="e">
        <f t="shared" si="256"/>
        <v>#N/A</v>
      </c>
      <c r="Z3181" t="e">
        <f t="shared" si="257"/>
        <v>#N/A</v>
      </c>
    </row>
    <row r="3182" spans="14:26" hidden="1">
      <c r="N3182" s="2" t="e">
        <f>VLOOKUP($J3182,'Material category'!B:D,2,0)</f>
        <v>#N/A</v>
      </c>
      <c r="O3182" s="123" t="e">
        <f>VLOOKUP(E3182,'Billing Type Category'!A:C,3,0)*$L3182</f>
        <v>#N/A</v>
      </c>
      <c r="P3182" s="123" t="e">
        <f>VLOOKUP($J3182,'Material category'!B:F,5,FALSE)*O3182</f>
        <v>#N/A</v>
      </c>
      <c r="Q3182" s="123" t="e">
        <f t="shared" si="253"/>
        <v>#N/A</v>
      </c>
      <c r="R3182" s="6" t="e">
        <f>VLOOKUP(E3182,'Billing Type Category'!A:C,3,0)*M3182</f>
        <v>#N/A</v>
      </c>
      <c r="S3182" s="6" t="e">
        <f>VLOOKUP($J3182,'Material category'!B:F,4,FALSE)*O3182</f>
        <v>#N/A</v>
      </c>
      <c r="T3182" s="6" t="e">
        <f t="shared" si="254"/>
        <v>#N/A</v>
      </c>
      <c r="U3182" s="6" t="e">
        <f t="shared" si="255"/>
        <v>#N/A</v>
      </c>
      <c r="V3182" s="2" t="e">
        <f>VLOOKUP($J3182,'Material category'!B:D,3,0)</f>
        <v>#N/A</v>
      </c>
      <c r="W3182" s="2" t="e">
        <f>VLOOKUP(G3182,'Cust Category'!A:C,3,0)</f>
        <v>#N/A</v>
      </c>
      <c r="X3182" s="2" t="e">
        <f>VLOOKUP(G3182,'Cust Category'!A:C,2,0)</f>
        <v>#N/A</v>
      </c>
      <c r="Y3182" s="31" t="e">
        <f t="shared" si="256"/>
        <v>#N/A</v>
      </c>
      <c r="Z3182" t="e">
        <f t="shared" si="257"/>
        <v>#N/A</v>
      </c>
    </row>
    <row r="3183" spans="14:26" hidden="1">
      <c r="N3183" s="2" t="e">
        <f>VLOOKUP($J3183,'Material category'!B:D,2,0)</f>
        <v>#N/A</v>
      </c>
      <c r="O3183" s="123" t="e">
        <f>VLOOKUP(E3183,'Billing Type Category'!A:C,3,0)*$L3183</f>
        <v>#N/A</v>
      </c>
      <c r="P3183" s="123" t="e">
        <f>VLOOKUP($J3183,'Material category'!B:F,5,FALSE)*O3183</f>
        <v>#N/A</v>
      </c>
      <c r="Q3183" s="123" t="e">
        <f t="shared" si="253"/>
        <v>#N/A</v>
      </c>
      <c r="R3183" s="6" t="e">
        <f>VLOOKUP(E3183,'Billing Type Category'!A:C,3,0)*M3183</f>
        <v>#N/A</v>
      </c>
      <c r="S3183" s="6" t="e">
        <f>VLOOKUP($J3183,'Material category'!B:F,4,FALSE)*O3183</f>
        <v>#N/A</v>
      </c>
      <c r="T3183" s="6" t="e">
        <f t="shared" si="254"/>
        <v>#N/A</v>
      </c>
      <c r="U3183" s="6" t="e">
        <f t="shared" si="255"/>
        <v>#N/A</v>
      </c>
      <c r="V3183" s="2" t="e">
        <f>VLOOKUP($J3183,'Material category'!B:D,3,0)</f>
        <v>#N/A</v>
      </c>
      <c r="W3183" s="2" t="e">
        <f>VLOOKUP(G3183,'Cust Category'!A:C,3,0)</f>
        <v>#N/A</v>
      </c>
      <c r="X3183" s="2" t="e">
        <f>VLOOKUP(G3183,'Cust Category'!A:C,2,0)</f>
        <v>#N/A</v>
      </c>
      <c r="Y3183" s="31" t="e">
        <f t="shared" si="256"/>
        <v>#N/A</v>
      </c>
      <c r="Z3183" t="e">
        <f t="shared" si="257"/>
        <v>#N/A</v>
      </c>
    </row>
    <row r="3184" spans="14:26" hidden="1">
      <c r="N3184" s="2" t="e">
        <f>VLOOKUP($J3184,'Material category'!B:D,2,0)</f>
        <v>#N/A</v>
      </c>
      <c r="O3184" s="123" t="e">
        <f>VLOOKUP(E3184,'Billing Type Category'!A:C,3,0)*$L3184</f>
        <v>#N/A</v>
      </c>
      <c r="P3184" s="123" t="e">
        <f>VLOOKUP($J3184,'Material category'!B:F,5,FALSE)*O3184</f>
        <v>#N/A</v>
      </c>
      <c r="Q3184" s="123" t="e">
        <f t="shared" si="253"/>
        <v>#N/A</v>
      </c>
      <c r="R3184" s="6" t="e">
        <f>VLOOKUP(E3184,'Billing Type Category'!A:C,3,0)*M3184</f>
        <v>#N/A</v>
      </c>
      <c r="S3184" s="6" t="e">
        <f>VLOOKUP($J3184,'Material category'!B:F,4,FALSE)*O3184</f>
        <v>#N/A</v>
      </c>
      <c r="T3184" s="6" t="e">
        <f t="shared" si="254"/>
        <v>#N/A</v>
      </c>
      <c r="U3184" s="6" t="e">
        <f t="shared" si="255"/>
        <v>#N/A</v>
      </c>
      <c r="V3184" s="2" t="e">
        <f>VLOOKUP($J3184,'Material category'!B:D,3,0)</f>
        <v>#N/A</v>
      </c>
      <c r="W3184" s="2" t="e">
        <f>VLOOKUP(G3184,'Cust Category'!A:C,3,0)</f>
        <v>#N/A</v>
      </c>
      <c r="X3184" s="2" t="e">
        <f>VLOOKUP(G3184,'Cust Category'!A:C,2,0)</f>
        <v>#N/A</v>
      </c>
      <c r="Y3184" s="31" t="e">
        <f t="shared" si="256"/>
        <v>#N/A</v>
      </c>
      <c r="Z3184" t="e">
        <f t="shared" si="257"/>
        <v>#N/A</v>
      </c>
    </row>
    <row r="3185" spans="14:26" hidden="1">
      <c r="N3185" s="2" t="e">
        <f>VLOOKUP($J3185,'Material category'!B:D,2,0)</f>
        <v>#N/A</v>
      </c>
      <c r="O3185" s="123" t="e">
        <f>VLOOKUP(E3185,'Billing Type Category'!A:C,3,0)*$L3185</f>
        <v>#N/A</v>
      </c>
      <c r="P3185" s="123" t="e">
        <f>VLOOKUP($J3185,'Material category'!B:F,5,FALSE)*O3185</f>
        <v>#N/A</v>
      </c>
      <c r="Q3185" s="123" t="e">
        <f t="shared" si="253"/>
        <v>#N/A</v>
      </c>
      <c r="R3185" s="6" t="e">
        <f>VLOOKUP(E3185,'Billing Type Category'!A:C,3,0)*M3185</f>
        <v>#N/A</v>
      </c>
      <c r="S3185" s="6" t="e">
        <f>VLOOKUP($J3185,'Material category'!B:F,4,FALSE)*O3185</f>
        <v>#N/A</v>
      </c>
      <c r="T3185" s="6" t="e">
        <f t="shared" si="254"/>
        <v>#N/A</v>
      </c>
      <c r="U3185" s="6" t="e">
        <f t="shared" si="255"/>
        <v>#N/A</v>
      </c>
      <c r="V3185" s="2" t="e">
        <f>VLOOKUP($J3185,'Material category'!B:D,3,0)</f>
        <v>#N/A</v>
      </c>
      <c r="W3185" s="2" t="e">
        <f>VLOOKUP(G3185,'Cust Category'!A:C,3,0)</f>
        <v>#N/A</v>
      </c>
      <c r="X3185" s="2" t="e">
        <f>VLOOKUP(G3185,'Cust Category'!A:C,2,0)</f>
        <v>#N/A</v>
      </c>
      <c r="Y3185" s="31" t="e">
        <f t="shared" si="256"/>
        <v>#N/A</v>
      </c>
      <c r="Z3185" t="e">
        <f t="shared" si="257"/>
        <v>#N/A</v>
      </c>
    </row>
    <row r="3186" spans="14:26" hidden="1">
      <c r="N3186" s="2" t="e">
        <f>VLOOKUP($J3186,'Material category'!B:D,2,0)</f>
        <v>#N/A</v>
      </c>
      <c r="O3186" s="123" t="e">
        <f>VLOOKUP(E3186,'Billing Type Category'!A:C,3,0)*$L3186</f>
        <v>#N/A</v>
      </c>
      <c r="P3186" s="123" t="e">
        <f>VLOOKUP($J3186,'Material category'!B:F,5,FALSE)*O3186</f>
        <v>#N/A</v>
      </c>
      <c r="Q3186" s="123" t="e">
        <f t="shared" si="253"/>
        <v>#N/A</v>
      </c>
      <c r="R3186" s="6" t="e">
        <f>VLOOKUP(E3186,'Billing Type Category'!A:C,3,0)*M3186</f>
        <v>#N/A</v>
      </c>
      <c r="S3186" s="6" t="e">
        <f>VLOOKUP($J3186,'Material category'!B:F,4,FALSE)*O3186</f>
        <v>#N/A</v>
      </c>
      <c r="T3186" s="6" t="e">
        <f t="shared" si="254"/>
        <v>#N/A</v>
      </c>
      <c r="U3186" s="6" t="e">
        <f t="shared" si="255"/>
        <v>#N/A</v>
      </c>
      <c r="V3186" s="2" t="e">
        <f>VLOOKUP($J3186,'Material category'!B:D,3,0)</f>
        <v>#N/A</v>
      </c>
      <c r="W3186" s="2" t="e">
        <f>VLOOKUP(G3186,'Cust Category'!A:C,3,0)</f>
        <v>#N/A</v>
      </c>
      <c r="X3186" s="2" t="e">
        <f>VLOOKUP(G3186,'Cust Category'!A:C,2,0)</f>
        <v>#N/A</v>
      </c>
      <c r="Y3186" s="31" t="e">
        <f t="shared" si="256"/>
        <v>#N/A</v>
      </c>
      <c r="Z3186" t="e">
        <f t="shared" si="257"/>
        <v>#N/A</v>
      </c>
    </row>
    <row r="3187" spans="14:26" hidden="1">
      <c r="N3187" s="2" t="e">
        <f>VLOOKUP($J3187,'Material category'!B:D,2,0)</f>
        <v>#N/A</v>
      </c>
      <c r="O3187" s="123" t="e">
        <f>VLOOKUP(E3187,'Billing Type Category'!A:C,3,0)*$L3187</f>
        <v>#N/A</v>
      </c>
      <c r="P3187" s="123" t="e">
        <f>VLOOKUP($J3187,'Material category'!B:F,5,FALSE)*O3187</f>
        <v>#N/A</v>
      </c>
      <c r="Q3187" s="123" t="e">
        <f t="shared" si="253"/>
        <v>#N/A</v>
      </c>
      <c r="R3187" s="6" t="e">
        <f>VLOOKUP(E3187,'Billing Type Category'!A:C,3,0)*M3187</f>
        <v>#N/A</v>
      </c>
      <c r="S3187" s="6" t="e">
        <f>VLOOKUP($J3187,'Material category'!B:F,4,FALSE)*O3187</f>
        <v>#N/A</v>
      </c>
      <c r="T3187" s="6" t="e">
        <f t="shared" si="254"/>
        <v>#N/A</v>
      </c>
      <c r="U3187" s="6" t="e">
        <f t="shared" si="255"/>
        <v>#N/A</v>
      </c>
      <c r="V3187" s="2" t="e">
        <f>VLOOKUP($J3187,'Material category'!B:D,3,0)</f>
        <v>#N/A</v>
      </c>
      <c r="W3187" s="2" t="e">
        <f>VLOOKUP(G3187,'Cust Category'!A:C,3,0)</f>
        <v>#N/A</v>
      </c>
      <c r="X3187" s="2" t="e">
        <f>VLOOKUP(G3187,'Cust Category'!A:C,2,0)</f>
        <v>#N/A</v>
      </c>
      <c r="Y3187" s="31" t="e">
        <f t="shared" si="256"/>
        <v>#N/A</v>
      </c>
      <c r="Z3187" t="e">
        <f t="shared" si="257"/>
        <v>#N/A</v>
      </c>
    </row>
    <row r="3188" spans="14:26" hidden="1">
      <c r="N3188" s="2" t="e">
        <f>VLOOKUP($J3188,'Material category'!B:D,2,0)</f>
        <v>#N/A</v>
      </c>
      <c r="O3188" s="123" t="e">
        <f>VLOOKUP(E3188,'Billing Type Category'!A:C,3,0)*$L3188</f>
        <v>#N/A</v>
      </c>
      <c r="P3188" s="123" t="e">
        <f>VLOOKUP($J3188,'Material category'!B:F,5,FALSE)*O3188</f>
        <v>#N/A</v>
      </c>
      <c r="Q3188" s="123" t="e">
        <f t="shared" si="253"/>
        <v>#N/A</v>
      </c>
      <c r="R3188" s="6" t="e">
        <f>VLOOKUP(E3188,'Billing Type Category'!A:C,3,0)*M3188</f>
        <v>#N/A</v>
      </c>
      <c r="S3188" s="6" t="e">
        <f>VLOOKUP($J3188,'Material category'!B:F,4,FALSE)*O3188</f>
        <v>#N/A</v>
      </c>
      <c r="T3188" s="6" t="e">
        <f t="shared" si="254"/>
        <v>#N/A</v>
      </c>
      <c r="U3188" s="6" t="e">
        <f t="shared" si="255"/>
        <v>#N/A</v>
      </c>
      <c r="V3188" s="2" t="e">
        <f>VLOOKUP($J3188,'Material category'!B:D,3,0)</f>
        <v>#N/A</v>
      </c>
      <c r="W3188" s="2" t="e">
        <f>VLOOKUP(G3188,'Cust Category'!A:C,3,0)</f>
        <v>#N/A</v>
      </c>
      <c r="X3188" s="2" t="e">
        <f>VLOOKUP(G3188,'Cust Category'!A:C,2,0)</f>
        <v>#N/A</v>
      </c>
      <c r="Y3188" s="31" t="e">
        <f t="shared" si="256"/>
        <v>#N/A</v>
      </c>
      <c r="Z3188" t="e">
        <f t="shared" si="257"/>
        <v>#N/A</v>
      </c>
    </row>
    <row r="3189" spans="14:26" hidden="1">
      <c r="N3189" s="2" t="e">
        <f>VLOOKUP($J3189,'Material category'!B:D,2,0)</f>
        <v>#N/A</v>
      </c>
      <c r="O3189" s="123" t="e">
        <f>VLOOKUP(E3189,'Billing Type Category'!A:C,3,0)*$L3189</f>
        <v>#N/A</v>
      </c>
      <c r="P3189" s="123" t="e">
        <f>VLOOKUP($J3189,'Material category'!B:F,5,FALSE)*O3189</f>
        <v>#N/A</v>
      </c>
      <c r="Q3189" s="123" t="e">
        <f t="shared" si="253"/>
        <v>#N/A</v>
      </c>
      <c r="R3189" s="6" t="e">
        <f>VLOOKUP(E3189,'Billing Type Category'!A:C,3,0)*M3189</f>
        <v>#N/A</v>
      </c>
      <c r="S3189" s="6" t="e">
        <f>VLOOKUP($J3189,'Material category'!B:F,4,FALSE)*O3189</f>
        <v>#N/A</v>
      </c>
      <c r="T3189" s="6" t="e">
        <f t="shared" si="254"/>
        <v>#N/A</v>
      </c>
      <c r="U3189" s="6" t="e">
        <f t="shared" si="255"/>
        <v>#N/A</v>
      </c>
      <c r="V3189" s="2" t="e">
        <f>VLOOKUP($J3189,'Material category'!B:D,3,0)</f>
        <v>#N/A</v>
      </c>
      <c r="W3189" s="2" t="e">
        <f>VLOOKUP(G3189,'Cust Category'!A:C,3,0)</f>
        <v>#N/A</v>
      </c>
      <c r="X3189" s="2" t="e">
        <f>VLOOKUP(G3189,'Cust Category'!A:C,2,0)</f>
        <v>#N/A</v>
      </c>
      <c r="Y3189" s="31" t="e">
        <f t="shared" si="256"/>
        <v>#N/A</v>
      </c>
      <c r="Z3189" t="e">
        <f t="shared" si="257"/>
        <v>#N/A</v>
      </c>
    </row>
    <row r="3190" spans="14:26" hidden="1">
      <c r="N3190" s="2" t="e">
        <f>VLOOKUP($J3190,'Material category'!B:D,2,0)</f>
        <v>#N/A</v>
      </c>
      <c r="O3190" s="123" t="e">
        <f>VLOOKUP(E3190,'Billing Type Category'!A:C,3,0)*$L3190</f>
        <v>#N/A</v>
      </c>
      <c r="P3190" s="123" t="e">
        <f>VLOOKUP($J3190,'Material category'!B:F,5,FALSE)*O3190</f>
        <v>#N/A</v>
      </c>
      <c r="Q3190" s="123" t="e">
        <f t="shared" si="253"/>
        <v>#N/A</v>
      </c>
      <c r="R3190" s="6" t="e">
        <f>VLOOKUP(E3190,'Billing Type Category'!A:C,3,0)*M3190</f>
        <v>#N/A</v>
      </c>
      <c r="S3190" s="6" t="e">
        <f>VLOOKUP($J3190,'Material category'!B:F,4,FALSE)*O3190</f>
        <v>#N/A</v>
      </c>
      <c r="T3190" s="6" t="e">
        <f t="shared" si="254"/>
        <v>#N/A</v>
      </c>
      <c r="U3190" s="6" t="e">
        <f t="shared" si="255"/>
        <v>#N/A</v>
      </c>
      <c r="V3190" s="2" t="e">
        <f>VLOOKUP($J3190,'Material category'!B:D,3,0)</f>
        <v>#N/A</v>
      </c>
      <c r="W3190" s="2" t="e">
        <f>VLOOKUP(G3190,'Cust Category'!A:C,3,0)</f>
        <v>#N/A</v>
      </c>
      <c r="X3190" s="2" t="e">
        <f>VLOOKUP(G3190,'Cust Category'!A:C,2,0)</f>
        <v>#N/A</v>
      </c>
      <c r="Y3190" s="31" t="e">
        <f t="shared" si="256"/>
        <v>#N/A</v>
      </c>
      <c r="Z3190" t="e">
        <f t="shared" si="257"/>
        <v>#N/A</v>
      </c>
    </row>
    <row r="3191" spans="14:26" hidden="1">
      <c r="N3191" s="2" t="e">
        <f>VLOOKUP($J3191,'Material category'!B:D,2,0)</f>
        <v>#N/A</v>
      </c>
      <c r="O3191" s="123" t="e">
        <f>VLOOKUP(E3191,'Billing Type Category'!A:C,3,0)*$L3191</f>
        <v>#N/A</v>
      </c>
      <c r="P3191" s="123" t="e">
        <f>VLOOKUP($J3191,'Material category'!B:F,5,FALSE)*O3191</f>
        <v>#N/A</v>
      </c>
      <c r="Q3191" s="123" t="e">
        <f t="shared" si="253"/>
        <v>#N/A</v>
      </c>
      <c r="R3191" s="6" t="e">
        <f>VLOOKUP(E3191,'Billing Type Category'!A:C,3,0)*M3191</f>
        <v>#N/A</v>
      </c>
      <c r="S3191" s="6" t="e">
        <f>VLOOKUP($J3191,'Material category'!B:F,4,FALSE)*O3191</f>
        <v>#N/A</v>
      </c>
      <c r="T3191" s="6" t="e">
        <f t="shared" si="254"/>
        <v>#N/A</v>
      </c>
      <c r="U3191" s="6" t="e">
        <f t="shared" si="255"/>
        <v>#N/A</v>
      </c>
      <c r="V3191" s="2" t="e">
        <f>VLOOKUP($J3191,'Material category'!B:D,3,0)</f>
        <v>#N/A</v>
      </c>
      <c r="W3191" s="2" t="e">
        <f>VLOOKUP(G3191,'Cust Category'!A:C,3,0)</f>
        <v>#N/A</v>
      </c>
      <c r="X3191" s="2" t="e">
        <f>VLOOKUP(G3191,'Cust Category'!A:C,2,0)</f>
        <v>#N/A</v>
      </c>
      <c r="Y3191" s="31" t="e">
        <f t="shared" si="256"/>
        <v>#N/A</v>
      </c>
      <c r="Z3191" t="e">
        <f t="shared" si="257"/>
        <v>#N/A</v>
      </c>
    </row>
    <row r="3192" spans="14:26" hidden="1">
      <c r="N3192" s="2" t="e">
        <f>VLOOKUP($J3192,'Material category'!B:D,2,0)</f>
        <v>#N/A</v>
      </c>
      <c r="O3192" s="123" t="e">
        <f>VLOOKUP(E3192,'Billing Type Category'!A:C,3,0)*$L3192</f>
        <v>#N/A</v>
      </c>
      <c r="P3192" s="123" t="e">
        <f>VLOOKUP($J3192,'Material category'!B:F,5,FALSE)*O3192</f>
        <v>#N/A</v>
      </c>
      <c r="Q3192" s="123" t="e">
        <f t="shared" si="253"/>
        <v>#N/A</v>
      </c>
      <c r="R3192" s="6" t="e">
        <f>VLOOKUP(E3192,'Billing Type Category'!A:C,3,0)*M3192</f>
        <v>#N/A</v>
      </c>
      <c r="S3192" s="6" t="e">
        <f>VLOOKUP($J3192,'Material category'!B:F,4,FALSE)*O3192</f>
        <v>#N/A</v>
      </c>
      <c r="T3192" s="6" t="e">
        <f t="shared" si="254"/>
        <v>#N/A</v>
      </c>
      <c r="U3192" s="6" t="e">
        <f t="shared" si="255"/>
        <v>#N/A</v>
      </c>
      <c r="V3192" s="2" t="e">
        <f>VLOOKUP($J3192,'Material category'!B:D,3,0)</f>
        <v>#N/A</v>
      </c>
      <c r="W3192" s="2" t="e">
        <f>VLOOKUP(G3192,'Cust Category'!A:C,3,0)</f>
        <v>#N/A</v>
      </c>
      <c r="X3192" s="2" t="e">
        <f>VLOOKUP(G3192,'Cust Category'!A:C,2,0)</f>
        <v>#N/A</v>
      </c>
      <c r="Y3192" s="31" t="e">
        <f t="shared" si="256"/>
        <v>#N/A</v>
      </c>
      <c r="Z3192" t="e">
        <f t="shared" si="257"/>
        <v>#N/A</v>
      </c>
    </row>
    <row r="3193" spans="14:26" hidden="1">
      <c r="N3193" s="2" t="e">
        <f>VLOOKUP($J3193,'Material category'!B:D,2,0)</f>
        <v>#N/A</v>
      </c>
      <c r="O3193" s="123" t="e">
        <f>VLOOKUP(E3193,'Billing Type Category'!A:C,3,0)*$L3193</f>
        <v>#N/A</v>
      </c>
      <c r="P3193" s="123" t="e">
        <f>VLOOKUP($J3193,'Material category'!B:F,5,FALSE)*O3193</f>
        <v>#N/A</v>
      </c>
      <c r="Q3193" s="123" t="e">
        <f t="shared" si="253"/>
        <v>#N/A</v>
      </c>
      <c r="R3193" s="6" t="e">
        <f>VLOOKUP(E3193,'Billing Type Category'!A:C,3,0)*M3193</f>
        <v>#N/A</v>
      </c>
      <c r="S3193" s="6" t="e">
        <f>VLOOKUP($J3193,'Material category'!B:F,4,FALSE)*O3193</f>
        <v>#N/A</v>
      </c>
      <c r="T3193" s="6" t="e">
        <f t="shared" si="254"/>
        <v>#N/A</v>
      </c>
      <c r="U3193" s="6" t="e">
        <f t="shared" si="255"/>
        <v>#N/A</v>
      </c>
      <c r="V3193" s="2" t="e">
        <f>VLOOKUP($J3193,'Material category'!B:D,3,0)</f>
        <v>#N/A</v>
      </c>
      <c r="W3193" s="2" t="e">
        <f>VLOOKUP(G3193,'Cust Category'!A:C,3,0)</f>
        <v>#N/A</v>
      </c>
      <c r="X3193" s="2" t="e">
        <f>VLOOKUP(G3193,'Cust Category'!A:C,2,0)</f>
        <v>#N/A</v>
      </c>
      <c r="Y3193" s="31" t="e">
        <f t="shared" si="256"/>
        <v>#N/A</v>
      </c>
      <c r="Z3193" t="e">
        <f t="shared" si="257"/>
        <v>#N/A</v>
      </c>
    </row>
    <row r="3194" spans="14:26" hidden="1">
      <c r="N3194" s="2" t="e">
        <f>VLOOKUP($J3194,'Material category'!B:D,2,0)</f>
        <v>#N/A</v>
      </c>
      <c r="O3194" s="123" t="e">
        <f>VLOOKUP(E3194,'Billing Type Category'!A:C,3,0)*$L3194</f>
        <v>#N/A</v>
      </c>
      <c r="P3194" s="123" t="e">
        <f>VLOOKUP($J3194,'Material category'!B:F,5,FALSE)*O3194</f>
        <v>#N/A</v>
      </c>
      <c r="Q3194" s="123" t="e">
        <f t="shared" si="253"/>
        <v>#N/A</v>
      </c>
      <c r="R3194" s="6" t="e">
        <f>VLOOKUP(E3194,'Billing Type Category'!A:C,3,0)*M3194</f>
        <v>#N/A</v>
      </c>
      <c r="S3194" s="6" t="e">
        <f>VLOOKUP($J3194,'Material category'!B:F,4,FALSE)*O3194</f>
        <v>#N/A</v>
      </c>
      <c r="T3194" s="6" t="e">
        <f t="shared" si="254"/>
        <v>#N/A</v>
      </c>
      <c r="U3194" s="6" t="e">
        <f t="shared" si="255"/>
        <v>#N/A</v>
      </c>
      <c r="V3194" s="2" t="e">
        <f>VLOOKUP($J3194,'Material category'!B:D,3,0)</f>
        <v>#N/A</v>
      </c>
      <c r="W3194" s="2" t="e">
        <f>VLOOKUP(G3194,'Cust Category'!A:C,3,0)</f>
        <v>#N/A</v>
      </c>
      <c r="X3194" s="2" t="e">
        <f>VLOOKUP(G3194,'Cust Category'!A:C,2,0)</f>
        <v>#N/A</v>
      </c>
      <c r="Y3194" s="31" t="e">
        <f t="shared" si="256"/>
        <v>#N/A</v>
      </c>
      <c r="Z3194" t="e">
        <f t="shared" si="257"/>
        <v>#N/A</v>
      </c>
    </row>
    <row r="3195" spans="14:26" hidden="1">
      <c r="N3195" s="2" t="e">
        <f>VLOOKUP($J3195,'Material category'!B:D,2,0)</f>
        <v>#N/A</v>
      </c>
      <c r="O3195" s="123" t="e">
        <f>VLOOKUP(E3195,'Billing Type Category'!A:C,3,0)*$L3195</f>
        <v>#N/A</v>
      </c>
      <c r="P3195" s="123" t="e">
        <f>VLOOKUP($J3195,'Material category'!B:F,5,FALSE)*O3195</f>
        <v>#N/A</v>
      </c>
      <c r="Q3195" s="123" t="e">
        <f t="shared" si="253"/>
        <v>#N/A</v>
      </c>
      <c r="R3195" s="6" t="e">
        <f>VLOOKUP(E3195,'Billing Type Category'!A:C,3,0)*M3195</f>
        <v>#N/A</v>
      </c>
      <c r="S3195" s="6" t="e">
        <f>VLOOKUP($J3195,'Material category'!B:F,4,FALSE)*O3195</f>
        <v>#N/A</v>
      </c>
      <c r="T3195" s="6" t="e">
        <f t="shared" si="254"/>
        <v>#N/A</v>
      </c>
      <c r="U3195" s="6" t="e">
        <f t="shared" si="255"/>
        <v>#N/A</v>
      </c>
      <c r="V3195" s="2" t="e">
        <f>VLOOKUP($J3195,'Material category'!B:D,3,0)</f>
        <v>#N/A</v>
      </c>
      <c r="W3195" s="2" t="e">
        <f>VLOOKUP(G3195,'Cust Category'!A:C,3,0)</f>
        <v>#N/A</v>
      </c>
      <c r="X3195" s="2" t="e">
        <f>VLOOKUP(G3195,'Cust Category'!A:C,2,0)</f>
        <v>#N/A</v>
      </c>
      <c r="Y3195" s="31" t="e">
        <f t="shared" si="256"/>
        <v>#N/A</v>
      </c>
      <c r="Z3195" t="e">
        <f t="shared" si="257"/>
        <v>#N/A</v>
      </c>
    </row>
    <row r="3196" spans="14:26" hidden="1">
      <c r="N3196" s="2" t="e">
        <f>VLOOKUP($J3196,'Material category'!B:D,2,0)</f>
        <v>#N/A</v>
      </c>
      <c r="O3196" s="123" t="e">
        <f>VLOOKUP(E3196,'Billing Type Category'!A:C,3,0)*$L3196</f>
        <v>#N/A</v>
      </c>
      <c r="P3196" s="123" t="e">
        <f>VLOOKUP($J3196,'Material category'!B:F,5,FALSE)*O3196</f>
        <v>#N/A</v>
      </c>
      <c r="Q3196" s="123" t="e">
        <f t="shared" si="253"/>
        <v>#N/A</v>
      </c>
      <c r="R3196" s="6" t="e">
        <f>VLOOKUP(E3196,'Billing Type Category'!A:C,3,0)*M3196</f>
        <v>#N/A</v>
      </c>
      <c r="S3196" s="6" t="e">
        <f>VLOOKUP($J3196,'Material category'!B:F,4,FALSE)*O3196</f>
        <v>#N/A</v>
      </c>
      <c r="T3196" s="6" t="e">
        <f t="shared" si="254"/>
        <v>#N/A</v>
      </c>
      <c r="U3196" s="6" t="e">
        <f t="shared" si="255"/>
        <v>#N/A</v>
      </c>
      <c r="V3196" s="2" t="e">
        <f>VLOOKUP($J3196,'Material category'!B:D,3,0)</f>
        <v>#N/A</v>
      </c>
      <c r="W3196" s="2" t="e">
        <f>VLOOKUP(G3196,'Cust Category'!A:C,3,0)</f>
        <v>#N/A</v>
      </c>
      <c r="X3196" s="2" t="e">
        <f>VLOOKUP(G3196,'Cust Category'!A:C,2,0)</f>
        <v>#N/A</v>
      </c>
      <c r="Y3196" s="31" t="e">
        <f t="shared" si="256"/>
        <v>#N/A</v>
      </c>
      <c r="Z3196" t="e">
        <f t="shared" si="257"/>
        <v>#N/A</v>
      </c>
    </row>
    <row r="3197" spans="14:26" hidden="1">
      <c r="N3197" s="2" t="e">
        <f>VLOOKUP($J3197,'Material category'!B:D,2,0)</f>
        <v>#N/A</v>
      </c>
      <c r="O3197" s="123" t="e">
        <f>VLOOKUP(E3197,'Billing Type Category'!A:C,3,0)*$L3197</f>
        <v>#N/A</v>
      </c>
      <c r="P3197" s="123" t="e">
        <f>VLOOKUP($J3197,'Material category'!B:F,5,FALSE)*O3197</f>
        <v>#N/A</v>
      </c>
      <c r="Q3197" s="123" t="e">
        <f t="shared" si="253"/>
        <v>#N/A</v>
      </c>
      <c r="R3197" s="6" t="e">
        <f>VLOOKUP(E3197,'Billing Type Category'!A:C,3,0)*M3197</f>
        <v>#N/A</v>
      </c>
      <c r="S3197" s="6" t="e">
        <f>VLOOKUP($J3197,'Material category'!B:F,4,FALSE)*O3197</f>
        <v>#N/A</v>
      </c>
      <c r="T3197" s="6" t="e">
        <f t="shared" si="254"/>
        <v>#N/A</v>
      </c>
      <c r="U3197" s="6" t="e">
        <f t="shared" si="255"/>
        <v>#N/A</v>
      </c>
      <c r="V3197" s="2" t="e">
        <f>VLOOKUP($J3197,'Material category'!B:D,3,0)</f>
        <v>#N/A</v>
      </c>
      <c r="W3197" s="2" t="e">
        <f>VLOOKUP(G3197,'Cust Category'!A:C,3,0)</f>
        <v>#N/A</v>
      </c>
      <c r="X3197" s="2" t="e">
        <f>VLOOKUP(G3197,'Cust Category'!A:C,2,0)</f>
        <v>#N/A</v>
      </c>
      <c r="Y3197" s="31" t="e">
        <f t="shared" si="256"/>
        <v>#N/A</v>
      </c>
      <c r="Z3197" t="e">
        <f t="shared" si="257"/>
        <v>#N/A</v>
      </c>
    </row>
    <row r="3198" spans="14:26" hidden="1">
      <c r="N3198" s="2" t="e">
        <f>VLOOKUP($J3198,'Material category'!B:D,2,0)</f>
        <v>#N/A</v>
      </c>
      <c r="O3198" s="123" t="e">
        <f>VLOOKUP(E3198,'Billing Type Category'!A:C,3,0)*$L3198</f>
        <v>#N/A</v>
      </c>
      <c r="P3198" s="123" t="e">
        <f>VLOOKUP($J3198,'Material category'!B:F,5,FALSE)*O3198</f>
        <v>#N/A</v>
      </c>
      <c r="Q3198" s="123" t="e">
        <f t="shared" si="253"/>
        <v>#N/A</v>
      </c>
      <c r="R3198" s="6" t="e">
        <f>VLOOKUP(E3198,'Billing Type Category'!A:C,3,0)*M3198</f>
        <v>#N/A</v>
      </c>
      <c r="S3198" s="6" t="e">
        <f>VLOOKUP($J3198,'Material category'!B:F,4,FALSE)*O3198</f>
        <v>#N/A</v>
      </c>
      <c r="T3198" s="6" t="e">
        <f t="shared" si="254"/>
        <v>#N/A</v>
      </c>
      <c r="U3198" s="6" t="e">
        <f t="shared" si="255"/>
        <v>#N/A</v>
      </c>
      <c r="V3198" s="2" t="e">
        <f>VLOOKUP($J3198,'Material category'!B:D,3,0)</f>
        <v>#N/A</v>
      </c>
      <c r="W3198" s="2" t="e">
        <f>VLOOKUP(G3198,'Cust Category'!A:C,3,0)</f>
        <v>#N/A</v>
      </c>
      <c r="X3198" s="2" t="e">
        <f>VLOOKUP(G3198,'Cust Category'!A:C,2,0)</f>
        <v>#N/A</v>
      </c>
      <c r="Y3198" s="31" t="e">
        <f t="shared" si="256"/>
        <v>#N/A</v>
      </c>
      <c r="Z3198" t="e">
        <f t="shared" si="257"/>
        <v>#N/A</v>
      </c>
    </row>
    <row r="3199" spans="14:26" hidden="1">
      <c r="N3199" s="2" t="e">
        <f>VLOOKUP($J3199,'Material category'!B:D,2,0)</f>
        <v>#N/A</v>
      </c>
      <c r="O3199" s="123" t="e">
        <f>VLOOKUP(E3199,'Billing Type Category'!A:C,3,0)*$L3199</f>
        <v>#N/A</v>
      </c>
      <c r="P3199" s="123" t="e">
        <f>VLOOKUP($J3199,'Material category'!B:F,5,FALSE)*O3199</f>
        <v>#N/A</v>
      </c>
      <c r="Q3199" s="123" t="e">
        <f t="shared" si="253"/>
        <v>#N/A</v>
      </c>
      <c r="R3199" s="6" t="e">
        <f>VLOOKUP(E3199,'Billing Type Category'!A:C,3,0)*M3199</f>
        <v>#N/A</v>
      </c>
      <c r="S3199" s="6" t="e">
        <f>VLOOKUP($J3199,'Material category'!B:F,4,FALSE)*O3199</f>
        <v>#N/A</v>
      </c>
      <c r="T3199" s="6" t="e">
        <f t="shared" si="254"/>
        <v>#N/A</v>
      </c>
      <c r="U3199" s="6" t="e">
        <f t="shared" si="255"/>
        <v>#N/A</v>
      </c>
      <c r="V3199" s="2" t="e">
        <f>VLOOKUP($J3199,'Material category'!B:D,3,0)</f>
        <v>#N/A</v>
      </c>
      <c r="W3199" s="2" t="e">
        <f>VLOOKUP(G3199,'Cust Category'!A:C,3,0)</f>
        <v>#N/A</v>
      </c>
      <c r="X3199" s="2" t="e">
        <f>VLOOKUP(G3199,'Cust Category'!A:C,2,0)</f>
        <v>#N/A</v>
      </c>
      <c r="Y3199" s="31" t="e">
        <f t="shared" si="256"/>
        <v>#N/A</v>
      </c>
      <c r="Z3199" t="e">
        <f t="shared" si="257"/>
        <v>#N/A</v>
      </c>
    </row>
    <row r="3200" spans="14:26" hidden="1">
      <c r="N3200" s="2" t="e">
        <f>VLOOKUP($J3200,'Material category'!B:D,2,0)</f>
        <v>#N/A</v>
      </c>
      <c r="O3200" s="123" t="e">
        <f>VLOOKUP(E3200,'Billing Type Category'!A:C,3,0)*$L3200</f>
        <v>#N/A</v>
      </c>
      <c r="P3200" s="123" t="e">
        <f>VLOOKUP($J3200,'Material category'!B:F,5,FALSE)*O3200</f>
        <v>#N/A</v>
      </c>
      <c r="Q3200" s="123" t="e">
        <f t="shared" si="253"/>
        <v>#N/A</v>
      </c>
      <c r="R3200" s="6" t="e">
        <f>VLOOKUP(E3200,'Billing Type Category'!A:C,3,0)*M3200</f>
        <v>#N/A</v>
      </c>
      <c r="S3200" s="6" t="e">
        <f>VLOOKUP($J3200,'Material category'!B:F,4,FALSE)*O3200</f>
        <v>#N/A</v>
      </c>
      <c r="T3200" s="6" t="e">
        <f t="shared" si="254"/>
        <v>#N/A</v>
      </c>
      <c r="U3200" s="6" t="e">
        <f t="shared" si="255"/>
        <v>#N/A</v>
      </c>
      <c r="V3200" s="2" t="e">
        <f>VLOOKUP($J3200,'Material category'!B:D,3,0)</f>
        <v>#N/A</v>
      </c>
      <c r="W3200" s="2" t="e">
        <f>VLOOKUP(G3200,'Cust Category'!A:C,3,0)</f>
        <v>#N/A</v>
      </c>
      <c r="X3200" s="2" t="e">
        <f>VLOOKUP(G3200,'Cust Category'!A:C,2,0)</f>
        <v>#N/A</v>
      </c>
      <c r="Y3200" s="31" t="e">
        <f t="shared" si="256"/>
        <v>#N/A</v>
      </c>
      <c r="Z3200" t="e">
        <f t="shared" si="257"/>
        <v>#N/A</v>
      </c>
    </row>
    <row r="3201" spans="14:26" hidden="1">
      <c r="N3201" s="2" t="e">
        <f>VLOOKUP($J3201,'Material category'!B:D,2,0)</f>
        <v>#N/A</v>
      </c>
      <c r="O3201" s="123" t="e">
        <f>VLOOKUP(E3201,'Billing Type Category'!A:C,3,0)*$L3201</f>
        <v>#N/A</v>
      </c>
      <c r="P3201" s="123" t="e">
        <f>VLOOKUP($J3201,'Material category'!B:F,5,FALSE)*O3201</f>
        <v>#N/A</v>
      </c>
      <c r="Q3201" s="123" t="e">
        <f t="shared" si="253"/>
        <v>#N/A</v>
      </c>
      <c r="R3201" s="6" t="e">
        <f>VLOOKUP(E3201,'Billing Type Category'!A:C,3,0)*M3201</f>
        <v>#N/A</v>
      </c>
      <c r="S3201" s="6" t="e">
        <f>VLOOKUP($J3201,'Material category'!B:F,4,FALSE)*O3201</f>
        <v>#N/A</v>
      </c>
      <c r="T3201" s="6" t="e">
        <f t="shared" si="254"/>
        <v>#N/A</v>
      </c>
      <c r="U3201" s="6" t="e">
        <f t="shared" si="255"/>
        <v>#N/A</v>
      </c>
      <c r="V3201" s="2" t="e">
        <f>VLOOKUP($J3201,'Material category'!B:D,3,0)</f>
        <v>#N/A</v>
      </c>
      <c r="W3201" s="2" t="e">
        <f>VLOOKUP(G3201,'Cust Category'!A:C,3,0)</f>
        <v>#N/A</v>
      </c>
      <c r="X3201" s="2" t="e">
        <f>VLOOKUP(G3201,'Cust Category'!A:C,2,0)</f>
        <v>#N/A</v>
      </c>
      <c r="Y3201" s="31" t="e">
        <f t="shared" si="256"/>
        <v>#N/A</v>
      </c>
      <c r="Z3201" t="e">
        <f t="shared" si="257"/>
        <v>#N/A</v>
      </c>
    </row>
    <row r="3202" spans="14:26" hidden="1">
      <c r="N3202" s="2" t="e">
        <f>VLOOKUP($J3202,'Material category'!B:D,2,0)</f>
        <v>#N/A</v>
      </c>
      <c r="O3202" s="123" t="e">
        <f>VLOOKUP(E3202,'Billing Type Category'!A:C,3,0)*$L3202</f>
        <v>#N/A</v>
      </c>
      <c r="P3202" s="123" t="e">
        <f>VLOOKUP($J3202,'Material category'!B:F,5,FALSE)*O3202</f>
        <v>#N/A</v>
      </c>
      <c r="Q3202" s="123" t="e">
        <f t="shared" si="253"/>
        <v>#N/A</v>
      </c>
      <c r="R3202" s="6" t="e">
        <f>VLOOKUP(E3202,'Billing Type Category'!A:C,3,0)*M3202</f>
        <v>#N/A</v>
      </c>
      <c r="S3202" s="6" t="e">
        <f>VLOOKUP($J3202,'Material category'!B:F,4,FALSE)*O3202</f>
        <v>#N/A</v>
      </c>
      <c r="T3202" s="6" t="e">
        <f t="shared" si="254"/>
        <v>#N/A</v>
      </c>
      <c r="U3202" s="6" t="e">
        <f t="shared" si="255"/>
        <v>#N/A</v>
      </c>
      <c r="V3202" s="2" t="e">
        <f>VLOOKUP($J3202,'Material category'!B:D,3,0)</f>
        <v>#N/A</v>
      </c>
      <c r="W3202" s="2" t="e">
        <f>VLOOKUP(G3202,'Cust Category'!A:C,3,0)</f>
        <v>#N/A</v>
      </c>
      <c r="X3202" s="2" t="e">
        <f>VLOOKUP(G3202,'Cust Category'!A:C,2,0)</f>
        <v>#N/A</v>
      </c>
      <c r="Y3202" s="31" t="e">
        <f t="shared" si="256"/>
        <v>#N/A</v>
      </c>
      <c r="Z3202" t="e">
        <f t="shared" si="257"/>
        <v>#N/A</v>
      </c>
    </row>
    <row r="3203" spans="14:26" hidden="1">
      <c r="N3203" s="2" t="e">
        <f>VLOOKUP($J3203,'Material category'!B:D,2,0)</f>
        <v>#N/A</v>
      </c>
      <c r="O3203" s="123" t="e">
        <f>VLOOKUP(E3203,'Billing Type Category'!A:C,3,0)*$L3203</f>
        <v>#N/A</v>
      </c>
      <c r="P3203" s="123" t="e">
        <f>VLOOKUP($J3203,'Material category'!B:F,5,FALSE)*O3203</f>
        <v>#N/A</v>
      </c>
      <c r="Q3203" s="123" t="e">
        <f t="shared" si="253"/>
        <v>#N/A</v>
      </c>
      <c r="R3203" s="6" t="e">
        <f>VLOOKUP(E3203,'Billing Type Category'!A:C,3,0)*M3203</f>
        <v>#N/A</v>
      </c>
      <c r="S3203" s="6" t="e">
        <f>VLOOKUP($J3203,'Material category'!B:F,4,FALSE)*O3203</f>
        <v>#N/A</v>
      </c>
      <c r="T3203" s="6" t="e">
        <f t="shared" si="254"/>
        <v>#N/A</v>
      </c>
      <c r="U3203" s="6" t="e">
        <f t="shared" si="255"/>
        <v>#N/A</v>
      </c>
      <c r="V3203" s="2" t="e">
        <f>VLOOKUP($J3203,'Material category'!B:D,3,0)</f>
        <v>#N/A</v>
      </c>
      <c r="W3203" s="2" t="e">
        <f>VLOOKUP(G3203,'Cust Category'!A:C,3,0)</f>
        <v>#N/A</v>
      </c>
      <c r="X3203" s="2" t="e">
        <f>VLOOKUP(G3203,'Cust Category'!A:C,2,0)</f>
        <v>#N/A</v>
      </c>
      <c r="Y3203" s="31" t="e">
        <f t="shared" si="256"/>
        <v>#N/A</v>
      </c>
      <c r="Z3203" t="e">
        <f t="shared" si="257"/>
        <v>#N/A</v>
      </c>
    </row>
    <row r="3204" spans="14:26" hidden="1">
      <c r="N3204" s="2" t="e">
        <f>VLOOKUP($J3204,'Material category'!B:D,2,0)</f>
        <v>#N/A</v>
      </c>
      <c r="O3204" s="123" t="e">
        <f>VLOOKUP(E3204,'Billing Type Category'!A:C,3,0)*$L3204</f>
        <v>#N/A</v>
      </c>
      <c r="P3204" s="123" t="e">
        <f>VLOOKUP($J3204,'Material category'!B:F,5,FALSE)*O3204</f>
        <v>#N/A</v>
      </c>
      <c r="Q3204" s="123" t="e">
        <f t="shared" si="253"/>
        <v>#N/A</v>
      </c>
      <c r="R3204" s="6" t="e">
        <f>VLOOKUP(E3204,'Billing Type Category'!A:C,3,0)*M3204</f>
        <v>#N/A</v>
      </c>
      <c r="S3204" s="6" t="e">
        <f>VLOOKUP($J3204,'Material category'!B:F,4,FALSE)*O3204</f>
        <v>#N/A</v>
      </c>
      <c r="T3204" s="6" t="e">
        <f t="shared" si="254"/>
        <v>#N/A</v>
      </c>
      <c r="U3204" s="6" t="e">
        <f t="shared" si="255"/>
        <v>#N/A</v>
      </c>
      <c r="V3204" s="2" t="e">
        <f>VLOOKUP($J3204,'Material category'!B:D,3,0)</f>
        <v>#N/A</v>
      </c>
      <c r="W3204" s="2" t="e">
        <f>VLOOKUP(G3204,'Cust Category'!A:C,3,0)</f>
        <v>#N/A</v>
      </c>
      <c r="X3204" s="2" t="e">
        <f>VLOOKUP(G3204,'Cust Category'!A:C,2,0)</f>
        <v>#N/A</v>
      </c>
      <c r="Y3204" s="31" t="e">
        <f t="shared" si="256"/>
        <v>#N/A</v>
      </c>
      <c r="Z3204" t="e">
        <f t="shared" si="257"/>
        <v>#N/A</v>
      </c>
    </row>
    <row r="3205" spans="14:26" hidden="1">
      <c r="N3205" s="2" t="e">
        <f>VLOOKUP($J3205,'Material category'!B:D,2,0)</f>
        <v>#N/A</v>
      </c>
      <c r="O3205" s="123" t="e">
        <f>VLOOKUP(E3205,'Billing Type Category'!A:C,3,0)*$L3205</f>
        <v>#N/A</v>
      </c>
      <c r="P3205" s="123" t="e">
        <f>VLOOKUP($J3205,'Material category'!B:F,5,FALSE)*O3205</f>
        <v>#N/A</v>
      </c>
      <c r="Q3205" s="123" t="e">
        <f t="shared" si="253"/>
        <v>#N/A</v>
      </c>
      <c r="R3205" s="6" t="e">
        <f>VLOOKUP(E3205,'Billing Type Category'!A:C,3,0)*M3205</f>
        <v>#N/A</v>
      </c>
      <c r="S3205" s="6" t="e">
        <f>VLOOKUP($J3205,'Material category'!B:F,4,FALSE)*O3205</f>
        <v>#N/A</v>
      </c>
      <c r="T3205" s="6" t="e">
        <f t="shared" si="254"/>
        <v>#N/A</v>
      </c>
      <c r="U3205" s="6" t="e">
        <f t="shared" si="255"/>
        <v>#N/A</v>
      </c>
      <c r="V3205" s="2" t="e">
        <f>VLOOKUP($J3205,'Material category'!B:D,3,0)</f>
        <v>#N/A</v>
      </c>
      <c r="W3205" s="2" t="e">
        <f>VLOOKUP(G3205,'Cust Category'!A:C,3,0)</f>
        <v>#N/A</v>
      </c>
      <c r="X3205" s="2" t="e">
        <f>VLOOKUP(G3205,'Cust Category'!A:C,2,0)</f>
        <v>#N/A</v>
      </c>
      <c r="Y3205" s="31" t="e">
        <f t="shared" si="256"/>
        <v>#N/A</v>
      </c>
      <c r="Z3205" t="e">
        <f t="shared" si="257"/>
        <v>#N/A</v>
      </c>
    </row>
    <row r="3206" spans="14:26" hidden="1">
      <c r="N3206" s="2" t="e">
        <f>VLOOKUP($J3206,'Material category'!B:D,2,0)</f>
        <v>#N/A</v>
      </c>
      <c r="O3206" s="123" t="e">
        <f>VLOOKUP(E3206,'Billing Type Category'!A:C,3,0)*$L3206</f>
        <v>#N/A</v>
      </c>
      <c r="P3206" s="123" t="e">
        <f>VLOOKUP($J3206,'Material category'!B:F,5,FALSE)*O3206</f>
        <v>#N/A</v>
      </c>
      <c r="Q3206" s="123" t="e">
        <f t="shared" si="253"/>
        <v>#N/A</v>
      </c>
      <c r="R3206" s="6" t="e">
        <f>VLOOKUP(E3206,'Billing Type Category'!A:C,3,0)*M3206</f>
        <v>#N/A</v>
      </c>
      <c r="S3206" s="6" t="e">
        <f>VLOOKUP($J3206,'Material category'!B:F,4,FALSE)*O3206</f>
        <v>#N/A</v>
      </c>
      <c r="T3206" s="6" t="e">
        <f t="shared" si="254"/>
        <v>#N/A</v>
      </c>
      <c r="U3206" s="6" t="e">
        <f t="shared" si="255"/>
        <v>#N/A</v>
      </c>
      <c r="V3206" s="2" t="e">
        <f>VLOOKUP($J3206,'Material category'!B:D,3,0)</f>
        <v>#N/A</v>
      </c>
      <c r="W3206" s="2" t="e">
        <f>VLOOKUP(G3206,'Cust Category'!A:C,3,0)</f>
        <v>#N/A</v>
      </c>
      <c r="X3206" s="2" t="e">
        <f>VLOOKUP(G3206,'Cust Category'!A:C,2,0)</f>
        <v>#N/A</v>
      </c>
      <c r="Y3206" s="31" t="e">
        <f t="shared" si="256"/>
        <v>#N/A</v>
      </c>
      <c r="Z3206" t="e">
        <f t="shared" si="257"/>
        <v>#N/A</v>
      </c>
    </row>
  </sheetData>
  <sheetProtection formatCells="0" formatColumns="0" formatRows="0" insertColumns="0" insertRows="0" insertHyperlinks="0" deleteColumns="0" deleteRows="0"/>
  <autoFilter ref="A1:Z3206" xr:uid="{00000000-0001-0000-0200-000000000000}">
    <filterColumn colId="0">
      <customFilters>
        <customFilter operator="notEqual" val=" "/>
      </customFilters>
    </filterColumn>
  </autoFilter>
  <sortState xmlns:xlrd2="http://schemas.microsoft.com/office/spreadsheetml/2017/richdata2" ref="A2:V771">
    <sortCondition ref="A2:A771" customList="A to Z"/>
    <sortCondition ref="F2:F771"/>
    <sortCondition ref="B2:B771"/>
  </sortState>
  <customSheetViews>
    <customSheetView guid="{59F7F58E-E303-4EFD-8799-C113523DAFE3}" scale="80" showAutoFilter="1">
      <selection activeCell="I16" sqref="I16"/>
      <pageMargins left="0.7" right="0.7" top="0.75" bottom="0.75" header="0.3" footer="0.3"/>
      <pageSetup orientation="portrait" r:id="rId1"/>
      <autoFilter ref="A1:X2667" xr:uid="{66A331E7-AC01-4922-ACC4-AD16FB9C0613}"/>
    </customSheetView>
    <customSheetView guid="{7CE3C6FB-F6D3-4D75-8BFB-F2BC75A132B8}" scale="80" filter="1" showAutoFilter="1" topLeftCell="G1">
      <pane xSplit="1" ySplit="1" topLeftCell="H2" activePane="bottomRight" state="frozen"/>
      <selection pane="bottomRight" activeCell="J744" sqref="J744"/>
      <pageMargins left="0.7" right="0.7" top="0.75" bottom="0.75" header="0.3" footer="0.3"/>
      <pageSetup orientation="portrait" r:id="rId2"/>
      <autoFilter ref="A1:X2667" xr:uid="{E2846FE2-AC2A-463F-B66D-86BF2E1CE4CA}">
        <filterColumn colId="23">
          <filters>
            <filter val="Key Account"/>
            <filter val="#N/A"/>
          </filters>
        </filterColumn>
      </autoFilter>
    </customSheetView>
    <customSheetView guid="{ADD39B3A-46CF-4D0F-9A88-969AC41FD17D}" scale="80" showAutoFilter="1">
      <pane ySplit="1" topLeftCell="A2" activePane="bottomLeft" state="frozen"/>
      <selection pane="bottomLeft" activeCell="I8" sqref="I8"/>
      <pageMargins left="0.7" right="0.7" top="0.75" bottom="0.75" header="0.3" footer="0.3"/>
      <pageSetup orientation="portrait" r:id="rId3"/>
      <autoFilter ref="A1:V2667" xr:uid="{38A00E1A-D2D4-4FC8-A498-09DC74CBE823}">
        <sortState xmlns:xlrd2="http://schemas.microsoft.com/office/spreadsheetml/2017/richdata2" ref="A2:V2667">
          <sortCondition ref="A1:A2667"/>
        </sortState>
      </autoFilter>
    </customSheetView>
  </customSheetViews>
  <conditionalFormatting sqref="A507:M832">
    <cfRule type="containsErrors" dxfId="44" priority="2">
      <formula>ISERROR(A507)</formula>
    </cfRule>
  </conditionalFormatting>
  <conditionalFormatting sqref="A1:Z1">
    <cfRule type="containsErrors" dxfId="43" priority="201">
      <formula>ISERROR(A1)</formula>
    </cfRule>
  </conditionalFormatting>
  <conditionalFormatting sqref="B3:F506 H13:J18 L13:M18">
    <cfRule type="containsErrors" dxfId="42" priority="59">
      <formula>ISERROR(B3)</formula>
    </cfRule>
  </conditionalFormatting>
  <conditionalFormatting sqref="F184:F297 B184:E330 F298:M330 B331:M506">
    <cfRule type="containsErrors" dxfId="41" priority="71">
      <formula>ISERROR(B184)</formula>
    </cfRule>
  </conditionalFormatting>
  <conditionalFormatting sqref="G119:G556">
    <cfRule type="containsErrors" dxfId="40" priority="64">
      <formula>ISERROR(G119)</formula>
    </cfRule>
  </conditionalFormatting>
  <conditionalFormatting sqref="G741">
    <cfRule type="containsErrors" dxfId="39" priority="60">
      <formula>ISERROR(G741)</formula>
    </cfRule>
  </conditionalFormatting>
  <conditionalFormatting sqref="G748">
    <cfRule type="containsErrors" dxfId="38" priority="68">
      <formula>ISERROR(G748)</formula>
    </cfRule>
  </conditionalFormatting>
  <conditionalFormatting sqref="H6:M12 K13:K19">
    <cfRule type="containsErrors" dxfId="37" priority="26">
      <formula>ISERROR(H6)</formula>
    </cfRule>
  </conditionalFormatting>
  <conditionalFormatting sqref="H19:M113 J114:M116 A117:M118 Y117:XFD771 H120:M555 A507:F555 A508:A832">
    <cfRule type="containsErrors" dxfId="36" priority="65">
      <formula>ISERROR(A19)</formula>
    </cfRule>
  </conditionalFormatting>
  <conditionalFormatting sqref="I119:M119">
    <cfRule type="containsErrors" dxfId="35" priority="34">
      <formula>ISERROR(I119)</formula>
    </cfRule>
  </conditionalFormatting>
  <conditionalFormatting sqref="K21:K29 K31:K38 K47:K56">
    <cfRule type="containsErrors" dxfId="34" priority="27">
      <formula>ISERROR(K21)</formula>
    </cfRule>
  </conditionalFormatting>
  <conditionalFormatting sqref="K40:K45 K118">
    <cfRule type="containsErrors" dxfId="33" priority="31">
      <formula>ISERROR(K40)</formula>
    </cfRule>
  </conditionalFormatting>
  <conditionalFormatting sqref="K58:K63 K65:K69 K71:K75 K78:K86 K102:K104 K106:K113">
    <cfRule type="containsErrors" dxfId="32" priority="29">
      <formula>ISERROR(K58)</formula>
    </cfRule>
  </conditionalFormatting>
  <conditionalFormatting sqref="K88:K100">
    <cfRule type="containsErrors" dxfId="31" priority="37">
      <formula>ISERROR(K88)</formula>
    </cfRule>
  </conditionalFormatting>
  <conditionalFormatting sqref="K2:M5">
    <cfRule type="containsErrors" dxfId="30" priority="40">
      <formula>ISERROR(K2)</formula>
    </cfRule>
  </conditionalFormatting>
  <conditionalFormatting sqref="N3:X3206 Y772:Z3206">
    <cfRule type="containsErrors" dxfId="29" priority="1">
      <formula>ISERROR(N3)</formula>
    </cfRule>
  </conditionalFormatting>
  <conditionalFormatting sqref="AA1:XFD116 A2:J2 N2:Z2 H3:J5 A3:A116 G3:G116 Y3:Z116 A119:A506 AA772:XFD1048576">
    <cfRule type="containsErrors" dxfId="28" priority="269">
      <formula>ISERROR(A1)</formula>
    </cfRule>
  </conditionalFormatting>
  <pageMargins left="0.7" right="0.7" top="0.75" bottom="0.75" header="0.3" footer="0.3"/>
  <pageSetup orientation="portrait" r:id="rId4"/>
  <customProperties>
    <customPr name="_pios_id" r:id="rId5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tabColor rgb="FF0000FF"/>
  </sheetPr>
  <dimension ref="A1:M1923"/>
  <sheetViews>
    <sheetView showGridLines="0" tabSelected="1" zoomScale="85" zoomScaleNormal="85" workbookViewId="0">
      <pane xSplit="1" ySplit="5" topLeftCell="B24" activePane="bottomRight" state="frozen"/>
      <selection pane="topRight" activeCell="B1" sqref="B1"/>
      <selection pane="bottomLeft" activeCell="A6" sqref="A6"/>
      <selection pane="bottomRight" activeCell="D15" sqref="D15"/>
    </sheetView>
  </sheetViews>
  <sheetFormatPr defaultColWidth="12.26953125" defaultRowHeight="14.5"/>
  <cols>
    <col min="1" max="1" width="33.81640625" bestFit="1" customWidth="1"/>
    <col min="2" max="4" width="11.1796875" bestFit="1" customWidth="1"/>
    <col min="5" max="11" width="11.1796875" style="13" bestFit="1" customWidth="1"/>
    <col min="12" max="12" width="12.08984375" style="13" bestFit="1" customWidth="1"/>
    <col min="13" max="13" width="11.1796875" style="13" bestFit="1" customWidth="1"/>
    <col min="14" max="20" width="11.1796875" bestFit="1" customWidth="1"/>
    <col min="21" max="21" width="12.08984375" bestFit="1" customWidth="1"/>
    <col min="22" max="22" width="12.453125" bestFit="1" customWidth="1"/>
    <col min="23" max="24" width="12" bestFit="1" customWidth="1"/>
  </cols>
  <sheetData>
    <row r="1" spans="1:13">
      <c r="A1" s="128" t="s">
        <v>63</v>
      </c>
      <c r="B1" t="s">
        <v>1209</v>
      </c>
      <c r="C1" s="135"/>
      <c r="D1" s="136"/>
      <c r="E1" s="137"/>
      <c r="M1" s="47"/>
    </row>
    <row r="2" spans="1:13">
      <c r="A2" s="52" t="s">
        <v>62</v>
      </c>
      <c r="B2" t="s">
        <v>1209</v>
      </c>
    </row>
    <row r="3" spans="1:13">
      <c r="E3"/>
      <c r="F3"/>
      <c r="G3"/>
      <c r="H3"/>
      <c r="I3"/>
      <c r="J3"/>
      <c r="K3"/>
      <c r="L3"/>
      <c r="M3"/>
    </row>
    <row r="4" spans="1:13">
      <c r="A4" s="128" t="s">
        <v>3374</v>
      </c>
      <c r="B4" s="128" t="s">
        <v>0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/>
    </row>
    <row r="5" spans="1:13">
      <c r="A5" s="128" t="s">
        <v>4736</v>
      </c>
      <c r="B5" s="28">
        <v>45810</v>
      </c>
      <c r="C5" s="28">
        <v>45812</v>
      </c>
      <c r="D5" s="28">
        <v>45813</v>
      </c>
      <c r="E5" s="28">
        <v>45814</v>
      </c>
      <c r="F5" s="28">
        <v>45817</v>
      </c>
      <c r="G5" s="28">
        <v>45818</v>
      </c>
      <c r="H5" s="28">
        <v>45819</v>
      </c>
      <c r="I5" s="28">
        <v>45820</v>
      </c>
      <c r="J5" s="28">
        <v>45821</v>
      </c>
      <c r="K5" s="28">
        <v>45824</v>
      </c>
      <c r="L5" s="162" t="s">
        <v>64</v>
      </c>
      <c r="M5"/>
    </row>
    <row r="6" spans="1:13">
      <c r="A6" t="s">
        <v>22</v>
      </c>
      <c r="B6" s="166">
        <v>10.31</v>
      </c>
      <c r="C6" s="166">
        <v>4.2398600000000002</v>
      </c>
      <c r="D6" s="166">
        <v>6.99</v>
      </c>
      <c r="E6" s="166">
        <v>5.86</v>
      </c>
      <c r="F6" s="166">
        <v>1.1200000000000001</v>
      </c>
      <c r="G6" s="166">
        <v>6.24</v>
      </c>
      <c r="H6" s="166">
        <v>0</v>
      </c>
      <c r="I6" s="166">
        <v>6.02</v>
      </c>
      <c r="J6" s="166">
        <v>5.9291200000000002</v>
      </c>
      <c r="K6" s="166">
        <v>1.3</v>
      </c>
      <c r="L6" s="166">
        <v>48.008980000000001</v>
      </c>
      <c r="M6"/>
    </row>
    <row r="7" spans="1:13">
      <c r="A7" t="s">
        <v>3373</v>
      </c>
      <c r="B7" s="166">
        <v>0.40060000000000001</v>
      </c>
      <c r="C7" s="166">
        <v>0</v>
      </c>
      <c r="D7" s="166">
        <v>0</v>
      </c>
      <c r="E7" s="166">
        <v>0</v>
      </c>
      <c r="F7" s="166">
        <v>0</v>
      </c>
      <c r="G7" s="166">
        <v>0.24</v>
      </c>
      <c r="H7" s="166">
        <v>0</v>
      </c>
      <c r="I7" s="166">
        <v>0</v>
      </c>
      <c r="J7" s="166">
        <v>0</v>
      </c>
      <c r="K7" s="166">
        <v>0</v>
      </c>
      <c r="L7" s="166">
        <v>0.64059999999999995</v>
      </c>
      <c r="M7"/>
    </row>
    <row r="8" spans="1:13">
      <c r="A8" t="s">
        <v>79</v>
      </c>
      <c r="B8" s="166">
        <v>0.03</v>
      </c>
      <c r="C8" s="166">
        <v>0</v>
      </c>
      <c r="D8" s="166">
        <v>0.06</v>
      </c>
      <c r="E8" s="166">
        <v>0</v>
      </c>
      <c r="F8" s="166">
        <v>0</v>
      </c>
      <c r="G8" s="166">
        <v>0.06</v>
      </c>
      <c r="H8" s="166">
        <v>0</v>
      </c>
      <c r="I8" s="166">
        <v>0</v>
      </c>
      <c r="J8" s="166">
        <v>0.24</v>
      </c>
      <c r="K8" s="166">
        <v>0</v>
      </c>
      <c r="L8" s="166">
        <v>0.39</v>
      </c>
      <c r="M8"/>
    </row>
    <row r="9" spans="1:13">
      <c r="A9" t="s">
        <v>1321</v>
      </c>
      <c r="B9" s="166">
        <v>4.0000000000000001E-3</v>
      </c>
      <c r="C9" s="166">
        <v>0</v>
      </c>
      <c r="D9" s="166">
        <v>0</v>
      </c>
      <c r="E9" s="166">
        <v>0</v>
      </c>
      <c r="F9" s="166">
        <v>0</v>
      </c>
      <c r="G9" s="166">
        <v>0</v>
      </c>
      <c r="H9" s="166">
        <v>0</v>
      </c>
      <c r="I9" s="166">
        <v>0</v>
      </c>
      <c r="J9" s="166">
        <v>0</v>
      </c>
      <c r="K9" s="166">
        <v>2.2000000000000001E-3</v>
      </c>
      <c r="L9" s="166">
        <v>6.1999999999999998E-3</v>
      </c>
      <c r="M9"/>
    </row>
    <row r="10" spans="1:13">
      <c r="A10" t="s">
        <v>37</v>
      </c>
      <c r="B10" s="166">
        <v>0.02</v>
      </c>
      <c r="C10" s="166">
        <v>0</v>
      </c>
      <c r="D10" s="166">
        <v>0</v>
      </c>
      <c r="E10" s="166">
        <v>0</v>
      </c>
      <c r="F10" s="166">
        <v>0</v>
      </c>
      <c r="G10" s="166">
        <v>0</v>
      </c>
      <c r="H10" s="166">
        <v>0</v>
      </c>
      <c r="I10" s="166">
        <v>0.49</v>
      </c>
      <c r="J10" s="166">
        <v>0</v>
      </c>
      <c r="K10" s="166">
        <v>1.51</v>
      </c>
      <c r="L10" s="166">
        <v>2.02</v>
      </c>
      <c r="M10"/>
    </row>
    <row r="11" spans="1:13">
      <c r="A11" t="s">
        <v>34</v>
      </c>
      <c r="B11" s="166">
        <v>0.01</v>
      </c>
      <c r="C11" s="166">
        <v>0</v>
      </c>
      <c r="D11" s="166">
        <v>0</v>
      </c>
      <c r="E11" s="166">
        <v>0</v>
      </c>
      <c r="F11" s="166">
        <v>0</v>
      </c>
      <c r="G11" s="166">
        <v>0.08</v>
      </c>
      <c r="H11" s="166">
        <v>0</v>
      </c>
      <c r="I11" s="166">
        <v>0</v>
      </c>
      <c r="J11" s="166">
        <v>0</v>
      </c>
      <c r="K11" s="166">
        <v>0</v>
      </c>
      <c r="L11" s="166">
        <v>0.09</v>
      </c>
      <c r="M11"/>
    </row>
    <row r="12" spans="1:13">
      <c r="A12" t="s">
        <v>39</v>
      </c>
      <c r="B12" s="166">
        <v>0.38</v>
      </c>
      <c r="C12" s="166">
        <v>0</v>
      </c>
      <c r="D12" s="166">
        <v>0.71</v>
      </c>
      <c r="E12" s="166">
        <v>0</v>
      </c>
      <c r="F12" s="166">
        <v>0</v>
      </c>
      <c r="G12" s="166">
        <v>0.2</v>
      </c>
      <c r="H12" s="166">
        <v>0</v>
      </c>
      <c r="I12" s="166">
        <v>0.69</v>
      </c>
      <c r="J12" s="166">
        <v>0</v>
      </c>
      <c r="K12" s="166">
        <v>0</v>
      </c>
      <c r="L12" s="166">
        <v>1.98</v>
      </c>
      <c r="M12"/>
    </row>
    <row r="13" spans="1:13">
      <c r="A13" t="s">
        <v>3371</v>
      </c>
      <c r="B13" s="166">
        <v>0.6</v>
      </c>
      <c r="C13" s="166">
        <v>0</v>
      </c>
      <c r="D13" s="166">
        <v>0.56000000000000005</v>
      </c>
      <c r="E13" s="166">
        <v>0</v>
      </c>
      <c r="F13" s="166">
        <v>0</v>
      </c>
      <c r="G13" s="166">
        <v>0.22</v>
      </c>
      <c r="H13" s="166">
        <v>0</v>
      </c>
      <c r="I13" s="166">
        <v>0.56999999999999995</v>
      </c>
      <c r="J13" s="166">
        <v>0</v>
      </c>
      <c r="K13" s="166">
        <v>0</v>
      </c>
      <c r="L13" s="166">
        <v>1.95</v>
      </c>
      <c r="M13"/>
    </row>
    <row r="14" spans="1:13">
      <c r="A14" t="s">
        <v>30</v>
      </c>
      <c r="B14" s="166">
        <v>3.3399999999999999E-2</v>
      </c>
      <c r="C14" s="166">
        <v>7.1999999999999998E-3</v>
      </c>
      <c r="D14" s="166">
        <v>2.5399999999999999E-2</v>
      </c>
      <c r="E14" s="166">
        <v>0</v>
      </c>
      <c r="F14" s="166">
        <v>2.6599999999999999E-2</v>
      </c>
      <c r="G14" s="166">
        <v>8.0000000000000004E-4</v>
      </c>
      <c r="H14" s="166">
        <v>4.1999999999999997E-3</v>
      </c>
      <c r="I14" s="166">
        <v>1.34E-2</v>
      </c>
      <c r="J14" s="166">
        <v>0</v>
      </c>
      <c r="K14" s="166">
        <v>1.9800000000000002E-2</v>
      </c>
      <c r="L14" s="166">
        <v>0.1308</v>
      </c>
      <c r="M14"/>
    </row>
    <row r="15" spans="1:13">
      <c r="A15" t="s">
        <v>25</v>
      </c>
      <c r="B15" s="166">
        <v>2.7199999999999998E-2</v>
      </c>
      <c r="C15" s="166">
        <v>0</v>
      </c>
      <c r="D15" s="166">
        <v>0</v>
      </c>
      <c r="E15" s="166">
        <v>0</v>
      </c>
      <c r="F15" s="166">
        <v>3.0200000000000001E-2</v>
      </c>
      <c r="G15" s="166">
        <v>0</v>
      </c>
      <c r="H15" s="166">
        <v>0</v>
      </c>
      <c r="I15" s="166">
        <v>0</v>
      </c>
      <c r="J15" s="166">
        <v>0</v>
      </c>
      <c r="K15" s="166">
        <v>3.32E-2</v>
      </c>
      <c r="L15" s="166">
        <v>9.06E-2</v>
      </c>
      <c r="M15"/>
    </row>
    <row r="16" spans="1:13">
      <c r="A16" t="s">
        <v>1366</v>
      </c>
      <c r="B16" s="166">
        <v>0</v>
      </c>
      <c r="C16" s="166">
        <v>2.86E-2</v>
      </c>
      <c r="D16" s="166">
        <v>0</v>
      </c>
      <c r="E16" s="166">
        <v>0</v>
      </c>
      <c r="F16" s="166">
        <v>0</v>
      </c>
      <c r="G16" s="166">
        <v>0</v>
      </c>
      <c r="H16" s="166">
        <v>0</v>
      </c>
      <c r="I16" s="166">
        <v>0</v>
      </c>
      <c r="J16" s="166">
        <v>0</v>
      </c>
      <c r="K16" s="166">
        <v>0</v>
      </c>
      <c r="L16" s="166">
        <v>2.86E-2</v>
      </c>
      <c r="M16"/>
    </row>
    <row r="17" spans="1:13">
      <c r="A17" t="s">
        <v>3495</v>
      </c>
      <c r="B17" s="166">
        <v>0</v>
      </c>
      <c r="C17" s="166">
        <v>0.64</v>
      </c>
      <c r="D17" s="166">
        <v>0</v>
      </c>
      <c r="E17" s="166">
        <v>0</v>
      </c>
      <c r="F17" s="166">
        <v>0</v>
      </c>
      <c r="G17" s="166">
        <v>0.47499999999999998</v>
      </c>
      <c r="H17" s="166">
        <v>0</v>
      </c>
      <c r="I17" s="166">
        <v>0</v>
      </c>
      <c r="J17" s="166">
        <v>0</v>
      </c>
      <c r="K17" s="166">
        <v>0</v>
      </c>
      <c r="L17" s="166">
        <v>1.115</v>
      </c>
      <c r="M17"/>
    </row>
    <row r="18" spans="1:13">
      <c r="A18" t="s">
        <v>720</v>
      </c>
      <c r="B18" s="166">
        <v>0</v>
      </c>
      <c r="C18" s="166">
        <v>0</v>
      </c>
      <c r="D18" s="166">
        <v>0.09</v>
      </c>
      <c r="E18" s="166">
        <v>0</v>
      </c>
      <c r="F18" s="166">
        <v>0</v>
      </c>
      <c r="G18" s="166">
        <v>0.04</v>
      </c>
      <c r="H18" s="166">
        <v>0</v>
      </c>
      <c r="I18" s="166">
        <v>7.0000000000000007E-2</v>
      </c>
      <c r="J18" s="166">
        <v>0</v>
      </c>
      <c r="K18" s="166">
        <v>0</v>
      </c>
      <c r="L18" s="166">
        <v>0.2</v>
      </c>
      <c r="M18"/>
    </row>
    <row r="19" spans="1:13">
      <c r="A19" t="s">
        <v>33</v>
      </c>
      <c r="B19" s="166">
        <v>0</v>
      </c>
      <c r="C19" s="166">
        <v>0</v>
      </c>
      <c r="D19" s="166">
        <v>9.5999999999999992E-3</v>
      </c>
      <c r="E19" s="166">
        <v>1.6000000000000001E-3</v>
      </c>
      <c r="F19" s="166">
        <v>0</v>
      </c>
      <c r="G19" s="166">
        <v>0</v>
      </c>
      <c r="H19" s="166">
        <v>0</v>
      </c>
      <c r="I19" s="166">
        <v>5.28E-2</v>
      </c>
      <c r="J19" s="166">
        <v>7.4399999999999994E-2</v>
      </c>
      <c r="K19" s="166">
        <v>0</v>
      </c>
      <c r="L19" s="166">
        <v>0.1384</v>
      </c>
      <c r="M19"/>
    </row>
    <row r="20" spans="1:13">
      <c r="A20" t="s">
        <v>1314</v>
      </c>
      <c r="B20" s="166">
        <v>0</v>
      </c>
      <c r="C20" s="166">
        <v>0</v>
      </c>
      <c r="D20" s="166">
        <v>0.14000000000000001</v>
      </c>
      <c r="E20" s="166">
        <v>0</v>
      </c>
      <c r="F20" s="166">
        <v>0</v>
      </c>
      <c r="G20" s="166">
        <v>0.13</v>
      </c>
      <c r="H20" s="166">
        <v>0</v>
      </c>
      <c r="I20" s="166">
        <v>0</v>
      </c>
      <c r="J20" s="166">
        <v>0.13</v>
      </c>
      <c r="K20" s="166">
        <v>0</v>
      </c>
      <c r="L20" s="166">
        <v>0.4</v>
      </c>
      <c r="M20"/>
    </row>
    <row r="21" spans="1:13">
      <c r="A21" t="s">
        <v>3361</v>
      </c>
      <c r="B21" s="166">
        <v>0</v>
      </c>
      <c r="C21" s="166">
        <v>0</v>
      </c>
      <c r="D21" s="166">
        <v>0</v>
      </c>
      <c r="E21" s="166">
        <v>0.6</v>
      </c>
      <c r="F21" s="166">
        <v>0</v>
      </c>
      <c r="G21" s="166">
        <v>0</v>
      </c>
      <c r="H21" s="166">
        <v>0</v>
      </c>
      <c r="I21" s="166">
        <v>0.4</v>
      </c>
      <c r="J21" s="166">
        <v>0.1</v>
      </c>
      <c r="K21" s="166">
        <v>0</v>
      </c>
      <c r="L21" s="166">
        <v>1.1000000000000001</v>
      </c>
      <c r="M21"/>
    </row>
    <row r="22" spans="1:13">
      <c r="A22" t="s">
        <v>28</v>
      </c>
      <c r="B22" s="166">
        <v>0</v>
      </c>
      <c r="C22" s="166">
        <v>0</v>
      </c>
      <c r="D22" s="166">
        <v>0</v>
      </c>
      <c r="E22" s="166">
        <v>0.08</v>
      </c>
      <c r="F22" s="166">
        <v>0</v>
      </c>
      <c r="G22" s="166">
        <v>0</v>
      </c>
      <c r="H22" s="166">
        <v>0</v>
      </c>
      <c r="I22" s="166">
        <v>5.8000000000000003E-2</v>
      </c>
      <c r="J22" s="166">
        <v>0</v>
      </c>
      <c r="K22" s="166">
        <v>0</v>
      </c>
      <c r="L22" s="166">
        <v>0.13800000000000001</v>
      </c>
      <c r="M22"/>
    </row>
    <row r="23" spans="1:13">
      <c r="A23" t="s">
        <v>3353</v>
      </c>
      <c r="B23" s="166">
        <v>0</v>
      </c>
      <c r="C23" s="166">
        <v>0</v>
      </c>
      <c r="D23" s="166">
        <v>0</v>
      </c>
      <c r="E23" s="166">
        <v>0</v>
      </c>
      <c r="F23" s="166">
        <v>0.61</v>
      </c>
      <c r="G23" s="166">
        <v>0</v>
      </c>
      <c r="H23" s="166">
        <v>0</v>
      </c>
      <c r="I23" s="166">
        <v>0.63200000000000001</v>
      </c>
      <c r="J23" s="166">
        <v>0</v>
      </c>
      <c r="K23" s="166">
        <v>1.3</v>
      </c>
      <c r="L23" s="166">
        <v>2.5419999999999998</v>
      </c>
      <c r="M23"/>
    </row>
    <row r="24" spans="1:13">
      <c r="A24" t="s">
        <v>3358</v>
      </c>
      <c r="B24" s="166">
        <v>0</v>
      </c>
      <c r="C24" s="166">
        <v>0</v>
      </c>
      <c r="D24" s="166">
        <v>0</v>
      </c>
      <c r="E24" s="166">
        <v>0</v>
      </c>
      <c r="F24" s="166">
        <v>0.104</v>
      </c>
      <c r="G24" s="166">
        <v>0.121</v>
      </c>
      <c r="H24" s="166">
        <v>0</v>
      </c>
      <c r="I24" s="166">
        <v>0</v>
      </c>
      <c r="J24" s="166">
        <v>0.38</v>
      </c>
      <c r="K24" s="166">
        <v>0</v>
      </c>
      <c r="L24" s="166">
        <v>0.60499999999999998</v>
      </c>
      <c r="M24"/>
    </row>
    <row r="25" spans="1:13">
      <c r="A25" t="s">
        <v>4867</v>
      </c>
      <c r="B25" s="166">
        <v>0</v>
      </c>
      <c r="C25" s="166">
        <v>0</v>
      </c>
      <c r="D25" s="166">
        <v>0</v>
      </c>
      <c r="E25" s="166">
        <v>0</v>
      </c>
      <c r="F25" s="166">
        <v>0</v>
      </c>
      <c r="G25" s="166">
        <v>1.3855999999999999</v>
      </c>
      <c r="H25" s="166">
        <v>0</v>
      </c>
      <c r="I25" s="166">
        <v>0</v>
      </c>
      <c r="J25" s="166">
        <v>0</v>
      </c>
      <c r="K25" s="166">
        <v>0</v>
      </c>
      <c r="L25" s="166">
        <v>1.3855999999999999</v>
      </c>
      <c r="M25"/>
    </row>
    <row r="26" spans="1:13">
      <c r="A26" t="s">
        <v>4856</v>
      </c>
      <c r="B26" s="166">
        <v>0</v>
      </c>
      <c r="C26" s="166">
        <v>0</v>
      </c>
      <c r="D26" s="166">
        <v>0</v>
      </c>
      <c r="E26" s="166">
        <v>0</v>
      </c>
      <c r="F26" s="166">
        <v>0</v>
      </c>
      <c r="G26" s="166">
        <v>0</v>
      </c>
      <c r="H26" s="166">
        <v>0.3</v>
      </c>
      <c r="I26" s="166">
        <v>0</v>
      </c>
      <c r="J26" s="166">
        <v>0</v>
      </c>
      <c r="K26" s="166">
        <v>0</v>
      </c>
      <c r="L26" s="166">
        <v>0.3</v>
      </c>
      <c r="M26"/>
    </row>
    <row r="27" spans="1:13">
      <c r="A27" t="s">
        <v>4810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6">
        <v>0</v>
      </c>
      <c r="I27" s="166">
        <v>0.02</v>
      </c>
      <c r="J27" s="166">
        <v>0</v>
      </c>
      <c r="K27" s="166">
        <v>0</v>
      </c>
      <c r="L27" s="166">
        <v>0.02</v>
      </c>
      <c r="M27"/>
    </row>
    <row r="28" spans="1:13">
      <c r="A28" t="s">
        <v>24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0.12</v>
      </c>
      <c r="J28" s="166">
        <v>0</v>
      </c>
      <c r="K28" s="166">
        <v>0</v>
      </c>
      <c r="L28" s="166">
        <v>0.12</v>
      </c>
      <c r="M28"/>
    </row>
    <row r="29" spans="1:13">
      <c r="A29" t="s">
        <v>3359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0.40300000000000002</v>
      </c>
      <c r="J29" s="166">
        <v>0</v>
      </c>
      <c r="K29" s="166">
        <v>0.45200000000000001</v>
      </c>
      <c r="L29" s="166">
        <v>0.85499999999999998</v>
      </c>
      <c r="M29"/>
    </row>
    <row r="30" spans="1:13">
      <c r="A30" t="s">
        <v>3369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0.78</v>
      </c>
      <c r="K30" s="166">
        <v>0</v>
      </c>
      <c r="L30" s="166">
        <v>0.78</v>
      </c>
      <c r="M30"/>
    </row>
    <row r="31" spans="1:13">
      <c r="A31" t="s">
        <v>74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6">
        <v>0.184</v>
      </c>
      <c r="L31" s="166">
        <v>0.184</v>
      </c>
      <c r="M31"/>
    </row>
    <row r="32" spans="1:13">
      <c r="A32" t="s">
        <v>64</v>
      </c>
      <c r="B32" s="163">
        <v>11.815200000000001</v>
      </c>
      <c r="C32" s="163">
        <v>4.9156599999999999</v>
      </c>
      <c r="D32" s="163">
        <v>8.5850000000000009</v>
      </c>
      <c r="E32" s="163">
        <v>6.5415999999999999</v>
      </c>
      <c r="F32" s="163">
        <v>1.8908</v>
      </c>
      <c r="G32" s="163">
        <v>9.1923999999999992</v>
      </c>
      <c r="H32" s="163">
        <v>0.30420000000000003</v>
      </c>
      <c r="I32" s="163">
        <v>9.5391999999999992</v>
      </c>
      <c r="J32" s="163">
        <v>7.6335199999999999</v>
      </c>
      <c r="K32" s="163">
        <v>4.8011999999999997</v>
      </c>
      <c r="L32" s="163">
        <v>65.218779999999995</v>
      </c>
      <c r="M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</sheetData>
  <conditionalFormatting sqref="D1:E1">
    <cfRule type="containsErrors" dxfId="27" priority="3">
      <formula>ISERROR(D1)</formula>
    </cfRule>
  </conditionalFormatting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39997558519241921"/>
  </sheetPr>
  <dimension ref="A1:K255"/>
  <sheetViews>
    <sheetView zoomScale="85" zoomScaleNormal="85" workbookViewId="0">
      <pane ySplit="1" topLeftCell="A245" activePane="bottomLeft" state="frozen"/>
      <selection pane="bottomLeft" activeCell="H255" sqref="H255"/>
    </sheetView>
  </sheetViews>
  <sheetFormatPr defaultRowHeight="14.5"/>
  <cols>
    <col min="1" max="1" width="43.453125" customWidth="1"/>
    <col min="2" max="2" width="10" bestFit="1" customWidth="1"/>
    <col min="3" max="4" width="13.453125" customWidth="1"/>
    <col min="5" max="5" width="13.453125" style="19" customWidth="1"/>
    <col min="6" max="6" width="13.453125" customWidth="1"/>
    <col min="7" max="7" width="11.453125" customWidth="1"/>
    <col min="8" max="8" width="9.54296875" bestFit="1" customWidth="1"/>
    <col min="9" max="9" width="40.54296875" customWidth="1"/>
    <col min="10" max="11" width="8.7265625" style="77"/>
    <col min="12" max="12" width="8.7265625" customWidth="1"/>
  </cols>
  <sheetData>
    <row r="1" spans="1:11" ht="39">
      <c r="A1" s="8" t="s">
        <v>902</v>
      </c>
      <c r="B1" s="8" t="s">
        <v>903</v>
      </c>
      <c r="C1" s="8" t="s">
        <v>904</v>
      </c>
      <c r="D1" s="8" t="s">
        <v>61</v>
      </c>
      <c r="E1" s="17" t="s">
        <v>97</v>
      </c>
      <c r="F1" s="8" t="s">
        <v>96</v>
      </c>
      <c r="G1" s="94" t="s">
        <v>1331</v>
      </c>
      <c r="H1" s="8" t="s">
        <v>903</v>
      </c>
    </row>
    <row r="2" spans="1:11">
      <c r="A2" s="81" t="s">
        <v>65</v>
      </c>
      <c r="B2" s="103" t="s">
        <v>1417</v>
      </c>
      <c r="C2" s="3" t="s">
        <v>52</v>
      </c>
      <c r="D2" s="3" t="s">
        <v>905</v>
      </c>
      <c r="E2" s="18">
        <v>95</v>
      </c>
      <c r="F2" s="3">
        <v>80.87</v>
      </c>
      <c r="H2" s="103">
        <v>12860203</v>
      </c>
      <c r="I2" t="s">
        <v>3381</v>
      </c>
      <c r="J2" s="202" t="e">
        <f>VLOOKUP(B2,'Working sheet'!J:K,2,0)</f>
        <v>#N/A</v>
      </c>
      <c r="K2" s="203" t="e">
        <f>MID(J2,5,5)</f>
        <v>#N/A</v>
      </c>
    </row>
    <row r="3" spans="1:11">
      <c r="A3" s="81" t="s">
        <v>65</v>
      </c>
      <c r="B3" s="103" t="s">
        <v>1418</v>
      </c>
      <c r="C3" s="3" t="s">
        <v>52</v>
      </c>
      <c r="D3" s="3" t="s">
        <v>905</v>
      </c>
      <c r="E3" s="18">
        <v>95</v>
      </c>
      <c r="F3" s="3">
        <v>80.87</v>
      </c>
      <c r="H3" s="103">
        <v>13089667</v>
      </c>
      <c r="I3" t="s">
        <v>19</v>
      </c>
      <c r="J3" s="202" t="e">
        <f>VLOOKUP(B3,'Working sheet'!J:K,2,0)</f>
        <v>#N/A</v>
      </c>
      <c r="K3" s="203" t="e">
        <f t="shared" ref="K3:K66" si="0">MID(J3,5,5)</f>
        <v>#N/A</v>
      </c>
    </row>
    <row r="4" spans="1:11">
      <c r="A4" s="81" t="s">
        <v>65</v>
      </c>
      <c r="B4" s="103" t="s">
        <v>1419</v>
      </c>
      <c r="C4" s="3" t="s">
        <v>52</v>
      </c>
      <c r="D4" s="3" t="s">
        <v>905</v>
      </c>
      <c r="E4" s="18">
        <v>95</v>
      </c>
      <c r="F4" s="3">
        <v>80.87</v>
      </c>
      <c r="H4" s="103">
        <v>13208113</v>
      </c>
      <c r="I4" t="s">
        <v>19</v>
      </c>
      <c r="J4" s="202" t="e">
        <f>VLOOKUP(B4,'Working sheet'!J:K,2,0)</f>
        <v>#N/A</v>
      </c>
      <c r="K4" s="203" t="e">
        <f t="shared" si="0"/>
        <v>#N/A</v>
      </c>
    </row>
    <row r="5" spans="1:11">
      <c r="A5" s="81" t="s">
        <v>65</v>
      </c>
      <c r="B5" s="103" t="s">
        <v>1420</v>
      </c>
      <c r="C5" s="3" t="s">
        <v>52</v>
      </c>
      <c r="D5" s="3" t="s">
        <v>905</v>
      </c>
      <c r="E5" s="18">
        <v>95</v>
      </c>
      <c r="F5" s="3">
        <v>80.87</v>
      </c>
      <c r="H5" s="103">
        <v>12793162</v>
      </c>
      <c r="I5" t="s">
        <v>3381</v>
      </c>
      <c r="J5" s="202" t="e">
        <f>VLOOKUP(B5,'Working sheet'!J:K,2,0)</f>
        <v>#N/A</v>
      </c>
      <c r="K5" s="203" t="e">
        <f t="shared" si="0"/>
        <v>#N/A</v>
      </c>
    </row>
    <row r="6" spans="1:11">
      <c r="A6" s="81" t="s">
        <v>65</v>
      </c>
      <c r="B6" s="103" t="s">
        <v>1421</v>
      </c>
      <c r="C6" s="3" t="s">
        <v>52</v>
      </c>
      <c r="D6" s="3" t="s">
        <v>905</v>
      </c>
      <c r="E6" s="18">
        <v>95</v>
      </c>
      <c r="F6" s="3">
        <v>80.87</v>
      </c>
      <c r="H6" s="103">
        <v>12721141</v>
      </c>
      <c r="I6" t="s">
        <v>3381</v>
      </c>
      <c r="J6" s="202" t="e">
        <f>VLOOKUP(B6,'Working sheet'!J:K,2,0)</f>
        <v>#N/A</v>
      </c>
      <c r="K6" s="203" t="e">
        <f t="shared" si="0"/>
        <v>#N/A</v>
      </c>
    </row>
    <row r="7" spans="1:11">
      <c r="A7" s="81" t="s">
        <v>1202</v>
      </c>
      <c r="B7" s="104" t="s">
        <v>1422</v>
      </c>
      <c r="C7" s="3" t="s">
        <v>1200</v>
      </c>
      <c r="D7" s="51" t="s">
        <v>3382</v>
      </c>
      <c r="E7" s="18">
        <v>95</v>
      </c>
      <c r="F7" s="3">
        <v>80.87</v>
      </c>
      <c r="H7" s="104">
        <v>13299640</v>
      </c>
      <c r="I7" t="s">
        <v>3383</v>
      </c>
      <c r="J7" s="202" t="e">
        <f>VLOOKUP(B7,'Working sheet'!J:K,2,0)</f>
        <v>#N/A</v>
      </c>
      <c r="K7" s="203" t="e">
        <f t="shared" si="0"/>
        <v>#N/A</v>
      </c>
    </row>
    <row r="8" spans="1:11">
      <c r="A8" s="81" t="s">
        <v>1202</v>
      </c>
      <c r="B8" s="105" t="s">
        <v>1423</v>
      </c>
      <c r="C8" s="3" t="s">
        <v>1200</v>
      </c>
      <c r="D8" s="51" t="s">
        <v>3382</v>
      </c>
      <c r="E8" s="18">
        <v>95</v>
      </c>
      <c r="F8" s="3">
        <v>80.87</v>
      </c>
      <c r="H8" s="104">
        <v>13299580</v>
      </c>
      <c r="I8" t="s">
        <v>3384</v>
      </c>
      <c r="J8" s="202" t="e">
        <f>VLOOKUP(B8,'Working sheet'!J:K,2,0)</f>
        <v>#N/A</v>
      </c>
      <c r="K8" s="203" t="e">
        <f t="shared" si="0"/>
        <v>#N/A</v>
      </c>
    </row>
    <row r="9" spans="1:11">
      <c r="A9" s="81" t="s">
        <v>1202</v>
      </c>
      <c r="B9" s="105" t="s">
        <v>1424</v>
      </c>
      <c r="C9" s="3" t="s">
        <v>1200</v>
      </c>
      <c r="D9" s="51" t="s">
        <v>3382</v>
      </c>
      <c r="E9" s="18">
        <v>95</v>
      </c>
      <c r="F9" s="3">
        <v>80.87</v>
      </c>
      <c r="H9" s="104">
        <v>13379065</v>
      </c>
      <c r="I9" t="s">
        <v>3385</v>
      </c>
      <c r="J9" s="202" t="e">
        <f>VLOOKUP(B9,'Working sheet'!J:K,2,0)</f>
        <v>#N/A</v>
      </c>
      <c r="K9" s="203" t="e">
        <f t="shared" si="0"/>
        <v>#N/A</v>
      </c>
    </row>
    <row r="10" spans="1:11">
      <c r="A10" s="81" t="s">
        <v>1202</v>
      </c>
      <c r="B10" s="105" t="s">
        <v>1425</v>
      </c>
      <c r="C10" s="3" t="s">
        <v>1200</v>
      </c>
      <c r="D10" s="51" t="s">
        <v>3382</v>
      </c>
      <c r="E10" s="18">
        <v>98</v>
      </c>
      <c r="F10" s="3">
        <v>83.42</v>
      </c>
      <c r="G10" s="109" t="s">
        <v>1237</v>
      </c>
      <c r="H10" s="104">
        <v>13403698</v>
      </c>
      <c r="I10" t="s">
        <v>3385</v>
      </c>
      <c r="J10" s="202" t="e">
        <f>VLOOKUP(B10,'Working sheet'!J:K,2,0)</f>
        <v>#N/A</v>
      </c>
      <c r="K10" s="203" t="e">
        <f t="shared" si="0"/>
        <v>#N/A</v>
      </c>
    </row>
    <row r="11" spans="1:11">
      <c r="A11" s="81" t="s">
        <v>1202</v>
      </c>
      <c r="B11" s="105" t="s">
        <v>1426</v>
      </c>
      <c r="C11" s="3" t="s">
        <v>1200</v>
      </c>
      <c r="D11" s="51" t="s">
        <v>3382</v>
      </c>
      <c r="E11" s="18">
        <v>125</v>
      </c>
      <c r="F11" s="3">
        <v>107.82</v>
      </c>
      <c r="G11" s="109" t="s">
        <v>1250</v>
      </c>
      <c r="H11" s="104">
        <v>13525669</v>
      </c>
      <c r="I11" t="s">
        <v>3385</v>
      </c>
      <c r="J11" s="202" t="e">
        <f>VLOOKUP(B11,'Working sheet'!J:K,2,0)</f>
        <v>#N/A</v>
      </c>
      <c r="K11" s="203" t="e">
        <f t="shared" si="0"/>
        <v>#N/A</v>
      </c>
    </row>
    <row r="12" spans="1:11">
      <c r="A12" s="81" t="s">
        <v>1202</v>
      </c>
      <c r="B12" s="105" t="s">
        <v>1427</v>
      </c>
      <c r="C12" s="3" t="s">
        <v>1200</v>
      </c>
      <c r="D12" s="51" t="s">
        <v>3382</v>
      </c>
      <c r="E12" s="18">
        <v>150</v>
      </c>
      <c r="F12" s="3">
        <v>129.88999999999999</v>
      </c>
      <c r="G12" s="110" t="s">
        <v>1297</v>
      </c>
      <c r="H12" s="104">
        <v>13669297</v>
      </c>
      <c r="I12" t="s">
        <v>3386</v>
      </c>
      <c r="J12" s="202" t="e">
        <f>VLOOKUP(B12,'Working sheet'!J:K,2,0)</f>
        <v>#N/A</v>
      </c>
      <c r="K12" s="203" t="e">
        <f t="shared" si="0"/>
        <v>#N/A</v>
      </c>
    </row>
    <row r="13" spans="1:11">
      <c r="A13" s="81" t="s">
        <v>1202</v>
      </c>
      <c r="B13" s="105" t="s">
        <v>1428</v>
      </c>
      <c r="C13" s="3" t="s">
        <v>1200</v>
      </c>
      <c r="D13" s="51" t="s">
        <v>3382</v>
      </c>
      <c r="E13" s="18">
        <v>150</v>
      </c>
      <c r="F13" s="3">
        <v>129.88999999999999</v>
      </c>
      <c r="G13" s="110" t="s">
        <v>1297</v>
      </c>
      <c r="H13" s="104">
        <v>13826473</v>
      </c>
      <c r="I13" t="s">
        <v>3387</v>
      </c>
      <c r="J13" s="202" t="e">
        <f>VLOOKUP(B13,'Working sheet'!J:K,2,0)</f>
        <v>#N/A</v>
      </c>
      <c r="K13" s="203" t="e">
        <f t="shared" si="0"/>
        <v>#N/A</v>
      </c>
    </row>
    <row r="14" spans="1:11">
      <c r="A14" s="81" t="s">
        <v>1202</v>
      </c>
      <c r="B14" s="105" t="s">
        <v>1429</v>
      </c>
      <c r="C14" s="3" t="s">
        <v>1200</v>
      </c>
      <c r="D14" s="51" t="s">
        <v>3382</v>
      </c>
      <c r="E14" s="18">
        <v>150</v>
      </c>
      <c r="F14" s="3">
        <v>129.88999999999999</v>
      </c>
      <c r="G14" s="110" t="s">
        <v>1297</v>
      </c>
      <c r="H14" s="104">
        <v>13914412</v>
      </c>
      <c r="I14" t="s">
        <v>3387</v>
      </c>
      <c r="J14" s="202" t="e">
        <f>VLOOKUP(B14,'Working sheet'!J:K,2,0)</f>
        <v>#N/A</v>
      </c>
      <c r="K14" s="203" t="e">
        <f t="shared" si="0"/>
        <v>#N/A</v>
      </c>
    </row>
    <row r="15" spans="1:11">
      <c r="A15" s="81" t="s">
        <v>1202</v>
      </c>
      <c r="B15" s="105" t="s">
        <v>1430</v>
      </c>
      <c r="C15" s="3" t="s">
        <v>1200</v>
      </c>
      <c r="D15" s="51" t="s">
        <v>3382</v>
      </c>
      <c r="E15" s="18">
        <v>150</v>
      </c>
      <c r="F15" s="3">
        <v>129.88999999999999</v>
      </c>
      <c r="G15" s="110" t="s">
        <v>1297</v>
      </c>
      <c r="H15" s="104">
        <v>13995481</v>
      </c>
      <c r="I15" t="s">
        <v>3387</v>
      </c>
      <c r="J15" s="202" t="e">
        <f>VLOOKUP(B15,'Working sheet'!J:K,2,0)</f>
        <v>#N/A</v>
      </c>
      <c r="K15" s="203" t="e">
        <f t="shared" si="0"/>
        <v>#N/A</v>
      </c>
    </row>
    <row r="16" spans="1:11">
      <c r="A16" s="81" t="s">
        <v>1202</v>
      </c>
      <c r="B16" s="105" t="s">
        <v>1431</v>
      </c>
      <c r="C16" s="3" t="s">
        <v>1200</v>
      </c>
      <c r="D16" s="51" t="s">
        <v>3382</v>
      </c>
      <c r="E16" s="18">
        <v>150</v>
      </c>
      <c r="F16" s="3">
        <v>129.88999999999999</v>
      </c>
      <c r="G16" s="110" t="s">
        <v>1313</v>
      </c>
      <c r="H16" s="104">
        <v>14121280</v>
      </c>
      <c r="I16" t="s">
        <v>3388</v>
      </c>
      <c r="J16" s="202" t="e">
        <f>VLOOKUP(B16,'Working sheet'!J:K,2,0)</f>
        <v>#N/A</v>
      </c>
      <c r="K16" s="203" t="e">
        <f t="shared" si="0"/>
        <v>#N/A</v>
      </c>
    </row>
    <row r="17" spans="1:11">
      <c r="A17" s="81" t="s">
        <v>1202</v>
      </c>
      <c r="B17" s="105" t="s">
        <v>1410</v>
      </c>
      <c r="C17" s="3" t="s">
        <v>1200</v>
      </c>
      <c r="D17" s="51" t="s">
        <v>3382</v>
      </c>
      <c r="E17" s="18">
        <v>150</v>
      </c>
      <c r="F17" s="3">
        <v>129.88999999999999</v>
      </c>
      <c r="G17" s="110" t="s">
        <v>1324</v>
      </c>
      <c r="H17" s="104">
        <v>14334946</v>
      </c>
      <c r="I17" t="s">
        <v>3389</v>
      </c>
      <c r="J17" s="202" t="e">
        <f>VLOOKUP(B17,'Working sheet'!J:K,2,0)</f>
        <v>#N/A</v>
      </c>
      <c r="K17" s="203" t="e">
        <f t="shared" si="0"/>
        <v>#N/A</v>
      </c>
    </row>
    <row r="18" spans="1:11">
      <c r="A18" s="81" t="s">
        <v>1202</v>
      </c>
      <c r="B18" s="105" t="s">
        <v>1368</v>
      </c>
      <c r="C18" s="3" t="s">
        <v>1200</v>
      </c>
      <c r="D18" s="51" t="s">
        <v>3382</v>
      </c>
      <c r="E18" s="18">
        <v>150</v>
      </c>
      <c r="F18" s="3">
        <v>129.88999999999999</v>
      </c>
      <c r="G18" s="110" t="s">
        <v>1334</v>
      </c>
      <c r="H18" s="104">
        <v>14467468</v>
      </c>
      <c r="I18" t="s">
        <v>1347</v>
      </c>
      <c r="J18" s="202" t="e">
        <f>VLOOKUP(B18,'Working sheet'!J:K,2,0)</f>
        <v>#N/A</v>
      </c>
      <c r="K18" s="203" t="e">
        <f t="shared" si="0"/>
        <v>#N/A</v>
      </c>
    </row>
    <row r="19" spans="1:11">
      <c r="A19" s="81" t="s">
        <v>1202</v>
      </c>
      <c r="B19" s="111" t="s">
        <v>3390</v>
      </c>
      <c r="C19" s="112" t="s">
        <v>1200</v>
      </c>
      <c r="D19" s="51" t="s">
        <v>3382</v>
      </c>
      <c r="E19" s="18">
        <v>150</v>
      </c>
      <c r="F19" s="3">
        <v>129.88999999999999</v>
      </c>
      <c r="G19" s="110" t="s">
        <v>3391</v>
      </c>
      <c r="H19" s="113">
        <v>14578408</v>
      </c>
      <c r="I19" t="s">
        <v>3392</v>
      </c>
      <c r="J19" s="202" t="e">
        <f>VLOOKUP(B19,'Working sheet'!J:K,2,0)</f>
        <v>#N/A</v>
      </c>
      <c r="K19" s="203" t="e">
        <f t="shared" si="0"/>
        <v>#N/A</v>
      </c>
    </row>
    <row r="20" spans="1:11">
      <c r="A20" s="81" t="s">
        <v>1202</v>
      </c>
      <c r="B20" s="111" t="s">
        <v>3393</v>
      </c>
      <c r="C20" s="112" t="s">
        <v>1200</v>
      </c>
      <c r="D20" s="51" t="s">
        <v>3382</v>
      </c>
      <c r="E20" s="18">
        <v>150</v>
      </c>
      <c r="F20" s="3">
        <v>129.88999999999999</v>
      </c>
      <c r="G20" s="110" t="s">
        <v>3391</v>
      </c>
      <c r="H20" s="113">
        <v>14583208</v>
      </c>
      <c r="I20" t="s">
        <v>1347</v>
      </c>
      <c r="J20" s="202" t="e">
        <f>VLOOKUP(B20,'Working sheet'!J:K,2,0)</f>
        <v>#N/A</v>
      </c>
      <c r="K20" s="203" t="e">
        <f t="shared" si="0"/>
        <v>#N/A</v>
      </c>
    </row>
    <row r="21" spans="1:11">
      <c r="A21" s="81" t="s">
        <v>1202</v>
      </c>
      <c r="B21" s="111" t="s">
        <v>3526</v>
      </c>
      <c r="C21" s="112" t="s">
        <v>1200</v>
      </c>
      <c r="D21" s="51" t="s">
        <v>3382</v>
      </c>
      <c r="E21" s="18">
        <v>150</v>
      </c>
      <c r="F21" s="3">
        <v>129.88999999999999</v>
      </c>
      <c r="G21" s="110" t="s">
        <v>3523</v>
      </c>
      <c r="H21" s="113">
        <v>14638642</v>
      </c>
      <c r="I21" t="s">
        <v>1347</v>
      </c>
      <c r="J21" s="202" t="e">
        <f>VLOOKUP(B21,'Working sheet'!J:K,2,0)</f>
        <v>#N/A</v>
      </c>
      <c r="K21" s="203" t="e">
        <f t="shared" si="0"/>
        <v>#N/A</v>
      </c>
    </row>
    <row r="22" spans="1:11">
      <c r="A22" s="81" t="s">
        <v>1202</v>
      </c>
      <c r="B22" s="107" t="s">
        <v>4734</v>
      </c>
      <c r="C22" s="112" t="s">
        <v>1200</v>
      </c>
      <c r="D22" s="51" t="s">
        <v>3382</v>
      </c>
      <c r="E22" s="18">
        <v>150</v>
      </c>
      <c r="F22" s="3">
        <v>129.88999999999999</v>
      </c>
      <c r="G22" s="142"/>
      <c r="H22" s="107" t="s">
        <v>4734</v>
      </c>
      <c r="I22" t="s">
        <v>3392</v>
      </c>
      <c r="J22" s="202" t="e">
        <f>VLOOKUP(B22,'Working sheet'!J:K,2,0)</f>
        <v>#N/A</v>
      </c>
      <c r="K22" s="203" t="e">
        <f t="shared" si="0"/>
        <v>#N/A</v>
      </c>
    </row>
    <row r="23" spans="1:11">
      <c r="A23" s="81" t="s">
        <v>1202</v>
      </c>
      <c r="B23" s="107" t="s">
        <v>4739</v>
      </c>
      <c r="C23" s="112" t="s">
        <v>1200</v>
      </c>
      <c r="D23" s="51" t="s">
        <v>3382</v>
      </c>
      <c r="E23" s="18">
        <v>160</v>
      </c>
      <c r="F23" s="3">
        <v>138.53</v>
      </c>
      <c r="G23" s="142"/>
      <c r="H23" s="107" t="s">
        <v>4739</v>
      </c>
      <c r="I23" t="s">
        <v>3392</v>
      </c>
      <c r="J23" s="202" t="e">
        <f>VLOOKUP(B23,'Working sheet'!J:K,2,0)</f>
        <v>#N/A</v>
      </c>
      <c r="K23" s="203" t="e">
        <f t="shared" si="0"/>
        <v>#N/A</v>
      </c>
    </row>
    <row r="24" spans="1:11">
      <c r="A24" s="81" t="s">
        <v>1202</v>
      </c>
      <c r="B24" s="143" t="s">
        <v>4745</v>
      </c>
      <c r="C24" s="112" t="s">
        <v>1200</v>
      </c>
      <c r="D24" s="51" t="s">
        <v>3382</v>
      </c>
      <c r="E24" s="18">
        <v>160</v>
      </c>
      <c r="F24" s="3">
        <v>138.53</v>
      </c>
      <c r="G24" s="142">
        <v>44557</v>
      </c>
      <c r="H24" s="107" t="s">
        <v>4745</v>
      </c>
      <c r="I24" t="s">
        <v>3392</v>
      </c>
      <c r="J24" s="202" t="e">
        <f>VLOOKUP(B24,'Working sheet'!J:K,2,0)</f>
        <v>#N/A</v>
      </c>
      <c r="K24" s="203" t="e">
        <f t="shared" si="0"/>
        <v>#N/A</v>
      </c>
    </row>
    <row r="25" spans="1:11">
      <c r="A25" s="81" t="s">
        <v>1202</v>
      </c>
      <c r="B25" s="143" t="s">
        <v>4775</v>
      </c>
      <c r="C25" s="112" t="s">
        <v>1200</v>
      </c>
      <c r="D25" s="51" t="s">
        <v>3382</v>
      </c>
      <c r="E25" s="18">
        <v>160</v>
      </c>
      <c r="F25" s="3">
        <v>138.53</v>
      </c>
      <c r="G25" s="142"/>
      <c r="H25" s="143" t="s">
        <v>4775</v>
      </c>
      <c r="I25" t="s">
        <v>3392</v>
      </c>
      <c r="J25" s="202" t="e">
        <f>VLOOKUP(B25,'Working sheet'!J:K,2,0)</f>
        <v>#N/A</v>
      </c>
      <c r="K25" s="203" t="e">
        <f t="shared" si="0"/>
        <v>#N/A</v>
      </c>
    </row>
    <row r="26" spans="1:11">
      <c r="A26" s="81" t="s">
        <v>1202</v>
      </c>
      <c r="B26" s="143" t="s">
        <v>4790</v>
      </c>
      <c r="C26" s="112" t="s">
        <v>1200</v>
      </c>
      <c r="D26" s="51" t="s">
        <v>3382</v>
      </c>
      <c r="E26" s="18">
        <v>160</v>
      </c>
      <c r="F26" s="3">
        <v>138.53</v>
      </c>
      <c r="G26" s="188" t="s">
        <v>4859</v>
      </c>
      <c r="H26" s="143" t="s">
        <v>4790</v>
      </c>
      <c r="I26" t="s">
        <v>3392</v>
      </c>
      <c r="J26" s="202" t="str">
        <f>VLOOKUP(B26,'Working sheet'!J:K,2,0)</f>
        <v>SKU EV ORBL  83R  ROC 20 10000 PP  N TH1</v>
      </c>
      <c r="K26" s="203" t="str">
        <f>MID(J26,5,5)</f>
        <v>EV OR</v>
      </c>
    </row>
    <row r="27" spans="1:11">
      <c r="A27" s="82" t="s">
        <v>58</v>
      </c>
      <c r="B27" s="3" t="s">
        <v>1432</v>
      </c>
      <c r="C27" s="3" t="s">
        <v>53</v>
      </c>
      <c r="D27" s="3" t="s">
        <v>905</v>
      </c>
      <c r="E27" s="18">
        <v>95</v>
      </c>
      <c r="F27" s="3">
        <v>80.87</v>
      </c>
      <c r="H27" s="3">
        <v>12870016</v>
      </c>
      <c r="I27" t="s">
        <v>3394</v>
      </c>
      <c r="J27" s="202" t="e">
        <f>VLOOKUP(B27,'Working sheet'!J:K,2,0)</f>
        <v>#N/A</v>
      </c>
      <c r="K27" s="203" t="e">
        <f t="shared" si="0"/>
        <v>#N/A</v>
      </c>
    </row>
    <row r="28" spans="1:11">
      <c r="A28" s="82" t="s">
        <v>58</v>
      </c>
      <c r="B28" s="3" t="s">
        <v>1433</v>
      </c>
      <c r="C28" s="3" t="s">
        <v>53</v>
      </c>
      <c r="D28" s="3" t="s">
        <v>905</v>
      </c>
      <c r="E28" s="18">
        <v>95</v>
      </c>
      <c r="F28" s="3">
        <v>80.87</v>
      </c>
      <c r="H28" s="3">
        <v>13089676</v>
      </c>
      <c r="I28" t="s">
        <v>20</v>
      </c>
      <c r="J28" s="202" t="e">
        <f>VLOOKUP(B28,'Working sheet'!J:K,2,0)</f>
        <v>#N/A</v>
      </c>
      <c r="K28" s="203" t="e">
        <f t="shared" si="0"/>
        <v>#N/A</v>
      </c>
    </row>
    <row r="29" spans="1:11">
      <c r="A29" s="82" t="s">
        <v>58</v>
      </c>
      <c r="B29" s="3" t="s">
        <v>1434</v>
      </c>
      <c r="C29" s="3" t="s">
        <v>53</v>
      </c>
      <c r="D29" s="3" t="s">
        <v>905</v>
      </c>
      <c r="E29" s="18">
        <v>95</v>
      </c>
      <c r="F29" s="3">
        <v>80.87</v>
      </c>
      <c r="H29" s="3">
        <v>12793171</v>
      </c>
      <c r="I29" t="s">
        <v>3394</v>
      </c>
      <c r="J29" s="202" t="e">
        <f>VLOOKUP(B29,'Working sheet'!J:K,2,0)</f>
        <v>#N/A</v>
      </c>
      <c r="K29" s="203" t="e">
        <f t="shared" si="0"/>
        <v>#N/A</v>
      </c>
    </row>
    <row r="30" spans="1:11">
      <c r="A30" s="82" t="s">
        <v>58</v>
      </c>
      <c r="B30" s="3" t="s">
        <v>1435</v>
      </c>
      <c r="C30" s="3" t="s">
        <v>53</v>
      </c>
      <c r="D30" s="3" t="s">
        <v>905</v>
      </c>
      <c r="E30" s="18">
        <v>95</v>
      </c>
      <c r="F30" s="3">
        <v>80.87</v>
      </c>
      <c r="H30" s="3">
        <v>12721132</v>
      </c>
      <c r="I30" t="s">
        <v>3394</v>
      </c>
      <c r="J30" s="202" t="e">
        <f>VLOOKUP(B30,'Working sheet'!J:K,2,0)</f>
        <v>#N/A</v>
      </c>
      <c r="K30" s="203" t="e">
        <f t="shared" si="0"/>
        <v>#N/A</v>
      </c>
    </row>
    <row r="31" spans="1:11">
      <c r="A31" s="82" t="s">
        <v>58</v>
      </c>
      <c r="B31" s="3" t="s">
        <v>1434</v>
      </c>
      <c r="C31" s="3" t="s">
        <v>53</v>
      </c>
      <c r="D31" s="3" t="s">
        <v>905</v>
      </c>
      <c r="E31" s="18">
        <v>95</v>
      </c>
      <c r="F31" s="3">
        <v>80.87</v>
      </c>
      <c r="H31" s="3">
        <v>12793171</v>
      </c>
      <c r="I31" t="s">
        <v>3394</v>
      </c>
      <c r="J31" s="202" t="e">
        <f>VLOOKUP(B31,'Working sheet'!J:K,2,0)</f>
        <v>#N/A</v>
      </c>
      <c r="K31" s="203" t="e">
        <f t="shared" si="0"/>
        <v>#N/A</v>
      </c>
    </row>
    <row r="32" spans="1:11">
      <c r="A32" s="82" t="s">
        <v>58</v>
      </c>
      <c r="B32" s="3" t="s">
        <v>1436</v>
      </c>
      <c r="C32" s="3" t="s">
        <v>53</v>
      </c>
      <c r="D32" s="3" t="s">
        <v>905</v>
      </c>
      <c r="E32" s="18">
        <v>95</v>
      </c>
      <c r="F32" s="3">
        <v>80.87</v>
      </c>
      <c r="H32" s="3">
        <v>13208095</v>
      </c>
      <c r="I32" t="s">
        <v>20</v>
      </c>
      <c r="J32" s="202" t="e">
        <f>VLOOKUP(B32,'Working sheet'!J:K,2,0)</f>
        <v>#N/A</v>
      </c>
      <c r="K32" s="203" t="e">
        <f t="shared" si="0"/>
        <v>#N/A</v>
      </c>
    </row>
    <row r="33" spans="1:11">
      <c r="A33" s="82" t="s">
        <v>1204</v>
      </c>
      <c r="B33" s="104" t="s">
        <v>1437</v>
      </c>
      <c r="C33" s="3" t="s">
        <v>1205</v>
      </c>
      <c r="D33" s="3" t="s">
        <v>3382</v>
      </c>
      <c r="E33" s="18">
        <v>95</v>
      </c>
      <c r="F33" s="3">
        <v>80.87</v>
      </c>
      <c r="H33" s="104">
        <v>13299655</v>
      </c>
      <c r="I33" t="s">
        <v>3395</v>
      </c>
      <c r="J33" s="202" t="e">
        <f>VLOOKUP(B33,'Working sheet'!J:K,2,0)</f>
        <v>#N/A</v>
      </c>
      <c r="K33" s="203" t="e">
        <f t="shared" si="0"/>
        <v>#N/A</v>
      </c>
    </row>
    <row r="34" spans="1:11">
      <c r="A34" s="82" t="s">
        <v>1204</v>
      </c>
      <c r="B34" s="105" t="s">
        <v>1438</v>
      </c>
      <c r="C34" s="3" t="s">
        <v>1205</v>
      </c>
      <c r="D34" s="3" t="s">
        <v>3382</v>
      </c>
      <c r="E34" s="18">
        <v>95</v>
      </c>
      <c r="F34" s="3">
        <v>80.87</v>
      </c>
      <c r="H34" s="104">
        <v>13299589</v>
      </c>
      <c r="I34" t="s">
        <v>3396</v>
      </c>
      <c r="J34" s="202" t="e">
        <f>VLOOKUP(B34,'Working sheet'!J:K,2,0)</f>
        <v>#N/A</v>
      </c>
      <c r="K34" s="203" t="e">
        <f t="shared" si="0"/>
        <v>#N/A</v>
      </c>
    </row>
    <row r="35" spans="1:11">
      <c r="A35" s="82" t="s">
        <v>1204</v>
      </c>
      <c r="B35" s="105" t="s">
        <v>1439</v>
      </c>
      <c r="C35" s="3" t="s">
        <v>1205</v>
      </c>
      <c r="D35" s="3" t="s">
        <v>3382</v>
      </c>
      <c r="E35" s="18">
        <v>95</v>
      </c>
      <c r="F35" s="3">
        <v>80.87</v>
      </c>
      <c r="H35" s="104">
        <v>13379182</v>
      </c>
      <c r="I35" t="s">
        <v>3396</v>
      </c>
      <c r="J35" s="202" t="e">
        <f>VLOOKUP(B35,'Working sheet'!J:K,2,0)</f>
        <v>#N/A</v>
      </c>
      <c r="K35" s="203" t="e">
        <f t="shared" si="0"/>
        <v>#N/A</v>
      </c>
    </row>
    <row r="36" spans="1:11">
      <c r="A36" s="82" t="s">
        <v>1204</v>
      </c>
      <c r="B36" s="105" t="s">
        <v>1440</v>
      </c>
      <c r="C36" s="3" t="s">
        <v>1205</v>
      </c>
      <c r="D36" s="3" t="s">
        <v>3382</v>
      </c>
      <c r="E36" s="18">
        <v>98</v>
      </c>
      <c r="F36" s="3">
        <v>83.42</v>
      </c>
      <c r="H36" s="104">
        <v>13403701</v>
      </c>
      <c r="I36" t="s">
        <v>3397</v>
      </c>
      <c r="J36" s="202" t="e">
        <f>VLOOKUP(B36,'Working sheet'!J:K,2,0)</f>
        <v>#N/A</v>
      </c>
      <c r="K36" s="203" t="e">
        <f t="shared" si="0"/>
        <v>#N/A</v>
      </c>
    </row>
    <row r="37" spans="1:11">
      <c r="A37" s="82" t="s">
        <v>1204</v>
      </c>
      <c r="B37" s="105" t="s">
        <v>1441</v>
      </c>
      <c r="C37" s="3" t="s">
        <v>1205</v>
      </c>
      <c r="D37" s="3" t="s">
        <v>3382</v>
      </c>
      <c r="E37" s="18">
        <v>125</v>
      </c>
      <c r="F37" s="3">
        <v>107.82</v>
      </c>
      <c r="G37" s="109" t="s">
        <v>1250</v>
      </c>
      <c r="H37" s="104">
        <v>13525672</v>
      </c>
      <c r="I37" t="s">
        <v>3397</v>
      </c>
      <c r="J37" s="202" t="e">
        <f>VLOOKUP(B37,'Working sheet'!J:K,2,0)</f>
        <v>#N/A</v>
      </c>
      <c r="K37" s="203" t="e">
        <f t="shared" si="0"/>
        <v>#N/A</v>
      </c>
    </row>
    <row r="38" spans="1:11">
      <c r="A38" s="82" t="s">
        <v>1204</v>
      </c>
      <c r="B38" s="105" t="s">
        <v>1442</v>
      </c>
      <c r="C38" s="3" t="s">
        <v>1205</v>
      </c>
      <c r="D38" s="3" t="s">
        <v>3382</v>
      </c>
      <c r="E38" s="18">
        <v>150</v>
      </c>
      <c r="F38" s="3">
        <v>129.88999999999999</v>
      </c>
      <c r="G38" s="110" t="s">
        <v>1297</v>
      </c>
      <c r="H38" s="104">
        <v>13669300</v>
      </c>
      <c r="I38" t="s">
        <v>3398</v>
      </c>
      <c r="J38" s="202" t="e">
        <f>VLOOKUP(B38,'Working sheet'!J:K,2,0)</f>
        <v>#N/A</v>
      </c>
      <c r="K38" s="203" t="e">
        <f t="shared" si="0"/>
        <v>#N/A</v>
      </c>
    </row>
    <row r="39" spans="1:11">
      <c r="A39" s="82" t="s">
        <v>1204</v>
      </c>
      <c r="B39" s="105" t="s">
        <v>1443</v>
      </c>
      <c r="C39" s="3" t="s">
        <v>1205</v>
      </c>
      <c r="D39" s="3" t="s">
        <v>3382</v>
      </c>
      <c r="E39" s="18">
        <v>150</v>
      </c>
      <c r="F39" s="3">
        <v>129.88999999999999</v>
      </c>
      <c r="G39" s="110" t="s">
        <v>1297</v>
      </c>
      <c r="H39" s="104">
        <v>13826503</v>
      </c>
      <c r="I39" t="s">
        <v>3399</v>
      </c>
      <c r="J39" s="202" t="e">
        <f>VLOOKUP(B39,'Working sheet'!J:K,2,0)</f>
        <v>#N/A</v>
      </c>
      <c r="K39" s="203" t="e">
        <f t="shared" si="0"/>
        <v>#N/A</v>
      </c>
    </row>
    <row r="40" spans="1:11">
      <c r="A40" s="82" t="s">
        <v>1204</v>
      </c>
      <c r="B40" s="105" t="s">
        <v>1444</v>
      </c>
      <c r="C40" s="3" t="s">
        <v>1205</v>
      </c>
      <c r="D40" s="3" t="s">
        <v>3382</v>
      </c>
      <c r="E40" s="18">
        <v>150</v>
      </c>
      <c r="F40" s="3">
        <v>129.88999999999999</v>
      </c>
      <c r="G40" s="110" t="s">
        <v>1297</v>
      </c>
      <c r="H40" s="104">
        <v>13914421</v>
      </c>
      <c r="I40" t="s">
        <v>3399</v>
      </c>
      <c r="J40" s="202" t="e">
        <f>VLOOKUP(B40,'Working sheet'!J:K,2,0)</f>
        <v>#N/A</v>
      </c>
      <c r="K40" s="203" t="e">
        <f t="shared" si="0"/>
        <v>#N/A</v>
      </c>
    </row>
    <row r="41" spans="1:11">
      <c r="A41" s="82" t="s">
        <v>1204</v>
      </c>
      <c r="B41" s="105" t="s">
        <v>1445</v>
      </c>
      <c r="C41" s="3" t="s">
        <v>1205</v>
      </c>
      <c r="D41" s="3" t="s">
        <v>3382</v>
      </c>
      <c r="E41" s="18">
        <v>150</v>
      </c>
      <c r="F41" s="3">
        <v>129.88999999999999</v>
      </c>
      <c r="G41" s="110" t="s">
        <v>1297</v>
      </c>
      <c r="H41" s="104">
        <v>13995568</v>
      </c>
      <c r="I41" t="s">
        <v>3399</v>
      </c>
      <c r="J41" s="202" t="e">
        <f>VLOOKUP(B41,'Working sheet'!J:K,2,0)</f>
        <v>#N/A</v>
      </c>
      <c r="K41" s="203" t="e">
        <f t="shared" si="0"/>
        <v>#N/A</v>
      </c>
    </row>
    <row r="42" spans="1:11">
      <c r="A42" s="82" t="s">
        <v>1204</v>
      </c>
      <c r="B42" s="105" t="s">
        <v>1446</v>
      </c>
      <c r="C42" s="3" t="s">
        <v>1205</v>
      </c>
      <c r="D42" s="3" t="s">
        <v>3382</v>
      </c>
      <c r="E42" s="18">
        <v>150</v>
      </c>
      <c r="F42" s="3">
        <v>129.88999999999999</v>
      </c>
      <c r="G42" s="110" t="s">
        <v>1313</v>
      </c>
      <c r="H42" s="104">
        <v>14121289</v>
      </c>
      <c r="I42" t="s">
        <v>3400</v>
      </c>
      <c r="J42" s="202" t="e">
        <f>VLOOKUP(B42,'Working sheet'!J:K,2,0)</f>
        <v>#N/A</v>
      </c>
      <c r="K42" s="203" t="e">
        <f t="shared" si="0"/>
        <v>#N/A</v>
      </c>
    </row>
    <row r="43" spans="1:11">
      <c r="A43" s="82" t="s">
        <v>1204</v>
      </c>
      <c r="B43" s="105" t="s">
        <v>1413</v>
      </c>
      <c r="C43" s="3" t="s">
        <v>1205</v>
      </c>
      <c r="D43" s="3" t="s">
        <v>3382</v>
      </c>
      <c r="E43" s="18">
        <v>150</v>
      </c>
      <c r="F43" s="3">
        <v>129.88999999999999</v>
      </c>
      <c r="G43" s="110" t="s">
        <v>1324</v>
      </c>
      <c r="H43" s="104">
        <v>14334961</v>
      </c>
      <c r="I43" t="s">
        <v>3401</v>
      </c>
      <c r="J43" s="202" t="e">
        <f>VLOOKUP(B43,'Working sheet'!J:K,2,0)</f>
        <v>#N/A</v>
      </c>
      <c r="K43" s="203" t="e">
        <f t="shared" si="0"/>
        <v>#N/A</v>
      </c>
    </row>
    <row r="44" spans="1:11">
      <c r="A44" s="82" t="s">
        <v>1204</v>
      </c>
      <c r="B44" s="105" t="s">
        <v>1369</v>
      </c>
      <c r="C44" s="3" t="s">
        <v>1205</v>
      </c>
      <c r="D44" s="3" t="s">
        <v>3382</v>
      </c>
      <c r="E44" s="18">
        <v>150</v>
      </c>
      <c r="F44" s="3">
        <v>129.88999999999999</v>
      </c>
      <c r="G44" s="110" t="s">
        <v>1334</v>
      </c>
      <c r="H44" s="104">
        <v>14467471</v>
      </c>
      <c r="I44" t="s">
        <v>1346</v>
      </c>
      <c r="J44" s="202" t="e">
        <f>VLOOKUP(B44,'Working sheet'!J:K,2,0)</f>
        <v>#N/A</v>
      </c>
      <c r="K44" s="203" t="e">
        <f t="shared" si="0"/>
        <v>#N/A</v>
      </c>
    </row>
    <row r="45" spans="1:11">
      <c r="A45" s="82" t="s">
        <v>3402</v>
      </c>
      <c r="B45" s="111" t="s">
        <v>3403</v>
      </c>
      <c r="C45" s="112" t="s">
        <v>1205</v>
      </c>
      <c r="D45" s="3" t="s">
        <v>3382</v>
      </c>
      <c r="E45" s="18">
        <v>150</v>
      </c>
      <c r="F45" s="3">
        <v>129.88999999999999</v>
      </c>
      <c r="G45" s="110" t="s">
        <v>3391</v>
      </c>
      <c r="H45" s="113">
        <v>14578414</v>
      </c>
      <c r="I45" t="s">
        <v>3404</v>
      </c>
      <c r="J45" s="202" t="e">
        <f>VLOOKUP(B45,'Working sheet'!J:K,2,0)</f>
        <v>#N/A</v>
      </c>
      <c r="K45" s="203" t="e">
        <f t="shared" si="0"/>
        <v>#N/A</v>
      </c>
    </row>
    <row r="46" spans="1:11">
      <c r="A46" s="82" t="s">
        <v>3402</v>
      </c>
      <c r="B46" s="111" t="s">
        <v>3405</v>
      </c>
      <c r="C46" s="103" t="s">
        <v>1205</v>
      </c>
      <c r="D46" s="3" t="s">
        <v>3382</v>
      </c>
      <c r="E46" s="18">
        <v>150</v>
      </c>
      <c r="F46" s="3">
        <v>129.88999999999999</v>
      </c>
      <c r="G46" s="110" t="s">
        <v>3391</v>
      </c>
      <c r="H46" s="113">
        <v>14583211</v>
      </c>
      <c r="I46" t="s">
        <v>1346</v>
      </c>
      <c r="J46" s="202" t="e">
        <f>VLOOKUP(B46,'Working sheet'!J:K,2,0)</f>
        <v>#N/A</v>
      </c>
      <c r="K46" s="203" t="e">
        <f t="shared" si="0"/>
        <v>#N/A</v>
      </c>
    </row>
    <row r="47" spans="1:11">
      <c r="A47" s="82" t="s">
        <v>3402</v>
      </c>
      <c r="B47" s="111" t="s">
        <v>3527</v>
      </c>
      <c r="C47" s="103" t="s">
        <v>1205</v>
      </c>
      <c r="D47" s="3" t="s">
        <v>3382</v>
      </c>
      <c r="E47" s="18">
        <v>150</v>
      </c>
      <c r="F47" s="3">
        <v>129.88999999999999</v>
      </c>
      <c r="G47" s="110" t="s">
        <v>3523</v>
      </c>
      <c r="H47" s="113">
        <v>14638645</v>
      </c>
      <c r="I47" t="s">
        <v>1346</v>
      </c>
      <c r="J47" s="202" t="e">
        <f>VLOOKUP(B47,'Working sheet'!J:K,2,0)</f>
        <v>#N/A</v>
      </c>
      <c r="K47" s="203" t="e">
        <f t="shared" si="0"/>
        <v>#N/A</v>
      </c>
    </row>
    <row r="48" spans="1:11">
      <c r="A48" s="82" t="s">
        <v>3402</v>
      </c>
      <c r="B48" s="111" t="s">
        <v>4740</v>
      </c>
      <c r="C48" s="103" t="s">
        <v>1205</v>
      </c>
      <c r="D48" s="3" t="s">
        <v>3382</v>
      </c>
      <c r="E48" s="18">
        <v>160</v>
      </c>
      <c r="F48" s="3">
        <v>138.53</v>
      </c>
      <c r="G48" s="110" t="s">
        <v>3523</v>
      </c>
      <c r="H48" s="111" t="s">
        <v>4740</v>
      </c>
      <c r="I48" t="s">
        <v>3501</v>
      </c>
      <c r="J48" s="202" t="e">
        <f>VLOOKUP(B48,'Working sheet'!J:K,2,0)</f>
        <v>#N/A</v>
      </c>
      <c r="K48" s="203" t="e">
        <f t="shared" si="0"/>
        <v>#N/A</v>
      </c>
    </row>
    <row r="49" spans="1:11">
      <c r="A49" s="82" t="s">
        <v>3402</v>
      </c>
      <c r="B49" s="111" t="s">
        <v>4743</v>
      </c>
      <c r="C49" s="103" t="s">
        <v>1205</v>
      </c>
      <c r="D49" s="3" t="s">
        <v>3382</v>
      </c>
      <c r="E49" s="18">
        <v>160</v>
      </c>
      <c r="F49" s="3">
        <v>138.53</v>
      </c>
      <c r="G49" t="s">
        <v>4748</v>
      </c>
      <c r="H49" s="111">
        <v>14799415</v>
      </c>
      <c r="I49" t="s">
        <v>3501</v>
      </c>
      <c r="J49" s="202" t="e">
        <f>VLOOKUP(B49,'Working sheet'!J:K,2,0)</f>
        <v>#N/A</v>
      </c>
      <c r="K49" s="203" t="e">
        <f t="shared" si="0"/>
        <v>#N/A</v>
      </c>
    </row>
    <row r="50" spans="1:11">
      <c r="A50" s="82" t="s">
        <v>3402</v>
      </c>
      <c r="B50" s="111" t="s">
        <v>4774</v>
      </c>
      <c r="C50" s="103" t="s">
        <v>1205</v>
      </c>
      <c r="D50" s="3" t="s">
        <v>3382</v>
      </c>
      <c r="E50" s="18">
        <v>160</v>
      </c>
      <c r="F50" s="3">
        <v>138.53</v>
      </c>
      <c r="H50" s="111">
        <v>14897506</v>
      </c>
      <c r="I50" s="139" t="s">
        <v>3501</v>
      </c>
      <c r="J50" s="202" t="e">
        <f>VLOOKUP(B50,'Working sheet'!J:K,2,0)</f>
        <v>#N/A</v>
      </c>
      <c r="K50" s="203" t="e">
        <f t="shared" si="0"/>
        <v>#N/A</v>
      </c>
    </row>
    <row r="51" spans="1:11">
      <c r="A51" s="82" t="s">
        <v>3402</v>
      </c>
      <c r="B51" s="111" t="s">
        <v>4781</v>
      </c>
      <c r="C51" s="112" t="s">
        <v>1205</v>
      </c>
      <c r="D51" s="3" t="s">
        <v>3382</v>
      </c>
      <c r="E51" s="18">
        <v>160</v>
      </c>
      <c r="F51" s="3">
        <v>129.88999999999999</v>
      </c>
      <c r="G51" s="110"/>
      <c r="H51" s="111" t="s">
        <v>4781</v>
      </c>
      <c r="I51" t="s">
        <v>3501</v>
      </c>
      <c r="J51" s="202" t="e">
        <f>VLOOKUP(B51,'Working sheet'!J:K,2,0)</f>
        <v>#N/A</v>
      </c>
      <c r="K51" s="203" t="e">
        <f t="shared" si="0"/>
        <v>#N/A</v>
      </c>
    </row>
    <row r="52" spans="1:11">
      <c r="A52" s="82" t="s">
        <v>3402</v>
      </c>
      <c r="B52" s="111" t="s">
        <v>4791</v>
      </c>
      <c r="C52" s="112" t="s">
        <v>1205</v>
      </c>
      <c r="D52" s="3" t="s">
        <v>3382</v>
      </c>
      <c r="E52" s="18">
        <v>160</v>
      </c>
      <c r="F52" s="3">
        <v>138.53</v>
      </c>
      <c r="G52" s="189" t="s">
        <v>4859</v>
      </c>
      <c r="H52" s="111" t="s">
        <v>4791</v>
      </c>
      <c r="I52" t="s">
        <v>3501</v>
      </c>
      <c r="J52" s="202" t="str">
        <f>VLOOKUP(B52,'Working sheet'!J:K,2,0)</f>
        <v>SKU EV LTSB  83R  ROC 20 10000 PP  N TH1</v>
      </c>
      <c r="K52" s="203" t="str">
        <f t="shared" si="0"/>
        <v>EV LT</v>
      </c>
    </row>
    <row r="53" spans="1:11">
      <c r="A53" s="82" t="s">
        <v>3512</v>
      </c>
      <c r="B53" s="111" t="s">
        <v>3511</v>
      </c>
      <c r="C53" s="103" t="s">
        <v>3513</v>
      </c>
      <c r="D53" s="3" t="s">
        <v>3382</v>
      </c>
      <c r="E53" s="18">
        <v>150</v>
      </c>
      <c r="F53" s="3">
        <v>129.88999999999999</v>
      </c>
      <c r="G53" s="110">
        <v>44159</v>
      </c>
      <c r="H53" s="113">
        <v>14690437</v>
      </c>
      <c r="I53" t="s">
        <v>3514</v>
      </c>
      <c r="J53" s="202" t="e">
        <f>VLOOKUP(B53,'Working sheet'!J:K,2,0)</f>
        <v>#N/A</v>
      </c>
      <c r="K53" s="203" t="e">
        <f t="shared" si="0"/>
        <v>#N/A</v>
      </c>
    </row>
    <row r="54" spans="1:11">
      <c r="A54" s="83" t="s">
        <v>59</v>
      </c>
      <c r="B54" s="3" t="s">
        <v>1447</v>
      </c>
      <c r="C54" s="3" t="s">
        <v>54</v>
      </c>
      <c r="D54" s="3" t="s">
        <v>905</v>
      </c>
      <c r="E54" s="18">
        <v>95</v>
      </c>
      <c r="F54" s="3">
        <v>80.87</v>
      </c>
      <c r="H54" s="3">
        <v>12870025</v>
      </c>
      <c r="I54" t="s">
        <v>3406</v>
      </c>
      <c r="J54" s="202" t="e">
        <f>VLOOKUP(B54,'Working sheet'!J:K,2,0)</f>
        <v>#N/A</v>
      </c>
      <c r="K54" s="203" t="e">
        <f t="shared" si="0"/>
        <v>#N/A</v>
      </c>
    </row>
    <row r="55" spans="1:11">
      <c r="A55" s="83" t="s">
        <v>59</v>
      </c>
      <c r="B55" s="3" t="s">
        <v>1448</v>
      </c>
      <c r="C55" s="3" t="s">
        <v>54</v>
      </c>
      <c r="D55" s="3" t="s">
        <v>905</v>
      </c>
      <c r="E55" s="18">
        <v>95</v>
      </c>
      <c r="F55" s="3">
        <v>80.87</v>
      </c>
      <c r="H55" s="3">
        <v>13089685</v>
      </c>
      <c r="I55" t="s">
        <v>21</v>
      </c>
      <c r="J55" s="202" t="e">
        <f>VLOOKUP(B55,'Working sheet'!J:K,2,0)</f>
        <v>#N/A</v>
      </c>
      <c r="K55" s="203" t="e">
        <f t="shared" si="0"/>
        <v>#N/A</v>
      </c>
    </row>
    <row r="56" spans="1:11">
      <c r="A56" s="83" t="s">
        <v>59</v>
      </c>
      <c r="B56" s="3" t="s">
        <v>1449</v>
      </c>
      <c r="C56" s="3" t="s">
        <v>54</v>
      </c>
      <c r="D56" s="3" t="s">
        <v>905</v>
      </c>
      <c r="E56" s="18">
        <v>95</v>
      </c>
      <c r="F56" s="3">
        <v>80.87</v>
      </c>
      <c r="H56" s="3">
        <v>13208122</v>
      </c>
      <c r="I56" t="s">
        <v>21</v>
      </c>
      <c r="J56" s="202" t="e">
        <f>VLOOKUP(B56,'Working sheet'!J:K,2,0)</f>
        <v>#N/A</v>
      </c>
      <c r="K56" s="203" t="e">
        <f t="shared" si="0"/>
        <v>#N/A</v>
      </c>
    </row>
    <row r="57" spans="1:11">
      <c r="A57" s="83" t="s">
        <v>1214</v>
      </c>
      <c r="B57" s="51" t="s">
        <v>1450</v>
      </c>
      <c r="C57" s="3" t="s">
        <v>1215</v>
      </c>
      <c r="D57" s="3" t="s">
        <v>3382</v>
      </c>
      <c r="E57" s="18">
        <v>95</v>
      </c>
      <c r="F57" s="3">
        <v>80.87</v>
      </c>
      <c r="H57" s="3">
        <v>13299664</v>
      </c>
      <c r="I57" t="s">
        <v>3407</v>
      </c>
      <c r="J57" s="202" t="e">
        <f>VLOOKUP(B57,'Working sheet'!J:K,2,0)</f>
        <v>#N/A</v>
      </c>
      <c r="K57" s="203" t="e">
        <f t="shared" si="0"/>
        <v>#N/A</v>
      </c>
    </row>
    <row r="58" spans="1:11">
      <c r="A58" s="83" t="s">
        <v>1214</v>
      </c>
      <c r="B58" s="51" t="s">
        <v>1451</v>
      </c>
      <c r="C58" s="3" t="s">
        <v>1215</v>
      </c>
      <c r="D58" s="3" t="s">
        <v>3382</v>
      </c>
      <c r="E58" s="18">
        <v>95</v>
      </c>
      <c r="F58" s="3">
        <v>80.87</v>
      </c>
      <c r="H58" s="3">
        <v>13299598</v>
      </c>
      <c r="I58" t="s">
        <v>3408</v>
      </c>
      <c r="J58" s="202" t="e">
        <f>VLOOKUP(B58,'Working sheet'!J:K,2,0)</f>
        <v>#N/A</v>
      </c>
      <c r="K58" s="203" t="e">
        <f t="shared" si="0"/>
        <v>#N/A</v>
      </c>
    </row>
    <row r="59" spans="1:11">
      <c r="A59" s="83" t="s">
        <v>1214</v>
      </c>
      <c r="B59" s="51" t="s">
        <v>1452</v>
      </c>
      <c r="C59" s="3" t="s">
        <v>1215</v>
      </c>
      <c r="D59" s="3" t="s">
        <v>3382</v>
      </c>
      <c r="E59" s="18">
        <v>95</v>
      </c>
      <c r="F59" s="3">
        <v>80.87</v>
      </c>
      <c r="H59" s="3">
        <v>13379251</v>
      </c>
      <c r="I59" t="s">
        <v>3408</v>
      </c>
      <c r="J59" s="202" t="e">
        <f>VLOOKUP(B59,'Working sheet'!J:K,2,0)</f>
        <v>#N/A</v>
      </c>
      <c r="K59" s="203" t="e">
        <f t="shared" si="0"/>
        <v>#N/A</v>
      </c>
    </row>
    <row r="60" spans="1:11">
      <c r="A60" s="83" t="s">
        <v>1214</v>
      </c>
      <c r="B60" s="51" t="s">
        <v>1453</v>
      </c>
      <c r="C60" s="3" t="s">
        <v>1215</v>
      </c>
      <c r="D60" s="3" t="s">
        <v>3382</v>
      </c>
      <c r="E60" s="18">
        <v>98</v>
      </c>
      <c r="F60" s="3">
        <v>83.42</v>
      </c>
      <c r="H60" s="3">
        <v>13403704</v>
      </c>
      <c r="I60" t="s">
        <v>3409</v>
      </c>
      <c r="J60" s="202" t="e">
        <f>VLOOKUP(B60,'Working sheet'!J:K,2,0)</f>
        <v>#N/A</v>
      </c>
      <c r="K60" s="203" t="e">
        <f t="shared" si="0"/>
        <v>#N/A</v>
      </c>
    </row>
    <row r="61" spans="1:11">
      <c r="A61" s="83" t="s">
        <v>1214</v>
      </c>
      <c r="B61" s="105" t="s">
        <v>1454</v>
      </c>
      <c r="C61" s="3" t="s">
        <v>1215</v>
      </c>
      <c r="D61" s="3" t="s">
        <v>3382</v>
      </c>
      <c r="E61" s="18">
        <v>125</v>
      </c>
      <c r="F61" s="3">
        <v>107.82</v>
      </c>
      <c r="G61" s="109" t="s">
        <v>1250</v>
      </c>
      <c r="H61" s="104">
        <v>13525675</v>
      </c>
      <c r="I61" t="s">
        <v>3409</v>
      </c>
      <c r="J61" s="202" t="e">
        <f>VLOOKUP(B61,'Working sheet'!J:K,2,0)</f>
        <v>#N/A</v>
      </c>
      <c r="K61" s="203" t="e">
        <f t="shared" si="0"/>
        <v>#N/A</v>
      </c>
    </row>
    <row r="62" spans="1:11">
      <c r="A62" s="83" t="s">
        <v>1214</v>
      </c>
      <c r="B62" s="105" t="s">
        <v>1455</v>
      </c>
      <c r="C62" s="3" t="s">
        <v>1215</v>
      </c>
      <c r="D62" s="3" t="s">
        <v>3382</v>
      </c>
      <c r="E62" s="18">
        <v>150</v>
      </c>
      <c r="F62" s="3">
        <v>129.88999999999999</v>
      </c>
      <c r="G62" s="110" t="s">
        <v>1297</v>
      </c>
      <c r="H62" s="104">
        <v>13669303</v>
      </c>
      <c r="I62" t="s">
        <v>3410</v>
      </c>
      <c r="J62" s="202" t="e">
        <f>VLOOKUP(B62,'Working sheet'!J:K,2,0)</f>
        <v>#N/A</v>
      </c>
      <c r="K62" s="203" t="e">
        <f t="shared" si="0"/>
        <v>#N/A</v>
      </c>
    </row>
    <row r="63" spans="1:11">
      <c r="A63" s="83" t="s">
        <v>1214</v>
      </c>
      <c r="B63" s="105" t="s">
        <v>1456</v>
      </c>
      <c r="C63" s="3" t="s">
        <v>1215</v>
      </c>
      <c r="D63" s="3" t="s">
        <v>3382</v>
      </c>
      <c r="E63" s="18">
        <v>150</v>
      </c>
      <c r="F63" s="3">
        <v>129.88999999999999</v>
      </c>
      <c r="G63" s="110" t="s">
        <v>1297</v>
      </c>
      <c r="H63" s="104">
        <v>13826512</v>
      </c>
      <c r="I63" t="s">
        <v>3411</v>
      </c>
      <c r="J63" s="202" t="e">
        <f>VLOOKUP(B63,'Working sheet'!J:K,2,0)</f>
        <v>#N/A</v>
      </c>
      <c r="K63" s="203" t="e">
        <f t="shared" si="0"/>
        <v>#N/A</v>
      </c>
    </row>
    <row r="64" spans="1:11">
      <c r="A64" s="83" t="s">
        <v>1214</v>
      </c>
      <c r="B64" s="105" t="s">
        <v>1457</v>
      </c>
      <c r="C64" s="3" t="s">
        <v>1215</v>
      </c>
      <c r="D64" s="3" t="s">
        <v>3382</v>
      </c>
      <c r="E64" s="18">
        <v>150</v>
      </c>
      <c r="F64" s="3">
        <v>129.88999999999999</v>
      </c>
      <c r="G64" s="110" t="s">
        <v>1297</v>
      </c>
      <c r="H64" s="104">
        <v>13914427</v>
      </c>
      <c r="I64" t="s">
        <v>3411</v>
      </c>
      <c r="J64" s="202" t="e">
        <f>VLOOKUP(B64,'Working sheet'!J:K,2,0)</f>
        <v>#N/A</v>
      </c>
      <c r="K64" s="203" t="e">
        <f t="shared" si="0"/>
        <v>#N/A</v>
      </c>
    </row>
    <row r="65" spans="1:11">
      <c r="A65" s="83" t="s">
        <v>1214</v>
      </c>
      <c r="B65" s="105" t="s">
        <v>1458</v>
      </c>
      <c r="C65" s="3" t="s">
        <v>1215</v>
      </c>
      <c r="D65" s="3" t="s">
        <v>3382</v>
      </c>
      <c r="E65" s="18">
        <v>150</v>
      </c>
      <c r="F65" s="3">
        <v>129.88999999999999</v>
      </c>
      <c r="G65" s="110" t="s">
        <v>1297</v>
      </c>
      <c r="H65" s="104">
        <v>13995538</v>
      </c>
      <c r="I65" t="s">
        <v>3411</v>
      </c>
      <c r="J65" s="202" t="e">
        <f>VLOOKUP(B65,'Working sheet'!J:K,2,0)</f>
        <v>#N/A</v>
      </c>
      <c r="K65" s="203" t="e">
        <f t="shared" si="0"/>
        <v>#N/A</v>
      </c>
    </row>
    <row r="66" spans="1:11">
      <c r="A66" s="83" t="s">
        <v>1214</v>
      </c>
      <c r="B66" s="105" t="s">
        <v>1414</v>
      </c>
      <c r="C66" s="3" t="s">
        <v>1215</v>
      </c>
      <c r="D66" s="3" t="s">
        <v>3382</v>
      </c>
      <c r="E66" s="18">
        <v>150</v>
      </c>
      <c r="F66" s="3">
        <v>129.88999999999999</v>
      </c>
      <c r="G66" s="110" t="s">
        <v>1313</v>
      </c>
      <c r="H66" s="104">
        <v>14121286</v>
      </c>
      <c r="I66" t="s">
        <v>3412</v>
      </c>
      <c r="J66" s="202" t="e">
        <f>VLOOKUP(B66,'Working sheet'!J:K,2,0)</f>
        <v>#N/A</v>
      </c>
      <c r="K66" s="203" t="e">
        <f t="shared" si="0"/>
        <v>#N/A</v>
      </c>
    </row>
    <row r="67" spans="1:11">
      <c r="A67" s="83" t="s">
        <v>1214</v>
      </c>
      <c r="B67" s="105" t="s">
        <v>1411</v>
      </c>
      <c r="C67" s="3" t="s">
        <v>1215</v>
      </c>
      <c r="D67" s="3" t="s">
        <v>3382</v>
      </c>
      <c r="E67" s="18">
        <v>150</v>
      </c>
      <c r="F67" s="3">
        <v>129.88999999999999</v>
      </c>
      <c r="G67" s="110" t="s">
        <v>1324</v>
      </c>
      <c r="H67" s="104">
        <v>14334955</v>
      </c>
      <c r="I67" t="s">
        <v>3413</v>
      </c>
      <c r="J67" s="202" t="e">
        <f>VLOOKUP(B67,'Working sheet'!J:K,2,0)</f>
        <v>#N/A</v>
      </c>
      <c r="K67" s="203" t="e">
        <f t="shared" ref="K67:K130" si="1">MID(J67,5,5)</f>
        <v>#N/A</v>
      </c>
    </row>
    <row r="68" spans="1:11">
      <c r="A68" s="83" t="s">
        <v>1214</v>
      </c>
      <c r="B68" s="105" t="s">
        <v>1399</v>
      </c>
      <c r="C68" s="3" t="s">
        <v>1215</v>
      </c>
      <c r="D68" s="3" t="s">
        <v>3382</v>
      </c>
      <c r="E68" s="18">
        <v>150</v>
      </c>
      <c r="F68" s="3">
        <v>129.88999999999999</v>
      </c>
      <c r="G68" s="114" t="s">
        <v>1330</v>
      </c>
      <c r="H68" s="104">
        <v>14429842</v>
      </c>
      <c r="I68" t="s">
        <v>3414</v>
      </c>
      <c r="J68" s="202" t="e">
        <f>VLOOKUP(B68,'Working sheet'!J:K,2,0)</f>
        <v>#N/A</v>
      </c>
      <c r="K68" s="203" t="e">
        <f t="shared" si="1"/>
        <v>#N/A</v>
      </c>
    </row>
    <row r="69" spans="1:11">
      <c r="A69" s="84" t="s">
        <v>55</v>
      </c>
      <c r="B69" s="3" t="s">
        <v>1459</v>
      </c>
      <c r="C69" s="3" t="s">
        <v>55</v>
      </c>
      <c r="D69" s="3" t="s">
        <v>905</v>
      </c>
      <c r="E69" s="18">
        <v>95</v>
      </c>
      <c r="F69" s="3">
        <v>80.87</v>
      </c>
      <c r="H69" s="3">
        <v>13148032</v>
      </c>
      <c r="I69" t="s">
        <v>23</v>
      </c>
      <c r="J69" s="202" t="e">
        <f>VLOOKUP(B69,'Working sheet'!J:K,2,0)</f>
        <v>#N/A</v>
      </c>
      <c r="K69" s="203" t="e">
        <f t="shared" si="1"/>
        <v>#N/A</v>
      </c>
    </row>
    <row r="70" spans="1:11">
      <c r="A70" s="84" t="s">
        <v>55</v>
      </c>
      <c r="B70" s="3" t="s">
        <v>1460</v>
      </c>
      <c r="C70" s="3" t="s">
        <v>1218</v>
      </c>
      <c r="D70" s="3" t="s">
        <v>905</v>
      </c>
      <c r="E70" s="18">
        <v>95</v>
      </c>
      <c r="F70" s="3">
        <v>80.87</v>
      </c>
      <c r="H70" s="3">
        <v>13208104</v>
      </c>
      <c r="I70" t="s">
        <v>23</v>
      </c>
      <c r="J70" s="202" t="e">
        <f>VLOOKUP(B70,'Working sheet'!J:K,2,0)</f>
        <v>#N/A</v>
      </c>
      <c r="K70" s="203" t="e">
        <f t="shared" si="1"/>
        <v>#N/A</v>
      </c>
    </row>
    <row r="71" spans="1:11">
      <c r="A71" s="85" t="s">
        <v>1217</v>
      </c>
      <c r="B71" s="105" t="s">
        <v>1461</v>
      </c>
      <c r="C71" s="3" t="s">
        <v>55</v>
      </c>
      <c r="D71" s="3" t="s">
        <v>3382</v>
      </c>
      <c r="E71" s="18">
        <v>95</v>
      </c>
      <c r="F71" s="3">
        <v>80.87</v>
      </c>
      <c r="H71" s="104">
        <v>13299607</v>
      </c>
      <c r="I71" t="s">
        <v>3415</v>
      </c>
      <c r="J71" s="202" t="e">
        <f>VLOOKUP(B71,'Working sheet'!J:K,2,0)</f>
        <v>#N/A</v>
      </c>
      <c r="K71" s="203" t="e">
        <f t="shared" si="1"/>
        <v>#N/A</v>
      </c>
    </row>
    <row r="72" spans="1:11">
      <c r="A72" s="85" t="s">
        <v>1217</v>
      </c>
      <c r="B72" s="105" t="s">
        <v>1462</v>
      </c>
      <c r="C72" s="3" t="s">
        <v>55</v>
      </c>
      <c r="D72" s="3" t="s">
        <v>3382</v>
      </c>
      <c r="E72" s="18">
        <v>95</v>
      </c>
      <c r="F72" s="3">
        <v>80.87</v>
      </c>
      <c r="H72" s="104">
        <v>13379278</v>
      </c>
      <c r="I72" t="s">
        <v>3416</v>
      </c>
      <c r="J72" s="202" t="e">
        <f>VLOOKUP(B72,'Working sheet'!J:K,2,0)</f>
        <v>#N/A</v>
      </c>
      <c r="K72" s="203" t="e">
        <f t="shared" si="1"/>
        <v>#N/A</v>
      </c>
    </row>
    <row r="73" spans="1:11">
      <c r="A73" s="85" t="s">
        <v>1217</v>
      </c>
      <c r="B73" s="105" t="s">
        <v>1463</v>
      </c>
      <c r="C73" s="3" t="s">
        <v>55</v>
      </c>
      <c r="D73" s="3" t="s">
        <v>3382</v>
      </c>
      <c r="E73" s="18">
        <v>98</v>
      </c>
      <c r="F73" s="3">
        <v>83.42</v>
      </c>
      <c r="H73" s="104">
        <v>13403707</v>
      </c>
      <c r="I73" t="s">
        <v>3415</v>
      </c>
      <c r="J73" s="202" t="e">
        <f>VLOOKUP(B73,'Working sheet'!J:K,2,0)</f>
        <v>#N/A</v>
      </c>
      <c r="K73" s="203" t="e">
        <f t="shared" si="1"/>
        <v>#N/A</v>
      </c>
    </row>
    <row r="74" spans="1:11">
      <c r="A74" s="86" t="s">
        <v>1232</v>
      </c>
      <c r="B74" s="105" t="s">
        <v>1464</v>
      </c>
      <c r="C74" s="3" t="s">
        <v>1233</v>
      </c>
      <c r="D74" s="3" t="s">
        <v>3382</v>
      </c>
      <c r="E74" s="18">
        <v>125</v>
      </c>
      <c r="F74" s="3">
        <v>107.82</v>
      </c>
      <c r="G74" s="109" t="s">
        <v>1250</v>
      </c>
      <c r="H74" s="104">
        <v>13579450</v>
      </c>
      <c r="I74" t="s">
        <v>3417</v>
      </c>
      <c r="J74" s="202" t="e">
        <f>VLOOKUP(B74,'Working sheet'!J:K,2,0)</f>
        <v>#N/A</v>
      </c>
      <c r="K74" s="203" t="e">
        <f t="shared" si="1"/>
        <v>#N/A</v>
      </c>
    </row>
    <row r="75" spans="1:11">
      <c r="A75" s="86" t="s">
        <v>1232</v>
      </c>
      <c r="B75" s="105" t="s">
        <v>1465</v>
      </c>
      <c r="C75" s="3" t="s">
        <v>1233</v>
      </c>
      <c r="D75" s="3" t="s">
        <v>3382</v>
      </c>
      <c r="E75" s="18">
        <v>150</v>
      </c>
      <c r="F75" s="3">
        <v>129.88999999999999</v>
      </c>
      <c r="G75" s="110" t="s">
        <v>1297</v>
      </c>
      <c r="H75" s="104">
        <v>13669306</v>
      </c>
      <c r="I75" t="s">
        <v>3417</v>
      </c>
      <c r="J75" s="202" t="e">
        <f>VLOOKUP(B75,'Working sheet'!J:K,2,0)</f>
        <v>#N/A</v>
      </c>
      <c r="K75" s="203" t="e">
        <f t="shared" si="1"/>
        <v>#N/A</v>
      </c>
    </row>
    <row r="76" spans="1:11">
      <c r="A76" s="86" t="s">
        <v>1232</v>
      </c>
      <c r="B76" s="105" t="s">
        <v>1466</v>
      </c>
      <c r="C76" s="3" t="s">
        <v>1233</v>
      </c>
      <c r="D76" s="3" t="s">
        <v>3382</v>
      </c>
      <c r="E76" s="18">
        <v>150</v>
      </c>
      <c r="F76" s="3">
        <v>129.88999999999999</v>
      </c>
      <c r="G76" s="110" t="s">
        <v>1297</v>
      </c>
      <c r="H76" s="104">
        <v>13830328</v>
      </c>
      <c r="I76" t="s">
        <v>3418</v>
      </c>
      <c r="J76" s="202" t="e">
        <f>VLOOKUP(B76,'Working sheet'!J:K,2,0)</f>
        <v>#N/A</v>
      </c>
      <c r="K76" s="203" t="e">
        <f t="shared" si="1"/>
        <v>#N/A</v>
      </c>
    </row>
    <row r="77" spans="1:11">
      <c r="A77" s="86" t="s">
        <v>1232</v>
      </c>
      <c r="B77" s="105" t="s">
        <v>1467</v>
      </c>
      <c r="C77" s="3" t="s">
        <v>1233</v>
      </c>
      <c r="D77" s="3" t="s">
        <v>3382</v>
      </c>
      <c r="E77" s="18">
        <v>150</v>
      </c>
      <c r="F77" s="3">
        <v>129.88999999999999</v>
      </c>
      <c r="G77" s="110" t="s">
        <v>1297</v>
      </c>
      <c r="H77" s="104">
        <v>13995517</v>
      </c>
      <c r="I77" t="s">
        <v>3418</v>
      </c>
      <c r="J77" s="202" t="e">
        <f>VLOOKUP(B77,'Working sheet'!J:K,2,0)</f>
        <v>#N/A</v>
      </c>
      <c r="K77" s="203" t="e">
        <f t="shared" si="1"/>
        <v>#N/A</v>
      </c>
    </row>
    <row r="78" spans="1:11">
      <c r="A78" s="86" t="s">
        <v>1232</v>
      </c>
      <c r="B78" s="105" t="s">
        <v>1412</v>
      </c>
      <c r="C78" s="3" t="s">
        <v>1233</v>
      </c>
      <c r="D78" s="3" t="s">
        <v>3382</v>
      </c>
      <c r="E78" s="18">
        <v>150</v>
      </c>
      <c r="F78" s="3">
        <v>129.88999999999999</v>
      </c>
      <c r="G78" s="110" t="s">
        <v>1313</v>
      </c>
      <c r="H78" s="104">
        <v>14121283</v>
      </c>
      <c r="I78" t="s">
        <v>3419</v>
      </c>
      <c r="J78" s="202" t="e">
        <f>VLOOKUP(B78,'Working sheet'!J:K,2,0)</f>
        <v>#N/A</v>
      </c>
      <c r="K78" s="203" t="e">
        <f t="shared" si="1"/>
        <v>#N/A</v>
      </c>
    </row>
    <row r="79" spans="1:11">
      <c r="A79" s="86" t="s">
        <v>1232</v>
      </c>
      <c r="B79" s="105" t="s">
        <v>1408</v>
      </c>
      <c r="C79" s="3" t="s">
        <v>1233</v>
      </c>
      <c r="D79" s="3" t="s">
        <v>3382</v>
      </c>
      <c r="E79" s="18">
        <v>150</v>
      </c>
      <c r="F79" s="3">
        <v>129.88999999999999</v>
      </c>
      <c r="G79" s="110" t="s">
        <v>1324</v>
      </c>
      <c r="H79" s="104">
        <v>14334949</v>
      </c>
      <c r="I79" t="s">
        <v>3420</v>
      </c>
      <c r="J79" s="202" t="e">
        <f>VLOOKUP(B79,'Working sheet'!J:K,2,0)</f>
        <v>#N/A</v>
      </c>
      <c r="K79" s="203" t="e">
        <f t="shared" si="1"/>
        <v>#N/A</v>
      </c>
    </row>
    <row r="80" spans="1:11">
      <c r="A80" s="87" t="s">
        <v>1235</v>
      </c>
      <c r="B80" s="105" t="s">
        <v>1468</v>
      </c>
      <c r="C80" s="3" t="s">
        <v>1236</v>
      </c>
      <c r="D80" s="3" t="s">
        <v>3382</v>
      </c>
      <c r="E80" s="18">
        <v>165</v>
      </c>
      <c r="F80" s="3">
        <v>143.19999999999999</v>
      </c>
      <c r="G80" s="109" t="s">
        <v>1250</v>
      </c>
      <c r="H80" s="104">
        <v>13599670</v>
      </c>
      <c r="I80" t="s">
        <v>3421</v>
      </c>
      <c r="J80" s="202" t="e">
        <f>VLOOKUP(B80,'Working sheet'!J:K,2,0)</f>
        <v>#N/A</v>
      </c>
      <c r="K80" s="203" t="e">
        <f t="shared" si="1"/>
        <v>#N/A</v>
      </c>
    </row>
    <row r="81" spans="1:11">
      <c r="A81" s="87" t="s">
        <v>1235</v>
      </c>
      <c r="B81" s="105" t="s">
        <v>1469</v>
      </c>
      <c r="C81" s="3" t="s">
        <v>1236</v>
      </c>
      <c r="D81" s="3" t="s">
        <v>3382</v>
      </c>
      <c r="E81" s="18">
        <v>165</v>
      </c>
      <c r="F81" s="3">
        <v>143.19999999999999</v>
      </c>
      <c r="G81" s="109" t="s">
        <v>1250</v>
      </c>
      <c r="H81" s="104">
        <v>13669309</v>
      </c>
      <c r="I81" t="s">
        <v>3421</v>
      </c>
      <c r="J81" s="202" t="e">
        <f>VLOOKUP(B81,'Working sheet'!J:K,2,0)</f>
        <v>#N/A</v>
      </c>
      <c r="K81" s="203" t="e">
        <f t="shared" si="1"/>
        <v>#N/A</v>
      </c>
    </row>
    <row r="82" spans="1:11">
      <c r="A82" s="87" t="s">
        <v>1235</v>
      </c>
      <c r="B82" s="105" t="s">
        <v>1470</v>
      </c>
      <c r="C82" s="3" t="s">
        <v>1236</v>
      </c>
      <c r="D82" s="3" t="s">
        <v>3382</v>
      </c>
      <c r="E82" s="18">
        <v>165</v>
      </c>
      <c r="F82" s="3">
        <v>143.19999999999999</v>
      </c>
      <c r="G82" s="109"/>
      <c r="H82" s="104">
        <v>13830367</v>
      </c>
      <c r="I82" t="s">
        <v>3422</v>
      </c>
      <c r="J82" s="202" t="e">
        <f>VLOOKUP(B82,'Working sheet'!J:K,2,0)</f>
        <v>#N/A</v>
      </c>
      <c r="K82" s="203" t="e">
        <f t="shared" si="1"/>
        <v>#N/A</v>
      </c>
    </row>
    <row r="83" spans="1:11">
      <c r="A83" s="87" t="s">
        <v>1235</v>
      </c>
      <c r="B83" s="105" t="s">
        <v>1471</v>
      </c>
      <c r="C83" s="3" t="s">
        <v>1236</v>
      </c>
      <c r="D83" s="3" t="s">
        <v>3382</v>
      </c>
      <c r="E83" s="18">
        <v>165</v>
      </c>
      <c r="F83" s="3">
        <v>143.19999999999999</v>
      </c>
      <c r="G83" s="109" t="s">
        <v>1305</v>
      </c>
      <c r="H83" s="104">
        <v>14061061</v>
      </c>
      <c r="I83" t="s">
        <v>3422</v>
      </c>
      <c r="J83" s="202" t="e">
        <f>VLOOKUP(B83,'Working sheet'!J:K,2,0)</f>
        <v>#N/A</v>
      </c>
      <c r="K83" s="203" t="e">
        <f t="shared" si="1"/>
        <v>#N/A</v>
      </c>
    </row>
    <row r="84" spans="1:11">
      <c r="A84" s="87" t="s">
        <v>1235</v>
      </c>
      <c r="B84" s="105" t="s">
        <v>1472</v>
      </c>
      <c r="C84" s="3" t="s">
        <v>1236</v>
      </c>
      <c r="D84" s="3" t="s">
        <v>3382</v>
      </c>
      <c r="E84" s="18">
        <v>165</v>
      </c>
      <c r="F84" s="3">
        <v>143.19999999999999</v>
      </c>
      <c r="G84" s="109" t="s">
        <v>1313</v>
      </c>
      <c r="H84" s="104">
        <v>14121310</v>
      </c>
      <c r="I84" t="s">
        <v>3423</v>
      </c>
      <c r="J84" s="202" t="e">
        <f>VLOOKUP(B84,'Working sheet'!J:K,2,0)</f>
        <v>#N/A</v>
      </c>
      <c r="K84" s="203" t="e">
        <f t="shared" si="1"/>
        <v>#N/A</v>
      </c>
    </row>
    <row r="85" spans="1:11">
      <c r="A85" s="87" t="s">
        <v>1235</v>
      </c>
      <c r="B85" s="105" t="s">
        <v>1400</v>
      </c>
      <c r="C85" s="3" t="s">
        <v>1236</v>
      </c>
      <c r="D85" s="3" t="s">
        <v>3382</v>
      </c>
      <c r="E85" s="18">
        <v>165</v>
      </c>
      <c r="F85" s="3">
        <v>143.19999999999999</v>
      </c>
      <c r="G85" s="109" t="s">
        <v>1324</v>
      </c>
      <c r="H85" s="104">
        <v>14334970</v>
      </c>
      <c r="I85" t="s">
        <v>3424</v>
      </c>
      <c r="J85" s="202" t="e">
        <f>VLOOKUP(B85,'Working sheet'!J:K,2,0)</f>
        <v>#N/A</v>
      </c>
      <c r="K85" s="203" t="e">
        <f t="shared" si="1"/>
        <v>#N/A</v>
      </c>
    </row>
    <row r="86" spans="1:11">
      <c r="A86" s="87" t="s">
        <v>1335</v>
      </c>
      <c r="B86" s="105" t="s">
        <v>1377</v>
      </c>
      <c r="C86" s="3" t="s">
        <v>1236</v>
      </c>
      <c r="D86" s="3" t="s">
        <v>3382</v>
      </c>
      <c r="E86" s="18">
        <v>165</v>
      </c>
      <c r="F86" s="3">
        <v>143.19999999999999</v>
      </c>
      <c r="G86" s="109" t="s">
        <v>1334</v>
      </c>
      <c r="H86" s="104">
        <v>14466469</v>
      </c>
      <c r="I86" t="s">
        <v>1356</v>
      </c>
      <c r="J86" s="202" t="e">
        <f>VLOOKUP(B86,'Working sheet'!J:K,2,0)</f>
        <v>#N/A</v>
      </c>
      <c r="K86" s="203" t="e">
        <f t="shared" si="1"/>
        <v>#N/A</v>
      </c>
    </row>
    <row r="87" spans="1:11">
      <c r="A87" s="87" t="s">
        <v>3425</v>
      </c>
      <c r="B87" s="111" t="s">
        <v>3426</v>
      </c>
      <c r="C87" s="103" t="s">
        <v>1236</v>
      </c>
      <c r="D87" s="3" t="s">
        <v>3382</v>
      </c>
      <c r="E87" s="18">
        <v>165</v>
      </c>
      <c r="F87" s="3">
        <v>143.19999999999999</v>
      </c>
      <c r="G87" s="109" t="s">
        <v>3391</v>
      </c>
      <c r="H87" s="113">
        <v>14580349</v>
      </c>
      <c r="I87" t="s">
        <v>3427</v>
      </c>
      <c r="J87" s="202" t="e">
        <f>VLOOKUP(B87,'Working sheet'!J:K,2,0)</f>
        <v>#N/A</v>
      </c>
      <c r="K87" s="203" t="e">
        <f t="shared" si="1"/>
        <v>#N/A</v>
      </c>
    </row>
    <row r="88" spans="1:11">
      <c r="A88" s="87" t="s">
        <v>3425</v>
      </c>
      <c r="B88" s="111" t="s">
        <v>3428</v>
      </c>
      <c r="C88" s="103" t="s">
        <v>1236</v>
      </c>
      <c r="D88" s="3" t="s">
        <v>3382</v>
      </c>
      <c r="E88" s="18">
        <v>165</v>
      </c>
      <c r="F88" s="3">
        <v>143.19999999999999</v>
      </c>
      <c r="G88" s="109" t="s">
        <v>3391</v>
      </c>
      <c r="H88" s="113">
        <v>14583205</v>
      </c>
      <c r="I88" t="s">
        <v>1356</v>
      </c>
      <c r="J88" s="202" t="e">
        <f>VLOOKUP(B88,'Working sheet'!J:K,2,0)</f>
        <v>#N/A</v>
      </c>
      <c r="K88" s="203" t="e">
        <f t="shared" si="1"/>
        <v>#N/A</v>
      </c>
    </row>
    <row r="89" spans="1:11">
      <c r="A89" s="87" t="s">
        <v>3425</v>
      </c>
      <c r="B89" s="111" t="s">
        <v>3515</v>
      </c>
      <c r="C89" s="103" t="s">
        <v>1236</v>
      </c>
      <c r="D89" s="3" t="s">
        <v>3382</v>
      </c>
      <c r="E89" s="18">
        <v>165</v>
      </c>
      <c r="F89" s="3">
        <v>143.19999999999999</v>
      </c>
      <c r="G89" s="109" t="s">
        <v>3528</v>
      </c>
      <c r="H89" s="113">
        <v>14638015</v>
      </c>
      <c r="I89" s="144" t="s">
        <v>3427</v>
      </c>
      <c r="J89" s="202" t="e">
        <f>VLOOKUP(B89,'Working sheet'!J:K,2,0)</f>
        <v>#N/A</v>
      </c>
      <c r="K89" s="203" t="e">
        <f t="shared" si="1"/>
        <v>#N/A</v>
      </c>
    </row>
    <row r="90" spans="1:11">
      <c r="A90" s="87" t="s">
        <v>3425</v>
      </c>
      <c r="B90" s="111" t="s">
        <v>3428</v>
      </c>
      <c r="C90" s="103" t="s">
        <v>1236</v>
      </c>
      <c r="D90" s="3" t="s">
        <v>3382</v>
      </c>
      <c r="E90" s="18">
        <v>165</v>
      </c>
      <c r="F90" s="3">
        <v>143.19999999999999</v>
      </c>
      <c r="G90" s="109" t="s">
        <v>3391</v>
      </c>
      <c r="H90" s="113">
        <v>14583205</v>
      </c>
      <c r="I90" t="s">
        <v>1356</v>
      </c>
      <c r="J90" s="202" t="e">
        <f>VLOOKUP(B90,'Working sheet'!J:K,2,0)</f>
        <v>#N/A</v>
      </c>
      <c r="K90" s="203" t="e">
        <f t="shared" si="1"/>
        <v>#N/A</v>
      </c>
    </row>
    <row r="91" spans="1:11">
      <c r="A91" s="87" t="s">
        <v>3425</v>
      </c>
      <c r="B91" s="111" t="s">
        <v>3515</v>
      </c>
      <c r="C91" s="103" t="s">
        <v>1236</v>
      </c>
      <c r="D91" s="3" t="s">
        <v>3382</v>
      </c>
      <c r="E91" s="18">
        <v>165</v>
      </c>
      <c r="F91" s="3">
        <v>143.19999999999999</v>
      </c>
      <c r="G91" s="109" t="s">
        <v>3523</v>
      </c>
      <c r="H91" s="113">
        <v>14638015</v>
      </c>
      <c r="I91" t="s">
        <v>1356</v>
      </c>
      <c r="J91" s="202" t="e">
        <f>VLOOKUP(B91,'Working sheet'!J:K,2,0)</f>
        <v>#N/A</v>
      </c>
      <c r="K91" s="203" t="e">
        <f t="shared" si="1"/>
        <v>#N/A</v>
      </c>
    </row>
    <row r="92" spans="1:11">
      <c r="A92" s="87" t="s">
        <v>3425</v>
      </c>
      <c r="B92" s="107" t="s">
        <v>4738</v>
      </c>
      <c r="C92" s="103" t="s">
        <v>1236</v>
      </c>
      <c r="D92" s="3" t="s">
        <v>3382</v>
      </c>
      <c r="E92" s="18">
        <v>175</v>
      </c>
      <c r="F92" s="3">
        <v>151.55000000000001</v>
      </c>
      <c r="G92" s="109"/>
      <c r="H92" s="113">
        <v>14740210</v>
      </c>
      <c r="I92" s="144" t="s">
        <v>3427</v>
      </c>
      <c r="J92" s="202" t="e">
        <f>VLOOKUP(B92,'Working sheet'!J:K,2,0)</f>
        <v>#N/A</v>
      </c>
      <c r="K92" s="203" t="e">
        <f t="shared" si="1"/>
        <v>#N/A</v>
      </c>
    </row>
    <row r="93" spans="1:11">
      <c r="A93" s="87" t="s">
        <v>3425</v>
      </c>
      <c r="B93" s="111" t="s">
        <v>4770</v>
      </c>
      <c r="C93" s="103" t="s">
        <v>1236</v>
      </c>
      <c r="D93" s="3" t="s">
        <v>3382</v>
      </c>
      <c r="E93" s="18">
        <v>175</v>
      </c>
      <c r="F93" s="3">
        <v>151.55000000000001</v>
      </c>
      <c r="G93" s="109"/>
      <c r="H93" s="113">
        <v>14897509</v>
      </c>
      <c r="I93" s="144" t="s">
        <v>3427</v>
      </c>
      <c r="J93" s="202" t="e">
        <f>VLOOKUP(B93,'Working sheet'!J:K,2,0)</f>
        <v>#N/A</v>
      </c>
      <c r="K93" s="203" t="e">
        <f t="shared" si="1"/>
        <v>#N/A</v>
      </c>
    </row>
    <row r="94" spans="1:11">
      <c r="A94" s="87" t="s">
        <v>3425</v>
      </c>
      <c r="B94" s="111" t="s">
        <v>4783</v>
      </c>
      <c r="C94" s="103" t="s">
        <v>1236</v>
      </c>
      <c r="D94" s="3" t="s">
        <v>3382</v>
      </c>
      <c r="E94" s="18">
        <v>175</v>
      </c>
      <c r="F94" s="3">
        <v>151.55000000000001</v>
      </c>
      <c r="G94" s="109"/>
      <c r="H94" s="113">
        <v>14947723</v>
      </c>
      <c r="I94" s="144" t="s">
        <v>3427</v>
      </c>
      <c r="J94" s="202" t="e">
        <f>VLOOKUP(B94,'Working sheet'!J:K,2,0)</f>
        <v>#N/A</v>
      </c>
      <c r="K94" s="203" t="e">
        <f t="shared" si="1"/>
        <v>#N/A</v>
      </c>
    </row>
    <row r="95" spans="1:11">
      <c r="A95" s="87" t="s">
        <v>3425</v>
      </c>
      <c r="B95" s="111" t="s">
        <v>4792</v>
      </c>
      <c r="C95" s="103" t="s">
        <v>1236</v>
      </c>
      <c r="D95" s="3" t="s">
        <v>3382</v>
      </c>
      <c r="E95" s="18">
        <v>175</v>
      </c>
      <c r="F95" s="3">
        <v>151.55000000000001</v>
      </c>
      <c r="G95" s="190" t="s">
        <v>4859</v>
      </c>
      <c r="H95" s="113">
        <v>14976304</v>
      </c>
      <c r="I95" s="144" t="s">
        <v>3427</v>
      </c>
      <c r="J95" s="202" t="str">
        <f>VLOOKUP(B95,'Working sheet'!J:K,2,0)</f>
        <v>SKU EV MGOP  83R  ROC 20 10000 PP  N TH1</v>
      </c>
      <c r="K95" s="203" t="str">
        <f t="shared" si="1"/>
        <v>EV MG</v>
      </c>
    </row>
    <row r="96" spans="1:11">
      <c r="A96" s="87" t="s">
        <v>3429</v>
      </c>
      <c r="B96" s="111" t="s">
        <v>3430</v>
      </c>
      <c r="C96" s="103" t="s">
        <v>3498</v>
      </c>
      <c r="D96" s="3" t="s">
        <v>3382</v>
      </c>
      <c r="E96" s="18">
        <v>165</v>
      </c>
      <c r="F96" s="3">
        <v>143.19999999999999</v>
      </c>
      <c r="G96" s="109" t="s">
        <v>3391</v>
      </c>
      <c r="H96" s="113">
        <v>14582209</v>
      </c>
      <c r="I96" t="s">
        <v>3431</v>
      </c>
      <c r="J96" s="202" t="e">
        <f>VLOOKUP(B96,'Working sheet'!J:K,2,0)</f>
        <v>#N/A</v>
      </c>
      <c r="K96" s="203" t="e">
        <f t="shared" si="1"/>
        <v>#N/A</v>
      </c>
    </row>
    <row r="97" spans="1:11">
      <c r="A97" s="115" t="s">
        <v>1329</v>
      </c>
      <c r="B97" s="105" t="s">
        <v>1381</v>
      </c>
      <c r="C97" s="3" t="s">
        <v>1332</v>
      </c>
      <c r="D97" s="3" t="s">
        <v>1201</v>
      </c>
      <c r="E97" s="18">
        <v>165</v>
      </c>
      <c r="F97" s="3">
        <v>143.19999999999999</v>
      </c>
      <c r="G97" s="116" t="s">
        <v>1333</v>
      </c>
      <c r="H97" s="104">
        <v>14420977</v>
      </c>
      <c r="I97" t="s">
        <v>3376</v>
      </c>
      <c r="J97" s="202" t="e">
        <f>VLOOKUP(B97,'Working sheet'!J:K,2,0)</f>
        <v>#N/A</v>
      </c>
      <c r="K97" s="203" t="e">
        <f t="shared" si="1"/>
        <v>#N/A</v>
      </c>
    </row>
    <row r="98" spans="1:11">
      <c r="A98" s="115" t="s">
        <v>1329</v>
      </c>
      <c r="B98" s="105" t="s">
        <v>1389</v>
      </c>
      <c r="C98" s="3" t="s">
        <v>1332</v>
      </c>
      <c r="D98" s="3" t="s">
        <v>1201</v>
      </c>
      <c r="E98" s="18">
        <v>165</v>
      </c>
      <c r="F98" s="3">
        <v>143.19999999999999</v>
      </c>
      <c r="G98" s="116" t="s">
        <v>1334</v>
      </c>
      <c r="H98" s="104">
        <v>14467708</v>
      </c>
      <c r="I98" t="s">
        <v>3375</v>
      </c>
      <c r="J98" s="202" t="e">
        <f>VLOOKUP(B98,'Working sheet'!J:K,2,0)</f>
        <v>#N/A</v>
      </c>
      <c r="K98" s="203" t="e">
        <f t="shared" si="1"/>
        <v>#N/A</v>
      </c>
    </row>
    <row r="99" spans="1:11">
      <c r="A99" s="115" t="s">
        <v>1329</v>
      </c>
      <c r="B99" s="111" t="s">
        <v>3432</v>
      </c>
      <c r="C99" s="112" t="s">
        <v>1332</v>
      </c>
      <c r="D99" s="109" t="s">
        <v>3433</v>
      </c>
      <c r="E99" s="18">
        <v>165</v>
      </c>
      <c r="F99" s="3">
        <v>143.19999999999999</v>
      </c>
      <c r="G99" s="109" t="s">
        <v>3391</v>
      </c>
      <c r="H99" s="113">
        <v>14578417</v>
      </c>
      <c r="I99" t="s">
        <v>3434</v>
      </c>
      <c r="J99" s="202" t="e">
        <f>VLOOKUP(B99,'Working sheet'!J:K,2,0)</f>
        <v>#N/A</v>
      </c>
      <c r="K99" s="203" t="e">
        <f t="shared" si="1"/>
        <v>#N/A</v>
      </c>
    </row>
    <row r="100" spans="1:11">
      <c r="A100" s="115" t="s">
        <v>1329</v>
      </c>
      <c r="B100" s="111" t="s">
        <v>3435</v>
      </c>
      <c r="C100" s="103" t="s">
        <v>1332</v>
      </c>
      <c r="D100" s="109" t="s">
        <v>3433</v>
      </c>
      <c r="E100" s="18">
        <v>165</v>
      </c>
      <c r="F100" s="3">
        <v>143.19999999999999</v>
      </c>
      <c r="G100" s="109" t="s">
        <v>3391</v>
      </c>
      <c r="H100" s="113">
        <v>14583214</v>
      </c>
      <c r="I100" t="s">
        <v>3375</v>
      </c>
      <c r="J100" s="202" t="e">
        <f>VLOOKUP(B100,'Working sheet'!J:K,2,0)</f>
        <v>#N/A</v>
      </c>
      <c r="K100" s="203" t="e">
        <f t="shared" si="1"/>
        <v>#N/A</v>
      </c>
    </row>
    <row r="101" spans="1:11">
      <c r="A101" s="88" t="s">
        <v>56</v>
      </c>
      <c r="B101" s="3" t="s">
        <v>1473</v>
      </c>
      <c r="C101" s="3" t="s">
        <v>60</v>
      </c>
      <c r="D101" s="3" t="s">
        <v>906</v>
      </c>
      <c r="E101" s="18">
        <v>66</v>
      </c>
      <c r="F101" s="3">
        <v>56.78</v>
      </c>
      <c r="H101" s="3">
        <v>13180366</v>
      </c>
      <c r="I101" t="s">
        <v>15</v>
      </c>
      <c r="J101" s="202" t="e">
        <f>VLOOKUP(B101,'Working sheet'!J:K,2,0)</f>
        <v>#N/A</v>
      </c>
      <c r="K101" s="203" t="e">
        <f t="shared" si="1"/>
        <v>#N/A</v>
      </c>
    </row>
    <row r="102" spans="1:11">
      <c r="A102" s="88" t="s">
        <v>56</v>
      </c>
      <c r="B102" s="3" t="s">
        <v>1474</v>
      </c>
      <c r="C102" s="3" t="s">
        <v>60</v>
      </c>
      <c r="D102" s="3" t="s">
        <v>906</v>
      </c>
      <c r="E102" s="18">
        <v>66</v>
      </c>
      <c r="F102" s="3">
        <v>56.78</v>
      </c>
      <c r="H102" s="3">
        <v>13208149</v>
      </c>
      <c r="I102" t="s">
        <v>15</v>
      </c>
      <c r="J102" s="202" t="e">
        <f>VLOOKUP(B102,'Working sheet'!J:K,2,0)</f>
        <v>#N/A</v>
      </c>
      <c r="K102" s="203" t="e">
        <f t="shared" si="1"/>
        <v>#N/A</v>
      </c>
    </row>
    <row r="103" spans="1:11">
      <c r="A103" s="88" t="s">
        <v>56</v>
      </c>
      <c r="B103" s="104" t="s">
        <v>1475</v>
      </c>
      <c r="C103" s="3" t="s">
        <v>60</v>
      </c>
      <c r="D103" s="3" t="s">
        <v>906</v>
      </c>
      <c r="E103" s="18">
        <v>66</v>
      </c>
      <c r="F103" s="3">
        <v>56.78</v>
      </c>
      <c r="H103" s="104">
        <v>13379308</v>
      </c>
      <c r="I103" t="s">
        <v>15</v>
      </c>
      <c r="J103" s="202" t="e">
        <f>VLOOKUP(B103,'Working sheet'!J:K,2,0)</f>
        <v>#N/A</v>
      </c>
      <c r="K103" s="203" t="e">
        <f t="shared" si="1"/>
        <v>#N/A</v>
      </c>
    </row>
    <row r="104" spans="1:11">
      <c r="A104" s="88" t="s">
        <v>56</v>
      </c>
      <c r="B104" s="104" t="s">
        <v>1476</v>
      </c>
      <c r="C104" s="3" t="s">
        <v>60</v>
      </c>
      <c r="D104" s="3" t="s">
        <v>906</v>
      </c>
      <c r="E104" s="18">
        <v>68</v>
      </c>
      <c r="F104" s="3">
        <v>58.65</v>
      </c>
      <c r="H104" s="104">
        <v>13403710</v>
      </c>
      <c r="I104" t="s">
        <v>3436</v>
      </c>
      <c r="J104" s="202" t="e">
        <f>VLOOKUP(B104,'Working sheet'!J:K,2,0)</f>
        <v>#N/A</v>
      </c>
      <c r="K104" s="203" t="e">
        <f t="shared" si="1"/>
        <v>#N/A</v>
      </c>
    </row>
    <row r="105" spans="1:11">
      <c r="A105" s="88" t="s">
        <v>56</v>
      </c>
      <c r="B105" s="104" t="s">
        <v>1477</v>
      </c>
      <c r="C105" s="3" t="s">
        <v>60</v>
      </c>
      <c r="D105" s="3" t="s">
        <v>906</v>
      </c>
      <c r="E105" s="18">
        <v>87</v>
      </c>
      <c r="F105" s="3">
        <v>75.8</v>
      </c>
      <c r="G105" s="109" t="s">
        <v>1250</v>
      </c>
      <c r="H105" s="104">
        <v>13525681</v>
      </c>
      <c r="I105" t="s">
        <v>3437</v>
      </c>
      <c r="J105" s="202" t="e">
        <f>VLOOKUP(B105,'Working sheet'!J:K,2,0)</f>
        <v>#N/A</v>
      </c>
      <c r="K105" s="203" t="e">
        <f t="shared" si="1"/>
        <v>#N/A</v>
      </c>
    </row>
    <row r="106" spans="1:11">
      <c r="A106" s="88" t="s">
        <v>56</v>
      </c>
      <c r="B106" s="104" t="s">
        <v>1478</v>
      </c>
      <c r="C106" s="3" t="s">
        <v>60</v>
      </c>
      <c r="D106" s="3" t="s">
        <v>906</v>
      </c>
      <c r="E106" s="18">
        <v>95</v>
      </c>
      <c r="F106" s="3">
        <v>82.79</v>
      </c>
      <c r="G106" s="109" t="s">
        <v>1307</v>
      </c>
      <c r="H106" s="104">
        <v>13669312</v>
      </c>
      <c r="I106" t="s">
        <v>3438</v>
      </c>
      <c r="J106" s="202" t="e">
        <f>VLOOKUP(B106,'Working sheet'!J:K,2,0)</f>
        <v>#N/A</v>
      </c>
      <c r="K106" s="203" t="e">
        <f t="shared" si="1"/>
        <v>#N/A</v>
      </c>
    </row>
    <row r="107" spans="1:11">
      <c r="A107" s="88" t="s">
        <v>56</v>
      </c>
      <c r="B107" s="104" t="s">
        <v>1479</v>
      </c>
      <c r="C107" s="3" t="s">
        <v>60</v>
      </c>
      <c r="D107" s="3" t="s">
        <v>906</v>
      </c>
      <c r="E107" s="18">
        <v>95</v>
      </c>
      <c r="F107" s="3">
        <v>82.79</v>
      </c>
      <c r="G107" s="109" t="s">
        <v>1307</v>
      </c>
      <c r="H107" s="104">
        <v>13832170</v>
      </c>
      <c r="I107" t="s">
        <v>3438</v>
      </c>
      <c r="J107" s="202" t="e">
        <f>VLOOKUP(B107,'Working sheet'!J:K,2,0)</f>
        <v>#N/A</v>
      </c>
      <c r="K107" s="203" t="e">
        <f t="shared" si="1"/>
        <v>#N/A</v>
      </c>
    </row>
    <row r="108" spans="1:11">
      <c r="A108" s="88" t="s">
        <v>56</v>
      </c>
      <c r="B108" s="104" t="s">
        <v>1480</v>
      </c>
      <c r="C108" s="3" t="s">
        <v>60</v>
      </c>
      <c r="D108" s="3" t="s">
        <v>906</v>
      </c>
      <c r="E108" s="18">
        <v>95</v>
      </c>
      <c r="F108" s="3">
        <v>82.79</v>
      </c>
      <c r="G108" s="109" t="s">
        <v>1307</v>
      </c>
      <c r="H108" s="104">
        <v>13931620</v>
      </c>
      <c r="I108" t="s">
        <v>3438</v>
      </c>
      <c r="J108" s="202" t="e">
        <f>VLOOKUP(B108,'Working sheet'!J:K,2,0)</f>
        <v>#N/A</v>
      </c>
      <c r="K108" s="203" t="e">
        <f t="shared" si="1"/>
        <v>#N/A</v>
      </c>
    </row>
    <row r="109" spans="1:11">
      <c r="A109" s="88" t="s">
        <v>56</v>
      </c>
      <c r="B109" s="104" t="s">
        <v>1481</v>
      </c>
      <c r="C109" s="3" t="s">
        <v>60</v>
      </c>
      <c r="D109" s="3" t="s">
        <v>906</v>
      </c>
      <c r="E109" s="18">
        <v>95</v>
      </c>
      <c r="F109" s="3">
        <v>82.79</v>
      </c>
      <c r="G109" s="109" t="s">
        <v>1313</v>
      </c>
      <c r="H109" s="104">
        <v>14121268</v>
      </c>
      <c r="I109" t="s">
        <v>3439</v>
      </c>
      <c r="J109" s="202" t="e">
        <f>VLOOKUP(B109,'Working sheet'!J:K,2,0)</f>
        <v>#N/A</v>
      </c>
      <c r="K109" s="203" t="e">
        <f t="shared" si="1"/>
        <v>#N/A</v>
      </c>
    </row>
    <row r="110" spans="1:11">
      <c r="A110" s="88" t="s">
        <v>56</v>
      </c>
      <c r="B110" s="104" t="s">
        <v>1401</v>
      </c>
      <c r="C110" s="3" t="s">
        <v>60</v>
      </c>
      <c r="D110" s="3" t="s">
        <v>906</v>
      </c>
      <c r="E110" s="18">
        <v>95</v>
      </c>
      <c r="F110" s="3">
        <v>82.79</v>
      </c>
      <c r="G110" s="114" t="s">
        <v>1330</v>
      </c>
      <c r="H110" s="104">
        <v>14417098</v>
      </c>
      <c r="I110" t="s">
        <v>3440</v>
      </c>
      <c r="J110" s="202" t="e">
        <f>VLOOKUP(B110,'Working sheet'!J:K,2,0)</f>
        <v>#N/A</v>
      </c>
      <c r="K110" s="203" t="e">
        <f t="shared" si="1"/>
        <v>#N/A</v>
      </c>
    </row>
    <row r="111" spans="1:11">
      <c r="A111" s="88" t="s">
        <v>56</v>
      </c>
      <c r="B111" s="104" t="s">
        <v>1482</v>
      </c>
      <c r="C111" s="3" t="s">
        <v>60</v>
      </c>
      <c r="D111" s="3" t="s">
        <v>906</v>
      </c>
      <c r="E111" s="18">
        <v>95</v>
      </c>
      <c r="F111" s="3">
        <v>82.79</v>
      </c>
      <c r="G111" s="117" t="s">
        <v>1324</v>
      </c>
      <c r="H111" s="104">
        <v>14334937</v>
      </c>
      <c r="I111" t="s">
        <v>3440</v>
      </c>
      <c r="J111" s="202" t="e">
        <f>VLOOKUP(B111,'Working sheet'!J:K,2,0)</f>
        <v>#N/A</v>
      </c>
      <c r="K111" s="203" t="e">
        <f t="shared" si="1"/>
        <v>#N/A</v>
      </c>
    </row>
    <row r="112" spans="1:11">
      <c r="A112" s="88" t="s">
        <v>1336</v>
      </c>
      <c r="B112" s="104" t="s">
        <v>1380</v>
      </c>
      <c r="C112" s="3" t="s">
        <v>60</v>
      </c>
      <c r="D112" s="3" t="s">
        <v>906</v>
      </c>
      <c r="E112" s="18">
        <v>95</v>
      </c>
      <c r="F112" s="3">
        <v>82.79</v>
      </c>
      <c r="G112" s="114" t="s">
        <v>1334</v>
      </c>
      <c r="H112" s="104">
        <v>14467480</v>
      </c>
      <c r="I112" t="s">
        <v>1352</v>
      </c>
      <c r="J112" s="202" t="e">
        <f>VLOOKUP(B112,'Working sheet'!J:K,2,0)</f>
        <v>#N/A</v>
      </c>
      <c r="K112" s="203" t="e">
        <f t="shared" si="1"/>
        <v>#N/A</v>
      </c>
    </row>
    <row r="113" spans="1:11">
      <c r="A113" s="88" t="s">
        <v>1336</v>
      </c>
      <c r="B113" s="111" t="s">
        <v>3441</v>
      </c>
      <c r="C113" s="3" t="s">
        <v>60</v>
      </c>
      <c r="D113" s="3" t="s">
        <v>906</v>
      </c>
      <c r="E113" s="18">
        <v>95</v>
      </c>
      <c r="F113" s="3">
        <v>82.79</v>
      </c>
      <c r="G113" t="s">
        <v>3391</v>
      </c>
      <c r="H113" s="113">
        <v>14583883</v>
      </c>
      <c r="I113" t="s">
        <v>1352</v>
      </c>
      <c r="J113" s="202" t="e">
        <f>VLOOKUP(B113,'Working sheet'!J:K,2,0)</f>
        <v>#N/A</v>
      </c>
      <c r="K113" s="203" t="e">
        <f t="shared" si="1"/>
        <v>#N/A</v>
      </c>
    </row>
    <row r="114" spans="1:11">
      <c r="A114" s="88" t="s">
        <v>1336</v>
      </c>
      <c r="B114" s="111" t="s">
        <v>3518</v>
      </c>
      <c r="C114" s="3" t="s">
        <v>60</v>
      </c>
      <c r="D114" s="3" t="s">
        <v>906</v>
      </c>
      <c r="E114" s="18">
        <v>95</v>
      </c>
      <c r="F114" s="3">
        <v>82.79</v>
      </c>
      <c r="G114" t="s">
        <v>3521</v>
      </c>
      <c r="H114" s="113">
        <v>14599339</v>
      </c>
      <c r="I114" t="s">
        <v>1352</v>
      </c>
      <c r="J114" s="202" t="e">
        <f>VLOOKUP(B114,'Working sheet'!J:K,2,0)</f>
        <v>#N/A</v>
      </c>
      <c r="K114" s="203" t="e">
        <f t="shared" si="1"/>
        <v>#N/A</v>
      </c>
    </row>
    <row r="115" spans="1:11">
      <c r="A115" s="88" t="s">
        <v>1336</v>
      </c>
      <c r="B115" s="111" t="s">
        <v>4741</v>
      </c>
      <c r="C115" s="3" t="s">
        <v>60</v>
      </c>
      <c r="D115" s="3" t="s">
        <v>906</v>
      </c>
      <c r="E115" s="18">
        <v>105</v>
      </c>
      <c r="F115" s="3">
        <v>91.13</v>
      </c>
      <c r="G115" s="28">
        <v>44487</v>
      </c>
      <c r="H115" s="111">
        <v>14754883</v>
      </c>
      <c r="I115" t="s">
        <v>1352</v>
      </c>
      <c r="J115" s="202" t="e">
        <f>VLOOKUP(B115,'Working sheet'!J:K,2,0)</f>
        <v>#N/A</v>
      </c>
      <c r="K115" s="203" t="e">
        <f t="shared" si="1"/>
        <v>#N/A</v>
      </c>
    </row>
    <row r="116" spans="1:11">
      <c r="A116" s="89" t="s">
        <v>57</v>
      </c>
      <c r="B116" s="3" t="s">
        <v>1483</v>
      </c>
      <c r="C116" s="3" t="s">
        <v>1308</v>
      </c>
      <c r="D116" s="3" t="s">
        <v>906</v>
      </c>
      <c r="E116" s="18">
        <v>66</v>
      </c>
      <c r="F116" s="3">
        <v>56.78</v>
      </c>
      <c r="H116" s="3">
        <v>13178110</v>
      </c>
      <c r="I116" t="s">
        <v>16</v>
      </c>
      <c r="J116" s="202" t="e">
        <f>VLOOKUP(B116,'Working sheet'!J:K,2,0)</f>
        <v>#N/A</v>
      </c>
      <c r="K116" s="203" t="e">
        <f t="shared" si="1"/>
        <v>#N/A</v>
      </c>
    </row>
    <row r="117" spans="1:11">
      <c r="A117" s="89" t="s">
        <v>57</v>
      </c>
      <c r="B117" s="3" t="s">
        <v>1484</v>
      </c>
      <c r="C117" s="3" t="s">
        <v>1308</v>
      </c>
      <c r="D117" s="3" t="s">
        <v>906</v>
      </c>
      <c r="E117" s="18">
        <v>66</v>
      </c>
      <c r="F117" s="3">
        <v>56.78</v>
      </c>
      <c r="H117" s="3">
        <v>13208158</v>
      </c>
      <c r="I117" t="s">
        <v>16</v>
      </c>
      <c r="J117" s="202" t="e">
        <f>VLOOKUP(B117,'Working sheet'!J:K,2,0)</f>
        <v>#N/A</v>
      </c>
      <c r="K117" s="203" t="e">
        <f t="shared" si="1"/>
        <v>#N/A</v>
      </c>
    </row>
    <row r="118" spans="1:11">
      <c r="A118" s="89" t="s">
        <v>57</v>
      </c>
      <c r="B118" s="104" t="s">
        <v>1485</v>
      </c>
      <c r="C118" s="3" t="s">
        <v>1308</v>
      </c>
      <c r="D118" s="3" t="s">
        <v>906</v>
      </c>
      <c r="E118" s="18">
        <v>66</v>
      </c>
      <c r="F118" s="3">
        <v>56.78</v>
      </c>
      <c r="H118" s="104">
        <v>13379341</v>
      </c>
      <c r="I118" t="s">
        <v>3442</v>
      </c>
      <c r="J118" s="202" t="e">
        <f>VLOOKUP(B118,'Working sheet'!J:K,2,0)</f>
        <v>#N/A</v>
      </c>
      <c r="K118" s="203" t="e">
        <f t="shared" si="1"/>
        <v>#N/A</v>
      </c>
    </row>
    <row r="119" spans="1:11">
      <c r="A119" s="89" t="s">
        <v>57</v>
      </c>
      <c r="B119" s="104" t="s">
        <v>1486</v>
      </c>
      <c r="C119" s="3" t="s">
        <v>1308</v>
      </c>
      <c r="D119" s="3" t="s">
        <v>906</v>
      </c>
      <c r="E119" s="18">
        <v>68</v>
      </c>
      <c r="F119" s="3">
        <v>58.65</v>
      </c>
      <c r="G119" s="109" t="s">
        <v>1241</v>
      </c>
      <c r="H119" s="104">
        <v>13403713</v>
      </c>
      <c r="I119" t="s">
        <v>3443</v>
      </c>
      <c r="J119" s="202" t="e">
        <f>VLOOKUP(B119,'Working sheet'!J:K,2,0)</f>
        <v>#N/A</v>
      </c>
      <c r="K119" s="203" t="e">
        <f t="shared" si="1"/>
        <v>#N/A</v>
      </c>
    </row>
    <row r="120" spans="1:11">
      <c r="A120" s="89" t="s">
        <v>57</v>
      </c>
      <c r="B120" s="104" t="s">
        <v>1487</v>
      </c>
      <c r="C120" s="3" t="s">
        <v>1308</v>
      </c>
      <c r="D120" s="3" t="s">
        <v>906</v>
      </c>
      <c r="E120" s="18">
        <v>87</v>
      </c>
      <c r="F120" s="3">
        <v>75.8</v>
      </c>
      <c r="G120" s="109" t="s">
        <v>1250</v>
      </c>
      <c r="H120" s="104">
        <v>13525684</v>
      </c>
      <c r="I120" t="s">
        <v>3443</v>
      </c>
      <c r="J120" s="202" t="e">
        <f>VLOOKUP(B120,'Working sheet'!J:K,2,0)</f>
        <v>#N/A</v>
      </c>
      <c r="K120" s="203" t="e">
        <f t="shared" si="1"/>
        <v>#N/A</v>
      </c>
    </row>
    <row r="121" spans="1:11">
      <c r="A121" s="89" t="s">
        <v>57</v>
      </c>
      <c r="B121" s="104" t="s">
        <v>1488</v>
      </c>
      <c r="C121" s="3" t="s">
        <v>1308</v>
      </c>
      <c r="D121" s="3" t="s">
        <v>906</v>
      </c>
      <c r="E121" s="18">
        <v>95</v>
      </c>
      <c r="F121" s="3">
        <v>82.79</v>
      </c>
      <c r="G121" s="109" t="s">
        <v>1307</v>
      </c>
      <c r="H121" s="104">
        <v>13669315</v>
      </c>
      <c r="I121" t="s">
        <v>3444</v>
      </c>
      <c r="J121" s="202" t="e">
        <f>VLOOKUP(B121,'Working sheet'!J:K,2,0)</f>
        <v>#N/A</v>
      </c>
      <c r="K121" s="203" t="e">
        <f t="shared" si="1"/>
        <v>#N/A</v>
      </c>
    </row>
    <row r="122" spans="1:11">
      <c r="A122" s="89" t="s">
        <v>57</v>
      </c>
      <c r="B122" s="104" t="s">
        <v>1489</v>
      </c>
      <c r="C122" s="3" t="s">
        <v>1308</v>
      </c>
      <c r="D122" s="3" t="s">
        <v>906</v>
      </c>
      <c r="E122" s="18">
        <v>95</v>
      </c>
      <c r="F122" s="3">
        <v>82.79</v>
      </c>
      <c r="G122" s="109" t="s">
        <v>1307</v>
      </c>
      <c r="H122" s="104">
        <v>13832137</v>
      </c>
      <c r="I122" t="s">
        <v>3444</v>
      </c>
      <c r="J122" s="202" t="e">
        <f>VLOOKUP(B122,'Working sheet'!J:K,2,0)</f>
        <v>#N/A</v>
      </c>
      <c r="K122" s="203" t="e">
        <f t="shared" si="1"/>
        <v>#N/A</v>
      </c>
    </row>
    <row r="123" spans="1:11">
      <c r="A123" s="89" t="s">
        <v>57</v>
      </c>
      <c r="B123" s="104" t="s">
        <v>1490</v>
      </c>
      <c r="C123" s="3" t="s">
        <v>1308</v>
      </c>
      <c r="D123" s="3" t="s">
        <v>906</v>
      </c>
      <c r="E123" s="18">
        <v>95</v>
      </c>
      <c r="F123" s="3">
        <v>82.79</v>
      </c>
      <c r="G123" s="109" t="s">
        <v>1307</v>
      </c>
      <c r="H123" s="104">
        <v>13992082</v>
      </c>
      <c r="I123" t="s">
        <v>3444</v>
      </c>
      <c r="J123" s="202" t="e">
        <f>VLOOKUP(B123,'Working sheet'!J:K,2,0)</f>
        <v>#N/A</v>
      </c>
      <c r="K123" s="203" t="e">
        <f t="shared" si="1"/>
        <v>#N/A</v>
      </c>
    </row>
    <row r="124" spans="1:11">
      <c r="A124" s="89" t="s">
        <v>57</v>
      </c>
      <c r="B124" s="104" t="s">
        <v>1491</v>
      </c>
      <c r="C124" s="3" t="s">
        <v>1308</v>
      </c>
      <c r="D124" s="3" t="s">
        <v>906</v>
      </c>
      <c r="E124" s="18">
        <v>95</v>
      </c>
      <c r="F124" s="3">
        <v>82.79</v>
      </c>
      <c r="G124" s="109" t="s">
        <v>1313</v>
      </c>
      <c r="H124" s="104">
        <v>14121277</v>
      </c>
      <c r="I124" t="s">
        <v>3445</v>
      </c>
      <c r="J124" s="202" t="e">
        <f>VLOOKUP(B124,'Working sheet'!J:K,2,0)</f>
        <v>#N/A</v>
      </c>
      <c r="K124" s="203" t="e">
        <f t="shared" si="1"/>
        <v>#N/A</v>
      </c>
    </row>
    <row r="125" spans="1:11">
      <c r="A125" s="89" t="s">
        <v>57</v>
      </c>
      <c r="B125" s="104" t="s">
        <v>1492</v>
      </c>
      <c r="C125" s="3" t="s">
        <v>1308</v>
      </c>
      <c r="D125" s="3" t="s">
        <v>906</v>
      </c>
      <c r="E125" s="18">
        <v>95</v>
      </c>
      <c r="F125" s="3">
        <v>82.79</v>
      </c>
      <c r="G125" s="117" t="s">
        <v>1324</v>
      </c>
      <c r="H125" s="104">
        <v>14334943</v>
      </c>
      <c r="I125" t="s">
        <v>3446</v>
      </c>
      <c r="J125" s="202" t="e">
        <f>VLOOKUP(B125,'Working sheet'!J:K,2,0)</f>
        <v>#N/A</v>
      </c>
      <c r="K125" s="203" t="e">
        <f t="shared" si="1"/>
        <v>#N/A</v>
      </c>
    </row>
    <row r="126" spans="1:11">
      <c r="A126" s="89" t="s">
        <v>57</v>
      </c>
      <c r="B126" s="104" t="s">
        <v>1392</v>
      </c>
      <c r="C126" s="3" t="s">
        <v>1308</v>
      </c>
      <c r="D126" s="3" t="s">
        <v>906</v>
      </c>
      <c r="E126" s="18">
        <v>95</v>
      </c>
      <c r="F126" s="3">
        <v>82.79</v>
      </c>
      <c r="G126" s="114" t="s">
        <v>1330</v>
      </c>
      <c r="H126" s="104">
        <v>14416819</v>
      </c>
      <c r="I126" t="s">
        <v>3446</v>
      </c>
      <c r="J126" s="202" t="e">
        <f>VLOOKUP(B126,'Working sheet'!J:K,2,0)</f>
        <v>#N/A</v>
      </c>
      <c r="K126" s="203" t="e">
        <f t="shared" si="1"/>
        <v>#N/A</v>
      </c>
    </row>
    <row r="127" spans="1:11">
      <c r="A127" s="89" t="s">
        <v>57</v>
      </c>
      <c r="B127" s="104" t="s">
        <v>1376</v>
      </c>
      <c r="C127" s="3" t="s">
        <v>1308</v>
      </c>
      <c r="D127" s="3" t="s">
        <v>906</v>
      </c>
      <c r="E127" s="18">
        <v>95</v>
      </c>
      <c r="F127" s="3">
        <v>82.79</v>
      </c>
      <c r="G127" s="114" t="s">
        <v>1334</v>
      </c>
      <c r="H127" s="104">
        <v>14467477</v>
      </c>
      <c r="I127" t="s">
        <v>1351</v>
      </c>
      <c r="J127" s="202" t="e">
        <f>VLOOKUP(B127,'Working sheet'!J:K,2,0)</f>
        <v>#N/A</v>
      </c>
      <c r="K127" s="203" t="e">
        <f t="shared" si="1"/>
        <v>#N/A</v>
      </c>
    </row>
    <row r="128" spans="1:11">
      <c r="A128" s="89" t="s">
        <v>57</v>
      </c>
      <c r="B128" s="111" t="s">
        <v>3447</v>
      </c>
      <c r="C128" s="103" t="s">
        <v>1308</v>
      </c>
      <c r="D128" s="3" t="s">
        <v>906</v>
      </c>
      <c r="E128" s="18">
        <v>95</v>
      </c>
      <c r="F128" s="3">
        <v>82.79</v>
      </c>
      <c r="G128" t="s">
        <v>3391</v>
      </c>
      <c r="H128" s="113">
        <v>14583880</v>
      </c>
      <c r="I128" t="s">
        <v>1351</v>
      </c>
      <c r="J128" s="202" t="e">
        <f>VLOOKUP(B128,'Working sheet'!J:K,2,0)</f>
        <v>#N/A</v>
      </c>
      <c r="K128" s="203" t="e">
        <f t="shared" si="1"/>
        <v>#N/A</v>
      </c>
    </row>
    <row r="129" spans="1:11">
      <c r="A129" s="89" t="s">
        <v>57</v>
      </c>
      <c r="B129" s="111" t="s">
        <v>3529</v>
      </c>
      <c r="C129" s="103" t="s">
        <v>1308</v>
      </c>
      <c r="D129" s="3" t="s">
        <v>906</v>
      </c>
      <c r="E129" s="18">
        <v>105</v>
      </c>
      <c r="F129" s="3">
        <v>91.13</v>
      </c>
      <c r="G129" t="s">
        <v>3520</v>
      </c>
      <c r="H129" s="113">
        <v>14599336</v>
      </c>
      <c r="I129" t="s">
        <v>1351</v>
      </c>
      <c r="J129" s="202" t="e">
        <f>VLOOKUP(B129,'Working sheet'!J:K,2,0)</f>
        <v>#N/A</v>
      </c>
      <c r="K129" s="203" t="e">
        <f t="shared" si="1"/>
        <v>#N/A</v>
      </c>
    </row>
    <row r="130" spans="1:11">
      <c r="A130" s="89" t="s">
        <v>57</v>
      </c>
      <c r="B130" s="111" t="s">
        <v>4742</v>
      </c>
      <c r="C130" s="103" t="s">
        <v>1308</v>
      </c>
      <c r="D130" s="3" t="s">
        <v>906</v>
      </c>
      <c r="E130" s="18">
        <v>105</v>
      </c>
      <c r="F130" s="3">
        <v>91.13</v>
      </c>
      <c r="G130" t="s">
        <v>4748</v>
      </c>
      <c r="H130" s="111">
        <v>14754886</v>
      </c>
      <c r="I130" t="s">
        <v>1351</v>
      </c>
      <c r="J130" s="202" t="e">
        <f>VLOOKUP(B130,'Working sheet'!J:K,2,0)</f>
        <v>#N/A</v>
      </c>
      <c r="K130" s="203" t="e">
        <f t="shared" si="1"/>
        <v>#N/A</v>
      </c>
    </row>
    <row r="131" spans="1:11">
      <c r="A131" s="89" t="s">
        <v>57</v>
      </c>
      <c r="B131" s="111" t="s">
        <v>4768</v>
      </c>
      <c r="C131" s="103" t="s">
        <v>1308</v>
      </c>
      <c r="D131" s="3" t="s">
        <v>906</v>
      </c>
      <c r="E131" s="18">
        <v>105</v>
      </c>
      <c r="F131" s="3">
        <v>91.13</v>
      </c>
      <c r="H131" s="111">
        <v>14898445</v>
      </c>
      <c r="I131" t="s">
        <v>1351</v>
      </c>
      <c r="J131" s="202" t="e">
        <f>VLOOKUP(B131,'Working sheet'!J:K,2,0)</f>
        <v>#N/A</v>
      </c>
      <c r="K131" s="203" t="e">
        <f t="shared" ref="K131:K194" si="2">MID(J131,5,5)</f>
        <v>#N/A</v>
      </c>
    </row>
    <row r="132" spans="1:11">
      <c r="A132" s="89" t="s">
        <v>57</v>
      </c>
      <c r="B132" s="111" t="s">
        <v>4784</v>
      </c>
      <c r="C132" s="103" t="s">
        <v>1308</v>
      </c>
      <c r="D132" s="3" t="s">
        <v>906</v>
      </c>
      <c r="E132" s="18">
        <v>110</v>
      </c>
      <c r="F132" s="3">
        <v>95.47</v>
      </c>
      <c r="G132" s="191" t="s">
        <v>4860</v>
      </c>
      <c r="H132" s="111">
        <v>14947732</v>
      </c>
      <c r="I132" t="s">
        <v>1351</v>
      </c>
      <c r="J132" s="202" t="e">
        <f>VLOOKUP(B132,'Working sheet'!J:K,2,0)</f>
        <v>#N/A</v>
      </c>
      <c r="K132" s="203" t="e">
        <f t="shared" si="2"/>
        <v>#N/A</v>
      </c>
    </row>
    <row r="133" spans="1:11">
      <c r="A133" s="126" t="s">
        <v>66</v>
      </c>
      <c r="B133" s="3" t="s">
        <v>1493</v>
      </c>
      <c r="C133" s="3" t="s">
        <v>1309</v>
      </c>
      <c r="D133" s="3" t="s">
        <v>906</v>
      </c>
      <c r="E133" s="18">
        <v>66</v>
      </c>
      <c r="F133" s="3">
        <v>56.78</v>
      </c>
      <c r="H133" s="3">
        <v>13237099</v>
      </c>
      <c r="I133" t="s">
        <v>901</v>
      </c>
      <c r="J133" s="202" t="e">
        <f>VLOOKUP(B133,'Working sheet'!J:K,2,0)</f>
        <v>#N/A</v>
      </c>
      <c r="K133" s="203" t="e">
        <f t="shared" si="2"/>
        <v>#N/A</v>
      </c>
    </row>
    <row r="134" spans="1:11">
      <c r="A134" s="126" t="s">
        <v>66</v>
      </c>
      <c r="B134" s="104" t="s">
        <v>1494</v>
      </c>
      <c r="C134" s="3" t="s">
        <v>1309</v>
      </c>
      <c r="D134" s="3" t="s">
        <v>906</v>
      </c>
      <c r="E134" s="18">
        <v>66</v>
      </c>
      <c r="F134" s="3">
        <v>56.78</v>
      </c>
      <c r="H134" s="104">
        <v>13379389</v>
      </c>
      <c r="I134" t="s">
        <v>901</v>
      </c>
      <c r="J134" s="202" t="e">
        <f>VLOOKUP(B134,'Working sheet'!J:K,2,0)</f>
        <v>#N/A</v>
      </c>
      <c r="K134" s="203" t="e">
        <f t="shared" si="2"/>
        <v>#N/A</v>
      </c>
    </row>
    <row r="135" spans="1:11">
      <c r="A135" s="126" t="s">
        <v>66</v>
      </c>
      <c r="B135" s="104" t="s">
        <v>1495</v>
      </c>
      <c r="C135" s="3" t="s">
        <v>1309</v>
      </c>
      <c r="D135" s="3" t="s">
        <v>906</v>
      </c>
      <c r="E135" s="18">
        <v>68</v>
      </c>
      <c r="F135" s="3">
        <v>58.65</v>
      </c>
      <c r="G135" s="109" t="s">
        <v>1241</v>
      </c>
      <c r="H135" s="104">
        <v>13403716</v>
      </c>
      <c r="I135" t="s">
        <v>3448</v>
      </c>
      <c r="J135" s="202" t="e">
        <f>VLOOKUP(B135,'Working sheet'!J:K,2,0)</f>
        <v>#N/A</v>
      </c>
      <c r="K135" s="203" t="e">
        <f t="shared" si="2"/>
        <v>#N/A</v>
      </c>
    </row>
    <row r="136" spans="1:11">
      <c r="A136" s="126" t="s">
        <v>66</v>
      </c>
      <c r="B136" s="104" t="s">
        <v>1496</v>
      </c>
      <c r="C136" s="3" t="s">
        <v>1309</v>
      </c>
      <c r="D136" s="3" t="s">
        <v>906</v>
      </c>
      <c r="E136" s="18">
        <v>87</v>
      </c>
      <c r="F136" s="3">
        <v>75.8</v>
      </c>
      <c r="G136" s="109" t="s">
        <v>1250</v>
      </c>
      <c r="H136" s="104">
        <v>13525687</v>
      </c>
      <c r="I136" t="s">
        <v>3448</v>
      </c>
      <c r="J136" s="202" t="e">
        <f>VLOOKUP(B136,'Working sheet'!J:K,2,0)</f>
        <v>#N/A</v>
      </c>
      <c r="K136" s="203" t="e">
        <f t="shared" si="2"/>
        <v>#N/A</v>
      </c>
    </row>
    <row r="137" spans="1:11">
      <c r="A137" s="126" t="s">
        <v>66</v>
      </c>
      <c r="B137" s="104" t="s">
        <v>1497</v>
      </c>
      <c r="C137" s="3" t="s">
        <v>1309</v>
      </c>
      <c r="D137" s="3" t="s">
        <v>906</v>
      </c>
      <c r="E137" s="18">
        <v>95</v>
      </c>
      <c r="F137" s="3">
        <v>82.79</v>
      </c>
      <c r="G137" s="109" t="s">
        <v>1307</v>
      </c>
      <c r="H137" s="104">
        <v>13669318</v>
      </c>
      <c r="I137" t="s">
        <v>3449</v>
      </c>
      <c r="J137" s="202" t="e">
        <f>VLOOKUP(B137,'Working sheet'!J:K,2,0)</f>
        <v>#N/A</v>
      </c>
      <c r="K137" s="203" t="e">
        <f t="shared" si="2"/>
        <v>#N/A</v>
      </c>
    </row>
    <row r="138" spans="1:11">
      <c r="A138" s="126" t="s">
        <v>66</v>
      </c>
      <c r="B138" s="104" t="s">
        <v>1498</v>
      </c>
      <c r="C138" s="3" t="s">
        <v>1309</v>
      </c>
      <c r="D138" s="3" t="s">
        <v>906</v>
      </c>
      <c r="E138" s="18">
        <v>95</v>
      </c>
      <c r="F138" s="3">
        <v>82.79</v>
      </c>
      <c r="G138" s="109" t="s">
        <v>1307</v>
      </c>
      <c r="H138" s="104">
        <v>13832089</v>
      </c>
      <c r="I138" t="s">
        <v>3449</v>
      </c>
      <c r="J138" s="202" t="e">
        <f>VLOOKUP(B138,'Working sheet'!J:K,2,0)</f>
        <v>#N/A</v>
      </c>
      <c r="K138" s="203" t="e">
        <f t="shared" si="2"/>
        <v>#N/A</v>
      </c>
    </row>
    <row r="139" spans="1:11">
      <c r="A139" s="126" t="s">
        <v>66</v>
      </c>
      <c r="B139" s="104" t="s">
        <v>1499</v>
      </c>
      <c r="C139" s="3" t="s">
        <v>1309</v>
      </c>
      <c r="D139" s="3" t="s">
        <v>906</v>
      </c>
      <c r="E139" s="18">
        <v>95</v>
      </c>
      <c r="F139" s="3">
        <v>82.79</v>
      </c>
      <c r="G139" s="109" t="s">
        <v>1307</v>
      </c>
      <c r="H139" s="104">
        <v>14045656</v>
      </c>
      <c r="I139" t="s">
        <v>3450</v>
      </c>
      <c r="J139" s="202" t="e">
        <f>VLOOKUP(B139,'Working sheet'!J:K,2,0)</f>
        <v>#N/A</v>
      </c>
      <c r="K139" s="203" t="e">
        <f t="shared" si="2"/>
        <v>#N/A</v>
      </c>
    </row>
    <row r="140" spans="1:11">
      <c r="A140" s="126" t="s">
        <v>66</v>
      </c>
      <c r="B140" s="104" t="s">
        <v>1500</v>
      </c>
      <c r="C140" s="3" t="s">
        <v>1309</v>
      </c>
      <c r="D140" s="3" t="s">
        <v>906</v>
      </c>
      <c r="E140" s="18">
        <v>95</v>
      </c>
      <c r="F140" s="3">
        <v>82.79</v>
      </c>
      <c r="G140" s="109" t="s">
        <v>1313</v>
      </c>
      <c r="H140" s="104">
        <v>14121304</v>
      </c>
      <c r="I140" t="s">
        <v>3451</v>
      </c>
      <c r="J140" s="202" t="e">
        <f>VLOOKUP(B140,'Working sheet'!J:K,2,0)</f>
        <v>#N/A</v>
      </c>
      <c r="K140" s="203" t="e">
        <f t="shared" si="2"/>
        <v>#N/A</v>
      </c>
    </row>
    <row r="141" spans="1:11">
      <c r="A141" s="126" t="s">
        <v>66</v>
      </c>
      <c r="B141" s="104" t="s">
        <v>1398</v>
      </c>
      <c r="C141" s="3" t="s">
        <v>1309</v>
      </c>
      <c r="D141" s="3" t="s">
        <v>906</v>
      </c>
      <c r="E141" s="18">
        <v>95</v>
      </c>
      <c r="F141" s="3">
        <v>82.79</v>
      </c>
      <c r="G141" s="109" t="s">
        <v>1324</v>
      </c>
      <c r="H141" s="104">
        <v>14334964</v>
      </c>
      <c r="I141" t="s">
        <v>3452</v>
      </c>
      <c r="J141" s="202" t="e">
        <f>VLOOKUP(B141,'Working sheet'!J:K,2,0)</f>
        <v>#N/A</v>
      </c>
      <c r="K141" s="203" t="e">
        <f t="shared" si="2"/>
        <v>#N/A</v>
      </c>
    </row>
    <row r="142" spans="1:11">
      <c r="A142" s="126" t="s">
        <v>1337</v>
      </c>
      <c r="B142" s="104" t="s">
        <v>1378</v>
      </c>
      <c r="C142" s="3" t="s">
        <v>1309</v>
      </c>
      <c r="D142" s="3" t="s">
        <v>906</v>
      </c>
      <c r="E142" s="18">
        <v>95</v>
      </c>
      <c r="F142" s="3">
        <v>82.79</v>
      </c>
      <c r="G142" s="109" t="s">
        <v>1334</v>
      </c>
      <c r="H142" s="104">
        <v>14466463</v>
      </c>
      <c r="I142" t="s">
        <v>1357</v>
      </c>
      <c r="J142" s="202" t="e">
        <f>VLOOKUP(B142,'Working sheet'!J:K,2,0)</f>
        <v>#N/A</v>
      </c>
      <c r="K142" s="203" t="e">
        <f t="shared" si="2"/>
        <v>#N/A</v>
      </c>
    </row>
    <row r="143" spans="1:11">
      <c r="A143" s="126" t="s">
        <v>1337</v>
      </c>
      <c r="B143" s="111" t="s">
        <v>3453</v>
      </c>
      <c r="C143" s="3" t="s">
        <v>1309</v>
      </c>
      <c r="D143" s="109" t="s">
        <v>906</v>
      </c>
      <c r="E143" s="18">
        <v>95</v>
      </c>
      <c r="F143" s="3">
        <v>82.79</v>
      </c>
      <c r="G143" s="109" t="s">
        <v>3391</v>
      </c>
      <c r="H143" s="113">
        <v>14583874</v>
      </c>
      <c r="I143" t="s">
        <v>1357</v>
      </c>
      <c r="J143" s="202" t="e">
        <f>VLOOKUP(B143,'Working sheet'!J:K,2,0)</f>
        <v>#N/A</v>
      </c>
      <c r="K143" s="203" t="e">
        <f t="shared" si="2"/>
        <v>#N/A</v>
      </c>
    </row>
    <row r="144" spans="1:11">
      <c r="A144" s="126" t="s">
        <v>1337</v>
      </c>
      <c r="B144" s="111" t="s">
        <v>3530</v>
      </c>
      <c r="C144" s="3" t="s">
        <v>1309</v>
      </c>
      <c r="D144" s="109" t="s">
        <v>906</v>
      </c>
      <c r="E144" s="18">
        <v>105</v>
      </c>
      <c r="F144" s="3">
        <v>91.13</v>
      </c>
      <c r="G144" s="109" t="s">
        <v>3520</v>
      </c>
      <c r="H144" s="113">
        <v>14599333</v>
      </c>
      <c r="I144" t="s">
        <v>1357</v>
      </c>
      <c r="J144" s="202" t="e">
        <f>VLOOKUP(B144,'Working sheet'!J:K,2,0)</f>
        <v>#N/A</v>
      </c>
      <c r="K144" s="203" t="e">
        <f t="shared" si="2"/>
        <v>#N/A</v>
      </c>
    </row>
    <row r="145" spans="1:11">
      <c r="A145" s="127" t="s">
        <v>1261</v>
      </c>
      <c r="B145" s="106" t="s">
        <v>1501</v>
      </c>
      <c r="C145" s="66" t="s">
        <v>1262</v>
      </c>
      <c r="D145" s="66" t="s">
        <v>906</v>
      </c>
      <c r="E145" s="67">
        <v>125</v>
      </c>
      <c r="F145" s="66">
        <v>107.82</v>
      </c>
      <c r="G145" s="118" t="s">
        <v>1260</v>
      </c>
      <c r="H145" s="106">
        <v>13942654</v>
      </c>
      <c r="I145" t="s">
        <v>3454</v>
      </c>
      <c r="J145" s="202" t="e">
        <f>VLOOKUP(B145,'Working sheet'!J:K,2,0)</f>
        <v>#N/A</v>
      </c>
      <c r="K145" s="203" t="e">
        <f t="shared" si="2"/>
        <v>#N/A</v>
      </c>
    </row>
    <row r="146" spans="1:11">
      <c r="A146" s="127" t="s">
        <v>1261</v>
      </c>
      <c r="B146" s="106" t="s">
        <v>1502</v>
      </c>
      <c r="C146" s="66" t="s">
        <v>1262</v>
      </c>
      <c r="D146" s="66" t="s">
        <v>906</v>
      </c>
      <c r="E146" s="67">
        <v>125</v>
      </c>
      <c r="F146" s="66">
        <v>107.82</v>
      </c>
      <c r="G146" s="118" t="s">
        <v>1313</v>
      </c>
      <c r="H146" s="106">
        <v>14121307</v>
      </c>
      <c r="I146" t="s">
        <v>3455</v>
      </c>
      <c r="J146" s="202" t="e">
        <f>VLOOKUP(B146,'Working sheet'!J:K,2,0)</f>
        <v>#N/A</v>
      </c>
      <c r="K146" s="203" t="e">
        <f t="shared" si="2"/>
        <v>#N/A</v>
      </c>
    </row>
    <row r="147" spans="1:11">
      <c r="A147" s="90" t="s">
        <v>1238</v>
      </c>
      <c r="B147" s="104" t="s">
        <v>1503</v>
      </c>
      <c r="C147" s="3" t="s">
        <v>1310</v>
      </c>
      <c r="D147" s="3" t="s">
        <v>906</v>
      </c>
      <c r="E147" s="18">
        <v>60</v>
      </c>
      <c r="F147" s="3">
        <v>52.07</v>
      </c>
      <c r="G147" s="109" t="s">
        <v>1297</v>
      </c>
      <c r="H147" s="104">
        <v>13650856</v>
      </c>
      <c r="I147" t="s">
        <v>3456</v>
      </c>
      <c r="J147" s="202" t="e">
        <f>VLOOKUP(B147,'Working sheet'!J:K,2,0)</f>
        <v>#N/A</v>
      </c>
      <c r="K147" s="203" t="e">
        <f t="shared" si="2"/>
        <v>#N/A</v>
      </c>
    </row>
    <row r="148" spans="1:11">
      <c r="A148" s="90" t="s">
        <v>1238</v>
      </c>
      <c r="B148" s="104" t="s">
        <v>1504</v>
      </c>
      <c r="C148" s="3" t="s">
        <v>1310</v>
      </c>
      <c r="D148" s="3" t="s">
        <v>906</v>
      </c>
      <c r="E148" s="18">
        <v>60</v>
      </c>
      <c r="F148" s="3">
        <v>52.07</v>
      </c>
      <c r="G148" s="109" t="s">
        <v>1297</v>
      </c>
      <c r="H148" s="104">
        <v>13700131</v>
      </c>
      <c r="I148" t="s">
        <v>3456</v>
      </c>
      <c r="J148" s="202" t="e">
        <f>VLOOKUP(B148,'Working sheet'!J:K,2,0)</f>
        <v>#N/A</v>
      </c>
      <c r="K148" s="203" t="e">
        <f t="shared" si="2"/>
        <v>#N/A</v>
      </c>
    </row>
    <row r="149" spans="1:11">
      <c r="A149" s="90" t="s">
        <v>1238</v>
      </c>
      <c r="B149" s="104" t="s">
        <v>1505</v>
      </c>
      <c r="C149" s="3" t="s">
        <v>1310</v>
      </c>
      <c r="D149" s="3" t="s">
        <v>906</v>
      </c>
      <c r="E149" s="18">
        <v>60</v>
      </c>
      <c r="F149" s="3">
        <v>52.07</v>
      </c>
      <c r="G149" s="109" t="s">
        <v>1297</v>
      </c>
      <c r="H149" s="104">
        <v>13829017</v>
      </c>
      <c r="I149" t="s">
        <v>3456</v>
      </c>
      <c r="J149" s="202" t="e">
        <f>VLOOKUP(B149,'Working sheet'!J:K,2,0)</f>
        <v>#N/A</v>
      </c>
      <c r="K149" s="203" t="e">
        <f t="shared" si="2"/>
        <v>#N/A</v>
      </c>
    </row>
    <row r="150" spans="1:11">
      <c r="A150" s="90" t="s">
        <v>1238</v>
      </c>
      <c r="B150" s="104" t="s">
        <v>1506</v>
      </c>
      <c r="C150" s="3" t="s">
        <v>1310</v>
      </c>
      <c r="D150" s="3" t="s">
        <v>906</v>
      </c>
      <c r="E150" s="18">
        <v>60</v>
      </c>
      <c r="F150" s="3">
        <v>52.07</v>
      </c>
      <c r="G150" s="109" t="s">
        <v>1297</v>
      </c>
      <c r="H150" s="104">
        <v>13997746</v>
      </c>
      <c r="I150" t="s">
        <v>3456</v>
      </c>
      <c r="J150" s="202" t="e">
        <f>VLOOKUP(B150,'Working sheet'!J:K,2,0)</f>
        <v>#N/A</v>
      </c>
      <c r="K150" s="203" t="e">
        <f t="shared" si="2"/>
        <v>#N/A</v>
      </c>
    </row>
    <row r="151" spans="1:11">
      <c r="A151" s="90" t="s">
        <v>1238</v>
      </c>
      <c r="B151" s="104" t="s">
        <v>1507</v>
      </c>
      <c r="C151" s="3" t="s">
        <v>1310</v>
      </c>
      <c r="D151" s="3" t="s">
        <v>906</v>
      </c>
      <c r="E151" s="18">
        <v>60</v>
      </c>
      <c r="F151" s="3">
        <v>52.07</v>
      </c>
      <c r="G151" s="109" t="s">
        <v>1313</v>
      </c>
      <c r="H151" s="104">
        <v>14121301</v>
      </c>
      <c r="I151" t="s">
        <v>3457</v>
      </c>
      <c r="J151" s="202" t="e">
        <f>VLOOKUP(B151,'Working sheet'!J:K,2,0)</f>
        <v>#N/A</v>
      </c>
      <c r="K151" s="203" t="e">
        <f t="shared" si="2"/>
        <v>#N/A</v>
      </c>
    </row>
    <row r="152" spans="1:11">
      <c r="A152" s="90" t="s">
        <v>1238</v>
      </c>
      <c r="B152" s="104" t="s">
        <v>1393</v>
      </c>
      <c r="C152" s="3" t="s">
        <v>1310</v>
      </c>
      <c r="D152" s="3" t="s">
        <v>906</v>
      </c>
      <c r="E152" s="18">
        <v>60</v>
      </c>
      <c r="F152" s="3">
        <v>52.07</v>
      </c>
      <c r="G152" s="117" t="s">
        <v>1326</v>
      </c>
      <c r="H152" s="104">
        <v>14374984</v>
      </c>
      <c r="I152" t="s">
        <v>3457</v>
      </c>
      <c r="J152" s="202" t="e">
        <f>VLOOKUP(B152,'Working sheet'!J:K,2,0)</f>
        <v>#N/A</v>
      </c>
      <c r="K152" s="203" t="e">
        <f t="shared" si="2"/>
        <v>#N/A</v>
      </c>
    </row>
    <row r="153" spans="1:11">
      <c r="A153" s="90" t="s">
        <v>1238</v>
      </c>
      <c r="B153" s="104" t="s">
        <v>1370</v>
      </c>
      <c r="C153" s="3" t="s">
        <v>1310</v>
      </c>
      <c r="D153" s="3" t="s">
        <v>906</v>
      </c>
      <c r="E153" s="18">
        <v>60</v>
      </c>
      <c r="F153" s="3">
        <v>52.07</v>
      </c>
      <c r="G153" s="117" t="s">
        <v>1334</v>
      </c>
      <c r="H153" s="104">
        <v>14466391</v>
      </c>
      <c r="I153" t="s">
        <v>1350</v>
      </c>
      <c r="J153" s="202" t="e">
        <f>VLOOKUP(B153,'Working sheet'!J:K,2,0)</f>
        <v>#N/A</v>
      </c>
      <c r="K153" s="203" t="e">
        <f t="shared" si="2"/>
        <v>#N/A</v>
      </c>
    </row>
    <row r="154" spans="1:11">
      <c r="A154" s="90" t="s">
        <v>1238</v>
      </c>
      <c r="B154" s="111" t="s">
        <v>3458</v>
      </c>
      <c r="C154" s="103" t="s">
        <v>1310</v>
      </c>
      <c r="D154" s="3" t="s">
        <v>906</v>
      </c>
      <c r="E154" s="18">
        <v>60</v>
      </c>
      <c r="F154" s="3">
        <v>52.07</v>
      </c>
      <c r="G154" s="109" t="s">
        <v>3391</v>
      </c>
      <c r="H154" s="113">
        <v>14583868</v>
      </c>
      <c r="I154" t="s">
        <v>1350</v>
      </c>
      <c r="J154" s="202" t="e">
        <f>VLOOKUP(B154,'Working sheet'!J:K,2,0)</f>
        <v>#N/A</v>
      </c>
      <c r="K154" s="203" t="e">
        <f t="shared" si="2"/>
        <v>#N/A</v>
      </c>
    </row>
    <row r="155" spans="1:11">
      <c r="A155" s="90" t="s">
        <v>1238</v>
      </c>
      <c r="B155" s="111" t="s">
        <v>3531</v>
      </c>
      <c r="C155" s="103" t="s">
        <v>1310</v>
      </c>
      <c r="D155" s="3" t="s">
        <v>906</v>
      </c>
      <c r="E155" s="18">
        <v>70</v>
      </c>
      <c r="F155" s="3">
        <v>61.42</v>
      </c>
      <c r="G155" s="109" t="s">
        <v>3520</v>
      </c>
      <c r="H155" s="113">
        <v>14599327</v>
      </c>
      <c r="I155" t="s">
        <v>1350</v>
      </c>
      <c r="J155" s="202" t="e">
        <f>VLOOKUP(B155,'Working sheet'!J:K,2,0)</f>
        <v>#N/A</v>
      </c>
      <c r="K155" s="203" t="e">
        <f t="shared" si="2"/>
        <v>#N/A</v>
      </c>
    </row>
    <row r="156" spans="1:11">
      <c r="A156" s="90" t="s">
        <v>1238</v>
      </c>
      <c r="B156" s="145" t="s">
        <v>4746</v>
      </c>
      <c r="C156" s="146" t="s">
        <v>1310</v>
      </c>
      <c r="D156" s="147" t="s">
        <v>906</v>
      </c>
      <c r="E156" s="148">
        <v>70</v>
      </c>
      <c r="F156" s="147">
        <v>61.42</v>
      </c>
      <c r="G156" s="149">
        <v>44564</v>
      </c>
      <c r="H156" s="150">
        <v>14897491</v>
      </c>
      <c r="I156" s="144" t="s">
        <v>4747</v>
      </c>
      <c r="J156" s="202" t="e">
        <f>VLOOKUP(B156,'Working sheet'!J:K,2,0)</f>
        <v>#N/A</v>
      </c>
      <c r="K156" s="203" t="e">
        <f t="shared" si="2"/>
        <v>#N/A</v>
      </c>
    </row>
    <row r="157" spans="1:11">
      <c r="A157" s="90" t="s">
        <v>1238</v>
      </c>
      <c r="B157" s="157" t="s">
        <v>4788</v>
      </c>
      <c r="C157" s="146" t="s">
        <v>1310</v>
      </c>
      <c r="D157" s="147" t="s">
        <v>906</v>
      </c>
      <c r="E157" s="148">
        <v>70</v>
      </c>
      <c r="F157" s="147">
        <v>61.42</v>
      </c>
      <c r="G157" s="149"/>
      <c r="H157" s="150">
        <v>14947738</v>
      </c>
      <c r="I157" s="144" t="s">
        <v>4747</v>
      </c>
      <c r="J157" s="202" t="e">
        <f>VLOOKUP(B157,'Working sheet'!J:K,2,0)</f>
        <v>#N/A</v>
      </c>
      <c r="K157" s="203" t="e">
        <f t="shared" si="2"/>
        <v>#N/A</v>
      </c>
    </row>
    <row r="158" spans="1:11">
      <c r="A158" s="90" t="s">
        <v>1238</v>
      </c>
      <c r="B158" s="157" t="s">
        <v>4794</v>
      </c>
      <c r="C158" s="146" t="s">
        <v>1310</v>
      </c>
      <c r="D158" s="147" t="s">
        <v>906</v>
      </c>
      <c r="E158" s="199">
        <v>72</v>
      </c>
      <c r="F158" s="200">
        <v>62.79</v>
      </c>
      <c r="G158" s="189">
        <v>45689</v>
      </c>
      <c r="H158" s="150">
        <v>15008458</v>
      </c>
      <c r="I158" s="144" t="s">
        <v>4747</v>
      </c>
      <c r="J158" s="202" t="e">
        <f>VLOOKUP(B158,'Working sheet'!J:K,2,0)</f>
        <v>#N/A</v>
      </c>
      <c r="K158" s="203" t="e">
        <f t="shared" si="2"/>
        <v>#N/A</v>
      </c>
    </row>
    <row r="159" spans="1:11">
      <c r="A159" s="90" t="s">
        <v>1238</v>
      </c>
      <c r="B159" s="111" t="s">
        <v>4877</v>
      </c>
      <c r="C159" s="103" t="s">
        <v>1310</v>
      </c>
      <c r="D159" s="3" t="s">
        <v>906</v>
      </c>
      <c r="E159" s="199">
        <v>72</v>
      </c>
      <c r="F159" s="200">
        <v>62.79</v>
      </c>
      <c r="G159" s="189">
        <v>45689</v>
      </c>
      <c r="H159" s="113" t="s">
        <v>4877</v>
      </c>
      <c r="I159" s="167" t="s">
        <v>4830</v>
      </c>
      <c r="J159" s="202" t="e">
        <f>VLOOKUP(B159,'Working sheet'!J:K,2,0)</f>
        <v>#N/A</v>
      </c>
      <c r="K159" s="203" t="e">
        <f t="shared" si="2"/>
        <v>#N/A</v>
      </c>
    </row>
    <row r="160" spans="1:11">
      <c r="A160" s="91" t="s">
        <v>1239</v>
      </c>
      <c r="B160" s="104" t="s">
        <v>1508</v>
      </c>
      <c r="C160" s="3" t="s">
        <v>1311</v>
      </c>
      <c r="D160" s="3" t="s">
        <v>906</v>
      </c>
      <c r="E160" s="18">
        <v>60</v>
      </c>
      <c r="F160" s="3">
        <v>52.07</v>
      </c>
      <c r="G160" s="109" t="s">
        <v>1297</v>
      </c>
      <c r="H160" s="104">
        <v>13650979</v>
      </c>
      <c r="I160" t="s">
        <v>3459</v>
      </c>
      <c r="J160" s="202" t="e">
        <f>VLOOKUP(B160,'Working sheet'!J:K,2,0)</f>
        <v>#N/A</v>
      </c>
      <c r="K160" s="203" t="e">
        <f t="shared" si="2"/>
        <v>#N/A</v>
      </c>
    </row>
    <row r="161" spans="1:11">
      <c r="A161" s="91" t="s">
        <v>1239</v>
      </c>
      <c r="B161" s="104" t="s">
        <v>1509</v>
      </c>
      <c r="C161" s="3" t="s">
        <v>1311</v>
      </c>
      <c r="D161" s="3" t="s">
        <v>906</v>
      </c>
      <c r="E161" s="18">
        <v>60</v>
      </c>
      <c r="F161" s="3">
        <v>52.07</v>
      </c>
      <c r="G161" s="109" t="s">
        <v>1297</v>
      </c>
      <c r="H161" s="104">
        <v>13700137</v>
      </c>
      <c r="I161" t="s">
        <v>3459</v>
      </c>
      <c r="J161" s="202" t="e">
        <f>VLOOKUP(B161,'Working sheet'!J:K,2,0)</f>
        <v>#N/A</v>
      </c>
      <c r="K161" s="203" t="e">
        <f t="shared" si="2"/>
        <v>#N/A</v>
      </c>
    </row>
    <row r="162" spans="1:11">
      <c r="A162" s="91" t="s">
        <v>1239</v>
      </c>
      <c r="B162" s="104" t="s">
        <v>1510</v>
      </c>
      <c r="C162" s="3" t="s">
        <v>1311</v>
      </c>
      <c r="D162" s="3" t="s">
        <v>906</v>
      </c>
      <c r="E162" s="18">
        <v>60</v>
      </c>
      <c r="F162" s="3">
        <v>52.07</v>
      </c>
      <c r="G162" s="109" t="s">
        <v>1297</v>
      </c>
      <c r="H162" s="104">
        <v>13829020</v>
      </c>
      <c r="I162" t="s">
        <v>3459</v>
      </c>
      <c r="J162" s="202" t="e">
        <f>VLOOKUP(B162,'Working sheet'!J:K,2,0)</f>
        <v>#N/A</v>
      </c>
      <c r="K162" s="203" t="e">
        <f t="shared" si="2"/>
        <v>#N/A</v>
      </c>
    </row>
    <row r="163" spans="1:11">
      <c r="A163" s="91" t="s">
        <v>1239</v>
      </c>
      <c r="B163" s="104" t="s">
        <v>1511</v>
      </c>
      <c r="C163" s="3" t="s">
        <v>1311</v>
      </c>
      <c r="D163" s="3" t="s">
        <v>906</v>
      </c>
      <c r="E163" s="18">
        <v>60</v>
      </c>
      <c r="F163" s="3">
        <v>52.07</v>
      </c>
      <c r="G163" s="109" t="s">
        <v>1297</v>
      </c>
      <c r="H163" s="104">
        <v>13997401</v>
      </c>
      <c r="I163" t="s">
        <v>3459</v>
      </c>
      <c r="J163" s="202" t="e">
        <f>VLOOKUP(B163,'Working sheet'!J:K,2,0)</f>
        <v>#N/A</v>
      </c>
      <c r="K163" s="203" t="e">
        <f t="shared" si="2"/>
        <v>#N/A</v>
      </c>
    </row>
    <row r="164" spans="1:11">
      <c r="A164" s="91" t="s">
        <v>1239</v>
      </c>
      <c r="B164" s="104" t="s">
        <v>1512</v>
      </c>
      <c r="C164" s="3" t="s">
        <v>1311</v>
      </c>
      <c r="D164" s="3" t="s">
        <v>906</v>
      </c>
      <c r="E164" s="18">
        <v>60</v>
      </c>
      <c r="F164" s="3">
        <v>52.07</v>
      </c>
      <c r="G164" s="109" t="s">
        <v>1306</v>
      </c>
      <c r="H164" s="104">
        <v>14121292</v>
      </c>
      <c r="I164" t="s">
        <v>3460</v>
      </c>
      <c r="J164" s="202" t="e">
        <f>VLOOKUP(B164,'Working sheet'!J:K,2,0)</f>
        <v>#N/A</v>
      </c>
      <c r="K164" s="203" t="e">
        <f t="shared" si="2"/>
        <v>#N/A</v>
      </c>
    </row>
    <row r="165" spans="1:11">
      <c r="A165" s="91" t="s">
        <v>1239</v>
      </c>
      <c r="B165" s="104" t="s">
        <v>1402</v>
      </c>
      <c r="C165" s="3" t="s">
        <v>1311</v>
      </c>
      <c r="D165" s="3" t="s">
        <v>906</v>
      </c>
      <c r="E165" s="18">
        <v>60</v>
      </c>
      <c r="F165" s="3">
        <v>52.07</v>
      </c>
      <c r="G165" s="117" t="s">
        <v>1326</v>
      </c>
      <c r="H165" s="104">
        <v>14375257</v>
      </c>
      <c r="I165" t="s">
        <v>3460</v>
      </c>
      <c r="J165" s="202" t="e">
        <f>VLOOKUP(B165,'Working sheet'!J:K,2,0)</f>
        <v>#N/A</v>
      </c>
      <c r="K165" s="203" t="e">
        <f t="shared" si="2"/>
        <v>#N/A</v>
      </c>
    </row>
    <row r="166" spans="1:11">
      <c r="A166" s="91" t="s">
        <v>1239</v>
      </c>
      <c r="B166" s="104" t="s">
        <v>1371</v>
      </c>
      <c r="C166" s="3" t="s">
        <v>1311</v>
      </c>
      <c r="D166" s="3" t="s">
        <v>906</v>
      </c>
      <c r="E166" s="18">
        <v>60</v>
      </c>
      <c r="F166" s="3">
        <v>52.07</v>
      </c>
      <c r="G166" s="117" t="s">
        <v>1334</v>
      </c>
      <c r="H166" s="104">
        <v>14466397</v>
      </c>
      <c r="I166" t="s">
        <v>1353</v>
      </c>
      <c r="J166" s="202" t="e">
        <f>VLOOKUP(B166,'Working sheet'!J:K,2,0)</f>
        <v>#N/A</v>
      </c>
      <c r="K166" s="203" t="e">
        <f t="shared" si="2"/>
        <v>#N/A</v>
      </c>
    </row>
    <row r="167" spans="1:11">
      <c r="A167" s="91" t="s">
        <v>1239</v>
      </c>
      <c r="B167" s="111" t="s">
        <v>3461</v>
      </c>
      <c r="C167" s="103" t="s">
        <v>3510</v>
      </c>
      <c r="D167" s="3" t="s">
        <v>906</v>
      </c>
      <c r="E167" s="18">
        <v>60</v>
      </c>
      <c r="F167" s="3">
        <v>52.07</v>
      </c>
      <c r="G167" s="109" t="s">
        <v>3391</v>
      </c>
      <c r="H167" s="113">
        <v>14583871</v>
      </c>
      <c r="I167" t="s">
        <v>1353</v>
      </c>
      <c r="J167" s="202" t="e">
        <f>VLOOKUP(B167,'Working sheet'!J:K,2,0)</f>
        <v>#N/A</v>
      </c>
      <c r="K167" s="203" t="e">
        <f t="shared" si="2"/>
        <v>#N/A</v>
      </c>
    </row>
    <row r="168" spans="1:11">
      <c r="A168" s="91" t="s">
        <v>1239</v>
      </c>
      <c r="B168" s="111" t="s">
        <v>3532</v>
      </c>
      <c r="C168" s="103" t="s">
        <v>3510</v>
      </c>
      <c r="D168" s="3" t="s">
        <v>906</v>
      </c>
      <c r="E168" s="18">
        <v>70</v>
      </c>
      <c r="F168" s="3">
        <v>61.42</v>
      </c>
      <c r="G168" s="109" t="s">
        <v>3520</v>
      </c>
      <c r="H168" s="113">
        <v>14599330</v>
      </c>
      <c r="I168" t="s">
        <v>1353</v>
      </c>
      <c r="J168" s="202" t="e">
        <f>VLOOKUP(B168,'Working sheet'!J:K,2,0)</f>
        <v>#N/A</v>
      </c>
      <c r="K168" s="203" t="e">
        <f t="shared" si="2"/>
        <v>#N/A</v>
      </c>
    </row>
    <row r="169" spans="1:11">
      <c r="A169" s="91" t="s">
        <v>1239</v>
      </c>
      <c r="B169" s="111" t="s">
        <v>4769</v>
      </c>
      <c r="C169" s="103" t="s">
        <v>3510</v>
      </c>
      <c r="D169" s="3" t="s">
        <v>906</v>
      </c>
      <c r="E169" s="18">
        <v>70</v>
      </c>
      <c r="F169" s="3">
        <v>61.42</v>
      </c>
      <c r="G169" s="109"/>
      <c r="H169" s="113">
        <v>14897497</v>
      </c>
      <c r="I169" t="s">
        <v>1353</v>
      </c>
      <c r="J169" s="202" t="e">
        <f>VLOOKUP(B169,'Working sheet'!J:K,2,0)</f>
        <v>#N/A</v>
      </c>
      <c r="K169" s="203" t="e">
        <f t="shared" si="2"/>
        <v>#N/A</v>
      </c>
    </row>
    <row r="170" spans="1:11">
      <c r="A170" s="91" t="s">
        <v>1239</v>
      </c>
      <c r="B170" s="111" t="s">
        <v>4777</v>
      </c>
      <c r="C170" s="103" t="s">
        <v>3510</v>
      </c>
      <c r="D170" s="3" t="s">
        <v>906</v>
      </c>
      <c r="E170" s="18">
        <v>70</v>
      </c>
      <c r="F170" s="3">
        <v>61.42</v>
      </c>
      <c r="G170" s="109"/>
      <c r="H170" s="113" t="s">
        <v>4777</v>
      </c>
      <c r="I170" t="s">
        <v>1353</v>
      </c>
      <c r="J170" s="202" t="e">
        <f>VLOOKUP(B170,'Working sheet'!J:K,2,0)</f>
        <v>#N/A</v>
      </c>
      <c r="K170" s="203" t="e">
        <f t="shared" si="2"/>
        <v>#N/A</v>
      </c>
    </row>
    <row r="171" spans="1:11">
      <c r="A171" s="91" t="s">
        <v>1239</v>
      </c>
      <c r="B171" s="111" t="s">
        <v>4793</v>
      </c>
      <c r="C171" s="103" t="s">
        <v>3510</v>
      </c>
      <c r="D171" s="3" t="s">
        <v>906</v>
      </c>
      <c r="E171" s="199">
        <v>72</v>
      </c>
      <c r="F171" s="200">
        <v>62.79</v>
      </c>
      <c r="G171" s="189">
        <v>45689</v>
      </c>
      <c r="H171" s="113">
        <v>15008455</v>
      </c>
      <c r="I171" t="s">
        <v>1353</v>
      </c>
      <c r="J171" s="202" t="e">
        <f>VLOOKUP(B171,'Working sheet'!J:K,2,0)</f>
        <v>#N/A</v>
      </c>
      <c r="K171" s="203" t="e">
        <f t="shared" si="2"/>
        <v>#N/A</v>
      </c>
    </row>
    <row r="172" spans="1:11">
      <c r="A172" s="92" t="s">
        <v>1240</v>
      </c>
      <c r="B172" s="104" t="s">
        <v>1513</v>
      </c>
      <c r="C172" s="3" t="s">
        <v>1312</v>
      </c>
      <c r="D172" s="3" t="s">
        <v>906</v>
      </c>
      <c r="E172" s="18">
        <v>60</v>
      </c>
      <c r="F172" s="3">
        <v>52.07</v>
      </c>
      <c r="G172" s="109" t="s">
        <v>1297</v>
      </c>
      <c r="H172" s="104">
        <v>13651090</v>
      </c>
      <c r="I172" t="s">
        <v>3462</v>
      </c>
      <c r="J172" s="202" t="e">
        <f>VLOOKUP(B172,'Working sheet'!J:K,2,0)</f>
        <v>#N/A</v>
      </c>
      <c r="K172" s="203" t="e">
        <f t="shared" si="2"/>
        <v>#N/A</v>
      </c>
    </row>
    <row r="173" spans="1:11">
      <c r="A173" s="92" t="s">
        <v>1240</v>
      </c>
      <c r="B173" s="104" t="s">
        <v>1514</v>
      </c>
      <c r="C173" s="3" t="s">
        <v>1312</v>
      </c>
      <c r="D173" s="3" t="s">
        <v>906</v>
      </c>
      <c r="E173" s="18">
        <v>60</v>
      </c>
      <c r="F173" s="3">
        <v>52.07</v>
      </c>
      <c r="G173" s="109" t="s">
        <v>1297</v>
      </c>
      <c r="H173" s="104">
        <v>13700140</v>
      </c>
      <c r="I173" t="s">
        <v>3462</v>
      </c>
      <c r="J173" s="202" t="e">
        <f>VLOOKUP(B173,'Working sheet'!J:K,2,0)</f>
        <v>#N/A</v>
      </c>
      <c r="K173" s="203" t="e">
        <f t="shared" si="2"/>
        <v>#N/A</v>
      </c>
    </row>
    <row r="174" spans="1:11">
      <c r="A174" s="92" t="s">
        <v>1240</v>
      </c>
      <c r="B174" s="104" t="s">
        <v>1515</v>
      </c>
      <c r="C174" s="3" t="s">
        <v>1312</v>
      </c>
      <c r="D174" s="3" t="s">
        <v>906</v>
      </c>
      <c r="E174" s="18">
        <v>60</v>
      </c>
      <c r="F174" s="3">
        <v>52.07</v>
      </c>
      <c r="G174" s="109" t="s">
        <v>1297</v>
      </c>
      <c r="H174" s="104">
        <v>13829023</v>
      </c>
      <c r="I174" t="s">
        <v>3462</v>
      </c>
      <c r="J174" s="202" t="e">
        <f>VLOOKUP(B174,'Working sheet'!J:K,2,0)</f>
        <v>#N/A</v>
      </c>
      <c r="K174" s="203" t="e">
        <f t="shared" si="2"/>
        <v>#N/A</v>
      </c>
    </row>
    <row r="175" spans="1:11">
      <c r="A175" s="92" t="s">
        <v>1240</v>
      </c>
      <c r="B175" s="104" t="s">
        <v>1516</v>
      </c>
      <c r="C175" s="3" t="s">
        <v>1312</v>
      </c>
      <c r="D175" s="3" t="s">
        <v>906</v>
      </c>
      <c r="E175" s="18">
        <v>60</v>
      </c>
      <c r="F175" s="3">
        <v>52.07</v>
      </c>
      <c r="G175" s="109" t="s">
        <v>1297</v>
      </c>
      <c r="H175" s="104">
        <v>13997605</v>
      </c>
      <c r="I175" t="s">
        <v>3462</v>
      </c>
      <c r="J175" s="202" t="e">
        <f>VLOOKUP(B175,'Working sheet'!J:K,2,0)</f>
        <v>#N/A</v>
      </c>
      <c r="K175" s="203" t="e">
        <f t="shared" si="2"/>
        <v>#N/A</v>
      </c>
    </row>
    <row r="176" spans="1:11">
      <c r="A176" s="92" t="s">
        <v>1240</v>
      </c>
      <c r="B176" s="104" t="s">
        <v>1517</v>
      </c>
      <c r="C176" s="3" t="s">
        <v>1312</v>
      </c>
      <c r="D176" s="3" t="s">
        <v>906</v>
      </c>
      <c r="E176" s="18">
        <v>60</v>
      </c>
      <c r="F176" s="3">
        <v>52.07</v>
      </c>
      <c r="G176" s="109" t="s">
        <v>1306</v>
      </c>
      <c r="H176" s="104">
        <v>14121295</v>
      </c>
      <c r="I176" t="s">
        <v>3463</v>
      </c>
      <c r="J176" s="202" t="e">
        <f>VLOOKUP(B176,'Working sheet'!J:K,2,0)</f>
        <v>#N/A</v>
      </c>
      <c r="K176" s="203" t="e">
        <f t="shared" si="2"/>
        <v>#N/A</v>
      </c>
    </row>
    <row r="177" spans="1:11">
      <c r="A177" s="92" t="s">
        <v>1240</v>
      </c>
      <c r="B177" s="104" t="s">
        <v>1394</v>
      </c>
      <c r="C177" s="3" t="s">
        <v>1312</v>
      </c>
      <c r="D177" s="3" t="s">
        <v>906</v>
      </c>
      <c r="E177" s="18">
        <v>60</v>
      </c>
      <c r="F177" s="3">
        <v>52.07</v>
      </c>
      <c r="G177" s="109" t="s">
        <v>1326</v>
      </c>
      <c r="H177" s="104">
        <v>14375392</v>
      </c>
      <c r="I177" t="s">
        <v>3463</v>
      </c>
      <c r="J177" s="202" t="e">
        <f>VLOOKUP(B177,'Working sheet'!J:K,2,0)</f>
        <v>#N/A</v>
      </c>
      <c r="K177" s="203" t="e">
        <f t="shared" si="2"/>
        <v>#N/A</v>
      </c>
    </row>
    <row r="178" spans="1:11">
      <c r="A178" s="92" t="s">
        <v>1240</v>
      </c>
      <c r="B178" s="104" t="s">
        <v>1372</v>
      </c>
      <c r="C178" s="3" t="s">
        <v>1312</v>
      </c>
      <c r="D178" s="3" t="s">
        <v>906</v>
      </c>
      <c r="E178" s="18">
        <v>60</v>
      </c>
      <c r="F178" s="3">
        <v>52.07</v>
      </c>
      <c r="G178" s="109" t="s">
        <v>1334</v>
      </c>
      <c r="H178" s="104">
        <v>14467822</v>
      </c>
      <c r="I178" t="s">
        <v>1354</v>
      </c>
      <c r="J178" s="202" t="e">
        <f>VLOOKUP(B178,'Working sheet'!J:K,2,0)</f>
        <v>#N/A</v>
      </c>
      <c r="K178" s="203" t="e">
        <f t="shared" si="2"/>
        <v>#N/A</v>
      </c>
    </row>
    <row r="179" spans="1:11">
      <c r="A179" s="92" t="s">
        <v>1240</v>
      </c>
      <c r="B179" s="111" t="s">
        <v>3464</v>
      </c>
      <c r="C179" s="103" t="s">
        <v>3499</v>
      </c>
      <c r="D179" s="3" t="s">
        <v>906</v>
      </c>
      <c r="E179" s="18">
        <v>60</v>
      </c>
      <c r="F179" s="3">
        <v>52.07</v>
      </c>
      <c r="G179" s="109" t="s">
        <v>3391</v>
      </c>
      <c r="H179" s="113">
        <v>14583886</v>
      </c>
      <c r="I179" t="s">
        <v>1354</v>
      </c>
      <c r="J179" s="202" t="e">
        <f>VLOOKUP(B179,'Working sheet'!J:K,2,0)</f>
        <v>#N/A</v>
      </c>
      <c r="K179" s="203" t="e">
        <f t="shared" si="2"/>
        <v>#N/A</v>
      </c>
    </row>
    <row r="180" spans="1:11">
      <c r="A180" s="92" t="s">
        <v>1240</v>
      </c>
      <c r="B180" s="111" t="s">
        <v>3532</v>
      </c>
      <c r="C180" s="103" t="s">
        <v>3499</v>
      </c>
      <c r="D180" s="3" t="s">
        <v>906</v>
      </c>
      <c r="E180" s="18">
        <v>60</v>
      </c>
      <c r="F180" s="3">
        <v>52.07</v>
      </c>
      <c r="G180" s="109" t="s">
        <v>3520</v>
      </c>
      <c r="H180" s="113">
        <v>14599330</v>
      </c>
      <c r="I180" t="s">
        <v>1354</v>
      </c>
      <c r="J180" s="202" t="e">
        <f>VLOOKUP(B180,'Working sheet'!J:K,2,0)</f>
        <v>#N/A</v>
      </c>
      <c r="K180" s="203" t="e">
        <f t="shared" si="2"/>
        <v>#N/A</v>
      </c>
    </row>
    <row r="181" spans="1:11">
      <c r="A181" s="92" t="s">
        <v>1240</v>
      </c>
      <c r="B181" s="111" t="s">
        <v>3541</v>
      </c>
      <c r="C181" s="103" t="s">
        <v>3499</v>
      </c>
      <c r="D181" s="3" t="s">
        <v>906</v>
      </c>
      <c r="E181" s="18">
        <v>70</v>
      </c>
      <c r="F181" s="3">
        <v>61.42</v>
      </c>
      <c r="G181" s="109" t="s">
        <v>3520</v>
      </c>
      <c r="H181" s="113">
        <v>14599342</v>
      </c>
      <c r="I181" s="151" t="s">
        <v>1354</v>
      </c>
      <c r="J181" s="202" t="e">
        <f>VLOOKUP(B181,'Working sheet'!J:K,2,0)</f>
        <v>#N/A</v>
      </c>
      <c r="K181" s="203" t="e">
        <f t="shared" si="2"/>
        <v>#N/A</v>
      </c>
    </row>
    <row r="182" spans="1:11">
      <c r="A182" s="92" t="s">
        <v>1240</v>
      </c>
      <c r="B182" s="154" t="s">
        <v>4773</v>
      </c>
      <c r="C182" s="103" t="s">
        <v>3499</v>
      </c>
      <c r="D182" s="3" t="s">
        <v>906</v>
      </c>
      <c r="E182" s="18">
        <v>70</v>
      </c>
      <c r="F182" s="3">
        <v>61.42</v>
      </c>
      <c r="G182" s="109"/>
      <c r="H182" s="139" t="s">
        <v>4773</v>
      </c>
      <c r="I182" s="139" t="s">
        <v>1354</v>
      </c>
      <c r="J182" s="202" t="e">
        <f>VLOOKUP(B182,'Working sheet'!J:K,2,0)</f>
        <v>#N/A</v>
      </c>
      <c r="K182" s="203" t="e">
        <f t="shared" si="2"/>
        <v>#N/A</v>
      </c>
    </row>
    <row r="183" spans="1:11">
      <c r="A183" s="92" t="s">
        <v>1240</v>
      </c>
      <c r="B183" s="154" t="s">
        <v>4776</v>
      </c>
      <c r="C183" s="103" t="s">
        <v>3499</v>
      </c>
      <c r="D183" s="3" t="s">
        <v>906</v>
      </c>
      <c r="E183" s="18">
        <v>70</v>
      </c>
      <c r="F183" s="3">
        <v>61.42</v>
      </c>
      <c r="G183" s="109"/>
      <c r="H183" s="139">
        <v>14947753</v>
      </c>
      <c r="I183" s="139" t="s">
        <v>1354</v>
      </c>
      <c r="J183" s="202" t="e">
        <f>VLOOKUP(B183,'Working sheet'!J:K,2,0)</f>
        <v>#N/A</v>
      </c>
      <c r="K183" s="203" t="e">
        <f t="shared" si="2"/>
        <v>#N/A</v>
      </c>
    </row>
    <row r="184" spans="1:11">
      <c r="A184" s="92" t="s">
        <v>1240</v>
      </c>
      <c r="B184" s="104" t="s">
        <v>4795</v>
      </c>
      <c r="C184" s="3" t="s">
        <v>3499</v>
      </c>
      <c r="D184" s="3" t="s">
        <v>906</v>
      </c>
      <c r="E184" s="199">
        <v>72</v>
      </c>
      <c r="F184" s="200">
        <v>62.79</v>
      </c>
      <c r="G184" s="189">
        <v>45689</v>
      </c>
      <c r="H184" s="104">
        <v>15008461</v>
      </c>
      <c r="I184" t="s">
        <v>1354</v>
      </c>
      <c r="J184" s="202" t="e">
        <f>VLOOKUP(B184,'Working sheet'!J:K,2,0)</f>
        <v>#N/A</v>
      </c>
      <c r="K184" s="203" t="e">
        <f t="shared" si="2"/>
        <v>#N/A</v>
      </c>
    </row>
    <row r="185" spans="1:11">
      <c r="A185" s="92" t="s">
        <v>1240</v>
      </c>
      <c r="B185" s="104" t="s">
        <v>4878</v>
      </c>
      <c r="C185" s="3" t="s">
        <v>3499</v>
      </c>
      <c r="D185" s="3" t="s">
        <v>906</v>
      </c>
      <c r="E185" s="199">
        <v>72</v>
      </c>
      <c r="F185" s="200">
        <v>62.79</v>
      </c>
      <c r="G185" s="189">
        <v>45689</v>
      </c>
      <c r="H185" s="104">
        <v>15008461</v>
      </c>
      <c r="I185" t="s">
        <v>1354</v>
      </c>
      <c r="J185" s="202" t="e">
        <f>VLOOKUP(B185,'Working sheet'!J:K,2,0)</f>
        <v>#N/A</v>
      </c>
      <c r="K185" s="203" t="e">
        <f t="shared" si="2"/>
        <v>#N/A</v>
      </c>
    </row>
    <row r="186" spans="1:11">
      <c r="A186" s="101" t="s">
        <v>1360</v>
      </c>
      <c r="B186" s="111" t="s">
        <v>3465</v>
      </c>
      <c r="C186" s="103" t="s">
        <v>1361</v>
      </c>
      <c r="D186" s="3" t="s">
        <v>906</v>
      </c>
      <c r="E186" s="18">
        <v>60</v>
      </c>
      <c r="F186" s="3">
        <v>52.07</v>
      </c>
      <c r="G186" s="109" t="s">
        <v>3391</v>
      </c>
      <c r="H186" s="113">
        <v>14583898</v>
      </c>
      <c r="I186" t="s">
        <v>1365</v>
      </c>
      <c r="J186" s="202" t="e">
        <f>VLOOKUP(B186,'Working sheet'!J:K,2,0)</f>
        <v>#N/A</v>
      </c>
      <c r="K186" s="203" t="e">
        <f t="shared" si="2"/>
        <v>#N/A</v>
      </c>
    </row>
    <row r="187" spans="1:11">
      <c r="A187" s="101" t="s">
        <v>1360</v>
      </c>
      <c r="B187" s="111" t="s">
        <v>3533</v>
      </c>
      <c r="C187" s="103" t="s">
        <v>1361</v>
      </c>
      <c r="D187" s="3" t="s">
        <v>906</v>
      </c>
      <c r="E187" s="18">
        <v>60</v>
      </c>
      <c r="F187" s="3">
        <v>52.07</v>
      </c>
      <c r="G187" s="109" t="s">
        <v>3523</v>
      </c>
      <c r="H187" s="113">
        <v>14638033</v>
      </c>
      <c r="I187" t="s">
        <v>1365</v>
      </c>
      <c r="J187" s="202" t="e">
        <f>VLOOKUP(B187,'Working sheet'!J:K,2,0)</f>
        <v>#N/A</v>
      </c>
      <c r="K187" s="203" t="e">
        <f t="shared" si="2"/>
        <v>#N/A</v>
      </c>
    </row>
    <row r="188" spans="1:11">
      <c r="A188" s="101" t="s">
        <v>1360</v>
      </c>
      <c r="B188" s="111" t="s">
        <v>3534</v>
      </c>
      <c r="C188" s="103" t="s">
        <v>1361</v>
      </c>
      <c r="D188" s="3" t="s">
        <v>906</v>
      </c>
      <c r="E188" s="18">
        <v>60</v>
      </c>
      <c r="F188" s="3">
        <v>52.07</v>
      </c>
      <c r="G188" s="109" t="s">
        <v>3520</v>
      </c>
      <c r="H188" s="113">
        <v>14599354</v>
      </c>
      <c r="I188" t="s">
        <v>1365</v>
      </c>
      <c r="J188" s="202" t="e">
        <f>VLOOKUP(B188,'Working sheet'!J:K,2,0)</f>
        <v>#N/A</v>
      </c>
      <c r="K188" s="203" t="e">
        <f t="shared" si="2"/>
        <v>#N/A</v>
      </c>
    </row>
    <row r="189" spans="1:11">
      <c r="A189" s="93" t="s">
        <v>1293</v>
      </c>
      <c r="B189" s="104" t="s">
        <v>1518</v>
      </c>
      <c r="C189" s="3" t="s">
        <v>1296</v>
      </c>
      <c r="D189" s="3" t="s">
        <v>1294</v>
      </c>
      <c r="E189" s="18">
        <v>50</v>
      </c>
      <c r="F189" s="3">
        <v>42.73</v>
      </c>
      <c r="G189" s="109" t="s">
        <v>1295</v>
      </c>
      <c r="H189" s="104">
        <v>14016019</v>
      </c>
      <c r="I189" t="s">
        <v>3466</v>
      </c>
      <c r="J189" s="202" t="e">
        <f>VLOOKUP(B189,'Working sheet'!J:K,2,0)</f>
        <v>#N/A</v>
      </c>
      <c r="K189" s="203" t="e">
        <f t="shared" si="2"/>
        <v>#N/A</v>
      </c>
    </row>
    <row r="190" spans="1:11">
      <c r="A190" s="93" t="s">
        <v>1246</v>
      </c>
      <c r="B190" s="104" t="s">
        <v>1519</v>
      </c>
      <c r="C190" s="3" t="s">
        <v>1251</v>
      </c>
      <c r="D190" s="3" t="s">
        <v>3467</v>
      </c>
      <c r="E190" s="18">
        <v>60</v>
      </c>
      <c r="F190" s="3">
        <v>52.07</v>
      </c>
      <c r="G190" s="109" t="s">
        <v>1297</v>
      </c>
      <c r="H190" s="104">
        <v>13698832</v>
      </c>
      <c r="I190" t="s">
        <v>3468</v>
      </c>
      <c r="J190" s="202" t="e">
        <f>VLOOKUP(B190,'Working sheet'!J:K,2,0)</f>
        <v>#N/A</v>
      </c>
      <c r="K190" s="203" t="e">
        <f t="shared" si="2"/>
        <v>#N/A</v>
      </c>
    </row>
    <row r="191" spans="1:11">
      <c r="A191" s="93" t="s">
        <v>1246</v>
      </c>
      <c r="B191" s="104" t="s">
        <v>1520</v>
      </c>
      <c r="C191" s="3" t="s">
        <v>1251</v>
      </c>
      <c r="D191" s="3" t="s">
        <v>3467</v>
      </c>
      <c r="E191" s="18">
        <v>60</v>
      </c>
      <c r="F191" s="3">
        <v>52.07</v>
      </c>
      <c r="G191" s="109" t="s">
        <v>1297</v>
      </c>
      <c r="H191" s="104">
        <v>13829005</v>
      </c>
      <c r="I191" t="s">
        <v>3469</v>
      </c>
      <c r="J191" s="202" t="e">
        <f>VLOOKUP(B191,'Working sheet'!J:K,2,0)</f>
        <v>#N/A</v>
      </c>
      <c r="K191" s="203" t="e">
        <f t="shared" si="2"/>
        <v>#N/A</v>
      </c>
    </row>
    <row r="192" spans="1:11">
      <c r="A192" s="93" t="s">
        <v>1246</v>
      </c>
      <c r="B192" s="104" t="s">
        <v>1521</v>
      </c>
      <c r="C192" s="3" t="s">
        <v>1251</v>
      </c>
      <c r="D192" s="3" t="s">
        <v>3467</v>
      </c>
      <c r="E192" s="18">
        <v>60</v>
      </c>
      <c r="F192" s="3">
        <v>52.07</v>
      </c>
      <c r="G192" s="109" t="s">
        <v>1297</v>
      </c>
      <c r="H192" s="104">
        <v>13931845</v>
      </c>
      <c r="I192" t="s">
        <v>3469</v>
      </c>
      <c r="J192" s="202" t="e">
        <f>VLOOKUP(B192,'Working sheet'!J:K,2,0)</f>
        <v>#N/A</v>
      </c>
      <c r="K192" s="203" t="e">
        <f t="shared" si="2"/>
        <v>#N/A</v>
      </c>
    </row>
    <row r="193" spans="1:11">
      <c r="A193" s="93" t="s">
        <v>1246</v>
      </c>
      <c r="B193" s="104" t="s">
        <v>1522</v>
      </c>
      <c r="C193" s="3" t="s">
        <v>1251</v>
      </c>
      <c r="D193" s="3" t="s">
        <v>3467</v>
      </c>
      <c r="E193" s="18">
        <v>60</v>
      </c>
      <c r="F193" s="3">
        <v>52.07</v>
      </c>
      <c r="G193" s="119" t="s">
        <v>1306</v>
      </c>
      <c r="H193" s="104">
        <v>14121271</v>
      </c>
      <c r="I193" t="s">
        <v>3470</v>
      </c>
      <c r="J193" s="202" t="e">
        <f>VLOOKUP(B193,'Working sheet'!J:K,2,0)</f>
        <v>#N/A</v>
      </c>
      <c r="K193" s="203" t="e">
        <f t="shared" si="2"/>
        <v>#N/A</v>
      </c>
    </row>
    <row r="194" spans="1:11">
      <c r="A194" s="93" t="s">
        <v>1246</v>
      </c>
      <c r="B194" s="104" t="s">
        <v>1523</v>
      </c>
      <c r="C194" s="3" t="s">
        <v>1251</v>
      </c>
      <c r="D194" s="3" t="s">
        <v>3467</v>
      </c>
      <c r="E194" s="18">
        <v>60</v>
      </c>
      <c r="F194" s="3">
        <v>52.07</v>
      </c>
      <c r="G194" s="119" t="s">
        <v>1320</v>
      </c>
      <c r="H194" s="104">
        <v>14226472</v>
      </c>
      <c r="I194" t="s">
        <v>3470</v>
      </c>
      <c r="J194" s="202" t="e">
        <f>VLOOKUP(B194,'Working sheet'!J:K,2,0)</f>
        <v>#N/A</v>
      </c>
      <c r="K194" s="203" t="e">
        <f t="shared" si="2"/>
        <v>#N/A</v>
      </c>
    </row>
    <row r="195" spans="1:11">
      <c r="A195" s="93" t="s">
        <v>1246</v>
      </c>
      <c r="B195" s="104" t="s">
        <v>1524</v>
      </c>
      <c r="C195" s="3" t="s">
        <v>1251</v>
      </c>
      <c r="D195" s="3" t="s">
        <v>3467</v>
      </c>
      <c r="E195" s="18">
        <v>60</v>
      </c>
      <c r="F195" s="3">
        <v>52.07</v>
      </c>
      <c r="G195" s="116" t="s">
        <v>1324</v>
      </c>
      <c r="H195" s="104">
        <v>14335015</v>
      </c>
      <c r="I195" t="s">
        <v>3471</v>
      </c>
      <c r="J195" s="202" t="e">
        <f>VLOOKUP(B195,'Working sheet'!J:K,2,0)</f>
        <v>#N/A</v>
      </c>
      <c r="K195" s="203" t="e">
        <f t="shared" ref="K195:K248" si="3">MID(J195,5,5)</f>
        <v>#N/A</v>
      </c>
    </row>
    <row r="196" spans="1:11">
      <c r="A196" s="93" t="s">
        <v>1246</v>
      </c>
      <c r="B196" s="104" t="s">
        <v>1403</v>
      </c>
      <c r="C196" s="3" t="s">
        <v>1251</v>
      </c>
      <c r="D196" s="3" t="s">
        <v>3467</v>
      </c>
      <c r="E196" s="18">
        <v>60</v>
      </c>
      <c r="F196" s="3">
        <v>52.07</v>
      </c>
      <c r="G196" s="116" t="s">
        <v>1330</v>
      </c>
      <c r="H196" s="104">
        <v>14415022</v>
      </c>
      <c r="I196" t="s">
        <v>3471</v>
      </c>
      <c r="J196" s="202" t="e">
        <f>VLOOKUP(B196,'Working sheet'!J:K,2,0)</f>
        <v>#N/A</v>
      </c>
      <c r="K196" s="203" t="e">
        <f t="shared" si="3"/>
        <v>#N/A</v>
      </c>
    </row>
    <row r="197" spans="1:11">
      <c r="A197" s="93" t="s">
        <v>3472</v>
      </c>
      <c r="B197" s="104" t="s">
        <v>1373</v>
      </c>
      <c r="C197" s="3" t="s">
        <v>1251</v>
      </c>
      <c r="D197" s="3" t="s">
        <v>3467</v>
      </c>
      <c r="E197" s="18">
        <v>60</v>
      </c>
      <c r="F197" s="3">
        <v>52.07</v>
      </c>
      <c r="G197" s="109" t="s">
        <v>1334</v>
      </c>
      <c r="H197" s="104">
        <v>14466202</v>
      </c>
      <c r="I197" t="s">
        <v>1349</v>
      </c>
      <c r="J197" s="202" t="e">
        <f>VLOOKUP(B197,'Working sheet'!J:K,2,0)</f>
        <v>#N/A</v>
      </c>
      <c r="K197" s="203" t="e">
        <f t="shared" si="3"/>
        <v>#N/A</v>
      </c>
    </row>
    <row r="198" spans="1:11">
      <c r="A198" s="93" t="s">
        <v>3472</v>
      </c>
      <c r="B198" s="111" t="s">
        <v>3377</v>
      </c>
      <c r="C198" s="3" t="s">
        <v>1251</v>
      </c>
      <c r="D198" s="3" t="s">
        <v>3467</v>
      </c>
      <c r="E198" s="18">
        <v>60</v>
      </c>
      <c r="F198" s="3">
        <v>52.07</v>
      </c>
      <c r="G198" t="s">
        <v>3391</v>
      </c>
      <c r="H198" s="113">
        <v>14583202</v>
      </c>
      <c r="I198" t="s">
        <v>1349</v>
      </c>
      <c r="J198" s="202" t="e">
        <f>VLOOKUP(B198,'Working sheet'!J:K,2,0)</f>
        <v>#N/A</v>
      </c>
      <c r="K198" s="203" t="e">
        <f t="shared" si="3"/>
        <v>#N/A</v>
      </c>
    </row>
    <row r="199" spans="1:11">
      <c r="A199" s="93" t="s">
        <v>3472</v>
      </c>
      <c r="B199" s="111" t="s">
        <v>3535</v>
      </c>
      <c r="C199" s="3" t="s">
        <v>1251</v>
      </c>
      <c r="D199" s="3" t="s">
        <v>3467</v>
      </c>
      <c r="E199" s="18">
        <v>60</v>
      </c>
      <c r="F199" s="3">
        <v>52.07</v>
      </c>
      <c r="G199" t="s">
        <v>3523</v>
      </c>
      <c r="H199" s="113">
        <v>14638021</v>
      </c>
      <c r="I199" t="s">
        <v>1349</v>
      </c>
      <c r="J199" s="202" t="e">
        <f>VLOOKUP(B199,'Working sheet'!J:K,2,0)</f>
        <v>#N/A</v>
      </c>
      <c r="K199" s="203" t="e">
        <f t="shared" si="3"/>
        <v>#N/A</v>
      </c>
    </row>
    <row r="200" spans="1:11">
      <c r="A200" s="93" t="s">
        <v>3472</v>
      </c>
      <c r="B200" s="111" t="s">
        <v>3536</v>
      </c>
      <c r="C200" s="3" t="s">
        <v>1251</v>
      </c>
      <c r="D200" s="3" t="s">
        <v>3467</v>
      </c>
      <c r="E200" s="18">
        <v>72</v>
      </c>
      <c r="F200" s="3">
        <v>62.79</v>
      </c>
      <c r="G200" t="s">
        <v>3520</v>
      </c>
      <c r="H200" s="113">
        <v>14599324</v>
      </c>
      <c r="I200" t="s">
        <v>1349</v>
      </c>
      <c r="J200" s="202" t="e">
        <f>VLOOKUP(B200,'Working sheet'!J:K,2,0)</f>
        <v>#N/A</v>
      </c>
      <c r="K200" s="203" t="e">
        <f t="shared" si="3"/>
        <v>#N/A</v>
      </c>
    </row>
    <row r="201" spans="1:11">
      <c r="A201" s="93" t="s">
        <v>3472</v>
      </c>
      <c r="B201" s="111" t="s">
        <v>4767</v>
      </c>
      <c r="C201" s="3" t="s">
        <v>1251</v>
      </c>
      <c r="D201" s="3" t="s">
        <v>3467</v>
      </c>
      <c r="E201" s="18">
        <v>72</v>
      </c>
      <c r="F201" s="3">
        <v>62.79</v>
      </c>
      <c r="H201" s="113">
        <v>14897515</v>
      </c>
      <c r="I201" t="s">
        <v>1349</v>
      </c>
      <c r="J201" s="202" t="e">
        <f>VLOOKUP(B201,'Working sheet'!J:K,2,0)</f>
        <v>#N/A</v>
      </c>
      <c r="K201" s="203" t="e">
        <f t="shared" si="3"/>
        <v>#N/A</v>
      </c>
    </row>
    <row r="202" spans="1:11">
      <c r="A202" s="93" t="s">
        <v>3472</v>
      </c>
      <c r="B202" s="111" t="s">
        <v>4785</v>
      </c>
      <c r="C202" s="3" t="s">
        <v>1251</v>
      </c>
      <c r="D202" s="3" t="s">
        <v>3467</v>
      </c>
      <c r="E202" s="18">
        <v>72</v>
      </c>
      <c r="F202" s="3">
        <v>62.79</v>
      </c>
      <c r="G202" s="191" t="s">
        <v>4861</v>
      </c>
      <c r="H202" s="113">
        <v>14947759</v>
      </c>
      <c r="I202" t="s">
        <v>1349</v>
      </c>
      <c r="J202" s="202" t="str">
        <f>VLOOKUP(B202,'Working sheet'!J:K,2,0)</f>
        <v>SKU CA FLYL  83R  CPB 20 10000 PP  N TH1</v>
      </c>
      <c r="K202" s="203" t="str">
        <f t="shared" si="3"/>
        <v>CA FL</v>
      </c>
    </row>
    <row r="203" spans="1:11">
      <c r="A203" s="93" t="s">
        <v>1247</v>
      </c>
      <c r="B203" s="104" t="s">
        <v>1525</v>
      </c>
      <c r="C203" s="3" t="s">
        <v>1252</v>
      </c>
      <c r="D203" s="3" t="s">
        <v>3467</v>
      </c>
      <c r="E203" s="18">
        <v>60</v>
      </c>
      <c r="F203" s="3">
        <v>52.07</v>
      </c>
      <c r="G203" s="109" t="s">
        <v>1297</v>
      </c>
      <c r="H203" s="104">
        <v>13698958</v>
      </c>
      <c r="I203" t="s">
        <v>3473</v>
      </c>
      <c r="J203" s="202" t="e">
        <f>VLOOKUP(B203,'Working sheet'!J:K,2,0)</f>
        <v>#N/A</v>
      </c>
      <c r="K203" s="203" t="e">
        <f t="shared" si="3"/>
        <v>#N/A</v>
      </c>
    </row>
    <row r="204" spans="1:11">
      <c r="A204" s="93" t="s">
        <v>1247</v>
      </c>
      <c r="B204" s="104" t="s">
        <v>1526</v>
      </c>
      <c r="C204" s="3" t="s">
        <v>1252</v>
      </c>
      <c r="D204" s="3" t="s">
        <v>3467</v>
      </c>
      <c r="E204" s="18">
        <v>60</v>
      </c>
      <c r="F204" s="3">
        <v>52.07</v>
      </c>
      <c r="G204" s="109" t="s">
        <v>1297</v>
      </c>
      <c r="H204" s="104">
        <v>13829008</v>
      </c>
      <c r="I204" t="s">
        <v>3473</v>
      </c>
      <c r="J204" s="202" t="e">
        <f>VLOOKUP(B204,'Working sheet'!J:K,2,0)</f>
        <v>#N/A</v>
      </c>
      <c r="K204" s="203" t="e">
        <f t="shared" si="3"/>
        <v>#N/A</v>
      </c>
    </row>
    <row r="205" spans="1:11">
      <c r="A205" s="93" t="s">
        <v>1247</v>
      </c>
      <c r="B205" s="104" t="s">
        <v>1527</v>
      </c>
      <c r="C205" s="3" t="s">
        <v>1252</v>
      </c>
      <c r="D205" s="3" t="s">
        <v>3467</v>
      </c>
      <c r="E205" s="18">
        <v>60</v>
      </c>
      <c r="F205" s="3">
        <v>52.07</v>
      </c>
      <c r="G205" s="109" t="s">
        <v>1297</v>
      </c>
      <c r="H205" s="104">
        <v>13991938</v>
      </c>
      <c r="I205" t="s">
        <v>3473</v>
      </c>
      <c r="J205" s="202" t="e">
        <f>VLOOKUP(B205,'Working sheet'!J:K,2,0)</f>
        <v>#N/A</v>
      </c>
      <c r="K205" s="203" t="e">
        <f t="shared" si="3"/>
        <v>#N/A</v>
      </c>
    </row>
    <row r="206" spans="1:11">
      <c r="A206" s="93" t="s">
        <v>1247</v>
      </c>
      <c r="B206" s="104" t="s">
        <v>1528</v>
      </c>
      <c r="C206" s="3" t="s">
        <v>1252</v>
      </c>
      <c r="D206" s="3" t="s">
        <v>3467</v>
      </c>
      <c r="E206" s="18">
        <v>60</v>
      </c>
      <c r="F206" s="3">
        <v>52.07</v>
      </c>
      <c r="G206" s="119" t="s">
        <v>1306</v>
      </c>
      <c r="H206" s="104">
        <v>14121274</v>
      </c>
      <c r="I206" t="s">
        <v>3473</v>
      </c>
      <c r="J206" s="202" t="e">
        <f>VLOOKUP(B206,'Working sheet'!J:K,2,0)</f>
        <v>#N/A</v>
      </c>
      <c r="K206" s="203" t="e">
        <f t="shared" si="3"/>
        <v>#N/A</v>
      </c>
    </row>
    <row r="207" spans="1:11">
      <c r="A207" s="93" t="s">
        <v>1247</v>
      </c>
      <c r="B207" s="104" t="s">
        <v>1529</v>
      </c>
      <c r="C207" s="3" t="s">
        <v>1252</v>
      </c>
      <c r="D207" s="3" t="s">
        <v>3467</v>
      </c>
      <c r="E207" s="18">
        <v>60</v>
      </c>
      <c r="F207" s="3">
        <v>52.07</v>
      </c>
      <c r="G207" s="119" t="s">
        <v>1320</v>
      </c>
      <c r="H207" s="104">
        <v>14201494</v>
      </c>
      <c r="I207" t="s">
        <v>3474</v>
      </c>
      <c r="J207" s="202" t="e">
        <f>VLOOKUP(B207,'Working sheet'!J:K,2,0)</f>
        <v>#N/A</v>
      </c>
      <c r="K207" s="203" t="e">
        <f t="shared" si="3"/>
        <v>#N/A</v>
      </c>
    </row>
    <row r="208" spans="1:11">
      <c r="A208" s="93" t="s">
        <v>1247</v>
      </c>
      <c r="B208" s="104" t="s">
        <v>1530</v>
      </c>
      <c r="C208" s="3" t="s">
        <v>1252</v>
      </c>
      <c r="D208" s="3" t="s">
        <v>3467</v>
      </c>
      <c r="E208" s="18">
        <v>60</v>
      </c>
      <c r="F208" s="3">
        <v>52.07</v>
      </c>
      <c r="G208" s="119" t="s">
        <v>1324</v>
      </c>
      <c r="H208" s="104">
        <v>14339854</v>
      </c>
      <c r="I208" t="s">
        <v>3475</v>
      </c>
      <c r="J208" s="202" t="e">
        <f>VLOOKUP(B208,'Working sheet'!J:K,2,0)</f>
        <v>#N/A</v>
      </c>
      <c r="K208" s="203" t="e">
        <f t="shared" si="3"/>
        <v>#N/A</v>
      </c>
    </row>
    <row r="209" spans="1:11">
      <c r="A209" s="93" t="s">
        <v>1247</v>
      </c>
      <c r="B209" s="104" t="s">
        <v>1409</v>
      </c>
      <c r="C209" s="3" t="s">
        <v>1252</v>
      </c>
      <c r="D209" s="3" t="s">
        <v>3467</v>
      </c>
      <c r="E209" s="18">
        <v>60</v>
      </c>
      <c r="F209" s="3">
        <v>52.07</v>
      </c>
      <c r="G209" s="119" t="s">
        <v>1326</v>
      </c>
      <c r="H209" s="104">
        <v>14374348</v>
      </c>
      <c r="I209" t="s">
        <v>3475</v>
      </c>
      <c r="J209" s="202" t="e">
        <f>VLOOKUP(B209,'Working sheet'!J:K,2,0)</f>
        <v>#N/A</v>
      </c>
      <c r="K209" s="203" t="e">
        <f t="shared" si="3"/>
        <v>#N/A</v>
      </c>
    </row>
    <row r="210" spans="1:11">
      <c r="A210" s="93" t="s">
        <v>1247</v>
      </c>
      <c r="B210" s="104" t="s">
        <v>1374</v>
      </c>
      <c r="C210" s="3" t="s">
        <v>1252</v>
      </c>
      <c r="D210" s="3" t="s">
        <v>3467</v>
      </c>
      <c r="E210" s="18">
        <v>60</v>
      </c>
      <c r="F210" s="3">
        <v>52.07</v>
      </c>
      <c r="G210" s="109" t="s">
        <v>1334</v>
      </c>
      <c r="H210" s="104">
        <v>14466199</v>
      </c>
      <c r="I210" t="s">
        <v>1348</v>
      </c>
      <c r="J210" s="202" t="e">
        <f>VLOOKUP(B210,'Working sheet'!J:K,2,0)</f>
        <v>#N/A</v>
      </c>
      <c r="K210" s="203" t="e">
        <f t="shared" si="3"/>
        <v>#N/A</v>
      </c>
    </row>
    <row r="211" spans="1:11">
      <c r="A211" s="93" t="s">
        <v>1247</v>
      </c>
      <c r="B211" s="111" t="s">
        <v>3476</v>
      </c>
      <c r="C211" s="103" t="s">
        <v>1252</v>
      </c>
      <c r="D211" s="3" t="s">
        <v>3467</v>
      </c>
      <c r="E211" s="18">
        <v>60</v>
      </c>
      <c r="F211" s="3">
        <v>52.07</v>
      </c>
      <c r="G211" s="109" t="s">
        <v>3391</v>
      </c>
      <c r="H211" s="113">
        <v>14583199</v>
      </c>
      <c r="I211" t="s">
        <v>1348</v>
      </c>
      <c r="J211" s="202" t="e">
        <f>VLOOKUP(B211,'Working sheet'!J:K,2,0)</f>
        <v>#N/A</v>
      </c>
      <c r="K211" s="203" t="e">
        <f t="shared" si="3"/>
        <v>#N/A</v>
      </c>
    </row>
    <row r="212" spans="1:11">
      <c r="A212" s="93" t="s">
        <v>1247</v>
      </c>
      <c r="B212" s="111" t="s">
        <v>3537</v>
      </c>
      <c r="C212" s="103" t="s">
        <v>1252</v>
      </c>
      <c r="D212" s="3" t="s">
        <v>3467</v>
      </c>
      <c r="E212" s="18">
        <v>60</v>
      </c>
      <c r="F212" s="3">
        <v>52.07</v>
      </c>
      <c r="G212" s="109" t="s">
        <v>3523</v>
      </c>
      <c r="H212" s="113">
        <v>14638018</v>
      </c>
      <c r="I212" t="s">
        <v>1348</v>
      </c>
      <c r="J212" s="202" t="e">
        <f>VLOOKUP(B212,'Working sheet'!J:K,2,0)</f>
        <v>#N/A</v>
      </c>
      <c r="K212" s="203" t="e">
        <f t="shared" si="3"/>
        <v>#N/A</v>
      </c>
    </row>
    <row r="213" spans="1:11">
      <c r="A213" s="93" t="s">
        <v>1247</v>
      </c>
      <c r="B213" s="111" t="s">
        <v>3538</v>
      </c>
      <c r="C213" s="103" t="s">
        <v>1252</v>
      </c>
      <c r="D213" s="3" t="s">
        <v>3467</v>
      </c>
      <c r="E213" s="18">
        <v>72</v>
      </c>
      <c r="F213" s="3">
        <v>62.79</v>
      </c>
      <c r="G213" s="109" t="s">
        <v>3520</v>
      </c>
      <c r="H213" s="113">
        <v>14599321</v>
      </c>
      <c r="I213" t="s">
        <v>1348</v>
      </c>
      <c r="J213" s="202" t="e">
        <f>VLOOKUP(B213,'Working sheet'!J:K,2,0)</f>
        <v>#N/A</v>
      </c>
      <c r="K213" s="203" t="e">
        <f t="shared" si="3"/>
        <v>#N/A</v>
      </c>
    </row>
    <row r="214" spans="1:11">
      <c r="A214" s="93" t="s">
        <v>1247</v>
      </c>
      <c r="B214" s="111" t="s">
        <v>4772</v>
      </c>
      <c r="C214" s="103" t="s">
        <v>1252</v>
      </c>
      <c r="D214" s="3" t="s">
        <v>3467</v>
      </c>
      <c r="E214" s="18">
        <v>72</v>
      </c>
      <c r="F214" s="3">
        <v>62.79</v>
      </c>
      <c r="G214" s="109"/>
      <c r="H214" s="113" t="s">
        <v>4772</v>
      </c>
      <c r="I214" t="s">
        <v>1348</v>
      </c>
      <c r="J214" s="202" t="e">
        <f>VLOOKUP(B214,'Working sheet'!J:K,2,0)</f>
        <v>#N/A</v>
      </c>
      <c r="K214" s="203" t="e">
        <f t="shared" si="3"/>
        <v>#N/A</v>
      </c>
    </row>
    <row r="215" spans="1:11">
      <c r="A215" s="93" t="s">
        <v>1247</v>
      </c>
      <c r="B215" s="111" t="s">
        <v>4782</v>
      </c>
      <c r="C215" s="103" t="s">
        <v>1252</v>
      </c>
      <c r="D215" s="3" t="s">
        <v>3467</v>
      </c>
      <c r="E215" s="18">
        <v>72</v>
      </c>
      <c r="F215" s="3">
        <v>62.79</v>
      </c>
      <c r="G215" s="190" t="s">
        <v>4861</v>
      </c>
      <c r="H215" s="113">
        <v>14947762</v>
      </c>
      <c r="I215" t="s">
        <v>1348</v>
      </c>
      <c r="J215" s="202" t="str">
        <f>VLOOKUP(B215,'Working sheet'!J:K,2,0)</f>
        <v>SKU CA LTBL  83R  CPB 20 10000 PP  N TH1</v>
      </c>
      <c r="K215" s="203" t="str">
        <f t="shared" si="3"/>
        <v>CA LT</v>
      </c>
    </row>
    <row r="216" spans="1:11">
      <c r="A216" s="93" t="s">
        <v>1302</v>
      </c>
      <c r="B216" s="104" t="s">
        <v>1531</v>
      </c>
      <c r="C216" s="3" t="s">
        <v>1303</v>
      </c>
      <c r="D216" s="3" t="s">
        <v>3467</v>
      </c>
      <c r="E216" s="18">
        <v>60</v>
      </c>
      <c r="F216" s="3">
        <v>52.07</v>
      </c>
      <c r="G216" s="109" t="s">
        <v>1304</v>
      </c>
      <c r="H216" s="104">
        <v>14094190</v>
      </c>
      <c r="I216" t="s">
        <v>3477</v>
      </c>
      <c r="J216" s="202" t="e">
        <f>VLOOKUP(B216,'Working sheet'!J:K,2,0)</f>
        <v>#N/A</v>
      </c>
      <c r="K216" s="203" t="e">
        <f t="shared" si="3"/>
        <v>#N/A</v>
      </c>
    </row>
    <row r="217" spans="1:11">
      <c r="A217" s="93" t="s">
        <v>1302</v>
      </c>
      <c r="B217" s="104" t="s">
        <v>1532</v>
      </c>
      <c r="C217" s="3" t="s">
        <v>1303</v>
      </c>
      <c r="D217" s="3" t="s">
        <v>3467</v>
      </c>
      <c r="E217" s="18">
        <v>60</v>
      </c>
      <c r="F217" s="3">
        <v>52.07</v>
      </c>
      <c r="G217" s="109" t="s">
        <v>1313</v>
      </c>
      <c r="H217" s="104">
        <v>14121313</v>
      </c>
      <c r="I217" t="s">
        <v>3477</v>
      </c>
      <c r="J217" s="202" t="e">
        <f>VLOOKUP(B217,'Working sheet'!J:K,2,0)</f>
        <v>#N/A</v>
      </c>
      <c r="K217" s="203" t="e">
        <f t="shared" si="3"/>
        <v>#N/A</v>
      </c>
    </row>
    <row r="218" spans="1:11">
      <c r="A218" s="93" t="s">
        <v>1302</v>
      </c>
      <c r="B218" s="104" t="s">
        <v>1533</v>
      </c>
      <c r="C218" s="3" t="s">
        <v>1303</v>
      </c>
      <c r="D218" s="3" t="s">
        <v>3467</v>
      </c>
      <c r="E218" s="18">
        <v>60</v>
      </c>
      <c r="F218" s="3">
        <v>52.07</v>
      </c>
      <c r="G218" s="118" t="s">
        <v>1324</v>
      </c>
      <c r="H218" s="104">
        <v>14334973</v>
      </c>
      <c r="I218" t="s">
        <v>3478</v>
      </c>
      <c r="J218" s="202" t="e">
        <f>VLOOKUP(B218,'Working sheet'!J:K,2,0)</f>
        <v>#N/A</v>
      </c>
      <c r="K218" s="203" t="e">
        <f t="shared" si="3"/>
        <v>#N/A</v>
      </c>
    </row>
    <row r="219" spans="1:11">
      <c r="A219" s="93" t="s">
        <v>1302</v>
      </c>
      <c r="B219" s="104" t="s">
        <v>1404</v>
      </c>
      <c r="C219" s="3" t="s">
        <v>1303</v>
      </c>
      <c r="D219" s="3" t="s">
        <v>3467</v>
      </c>
      <c r="E219" s="18">
        <v>60</v>
      </c>
      <c r="F219" s="3">
        <v>52.07</v>
      </c>
      <c r="G219" s="118" t="s">
        <v>1330</v>
      </c>
      <c r="H219" s="104">
        <v>14409943</v>
      </c>
      <c r="I219" t="s">
        <v>3479</v>
      </c>
      <c r="J219" s="202" t="e">
        <f>VLOOKUP(B219,'Working sheet'!J:K,2,0)</f>
        <v>#N/A</v>
      </c>
      <c r="K219" s="203" t="e">
        <f t="shared" si="3"/>
        <v>#N/A</v>
      </c>
    </row>
    <row r="220" spans="1:11">
      <c r="A220" s="93" t="s">
        <v>3480</v>
      </c>
      <c r="B220" s="104" t="s">
        <v>1375</v>
      </c>
      <c r="C220" s="3" t="s">
        <v>1303</v>
      </c>
      <c r="D220" s="3" t="s">
        <v>3467</v>
      </c>
      <c r="E220" s="18">
        <v>60</v>
      </c>
      <c r="F220" s="3">
        <v>52.07</v>
      </c>
      <c r="G220" s="109" t="s">
        <v>1334</v>
      </c>
      <c r="H220" s="104">
        <v>14466196</v>
      </c>
      <c r="I220" t="s">
        <v>1345</v>
      </c>
      <c r="J220" s="202" t="e">
        <f>VLOOKUP(B220,'Working sheet'!J:K,2,0)</f>
        <v>#N/A</v>
      </c>
      <c r="K220" s="203" t="e">
        <f t="shared" si="3"/>
        <v>#N/A</v>
      </c>
    </row>
    <row r="221" spans="1:11">
      <c r="A221" s="93" t="s">
        <v>3480</v>
      </c>
      <c r="B221" s="111" t="s">
        <v>3378</v>
      </c>
      <c r="C221" s="3" t="s">
        <v>1303</v>
      </c>
      <c r="D221" s="3" t="s">
        <v>3467</v>
      </c>
      <c r="E221" s="18">
        <v>60</v>
      </c>
      <c r="F221" s="3">
        <v>52.07</v>
      </c>
      <c r="G221" s="109" t="s">
        <v>3391</v>
      </c>
      <c r="H221" s="113">
        <v>14583196</v>
      </c>
      <c r="I221" t="s">
        <v>1345</v>
      </c>
      <c r="J221" s="202" t="e">
        <f>VLOOKUP(B221,'Working sheet'!J:K,2,0)</f>
        <v>#N/A</v>
      </c>
      <c r="K221" s="203" t="e">
        <f t="shared" si="3"/>
        <v>#N/A</v>
      </c>
    </row>
    <row r="222" spans="1:11">
      <c r="A222" s="93" t="s">
        <v>3480</v>
      </c>
      <c r="B222" s="111" t="s">
        <v>3539</v>
      </c>
      <c r="C222" s="3" t="s">
        <v>1303</v>
      </c>
      <c r="D222" s="3" t="s">
        <v>3467</v>
      </c>
      <c r="E222" s="18">
        <v>72</v>
      </c>
      <c r="F222" s="3">
        <v>62.79</v>
      </c>
      <c r="G222" s="109" t="s">
        <v>3520</v>
      </c>
      <c r="H222" s="113">
        <v>14599318</v>
      </c>
      <c r="I222" t="s">
        <v>1345</v>
      </c>
      <c r="J222" s="202" t="e">
        <f>VLOOKUP(B222,'Working sheet'!J:K,2,0)</f>
        <v>#N/A</v>
      </c>
      <c r="K222" s="203" t="e">
        <f t="shared" si="3"/>
        <v>#N/A</v>
      </c>
    </row>
    <row r="223" spans="1:11">
      <c r="A223" s="93" t="s">
        <v>3480</v>
      </c>
      <c r="B223" s="111" t="s">
        <v>4771</v>
      </c>
      <c r="C223" s="3" t="s">
        <v>1303</v>
      </c>
      <c r="D223" s="3" t="s">
        <v>3467</v>
      </c>
      <c r="E223" s="18">
        <v>72</v>
      </c>
      <c r="F223" s="3">
        <v>62.79</v>
      </c>
      <c r="G223" s="109"/>
      <c r="H223" s="113">
        <v>14897524</v>
      </c>
      <c r="I223" t="s">
        <v>1345</v>
      </c>
      <c r="J223" s="202" t="e">
        <f>VLOOKUP(B223,'Working sheet'!J:K,2,0)</f>
        <v>#N/A</v>
      </c>
      <c r="K223" s="203" t="e">
        <f t="shared" si="3"/>
        <v>#N/A</v>
      </c>
    </row>
    <row r="224" spans="1:11">
      <c r="A224" s="93" t="s">
        <v>3480</v>
      </c>
      <c r="B224" s="111" t="s">
        <v>4786</v>
      </c>
      <c r="C224" s="3" t="s">
        <v>1303</v>
      </c>
      <c r="D224" s="3" t="s">
        <v>3467</v>
      </c>
      <c r="E224" s="18">
        <v>72</v>
      </c>
      <c r="F224" s="3">
        <v>62.79</v>
      </c>
      <c r="G224" s="190" t="s">
        <v>4861</v>
      </c>
      <c r="H224" s="113">
        <v>14947765</v>
      </c>
      <c r="I224" t="s">
        <v>1345</v>
      </c>
      <c r="J224" s="202" t="str">
        <f>VLOOKUP(B224,'Working sheet'!J:K,2,0)</f>
        <v>SKU CA MGGR  83R  CPB 20 10000 PP  N TH1</v>
      </c>
      <c r="K224" s="203" t="str">
        <f t="shared" si="3"/>
        <v>CA MG</v>
      </c>
    </row>
    <row r="225" spans="1:11">
      <c r="A225" s="93" t="s">
        <v>1248</v>
      </c>
      <c r="B225" s="111" t="s">
        <v>4787</v>
      </c>
      <c r="C225" s="3" t="s">
        <v>1253</v>
      </c>
      <c r="D225" s="3" t="s">
        <v>3467</v>
      </c>
      <c r="E225" s="18">
        <v>138</v>
      </c>
      <c r="F225" s="3">
        <v>118.97</v>
      </c>
      <c r="G225" s="109"/>
      <c r="H225" s="113">
        <v>14947768</v>
      </c>
      <c r="I225" t="s">
        <v>1355</v>
      </c>
      <c r="J225" s="202" t="e">
        <f>VLOOKUP(B225,'Working sheet'!J:K,2,0)</f>
        <v>#N/A</v>
      </c>
      <c r="K225" s="203" t="e">
        <f t="shared" si="3"/>
        <v>#N/A</v>
      </c>
    </row>
    <row r="226" spans="1:11">
      <c r="A226" s="93" t="s">
        <v>1248</v>
      </c>
      <c r="B226" s="104" t="s">
        <v>1534</v>
      </c>
      <c r="C226" s="3" t="s">
        <v>1253</v>
      </c>
      <c r="D226" s="3" t="s">
        <v>3467</v>
      </c>
      <c r="E226" s="18">
        <v>138</v>
      </c>
      <c r="F226" s="3">
        <v>118.97</v>
      </c>
      <c r="G226" s="109" t="s">
        <v>1249</v>
      </c>
      <c r="H226" s="104">
        <v>13698988</v>
      </c>
      <c r="I226" t="s">
        <v>3481</v>
      </c>
      <c r="J226" s="202" t="e">
        <f>VLOOKUP(B226,'Working sheet'!J:K,2,0)</f>
        <v>#N/A</v>
      </c>
      <c r="K226" s="203" t="e">
        <f t="shared" si="3"/>
        <v>#N/A</v>
      </c>
    </row>
    <row r="227" spans="1:11">
      <c r="A227" s="93" t="s">
        <v>1248</v>
      </c>
      <c r="B227" s="104" t="s">
        <v>1535</v>
      </c>
      <c r="C227" s="3" t="s">
        <v>1253</v>
      </c>
      <c r="D227" s="3" t="s">
        <v>3467</v>
      </c>
      <c r="E227" s="18">
        <v>138</v>
      </c>
      <c r="F227" s="3">
        <v>118.97</v>
      </c>
      <c r="G227" s="109"/>
      <c r="H227" s="104">
        <v>13829011</v>
      </c>
      <c r="I227" t="s">
        <v>3481</v>
      </c>
      <c r="J227" s="202" t="e">
        <f>VLOOKUP(B227,'Working sheet'!J:K,2,0)</f>
        <v>#N/A</v>
      </c>
      <c r="K227" s="203" t="e">
        <f t="shared" si="3"/>
        <v>#N/A</v>
      </c>
    </row>
    <row r="228" spans="1:11">
      <c r="A228" s="93" t="s">
        <v>1248</v>
      </c>
      <c r="B228" s="104" t="s">
        <v>1536</v>
      </c>
      <c r="C228" s="3" t="s">
        <v>1253</v>
      </c>
      <c r="D228" s="3" t="s">
        <v>3467</v>
      </c>
      <c r="E228" s="18">
        <v>138</v>
      </c>
      <c r="F228" s="3">
        <v>118.97</v>
      </c>
      <c r="G228" s="109" t="s">
        <v>1305</v>
      </c>
      <c r="H228" s="104">
        <v>14060887</v>
      </c>
      <c r="I228" t="s">
        <v>3481</v>
      </c>
      <c r="J228" s="202" t="e">
        <f>VLOOKUP(B228,'Working sheet'!J:K,2,0)</f>
        <v>#N/A</v>
      </c>
      <c r="K228" s="203" t="e">
        <f t="shared" si="3"/>
        <v>#N/A</v>
      </c>
    </row>
    <row r="229" spans="1:11">
      <c r="A229" s="93" t="s">
        <v>1248</v>
      </c>
      <c r="B229" s="104" t="s">
        <v>1415</v>
      </c>
      <c r="C229" s="3" t="s">
        <v>1253</v>
      </c>
      <c r="D229" s="3" t="s">
        <v>3467</v>
      </c>
      <c r="E229" s="18">
        <v>138</v>
      </c>
      <c r="F229" s="3">
        <v>118.97</v>
      </c>
      <c r="G229" s="109" t="s">
        <v>1313</v>
      </c>
      <c r="H229" s="104">
        <v>14127457</v>
      </c>
      <c r="I229" t="s">
        <v>3482</v>
      </c>
      <c r="J229" s="202" t="e">
        <f>VLOOKUP(B229,'Working sheet'!J:K,2,0)</f>
        <v>#N/A</v>
      </c>
      <c r="K229" s="203" t="e">
        <f t="shared" si="3"/>
        <v>#N/A</v>
      </c>
    </row>
    <row r="230" spans="1:11">
      <c r="A230" s="93" t="s">
        <v>1248</v>
      </c>
      <c r="B230" s="104" t="s">
        <v>1397</v>
      </c>
      <c r="C230" s="3" t="s">
        <v>1253</v>
      </c>
      <c r="D230" s="3" t="s">
        <v>3467</v>
      </c>
      <c r="E230" s="18">
        <v>138</v>
      </c>
      <c r="F230" s="3">
        <v>118.97</v>
      </c>
      <c r="G230" s="109" t="s">
        <v>1324</v>
      </c>
      <c r="H230" s="104">
        <v>14334979</v>
      </c>
      <c r="I230" t="s">
        <v>3483</v>
      </c>
      <c r="J230" s="202" t="e">
        <f>VLOOKUP(B230,'Working sheet'!J:K,2,0)</f>
        <v>#N/A</v>
      </c>
      <c r="K230" s="203" t="e">
        <f t="shared" si="3"/>
        <v>#N/A</v>
      </c>
    </row>
    <row r="231" spans="1:11">
      <c r="A231" s="93" t="s">
        <v>1338</v>
      </c>
      <c r="B231" s="104" t="s">
        <v>1379</v>
      </c>
      <c r="C231" s="3" t="s">
        <v>1253</v>
      </c>
      <c r="D231" s="3" t="s">
        <v>3467</v>
      </c>
      <c r="E231" s="18">
        <v>138</v>
      </c>
      <c r="F231" s="3">
        <v>118.97</v>
      </c>
      <c r="G231" s="109" t="s">
        <v>1334</v>
      </c>
      <c r="H231" s="104">
        <v>14465632</v>
      </c>
      <c r="I231" t="s">
        <v>1355</v>
      </c>
      <c r="J231" s="202" t="e">
        <f>VLOOKUP(B231,'Working sheet'!J:K,2,0)</f>
        <v>#N/A</v>
      </c>
      <c r="K231" s="203" t="e">
        <f t="shared" si="3"/>
        <v>#N/A</v>
      </c>
    </row>
    <row r="232" spans="1:11">
      <c r="A232" s="93" t="s">
        <v>1338</v>
      </c>
      <c r="B232" s="111" t="s">
        <v>3484</v>
      </c>
      <c r="C232" s="103" t="s">
        <v>1253</v>
      </c>
      <c r="D232" s="3" t="s">
        <v>3467</v>
      </c>
      <c r="E232" s="18">
        <v>138</v>
      </c>
      <c r="F232" s="3">
        <v>118.97</v>
      </c>
      <c r="G232" s="109" t="s">
        <v>3391</v>
      </c>
      <c r="H232" s="113">
        <v>14583193</v>
      </c>
      <c r="I232" t="s">
        <v>1355</v>
      </c>
      <c r="J232" s="202" t="e">
        <f>VLOOKUP(B232,'Working sheet'!J:K,2,0)</f>
        <v>#N/A</v>
      </c>
      <c r="K232" s="203" t="e">
        <f t="shared" si="3"/>
        <v>#N/A</v>
      </c>
    </row>
    <row r="233" spans="1:11">
      <c r="A233" s="93" t="s">
        <v>1338</v>
      </c>
      <c r="B233" s="111" t="s">
        <v>3540</v>
      </c>
      <c r="C233" s="103" t="s">
        <v>1253</v>
      </c>
      <c r="D233" s="3" t="s">
        <v>3467</v>
      </c>
      <c r="E233" s="18">
        <v>150</v>
      </c>
      <c r="F233" s="3">
        <v>129.19</v>
      </c>
      <c r="G233" s="109" t="s">
        <v>3520</v>
      </c>
      <c r="H233" s="113">
        <v>14599315</v>
      </c>
      <c r="I233" t="s">
        <v>1355</v>
      </c>
      <c r="J233" s="202" t="e">
        <f>VLOOKUP(B233,'Working sheet'!J:K,2,0)</f>
        <v>#N/A</v>
      </c>
      <c r="K233" s="203" t="e">
        <f t="shared" si="3"/>
        <v>#N/A</v>
      </c>
    </row>
    <row r="234" spans="1:11">
      <c r="A234" s="93" t="s">
        <v>1338</v>
      </c>
      <c r="B234" s="111" t="s">
        <v>4744</v>
      </c>
      <c r="C234" s="103" t="s">
        <v>1253</v>
      </c>
      <c r="D234" s="3" t="s">
        <v>3467</v>
      </c>
      <c r="E234" s="18">
        <v>150</v>
      </c>
      <c r="F234" s="3">
        <v>129.19</v>
      </c>
      <c r="G234" s="110">
        <v>44557</v>
      </c>
      <c r="H234" s="113">
        <v>14897527</v>
      </c>
      <c r="I234" t="s">
        <v>1355</v>
      </c>
      <c r="J234" s="202" t="e">
        <f>VLOOKUP(B234,'Working sheet'!J:K,2,0)</f>
        <v>#N/A</v>
      </c>
      <c r="K234" s="203" t="e">
        <f t="shared" si="3"/>
        <v>#N/A</v>
      </c>
    </row>
    <row r="235" spans="1:11">
      <c r="A235" s="95" t="s">
        <v>1339</v>
      </c>
      <c r="B235" s="104" t="s">
        <v>1407</v>
      </c>
      <c r="C235" s="3" t="s">
        <v>1342</v>
      </c>
      <c r="D235" s="3" t="s">
        <v>3467</v>
      </c>
      <c r="E235" s="18">
        <v>60</v>
      </c>
      <c r="F235" s="3">
        <v>52.07</v>
      </c>
      <c r="G235" s="109" t="s">
        <v>1334</v>
      </c>
      <c r="H235" s="104">
        <v>14486209</v>
      </c>
      <c r="I235" t="s">
        <v>1364</v>
      </c>
      <c r="J235" s="202" t="e">
        <f>VLOOKUP(B235,'Working sheet'!J:K,2,0)</f>
        <v>#N/A</v>
      </c>
      <c r="K235" s="203" t="e">
        <f t="shared" si="3"/>
        <v>#N/A</v>
      </c>
    </row>
    <row r="236" spans="1:11">
      <c r="A236" s="95" t="s">
        <v>1339</v>
      </c>
      <c r="B236" s="111" t="s">
        <v>3485</v>
      </c>
      <c r="C236" s="103" t="s">
        <v>1342</v>
      </c>
      <c r="D236" s="3" t="s">
        <v>3467</v>
      </c>
      <c r="E236" s="18">
        <v>60</v>
      </c>
      <c r="F236" s="3">
        <v>52.07</v>
      </c>
      <c r="G236" s="109" t="s">
        <v>3391</v>
      </c>
      <c r="H236" s="113">
        <v>14583895</v>
      </c>
      <c r="I236" t="s">
        <v>1364</v>
      </c>
      <c r="J236" s="202" t="e">
        <f>VLOOKUP(B236,'Working sheet'!J:K,2,0)</f>
        <v>#N/A</v>
      </c>
      <c r="K236" s="203" t="e">
        <f t="shared" si="3"/>
        <v>#N/A</v>
      </c>
    </row>
    <row r="237" spans="1:11">
      <c r="A237" s="95" t="s">
        <v>1339</v>
      </c>
      <c r="B237" s="111" t="s">
        <v>3522</v>
      </c>
      <c r="C237" s="103" t="s">
        <v>1342</v>
      </c>
      <c r="D237" s="3" t="s">
        <v>3467</v>
      </c>
      <c r="E237" s="18">
        <v>60</v>
      </c>
      <c r="F237" s="3">
        <v>52.07</v>
      </c>
      <c r="G237" s="109" t="s">
        <v>3523</v>
      </c>
      <c r="H237" s="113">
        <v>14638030</v>
      </c>
      <c r="I237" t="s">
        <v>1364</v>
      </c>
      <c r="J237" s="202" t="e">
        <f>VLOOKUP(B237,'Working sheet'!J:K,2,0)</f>
        <v>#N/A</v>
      </c>
      <c r="K237" s="203" t="e">
        <f t="shared" si="3"/>
        <v>#N/A</v>
      </c>
    </row>
    <row r="238" spans="1:11">
      <c r="A238" s="95" t="s">
        <v>1339</v>
      </c>
      <c r="B238" s="111" t="s">
        <v>3524</v>
      </c>
      <c r="C238" s="103" t="s">
        <v>1342</v>
      </c>
      <c r="D238" s="3" t="s">
        <v>3467</v>
      </c>
      <c r="E238" s="18">
        <v>70</v>
      </c>
      <c r="F238" s="3">
        <v>61.42</v>
      </c>
      <c r="G238" s="109" t="s">
        <v>3520</v>
      </c>
      <c r="H238" s="113">
        <v>14599351</v>
      </c>
      <c r="I238" t="s">
        <v>1364</v>
      </c>
      <c r="J238" s="202" t="e">
        <f>VLOOKUP(B238,'Working sheet'!J:K,2,0)</f>
        <v>#N/A</v>
      </c>
      <c r="K238" s="203" t="e">
        <f t="shared" si="3"/>
        <v>#N/A</v>
      </c>
    </row>
    <row r="239" spans="1:11">
      <c r="A239" s="95" t="s">
        <v>1340</v>
      </c>
      <c r="B239" s="104" t="s">
        <v>1406</v>
      </c>
      <c r="C239" s="3" t="s">
        <v>1343</v>
      </c>
      <c r="D239" s="3" t="s">
        <v>3467</v>
      </c>
      <c r="E239" s="18">
        <v>60</v>
      </c>
      <c r="F239" s="3">
        <v>52.07</v>
      </c>
      <c r="G239" s="109" t="s">
        <v>1334</v>
      </c>
      <c r="H239" s="104">
        <v>14486203</v>
      </c>
      <c r="I239" t="s">
        <v>1363</v>
      </c>
      <c r="J239" s="202" t="e">
        <f>VLOOKUP(B239,'Working sheet'!J:K,2,0)</f>
        <v>#N/A</v>
      </c>
      <c r="K239" s="203" t="e">
        <f t="shared" si="3"/>
        <v>#N/A</v>
      </c>
    </row>
    <row r="240" spans="1:11">
      <c r="A240" s="95" t="s">
        <v>1340</v>
      </c>
      <c r="B240" s="111" t="s">
        <v>3486</v>
      </c>
      <c r="C240" s="103" t="s">
        <v>1343</v>
      </c>
      <c r="D240" s="3" t="s">
        <v>3467</v>
      </c>
      <c r="E240" s="18">
        <v>60</v>
      </c>
      <c r="F240" s="3">
        <v>52.07</v>
      </c>
      <c r="G240" s="109" t="s">
        <v>3391</v>
      </c>
      <c r="H240" s="113">
        <v>14583892</v>
      </c>
      <c r="I240" t="s">
        <v>1363</v>
      </c>
      <c r="J240" s="202" t="e">
        <f>VLOOKUP(B240,'Working sheet'!J:K,2,0)</f>
        <v>#N/A</v>
      </c>
      <c r="K240" s="203" t="e">
        <f t="shared" si="3"/>
        <v>#N/A</v>
      </c>
    </row>
    <row r="241" spans="1:11">
      <c r="A241" s="95" t="s">
        <v>1340</v>
      </c>
      <c r="B241" s="111" t="s">
        <v>3525</v>
      </c>
      <c r="C241" s="103" t="s">
        <v>1343</v>
      </c>
      <c r="D241" s="3" t="s">
        <v>3467</v>
      </c>
      <c r="E241" s="18">
        <v>60</v>
      </c>
      <c r="F241" s="3">
        <v>52.07</v>
      </c>
      <c r="G241" s="109" t="s">
        <v>3523</v>
      </c>
      <c r="H241" s="113">
        <v>14638027</v>
      </c>
      <c r="I241" t="s">
        <v>1363</v>
      </c>
      <c r="J241" s="202" t="e">
        <f>VLOOKUP(B241,'Working sheet'!J:K,2,0)</f>
        <v>#N/A</v>
      </c>
      <c r="K241" s="203" t="e">
        <f t="shared" si="3"/>
        <v>#N/A</v>
      </c>
    </row>
    <row r="242" spans="1:11">
      <c r="A242" s="95" t="s">
        <v>1341</v>
      </c>
      <c r="B242" s="104" t="s">
        <v>1405</v>
      </c>
      <c r="C242" s="3" t="s">
        <v>1344</v>
      </c>
      <c r="D242" s="3" t="s">
        <v>3467</v>
      </c>
      <c r="E242" s="18">
        <v>60</v>
      </c>
      <c r="F242" s="3">
        <v>52.07</v>
      </c>
      <c r="G242" s="109" t="s">
        <v>1334</v>
      </c>
      <c r="H242" s="104">
        <v>14486200</v>
      </c>
      <c r="I242" t="s">
        <v>1362</v>
      </c>
      <c r="J242" s="202" t="e">
        <f>VLOOKUP(B242,'Working sheet'!J:K,2,0)</f>
        <v>#N/A</v>
      </c>
      <c r="K242" s="203" t="e">
        <f t="shared" si="3"/>
        <v>#N/A</v>
      </c>
    </row>
    <row r="243" spans="1:11">
      <c r="A243" s="95" t="s">
        <v>1341</v>
      </c>
      <c r="B243" s="111" t="s">
        <v>3487</v>
      </c>
      <c r="C243" s="103" t="s">
        <v>1344</v>
      </c>
      <c r="D243" s="3" t="s">
        <v>3467</v>
      </c>
      <c r="E243" s="18">
        <v>60</v>
      </c>
      <c r="F243" s="3">
        <v>52.07</v>
      </c>
      <c r="G243" s="109" t="s">
        <v>3391</v>
      </c>
      <c r="H243" s="113">
        <v>14583889</v>
      </c>
      <c r="I243" t="s">
        <v>1362</v>
      </c>
      <c r="J243" s="202" t="e">
        <f>VLOOKUP(B243,'Working sheet'!J:K,2,0)</f>
        <v>#N/A</v>
      </c>
      <c r="K243" s="203" t="e">
        <f t="shared" si="3"/>
        <v>#N/A</v>
      </c>
    </row>
    <row r="244" spans="1:11">
      <c r="A244" s="95" t="s">
        <v>1341</v>
      </c>
      <c r="B244" s="111" t="s">
        <v>3517</v>
      </c>
      <c r="C244" s="103" t="s">
        <v>1344</v>
      </c>
      <c r="D244" s="3" t="s">
        <v>3467</v>
      </c>
      <c r="E244" s="18">
        <v>60</v>
      </c>
      <c r="F244" s="3">
        <v>52.07</v>
      </c>
      <c r="G244" s="109" t="s">
        <v>3523</v>
      </c>
      <c r="H244" s="113">
        <v>14638024</v>
      </c>
      <c r="I244" t="s">
        <v>1362</v>
      </c>
      <c r="J244" s="202" t="e">
        <f>VLOOKUP(B244,'Working sheet'!J:K,2,0)</f>
        <v>#N/A</v>
      </c>
      <c r="K244" s="203" t="e">
        <f t="shared" si="3"/>
        <v>#N/A</v>
      </c>
    </row>
    <row r="245" spans="1:11">
      <c r="A245" s="95" t="s">
        <v>1341</v>
      </c>
      <c r="B245" s="111" t="s">
        <v>3519</v>
      </c>
      <c r="C245" s="103" t="s">
        <v>1344</v>
      </c>
      <c r="D245" s="3" t="s">
        <v>3467</v>
      </c>
      <c r="E245" s="18">
        <v>70</v>
      </c>
      <c r="F245" s="3">
        <v>61.42</v>
      </c>
      <c r="G245" s="109" t="s">
        <v>3520</v>
      </c>
      <c r="H245" s="113">
        <v>14599345</v>
      </c>
      <c r="I245" t="s">
        <v>1362</v>
      </c>
      <c r="J245" s="202" t="e">
        <f>VLOOKUP(B245,'Working sheet'!J:K,2,0)</f>
        <v>#N/A</v>
      </c>
      <c r="K245" s="203" t="e">
        <f t="shared" si="3"/>
        <v>#N/A</v>
      </c>
    </row>
    <row r="246" spans="1:11">
      <c r="A246" s="165" t="s">
        <v>4799</v>
      </c>
      <c r="B246" s="111" t="s">
        <v>4800</v>
      </c>
      <c r="C246" s="103" t="s">
        <v>4802</v>
      </c>
      <c r="D246" s="3" t="s">
        <v>4803</v>
      </c>
      <c r="E246" s="18">
        <v>70</v>
      </c>
      <c r="F246" s="3">
        <v>61.42</v>
      </c>
      <c r="G246" s="109"/>
      <c r="H246" s="113">
        <v>15042292</v>
      </c>
      <c r="I246" t="s">
        <v>4804</v>
      </c>
      <c r="J246" s="202" t="e">
        <f>VLOOKUP(B246,'Working sheet'!J:K,2,0)</f>
        <v>#N/A</v>
      </c>
      <c r="K246" s="203" t="e">
        <f t="shared" si="3"/>
        <v>#N/A</v>
      </c>
    </row>
    <row r="247" spans="1:11">
      <c r="A247" s="165" t="s">
        <v>4799</v>
      </c>
      <c r="B247" s="111" t="s">
        <v>4801</v>
      </c>
      <c r="C247" s="103" t="s">
        <v>4802</v>
      </c>
      <c r="D247" s="3" t="s">
        <v>4803</v>
      </c>
      <c r="E247" s="18">
        <v>72</v>
      </c>
      <c r="F247" s="3">
        <v>62.79</v>
      </c>
      <c r="G247" s="190" t="s">
        <v>4862</v>
      </c>
      <c r="H247" s="113">
        <v>15039619</v>
      </c>
      <c r="I247" t="s">
        <v>4804</v>
      </c>
      <c r="J247" s="202" t="str">
        <f>VLOOKUP(B247,'Working sheet'!J:K,2,0)</f>
        <v>SKU CA FLYL  97R  CPB 20 10000 PP  N TH1</v>
      </c>
      <c r="K247" s="203" t="str">
        <f t="shared" si="3"/>
        <v>CA FL</v>
      </c>
    </row>
    <row r="248" spans="1:11">
      <c r="A248" s="95" t="s">
        <v>4805</v>
      </c>
      <c r="B248" s="111" t="s">
        <v>4806</v>
      </c>
      <c r="C248" s="103" t="s">
        <v>4807</v>
      </c>
      <c r="D248" s="3" t="s">
        <v>4803</v>
      </c>
      <c r="E248" s="18">
        <v>72</v>
      </c>
      <c r="F248" s="3">
        <v>62.79</v>
      </c>
      <c r="G248" s="190" t="s">
        <v>4863</v>
      </c>
      <c r="H248" s="113">
        <v>15106849</v>
      </c>
      <c r="I248" t="s">
        <v>4808</v>
      </c>
      <c r="J248" s="202" t="str">
        <f>VLOOKUP(B248,'Working sheet'!J:K,2,0)</f>
        <v>SKU CA MGGR  97R  CPB 20 10000 PP  P TH1</v>
      </c>
      <c r="K248" s="203" t="str">
        <f t="shared" si="3"/>
        <v>CA MG</v>
      </c>
    </row>
    <row r="249" spans="1:11">
      <c r="A249" s="89" t="s">
        <v>4823</v>
      </c>
      <c r="B249" s="111" t="s">
        <v>4824</v>
      </c>
      <c r="C249" s="103" t="s">
        <v>4825</v>
      </c>
      <c r="D249" s="3" t="s">
        <v>4803</v>
      </c>
      <c r="E249" s="18">
        <v>72</v>
      </c>
      <c r="F249" s="3">
        <v>62.79</v>
      </c>
      <c r="G249" s="190" t="s">
        <v>4864</v>
      </c>
      <c r="H249" s="113" t="s">
        <v>4824</v>
      </c>
      <c r="I249" t="s">
        <v>4826</v>
      </c>
      <c r="J249" s="77" t="s">
        <v>4818</v>
      </c>
      <c r="K249" s="204">
        <v>45383</v>
      </c>
    </row>
    <row r="250" spans="1:11">
      <c r="A250" s="89" t="s">
        <v>57</v>
      </c>
      <c r="B250" s="111" t="s">
        <v>4817</v>
      </c>
      <c r="C250" s="103" t="s">
        <v>1308</v>
      </c>
      <c r="D250" s="3" t="s">
        <v>906</v>
      </c>
      <c r="E250" s="18">
        <v>110</v>
      </c>
      <c r="F250" s="3">
        <v>95.47</v>
      </c>
      <c r="G250" s="191" t="s">
        <v>4860</v>
      </c>
      <c r="H250" s="111">
        <v>15178861</v>
      </c>
      <c r="I250" t="s">
        <v>1351</v>
      </c>
      <c r="J250" s="77" t="s">
        <v>4818</v>
      </c>
      <c r="K250" s="204">
        <v>45300</v>
      </c>
    </row>
    <row r="251" spans="1:11">
      <c r="A251" s="89" t="s">
        <v>57</v>
      </c>
      <c r="B251" s="111" t="s">
        <v>4874</v>
      </c>
      <c r="C251" s="103" t="s">
        <v>1308</v>
      </c>
      <c r="D251" s="3" t="s">
        <v>906</v>
      </c>
      <c r="E251" s="18">
        <v>120</v>
      </c>
      <c r="F251" s="3">
        <v>104.15</v>
      </c>
      <c r="G251" s="191" t="s">
        <v>4875</v>
      </c>
      <c r="H251" s="111" t="s">
        <v>4874</v>
      </c>
      <c r="I251" t="s">
        <v>4822</v>
      </c>
      <c r="J251" s="205" t="s">
        <v>4876</v>
      </c>
    </row>
    <row r="252" spans="1:11">
      <c r="A252" s="91" t="s">
        <v>1239</v>
      </c>
      <c r="B252" s="111" t="s">
        <v>4886</v>
      </c>
      <c r="C252" s="103" t="s">
        <v>3510</v>
      </c>
      <c r="D252" s="3" t="s">
        <v>906</v>
      </c>
      <c r="E252" s="18">
        <v>72</v>
      </c>
      <c r="F252" s="3">
        <v>62.79</v>
      </c>
      <c r="G252" s="191" t="s">
        <v>4887</v>
      </c>
      <c r="H252" s="111" t="s">
        <v>4886</v>
      </c>
      <c r="I252" t="s">
        <v>4829</v>
      </c>
    </row>
    <row r="253" spans="1:11">
      <c r="A253" s="90" t="s">
        <v>1238</v>
      </c>
      <c r="B253" t="s">
        <v>4898</v>
      </c>
      <c r="C253" s="103" t="s">
        <v>1310</v>
      </c>
      <c r="D253" s="3" t="s">
        <v>906</v>
      </c>
      <c r="E253" s="199">
        <v>72</v>
      </c>
      <c r="F253" s="200">
        <v>62.79</v>
      </c>
      <c r="G253" s="191" t="s">
        <v>4899</v>
      </c>
      <c r="H253" t="s">
        <v>4898</v>
      </c>
      <c r="I253" t="s">
        <v>4830</v>
      </c>
    </row>
    <row r="254" spans="1:11">
      <c r="A254" s="92" t="s">
        <v>1240</v>
      </c>
      <c r="B254" s="104" t="s">
        <v>4900</v>
      </c>
      <c r="C254" s="3" t="s">
        <v>3499</v>
      </c>
      <c r="D254" s="3" t="s">
        <v>906</v>
      </c>
      <c r="E254" s="199">
        <v>72</v>
      </c>
      <c r="F254" s="200">
        <v>62.79</v>
      </c>
      <c r="G254" s="191" t="s">
        <v>4901</v>
      </c>
      <c r="H254" t="s">
        <v>4900</v>
      </c>
      <c r="I254" t="s">
        <v>4831</v>
      </c>
    </row>
    <row r="255" spans="1:11">
      <c r="A255" s="92" t="s">
        <v>4903</v>
      </c>
      <c r="B255" t="s">
        <v>4902</v>
      </c>
      <c r="C255" s="112" t="s">
        <v>1200</v>
      </c>
      <c r="D255" s="51" t="s">
        <v>3382</v>
      </c>
      <c r="E255" s="18">
        <v>160</v>
      </c>
      <c r="F255" s="3">
        <v>138.53</v>
      </c>
      <c r="G255" s="191" t="s">
        <v>4904</v>
      </c>
      <c r="H255" t="s">
        <v>4902</v>
      </c>
      <c r="I255" t="s">
        <v>4821</v>
      </c>
    </row>
  </sheetData>
  <autoFilter ref="A1:I248" xr:uid="{27990253-DE3E-40AB-BE08-E66291AA9913}"/>
  <customSheetViews>
    <customSheetView guid="{59F7F58E-E303-4EFD-8799-C113523DAFE3}" state="hidden">
      <selection activeCell="B34" sqref="B34"/>
      <pageMargins left="0.7" right="0.7" top="0.75" bottom="0.75" header="0.3" footer="0.3"/>
    </customSheetView>
    <customSheetView guid="{7CE3C6FB-F6D3-4D75-8BFB-F2BC75A132B8}" state="hidden" topLeftCell="A7">
      <selection activeCell="L27" sqref="L27"/>
      <pageMargins left="0.7" right="0.7" top="0.75" bottom="0.75" header="0.3" footer="0.3"/>
    </customSheetView>
    <customSheetView guid="{ADD39B3A-46CF-4D0F-9A88-969AC41FD17D}" showAutoFilter="1" state="hidden">
      <selection activeCell="G1" sqref="G1:G1048576"/>
      <pageMargins left="0.7" right="0.7" top="0.75" bottom="0.75" header="0.3" footer="0.3"/>
      <pageSetup paperSize="9" orientation="portrait" verticalDpi="0" r:id="rId1"/>
      <autoFilter ref="A1:E22" xr:uid="{B721D2AA-E135-4829-ACFA-7C7A3C675AB0}"/>
    </customSheetView>
  </customSheetViews>
  <phoneticPr fontId="38" type="noConversion"/>
  <conditionalFormatting sqref="B22:B26">
    <cfRule type="containsErrors" dxfId="26" priority="3">
      <formula>ISERROR(B22)</formula>
    </cfRule>
  </conditionalFormatting>
  <conditionalFormatting sqref="B92">
    <cfRule type="containsErrors" dxfId="25" priority="9">
      <formula>ISERROR(B92)</formula>
    </cfRule>
  </conditionalFormatting>
  <conditionalFormatting sqref="B156:B159">
    <cfRule type="containsErrors" dxfId="24" priority="1">
      <formula>ISERROR(B156)</formula>
    </cfRule>
  </conditionalFormatting>
  <conditionalFormatting sqref="B182:B183">
    <cfRule type="containsErrors" dxfId="23" priority="6">
      <formula>ISERROR(B182)</formula>
    </cfRule>
  </conditionalFormatting>
  <conditionalFormatting sqref="H22:H26">
    <cfRule type="containsErrors" dxfId="22" priority="2">
      <formula>ISERROR(H22)</formula>
    </cfRule>
  </conditionalFormatting>
  <conditionalFormatting sqref="H182:I183">
    <cfRule type="containsErrors" dxfId="21" priority="5">
      <formula>ISERROR(H182)</formula>
    </cfRule>
  </conditionalFormatting>
  <conditionalFormatting sqref="I50">
    <cfRule type="containsErrors" dxfId="20" priority="4">
      <formula>ISERROR(I50)</formula>
    </cfRule>
  </conditionalFormatting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theme="9" tint="0.39997558519241921"/>
    <pageSetUpPr fitToPage="1"/>
  </sheetPr>
  <dimension ref="A1:E1943"/>
  <sheetViews>
    <sheetView workbookViewId="0">
      <pane ySplit="1" topLeftCell="A1929" activePane="bottomLeft" state="frozen"/>
      <selection pane="bottomLeft" activeCell="F1939" sqref="F1939"/>
    </sheetView>
  </sheetViews>
  <sheetFormatPr defaultRowHeight="14.5"/>
  <cols>
    <col min="1" max="1" width="15.7265625" style="11" customWidth="1"/>
    <col min="2" max="2" width="41.81640625" bestFit="1" customWidth="1"/>
    <col min="3" max="3" width="12" style="10" customWidth="1"/>
    <col min="4" max="4" width="3.26953125" customWidth="1"/>
    <col min="5" max="5" width="13" customWidth="1"/>
  </cols>
  <sheetData>
    <row r="1" spans="1:4" ht="20.25" customHeight="1">
      <c r="A1" s="14" t="s">
        <v>50</v>
      </c>
      <c r="B1" s="15" t="s">
        <v>899</v>
      </c>
      <c r="C1" s="16" t="s">
        <v>898</v>
      </c>
      <c r="D1" s="1"/>
    </row>
    <row r="2" spans="1:4">
      <c r="A2" s="27" t="s">
        <v>2129</v>
      </c>
      <c r="B2" s="4" t="s">
        <v>603</v>
      </c>
      <c r="C2" s="9" t="s">
        <v>900</v>
      </c>
    </row>
    <row r="3" spans="1:4">
      <c r="A3" s="27" t="s">
        <v>2115</v>
      </c>
      <c r="B3" s="4" t="s">
        <v>589</v>
      </c>
      <c r="C3" s="9" t="s">
        <v>900</v>
      </c>
    </row>
    <row r="4" spans="1:4">
      <c r="A4" s="27" t="s">
        <v>2103</v>
      </c>
      <c r="B4" s="4" t="s">
        <v>577</v>
      </c>
      <c r="C4" s="9" t="s">
        <v>900</v>
      </c>
    </row>
    <row r="5" spans="1:4">
      <c r="A5" s="27" t="s">
        <v>2104</v>
      </c>
      <c r="B5" s="4" t="s">
        <v>578</v>
      </c>
      <c r="C5" s="9" t="s">
        <v>900</v>
      </c>
    </row>
    <row r="6" spans="1:4">
      <c r="A6" s="27" t="s">
        <v>2111</v>
      </c>
      <c r="B6" s="4" t="s">
        <v>585</v>
      </c>
      <c r="C6" s="9" t="s">
        <v>900</v>
      </c>
    </row>
    <row r="7" spans="1:4">
      <c r="A7" s="27" t="s">
        <v>2094</v>
      </c>
      <c r="B7" s="4" t="s">
        <v>568</v>
      </c>
      <c r="C7" s="9" t="s">
        <v>900</v>
      </c>
    </row>
    <row r="8" spans="1:4">
      <c r="A8" s="27" t="s">
        <v>1876</v>
      </c>
      <c r="B8" s="4" t="s">
        <v>361</v>
      </c>
      <c r="C8" s="9" t="s">
        <v>900</v>
      </c>
    </row>
    <row r="9" spans="1:4">
      <c r="A9" s="27" t="s">
        <v>3036</v>
      </c>
      <c r="B9" s="4" t="s">
        <v>859</v>
      </c>
      <c r="C9" s="9" t="s">
        <v>900</v>
      </c>
    </row>
    <row r="10" spans="1:4">
      <c r="A10" s="27" t="s">
        <v>1161</v>
      </c>
      <c r="B10" s="4" t="s">
        <v>34</v>
      </c>
      <c r="C10" s="9" t="s">
        <v>900</v>
      </c>
    </row>
    <row r="11" spans="1:4">
      <c r="A11" s="27" t="s">
        <v>3051</v>
      </c>
      <c r="B11" s="4" t="s">
        <v>873</v>
      </c>
      <c r="C11" s="9" t="s">
        <v>900</v>
      </c>
    </row>
    <row r="12" spans="1:4">
      <c r="A12" s="27" t="s">
        <v>3057</v>
      </c>
      <c r="B12" s="4" t="s">
        <v>878</v>
      </c>
      <c r="C12" s="9" t="s">
        <v>900</v>
      </c>
    </row>
    <row r="13" spans="1:4">
      <c r="A13" s="55" t="s">
        <v>3492</v>
      </c>
      <c r="B13" s="102" t="s">
        <v>3493</v>
      </c>
      <c r="C13" s="9" t="s">
        <v>1359</v>
      </c>
    </row>
    <row r="14" spans="1:4">
      <c r="A14" s="27" t="s">
        <v>2963</v>
      </c>
      <c r="B14" s="4" t="s">
        <v>800</v>
      </c>
      <c r="C14" s="9" t="s">
        <v>900</v>
      </c>
    </row>
    <row r="15" spans="1:4">
      <c r="A15" s="73" t="s">
        <v>2590</v>
      </c>
      <c r="B15" s="74" t="s">
        <v>1318</v>
      </c>
      <c r="C15" s="75" t="s">
        <v>1290</v>
      </c>
    </row>
    <row r="16" spans="1:4">
      <c r="A16" s="27" t="s">
        <v>3019</v>
      </c>
      <c r="B16" s="4" t="s">
        <v>846</v>
      </c>
      <c r="C16" s="9" t="s">
        <v>900</v>
      </c>
    </row>
    <row r="17" spans="1:5" s="99" customFormat="1">
      <c r="A17" s="73" t="s">
        <v>1193</v>
      </c>
      <c r="B17" s="74" t="s">
        <v>29</v>
      </c>
      <c r="C17" s="75" t="s">
        <v>1290</v>
      </c>
      <c r="E17" s="100">
        <v>43735</v>
      </c>
    </row>
    <row r="18" spans="1:5">
      <c r="A18" s="27" t="s">
        <v>2992</v>
      </c>
      <c r="B18" s="4" t="s">
        <v>824</v>
      </c>
      <c r="C18" s="9" t="s">
        <v>900</v>
      </c>
    </row>
    <row r="19" spans="1:5">
      <c r="A19" s="96" t="s">
        <v>1552</v>
      </c>
      <c r="B19" s="97" t="s">
        <v>1358</v>
      </c>
      <c r="C19" s="98" t="s">
        <v>1359</v>
      </c>
    </row>
    <row r="20" spans="1:5">
      <c r="A20" s="55" t="s">
        <v>1552</v>
      </c>
      <c r="B20" s="102" t="s">
        <v>1358</v>
      </c>
      <c r="C20" s="9" t="s">
        <v>1359</v>
      </c>
    </row>
    <row r="21" spans="1:5">
      <c r="A21" s="51" t="s">
        <v>4796</v>
      </c>
      <c r="B21" s="102" t="s">
        <v>4798</v>
      </c>
      <c r="C21" s="9" t="s">
        <v>1359</v>
      </c>
    </row>
    <row r="22" spans="1:5">
      <c r="A22" s="164" t="s">
        <v>4797</v>
      </c>
      <c r="B22" s="102" t="s">
        <v>4798</v>
      </c>
      <c r="C22" s="9" t="s">
        <v>1359</v>
      </c>
    </row>
    <row r="23" spans="1:5">
      <c r="A23" s="27">
        <v>1080453</v>
      </c>
      <c r="B23" s="4" t="s">
        <v>886</v>
      </c>
      <c r="C23" s="9" t="s">
        <v>900</v>
      </c>
    </row>
    <row r="24" spans="1:5">
      <c r="A24" s="27" t="s">
        <v>3059</v>
      </c>
      <c r="B24" s="4" t="s">
        <v>880</v>
      </c>
      <c r="C24" s="9" t="s">
        <v>900</v>
      </c>
    </row>
    <row r="25" spans="1:5">
      <c r="A25" s="27" t="s">
        <v>3042</v>
      </c>
      <c r="B25" s="4" t="s">
        <v>864</v>
      </c>
      <c r="C25" s="9" t="s">
        <v>900</v>
      </c>
    </row>
    <row r="26" spans="1:5">
      <c r="A26" s="55" t="s">
        <v>3488</v>
      </c>
      <c r="B26" s="102" t="s">
        <v>3489</v>
      </c>
      <c r="C26" s="9" t="s">
        <v>1359</v>
      </c>
    </row>
    <row r="27" spans="1:5">
      <c r="A27" s="27" t="s">
        <v>3076</v>
      </c>
      <c r="B27" s="4" t="s">
        <v>888</v>
      </c>
      <c r="C27" s="9" t="s">
        <v>900</v>
      </c>
    </row>
    <row r="28" spans="1:5">
      <c r="A28" s="27" t="s">
        <v>3077</v>
      </c>
      <c r="B28" t="s">
        <v>888</v>
      </c>
      <c r="C28" s="9" t="s">
        <v>900</v>
      </c>
    </row>
    <row r="29" spans="1:5">
      <c r="A29" s="27" t="s">
        <v>3095</v>
      </c>
      <c r="B29" s="4" t="s">
        <v>888</v>
      </c>
      <c r="C29" s="9" t="s">
        <v>900</v>
      </c>
    </row>
    <row r="30" spans="1:5">
      <c r="A30" s="27" t="s">
        <v>3098</v>
      </c>
      <c r="B30" s="4" t="s">
        <v>888</v>
      </c>
      <c r="C30" s="9" t="s">
        <v>900</v>
      </c>
    </row>
    <row r="31" spans="1:5">
      <c r="A31" s="27" t="s">
        <v>3106</v>
      </c>
      <c r="B31" s="4" t="s">
        <v>888</v>
      </c>
      <c r="C31" s="9" t="s">
        <v>900</v>
      </c>
    </row>
    <row r="32" spans="1:5">
      <c r="A32" s="27" t="s">
        <v>3121</v>
      </c>
      <c r="B32" s="4" t="s">
        <v>888</v>
      </c>
      <c r="C32" s="9" t="s">
        <v>900</v>
      </c>
    </row>
    <row r="33" spans="1:3">
      <c r="A33" s="27" t="s">
        <v>3122</v>
      </c>
      <c r="B33" s="4" t="s">
        <v>888</v>
      </c>
      <c r="C33" s="9" t="s">
        <v>900</v>
      </c>
    </row>
    <row r="34" spans="1:3">
      <c r="A34" s="27" t="s">
        <v>3260</v>
      </c>
      <c r="B34" s="4" t="s">
        <v>888</v>
      </c>
      <c r="C34" s="9" t="s">
        <v>900</v>
      </c>
    </row>
    <row r="35" spans="1:3">
      <c r="A35" s="27" t="s">
        <v>3261</v>
      </c>
      <c r="B35" s="4" t="s">
        <v>888</v>
      </c>
      <c r="C35" s="9" t="s">
        <v>900</v>
      </c>
    </row>
    <row r="36" spans="1:3">
      <c r="A36" s="27" t="s">
        <v>3264</v>
      </c>
      <c r="B36" s="4" t="s">
        <v>888</v>
      </c>
      <c r="C36" s="9" t="s">
        <v>900</v>
      </c>
    </row>
    <row r="37" spans="1:3">
      <c r="A37" s="27" t="s">
        <v>3265</v>
      </c>
      <c r="B37" s="4" t="s">
        <v>888</v>
      </c>
      <c r="C37" s="9" t="s">
        <v>900</v>
      </c>
    </row>
    <row r="38" spans="1:3">
      <c r="A38" s="27" t="s">
        <v>3266</v>
      </c>
      <c r="B38" s="4" t="s">
        <v>888</v>
      </c>
      <c r="C38" s="9" t="s">
        <v>900</v>
      </c>
    </row>
    <row r="39" spans="1:3">
      <c r="A39" s="27" t="s">
        <v>3267</v>
      </c>
      <c r="B39" s="4" t="s">
        <v>888</v>
      </c>
      <c r="C39" s="9" t="s">
        <v>900</v>
      </c>
    </row>
    <row r="40" spans="1:3">
      <c r="A40" s="27" t="s">
        <v>3268</v>
      </c>
      <c r="B40" s="4" t="s">
        <v>888</v>
      </c>
      <c r="C40" s="9" t="s">
        <v>900</v>
      </c>
    </row>
    <row r="41" spans="1:3">
      <c r="A41" s="27" t="s">
        <v>3270</v>
      </c>
      <c r="B41" s="4" t="s">
        <v>888</v>
      </c>
      <c r="C41" s="9" t="s">
        <v>900</v>
      </c>
    </row>
    <row r="42" spans="1:3">
      <c r="A42" s="27" t="s">
        <v>3272</v>
      </c>
      <c r="B42" s="4" t="s">
        <v>888</v>
      </c>
      <c r="C42" s="9" t="s">
        <v>900</v>
      </c>
    </row>
    <row r="43" spans="1:3">
      <c r="A43" s="27" t="s">
        <v>3273</v>
      </c>
      <c r="B43" s="4" t="s">
        <v>888</v>
      </c>
      <c r="C43" s="9" t="s">
        <v>900</v>
      </c>
    </row>
    <row r="44" spans="1:3">
      <c r="A44" s="27" t="s">
        <v>3274</v>
      </c>
      <c r="B44" s="4" t="s">
        <v>888</v>
      </c>
      <c r="C44" s="9" t="s">
        <v>900</v>
      </c>
    </row>
    <row r="45" spans="1:3">
      <c r="A45" s="27" t="s">
        <v>3281</v>
      </c>
      <c r="B45" s="4" t="s">
        <v>888</v>
      </c>
      <c r="C45" s="9" t="s">
        <v>900</v>
      </c>
    </row>
    <row r="46" spans="1:3">
      <c r="A46" s="27" t="s">
        <v>3282</v>
      </c>
      <c r="B46" s="4" t="s">
        <v>888</v>
      </c>
      <c r="C46" s="9" t="s">
        <v>900</v>
      </c>
    </row>
    <row r="47" spans="1:3">
      <c r="A47" s="27" t="s">
        <v>3283</v>
      </c>
      <c r="B47" s="4" t="s">
        <v>888</v>
      </c>
      <c r="C47" s="9" t="s">
        <v>900</v>
      </c>
    </row>
    <row r="48" spans="1:3">
      <c r="A48" s="27" t="s">
        <v>3284</v>
      </c>
      <c r="B48" s="4" t="s">
        <v>888</v>
      </c>
      <c r="C48" s="9" t="s">
        <v>900</v>
      </c>
    </row>
    <row r="49" spans="1:3">
      <c r="A49" s="27" t="s">
        <v>3285</v>
      </c>
      <c r="B49" s="4" t="s">
        <v>888</v>
      </c>
      <c r="C49" s="9" t="s">
        <v>900</v>
      </c>
    </row>
    <row r="50" spans="1:3">
      <c r="A50" s="27" t="s">
        <v>3286</v>
      </c>
      <c r="B50" s="4" t="s">
        <v>888</v>
      </c>
      <c r="C50" s="9" t="s">
        <v>900</v>
      </c>
    </row>
    <row r="51" spans="1:3">
      <c r="A51" s="27" t="s">
        <v>3290</v>
      </c>
      <c r="B51" s="4" t="s">
        <v>888</v>
      </c>
      <c r="C51" s="9" t="s">
        <v>900</v>
      </c>
    </row>
    <row r="52" spans="1:3">
      <c r="A52" s="27" t="s">
        <v>3292</v>
      </c>
      <c r="B52" s="4" t="s">
        <v>888</v>
      </c>
      <c r="C52" s="9" t="s">
        <v>900</v>
      </c>
    </row>
    <row r="53" spans="1:3">
      <c r="A53" s="27" t="s">
        <v>3293</v>
      </c>
      <c r="B53" s="4" t="s">
        <v>888</v>
      </c>
      <c r="C53" s="9" t="s">
        <v>900</v>
      </c>
    </row>
    <row r="54" spans="1:3">
      <c r="A54" s="27" t="s">
        <v>3294</v>
      </c>
      <c r="B54" s="4" t="s">
        <v>888</v>
      </c>
      <c r="C54" s="9" t="s">
        <v>900</v>
      </c>
    </row>
    <row r="55" spans="1:3">
      <c r="A55" s="27" t="s">
        <v>3296</v>
      </c>
      <c r="B55" s="4" t="s">
        <v>888</v>
      </c>
      <c r="C55" s="9" t="s">
        <v>900</v>
      </c>
    </row>
    <row r="56" spans="1:3">
      <c r="A56" s="27" t="s">
        <v>3297</v>
      </c>
      <c r="B56" s="4" t="s">
        <v>888</v>
      </c>
      <c r="C56" s="9" t="s">
        <v>900</v>
      </c>
    </row>
    <row r="57" spans="1:3">
      <c r="A57" s="27" t="s">
        <v>3298</v>
      </c>
      <c r="B57" s="4" t="s">
        <v>888</v>
      </c>
      <c r="C57" s="9" t="s">
        <v>900</v>
      </c>
    </row>
    <row r="58" spans="1:3">
      <c r="A58" s="27" t="s">
        <v>3299</v>
      </c>
      <c r="B58" s="4" t="s">
        <v>888</v>
      </c>
      <c r="C58" s="9" t="s">
        <v>900</v>
      </c>
    </row>
    <row r="59" spans="1:3">
      <c r="A59" s="27" t="s">
        <v>3300</v>
      </c>
      <c r="B59" s="4" t="s">
        <v>888</v>
      </c>
      <c r="C59" s="9" t="s">
        <v>900</v>
      </c>
    </row>
    <row r="60" spans="1:3">
      <c r="A60" s="27" t="s">
        <v>3301</v>
      </c>
      <c r="B60" s="4" t="s">
        <v>888</v>
      </c>
      <c r="C60" s="9" t="s">
        <v>900</v>
      </c>
    </row>
    <row r="61" spans="1:3">
      <c r="A61" s="27" t="s">
        <v>3302</v>
      </c>
      <c r="B61" s="4" t="s">
        <v>888</v>
      </c>
      <c r="C61" s="9" t="s">
        <v>900</v>
      </c>
    </row>
    <row r="62" spans="1:3">
      <c r="A62" s="27" t="s">
        <v>3303</v>
      </c>
      <c r="B62" s="4" t="s">
        <v>888</v>
      </c>
      <c r="C62" s="9" t="s">
        <v>900</v>
      </c>
    </row>
    <row r="63" spans="1:3">
      <c r="A63" s="27" t="s">
        <v>2271</v>
      </c>
      <c r="B63" s="4" t="s">
        <v>37</v>
      </c>
      <c r="C63" s="9" t="s">
        <v>900</v>
      </c>
    </row>
    <row r="64" spans="1:3">
      <c r="A64" s="27" t="s">
        <v>2274</v>
      </c>
      <c r="B64" s="4" t="s">
        <v>37</v>
      </c>
      <c r="C64" s="9" t="s">
        <v>900</v>
      </c>
    </row>
    <row r="65" spans="1:3">
      <c r="A65" s="27" t="s">
        <v>2285</v>
      </c>
      <c r="B65" s="4" t="s">
        <v>37</v>
      </c>
      <c r="C65" s="9" t="s">
        <v>900</v>
      </c>
    </row>
    <row r="66" spans="1:3">
      <c r="A66" s="27" t="s">
        <v>2291</v>
      </c>
      <c r="B66" s="4" t="s">
        <v>37</v>
      </c>
      <c r="C66" s="9" t="s">
        <v>900</v>
      </c>
    </row>
    <row r="67" spans="1:3">
      <c r="A67" s="27" t="s">
        <v>2858</v>
      </c>
      <c r="B67" s="4" t="s">
        <v>37</v>
      </c>
      <c r="C67" s="9" t="s">
        <v>900</v>
      </c>
    </row>
    <row r="68" spans="1:3">
      <c r="A68" s="27" t="s">
        <v>2894</v>
      </c>
      <c r="B68" s="4" t="s">
        <v>37</v>
      </c>
      <c r="C68" s="9" t="s">
        <v>900</v>
      </c>
    </row>
    <row r="69" spans="1:3">
      <c r="A69" s="27" t="s">
        <v>1184</v>
      </c>
      <c r="B69" s="4" t="s">
        <v>37</v>
      </c>
      <c r="C69" s="9" t="s">
        <v>900</v>
      </c>
    </row>
    <row r="70" spans="1:3">
      <c r="A70" s="27" t="s">
        <v>2895</v>
      </c>
      <c r="B70" s="4" t="s">
        <v>37</v>
      </c>
      <c r="C70" s="9" t="s">
        <v>900</v>
      </c>
    </row>
    <row r="71" spans="1:3">
      <c r="A71" s="27" t="s">
        <v>2896</v>
      </c>
      <c r="B71" s="4" t="s">
        <v>37</v>
      </c>
      <c r="C71" s="9" t="s">
        <v>900</v>
      </c>
    </row>
    <row r="72" spans="1:3">
      <c r="A72" s="27" t="s">
        <v>2897</v>
      </c>
      <c r="B72" s="4" t="s">
        <v>37</v>
      </c>
      <c r="C72" s="9" t="s">
        <v>900</v>
      </c>
    </row>
    <row r="73" spans="1:3">
      <c r="A73" s="27" t="s">
        <v>2898</v>
      </c>
      <c r="B73" s="4" t="s">
        <v>37</v>
      </c>
      <c r="C73" s="9" t="s">
        <v>900</v>
      </c>
    </row>
    <row r="74" spans="1:3">
      <c r="A74" s="27" t="s">
        <v>2928</v>
      </c>
      <c r="B74" s="4" t="s">
        <v>37</v>
      </c>
      <c r="C74" s="9" t="s">
        <v>900</v>
      </c>
    </row>
    <row r="75" spans="1:3">
      <c r="A75" s="27" t="s">
        <v>3078</v>
      </c>
      <c r="B75" s="4" t="s">
        <v>37</v>
      </c>
      <c r="C75" s="9" t="s">
        <v>900</v>
      </c>
    </row>
    <row r="76" spans="1:3">
      <c r="A76" s="27" t="s">
        <v>3084</v>
      </c>
      <c r="B76" s="4" t="s">
        <v>37</v>
      </c>
      <c r="C76" s="9" t="s">
        <v>900</v>
      </c>
    </row>
    <row r="77" spans="1:3">
      <c r="A77" s="27" t="s">
        <v>3088</v>
      </c>
      <c r="B77" s="4" t="s">
        <v>37</v>
      </c>
      <c r="C77" s="9" t="s">
        <v>900</v>
      </c>
    </row>
    <row r="78" spans="1:3">
      <c r="A78" s="27" t="s">
        <v>3100</v>
      </c>
      <c r="B78" s="4" t="s">
        <v>37</v>
      </c>
      <c r="C78" s="9" t="s">
        <v>900</v>
      </c>
    </row>
    <row r="79" spans="1:3">
      <c r="A79" s="27" t="s">
        <v>3103</v>
      </c>
      <c r="B79" s="4" t="s">
        <v>37</v>
      </c>
      <c r="C79" s="9" t="s">
        <v>900</v>
      </c>
    </row>
    <row r="80" spans="1:3">
      <c r="A80" s="27" t="s">
        <v>3104</v>
      </c>
      <c r="B80" s="4" t="s">
        <v>37</v>
      </c>
      <c r="C80" s="9" t="s">
        <v>900</v>
      </c>
    </row>
    <row r="81" spans="1:3">
      <c r="A81" s="27" t="s">
        <v>3107</v>
      </c>
      <c r="B81" s="4" t="s">
        <v>37</v>
      </c>
      <c r="C81" s="9" t="s">
        <v>900</v>
      </c>
    </row>
    <row r="82" spans="1:3">
      <c r="A82" s="27" t="s">
        <v>3108</v>
      </c>
      <c r="B82" s="4" t="s">
        <v>37</v>
      </c>
      <c r="C82" s="9" t="s">
        <v>900</v>
      </c>
    </row>
    <row r="83" spans="1:3">
      <c r="A83" s="27" t="s">
        <v>3111</v>
      </c>
      <c r="B83" s="4" t="s">
        <v>37</v>
      </c>
      <c r="C83" s="9" t="s">
        <v>900</v>
      </c>
    </row>
    <row r="84" spans="1:3">
      <c r="A84" s="27" t="s">
        <v>3112</v>
      </c>
      <c r="B84" s="4" t="s">
        <v>37</v>
      </c>
      <c r="C84" s="9" t="s">
        <v>900</v>
      </c>
    </row>
    <row r="85" spans="1:3">
      <c r="A85" s="27" t="s">
        <v>3113</v>
      </c>
      <c r="B85" s="4" t="s">
        <v>37</v>
      </c>
      <c r="C85" s="9" t="s">
        <v>900</v>
      </c>
    </row>
    <row r="86" spans="1:3">
      <c r="A86" s="27" t="s">
        <v>3114</v>
      </c>
      <c r="B86" s="4" t="s">
        <v>37</v>
      </c>
      <c r="C86" s="9" t="s">
        <v>900</v>
      </c>
    </row>
    <row r="87" spans="1:3">
      <c r="A87" s="27" t="s">
        <v>3115</v>
      </c>
      <c r="B87" s="4" t="s">
        <v>37</v>
      </c>
      <c r="C87" s="9" t="s">
        <v>900</v>
      </c>
    </row>
    <row r="88" spans="1:3">
      <c r="A88" s="27" t="s">
        <v>3116</v>
      </c>
      <c r="B88" s="4" t="s">
        <v>37</v>
      </c>
      <c r="C88" s="9" t="s">
        <v>900</v>
      </c>
    </row>
    <row r="89" spans="1:3">
      <c r="A89" s="27" t="s">
        <v>3117</v>
      </c>
      <c r="B89" s="4" t="s">
        <v>37</v>
      </c>
      <c r="C89" s="9" t="s">
        <v>900</v>
      </c>
    </row>
    <row r="90" spans="1:3">
      <c r="A90" s="27" t="s">
        <v>3119</v>
      </c>
      <c r="B90" s="4" t="s">
        <v>37</v>
      </c>
      <c r="C90" s="9" t="s">
        <v>900</v>
      </c>
    </row>
    <row r="91" spans="1:3">
      <c r="A91" s="27" t="s">
        <v>3120</v>
      </c>
      <c r="B91" s="4" t="s">
        <v>37</v>
      </c>
      <c r="C91" s="9" t="s">
        <v>900</v>
      </c>
    </row>
    <row r="92" spans="1:3">
      <c r="A92" s="27" t="s">
        <v>3123</v>
      </c>
      <c r="B92" s="4" t="s">
        <v>37</v>
      </c>
      <c r="C92" s="9" t="s">
        <v>900</v>
      </c>
    </row>
    <row r="93" spans="1:3">
      <c r="A93" s="27" t="s">
        <v>3124</v>
      </c>
      <c r="B93" s="4" t="s">
        <v>37</v>
      </c>
      <c r="C93" s="9" t="s">
        <v>900</v>
      </c>
    </row>
    <row r="94" spans="1:3">
      <c r="A94" s="27" t="s">
        <v>3125</v>
      </c>
      <c r="B94" s="4" t="s">
        <v>37</v>
      </c>
      <c r="C94" s="9" t="s">
        <v>900</v>
      </c>
    </row>
    <row r="95" spans="1:3">
      <c r="A95" s="27" t="s">
        <v>3126</v>
      </c>
      <c r="B95" s="4" t="s">
        <v>37</v>
      </c>
      <c r="C95" s="9" t="s">
        <v>900</v>
      </c>
    </row>
    <row r="96" spans="1:3">
      <c r="A96" s="27" t="s">
        <v>3127</v>
      </c>
      <c r="B96" s="4" t="s">
        <v>37</v>
      </c>
      <c r="C96" s="9" t="s">
        <v>900</v>
      </c>
    </row>
    <row r="97" spans="1:3">
      <c r="A97" s="27" t="s">
        <v>3128</v>
      </c>
      <c r="B97" s="4" t="s">
        <v>37</v>
      </c>
      <c r="C97" s="9" t="s">
        <v>900</v>
      </c>
    </row>
    <row r="98" spans="1:3">
      <c r="A98" s="27" t="s">
        <v>3129</v>
      </c>
      <c r="B98" s="4" t="s">
        <v>37</v>
      </c>
      <c r="C98" s="9" t="s">
        <v>900</v>
      </c>
    </row>
    <row r="99" spans="1:3">
      <c r="A99" s="27" t="s">
        <v>3130</v>
      </c>
      <c r="B99" s="4" t="s">
        <v>37</v>
      </c>
      <c r="C99" s="9" t="s">
        <v>900</v>
      </c>
    </row>
    <row r="100" spans="1:3">
      <c r="A100" s="27" t="s">
        <v>3131</v>
      </c>
      <c r="B100" s="4" t="s">
        <v>37</v>
      </c>
      <c r="C100" s="9" t="s">
        <v>900</v>
      </c>
    </row>
    <row r="101" spans="1:3">
      <c r="A101" s="27" t="s">
        <v>3132</v>
      </c>
      <c r="B101" s="4" t="s">
        <v>37</v>
      </c>
      <c r="C101" s="9" t="s">
        <v>900</v>
      </c>
    </row>
    <row r="102" spans="1:3">
      <c r="A102" s="27" t="s">
        <v>3133</v>
      </c>
      <c r="B102" s="4" t="s">
        <v>37</v>
      </c>
      <c r="C102" s="9" t="s">
        <v>900</v>
      </c>
    </row>
    <row r="103" spans="1:3">
      <c r="A103" s="27" t="s">
        <v>3134</v>
      </c>
      <c r="B103" s="4" t="s">
        <v>37</v>
      </c>
      <c r="C103" s="9" t="s">
        <v>900</v>
      </c>
    </row>
    <row r="104" spans="1:3">
      <c r="A104" s="27" t="s">
        <v>3135</v>
      </c>
      <c r="B104" s="4" t="s">
        <v>37</v>
      </c>
      <c r="C104" s="9" t="s">
        <v>900</v>
      </c>
    </row>
    <row r="105" spans="1:3">
      <c r="A105" s="27" t="s">
        <v>3136</v>
      </c>
      <c r="B105" s="4" t="s">
        <v>37</v>
      </c>
      <c r="C105" s="9" t="s">
        <v>900</v>
      </c>
    </row>
    <row r="106" spans="1:3">
      <c r="A106" s="27" t="s">
        <v>3138</v>
      </c>
      <c r="B106" s="4" t="s">
        <v>37</v>
      </c>
      <c r="C106" s="9" t="s">
        <v>900</v>
      </c>
    </row>
    <row r="107" spans="1:3">
      <c r="A107" s="27" t="s">
        <v>3139</v>
      </c>
      <c r="B107" s="4" t="s">
        <v>37</v>
      </c>
      <c r="C107" s="9" t="s">
        <v>900</v>
      </c>
    </row>
    <row r="108" spans="1:3">
      <c r="A108" s="27" t="s">
        <v>3140</v>
      </c>
      <c r="B108" s="4" t="s">
        <v>37</v>
      </c>
      <c r="C108" s="9" t="s">
        <v>900</v>
      </c>
    </row>
    <row r="109" spans="1:3">
      <c r="A109" s="27" t="s">
        <v>3141</v>
      </c>
      <c r="B109" s="4" t="s">
        <v>37</v>
      </c>
      <c r="C109" s="9" t="s">
        <v>900</v>
      </c>
    </row>
    <row r="110" spans="1:3">
      <c r="A110" s="27" t="s">
        <v>3142</v>
      </c>
      <c r="B110" s="4" t="s">
        <v>37</v>
      </c>
      <c r="C110" s="9" t="s">
        <v>900</v>
      </c>
    </row>
    <row r="111" spans="1:3">
      <c r="A111" s="27" t="s">
        <v>3143</v>
      </c>
      <c r="B111" s="4" t="s">
        <v>37</v>
      </c>
      <c r="C111" s="9" t="s">
        <v>900</v>
      </c>
    </row>
    <row r="112" spans="1:3">
      <c r="A112" s="27" t="s">
        <v>3144</v>
      </c>
      <c r="B112" s="4" t="s">
        <v>37</v>
      </c>
      <c r="C112" s="9" t="s">
        <v>900</v>
      </c>
    </row>
    <row r="113" spans="1:3">
      <c r="A113" s="27" t="s">
        <v>3145</v>
      </c>
      <c r="B113" s="4" t="s">
        <v>37</v>
      </c>
      <c r="C113" s="9" t="s">
        <v>900</v>
      </c>
    </row>
    <row r="114" spans="1:3">
      <c r="A114" s="27" t="s">
        <v>3251</v>
      </c>
      <c r="B114" s="4" t="s">
        <v>37</v>
      </c>
      <c r="C114" s="9" t="s">
        <v>900</v>
      </c>
    </row>
    <row r="115" spans="1:3">
      <c r="A115" s="27" t="s">
        <v>3252</v>
      </c>
      <c r="B115" s="4" t="s">
        <v>37</v>
      </c>
      <c r="C115" s="9" t="s">
        <v>900</v>
      </c>
    </row>
    <row r="116" spans="1:3">
      <c r="A116" s="27" t="s">
        <v>3253</v>
      </c>
      <c r="B116" s="4" t="s">
        <v>37</v>
      </c>
      <c r="C116" s="9" t="s">
        <v>900</v>
      </c>
    </row>
    <row r="117" spans="1:3">
      <c r="A117" s="27" t="s">
        <v>3254</v>
      </c>
      <c r="B117" s="4" t="s">
        <v>37</v>
      </c>
      <c r="C117" s="9" t="s">
        <v>900</v>
      </c>
    </row>
    <row r="118" spans="1:3">
      <c r="A118" s="27" t="s">
        <v>3255</v>
      </c>
      <c r="B118" s="4" t="s">
        <v>37</v>
      </c>
      <c r="C118" s="9" t="s">
        <v>900</v>
      </c>
    </row>
    <row r="119" spans="1:3">
      <c r="A119" s="27" t="s">
        <v>3263</v>
      </c>
      <c r="B119" s="4" t="s">
        <v>37</v>
      </c>
      <c r="C119" s="9" t="s">
        <v>900</v>
      </c>
    </row>
    <row r="120" spans="1:3">
      <c r="A120" s="27" t="s">
        <v>3269</v>
      </c>
      <c r="B120" s="4" t="s">
        <v>37</v>
      </c>
      <c r="C120" s="9" t="s">
        <v>900</v>
      </c>
    </row>
    <row r="121" spans="1:3">
      <c r="A121" s="27" t="s">
        <v>3275</v>
      </c>
      <c r="B121" s="4" t="s">
        <v>37</v>
      </c>
      <c r="C121" s="9" t="s">
        <v>900</v>
      </c>
    </row>
    <row r="122" spans="1:3">
      <c r="A122" s="27" t="s">
        <v>3276</v>
      </c>
      <c r="B122" s="4" t="s">
        <v>37</v>
      </c>
      <c r="C122" s="9" t="s">
        <v>900</v>
      </c>
    </row>
    <row r="123" spans="1:3">
      <c r="A123" s="27" t="s">
        <v>3277</v>
      </c>
      <c r="B123" s="4" t="s">
        <v>37</v>
      </c>
      <c r="C123" s="9" t="s">
        <v>900</v>
      </c>
    </row>
    <row r="124" spans="1:3">
      <c r="A124" s="27" t="s">
        <v>3278</v>
      </c>
      <c r="B124" s="4" t="s">
        <v>37</v>
      </c>
      <c r="C124" s="9" t="s">
        <v>900</v>
      </c>
    </row>
    <row r="125" spans="1:3">
      <c r="A125" s="27" t="s">
        <v>3279</v>
      </c>
      <c r="B125" s="4" t="s">
        <v>37</v>
      </c>
      <c r="C125" s="9" t="s">
        <v>900</v>
      </c>
    </row>
    <row r="126" spans="1:3">
      <c r="A126" s="27" t="s">
        <v>3280</v>
      </c>
      <c r="B126" s="4" t="s">
        <v>37</v>
      </c>
      <c r="C126" s="9" t="s">
        <v>900</v>
      </c>
    </row>
    <row r="127" spans="1:3">
      <c r="A127" s="27" t="s">
        <v>3288</v>
      </c>
      <c r="B127" s="4" t="s">
        <v>37</v>
      </c>
      <c r="C127" s="9" t="s">
        <v>900</v>
      </c>
    </row>
    <row r="128" spans="1:3">
      <c r="A128" s="27" t="s">
        <v>3289</v>
      </c>
      <c r="B128" s="4" t="s">
        <v>37</v>
      </c>
      <c r="C128" s="9" t="s">
        <v>900</v>
      </c>
    </row>
    <row r="129" spans="1:3">
      <c r="A129" s="27" t="s">
        <v>3291</v>
      </c>
      <c r="B129" s="4" t="s">
        <v>37</v>
      </c>
      <c r="C129" s="9" t="s">
        <v>900</v>
      </c>
    </row>
    <row r="130" spans="1:3">
      <c r="A130" s="27" t="s">
        <v>3295</v>
      </c>
      <c r="B130" s="4" t="s">
        <v>37</v>
      </c>
      <c r="C130" s="9" t="s">
        <v>900</v>
      </c>
    </row>
    <row r="131" spans="1:3">
      <c r="A131" s="27" t="s">
        <v>3304</v>
      </c>
      <c r="B131" s="4" t="s">
        <v>37</v>
      </c>
      <c r="C131" s="9" t="s">
        <v>900</v>
      </c>
    </row>
    <row r="132" spans="1:3">
      <c r="A132" s="27" t="s">
        <v>3305</v>
      </c>
      <c r="B132" s="4" t="s">
        <v>37</v>
      </c>
      <c r="C132" s="9" t="s">
        <v>900</v>
      </c>
    </row>
    <row r="133" spans="1:3">
      <c r="A133" s="27" t="s">
        <v>3306</v>
      </c>
      <c r="B133" s="4" t="s">
        <v>37</v>
      </c>
      <c r="C133" s="9" t="s">
        <v>900</v>
      </c>
    </row>
    <row r="134" spans="1:3">
      <c r="A134" s="27" t="s">
        <v>3307</v>
      </c>
      <c r="B134" s="4" t="s">
        <v>37</v>
      </c>
      <c r="C134" s="9" t="s">
        <v>900</v>
      </c>
    </row>
    <row r="135" spans="1:3">
      <c r="A135" s="27" t="s">
        <v>3308</v>
      </c>
      <c r="B135" s="4" t="s">
        <v>37</v>
      </c>
      <c r="C135" s="9" t="s">
        <v>900</v>
      </c>
    </row>
    <row r="136" spans="1:3">
      <c r="A136" s="27" t="s">
        <v>3309</v>
      </c>
      <c r="B136" s="4" t="s">
        <v>37</v>
      </c>
      <c r="C136" s="9" t="s">
        <v>900</v>
      </c>
    </row>
    <row r="137" spans="1:3">
      <c r="A137" s="27" t="s">
        <v>3310</v>
      </c>
      <c r="B137" s="4" t="s">
        <v>37</v>
      </c>
      <c r="C137" s="9" t="s">
        <v>900</v>
      </c>
    </row>
    <row r="138" spans="1:3">
      <c r="A138" s="27" t="s">
        <v>3311</v>
      </c>
      <c r="B138" s="4" t="s">
        <v>37</v>
      </c>
      <c r="C138" s="9" t="s">
        <v>900</v>
      </c>
    </row>
    <row r="139" spans="1:3">
      <c r="A139" s="27" t="s">
        <v>3312</v>
      </c>
      <c r="B139" s="4" t="s">
        <v>37</v>
      </c>
      <c r="C139" s="9" t="s">
        <v>900</v>
      </c>
    </row>
    <row r="140" spans="1:3">
      <c r="A140" s="27" t="s">
        <v>3313</v>
      </c>
      <c r="B140" s="4" t="s">
        <v>37</v>
      </c>
      <c r="C140" s="9" t="s">
        <v>900</v>
      </c>
    </row>
    <row r="141" spans="1:3">
      <c r="A141" s="27" t="s">
        <v>3314</v>
      </c>
      <c r="B141" s="4" t="s">
        <v>37</v>
      </c>
      <c r="C141" s="9" t="s">
        <v>900</v>
      </c>
    </row>
    <row r="142" spans="1:3">
      <c r="A142" s="27" t="s">
        <v>3315</v>
      </c>
      <c r="B142" s="4" t="s">
        <v>37</v>
      </c>
      <c r="C142" s="9" t="s">
        <v>900</v>
      </c>
    </row>
    <row r="143" spans="1:3">
      <c r="A143" s="27" t="s">
        <v>3316</v>
      </c>
      <c r="B143" s="4" t="s">
        <v>37</v>
      </c>
      <c r="C143" s="9" t="s">
        <v>900</v>
      </c>
    </row>
    <row r="144" spans="1:3">
      <c r="A144" s="27" t="s">
        <v>3317</v>
      </c>
      <c r="B144" s="4" t="s">
        <v>37</v>
      </c>
      <c r="C144" s="9" t="s">
        <v>900</v>
      </c>
    </row>
    <row r="145" spans="1:3">
      <c r="A145" s="27" t="s">
        <v>3318</v>
      </c>
      <c r="B145" s="4" t="s">
        <v>37</v>
      </c>
      <c r="C145" s="9" t="s">
        <v>900</v>
      </c>
    </row>
    <row r="146" spans="1:3">
      <c r="A146" s="27" t="s">
        <v>3319</v>
      </c>
      <c r="B146" s="4" t="s">
        <v>37</v>
      </c>
      <c r="C146" s="9" t="s">
        <v>900</v>
      </c>
    </row>
    <row r="147" spans="1:3">
      <c r="A147" s="27" t="s">
        <v>3320</v>
      </c>
      <c r="B147" s="4" t="s">
        <v>37</v>
      </c>
      <c r="C147" s="9" t="s">
        <v>900</v>
      </c>
    </row>
    <row r="148" spans="1:3">
      <c r="A148" s="27" t="s">
        <v>3321</v>
      </c>
      <c r="B148" s="4" t="s">
        <v>37</v>
      </c>
      <c r="C148" s="9" t="s">
        <v>900</v>
      </c>
    </row>
    <row r="149" spans="1:3">
      <c r="A149" s="27" t="s">
        <v>3322</v>
      </c>
      <c r="B149" s="4" t="s">
        <v>37</v>
      </c>
      <c r="C149" s="9" t="s">
        <v>900</v>
      </c>
    </row>
    <row r="150" spans="1:3">
      <c r="A150" s="27" t="s">
        <v>3323</v>
      </c>
      <c r="B150" s="4" t="s">
        <v>37</v>
      </c>
      <c r="C150" s="9" t="s">
        <v>900</v>
      </c>
    </row>
    <row r="151" spans="1:3">
      <c r="A151" s="27" t="s">
        <v>3324</v>
      </c>
      <c r="B151" s="4" t="s">
        <v>37</v>
      </c>
      <c r="C151" s="9" t="s">
        <v>900</v>
      </c>
    </row>
    <row r="152" spans="1:3">
      <c r="A152" s="27" t="s">
        <v>3325</v>
      </c>
      <c r="B152" s="4" t="s">
        <v>37</v>
      </c>
      <c r="C152" s="9" t="s">
        <v>900</v>
      </c>
    </row>
    <row r="153" spans="1:3">
      <c r="A153" s="27" t="s">
        <v>3326</v>
      </c>
      <c r="B153" s="4" t="s">
        <v>37</v>
      </c>
      <c r="C153" s="9" t="s">
        <v>900</v>
      </c>
    </row>
    <row r="154" spans="1:3">
      <c r="A154" s="27" t="s">
        <v>3327</v>
      </c>
      <c r="B154" s="4" t="s">
        <v>37</v>
      </c>
      <c r="C154" s="9" t="s">
        <v>900</v>
      </c>
    </row>
    <row r="155" spans="1:3">
      <c r="A155" s="27" t="s">
        <v>3328</v>
      </c>
      <c r="B155" s="4" t="s">
        <v>37</v>
      </c>
      <c r="C155" s="9" t="s">
        <v>900</v>
      </c>
    </row>
    <row r="156" spans="1:3">
      <c r="A156" s="27" t="s">
        <v>3329</v>
      </c>
      <c r="B156" s="4" t="s">
        <v>37</v>
      </c>
      <c r="C156" s="9" t="s">
        <v>900</v>
      </c>
    </row>
    <row r="157" spans="1:3">
      <c r="A157" s="27" t="s">
        <v>3330</v>
      </c>
      <c r="B157" s="4" t="s">
        <v>37</v>
      </c>
      <c r="C157" s="9" t="s">
        <v>900</v>
      </c>
    </row>
    <row r="158" spans="1:3">
      <c r="A158" s="27" t="s">
        <v>3331</v>
      </c>
      <c r="B158" s="4" t="s">
        <v>37</v>
      </c>
      <c r="C158" s="9" t="s">
        <v>900</v>
      </c>
    </row>
    <row r="159" spans="1:3">
      <c r="A159" s="27" t="s">
        <v>3332</v>
      </c>
      <c r="B159" s="4" t="s">
        <v>37</v>
      </c>
      <c r="C159" s="9" t="s">
        <v>900</v>
      </c>
    </row>
    <row r="160" spans="1:3">
      <c r="A160" s="27" t="s">
        <v>3333</v>
      </c>
      <c r="B160" s="4" t="s">
        <v>37</v>
      </c>
      <c r="C160" s="9" t="s">
        <v>900</v>
      </c>
    </row>
    <row r="161" spans="1:3">
      <c r="A161" s="27" t="s">
        <v>2877</v>
      </c>
      <c r="B161" s="4" t="s">
        <v>772</v>
      </c>
      <c r="C161" s="9" t="s">
        <v>900</v>
      </c>
    </row>
    <row r="162" spans="1:3">
      <c r="A162" s="27" t="s">
        <v>3087</v>
      </c>
      <c r="B162" s="4" t="s">
        <v>892</v>
      </c>
      <c r="C162" s="9" t="s">
        <v>900</v>
      </c>
    </row>
    <row r="163" spans="1:3">
      <c r="A163" s="55" t="s">
        <v>3490</v>
      </c>
      <c r="B163" s="102" t="s">
        <v>3491</v>
      </c>
      <c r="C163" s="9" t="s">
        <v>1359</v>
      </c>
    </row>
    <row r="164" spans="1:3">
      <c r="A164" s="27" t="s">
        <v>2292</v>
      </c>
      <c r="B164" s="4" t="s">
        <v>717</v>
      </c>
      <c r="C164" s="9" t="s">
        <v>900</v>
      </c>
    </row>
    <row r="165" spans="1:3">
      <c r="A165" s="27" t="s">
        <v>2288</v>
      </c>
      <c r="B165" s="4" t="s">
        <v>714</v>
      </c>
      <c r="C165" s="9" t="s">
        <v>900</v>
      </c>
    </row>
    <row r="166" spans="1:3">
      <c r="A166" s="27" t="s">
        <v>2242</v>
      </c>
      <c r="B166" s="4" t="s">
        <v>685</v>
      </c>
      <c r="C166" s="9" t="s">
        <v>900</v>
      </c>
    </row>
    <row r="167" spans="1:3">
      <c r="A167" s="27" t="s">
        <v>2762</v>
      </c>
      <c r="B167" s="4" t="s">
        <v>79</v>
      </c>
      <c r="C167" s="9" t="s">
        <v>900</v>
      </c>
    </row>
    <row r="168" spans="1:3">
      <c r="A168" s="27" t="s">
        <v>1156</v>
      </c>
      <c r="B168" s="4" t="s">
        <v>79</v>
      </c>
      <c r="C168" s="9" t="s">
        <v>900</v>
      </c>
    </row>
    <row r="169" spans="1:3">
      <c r="A169" s="159" t="s">
        <v>4735</v>
      </c>
      <c r="B169" s="130" t="s">
        <v>79</v>
      </c>
      <c r="C169" s="131" t="s">
        <v>900</v>
      </c>
    </row>
    <row r="170" spans="1:3">
      <c r="A170" s="27" t="s">
        <v>2982</v>
      </c>
      <c r="B170" s="4" t="s">
        <v>815</v>
      </c>
      <c r="C170" s="9" t="s">
        <v>900</v>
      </c>
    </row>
    <row r="171" spans="1:3">
      <c r="A171" s="27" t="s">
        <v>3050</v>
      </c>
      <c r="B171" s="4" t="s">
        <v>872</v>
      </c>
      <c r="C171" s="9" t="s">
        <v>900</v>
      </c>
    </row>
    <row r="172" spans="1:3">
      <c r="A172" s="27" t="s">
        <v>3052</v>
      </c>
      <c r="B172" s="4" t="s">
        <v>815</v>
      </c>
      <c r="C172" s="9" t="s">
        <v>900</v>
      </c>
    </row>
    <row r="173" spans="1:3">
      <c r="A173" s="27" t="s">
        <v>1557</v>
      </c>
      <c r="B173" s="4" t="s">
        <v>98</v>
      </c>
      <c r="C173" s="9" t="s">
        <v>900</v>
      </c>
    </row>
    <row r="174" spans="1:3">
      <c r="A174" s="27" t="s">
        <v>1895</v>
      </c>
      <c r="B174" s="4" t="s">
        <v>98</v>
      </c>
      <c r="C174" s="9" t="s">
        <v>900</v>
      </c>
    </row>
    <row r="175" spans="1:3">
      <c r="A175" s="27" t="s">
        <v>1939</v>
      </c>
      <c r="B175" s="4" t="s">
        <v>98</v>
      </c>
      <c r="C175" s="9" t="s">
        <v>900</v>
      </c>
    </row>
    <row r="176" spans="1:3">
      <c r="A176" s="27" t="s">
        <v>1987</v>
      </c>
      <c r="B176" s="4" t="s">
        <v>98</v>
      </c>
      <c r="C176" s="9" t="s">
        <v>900</v>
      </c>
    </row>
    <row r="177" spans="1:3">
      <c r="A177" s="27" t="s">
        <v>2218</v>
      </c>
      <c r="B177" s="4" t="s">
        <v>98</v>
      </c>
      <c r="C177" s="9" t="s">
        <v>900</v>
      </c>
    </row>
    <row r="178" spans="1:3">
      <c r="A178" s="27" t="s">
        <v>2221</v>
      </c>
      <c r="B178" s="4" t="s">
        <v>98</v>
      </c>
      <c r="C178" s="9" t="s">
        <v>900</v>
      </c>
    </row>
    <row r="179" spans="1:3">
      <c r="A179" s="27" t="s">
        <v>2224</v>
      </c>
      <c r="B179" s="4" t="s">
        <v>98</v>
      </c>
      <c r="C179" s="9" t="s">
        <v>900</v>
      </c>
    </row>
    <row r="180" spans="1:3">
      <c r="A180" s="27" t="s">
        <v>2225</v>
      </c>
      <c r="B180" s="4" t="s">
        <v>98</v>
      </c>
      <c r="C180" s="9" t="s">
        <v>900</v>
      </c>
    </row>
    <row r="181" spans="1:3">
      <c r="A181" s="27" t="s">
        <v>2227</v>
      </c>
      <c r="B181" s="4" t="s">
        <v>98</v>
      </c>
      <c r="C181" s="9" t="s">
        <v>900</v>
      </c>
    </row>
    <row r="182" spans="1:3">
      <c r="A182" s="27" t="s">
        <v>2228</v>
      </c>
      <c r="B182" s="4" t="s">
        <v>98</v>
      </c>
      <c r="C182" s="9" t="s">
        <v>900</v>
      </c>
    </row>
    <row r="183" spans="1:3">
      <c r="A183" s="27" t="s">
        <v>2234</v>
      </c>
      <c r="B183" s="4" t="s">
        <v>98</v>
      </c>
      <c r="C183" s="9" t="s">
        <v>900</v>
      </c>
    </row>
    <row r="184" spans="1:3">
      <c r="A184" s="27" t="s">
        <v>2235</v>
      </c>
      <c r="B184" s="4" t="s">
        <v>98</v>
      </c>
      <c r="C184" s="9" t="s">
        <v>900</v>
      </c>
    </row>
    <row r="185" spans="1:3">
      <c r="A185" s="27" t="s">
        <v>2237</v>
      </c>
      <c r="B185" s="4" t="s">
        <v>98</v>
      </c>
      <c r="C185" s="9" t="s">
        <v>900</v>
      </c>
    </row>
    <row r="186" spans="1:3">
      <c r="A186" s="27" t="s">
        <v>2238</v>
      </c>
      <c r="B186" s="4" t="s">
        <v>98</v>
      </c>
      <c r="C186" s="9" t="s">
        <v>900</v>
      </c>
    </row>
    <row r="187" spans="1:3">
      <c r="A187" s="27" t="s">
        <v>2239</v>
      </c>
      <c r="B187" s="4" t="s">
        <v>98</v>
      </c>
      <c r="C187" s="9" t="s">
        <v>900</v>
      </c>
    </row>
    <row r="188" spans="1:3">
      <c r="A188" s="27" t="s">
        <v>2240</v>
      </c>
      <c r="B188" s="4" t="s">
        <v>98</v>
      </c>
      <c r="C188" s="9" t="s">
        <v>900</v>
      </c>
    </row>
    <row r="189" spans="1:3">
      <c r="A189" s="27" t="s">
        <v>2241</v>
      </c>
      <c r="B189" s="4" t="s">
        <v>98</v>
      </c>
      <c r="C189" s="9" t="s">
        <v>900</v>
      </c>
    </row>
    <row r="190" spans="1:3">
      <c r="A190" s="27" t="s">
        <v>2245</v>
      </c>
      <c r="B190" s="4" t="s">
        <v>98</v>
      </c>
      <c r="C190" s="9" t="s">
        <v>900</v>
      </c>
    </row>
    <row r="191" spans="1:3">
      <c r="A191" s="27" t="s">
        <v>2254</v>
      </c>
      <c r="B191" s="4" t="s">
        <v>98</v>
      </c>
      <c r="C191" s="9" t="s">
        <v>900</v>
      </c>
    </row>
    <row r="192" spans="1:3">
      <c r="A192" s="27" t="s">
        <v>2255</v>
      </c>
      <c r="B192" s="4" t="s">
        <v>98</v>
      </c>
      <c r="C192" s="9" t="s">
        <v>900</v>
      </c>
    </row>
    <row r="193" spans="1:3">
      <c r="A193" s="27" t="s">
        <v>2256</v>
      </c>
      <c r="B193" s="4" t="s">
        <v>98</v>
      </c>
      <c r="C193" s="9" t="s">
        <v>900</v>
      </c>
    </row>
    <row r="194" spans="1:3">
      <c r="A194" s="27" t="s">
        <v>2257</v>
      </c>
      <c r="B194" s="4" t="s">
        <v>98</v>
      </c>
      <c r="C194" s="9" t="s">
        <v>900</v>
      </c>
    </row>
    <row r="195" spans="1:3">
      <c r="A195" s="27" t="s">
        <v>2263</v>
      </c>
      <c r="B195" s="4" t="s">
        <v>98</v>
      </c>
      <c r="C195" s="9" t="s">
        <v>900</v>
      </c>
    </row>
    <row r="196" spans="1:3">
      <c r="A196" s="27" t="s">
        <v>2279</v>
      </c>
      <c r="B196" s="4" t="s">
        <v>98</v>
      </c>
      <c r="C196" s="9" t="s">
        <v>900</v>
      </c>
    </row>
    <row r="197" spans="1:3">
      <c r="A197" s="27" t="s">
        <v>2282</v>
      </c>
      <c r="B197" s="4" t="s">
        <v>98</v>
      </c>
      <c r="C197" s="9" t="s">
        <v>900</v>
      </c>
    </row>
    <row r="198" spans="1:3">
      <c r="A198" s="27" t="s">
        <v>2283</v>
      </c>
      <c r="B198" s="4" t="s">
        <v>98</v>
      </c>
      <c r="C198" s="9" t="s">
        <v>900</v>
      </c>
    </row>
    <row r="199" spans="1:3">
      <c r="A199" s="27" t="s">
        <v>2284</v>
      </c>
      <c r="B199" s="4" t="s">
        <v>98</v>
      </c>
      <c r="C199" s="9" t="s">
        <v>900</v>
      </c>
    </row>
    <row r="200" spans="1:3">
      <c r="A200" s="27" t="s">
        <v>2286</v>
      </c>
      <c r="B200" s="4" t="s">
        <v>98</v>
      </c>
      <c r="C200" s="9" t="s">
        <v>900</v>
      </c>
    </row>
    <row r="201" spans="1:3">
      <c r="A201" s="27" t="s">
        <v>2287</v>
      </c>
      <c r="B201" s="4" t="s">
        <v>98</v>
      </c>
      <c r="C201" s="9" t="s">
        <v>900</v>
      </c>
    </row>
    <row r="202" spans="1:3">
      <c r="A202" s="27" t="s">
        <v>2293</v>
      </c>
      <c r="B202" s="4" t="s">
        <v>98</v>
      </c>
      <c r="C202" s="9" t="s">
        <v>900</v>
      </c>
    </row>
    <row r="203" spans="1:3">
      <c r="A203" s="27" t="s">
        <v>2780</v>
      </c>
      <c r="B203" s="4" t="s">
        <v>98</v>
      </c>
      <c r="C203" s="9" t="s">
        <v>900</v>
      </c>
    </row>
    <row r="204" spans="1:3">
      <c r="A204" s="27" t="s">
        <v>2781</v>
      </c>
      <c r="B204" s="4" t="s">
        <v>98</v>
      </c>
      <c r="C204" s="9" t="s">
        <v>900</v>
      </c>
    </row>
    <row r="205" spans="1:3">
      <c r="A205" s="27" t="s">
        <v>2782</v>
      </c>
      <c r="B205" s="4" t="s">
        <v>98</v>
      </c>
      <c r="C205" s="9" t="s">
        <v>900</v>
      </c>
    </row>
    <row r="206" spans="1:3">
      <c r="A206" s="27" t="s">
        <v>2783</v>
      </c>
      <c r="B206" s="4" t="s">
        <v>98</v>
      </c>
      <c r="C206" s="9" t="s">
        <v>900</v>
      </c>
    </row>
    <row r="207" spans="1:3">
      <c r="A207" s="27" t="s">
        <v>2784</v>
      </c>
      <c r="B207" s="4" t="s">
        <v>98</v>
      </c>
      <c r="C207" s="9" t="s">
        <v>900</v>
      </c>
    </row>
    <row r="208" spans="1:3">
      <c r="A208" s="27" t="s">
        <v>2785</v>
      </c>
      <c r="B208" s="4" t="s">
        <v>98</v>
      </c>
      <c r="C208" s="9" t="s">
        <v>900</v>
      </c>
    </row>
    <row r="209" spans="1:3">
      <c r="A209" s="27" t="s">
        <v>2786</v>
      </c>
      <c r="B209" s="4" t="s">
        <v>98</v>
      </c>
      <c r="C209" s="9" t="s">
        <v>900</v>
      </c>
    </row>
    <row r="210" spans="1:3">
      <c r="A210" s="27" t="s">
        <v>2787</v>
      </c>
      <c r="B210" s="4" t="s">
        <v>98</v>
      </c>
      <c r="C210" s="9" t="s">
        <v>900</v>
      </c>
    </row>
    <row r="211" spans="1:3">
      <c r="A211" s="27" t="s">
        <v>2788</v>
      </c>
      <c r="B211" s="4" t="s">
        <v>98</v>
      </c>
      <c r="C211" s="9" t="s">
        <v>900</v>
      </c>
    </row>
    <row r="212" spans="1:3">
      <c r="A212" s="27" t="s">
        <v>2789</v>
      </c>
      <c r="B212" s="4" t="s">
        <v>98</v>
      </c>
      <c r="C212" s="9" t="s">
        <v>900</v>
      </c>
    </row>
    <row r="213" spans="1:3">
      <c r="A213" s="27" t="s">
        <v>2792</v>
      </c>
      <c r="B213" s="4" t="s">
        <v>98</v>
      </c>
      <c r="C213" s="9" t="s">
        <v>900</v>
      </c>
    </row>
    <row r="214" spans="1:3">
      <c r="A214" s="27" t="s">
        <v>2793</v>
      </c>
      <c r="B214" s="4" t="s">
        <v>98</v>
      </c>
      <c r="C214" s="9" t="s">
        <v>900</v>
      </c>
    </row>
    <row r="215" spans="1:3">
      <c r="A215" s="27" t="s">
        <v>2794</v>
      </c>
      <c r="B215" s="4" t="s">
        <v>98</v>
      </c>
      <c r="C215" s="9" t="s">
        <v>900</v>
      </c>
    </row>
    <row r="216" spans="1:3">
      <c r="A216" s="27" t="s">
        <v>2795</v>
      </c>
      <c r="B216" s="4" t="s">
        <v>98</v>
      </c>
      <c r="C216" s="9" t="s">
        <v>900</v>
      </c>
    </row>
    <row r="217" spans="1:3">
      <c r="A217" s="27" t="s">
        <v>2796</v>
      </c>
      <c r="B217" s="4" t="s">
        <v>98</v>
      </c>
      <c r="C217" s="9" t="s">
        <v>900</v>
      </c>
    </row>
    <row r="218" spans="1:3">
      <c r="A218" s="27" t="s">
        <v>2797</v>
      </c>
      <c r="B218" s="4" t="s">
        <v>98</v>
      </c>
      <c r="C218" s="9" t="s">
        <v>900</v>
      </c>
    </row>
    <row r="219" spans="1:3">
      <c r="A219" s="27" t="s">
        <v>2808</v>
      </c>
      <c r="B219" s="4" t="s">
        <v>98</v>
      </c>
      <c r="C219" s="9" t="s">
        <v>900</v>
      </c>
    </row>
    <row r="220" spans="1:3">
      <c r="A220" s="27" t="s">
        <v>2809</v>
      </c>
      <c r="B220" s="4" t="s">
        <v>98</v>
      </c>
      <c r="C220" s="9" t="s">
        <v>900</v>
      </c>
    </row>
    <row r="221" spans="1:3">
      <c r="A221" s="27" t="s">
        <v>2811</v>
      </c>
      <c r="B221" s="4" t="s">
        <v>98</v>
      </c>
      <c r="C221" s="9" t="s">
        <v>900</v>
      </c>
    </row>
    <row r="222" spans="1:3">
      <c r="A222" s="27" t="s">
        <v>2812</v>
      </c>
      <c r="B222" s="4" t="s">
        <v>98</v>
      </c>
      <c r="C222" s="9" t="s">
        <v>900</v>
      </c>
    </row>
    <row r="223" spans="1:3">
      <c r="A223" s="27" t="s">
        <v>2816</v>
      </c>
      <c r="B223" s="4" t="s">
        <v>98</v>
      </c>
      <c r="C223" s="9" t="s">
        <v>900</v>
      </c>
    </row>
    <row r="224" spans="1:3">
      <c r="A224" s="27" t="s">
        <v>2817</v>
      </c>
      <c r="B224" s="4" t="s">
        <v>98</v>
      </c>
      <c r="C224" s="9" t="s">
        <v>900</v>
      </c>
    </row>
    <row r="225" spans="1:3">
      <c r="A225" s="27" t="s">
        <v>2818</v>
      </c>
      <c r="B225" s="4" t="s">
        <v>98</v>
      </c>
      <c r="C225" s="9" t="s">
        <v>900</v>
      </c>
    </row>
    <row r="226" spans="1:3">
      <c r="A226" s="27" t="s">
        <v>2821</v>
      </c>
      <c r="B226" s="4" t="s">
        <v>98</v>
      </c>
      <c r="C226" s="9" t="s">
        <v>900</v>
      </c>
    </row>
    <row r="227" spans="1:3">
      <c r="A227" s="27" t="s">
        <v>2829</v>
      </c>
      <c r="B227" s="4" t="s">
        <v>98</v>
      </c>
      <c r="C227" s="9" t="s">
        <v>900</v>
      </c>
    </row>
    <row r="228" spans="1:3">
      <c r="A228" s="27" t="s">
        <v>2835</v>
      </c>
      <c r="B228" s="4" t="s">
        <v>98</v>
      </c>
      <c r="C228" s="9" t="s">
        <v>900</v>
      </c>
    </row>
    <row r="229" spans="1:3">
      <c r="A229" s="27" t="s">
        <v>2856</v>
      </c>
      <c r="B229" s="4" t="s">
        <v>98</v>
      </c>
      <c r="C229" s="9" t="s">
        <v>900</v>
      </c>
    </row>
    <row r="230" spans="1:3">
      <c r="A230" s="27" t="s">
        <v>2857</v>
      </c>
      <c r="B230" s="4" t="s">
        <v>98</v>
      </c>
      <c r="C230" s="9" t="s">
        <v>900</v>
      </c>
    </row>
    <row r="231" spans="1:3">
      <c r="A231" s="27" t="s">
        <v>2868</v>
      </c>
      <c r="B231" s="4" t="s">
        <v>98</v>
      </c>
      <c r="C231" s="9" t="s">
        <v>900</v>
      </c>
    </row>
    <row r="232" spans="1:3">
      <c r="A232" s="27" t="s">
        <v>2878</v>
      </c>
      <c r="B232" s="4" t="s">
        <v>98</v>
      </c>
      <c r="C232" s="9" t="s">
        <v>900</v>
      </c>
    </row>
    <row r="233" spans="1:3">
      <c r="A233" s="27" t="s">
        <v>2888</v>
      </c>
      <c r="B233" s="4" t="s">
        <v>98</v>
      </c>
      <c r="C233" s="9" t="s">
        <v>900</v>
      </c>
    </row>
    <row r="234" spans="1:3">
      <c r="A234" s="27" t="s">
        <v>2889</v>
      </c>
      <c r="B234" s="4" t="s">
        <v>98</v>
      </c>
      <c r="C234" s="9" t="s">
        <v>900</v>
      </c>
    </row>
    <row r="235" spans="1:3">
      <c r="A235" s="27" t="s">
        <v>2890</v>
      </c>
      <c r="B235" s="4" t="s">
        <v>98</v>
      </c>
      <c r="C235" s="9" t="s">
        <v>900</v>
      </c>
    </row>
    <row r="236" spans="1:3">
      <c r="A236" s="27" t="s">
        <v>2899</v>
      </c>
      <c r="B236" s="4" t="s">
        <v>98</v>
      </c>
      <c r="C236" s="9" t="s">
        <v>900</v>
      </c>
    </row>
    <row r="237" spans="1:3">
      <c r="A237" s="27" t="s">
        <v>2900</v>
      </c>
      <c r="B237" s="4" t="s">
        <v>98</v>
      </c>
      <c r="C237" s="9" t="s">
        <v>900</v>
      </c>
    </row>
    <row r="238" spans="1:3">
      <c r="A238" s="27" t="s">
        <v>2904</v>
      </c>
      <c r="B238" s="4" t="s">
        <v>98</v>
      </c>
      <c r="C238" s="9" t="s">
        <v>900</v>
      </c>
    </row>
    <row r="239" spans="1:3">
      <c r="A239" s="27" t="s">
        <v>2905</v>
      </c>
      <c r="B239" s="4" t="s">
        <v>98</v>
      </c>
      <c r="C239" s="9" t="s">
        <v>900</v>
      </c>
    </row>
    <row r="240" spans="1:3">
      <c r="A240" s="27" t="s">
        <v>2919</v>
      </c>
      <c r="B240" s="4" t="s">
        <v>98</v>
      </c>
      <c r="C240" s="9" t="s">
        <v>900</v>
      </c>
    </row>
    <row r="241" spans="1:3">
      <c r="A241" s="27" t="s">
        <v>2921</v>
      </c>
      <c r="B241" s="4" t="s">
        <v>98</v>
      </c>
      <c r="C241" s="9" t="s">
        <v>900</v>
      </c>
    </row>
    <row r="242" spans="1:3">
      <c r="A242" s="27" t="s">
        <v>2926</v>
      </c>
      <c r="B242" s="4" t="s">
        <v>98</v>
      </c>
      <c r="C242" s="9" t="s">
        <v>900</v>
      </c>
    </row>
    <row r="243" spans="1:3">
      <c r="A243" s="27" t="s">
        <v>2927</v>
      </c>
      <c r="B243" s="4" t="s">
        <v>98</v>
      </c>
      <c r="C243" s="9" t="s">
        <v>900</v>
      </c>
    </row>
    <row r="244" spans="1:3">
      <c r="A244" s="27" t="s">
        <v>2939</v>
      </c>
      <c r="B244" s="4" t="s">
        <v>98</v>
      </c>
      <c r="C244" s="9" t="s">
        <v>900</v>
      </c>
    </row>
    <row r="245" spans="1:3">
      <c r="A245" s="27" t="s">
        <v>2954</v>
      </c>
      <c r="B245" s="4" t="s">
        <v>98</v>
      </c>
      <c r="C245" s="9" t="s">
        <v>900</v>
      </c>
    </row>
    <row r="246" spans="1:3">
      <c r="A246" s="27" t="s">
        <v>2955</v>
      </c>
      <c r="B246" s="4" t="s">
        <v>98</v>
      </c>
      <c r="C246" s="9" t="s">
        <v>900</v>
      </c>
    </row>
    <row r="247" spans="1:3">
      <c r="A247" s="27" t="s">
        <v>2956</v>
      </c>
      <c r="B247" s="4" t="s">
        <v>98</v>
      </c>
      <c r="C247" s="9" t="s">
        <v>900</v>
      </c>
    </row>
    <row r="248" spans="1:3">
      <c r="A248" s="27" t="s">
        <v>3024</v>
      </c>
      <c r="B248" s="4" t="s">
        <v>98</v>
      </c>
      <c r="C248" s="9" t="s">
        <v>900</v>
      </c>
    </row>
    <row r="249" spans="1:3">
      <c r="A249" s="27" t="s">
        <v>3025</v>
      </c>
      <c r="B249" s="4" t="s">
        <v>98</v>
      </c>
      <c r="C249" s="9" t="s">
        <v>900</v>
      </c>
    </row>
    <row r="250" spans="1:3">
      <c r="A250" s="27" t="s">
        <v>3067</v>
      </c>
      <c r="B250" s="4" t="s">
        <v>98</v>
      </c>
      <c r="C250" s="9" t="s">
        <v>900</v>
      </c>
    </row>
    <row r="251" spans="1:3">
      <c r="A251" s="27" t="s">
        <v>3070</v>
      </c>
      <c r="B251" s="4" t="s">
        <v>98</v>
      </c>
      <c r="C251" s="9" t="s">
        <v>900</v>
      </c>
    </row>
    <row r="252" spans="1:3">
      <c r="A252" s="27" t="s">
        <v>3071</v>
      </c>
      <c r="B252" s="4" t="s">
        <v>98</v>
      </c>
      <c r="C252" s="9" t="s">
        <v>900</v>
      </c>
    </row>
    <row r="253" spans="1:3">
      <c r="A253" s="27" t="s">
        <v>3072</v>
      </c>
      <c r="B253" s="4" t="s">
        <v>98</v>
      </c>
      <c r="C253" s="9" t="s">
        <v>900</v>
      </c>
    </row>
    <row r="254" spans="1:3">
      <c r="A254" s="27" t="s">
        <v>3073</v>
      </c>
      <c r="B254" s="4" t="s">
        <v>98</v>
      </c>
      <c r="C254" s="9" t="s">
        <v>900</v>
      </c>
    </row>
    <row r="255" spans="1:3">
      <c r="A255" s="27" t="s">
        <v>3074</v>
      </c>
      <c r="B255" s="4" t="s">
        <v>98</v>
      </c>
      <c r="C255" s="9" t="s">
        <v>900</v>
      </c>
    </row>
    <row r="256" spans="1:3">
      <c r="A256" s="27" t="s">
        <v>2251</v>
      </c>
      <c r="B256" s="4" t="s">
        <v>693</v>
      </c>
      <c r="C256" s="9" t="s">
        <v>900</v>
      </c>
    </row>
    <row r="257" spans="1:3">
      <c r="A257" s="27" t="s">
        <v>2231</v>
      </c>
      <c r="B257" s="4" t="s">
        <v>681</v>
      </c>
      <c r="C257" s="9" t="s">
        <v>900</v>
      </c>
    </row>
    <row r="258" spans="1:3">
      <c r="A258" s="27" t="s">
        <v>2248</v>
      </c>
      <c r="B258" s="4" t="s">
        <v>690</v>
      </c>
      <c r="C258" s="9" t="s">
        <v>900</v>
      </c>
    </row>
    <row r="259" spans="1:3">
      <c r="A259" s="27" t="s">
        <v>2243</v>
      </c>
      <c r="B259" s="4" t="s">
        <v>686</v>
      </c>
      <c r="C259" s="9" t="s">
        <v>900</v>
      </c>
    </row>
    <row r="260" spans="1:3">
      <c r="A260" s="27" t="s">
        <v>3069</v>
      </c>
      <c r="B260" s="4" t="s">
        <v>887</v>
      </c>
      <c r="C260" s="9" t="s">
        <v>900</v>
      </c>
    </row>
    <row r="261" spans="1:3">
      <c r="A261" s="27" t="s">
        <v>2999</v>
      </c>
      <c r="B261" s="4" t="s">
        <v>831</v>
      </c>
      <c r="C261" s="9" t="s">
        <v>900</v>
      </c>
    </row>
    <row r="262" spans="1:3">
      <c r="A262" s="27" t="s">
        <v>2174</v>
      </c>
      <c r="B262" s="4" t="s">
        <v>646</v>
      </c>
      <c r="C262" s="9" t="s">
        <v>900</v>
      </c>
    </row>
    <row r="263" spans="1:3">
      <c r="A263" s="27" t="s">
        <v>3032</v>
      </c>
      <c r="B263" s="4" t="s">
        <v>856</v>
      </c>
      <c r="C263" s="9" t="s">
        <v>900</v>
      </c>
    </row>
    <row r="264" spans="1:3">
      <c r="A264" s="27" t="s">
        <v>1952</v>
      </c>
      <c r="B264" s="4" t="s">
        <v>432</v>
      </c>
      <c r="C264" s="9" t="s">
        <v>900</v>
      </c>
    </row>
    <row r="265" spans="1:3">
      <c r="A265" s="73" t="s">
        <v>1183</v>
      </c>
      <c r="B265" s="74" t="s">
        <v>26</v>
      </c>
      <c r="C265" s="9" t="s">
        <v>900</v>
      </c>
    </row>
    <row r="266" spans="1:3">
      <c r="A266" s="76" t="s">
        <v>1234</v>
      </c>
      <c r="B266" s="74" t="s">
        <v>26</v>
      </c>
      <c r="C266" s="9" t="s">
        <v>900</v>
      </c>
    </row>
    <row r="267" spans="1:3">
      <c r="A267" s="49" t="s">
        <v>3337</v>
      </c>
      <c r="B267" s="4" t="s">
        <v>1321</v>
      </c>
      <c r="C267" s="50" t="s">
        <v>900</v>
      </c>
    </row>
    <row r="268" spans="1:3">
      <c r="A268" s="27" t="s">
        <v>1382</v>
      </c>
      <c r="B268" s="4" t="s">
        <v>22</v>
      </c>
      <c r="C268" s="9" t="s">
        <v>900</v>
      </c>
    </row>
    <row r="269" spans="1:3">
      <c r="A269" s="27" t="s">
        <v>1165</v>
      </c>
      <c r="B269" s="4" t="s">
        <v>22</v>
      </c>
      <c r="C269" s="9" t="s">
        <v>900</v>
      </c>
    </row>
    <row r="270" spans="1:3">
      <c r="A270" s="27" t="s">
        <v>1388</v>
      </c>
      <c r="B270" s="4" t="s">
        <v>22</v>
      </c>
      <c r="C270" s="9" t="s">
        <v>900</v>
      </c>
    </row>
    <row r="271" spans="1:3">
      <c r="A271" s="27" t="s">
        <v>1383</v>
      </c>
      <c r="B271" s="4" t="s">
        <v>22</v>
      </c>
      <c r="C271" s="9" t="s">
        <v>900</v>
      </c>
    </row>
    <row r="272" spans="1:3">
      <c r="A272" s="27" t="s">
        <v>3118</v>
      </c>
      <c r="B272" s="4" t="s">
        <v>22</v>
      </c>
      <c r="C272" s="9" t="s">
        <v>900</v>
      </c>
    </row>
    <row r="273" spans="1:3">
      <c r="A273" s="27" t="s">
        <v>1385</v>
      </c>
      <c r="B273" s="4" t="s">
        <v>22</v>
      </c>
      <c r="C273" s="9" t="s">
        <v>900</v>
      </c>
    </row>
    <row r="274" spans="1:3">
      <c r="A274" s="27" t="s">
        <v>3334</v>
      </c>
      <c r="B274" s="4" t="s">
        <v>22</v>
      </c>
      <c r="C274" s="9" t="s">
        <v>900</v>
      </c>
    </row>
    <row r="275" spans="1:3">
      <c r="A275" s="27" t="s">
        <v>2931</v>
      </c>
      <c r="B275" s="4" t="s">
        <v>792</v>
      </c>
      <c r="C275" s="9" t="s">
        <v>900</v>
      </c>
    </row>
    <row r="276" spans="1:3">
      <c r="A276" s="27" t="s">
        <v>3007</v>
      </c>
      <c r="B276" s="4" t="s">
        <v>836</v>
      </c>
      <c r="C276" s="9" t="s">
        <v>900</v>
      </c>
    </row>
    <row r="277" spans="1:3">
      <c r="A277" s="27" t="s">
        <v>3012</v>
      </c>
      <c r="B277" s="4" t="s">
        <v>841</v>
      </c>
      <c r="C277" s="9" t="s">
        <v>900</v>
      </c>
    </row>
    <row r="278" spans="1:3">
      <c r="A278" s="27" t="s">
        <v>2994</v>
      </c>
      <c r="B278" s="4" t="s">
        <v>826</v>
      </c>
      <c r="C278" s="9" t="s">
        <v>900</v>
      </c>
    </row>
    <row r="279" spans="1:3">
      <c r="A279" s="55" t="s">
        <v>3341</v>
      </c>
      <c r="B279" s="102" t="s">
        <v>3342</v>
      </c>
      <c r="C279" s="50" t="s">
        <v>900</v>
      </c>
    </row>
    <row r="280" spans="1:3">
      <c r="A280" s="27" t="s">
        <v>1396</v>
      </c>
      <c r="B280" s="4" t="s">
        <v>39</v>
      </c>
      <c r="C280" s="9" t="s">
        <v>900</v>
      </c>
    </row>
    <row r="281" spans="1:3">
      <c r="A281" s="27" t="s">
        <v>1395</v>
      </c>
      <c r="B281" s="4" t="s">
        <v>39</v>
      </c>
      <c r="C281" s="9" t="s">
        <v>900</v>
      </c>
    </row>
    <row r="282" spans="1:3">
      <c r="A282" s="27" t="s">
        <v>3080</v>
      </c>
      <c r="B282" s="4" t="s">
        <v>39</v>
      </c>
      <c r="C282" s="9" t="s">
        <v>900</v>
      </c>
    </row>
    <row r="283" spans="1:3">
      <c r="A283" s="27" t="s">
        <v>3146</v>
      </c>
      <c r="B283" s="4" t="s">
        <v>39</v>
      </c>
      <c r="C283" s="9" t="s">
        <v>900</v>
      </c>
    </row>
    <row r="284" spans="1:3">
      <c r="A284" s="27" t="s">
        <v>3147</v>
      </c>
      <c r="B284" s="4" t="s">
        <v>39</v>
      </c>
      <c r="C284" s="9" t="s">
        <v>900</v>
      </c>
    </row>
    <row r="285" spans="1:3">
      <c r="A285" s="27" t="s">
        <v>3148</v>
      </c>
      <c r="B285" s="4" t="s">
        <v>39</v>
      </c>
      <c r="C285" s="9" t="s">
        <v>900</v>
      </c>
    </row>
    <row r="286" spans="1:3">
      <c r="A286" s="27" t="s">
        <v>3149</v>
      </c>
      <c r="B286" s="4" t="s">
        <v>39</v>
      </c>
      <c r="C286" s="9" t="s">
        <v>900</v>
      </c>
    </row>
    <row r="287" spans="1:3">
      <c r="A287" s="27" t="s">
        <v>3156</v>
      </c>
      <c r="B287" s="4" t="s">
        <v>39</v>
      </c>
      <c r="C287" s="9" t="s">
        <v>900</v>
      </c>
    </row>
    <row r="288" spans="1:3">
      <c r="A288" s="27" t="s">
        <v>3157</v>
      </c>
      <c r="B288" s="4" t="s">
        <v>39</v>
      </c>
      <c r="C288" s="9" t="s">
        <v>900</v>
      </c>
    </row>
    <row r="289" spans="1:3">
      <c r="A289" s="27" t="s">
        <v>3158</v>
      </c>
      <c r="B289" s="4" t="s">
        <v>39</v>
      </c>
      <c r="C289" s="9" t="s">
        <v>900</v>
      </c>
    </row>
    <row r="290" spans="1:3">
      <c r="A290" s="27" t="s">
        <v>3162</v>
      </c>
      <c r="B290" s="4" t="s">
        <v>39</v>
      </c>
      <c r="C290" s="9" t="s">
        <v>900</v>
      </c>
    </row>
    <row r="291" spans="1:3">
      <c r="A291" s="27" t="s">
        <v>3163</v>
      </c>
      <c r="B291" s="4" t="s">
        <v>39</v>
      </c>
      <c r="C291" s="9" t="s">
        <v>900</v>
      </c>
    </row>
    <row r="292" spans="1:3">
      <c r="A292" s="27" t="s">
        <v>3164</v>
      </c>
      <c r="B292" s="4" t="s">
        <v>39</v>
      </c>
      <c r="C292" s="9" t="s">
        <v>900</v>
      </c>
    </row>
    <row r="293" spans="1:3">
      <c r="A293" s="27" t="s">
        <v>3165</v>
      </c>
      <c r="B293" s="4" t="s">
        <v>39</v>
      </c>
      <c r="C293" s="9" t="s">
        <v>900</v>
      </c>
    </row>
    <row r="294" spans="1:3">
      <c r="A294" s="27" t="s">
        <v>3169</v>
      </c>
      <c r="B294" s="4" t="s">
        <v>39</v>
      </c>
      <c r="C294" s="9" t="s">
        <v>900</v>
      </c>
    </row>
    <row r="295" spans="1:3">
      <c r="A295" s="27" t="s">
        <v>3175</v>
      </c>
      <c r="B295" s="4" t="s">
        <v>39</v>
      </c>
      <c r="C295" s="9" t="s">
        <v>900</v>
      </c>
    </row>
    <row r="296" spans="1:3">
      <c r="A296" s="27" t="s">
        <v>3176</v>
      </c>
      <c r="B296" s="4" t="s">
        <v>39</v>
      </c>
      <c r="C296" s="9" t="s">
        <v>900</v>
      </c>
    </row>
    <row r="297" spans="1:3">
      <c r="A297" s="27" t="s">
        <v>3177</v>
      </c>
      <c r="B297" s="4" t="s">
        <v>39</v>
      </c>
      <c r="C297" s="9" t="s">
        <v>900</v>
      </c>
    </row>
    <row r="298" spans="1:3">
      <c r="A298" s="27" t="s">
        <v>3178</v>
      </c>
      <c r="B298" s="4" t="s">
        <v>39</v>
      </c>
      <c r="C298" s="9" t="s">
        <v>900</v>
      </c>
    </row>
    <row r="299" spans="1:3">
      <c r="A299" s="27" t="s">
        <v>3179</v>
      </c>
      <c r="B299" s="4" t="s">
        <v>39</v>
      </c>
      <c r="C299" s="9" t="s">
        <v>900</v>
      </c>
    </row>
    <row r="300" spans="1:3">
      <c r="A300" s="27" t="s">
        <v>3180</v>
      </c>
      <c r="B300" s="4" t="s">
        <v>39</v>
      </c>
      <c r="C300" s="9" t="s">
        <v>900</v>
      </c>
    </row>
    <row r="301" spans="1:3">
      <c r="A301" s="27" t="s">
        <v>3181</v>
      </c>
      <c r="B301" s="4" t="s">
        <v>39</v>
      </c>
      <c r="C301" s="9" t="s">
        <v>900</v>
      </c>
    </row>
    <row r="302" spans="1:3">
      <c r="A302" s="27" t="s">
        <v>3182</v>
      </c>
      <c r="B302" s="4" t="s">
        <v>39</v>
      </c>
      <c r="C302" s="9" t="s">
        <v>900</v>
      </c>
    </row>
    <row r="303" spans="1:3">
      <c r="A303" s="27" t="s">
        <v>3183</v>
      </c>
      <c r="B303" s="4" t="s">
        <v>39</v>
      </c>
      <c r="C303" s="9" t="s">
        <v>900</v>
      </c>
    </row>
    <row r="304" spans="1:3">
      <c r="A304" s="27" t="s">
        <v>3184</v>
      </c>
      <c r="B304" s="4" t="s">
        <v>39</v>
      </c>
      <c r="C304" s="9" t="s">
        <v>900</v>
      </c>
    </row>
    <row r="305" spans="1:3">
      <c r="A305" s="27" t="s">
        <v>3185</v>
      </c>
      <c r="B305" s="4" t="s">
        <v>39</v>
      </c>
      <c r="C305" s="9" t="s">
        <v>900</v>
      </c>
    </row>
    <row r="306" spans="1:3">
      <c r="A306" s="27" t="s">
        <v>3186</v>
      </c>
      <c r="B306" s="4" t="s">
        <v>39</v>
      </c>
      <c r="C306" s="9" t="s">
        <v>900</v>
      </c>
    </row>
    <row r="307" spans="1:3">
      <c r="A307" s="27" t="s">
        <v>3187</v>
      </c>
      <c r="B307" s="4" t="s">
        <v>39</v>
      </c>
      <c r="C307" s="9" t="s">
        <v>900</v>
      </c>
    </row>
    <row r="308" spans="1:3">
      <c r="A308" s="27" t="s">
        <v>3188</v>
      </c>
      <c r="B308" s="4" t="s">
        <v>39</v>
      </c>
      <c r="C308" s="9" t="s">
        <v>900</v>
      </c>
    </row>
    <row r="309" spans="1:3">
      <c r="A309" s="27" t="s">
        <v>3189</v>
      </c>
      <c r="B309" s="4" t="s">
        <v>39</v>
      </c>
      <c r="C309" s="9" t="s">
        <v>900</v>
      </c>
    </row>
    <row r="310" spans="1:3">
      <c r="A310" s="27" t="s">
        <v>3190</v>
      </c>
      <c r="B310" s="4" t="s">
        <v>39</v>
      </c>
      <c r="C310" s="9" t="s">
        <v>900</v>
      </c>
    </row>
    <row r="311" spans="1:3">
      <c r="A311" s="27" t="s">
        <v>3191</v>
      </c>
      <c r="B311" s="4" t="s">
        <v>39</v>
      </c>
      <c r="C311" s="9" t="s">
        <v>900</v>
      </c>
    </row>
    <row r="312" spans="1:3">
      <c r="A312" s="27" t="s">
        <v>3192</v>
      </c>
      <c r="B312" s="4" t="s">
        <v>39</v>
      </c>
      <c r="C312" s="9" t="s">
        <v>900</v>
      </c>
    </row>
    <row r="313" spans="1:3">
      <c r="A313" s="27" t="s">
        <v>3193</v>
      </c>
      <c r="B313" s="4" t="s">
        <v>39</v>
      </c>
      <c r="C313" s="9" t="s">
        <v>900</v>
      </c>
    </row>
    <row r="314" spans="1:3">
      <c r="A314" s="27" t="s">
        <v>3194</v>
      </c>
      <c r="B314" s="4" t="s">
        <v>39</v>
      </c>
      <c r="C314" s="9" t="s">
        <v>900</v>
      </c>
    </row>
    <row r="315" spans="1:3">
      <c r="A315" s="27" t="s">
        <v>3195</v>
      </c>
      <c r="B315" s="4" t="s">
        <v>39</v>
      </c>
      <c r="C315" s="9" t="s">
        <v>900</v>
      </c>
    </row>
    <row r="316" spans="1:3">
      <c r="A316" s="27" t="s">
        <v>3196</v>
      </c>
      <c r="B316" s="4" t="s">
        <v>39</v>
      </c>
      <c r="C316" s="9" t="s">
        <v>900</v>
      </c>
    </row>
    <row r="317" spans="1:3">
      <c r="A317" s="27" t="s">
        <v>3197</v>
      </c>
      <c r="B317" s="4" t="s">
        <v>39</v>
      </c>
      <c r="C317" s="9" t="s">
        <v>900</v>
      </c>
    </row>
    <row r="318" spans="1:3">
      <c r="A318" s="27" t="s">
        <v>3198</v>
      </c>
      <c r="B318" s="4" t="s">
        <v>39</v>
      </c>
      <c r="C318" s="9" t="s">
        <v>900</v>
      </c>
    </row>
    <row r="319" spans="1:3">
      <c r="A319" s="27" t="s">
        <v>3199</v>
      </c>
      <c r="B319" s="4" t="s">
        <v>39</v>
      </c>
      <c r="C319" s="9" t="s">
        <v>900</v>
      </c>
    </row>
    <row r="320" spans="1:3">
      <c r="A320" s="27" t="s">
        <v>3200</v>
      </c>
      <c r="B320" s="4" t="s">
        <v>39</v>
      </c>
      <c r="C320" s="9" t="s">
        <v>900</v>
      </c>
    </row>
    <row r="321" spans="1:3">
      <c r="A321" s="27" t="s">
        <v>3201</v>
      </c>
      <c r="B321" s="4" t="s">
        <v>39</v>
      </c>
      <c r="C321" s="9" t="s">
        <v>900</v>
      </c>
    </row>
    <row r="322" spans="1:3">
      <c r="A322" s="27" t="s">
        <v>3202</v>
      </c>
      <c r="B322" s="4" t="s">
        <v>39</v>
      </c>
      <c r="C322" s="9" t="s">
        <v>900</v>
      </c>
    </row>
    <row r="323" spans="1:3">
      <c r="A323" s="27" t="s">
        <v>3203</v>
      </c>
      <c r="B323" s="4" t="s">
        <v>39</v>
      </c>
      <c r="C323" s="9" t="s">
        <v>900</v>
      </c>
    </row>
    <row r="324" spans="1:3">
      <c r="A324" s="27" t="s">
        <v>3204</v>
      </c>
      <c r="B324" s="4" t="s">
        <v>39</v>
      </c>
      <c r="C324" s="9" t="s">
        <v>900</v>
      </c>
    </row>
    <row r="325" spans="1:3">
      <c r="A325" s="27" t="s">
        <v>3205</v>
      </c>
      <c r="B325" s="4" t="s">
        <v>39</v>
      </c>
      <c r="C325" s="9" t="s">
        <v>900</v>
      </c>
    </row>
    <row r="326" spans="1:3">
      <c r="A326" s="27" t="s">
        <v>3206</v>
      </c>
      <c r="B326" s="4" t="s">
        <v>39</v>
      </c>
      <c r="C326" s="9" t="s">
        <v>900</v>
      </c>
    </row>
    <row r="327" spans="1:3">
      <c r="A327" s="27" t="s">
        <v>3207</v>
      </c>
      <c r="B327" s="4" t="s">
        <v>39</v>
      </c>
      <c r="C327" s="9" t="s">
        <v>900</v>
      </c>
    </row>
    <row r="328" spans="1:3">
      <c r="A328" s="27" t="s">
        <v>3208</v>
      </c>
      <c r="B328" s="4" t="s">
        <v>39</v>
      </c>
      <c r="C328" s="9" t="s">
        <v>900</v>
      </c>
    </row>
    <row r="329" spans="1:3">
      <c r="A329" s="27" t="s">
        <v>3209</v>
      </c>
      <c r="B329" s="4" t="s">
        <v>39</v>
      </c>
      <c r="C329" s="9" t="s">
        <v>900</v>
      </c>
    </row>
    <row r="330" spans="1:3">
      <c r="A330" s="27" t="s">
        <v>3210</v>
      </c>
      <c r="B330" s="4" t="s">
        <v>39</v>
      </c>
      <c r="C330" s="9" t="s">
        <v>900</v>
      </c>
    </row>
    <row r="331" spans="1:3">
      <c r="A331" s="27" t="s">
        <v>3211</v>
      </c>
      <c r="B331" s="4" t="s">
        <v>39</v>
      </c>
      <c r="C331" s="9" t="s">
        <v>900</v>
      </c>
    </row>
    <row r="332" spans="1:3">
      <c r="A332" s="27" t="s">
        <v>3212</v>
      </c>
      <c r="B332" s="4" t="s">
        <v>39</v>
      </c>
      <c r="C332" s="9" t="s">
        <v>900</v>
      </c>
    </row>
    <row r="333" spans="1:3">
      <c r="A333" s="27" t="s">
        <v>3213</v>
      </c>
      <c r="B333" s="4" t="s">
        <v>39</v>
      </c>
      <c r="C333" s="9" t="s">
        <v>900</v>
      </c>
    </row>
    <row r="334" spans="1:3">
      <c r="A334" s="27" t="s">
        <v>3214</v>
      </c>
      <c r="B334" s="4" t="s">
        <v>39</v>
      </c>
      <c r="C334" s="9" t="s">
        <v>900</v>
      </c>
    </row>
    <row r="335" spans="1:3">
      <c r="A335" s="27" t="s">
        <v>3215</v>
      </c>
      <c r="B335" s="4" t="s">
        <v>39</v>
      </c>
      <c r="C335" s="9" t="s">
        <v>900</v>
      </c>
    </row>
    <row r="336" spans="1:3">
      <c r="A336" s="27" t="s">
        <v>3216</v>
      </c>
      <c r="B336" s="4" t="s">
        <v>39</v>
      </c>
      <c r="C336" s="9" t="s">
        <v>900</v>
      </c>
    </row>
    <row r="337" spans="1:3">
      <c r="A337" s="27" t="s">
        <v>3217</v>
      </c>
      <c r="B337" s="4" t="s">
        <v>39</v>
      </c>
      <c r="C337" s="9" t="s">
        <v>900</v>
      </c>
    </row>
    <row r="338" spans="1:3">
      <c r="A338" s="27" t="s">
        <v>3218</v>
      </c>
      <c r="B338" s="4" t="s">
        <v>39</v>
      </c>
      <c r="C338" s="9" t="s">
        <v>900</v>
      </c>
    </row>
    <row r="339" spans="1:3">
      <c r="A339" s="27" t="s">
        <v>3219</v>
      </c>
      <c r="B339" s="4" t="s">
        <v>39</v>
      </c>
      <c r="C339" s="9" t="s">
        <v>900</v>
      </c>
    </row>
    <row r="340" spans="1:3">
      <c r="A340" s="27" t="s">
        <v>3220</v>
      </c>
      <c r="B340" s="4" t="s">
        <v>39</v>
      </c>
      <c r="C340" s="9" t="s">
        <v>900</v>
      </c>
    </row>
    <row r="341" spans="1:3">
      <c r="A341" s="27" t="s">
        <v>3221</v>
      </c>
      <c r="B341" s="4" t="s">
        <v>39</v>
      </c>
      <c r="C341" s="9" t="s">
        <v>900</v>
      </c>
    </row>
    <row r="342" spans="1:3">
      <c r="A342" s="27" t="s">
        <v>3222</v>
      </c>
      <c r="B342" s="4" t="s">
        <v>39</v>
      </c>
      <c r="C342" s="9" t="s">
        <v>900</v>
      </c>
    </row>
    <row r="343" spans="1:3">
      <c r="A343" s="27" t="s">
        <v>3223</v>
      </c>
      <c r="B343" s="4" t="s">
        <v>39</v>
      </c>
      <c r="C343" s="9" t="s">
        <v>900</v>
      </c>
    </row>
    <row r="344" spans="1:3">
      <c r="A344" s="27" t="s">
        <v>3224</v>
      </c>
      <c r="B344" s="4" t="s">
        <v>39</v>
      </c>
      <c r="C344" s="9" t="s">
        <v>900</v>
      </c>
    </row>
    <row r="345" spans="1:3">
      <c r="A345" s="27" t="s">
        <v>3225</v>
      </c>
      <c r="B345" s="4" t="s">
        <v>39</v>
      </c>
      <c r="C345" s="9" t="s">
        <v>900</v>
      </c>
    </row>
    <row r="346" spans="1:3">
      <c r="A346" s="27" t="s">
        <v>3226</v>
      </c>
      <c r="B346" s="4" t="s">
        <v>39</v>
      </c>
      <c r="C346" s="9" t="s">
        <v>900</v>
      </c>
    </row>
    <row r="347" spans="1:3">
      <c r="A347" s="27" t="s">
        <v>3227</v>
      </c>
      <c r="B347" s="4" t="s">
        <v>39</v>
      </c>
      <c r="C347" s="9" t="s">
        <v>900</v>
      </c>
    </row>
    <row r="348" spans="1:3">
      <c r="A348" s="27" t="s">
        <v>3228</v>
      </c>
      <c r="B348" s="4" t="s">
        <v>39</v>
      </c>
      <c r="C348" s="9" t="s">
        <v>900</v>
      </c>
    </row>
    <row r="349" spans="1:3">
      <c r="A349" s="27" t="s">
        <v>3229</v>
      </c>
      <c r="B349" s="4" t="s">
        <v>39</v>
      </c>
      <c r="C349" s="9" t="s">
        <v>900</v>
      </c>
    </row>
    <row r="350" spans="1:3">
      <c r="A350" s="27" t="s">
        <v>3230</v>
      </c>
      <c r="B350" s="4" t="s">
        <v>39</v>
      </c>
      <c r="C350" s="9" t="s">
        <v>900</v>
      </c>
    </row>
    <row r="351" spans="1:3">
      <c r="A351" s="27" t="s">
        <v>3231</v>
      </c>
      <c r="B351" s="4" t="s">
        <v>39</v>
      </c>
      <c r="C351" s="9" t="s">
        <v>900</v>
      </c>
    </row>
    <row r="352" spans="1:3">
      <c r="A352" s="27" t="s">
        <v>3232</v>
      </c>
      <c r="B352" s="4" t="s">
        <v>39</v>
      </c>
      <c r="C352" s="9" t="s">
        <v>900</v>
      </c>
    </row>
    <row r="353" spans="1:3">
      <c r="A353" s="27" t="s">
        <v>3233</v>
      </c>
      <c r="B353" s="4" t="s">
        <v>39</v>
      </c>
      <c r="C353" s="9" t="s">
        <v>900</v>
      </c>
    </row>
    <row r="354" spans="1:3">
      <c r="A354" s="27" t="s">
        <v>3234</v>
      </c>
      <c r="B354" s="4" t="s">
        <v>39</v>
      </c>
      <c r="C354" s="9" t="s">
        <v>900</v>
      </c>
    </row>
    <row r="355" spans="1:3">
      <c r="A355" s="27" t="s">
        <v>3235</v>
      </c>
      <c r="B355" s="4" t="s">
        <v>39</v>
      </c>
      <c r="C355" s="9" t="s">
        <v>900</v>
      </c>
    </row>
    <row r="356" spans="1:3">
      <c r="A356" s="27" t="s">
        <v>3236</v>
      </c>
      <c r="B356" s="4" t="s">
        <v>39</v>
      </c>
      <c r="C356" s="9" t="s">
        <v>900</v>
      </c>
    </row>
    <row r="357" spans="1:3">
      <c r="A357" s="27" t="s">
        <v>3237</v>
      </c>
      <c r="B357" s="4" t="s">
        <v>39</v>
      </c>
      <c r="C357" s="9" t="s">
        <v>900</v>
      </c>
    </row>
    <row r="358" spans="1:3">
      <c r="A358" s="27" t="s">
        <v>3238</v>
      </c>
      <c r="B358" s="4" t="s">
        <v>39</v>
      </c>
      <c r="C358" s="9" t="s">
        <v>900</v>
      </c>
    </row>
    <row r="359" spans="1:3">
      <c r="A359" s="27" t="s">
        <v>3239</v>
      </c>
      <c r="B359" s="4" t="s">
        <v>39</v>
      </c>
      <c r="C359" s="9" t="s">
        <v>900</v>
      </c>
    </row>
    <row r="360" spans="1:3">
      <c r="A360" s="27" t="s">
        <v>3240</v>
      </c>
      <c r="B360" s="4" t="s">
        <v>39</v>
      </c>
      <c r="C360" s="9" t="s">
        <v>900</v>
      </c>
    </row>
    <row r="361" spans="1:3">
      <c r="A361" s="27" t="s">
        <v>3241</v>
      </c>
      <c r="B361" s="4" t="s">
        <v>39</v>
      </c>
      <c r="C361" s="9" t="s">
        <v>900</v>
      </c>
    </row>
    <row r="362" spans="1:3">
      <c r="A362" s="27" t="s">
        <v>3242</v>
      </c>
      <c r="B362" s="4" t="s">
        <v>39</v>
      </c>
      <c r="C362" s="9" t="s">
        <v>900</v>
      </c>
    </row>
    <row r="363" spans="1:3">
      <c r="A363" s="27" t="s">
        <v>3243</v>
      </c>
      <c r="B363" s="4" t="s">
        <v>39</v>
      </c>
      <c r="C363" s="9" t="s">
        <v>900</v>
      </c>
    </row>
    <row r="364" spans="1:3">
      <c r="A364" s="27" t="s">
        <v>3244</v>
      </c>
      <c r="B364" s="4" t="s">
        <v>39</v>
      </c>
      <c r="C364" s="9" t="s">
        <v>900</v>
      </c>
    </row>
    <row r="365" spans="1:3">
      <c r="A365" s="27" t="s">
        <v>3245</v>
      </c>
      <c r="B365" s="4" t="s">
        <v>39</v>
      </c>
      <c r="C365" s="9" t="s">
        <v>900</v>
      </c>
    </row>
    <row r="366" spans="1:3">
      <c r="A366" s="49" t="s">
        <v>1213</v>
      </c>
      <c r="B366" s="4" t="s">
        <v>39</v>
      </c>
      <c r="C366" s="9" t="s">
        <v>900</v>
      </c>
    </row>
    <row r="367" spans="1:3">
      <c r="A367" s="73" t="s">
        <v>3094</v>
      </c>
      <c r="B367" s="74" t="s">
        <v>895</v>
      </c>
      <c r="C367" s="9" t="s">
        <v>900</v>
      </c>
    </row>
    <row r="368" spans="1:3">
      <c r="A368" s="73" t="s">
        <v>3137</v>
      </c>
      <c r="B368" s="74" t="s">
        <v>895</v>
      </c>
      <c r="C368" s="9" t="s">
        <v>900</v>
      </c>
    </row>
    <row r="369" spans="1:3">
      <c r="A369" s="27" t="s">
        <v>3013</v>
      </c>
      <c r="B369" s="4" t="s">
        <v>842</v>
      </c>
      <c r="C369" s="9" t="s">
        <v>900</v>
      </c>
    </row>
    <row r="370" spans="1:3">
      <c r="A370" s="27" t="s">
        <v>2185</v>
      </c>
      <c r="B370" s="4" t="s">
        <v>654</v>
      </c>
      <c r="C370" s="9" t="s">
        <v>900</v>
      </c>
    </row>
    <row r="371" spans="1:3">
      <c r="A371" s="73" t="s">
        <v>1182</v>
      </c>
      <c r="B371" s="74" t="s">
        <v>25</v>
      </c>
      <c r="C371" s="9" t="s">
        <v>900</v>
      </c>
    </row>
    <row r="372" spans="1:3">
      <c r="A372" s="27" t="s">
        <v>2176</v>
      </c>
      <c r="B372" s="4" t="s">
        <v>25</v>
      </c>
      <c r="C372" s="9" t="s">
        <v>900</v>
      </c>
    </row>
    <row r="373" spans="1:3">
      <c r="A373" s="27" t="s">
        <v>2182</v>
      </c>
      <c r="B373" s="4" t="s">
        <v>25</v>
      </c>
      <c r="C373" s="9" t="s">
        <v>900</v>
      </c>
    </row>
    <row r="374" spans="1:3">
      <c r="A374" s="27" t="s">
        <v>2200</v>
      </c>
      <c r="B374" s="4" t="s">
        <v>25</v>
      </c>
      <c r="C374" s="9" t="s">
        <v>900</v>
      </c>
    </row>
    <row r="375" spans="1:3">
      <c r="A375" s="27" t="s">
        <v>2201</v>
      </c>
      <c r="B375" s="4" t="s">
        <v>25</v>
      </c>
      <c r="C375" s="9" t="s">
        <v>900</v>
      </c>
    </row>
    <row r="376" spans="1:3">
      <c r="A376" s="27" t="s">
        <v>2202</v>
      </c>
      <c r="B376" s="4" t="s">
        <v>25</v>
      </c>
      <c r="C376" s="9" t="s">
        <v>900</v>
      </c>
    </row>
    <row r="377" spans="1:3">
      <c r="A377" s="27" t="s">
        <v>2204</v>
      </c>
      <c r="B377" s="4" t="s">
        <v>25</v>
      </c>
      <c r="C377" s="9" t="s">
        <v>900</v>
      </c>
    </row>
    <row r="378" spans="1:3">
      <c r="A378" s="27" t="s">
        <v>2205</v>
      </c>
      <c r="B378" s="4" t="s">
        <v>25</v>
      </c>
      <c r="C378" s="9" t="s">
        <v>900</v>
      </c>
    </row>
    <row r="379" spans="1:3">
      <c r="A379" s="27" t="s">
        <v>2213</v>
      </c>
      <c r="B379" s="4" t="s">
        <v>25</v>
      </c>
      <c r="C379" s="9" t="s">
        <v>900</v>
      </c>
    </row>
    <row r="380" spans="1:3">
      <c r="A380" s="27" t="s">
        <v>2869</v>
      </c>
      <c r="B380" s="4" t="s">
        <v>25</v>
      </c>
      <c r="C380" s="9" t="s">
        <v>900</v>
      </c>
    </row>
    <row r="381" spans="1:3">
      <c r="A381" s="27" t="s">
        <v>2941</v>
      </c>
      <c r="B381" s="4" t="s">
        <v>25</v>
      </c>
      <c r="C381" s="9" t="s">
        <v>900</v>
      </c>
    </row>
    <row r="382" spans="1:3">
      <c r="A382" s="76" t="s">
        <v>1291</v>
      </c>
      <c r="B382" s="74" t="s">
        <v>1292</v>
      </c>
      <c r="C382" s="9" t="s">
        <v>900</v>
      </c>
    </row>
    <row r="383" spans="1:3">
      <c r="A383" s="27" t="s">
        <v>3011</v>
      </c>
      <c r="B383" s="4" t="s">
        <v>840</v>
      </c>
      <c r="C383" s="9" t="s">
        <v>900</v>
      </c>
    </row>
    <row r="384" spans="1:3">
      <c r="A384" s="73" t="s">
        <v>1192</v>
      </c>
      <c r="B384" s="74" t="s">
        <v>41</v>
      </c>
      <c r="C384" s="9" t="s">
        <v>900</v>
      </c>
    </row>
    <row r="385" spans="1:3">
      <c r="A385" s="27" t="s">
        <v>3003</v>
      </c>
      <c r="B385" s="4" t="s">
        <v>835</v>
      </c>
      <c r="C385" s="9" t="s">
        <v>900</v>
      </c>
    </row>
    <row r="386" spans="1:3">
      <c r="A386" s="49" t="s">
        <v>1264</v>
      </c>
      <c r="B386" s="4" t="s">
        <v>1265</v>
      </c>
      <c r="C386" s="50" t="s">
        <v>1290</v>
      </c>
    </row>
    <row r="387" spans="1:3">
      <c r="A387" s="49" t="s">
        <v>1266</v>
      </c>
      <c r="B387" s="4" t="s">
        <v>1267</v>
      </c>
      <c r="C387" s="50" t="s">
        <v>1290</v>
      </c>
    </row>
    <row r="388" spans="1:3">
      <c r="A388" s="49" t="s">
        <v>1272</v>
      </c>
      <c r="B388" s="4" t="s">
        <v>1273</v>
      </c>
      <c r="C388" s="50" t="s">
        <v>1290</v>
      </c>
    </row>
    <row r="389" spans="1:3">
      <c r="A389" s="49" t="s">
        <v>1268</v>
      </c>
      <c r="B389" s="4" t="s">
        <v>1269</v>
      </c>
      <c r="C389" s="50" t="s">
        <v>1290</v>
      </c>
    </row>
    <row r="390" spans="1:3">
      <c r="A390" s="49" t="s">
        <v>1274</v>
      </c>
      <c r="B390" s="4" t="s">
        <v>1275</v>
      </c>
      <c r="C390" s="50" t="s">
        <v>1290</v>
      </c>
    </row>
    <row r="391" spans="1:3">
      <c r="A391" s="49" t="s">
        <v>1270</v>
      </c>
      <c r="B391" s="4" t="s">
        <v>1271</v>
      </c>
      <c r="C391" s="50" t="s">
        <v>1290</v>
      </c>
    </row>
    <row r="392" spans="1:3">
      <c r="A392" s="49" t="s">
        <v>1276</v>
      </c>
      <c r="B392" s="4" t="s">
        <v>1277</v>
      </c>
      <c r="C392" s="50" t="s">
        <v>1290</v>
      </c>
    </row>
    <row r="393" spans="1:3">
      <c r="A393" s="49" t="s">
        <v>1278</v>
      </c>
      <c r="B393" s="4" t="s">
        <v>1279</v>
      </c>
      <c r="C393" s="50" t="s">
        <v>1290</v>
      </c>
    </row>
    <row r="394" spans="1:3">
      <c r="A394" s="49" t="s">
        <v>1280</v>
      </c>
      <c r="B394" s="4" t="s">
        <v>1281</v>
      </c>
      <c r="C394" s="50" t="s">
        <v>1290</v>
      </c>
    </row>
    <row r="395" spans="1:3">
      <c r="A395" s="49" t="s">
        <v>1282</v>
      </c>
      <c r="B395" s="4" t="s">
        <v>1283</v>
      </c>
      <c r="C395" s="50" t="s">
        <v>1290</v>
      </c>
    </row>
    <row r="396" spans="1:3">
      <c r="A396" s="49" t="s">
        <v>1284</v>
      </c>
      <c r="B396" s="4" t="s">
        <v>1285</v>
      </c>
      <c r="C396" s="50" t="s">
        <v>1290</v>
      </c>
    </row>
    <row r="397" spans="1:3">
      <c r="A397" s="49" t="s">
        <v>1286</v>
      </c>
      <c r="B397" s="4" t="s">
        <v>1287</v>
      </c>
      <c r="C397" s="50" t="s">
        <v>1290</v>
      </c>
    </row>
    <row r="398" spans="1:3">
      <c r="A398" s="49" t="s">
        <v>1288</v>
      </c>
      <c r="B398" s="4" t="s">
        <v>1289</v>
      </c>
      <c r="C398" s="50" t="s">
        <v>1290</v>
      </c>
    </row>
    <row r="399" spans="1:3">
      <c r="A399" s="27" t="s">
        <v>2229</v>
      </c>
      <c r="B399" s="4" t="s">
        <v>77</v>
      </c>
      <c r="C399" s="9" t="s">
        <v>900</v>
      </c>
    </row>
    <row r="400" spans="1:3">
      <c r="A400" s="27" t="s">
        <v>2230</v>
      </c>
      <c r="B400" s="4" t="s">
        <v>77</v>
      </c>
      <c r="C400" s="9" t="s">
        <v>900</v>
      </c>
    </row>
    <row r="401" spans="1:3">
      <c r="A401" s="27" t="s">
        <v>2252</v>
      </c>
      <c r="B401" s="4" t="s">
        <v>77</v>
      </c>
      <c r="C401" s="9" t="s">
        <v>900</v>
      </c>
    </row>
    <row r="402" spans="1:3">
      <c r="A402" s="27" t="s">
        <v>2171</v>
      </c>
      <c r="B402" s="4" t="s">
        <v>643</v>
      </c>
      <c r="C402" s="9" t="s">
        <v>900</v>
      </c>
    </row>
    <row r="403" spans="1:3">
      <c r="A403" s="27" t="s">
        <v>2280</v>
      </c>
      <c r="B403" s="4" t="s">
        <v>712</v>
      </c>
      <c r="C403" s="9" t="s">
        <v>900</v>
      </c>
    </row>
    <row r="404" spans="1:3">
      <c r="A404" s="27" t="s">
        <v>2216</v>
      </c>
      <c r="B404" s="4" t="s">
        <v>675</v>
      </c>
      <c r="C404" s="9" t="s">
        <v>900</v>
      </c>
    </row>
    <row r="405" spans="1:3">
      <c r="A405" s="27" t="s">
        <v>2203</v>
      </c>
      <c r="B405" s="4" t="s">
        <v>667</v>
      </c>
      <c r="C405" s="9" t="s">
        <v>900</v>
      </c>
    </row>
    <row r="406" spans="1:3">
      <c r="A406" s="27" t="s">
        <v>2215</v>
      </c>
      <c r="B406" s="4" t="s">
        <v>674</v>
      </c>
      <c r="C406" s="9" t="s">
        <v>900</v>
      </c>
    </row>
    <row r="407" spans="1:3">
      <c r="A407" s="27" t="s">
        <v>1558</v>
      </c>
      <c r="B407" s="4" t="s">
        <v>99</v>
      </c>
      <c r="C407" s="9" t="s">
        <v>900</v>
      </c>
    </row>
    <row r="408" spans="1:3">
      <c r="A408" s="27" t="s">
        <v>2236</v>
      </c>
      <c r="B408" s="4" t="s">
        <v>684</v>
      </c>
      <c r="C408" s="9" t="s">
        <v>900</v>
      </c>
    </row>
    <row r="409" spans="1:3">
      <c r="A409" s="27" t="s">
        <v>2246</v>
      </c>
      <c r="B409" s="4" t="s">
        <v>688</v>
      </c>
      <c r="C409" s="9" t="s">
        <v>900</v>
      </c>
    </row>
    <row r="410" spans="1:3">
      <c r="A410" s="27" t="s">
        <v>2249</v>
      </c>
      <c r="B410" s="4" t="s">
        <v>691</v>
      </c>
      <c r="C410" s="9" t="s">
        <v>900</v>
      </c>
    </row>
    <row r="411" spans="1:3">
      <c r="A411" s="27" t="s">
        <v>1555</v>
      </c>
      <c r="B411" s="4" t="s">
        <v>1155</v>
      </c>
      <c r="C411" s="9" t="s">
        <v>51</v>
      </c>
    </row>
    <row r="412" spans="1:3">
      <c r="A412" s="27" t="s">
        <v>3053</v>
      </c>
      <c r="B412" s="4" t="s">
        <v>874</v>
      </c>
      <c r="C412" s="9" t="s">
        <v>900</v>
      </c>
    </row>
    <row r="413" spans="1:3">
      <c r="A413" s="27" t="s">
        <v>2995</v>
      </c>
      <c r="B413" s="4" t="s">
        <v>827</v>
      </c>
      <c r="C413" s="9" t="s">
        <v>900</v>
      </c>
    </row>
    <row r="414" spans="1:3">
      <c r="A414" s="27" t="s">
        <v>1547</v>
      </c>
      <c r="B414" s="4" t="s">
        <v>68</v>
      </c>
      <c r="C414" s="9" t="s">
        <v>51</v>
      </c>
    </row>
    <row r="415" spans="1:3">
      <c r="A415" s="49" t="s">
        <v>3338</v>
      </c>
      <c r="B415" s="4" t="s">
        <v>1367</v>
      </c>
      <c r="C415" s="50" t="s">
        <v>1359</v>
      </c>
    </row>
    <row r="416" spans="1:3">
      <c r="A416" s="27" t="s">
        <v>2214</v>
      </c>
      <c r="B416" s="4" t="s">
        <v>673</v>
      </c>
      <c r="C416" s="9" t="s">
        <v>900</v>
      </c>
    </row>
    <row r="417" spans="1:3">
      <c r="A417" s="27" t="s">
        <v>1549</v>
      </c>
      <c r="B417" s="4" t="s">
        <v>70</v>
      </c>
      <c r="C417" s="9" t="s">
        <v>51</v>
      </c>
    </row>
    <row r="418" spans="1:3">
      <c r="A418" s="27" t="s">
        <v>2983</v>
      </c>
      <c r="B418" s="4" t="s">
        <v>816</v>
      </c>
      <c r="C418" s="9" t="s">
        <v>900</v>
      </c>
    </row>
    <row r="419" spans="1:3">
      <c r="A419" s="27" t="s">
        <v>3048</v>
      </c>
      <c r="B419" s="4" t="s">
        <v>870</v>
      </c>
      <c r="C419" s="9" t="s">
        <v>900</v>
      </c>
    </row>
    <row r="420" spans="1:3">
      <c r="A420" s="55" t="s">
        <v>3368</v>
      </c>
      <c r="B420" s="108" t="s">
        <v>3369</v>
      </c>
      <c r="C420" s="9" t="s">
        <v>1359</v>
      </c>
    </row>
    <row r="421" spans="1:3">
      <c r="A421" s="55" t="s">
        <v>3356</v>
      </c>
      <c r="B421" s="102" t="s">
        <v>3359</v>
      </c>
      <c r="C421" s="9" t="s">
        <v>1359</v>
      </c>
    </row>
    <row r="422" spans="1:3">
      <c r="A422" s="27" t="s">
        <v>3043</v>
      </c>
      <c r="B422" s="4" t="s">
        <v>865</v>
      </c>
      <c r="C422" s="9" t="s">
        <v>900</v>
      </c>
    </row>
    <row r="423" spans="1:3">
      <c r="A423" s="27" t="s">
        <v>3037</v>
      </c>
      <c r="B423" s="4" t="s">
        <v>860</v>
      </c>
      <c r="C423" s="9" t="s">
        <v>900</v>
      </c>
    </row>
    <row r="424" spans="1:3">
      <c r="A424" s="27" t="s">
        <v>2993</v>
      </c>
      <c r="B424" s="4" t="s">
        <v>825</v>
      </c>
      <c r="C424" s="9" t="s">
        <v>900</v>
      </c>
    </row>
    <row r="425" spans="1:3">
      <c r="A425" s="27" t="s">
        <v>2876</v>
      </c>
      <c r="B425" s="4" t="s">
        <v>771</v>
      </c>
      <c r="C425" s="9" t="s">
        <v>900</v>
      </c>
    </row>
    <row r="426" spans="1:3">
      <c r="A426" s="27" t="s">
        <v>3023</v>
      </c>
      <c r="B426" s="4" t="s">
        <v>849</v>
      </c>
      <c r="C426" s="9" t="s">
        <v>900</v>
      </c>
    </row>
    <row r="427" spans="1:3">
      <c r="A427" s="27" t="s">
        <v>3060</v>
      </c>
      <c r="B427" s="4" t="s">
        <v>881</v>
      </c>
      <c r="C427" s="9" t="s">
        <v>900</v>
      </c>
    </row>
    <row r="428" spans="1:3">
      <c r="A428" s="27" t="s">
        <v>3041</v>
      </c>
      <c r="B428" s="4" t="s">
        <v>863</v>
      </c>
      <c r="C428" s="9" t="s">
        <v>900</v>
      </c>
    </row>
    <row r="429" spans="1:3">
      <c r="A429" s="27" t="s">
        <v>2997</v>
      </c>
      <c r="B429" s="4" t="s">
        <v>829</v>
      </c>
      <c r="C429" s="9" t="s">
        <v>900</v>
      </c>
    </row>
    <row r="430" spans="1:3">
      <c r="A430" s="27" t="s">
        <v>1537</v>
      </c>
      <c r="B430" s="4" t="s">
        <v>67</v>
      </c>
      <c r="C430" s="9" t="s">
        <v>51</v>
      </c>
    </row>
    <row r="431" spans="1:3">
      <c r="A431" s="55" t="s">
        <v>1538</v>
      </c>
      <c r="B431" s="4" t="s">
        <v>1223</v>
      </c>
      <c r="C431" s="9" t="s">
        <v>51</v>
      </c>
    </row>
    <row r="432" spans="1:3">
      <c r="A432" s="55" t="s">
        <v>1539</v>
      </c>
      <c r="B432" s="4" t="s">
        <v>1224</v>
      </c>
      <c r="C432" s="9" t="s">
        <v>51</v>
      </c>
    </row>
    <row r="433" spans="1:3">
      <c r="A433" s="55" t="s">
        <v>1540</v>
      </c>
      <c r="B433" s="4" t="s">
        <v>1225</v>
      </c>
      <c r="C433" s="9" t="s">
        <v>51</v>
      </c>
    </row>
    <row r="434" spans="1:3">
      <c r="A434" s="55" t="s">
        <v>1541</v>
      </c>
      <c r="B434" s="4" t="s">
        <v>1228</v>
      </c>
      <c r="C434" s="9" t="s">
        <v>51</v>
      </c>
    </row>
    <row r="435" spans="1:3">
      <c r="A435" s="55" t="s">
        <v>1542</v>
      </c>
      <c r="B435" s="4" t="s">
        <v>1229</v>
      </c>
      <c r="C435" s="9" t="s">
        <v>51</v>
      </c>
    </row>
    <row r="436" spans="1:3">
      <c r="A436" s="55" t="s">
        <v>1543</v>
      </c>
      <c r="B436" s="4" t="s">
        <v>1230</v>
      </c>
      <c r="C436" s="9" t="s">
        <v>51</v>
      </c>
    </row>
    <row r="437" spans="1:3">
      <c r="A437" s="55" t="s">
        <v>1544</v>
      </c>
      <c r="B437" s="4" t="s">
        <v>1243</v>
      </c>
      <c r="C437" s="9" t="s">
        <v>51</v>
      </c>
    </row>
    <row r="438" spans="1:3">
      <c r="A438" s="55" t="s">
        <v>1545</v>
      </c>
      <c r="B438" s="4" t="s">
        <v>1245</v>
      </c>
      <c r="C438" s="9" t="s">
        <v>51</v>
      </c>
    </row>
    <row r="439" spans="1:3">
      <c r="A439" s="55" t="s">
        <v>1546</v>
      </c>
      <c r="B439" s="4" t="s">
        <v>1254</v>
      </c>
      <c r="C439" s="9" t="s">
        <v>51</v>
      </c>
    </row>
    <row r="440" spans="1:3">
      <c r="A440" s="27" t="s">
        <v>1537</v>
      </c>
      <c r="B440" s="4" t="s">
        <v>35</v>
      </c>
      <c r="C440" s="9" t="s">
        <v>900</v>
      </c>
    </row>
    <row r="441" spans="1:3">
      <c r="A441" s="27" t="s">
        <v>3009</v>
      </c>
      <c r="B441" s="4" t="s">
        <v>838</v>
      </c>
      <c r="C441" s="9" t="s">
        <v>900</v>
      </c>
    </row>
    <row r="442" spans="1:3">
      <c r="A442" s="27" t="s">
        <v>3031</v>
      </c>
      <c r="B442" s="4" t="s">
        <v>855</v>
      </c>
      <c r="C442" s="9" t="s">
        <v>900</v>
      </c>
    </row>
    <row r="443" spans="1:3">
      <c r="A443" s="27" t="s">
        <v>3040</v>
      </c>
      <c r="B443" s="4" t="s">
        <v>862</v>
      </c>
      <c r="C443" s="9" t="s">
        <v>900</v>
      </c>
    </row>
    <row r="444" spans="1:3">
      <c r="A444" s="27" t="s">
        <v>3028</v>
      </c>
      <c r="B444" s="4" t="s">
        <v>852</v>
      </c>
      <c r="C444" s="9" t="s">
        <v>900</v>
      </c>
    </row>
    <row r="445" spans="1:3">
      <c r="A445" s="27" t="s">
        <v>3035</v>
      </c>
      <c r="B445" s="4" t="s">
        <v>858</v>
      </c>
      <c r="C445" s="9" t="s">
        <v>900</v>
      </c>
    </row>
    <row r="446" spans="1:3">
      <c r="A446" s="27" t="s">
        <v>3022</v>
      </c>
      <c r="B446" s="4" t="s">
        <v>848</v>
      </c>
      <c r="C446" s="9" t="s">
        <v>900</v>
      </c>
    </row>
    <row r="447" spans="1:3">
      <c r="A447" s="27" t="s">
        <v>2976</v>
      </c>
      <c r="B447" s="4" t="s">
        <v>811</v>
      </c>
      <c r="C447" s="9" t="s">
        <v>900</v>
      </c>
    </row>
    <row r="448" spans="1:3">
      <c r="A448" s="55" t="s">
        <v>3496</v>
      </c>
      <c r="B448" s="102" t="s">
        <v>3497</v>
      </c>
      <c r="C448" s="9" t="s">
        <v>1359</v>
      </c>
    </row>
    <row r="449" spans="1:3">
      <c r="A449" s="27" t="s">
        <v>3061</v>
      </c>
      <c r="B449" s="4" t="s">
        <v>882</v>
      </c>
      <c r="C449" s="9" t="s">
        <v>900</v>
      </c>
    </row>
    <row r="450" spans="1:3">
      <c r="A450" s="27" t="s">
        <v>2996</v>
      </c>
      <c r="B450" s="4" t="s">
        <v>828</v>
      </c>
      <c r="C450" s="9" t="s">
        <v>900</v>
      </c>
    </row>
    <row r="451" spans="1:3">
      <c r="A451" s="27" t="s">
        <v>2790</v>
      </c>
      <c r="B451" s="4" t="s">
        <v>731</v>
      </c>
      <c r="C451" s="9" t="s">
        <v>900</v>
      </c>
    </row>
    <row r="452" spans="1:3">
      <c r="A452" s="27" t="s">
        <v>3000</v>
      </c>
      <c r="B452" s="4" t="s">
        <v>832</v>
      </c>
      <c r="C452" s="9" t="s">
        <v>900</v>
      </c>
    </row>
    <row r="453" spans="1:3">
      <c r="A453" s="27" t="s">
        <v>2723</v>
      </c>
      <c r="B453" s="4" t="s">
        <v>722</v>
      </c>
      <c r="C453" s="9" t="s">
        <v>900</v>
      </c>
    </row>
    <row r="454" spans="1:3">
      <c r="A454" s="73" t="s">
        <v>1194</v>
      </c>
      <c r="B454" s="74" t="s">
        <v>720</v>
      </c>
      <c r="C454" s="9" t="s">
        <v>900</v>
      </c>
    </row>
    <row r="455" spans="1:3">
      <c r="A455" s="27" t="s">
        <v>3029</v>
      </c>
      <c r="B455" s="4" t="s">
        <v>853</v>
      </c>
      <c r="C455" s="9" t="s">
        <v>900</v>
      </c>
    </row>
    <row r="456" spans="1:3">
      <c r="A456" s="27" t="s">
        <v>1550</v>
      </c>
      <c r="B456" s="4" t="s">
        <v>71</v>
      </c>
      <c r="C456" s="9" t="s">
        <v>51</v>
      </c>
    </row>
    <row r="457" spans="1:3">
      <c r="A457" s="27" t="s">
        <v>1550</v>
      </c>
      <c r="B457" s="4" t="s">
        <v>40</v>
      </c>
      <c r="C457" s="9" t="s">
        <v>900</v>
      </c>
    </row>
    <row r="458" spans="1:3">
      <c r="A458" s="27" t="s">
        <v>3001</v>
      </c>
      <c r="B458" s="4" t="s">
        <v>833</v>
      </c>
      <c r="C458" s="9" t="s">
        <v>900</v>
      </c>
    </row>
    <row r="459" spans="1:3">
      <c r="A459" s="27" t="s">
        <v>3065</v>
      </c>
      <c r="B459" s="4" t="s">
        <v>885</v>
      </c>
      <c r="C459" s="9" t="s">
        <v>900</v>
      </c>
    </row>
    <row r="460" spans="1:3">
      <c r="A460" s="27" t="s">
        <v>3010</v>
      </c>
      <c r="B460" s="4" t="s">
        <v>839</v>
      </c>
      <c r="C460" s="9" t="s">
        <v>900</v>
      </c>
    </row>
    <row r="461" spans="1:3">
      <c r="A461" s="27" t="s">
        <v>3044</v>
      </c>
      <c r="B461" s="4" t="s">
        <v>866</v>
      </c>
      <c r="C461" s="9" t="s">
        <v>900</v>
      </c>
    </row>
    <row r="462" spans="1:3">
      <c r="A462" s="27" t="s">
        <v>3056</v>
      </c>
      <c r="B462" s="4" t="s">
        <v>877</v>
      </c>
      <c r="C462" s="9" t="s">
        <v>900</v>
      </c>
    </row>
    <row r="463" spans="1:3">
      <c r="A463" s="73" t="s">
        <v>1198</v>
      </c>
      <c r="B463" s="74" t="s">
        <v>27</v>
      </c>
      <c r="C463" s="9" t="s">
        <v>900</v>
      </c>
    </row>
    <row r="464" spans="1:3">
      <c r="A464" s="49" t="s">
        <v>1190</v>
      </c>
      <c r="B464" s="4" t="s">
        <v>1314</v>
      </c>
      <c r="C464" s="50" t="s">
        <v>900</v>
      </c>
    </row>
    <row r="465" spans="1:3">
      <c r="A465" s="27" t="s">
        <v>3045</v>
      </c>
      <c r="B465" s="4" t="s">
        <v>867</v>
      </c>
      <c r="C465" s="9" t="s">
        <v>900</v>
      </c>
    </row>
    <row r="466" spans="1:3">
      <c r="A466" s="49" t="s">
        <v>3350</v>
      </c>
      <c r="B466" s="4" t="s">
        <v>3351</v>
      </c>
      <c r="C466" s="50" t="s">
        <v>1359</v>
      </c>
    </row>
    <row r="467" spans="1:3">
      <c r="A467" s="55" t="s">
        <v>3494</v>
      </c>
      <c r="B467" s="102" t="s">
        <v>3495</v>
      </c>
      <c r="C467" s="9" t="s">
        <v>1359</v>
      </c>
    </row>
    <row r="468" spans="1:3">
      <c r="A468" s="156" t="s">
        <v>4778</v>
      </c>
      <c r="B468" s="155" t="s">
        <v>3495</v>
      </c>
      <c r="C468" s="131" t="s">
        <v>1359</v>
      </c>
    </row>
    <row r="469" spans="1:3">
      <c r="A469" s="156" t="s">
        <v>4779</v>
      </c>
      <c r="B469" s="155" t="s">
        <v>3495</v>
      </c>
      <c r="C469" s="131" t="s">
        <v>1359</v>
      </c>
    </row>
    <row r="470" spans="1:3">
      <c r="A470" s="156" t="s">
        <v>4780</v>
      </c>
      <c r="B470" s="155" t="s">
        <v>3495</v>
      </c>
      <c r="C470" s="131" t="s">
        <v>1359</v>
      </c>
    </row>
    <row r="471" spans="1:3">
      <c r="A471" s="27" t="s">
        <v>2989</v>
      </c>
      <c r="B471" s="4" t="s">
        <v>821</v>
      </c>
      <c r="C471" s="9" t="s">
        <v>900</v>
      </c>
    </row>
    <row r="472" spans="1:3">
      <c r="A472" s="27" t="s">
        <v>3014</v>
      </c>
      <c r="B472" s="4" t="s">
        <v>843</v>
      </c>
      <c r="C472" s="9" t="s">
        <v>900</v>
      </c>
    </row>
    <row r="473" spans="1:3">
      <c r="A473" s="27" t="s">
        <v>3046</v>
      </c>
      <c r="B473" s="4" t="s">
        <v>868</v>
      </c>
      <c r="C473" s="9" t="s">
        <v>900</v>
      </c>
    </row>
    <row r="474" spans="1:3">
      <c r="A474" s="27" t="s">
        <v>2988</v>
      </c>
      <c r="B474" s="4" t="s">
        <v>820</v>
      </c>
      <c r="C474" s="9" t="s">
        <v>900</v>
      </c>
    </row>
    <row r="475" spans="1:3">
      <c r="A475" s="55" t="s">
        <v>3360</v>
      </c>
      <c r="B475" s="102" t="s">
        <v>3361</v>
      </c>
      <c r="C475" s="9" t="s">
        <v>1359</v>
      </c>
    </row>
    <row r="476" spans="1:3">
      <c r="A476" s="27" t="s">
        <v>3034</v>
      </c>
      <c r="B476" s="4" t="s">
        <v>857</v>
      </c>
      <c r="C476" s="9" t="s">
        <v>900</v>
      </c>
    </row>
    <row r="477" spans="1:3">
      <c r="A477" s="27" t="s">
        <v>3049</v>
      </c>
      <c r="B477" s="4" t="s">
        <v>871</v>
      </c>
      <c r="C477" s="9" t="s">
        <v>900</v>
      </c>
    </row>
    <row r="478" spans="1:3">
      <c r="A478" s="27" t="s">
        <v>3008</v>
      </c>
      <c r="B478" s="4" t="s">
        <v>837</v>
      </c>
      <c r="C478" s="9" t="s">
        <v>900</v>
      </c>
    </row>
    <row r="479" spans="1:3">
      <c r="A479" s="55" t="s">
        <v>3372</v>
      </c>
      <c r="B479" s="102" t="s">
        <v>3373</v>
      </c>
      <c r="C479" s="9" t="s">
        <v>1359</v>
      </c>
    </row>
    <row r="480" spans="1:3">
      <c r="A480" s="55" t="s">
        <v>3379</v>
      </c>
      <c r="B480" s="102" t="s">
        <v>3380</v>
      </c>
      <c r="C480" s="9" t="s">
        <v>1359</v>
      </c>
    </row>
    <row r="481" spans="1:3">
      <c r="A481" s="27" t="s">
        <v>1551</v>
      </c>
      <c r="B481" s="4" t="s">
        <v>72</v>
      </c>
      <c r="C481" s="9" t="s">
        <v>51</v>
      </c>
    </row>
    <row r="482" spans="1:3">
      <c r="A482" s="27" t="s">
        <v>1551</v>
      </c>
      <c r="B482" s="4" t="s">
        <v>87</v>
      </c>
      <c r="C482" s="9" t="s">
        <v>900</v>
      </c>
    </row>
    <row r="483" spans="1:3">
      <c r="A483" s="27" t="s">
        <v>2984</v>
      </c>
      <c r="B483" s="4" t="s">
        <v>817</v>
      </c>
      <c r="C483" s="9" t="s">
        <v>900</v>
      </c>
    </row>
    <row r="484" spans="1:3">
      <c r="A484" s="27" t="s">
        <v>1548</v>
      </c>
      <c r="B484" s="4" t="s">
        <v>69</v>
      </c>
      <c r="C484" s="9" t="s">
        <v>51</v>
      </c>
    </row>
    <row r="485" spans="1:3">
      <c r="A485" s="27" t="s">
        <v>1548</v>
      </c>
      <c r="B485" s="4" t="s">
        <v>84</v>
      </c>
      <c r="C485" s="9" t="s">
        <v>900</v>
      </c>
    </row>
    <row r="486" spans="1:3">
      <c r="A486" s="55" t="s">
        <v>3047</v>
      </c>
      <c r="B486" s="4" t="s">
        <v>869</v>
      </c>
      <c r="C486" s="9" t="s">
        <v>900</v>
      </c>
    </row>
    <row r="487" spans="1:3">
      <c r="A487" s="161" t="s">
        <v>3352</v>
      </c>
      <c r="B487" s="4" t="s">
        <v>3353</v>
      </c>
      <c r="C487" s="50" t="s">
        <v>1359</v>
      </c>
    </row>
    <row r="488" spans="1:3">
      <c r="A488" s="161" t="s">
        <v>4789</v>
      </c>
      <c r="B488" s="4" t="s">
        <v>3353</v>
      </c>
      <c r="C488" s="50" t="s">
        <v>1359</v>
      </c>
    </row>
    <row r="489" spans="1:3">
      <c r="A489" s="27" t="s">
        <v>2990</v>
      </c>
      <c r="B489" s="4" t="s">
        <v>822</v>
      </c>
      <c r="C489" s="9" t="s">
        <v>900</v>
      </c>
    </row>
    <row r="490" spans="1:3">
      <c r="A490" s="27" t="s">
        <v>3015</v>
      </c>
      <c r="B490" s="4" t="s">
        <v>844</v>
      </c>
      <c r="C490" s="9" t="s">
        <v>900</v>
      </c>
    </row>
    <row r="491" spans="1:3">
      <c r="A491" s="27" t="s">
        <v>3033</v>
      </c>
      <c r="B491" s="4" t="s">
        <v>844</v>
      </c>
      <c r="C491" s="9" t="s">
        <v>900</v>
      </c>
    </row>
    <row r="492" spans="1:3">
      <c r="A492" s="27" t="s">
        <v>3021</v>
      </c>
      <c r="B492" s="4" t="s">
        <v>847</v>
      </c>
      <c r="C492" s="9" t="s">
        <v>900</v>
      </c>
    </row>
    <row r="493" spans="1:3">
      <c r="A493" s="27" t="s">
        <v>1163</v>
      </c>
      <c r="B493" s="4" t="s">
        <v>36</v>
      </c>
      <c r="C493" s="9" t="s">
        <v>900</v>
      </c>
    </row>
    <row r="494" spans="1:3">
      <c r="A494" s="49" t="s">
        <v>3354</v>
      </c>
      <c r="B494" s="4" t="s">
        <v>3355</v>
      </c>
      <c r="C494" s="50" t="s">
        <v>1359</v>
      </c>
    </row>
    <row r="495" spans="1:3">
      <c r="A495" s="27" t="s">
        <v>1167</v>
      </c>
      <c r="B495" s="4" t="s">
        <v>33</v>
      </c>
      <c r="C495" s="9" t="s">
        <v>900</v>
      </c>
    </row>
    <row r="496" spans="1:3">
      <c r="A496" s="27" t="s">
        <v>1391</v>
      </c>
      <c r="B496" s="4" t="s">
        <v>33</v>
      </c>
      <c r="C496" s="9" t="s">
        <v>900</v>
      </c>
    </row>
    <row r="497" spans="1:3">
      <c r="A497" s="27" t="s">
        <v>3150</v>
      </c>
      <c r="B497" s="4" t="s">
        <v>33</v>
      </c>
      <c r="C497" s="9" t="s">
        <v>900</v>
      </c>
    </row>
    <row r="498" spans="1:3">
      <c r="A498" s="27" t="s">
        <v>3151</v>
      </c>
      <c r="B498" s="4" t="s">
        <v>33</v>
      </c>
      <c r="C498" s="9" t="s">
        <v>900</v>
      </c>
    </row>
    <row r="499" spans="1:3">
      <c r="A499" s="27" t="s">
        <v>3152</v>
      </c>
      <c r="B499" s="4" t="s">
        <v>33</v>
      </c>
      <c r="C499" s="9" t="s">
        <v>900</v>
      </c>
    </row>
    <row r="500" spans="1:3">
      <c r="A500" s="27" t="s">
        <v>3153</v>
      </c>
      <c r="B500" s="4" t="s">
        <v>33</v>
      </c>
      <c r="C500" s="9" t="s">
        <v>900</v>
      </c>
    </row>
    <row r="501" spans="1:3">
      <c r="A501" s="27" t="s">
        <v>3154</v>
      </c>
      <c r="B501" s="4" t="s">
        <v>33</v>
      </c>
      <c r="C501" s="9" t="s">
        <v>900</v>
      </c>
    </row>
    <row r="502" spans="1:3">
      <c r="A502" s="27" t="s">
        <v>3155</v>
      </c>
      <c r="B502" s="4" t="s">
        <v>33</v>
      </c>
      <c r="C502" s="9" t="s">
        <v>900</v>
      </c>
    </row>
    <row r="503" spans="1:3">
      <c r="A503" s="27" t="s">
        <v>3159</v>
      </c>
      <c r="B503" s="4" t="s">
        <v>33</v>
      </c>
      <c r="C503" s="9" t="s">
        <v>900</v>
      </c>
    </row>
    <row r="504" spans="1:3">
      <c r="A504" s="27" t="s">
        <v>3160</v>
      </c>
      <c r="B504" s="4" t="s">
        <v>33</v>
      </c>
      <c r="C504" s="9" t="s">
        <v>900</v>
      </c>
    </row>
    <row r="505" spans="1:3">
      <c r="A505" s="27" t="s">
        <v>3161</v>
      </c>
      <c r="B505" s="4" t="s">
        <v>33</v>
      </c>
      <c r="C505" s="9" t="s">
        <v>900</v>
      </c>
    </row>
    <row r="506" spans="1:3">
      <c r="A506" s="27" t="s">
        <v>3166</v>
      </c>
      <c r="B506" s="4" t="s">
        <v>33</v>
      </c>
      <c r="C506" s="9" t="s">
        <v>900</v>
      </c>
    </row>
    <row r="507" spans="1:3">
      <c r="A507" s="27" t="s">
        <v>3167</v>
      </c>
      <c r="B507" s="4" t="s">
        <v>33</v>
      </c>
      <c r="C507" s="9" t="s">
        <v>900</v>
      </c>
    </row>
    <row r="508" spans="1:3">
      <c r="A508" s="27" t="s">
        <v>3168</v>
      </c>
      <c r="B508" s="4" t="s">
        <v>33</v>
      </c>
      <c r="C508" s="9" t="s">
        <v>900</v>
      </c>
    </row>
    <row r="509" spans="1:3">
      <c r="A509" s="27" t="s">
        <v>3170</v>
      </c>
      <c r="B509" s="4" t="s">
        <v>33</v>
      </c>
      <c r="C509" s="9" t="s">
        <v>900</v>
      </c>
    </row>
    <row r="510" spans="1:3">
      <c r="A510" s="27" t="s">
        <v>3171</v>
      </c>
      <c r="B510" s="4" t="s">
        <v>33</v>
      </c>
      <c r="C510" s="9" t="s">
        <v>900</v>
      </c>
    </row>
    <row r="511" spans="1:3">
      <c r="A511" s="27" t="s">
        <v>3172</v>
      </c>
      <c r="B511" s="4" t="s">
        <v>33</v>
      </c>
      <c r="C511" s="9" t="s">
        <v>900</v>
      </c>
    </row>
    <row r="512" spans="1:3">
      <c r="A512" s="27" t="s">
        <v>3173</v>
      </c>
      <c r="B512" s="4" t="s">
        <v>33</v>
      </c>
      <c r="C512" s="9" t="s">
        <v>900</v>
      </c>
    </row>
    <row r="513" spans="1:3">
      <c r="A513" s="27" t="s">
        <v>3174</v>
      </c>
      <c r="B513" s="4" t="s">
        <v>33</v>
      </c>
      <c r="C513" s="9" t="s">
        <v>900</v>
      </c>
    </row>
    <row r="514" spans="1:3">
      <c r="A514" s="27" t="s">
        <v>3246</v>
      </c>
      <c r="B514" s="4" t="s">
        <v>33</v>
      </c>
      <c r="C514" s="9" t="s">
        <v>900</v>
      </c>
    </row>
    <row r="515" spans="1:3">
      <c r="A515" s="27" t="s">
        <v>3247</v>
      </c>
      <c r="B515" s="4" t="s">
        <v>33</v>
      </c>
      <c r="C515" s="9" t="s">
        <v>900</v>
      </c>
    </row>
    <row r="516" spans="1:3">
      <c r="A516" s="27" t="s">
        <v>3248</v>
      </c>
      <c r="B516" s="4" t="s">
        <v>33</v>
      </c>
      <c r="C516" s="9" t="s">
        <v>900</v>
      </c>
    </row>
    <row r="517" spans="1:3">
      <c r="A517" s="27" t="s">
        <v>3249</v>
      </c>
      <c r="B517" s="4" t="s">
        <v>33</v>
      </c>
      <c r="C517" s="9" t="s">
        <v>900</v>
      </c>
    </row>
    <row r="518" spans="1:3">
      <c r="A518" s="27" t="s">
        <v>3250</v>
      </c>
      <c r="B518" s="4" t="s">
        <v>33</v>
      </c>
      <c r="C518" s="9" t="s">
        <v>900</v>
      </c>
    </row>
    <row r="519" spans="1:3">
      <c r="A519" s="27" t="s">
        <v>3256</v>
      </c>
      <c r="B519" s="4" t="s">
        <v>33</v>
      </c>
      <c r="C519" s="9" t="s">
        <v>900</v>
      </c>
    </row>
    <row r="520" spans="1:3">
      <c r="A520" s="27" t="s">
        <v>3257</v>
      </c>
      <c r="B520" s="4" t="s">
        <v>33</v>
      </c>
      <c r="C520" s="9" t="s">
        <v>900</v>
      </c>
    </row>
    <row r="521" spans="1:3">
      <c r="A521" s="27" t="s">
        <v>3258</v>
      </c>
      <c r="B521" s="4" t="s">
        <v>33</v>
      </c>
      <c r="C521" s="9" t="s">
        <v>900</v>
      </c>
    </row>
    <row r="522" spans="1:3">
      <c r="A522" s="27" t="s">
        <v>3259</v>
      </c>
      <c r="B522" s="4" t="s">
        <v>33</v>
      </c>
      <c r="C522" s="9" t="s">
        <v>900</v>
      </c>
    </row>
    <row r="523" spans="1:3">
      <c r="A523" s="27" t="s">
        <v>3262</v>
      </c>
      <c r="B523" s="4" t="s">
        <v>33</v>
      </c>
      <c r="C523" s="9" t="s">
        <v>900</v>
      </c>
    </row>
    <row r="524" spans="1:3">
      <c r="A524" s="27" t="s">
        <v>3271</v>
      </c>
      <c r="B524" s="4" t="s">
        <v>33</v>
      </c>
      <c r="C524" s="9" t="s">
        <v>900</v>
      </c>
    </row>
    <row r="525" spans="1:3">
      <c r="A525" s="73" t="s">
        <v>1195</v>
      </c>
      <c r="B525" s="74" t="s">
        <v>88</v>
      </c>
      <c r="C525" s="9" t="s">
        <v>900</v>
      </c>
    </row>
    <row r="526" spans="1:3">
      <c r="A526" s="27" t="s">
        <v>3026</v>
      </c>
      <c r="B526" s="4" t="s">
        <v>850</v>
      </c>
      <c r="C526" s="9" t="s">
        <v>900</v>
      </c>
    </row>
    <row r="527" spans="1:3">
      <c r="A527" s="27" t="s">
        <v>2987</v>
      </c>
      <c r="B527" s="4" t="s">
        <v>819</v>
      </c>
      <c r="C527" s="9" t="s">
        <v>900</v>
      </c>
    </row>
    <row r="528" spans="1:3">
      <c r="A528" s="55" t="s">
        <v>3370</v>
      </c>
      <c r="B528" s="108" t="s">
        <v>3371</v>
      </c>
      <c r="C528" s="9" t="s">
        <v>1359</v>
      </c>
    </row>
    <row r="529" spans="1:3">
      <c r="A529" s="27" t="s">
        <v>3039</v>
      </c>
      <c r="B529" s="4" t="s">
        <v>861</v>
      </c>
      <c r="C529" s="9" t="s">
        <v>900</v>
      </c>
    </row>
    <row r="530" spans="1:3">
      <c r="A530" s="27" t="s">
        <v>3002</v>
      </c>
      <c r="B530" s="4" t="s">
        <v>834</v>
      </c>
      <c r="C530" s="9" t="s">
        <v>900</v>
      </c>
    </row>
    <row r="531" spans="1:3">
      <c r="A531" s="27" t="s">
        <v>2991</v>
      </c>
      <c r="B531" s="4" t="s">
        <v>823</v>
      </c>
      <c r="C531" s="9" t="s">
        <v>900</v>
      </c>
    </row>
    <row r="532" spans="1:3">
      <c r="A532" s="27" t="s">
        <v>3063</v>
      </c>
      <c r="B532" s="4" t="s">
        <v>883</v>
      </c>
      <c r="C532" s="9" t="s">
        <v>900</v>
      </c>
    </row>
    <row r="533" spans="1:3">
      <c r="A533" s="27" t="s">
        <v>3055</v>
      </c>
      <c r="B533" s="4" t="s">
        <v>876</v>
      </c>
      <c r="C533" s="9" t="s">
        <v>900</v>
      </c>
    </row>
    <row r="534" spans="1:3">
      <c r="A534" s="27" t="s">
        <v>1162</v>
      </c>
      <c r="B534" s="4" t="s">
        <v>24</v>
      </c>
      <c r="C534" s="9" t="s">
        <v>900</v>
      </c>
    </row>
    <row r="535" spans="1:3">
      <c r="A535" s="27" t="s">
        <v>1553</v>
      </c>
      <c r="B535" s="4" t="s">
        <v>73</v>
      </c>
      <c r="C535" s="9" t="s">
        <v>51</v>
      </c>
    </row>
    <row r="536" spans="1:3">
      <c r="A536" s="27" t="s">
        <v>1164</v>
      </c>
      <c r="B536" s="4" t="s">
        <v>74</v>
      </c>
      <c r="C536" s="9" t="s">
        <v>900</v>
      </c>
    </row>
    <row r="537" spans="1:3">
      <c r="A537" s="27" t="s">
        <v>2887</v>
      </c>
      <c r="B537" s="4" t="s">
        <v>775</v>
      </c>
      <c r="C537" s="9" t="s">
        <v>900</v>
      </c>
    </row>
    <row r="538" spans="1:3">
      <c r="A538" s="27" t="s">
        <v>2935</v>
      </c>
      <c r="B538" s="4" t="s">
        <v>794</v>
      </c>
      <c r="C538" s="9" t="s">
        <v>900</v>
      </c>
    </row>
    <row r="539" spans="1:3">
      <c r="A539" s="73" t="s">
        <v>3075</v>
      </c>
      <c r="B539" s="74" t="s">
        <v>83</v>
      </c>
      <c r="C539" s="75" t="s">
        <v>1290</v>
      </c>
    </row>
    <row r="540" spans="1:3">
      <c r="A540" s="27" t="s">
        <v>3030</v>
      </c>
      <c r="B540" s="4" t="s">
        <v>854</v>
      </c>
      <c r="C540" s="9" t="s">
        <v>900</v>
      </c>
    </row>
    <row r="541" spans="1:3">
      <c r="A541" s="27" t="s">
        <v>2767</v>
      </c>
      <c r="B541" s="4" t="s">
        <v>725</v>
      </c>
      <c r="C541" s="9" t="s">
        <v>900</v>
      </c>
    </row>
    <row r="542" spans="1:3">
      <c r="A542" s="27" t="s">
        <v>2998</v>
      </c>
      <c r="B542" s="4" t="s">
        <v>830</v>
      </c>
      <c r="C542" s="9" t="s">
        <v>900</v>
      </c>
    </row>
    <row r="543" spans="1:3">
      <c r="A543" s="27" t="s">
        <v>3027</v>
      </c>
      <c r="B543" s="4" t="s">
        <v>851</v>
      </c>
      <c r="C543" s="9" t="s">
        <v>900</v>
      </c>
    </row>
    <row r="544" spans="1:3">
      <c r="A544" s="27" t="s">
        <v>3064</v>
      </c>
      <c r="B544" s="4" t="s">
        <v>884</v>
      </c>
      <c r="C544" s="9" t="s">
        <v>900</v>
      </c>
    </row>
    <row r="545" spans="1:3">
      <c r="A545" s="27" t="s">
        <v>3016</v>
      </c>
      <c r="B545" s="4" t="s">
        <v>845</v>
      </c>
      <c r="C545" s="9" t="s">
        <v>900</v>
      </c>
    </row>
    <row r="546" spans="1:3">
      <c r="A546" s="27" t="s">
        <v>2985</v>
      </c>
      <c r="B546" s="4" t="s">
        <v>818</v>
      </c>
      <c r="C546" s="9" t="s">
        <v>900</v>
      </c>
    </row>
    <row r="547" spans="1:3">
      <c r="A547" s="27" t="s">
        <v>2986</v>
      </c>
      <c r="B547" s="4" t="s">
        <v>818</v>
      </c>
      <c r="C547" s="9" t="s">
        <v>900</v>
      </c>
    </row>
    <row r="548" spans="1:3">
      <c r="A548" s="27" t="s">
        <v>3004</v>
      </c>
      <c r="B548" s="4" t="s">
        <v>818</v>
      </c>
      <c r="C548" s="9" t="s">
        <v>900</v>
      </c>
    </row>
    <row r="549" spans="1:3">
      <c r="A549" s="27" t="s">
        <v>3005</v>
      </c>
      <c r="B549" s="4" t="s">
        <v>818</v>
      </c>
      <c r="C549" s="9" t="s">
        <v>900</v>
      </c>
    </row>
    <row r="550" spans="1:3">
      <c r="A550" s="27" t="s">
        <v>3006</v>
      </c>
      <c r="B550" s="4" t="s">
        <v>818</v>
      </c>
      <c r="C550" s="9" t="s">
        <v>900</v>
      </c>
    </row>
    <row r="551" spans="1:3">
      <c r="A551" s="73" t="s">
        <v>1189</v>
      </c>
      <c r="B551" s="74" t="s">
        <v>89</v>
      </c>
      <c r="C551" s="9" t="s">
        <v>900</v>
      </c>
    </row>
    <row r="552" spans="1:3">
      <c r="A552" s="73" t="s">
        <v>1168</v>
      </c>
      <c r="B552" s="74" t="s">
        <v>89</v>
      </c>
      <c r="C552" s="9" t="s">
        <v>900</v>
      </c>
    </row>
    <row r="553" spans="1:3">
      <c r="A553" s="73" t="s">
        <v>2206</v>
      </c>
      <c r="B553" s="74" t="s">
        <v>89</v>
      </c>
      <c r="C553" s="9" t="s">
        <v>900</v>
      </c>
    </row>
    <row r="554" spans="1:3">
      <c r="A554" s="73" t="s">
        <v>2210</v>
      </c>
      <c r="B554" s="74" t="s">
        <v>89</v>
      </c>
      <c r="C554" s="9" t="s">
        <v>900</v>
      </c>
    </row>
    <row r="555" spans="1:3">
      <c r="A555" s="73" t="s">
        <v>1157</v>
      </c>
      <c r="B555" s="74" t="s">
        <v>89</v>
      </c>
      <c r="C555" s="9" t="s">
        <v>900</v>
      </c>
    </row>
    <row r="556" spans="1:3">
      <c r="A556" s="73" t="s">
        <v>2275</v>
      </c>
      <c r="B556" s="74" t="s">
        <v>89</v>
      </c>
      <c r="C556" s="9" t="s">
        <v>900</v>
      </c>
    </row>
    <row r="557" spans="1:3">
      <c r="A557" s="76" t="s">
        <v>1298</v>
      </c>
      <c r="B557" s="74" t="s">
        <v>89</v>
      </c>
      <c r="C557" s="9" t="s">
        <v>900</v>
      </c>
    </row>
    <row r="558" spans="1:3">
      <c r="A558" s="76" t="s">
        <v>1416</v>
      </c>
      <c r="B558" s="160" t="s">
        <v>1366</v>
      </c>
      <c r="C558" s="9" t="s">
        <v>900</v>
      </c>
    </row>
    <row r="559" spans="1:3">
      <c r="A559" s="49" t="s">
        <v>1315</v>
      </c>
      <c r="B559" s="4" t="s">
        <v>1316</v>
      </c>
      <c r="C559" s="50" t="s">
        <v>900</v>
      </c>
    </row>
    <row r="560" spans="1:3">
      <c r="A560" s="73" t="s">
        <v>1191</v>
      </c>
      <c r="B560" s="74" t="s">
        <v>91</v>
      </c>
      <c r="C560" s="9" t="s">
        <v>900</v>
      </c>
    </row>
    <row r="561" spans="1:3">
      <c r="A561" s="27" t="s">
        <v>2981</v>
      </c>
      <c r="B561" s="4" t="s">
        <v>814</v>
      </c>
      <c r="C561" s="9" t="s">
        <v>900</v>
      </c>
    </row>
    <row r="562" spans="1:3">
      <c r="A562" s="27" t="s">
        <v>2272</v>
      </c>
      <c r="B562" s="4" t="s">
        <v>707</v>
      </c>
      <c r="C562" s="9" t="s">
        <v>900</v>
      </c>
    </row>
    <row r="563" spans="1:3">
      <c r="A563" s="73" t="s">
        <v>1158</v>
      </c>
      <c r="B563" s="74" t="s">
        <v>28</v>
      </c>
      <c r="C563" s="9" t="s">
        <v>900</v>
      </c>
    </row>
    <row r="564" spans="1:3">
      <c r="A564" s="73" t="s">
        <v>1159</v>
      </c>
      <c r="B564" s="74" t="s">
        <v>28</v>
      </c>
      <c r="C564" s="9" t="s">
        <v>900</v>
      </c>
    </row>
    <row r="565" spans="1:3">
      <c r="A565" s="73" t="s">
        <v>1160</v>
      </c>
      <c r="B565" s="74" t="s">
        <v>28</v>
      </c>
      <c r="C565" s="9" t="s">
        <v>900</v>
      </c>
    </row>
    <row r="566" spans="1:3">
      <c r="A566" s="27" t="s">
        <v>2879</v>
      </c>
      <c r="B566" s="4" t="s">
        <v>773</v>
      </c>
      <c r="C566" s="9" t="s">
        <v>900</v>
      </c>
    </row>
    <row r="567" spans="1:3">
      <c r="A567" s="27" t="s">
        <v>1174</v>
      </c>
      <c r="B567" s="4" t="s">
        <v>30</v>
      </c>
      <c r="C567" s="9" t="s">
        <v>900</v>
      </c>
    </row>
    <row r="568" spans="1:3">
      <c r="A568" s="27" t="s">
        <v>1176</v>
      </c>
      <c r="B568" s="4" t="s">
        <v>30</v>
      </c>
      <c r="C568" s="9" t="s">
        <v>900</v>
      </c>
    </row>
    <row r="569" spans="1:3">
      <c r="A569" s="27" t="s">
        <v>1171</v>
      </c>
      <c r="B569" s="4" t="s">
        <v>30</v>
      </c>
      <c r="C569" s="9" t="s">
        <v>900</v>
      </c>
    </row>
    <row r="570" spans="1:3">
      <c r="A570" s="27" t="s">
        <v>1172</v>
      </c>
      <c r="B570" s="4" t="s">
        <v>30</v>
      </c>
      <c r="C570" s="9" t="s">
        <v>900</v>
      </c>
    </row>
    <row r="571" spans="1:3">
      <c r="A571" s="27" t="s">
        <v>1173</v>
      </c>
      <c r="B571" s="4" t="s">
        <v>30</v>
      </c>
      <c r="C571" s="9" t="s">
        <v>900</v>
      </c>
    </row>
    <row r="572" spans="1:3">
      <c r="A572" s="27" t="s">
        <v>1175</v>
      </c>
      <c r="B572" s="4" t="s">
        <v>30</v>
      </c>
      <c r="C572" s="9" t="s">
        <v>900</v>
      </c>
    </row>
    <row r="573" spans="1:3">
      <c r="A573" s="27" t="s">
        <v>1390</v>
      </c>
      <c r="B573" s="4" t="s">
        <v>30</v>
      </c>
      <c r="C573" s="9" t="s">
        <v>900</v>
      </c>
    </row>
    <row r="574" spans="1:3">
      <c r="A574" s="27" t="s">
        <v>1188</v>
      </c>
      <c r="B574" s="4" t="s">
        <v>30</v>
      </c>
      <c r="C574" s="9" t="s">
        <v>900</v>
      </c>
    </row>
    <row r="575" spans="1:3">
      <c r="A575" s="27" t="s">
        <v>2933</v>
      </c>
      <c r="B575" s="4" t="s">
        <v>30</v>
      </c>
      <c r="C575" s="9" t="s">
        <v>900</v>
      </c>
    </row>
    <row r="576" spans="1:3">
      <c r="A576" s="27" t="s">
        <v>1185</v>
      </c>
      <c r="B576" s="4" t="s">
        <v>30</v>
      </c>
      <c r="C576" s="9" t="s">
        <v>900</v>
      </c>
    </row>
    <row r="577" spans="1:3">
      <c r="A577" s="27" t="s">
        <v>1169</v>
      </c>
      <c r="B577" s="4" t="s">
        <v>30</v>
      </c>
      <c r="C577" s="9" t="s">
        <v>900</v>
      </c>
    </row>
    <row r="578" spans="1:3">
      <c r="A578" s="27" t="s">
        <v>1179</v>
      </c>
      <c r="B578" s="4" t="s">
        <v>30</v>
      </c>
      <c r="C578" s="9" t="s">
        <v>900</v>
      </c>
    </row>
    <row r="579" spans="1:3">
      <c r="A579" s="49" t="s">
        <v>1210</v>
      </c>
      <c r="B579" s="4" t="s">
        <v>30</v>
      </c>
      <c r="C579" s="9" t="s">
        <v>900</v>
      </c>
    </row>
    <row r="580" spans="1:3">
      <c r="A580" s="27" t="s">
        <v>3079</v>
      </c>
      <c r="B580" s="4" t="s">
        <v>30</v>
      </c>
      <c r="C580" s="9" t="s">
        <v>900</v>
      </c>
    </row>
    <row r="581" spans="1:3">
      <c r="A581" s="27" t="s">
        <v>1196</v>
      </c>
      <c r="B581" s="4" t="s">
        <v>30</v>
      </c>
      <c r="C581" s="9" t="s">
        <v>900</v>
      </c>
    </row>
    <row r="582" spans="1:3">
      <c r="A582" s="27" t="s">
        <v>1187</v>
      </c>
      <c r="B582" s="4" t="s">
        <v>30</v>
      </c>
      <c r="C582" s="9" t="s">
        <v>900</v>
      </c>
    </row>
    <row r="583" spans="1:3">
      <c r="A583" s="27" t="s">
        <v>1186</v>
      </c>
      <c r="B583" s="4" t="s">
        <v>30</v>
      </c>
      <c r="C583" s="9" t="s">
        <v>900</v>
      </c>
    </row>
    <row r="584" spans="1:3">
      <c r="A584" s="27" t="s">
        <v>1197</v>
      </c>
      <c r="B584" s="4" t="s">
        <v>30</v>
      </c>
      <c r="C584" s="9" t="s">
        <v>900</v>
      </c>
    </row>
    <row r="585" spans="1:3">
      <c r="A585" s="27" t="s">
        <v>3085</v>
      </c>
      <c r="B585" s="4" t="s">
        <v>30</v>
      </c>
      <c r="C585" s="9" t="s">
        <v>900</v>
      </c>
    </row>
    <row r="586" spans="1:3">
      <c r="A586" s="27" t="s">
        <v>1166</v>
      </c>
      <c r="B586" s="4" t="s">
        <v>30</v>
      </c>
      <c r="C586" s="9" t="s">
        <v>900</v>
      </c>
    </row>
    <row r="587" spans="1:3">
      <c r="A587" s="27" t="s">
        <v>3086</v>
      </c>
      <c r="B587" s="4" t="s">
        <v>30</v>
      </c>
      <c r="C587" s="9" t="s">
        <v>900</v>
      </c>
    </row>
    <row r="588" spans="1:3">
      <c r="A588" s="27" t="s">
        <v>1170</v>
      </c>
      <c r="B588" s="4" t="s">
        <v>30</v>
      </c>
      <c r="C588" s="9" t="s">
        <v>900</v>
      </c>
    </row>
    <row r="589" spans="1:3">
      <c r="A589" s="27" t="s">
        <v>1177</v>
      </c>
      <c r="B589" s="4" t="s">
        <v>30</v>
      </c>
      <c r="C589" s="9" t="s">
        <v>900</v>
      </c>
    </row>
    <row r="590" spans="1:3">
      <c r="A590" s="27" t="s">
        <v>1178</v>
      </c>
      <c r="B590" s="4" t="s">
        <v>30</v>
      </c>
      <c r="C590" s="9" t="s">
        <v>900</v>
      </c>
    </row>
    <row r="591" spans="1:3">
      <c r="A591" s="27" t="s">
        <v>1181</v>
      </c>
      <c r="B591" s="4" t="s">
        <v>30</v>
      </c>
      <c r="C591" s="9" t="s">
        <v>900</v>
      </c>
    </row>
    <row r="592" spans="1:3">
      <c r="A592" s="55" t="s">
        <v>1220</v>
      </c>
      <c r="B592" s="4" t="s">
        <v>30</v>
      </c>
      <c r="C592" s="9" t="s">
        <v>900</v>
      </c>
    </row>
    <row r="593" spans="1:3">
      <c r="A593" s="55" t="s">
        <v>1219</v>
      </c>
      <c r="B593" s="4" t="s">
        <v>30</v>
      </c>
      <c r="C593" s="9" t="s">
        <v>900</v>
      </c>
    </row>
    <row r="594" spans="1:3">
      <c r="A594" s="55" t="s">
        <v>1222</v>
      </c>
      <c r="B594" s="4" t="s">
        <v>30</v>
      </c>
      <c r="C594" s="9" t="s">
        <v>900</v>
      </c>
    </row>
    <row r="595" spans="1:3">
      <c r="A595" s="27" t="s">
        <v>1180</v>
      </c>
      <c r="B595" s="4" t="s">
        <v>30</v>
      </c>
      <c r="C595" s="9" t="s">
        <v>900</v>
      </c>
    </row>
    <row r="596" spans="1:3">
      <c r="A596" s="27" t="s">
        <v>1199</v>
      </c>
      <c r="B596" s="4" t="s">
        <v>30</v>
      </c>
      <c r="C596" s="9" t="s">
        <v>900</v>
      </c>
    </row>
    <row r="597" spans="1:3">
      <c r="A597" s="49" t="s">
        <v>1216</v>
      </c>
      <c r="B597" s="4" t="s">
        <v>30</v>
      </c>
      <c r="C597" s="9" t="s">
        <v>900</v>
      </c>
    </row>
    <row r="598" spans="1:3">
      <c r="A598" s="49" t="s">
        <v>1221</v>
      </c>
      <c r="B598" s="4" t="s">
        <v>30</v>
      </c>
      <c r="C598" s="9" t="s">
        <v>900</v>
      </c>
    </row>
    <row r="599" spans="1:3">
      <c r="A599" s="49" t="s">
        <v>1226</v>
      </c>
      <c r="B599" s="4" t="s">
        <v>30</v>
      </c>
      <c r="C599" s="9" t="s">
        <v>900</v>
      </c>
    </row>
    <row r="600" spans="1:3">
      <c r="A600" s="49" t="s">
        <v>1227</v>
      </c>
      <c r="B600" s="4" t="s">
        <v>30</v>
      </c>
      <c r="C600" s="9" t="s">
        <v>900</v>
      </c>
    </row>
    <row r="601" spans="1:3">
      <c r="A601" s="49" t="s">
        <v>1231</v>
      </c>
      <c r="B601" s="4" t="s">
        <v>30</v>
      </c>
      <c r="C601" s="9" t="s">
        <v>900</v>
      </c>
    </row>
    <row r="602" spans="1:3">
      <c r="A602" s="49" t="s">
        <v>1255</v>
      </c>
      <c r="B602" s="4" t="s">
        <v>30</v>
      </c>
      <c r="C602" s="9" t="s">
        <v>900</v>
      </c>
    </row>
    <row r="603" spans="1:3">
      <c r="A603" s="49" t="s">
        <v>3335</v>
      </c>
      <c r="B603" s="4" t="s">
        <v>30</v>
      </c>
      <c r="C603" s="9" t="s">
        <v>900</v>
      </c>
    </row>
    <row r="604" spans="1:3">
      <c r="A604" s="49" t="s">
        <v>1263</v>
      </c>
      <c r="B604" s="4" t="s">
        <v>30</v>
      </c>
      <c r="C604" s="9" t="s">
        <v>900</v>
      </c>
    </row>
    <row r="605" spans="1:3">
      <c r="A605" s="49" t="s">
        <v>1317</v>
      </c>
      <c r="B605" s="4" t="s">
        <v>30</v>
      </c>
      <c r="C605" s="9" t="s">
        <v>900</v>
      </c>
    </row>
    <row r="606" spans="1:3">
      <c r="A606" s="49" t="s">
        <v>1323</v>
      </c>
      <c r="B606" s="4" t="s">
        <v>30</v>
      </c>
      <c r="C606" s="9" t="s">
        <v>900</v>
      </c>
    </row>
    <row r="607" spans="1:3">
      <c r="A607" s="27" t="s">
        <v>2980</v>
      </c>
      <c r="B607" s="4" t="s">
        <v>813</v>
      </c>
      <c r="C607" s="9" t="s">
        <v>900</v>
      </c>
    </row>
    <row r="608" spans="1:3">
      <c r="A608" s="55" t="s">
        <v>3357</v>
      </c>
      <c r="B608" s="102" t="s">
        <v>3358</v>
      </c>
      <c r="C608" s="9" t="s">
        <v>1359</v>
      </c>
    </row>
    <row r="609" spans="1:3">
      <c r="A609" s="27" t="s">
        <v>1828</v>
      </c>
      <c r="B609" s="4" t="s">
        <v>313</v>
      </c>
      <c r="C609" s="9" t="s">
        <v>900</v>
      </c>
    </row>
    <row r="610" spans="1:3">
      <c r="A610" s="27" t="s">
        <v>3058</v>
      </c>
      <c r="B610" s="4" t="s">
        <v>879</v>
      </c>
      <c r="C610" s="9" t="s">
        <v>900</v>
      </c>
    </row>
    <row r="611" spans="1:3">
      <c r="A611" s="27" t="s">
        <v>3054</v>
      </c>
      <c r="B611" s="4" t="s">
        <v>875</v>
      </c>
      <c r="C611" s="9" t="s">
        <v>900</v>
      </c>
    </row>
    <row r="612" spans="1:3">
      <c r="A612" s="27" t="s">
        <v>1554</v>
      </c>
      <c r="B612" s="4" t="s">
        <v>75</v>
      </c>
      <c r="C612" s="9" t="s">
        <v>1290</v>
      </c>
    </row>
    <row r="613" spans="1:3">
      <c r="A613" s="27" t="s">
        <v>1554</v>
      </c>
      <c r="B613" s="4" t="s">
        <v>86</v>
      </c>
      <c r="C613" s="9" t="s">
        <v>900</v>
      </c>
    </row>
    <row r="614" spans="1:3">
      <c r="A614" s="27" t="s">
        <v>1911</v>
      </c>
      <c r="B614" s="4" t="s">
        <v>393</v>
      </c>
      <c r="C614" s="9" t="s">
        <v>900</v>
      </c>
    </row>
    <row r="615" spans="1:3">
      <c r="A615" s="27" t="s">
        <v>1966</v>
      </c>
      <c r="B615" s="4" t="s">
        <v>446</v>
      </c>
      <c r="C615" s="9" t="s">
        <v>900</v>
      </c>
    </row>
    <row r="616" spans="1:3">
      <c r="A616" s="27" t="s">
        <v>2199</v>
      </c>
      <c r="B616" s="4" t="s">
        <v>446</v>
      </c>
      <c r="C616" s="9" t="s">
        <v>900</v>
      </c>
    </row>
    <row r="617" spans="1:3">
      <c r="A617" s="27" t="s">
        <v>1803</v>
      </c>
      <c r="B617" s="4" t="s">
        <v>292</v>
      </c>
      <c r="C617" s="9" t="s">
        <v>900</v>
      </c>
    </row>
    <row r="618" spans="1:3">
      <c r="A618" s="27" t="s">
        <v>2047</v>
      </c>
      <c r="B618" s="4" t="s">
        <v>523</v>
      </c>
      <c r="C618" s="9" t="s">
        <v>900</v>
      </c>
    </row>
    <row r="619" spans="1:3">
      <c r="A619" s="27" t="s">
        <v>1649</v>
      </c>
      <c r="B619" s="4" t="s">
        <v>185</v>
      </c>
      <c r="C619" s="9" t="s">
        <v>900</v>
      </c>
    </row>
    <row r="620" spans="1:3">
      <c r="A620" s="27" t="s">
        <v>2232</v>
      </c>
      <c r="B620" s="4" t="s">
        <v>682</v>
      </c>
      <c r="C620" s="9" t="s">
        <v>900</v>
      </c>
    </row>
    <row r="621" spans="1:3">
      <c r="A621" s="27" t="s">
        <v>2050</v>
      </c>
      <c r="B621" s="4" t="s">
        <v>526</v>
      </c>
      <c r="C621" s="9" t="s">
        <v>900</v>
      </c>
    </row>
    <row r="622" spans="1:3">
      <c r="A622" s="27" t="s">
        <v>1782</v>
      </c>
      <c r="B622" s="4" t="s">
        <v>275</v>
      </c>
      <c r="C622" s="9" t="s">
        <v>900</v>
      </c>
    </row>
    <row r="623" spans="1:3">
      <c r="A623" s="27" t="s">
        <v>2885</v>
      </c>
      <c r="B623" s="4" t="s">
        <v>774</v>
      </c>
      <c r="C623" s="9" t="s">
        <v>900</v>
      </c>
    </row>
    <row r="624" spans="1:3">
      <c r="A624" s="27" t="s">
        <v>2289</v>
      </c>
      <c r="B624" s="4" t="s">
        <v>715</v>
      </c>
      <c r="C624" s="9" t="s">
        <v>900</v>
      </c>
    </row>
    <row r="625" spans="1:3">
      <c r="A625" s="27" t="s">
        <v>2154</v>
      </c>
      <c r="B625" s="4" t="s">
        <v>626</v>
      </c>
      <c r="C625" s="9" t="s">
        <v>900</v>
      </c>
    </row>
    <row r="626" spans="1:3">
      <c r="A626" s="27" t="s">
        <v>1907</v>
      </c>
      <c r="B626" s="4" t="s">
        <v>389</v>
      </c>
      <c r="C626" s="9" t="s">
        <v>900</v>
      </c>
    </row>
    <row r="627" spans="1:3">
      <c r="A627" s="27" t="s">
        <v>2151</v>
      </c>
      <c r="B627" s="4" t="s">
        <v>624</v>
      </c>
      <c r="C627" s="9" t="s">
        <v>900</v>
      </c>
    </row>
    <row r="628" spans="1:3">
      <c r="A628" s="27" t="s">
        <v>1639</v>
      </c>
      <c r="B628" s="4" t="s">
        <v>179</v>
      </c>
      <c r="C628" s="9" t="s">
        <v>900</v>
      </c>
    </row>
    <row r="629" spans="1:3">
      <c r="A629" s="27" t="s">
        <v>1743</v>
      </c>
      <c r="B629" s="4" t="s">
        <v>247</v>
      </c>
      <c r="C629" s="9" t="s">
        <v>900</v>
      </c>
    </row>
    <row r="630" spans="1:3">
      <c r="A630" s="27" t="s">
        <v>2139</v>
      </c>
      <c r="B630" s="4" t="s">
        <v>612</v>
      </c>
      <c r="C630" s="9" t="s">
        <v>900</v>
      </c>
    </row>
    <row r="631" spans="1:3">
      <c r="A631" s="27" t="s">
        <v>2134</v>
      </c>
      <c r="B631" s="4" t="s">
        <v>607</v>
      </c>
      <c r="C631" s="9" t="s">
        <v>900</v>
      </c>
    </row>
    <row r="632" spans="1:3">
      <c r="A632" s="27" t="s">
        <v>1647</v>
      </c>
      <c r="B632" s="4" t="s">
        <v>184</v>
      </c>
      <c r="C632" s="9" t="s">
        <v>900</v>
      </c>
    </row>
    <row r="633" spans="1:3">
      <c r="A633" s="27" t="s">
        <v>1570</v>
      </c>
      <c r="B633" s="4" t="s">
        <v>111</v>
      </c>
      <c r="C633" s="9" t="s">
        <v>900</v>
      </c>
    </row>
    <row r="634" spans="1:3">
      <c r="A634" s="27" t="s">
        <v>2012</v>
      </c>
      <c r="B634" s="4" t="s">
        <v>111</v>
      </c>
      <c r="C634" s="9" t="s">
        <v>900</v>
      </c>
    </row>
    <row r="635" spans="1:3">
      <c r="A635" s="27" t="s">
        <v>1655</v>
      </c>
      <c r="B635" s="4" t="s">
        <v>189</v>
      </c>
      <c r="C635" s="9" t="s">
        <v>900</v>
      </c>
    </row>
    <row r="636" spans="1:3">
      <c r="A636" s="27" t="s">
        <v>1804</v>
      </c>
      <c r="B636" s="4" t="s">
        <v>189</v>
      </c>
      <c r="C636" s="9" t="s">
        <v>900</v>
      </c>
    </row>
    <row r="637" spans="1:3">
      <c r="A637" s="27" t="s">
        <v>2077</v>
      </c>
      <c r="B637" s="4" t="s">
        <v>189</v>
      </c>
      <c r="C637" s="9" t="s">
        <v>900</v>
      </c>
    </row>
    <row r="638" spans="1:3">
      <c r="A638" s="27" t="s">
        <v>1903</v>
      </c>
      <c r="B638" s="4" t="s">
        <v>385</v>
      </c>
      <c r="C638" s="9" t="s">
        <v>900</v>
      </c>
    </row>
    <row r="639" spans="1:3">
      <c r="A639" s="27" t="s">
        <v>1944</v>
      </c>
      <c r="B639" s="4" t="s">
        <v>424</v>
      </c>
      <c r="C639" s="9" t="s">
        <v>900</v>
      </c>
    </row>
    <row r="640" spans="1:3">
      <c r="A640" s="27" t="s">
        <v>1808</v>
      </c>
      <c r="B640" s="4" t="s">
        <v>296</v>
      </c>
      <c r="C640" s="9" t="s">
        <v>900</v>
      </c>
    </row>
    <row r="641" spans="1:3">
      <c r="A641" s="27" t="s">
        <v>2133</v>
      </c>
      <c r="B641" s="4" t="s">
        <v>296</v>
      </c>
      <c r="C641" s="9" t="s">
        <v>900</v>
      </c>
    </row>
    <row r="642" spans="1:3">
      <c r="A642" s="27" t="s">
        <v>2907</v>
      </c>
      <c r="B642" s="4" t="s">
        <v>781</v>
      </c>
      <c r="C642" s="9" t="s">
        <v>900</v>
      </c>
    </row>
    <row r="643" spans="1:3">
      <c r="A643" s="27" t="s">
        <v>2940</v>
      </c>
      <c r="B643" s="4" t="s">
        <v>795</v>
      </c>
      <c r="C643" s="9" t="s">
        <v>900</v>
      </c>
    </row>
    <row r="644" spans="1:3">
      <c r="A644" s="27" t="s">
        <v>1827</v>
      </c>
      <c r="B644" s="4" t="s">
        <v>312</v>
      </c>
      <c r="C644" s="9" t="s">
        <v>900</v>
      </c>
    </row>
    <row r="645" spans="1:3">
      <c r="A645" s="27" t="s">
        <v>1908</v>
      </c>
      <c r="B645" s="4" t="s">
        <v>390</v>
      </c>
      <c r="C645" s="9" t="s">
        <v>900</v>
      </c>
    </row>
    <row r="646" spans="1:3">
      <c r="A646" s="27" t="s">
        <v>1934</v>
      </c>
      <c r="B646" s="4" t="s">
        <v>415</v>
      </c>
      <c r="C646" s="9" t="s">
        <v>900</v>
      </c>
    </row>
    <row r="647" spans="1:3">
      <c r="A647" s="27" t="s">
        <v>2832</v>
      </c>
      <c r="B647" s="4" t="s">
        <v>748</v>
      </c>
      <c r="C647" s="9" t="s">
        <v>900</v>
      </c>
    </row>
    <row r="648" spans="1:3">
      <c r="A648" s="27" t="s">
        <v>2146</v>
      </c>
      <c r="B648" s="4" t="s">
        <v>619</v>
      </c>
      <c r="C648" s="9" t="s">
        <v>900</v>
      </c>
    </row>
    <row r="649" spans="1:3">
      <c r="A649" s="27" t="s">
        <v>1820</v>
      </c>
      <c r="B649" s="4" t="s">
        <v>306</v>
      </c>
      <c r="C649" s="9" t="s">
        <v>900</v>
      </c>
    </row>
    <row r="650" spans="1:3">
      <c r="A650" s="27" t="s">
        <v>1798</v>
      </c>
      <c r="B650" s="4" t="s">
        <v>287</v>
      </c>
      <c r="C650" s="9" t="s">
        <v>900</v>
      </c>
    </row>
    <row r="651" spans="1:3">
      <c r="A651" s="27" t="s">
        <v>1948</v>
      </c>
      <c r="B651" s="4" t="s">
        <v>428</v>
      </c>
      <c r="C651" s="9" t="s">
        <v>900</v>
      </c>
    </row>
    <row r="652" spans="1:3">
      <c r="A652" s="27" t="s">
        <v>1860</v>
      </c>
      <c r="B652" s="4" t="s">
        <v>345</v>
      </c>
      <c r="C652" s="9" t="s">
        <v>900</v>
      </c>
    </row>
    <row r="653" spans="1:3">
      <c r="A653" s="27" t="s">
        <v>2018</v>
      </c>
      <c r="B653" s="4" t="s">
        <v>496</v>
      </c>
      <c r="C653" s="9" t="s">
        <v>900</v>
      </c>
    </row>
    <row r="654" spans="1:3">
      <c r="A654" s="27" t="s">
        <v>2160</v>
      </c>
      <c r="B654" s="4" t="s">
        <v>632</v>
      </c>
      <c r="C654" s="9" t="s">
        <v>900</v>
      </c>
    </row>
    <row r="655" spans="1:3">
      <c r="A655" s="27" t="s">
        <v>2081</v>
      </c>
      <c r="B655" s="4" t="s">
        <v>555</v>
      </c>
      <c r="C655" s="9" t="s">
        <v>900</v>
      </c>
    </row>
    <row r="656" spans="1:3">
      <c r="A656" s="27" t="s">
        <v>1673</v>
      </c>
      <c r="B656" s="4" t="s">
        <v>201</v>
      </c>
      <c r="C656" s="9" t="s">
        <v>900</v>
      </c>
    </row>
    <row r="657" spans="1:3">
      <c r="A657" s="27" t="s">
        <v>2198</v>
      </c>
      <c r="B657" s="4" t="s">
        <v>666</v>
      </c>
      <c r="C657" s="9" t="s">
        <v>900</v>
      </c>
    </row>
    <row r="658" spans="1:3">
      <c r="A658" s="27" t="s">
        <v>1914</v>
      </c>
      <c r="B658" s="4" t="s">
        <v>396</v>
      </c>
      <c r="C658" s="9" t="s">
        <v>900</v>
      </c>
    </row>
    <row r="659" spans="1:3">
      <c r="A659" s="27" t="s">
        <v>2125</v>
      </c>
      <c r="B659" s="4" t="s">
        <v>599</v>
      </c>
      <c r="C659" s="9" t="s">
        <v>900</v>
      </c>
    </row>
    <row r="660" spans="1:3">
      <c r="A660" s="27" t="s">
        <v>1810</v>
      </c>
      <c r="B660" s="4" t="s">
        <v>298</v>
      </c>
      <c r="C660" s="9" t="s">
        <v>900</v>
      </c>
    </row>
    <row r="661" spans="1:3">
      <c r="A661" s="27" t="s">
        <v>1949</v>
      </c>
      <c r="B661" s="4" t="s">
        <v>429</v>
      </c>
      <c r="C661" s="9" t="s">
        <v>900</v>
      </c>
    </row>
    <row r="662" spans="1:3">
      <c r="A662" s="27" t="s">
        <v>2841</v>
      </c>
      <c r="B662" s="4" t="s">
        <v>752</v>
      </c>
      <c r="C662" s="9" t="s">
        <v>900</v>
      </c>
    </row>
    <row r="663" spans="1:3">
      <c r="A663" s="27" t="s">
        <v>1838</v>
      </c>
      <c r="B663" s="4" t="s">
        <v>323</v>
      </c>
      <c r="C663" s="9" t="s">
        <v>900</v>
      </c>
    </row>
    <row r="664" spans="1:3">
      <c r="A664" s="27" t="s">
        <v>1928</v>
      </c>
      <c r="B664" s="4" t="s">
        <v>409</v>
      </c>
      <c r="C664" s="9" t="s">
        <v>900</v>
      </c>
    </row>
    <row r="665" spans="1:3">
      <c r="A665" s="27" t="s">
        <v>1695</v>
      </c>
      <c r="B665" s="4" t="s">
        <v>215</v>
      </c>
      <c r="C665" s="9" t="s">
        <v>900</v>
      </c>
    </row>
    <row r="666" spans="1:3">
      <c r="A666" s="27" t="s">
        <v>1671</v>
      </c>
      <c r="B666" s="4" t="s">
        <v>200</v>
      </c>
      <c r="C666" s="9" t="s">
        <v>900</v>
      </c>
    </row>
    <row r="667" spans="1:3">
      <c r="A667" s="27" t="s">
        <v>2834</v>
      </c>
      <c r="B667" s="4" t="s">
        <v>749</v>
      </c>
      <c r="C667" s="9" t="s">
        <v>900</v>
      </c>
    </row>
    <row r="668" spans="1:3">
      <c r="A668" s="27" t="s">
        <v>2840</v>
      </c>
      <c r="B668" s="4" t="s">
        <v>749</v>
      </c>
      <c r="C668" s="9" t="s">
        <v>900</v>
      </c>
    </row>
    <row r="669" spans="1:3">
      <c r="A669" s="27" t="s">
        <v>1568</v>
      </c>
      <c r="B669" s="4" t="s">
        <v>109</v>
      </c>
      <c r="C669" s="9" t="s">
        <v>900</v>
      </c>
    </row>
    <row r="670" spans="1:3">
      <c r="A670" s="27" t="s">
        <v>1976</v>
      </c>
      <c r="B670" s="4" t="s">
        <v>456</v>
      </c>
      <c r="C670" s="9" t="s">
        <v>900</v>
      </c>
    </row>
    <row r="671" spans="1:3">
      <c r="A671" s="27" t="s">
        <v>1852</v>
      </c>
      <c r="B671" s="4" t="s">
        <v>337</v>
      </c>
      <c r="C671" s="9" t="s">
        <v>900</v>
      </c>
    </row>
    <row r="672" spans="1:3">
      <c r="A672" s="27" t="s">
        <v>1596</v>
      </c>
      <c r="B672" s="4" t="s">
        <v>137</v>
      </c>
      <c r="C672" s="9" t="s">
        <v>900</v>
      </c>
    </row>
    <row r="673" spans="1:3">
      <c r="A673" s="27" t="s">
        <v>2004</v>
      </c>
      <c r="B673" s="4" t="s">
        <v>483</v>
      </c>
      <c r="C673" s="9" t="s">
        <v>900</v>
      </c>
    </row>
    <row r="674" spans="1:3">
      <c r="A674" s="27" t="s">
        <v>1832</v>
      </c>
      <c r="B674" s="4" t="s">
        <v>317</v>
      </c>
      <c r="C674" s="9" t="s">
        <v>900</v>
      </c>
    </row>
    <row r="675" spans="1:3">
      <c r="A675" s="27" t="s">
        <v>1953</v>
      </c>
      <c r="B675" s="4" t="s">
        <v>433</v>
      </c>
      <c r="C675" s="9" t="s">
        <v>900</v>
      </c>
    </row>
    <row r="676" spans="1:3">
      <c r="A676" s="27" t="s">
        <v>1971</v>
      </c>
      <c r="B676" s="4" t="s">
        <v>451</v>
      </c>
      <c r="C676" s="9" t="s">
        <v>900</v>
      </c>
    </row>
    <row r="677" spans="1:3">
      <c r="A677" s="27" t="s">
        <v>2141</v>
      </c>
      <c r="B677" s="4" t="s">
        <v>614</v>
      </c>
      <c r="C677" s="9" t="s">
        <v>900</v>
      </c>
    </row>
    <row r="678" spans="1:3">
      <c r="A678" s="27" t="s">
        <v>1940</v>
      </c>
      <c r="B678" s="4" t="s">
        <v>420</v>
      </c>
      <c r="C678" s="9" t="s">
        <v>900</v>
      </c>
    </row>
    <row r="679" spans="1:3">
      <c r="A679" s="27" t="s">
        <v>1616</v>
      </c>
      <c r="B679" s="4" t="s">
        <v>157</v>
      </c>
      <c r="C679" s="9" t="s">
        <v>900</v>
      </c>
    </row>
    <row r="680" spans="1:3">
      <c r="A680" s="27" t="s">
        <v>1703</v>
      </c>
      <c r="B680" s="4" t="s">
        <v>221</v>
      </c>
      <c r="C680" s="9" t="s">
        <v>900</v>
      </c>
    </row>
    <row r="681" spans="1:3">
      <c r="A681" s="27" t="s">
        <v>1901</v>
      </c>
      <c r="B681" s="4" t="s">
        <v>383</v>
      </c>
      <c r="C681" s="9" t="s">
        <v>900</v>
      </c>
    </row>
    <row r="682" spans="1:3">
      <c r="A682" s="27" t="s">
        <v>2169</v>
      </c>
      <c r="B682" s="4" t="s">
        <v>641</v>
      </c>
      <c r="C682" s="9" t="s">
        <v>900</v>
      </c>
    </row>
    <row r="683" spans="1:3">
      <c r="A683" s="27" t="s">
        <v>1775</v>
      </c>
      <c r="B683" s="4" t="s">
        <v>269</v>
      </c>
      <c r="C683" s="9" t="s">
        <v>900</v>
      </c>
    </row>
    <row r="684" spans="1:3">
      <c r="A684" s="27" t="s">
        <v>1643</v>
      </c>
      <c r="B684" s="4" t="s">
        <v>182</v>
      </c>
      <c r="C684" s="9" t="s">
        <v>900</v>
      </c>
    </row>
    <row r="685" spans="1:3">
      <c r="A685" s="27" t="s">
        <v>1781</v>
      </c>
      <c r="B685" s="4" t="s">
        <v>274</v>
      </c>
      <c r="C685" s="9" t="s">
        <v>900</v>
      </c>
    </row>
    <row r="686" spans="1:3">
      <c r="A686" s="27" t="s">
        <v>1562</v>
      </c>
      <c r="B686" s="4" t="s">
        <v>103</v>
      </c>
      <c r="C686" s="9" t="s">
        <v>900</v>
      </c>
    </row>
    <row r="687" spans="1:3">
      <c r="A687" s="27" t="s">
        <v>1571</v>
      </c>
      <c r="B687" s="4" t="s">
        <v>112</v>
      </c>
      <c r="C687" s="9" t="s">
        <v>900</v>
      </c>
    </row>
    <row r="688" spans="1:3">
      <c r="A688" s="27" t="s">
        <v>1712</v>
      </c>
      <c r="B688" s="4" t="s">
        <v>226</v>
      </c>
      <c r="C688" s="9" t="s">
        <v>900</v>
      </c>
    </row>
    <row r="689" spans="1:3">
      <c r="A689" s="27" t="s">
        <v>2262</v>
      </c>
      <c r="B689" s="4" t="s">
        <v>699</v>
      </c>
      <c r="C689" s="9" t="s">
        <v>900</v>
      </c>
    </row>
    <row r="690" spans="1:3">
      <c r="A690" s="27" t="s">
        <v>1920</v>
      </c>
      <c r="B690" s="4" t="s">
        <v>401</v>
      </c>
      <c r="C690" s="9" t="s">
        <v>900</v>
      </c>
    </row>
    <row r="691" spans="1:3">
      <c r="A691" s="27" t="s">
        <v>2080</v>
      </c>
      <c r="B691" s="4" t="s">
        <v>554</v>
      </c>
      <c r="C691" s="9" t="s">
        <v>900</v>
      </c>
    </row>
    <row r="692" spans="1:3">
      <c r="A692" s="27" t="s">
        <v>1823</v>
      </c>
      <c r="B692" s="4" t="s">
        <v>309</v>
      </c>
      <c r="C692" s="9" t="s">
        <v>900</v>
      </c>
    </row>
    <row r="693" spans="1:3">
      <c r="A693" s="27" t="s">
        <v>1714</v>
      </c>
      <c r="B693" s="4" t="s">
        <v>228</v>
      </c>
      <c r="C693" s="9" t="s">
        <v>900</v>
      </c>
    </row>
    <row r="694" spans="1:3">
      <c r="A694" s="27" t="s">
        <v>2166</v>
      </c>
      <c r="B694" s="4" t="s">
        <v>638</v>
      </c>
      <c r="C694" s="9" t="s">
        <v>900</v>
      </c>
    </row>
    <row r="695" spans="1:3">
      <c r="A695" s="27" t="s">
        <v>1630</v>
      </c>
      <c r="B695" s="4" t="s">
        <v>171</v>
      </c>
      <c r="C695" s="9" t="s">
        <v>900</v>
      </c>
    </row>
    <row r="696" spans="1:3">
      <c r="A696" s="27" t="s">
        <v>1704</v>
      </c>
      <c r="B696" s="4" t="s">
        <v>222</v>
      </c>
      <c r="C696" s="9" t="s">
        <v>900</v>
      </c>
    </row>
    <row r="697" spans="1:3">
      <c r="A697" s="27" t="s">
        <v>2060</v>
      </c>
      <c r="B697" s="4" t="s">
        <v>536</v>
      </c>
      <c r="C697" s="9" t="s">
        <v>900</v>
      </c>
    </row>
    <row r="698" spans="1:3">
      <c r="A698" s="27" t="s">
        <v>2842</v>
      </c>
      <c r="B698" s="4" t="s">
        <v>753</v>
      </c>
      <c r="C698" s="9" t="s">
        <v>900</v>
      </c>
    </row>
    <row r="699" spans="1:3">
      <c r="A699" s="27" t="s">
        <v>1841</v>
      </c>
      <c r="B699" s="4" t="s">
        <v>326</v>
      </c>
      <c r="C699" s="9" t="s">
        <v>900</v>
      </c>
    </row>
    <row r="700" spans="1:3">
      <c r="A700" s="27" t="s">
        <v>1962</v>
      </c>
      <c r="B700" s="4" t="s">
        <v>442</v>
      </c>
      <c r="C700" s="9" t="s">
        <v>900</v>
      </c>
    </row>
    <row r="701" spans="1:3">
      <c r="A701" s="27" t="s">
        <v>1593</v>
      </c>
      <c r="B701" s="4" t="s">
        <v>134</v>
      </c>
      <c r="C701" s="9" t="s">
        <v>900</v>
      </c>
    </row>
    <row r="702" spans="1:3">
      <c r="A702" s="27" t="s">
        <v>1986</v>
      </c>
      <c r="B702" s="4" t="s">
        <v>466</v>
      </c>
      <c r="C702" s="9" t="s">
        <v>900</v>
      </c>
    </row>
    <row r="703" spans="1:3">
      <c r="A703" s="27" t="s">
        <v>1997</v>
      </c>
      <c r="B703" s="4" t="s">
        <v>476</v>
      </c>
      <c r="C703" s="9" t="s">
        <v>900</v>
      </c>
    </row>
    <row r="704" spans="1:3">
      <c r="A704" s="27" t="s">
        <v>1924</v>
      </c>
      <c r="B704" s="4" t="s">
        <v>405</v>
      </c>
      <c r="C704" s="9" t="s">
        <v>900</v>
      </c>
    </row>
    <row r="705" spans="1:3">
      <c r="A705" s="27" t="s">
        <v>1751</v>
      </c>
      <c r="B705" s="4" t="s">
        <v>252</v>
      </c>
      <c r="C705" s="9" t="s">
        <v>900</v>
      </c>
    </row>
    <row r="706" spans="1:3">
      <c r="A706" s="27" t="s">
        <v>1631</v>
      </c>
      <c r="B706" s="4" t="s">
        <v>172</v>
      </c>
      <c r="C706" s="9" t="s">
        <v>900</v>
      </c>
    </row>
    <row r="707" spans="1:3">
      <c r="A707" s="27" t="s">
        <v>2087</v>
      </c>
      <c r="B707" s="4" t="s">
        <v>561</v>
      </c>
      <c r="C707" s="9" t="s">
        <v>900</v>
      </c>
    </row>
    <row r="708" spans="1:3">
      <c r="A708" s="27" t="s">
        <v>2011</v>
      </c>
      <c r="B708" s="4" t="s">
        <v>490</v>
      </c>
      <c r="C708" s="9" t="s">
        <v>900</v>
      </c>
    </row>
    <row r="709" spans="1:3">
      <c r="A709" s="27" t="s">
        <v>2162</v>
      </c>
      <c r="B709" s="4" t="s">
        <v>634</v>
      </c>
      <c r="C709" s="9" t="s">
        <v>900</v>
      </c>
    </row>
    <row r="710" spans="1:3">
      <c r="A710" s="27" t="s">
        <v>2839</v>
      </c>
      <c r="B710" s="4" t="s">
        <v>751</v>
      </c>
      <c r="C710" s="9" t="s">
        <v>900</v>
      </c>
    </row>
    <row r="711" spans="1:3">
      <c r="A711" s="27" t="s">
        <v>1899</v>
      </c>
      <c r="B711" s="4" t="s">
        <v>381</v>
      </c>
      <c r="C711" s="9" t="s">
        <v>900</v>
      </c>
    </row>
    <row r="712" spans="1:3">
      <c r="A712" s="27" t="s">
        <v>2270</v>
      </c>
      <c r="B712" s="4" t="s">
        <v>706</v>
      </c>
      <c r="C712" s="9" t="s">
        <v>900</v>
      </c>
    </row>
    <row r="713" spans="1:3">
      <c r="A713" s="27" t="s">
        <v>2277</v>
      </c>
      <c r="B713" s="4" t="s">
        <v>710</v>
      </c>
      <c r="C713" s="9" t="s">
        <v>900</v>
      </c>
    </row>
    <row r="714" spans="1:3">
      <c r="A714" s="27" t="s">
        <v>2867</v>
      </c>
      <c r="B714" s="4" t="s">
        <v>768</v>
      </c>
      <c r="C714" s="9" t="s">
        <v>900</v>
      </c>
    </row>
    <row r="715" spans="1:3">
      <c r="A715" s="27" t="s">
        <v>2149</v>
      </c>
      <c r="B715" s="4" t="s">
        <v>622</v>
      </c>
      <c r="C715" s="9" t="s">
        <v>900</v>
      </c>
    </row>
    <row r="716" spans="1:3">
      <c r="A716" s="27" t="s">
        <v>2855</v>
      </c>
      <c r="B716" s="4" t="s">
        <v>765</v>
      </c>
      <c r="C716" s="9" t="s">
        <v>900</v>
      </c>
    </row>
    <row r="717" spans="1:3">
      <c r="A717" s="27" t="s">
        <v>1963</v>
      </c>
      <c r="B717" s="4" t="s">
        <v>443</v>
      </c>
      <c r="C717" s="9" t="s">
        <v>900</v>
      </c>
    </row>
    <row r="718" spans="1:3">
      <c r="A718" s="27" t="s">
        <v>2281</v>
      </c>
      <c r="B718" s="4" t="s">
        <v>713</v>
      </c>
      <c r="C718" s="9" t="s">
        <v>900</v>
      </c>
    </row>
    <row r="719" spans="1:3">
      <c r="A719" s="27" t="s">
        <v>1925</v>
      </c>
      <c r="B719" s="4" t="s">
        <v>406</v>
      </c>
      <c r="C719" s="9" t="s">
        <v>900</v>
      </c>
    </row>
    <row r="720" spans="1:3">
      <c r="A720" s="27" t="s">
        <v>2102</v>
      </c>
      <c r="B720" s="4" t="s">
        <v>576</v>
      </c>
      <c r="C720" s="9" t="s">
        <v>900</v>
      </c>
    </row>
    <row r="721" spans="1:3">
      <c r="A721" s="27" t="s">
        <v>2260</v>
      </c>
      <c r="B721" s="4" t="s">
        <v>697</v>
      </c>
      <c r="C721" s="9" t="s">
        <v>900</v>
      </c>
    </row>
    <row r="722" spans="1:3">
      <c r="A722" s="27" t="s">
        <v>2132</v>
      </c>
      <c r="B722" s="4" t="s">
        <v>606</v>
      </c>
      <c r="C722" s="9" t="s">
        <v>900</v>
      </c>
    </row>
    <row r="723" spans="1:3">
      <c r="A723" s="27" t="s">
        <v>1922</v>
      </c>
      <c r="B723" s="4" t="s">
        <v>403</v>
      </c>
      <c r="C723" s="9" t="s">
        <v>900</v>
      </c>
    </row>
    <row r="724" spans="1:3">
      <c r="A724" s="27" t="s">
        <v>1945</v>
      </c>
      <c r="B724" s="4" t="s">
        <v>425</v>
      </c>
      <c r="C724" s="9" t="s">
        <v>900</v>
      </c>
    </row>
    <row r="725" spans="1:3">
      <c r="A725" s="27" t="s">
        <v>1620</v>
      </c>
      <c r="B725" s="4" t="s">
        <v>161</v>
      </c>
      <c r="C725" s="9" t="s">
        <v>900</v>
      </c>
    </row>
    <row r="726" spans="1:3">
      <c r="A726" s="27" t="s">
        <v>1609</v>
      </c>
      <c r="B726" s="4" t="s">
        <v>150</v>
      </c>
      <c r="C726" s="9" t="s">
        <v>900</v>
      </c>
    </row>
    <row r="727" spans="1:3">
      <c r="A727" s="27" t="s">
        <v>1785</v>
      </c>
      <c r="B727" s="4" t="s">
        <v>277</v>
      </c>
      <c r="C727" s="9" t="s">
        <v>900</v>
      </c>
    </row>
    <row r="728" spans="1:3">
      <c r="A728" s="27" t="s">
        <v>1629</v>
      </c>
      <c r="B728" s="4" t="s">
        <v>170</v>
      </c>
      <c r="C728" s="9" t="s">
        <v>900</v>
      </c>
    </row>
    <row r="729" spans="1:3">
      <c r="A729" s="27" t="s">
        <v>2063</v>
      </c>
      <c r="B729" s="4" t="s">
        <v>539</v>
      </c>
      <c r="C729" s="9" t="s">
        <v>900</v>
      </c>
    </row>
    <row r="730" spans="1:3">
      <c r="A730" s="27" t="s">
        <v>1988</v>
      </c>
      <c r="B730" s="4" t="s">
        <v>467</v>
      </c>
      <c r="C730" s="9" t="s">
        <v>900</v>
      </c>
    </row>
    <row r="731" spans="1:3">
      <c r="A731" s="27" t="s">
        <v>2020</v>
      </c>
      <c r="B731" s="4" t="s">
        <v>498</v>
      </c>
      <c r="C731" s="9" t="s">
        <v>900</v>
      </c>
    </row>
    <row r="732" spans="1:3">
      <c r="A732" s="27" t="s">
        <v>1884</v>
      </c>
      <c r="B732" s="4" t="s">
        <v>367</v>
      </c>
      <c r="C732" s="9" t="s">
        <v>900</v>
      </c>
    </row>
    <row r="733" spans="1:3">
      <c r="A733" s="27" t="s">
        <v>2247</v>
      </c>
      <c r="B733" s="4" t="s">
        <v>689</v>
      </c>
      <c r="C733" s="9" t="s">
        <v>900</v>
      </c>
    </row>
    <row r="734" spans="1:3">
      <c r="A734" s="27" t="s">
        <v>2852</v>
      </c>
      <c r="B734" s="4" t="s">
        <v>762</v>
      </c>
      <c r="C734" s="9" t="s">
        <v>900</v>
      </c>
    </row>
    <row r="735" spans="1:3">
      <c r="A735" s="27" t="s">
        <v>2030</v>
      </c>
      <c r="B735" s="4" t="s">
        <v>508</v>
      </c>
      <c r="C735" s="9" t="s">
        <v>900</v>
      </c>
    </row>
    <row r="736" spans="1:3">
      <c r="A736" s="27" t="s">
        <v>1635</v>
      </c>
      <c r="B736" s="4" t="s">
        <v>176</v>
      </c>
      <c r="C736" s="9" t="s">
        <v>900</v>
      </c>
    </row>
    <row r="737" spans="1:3">
      <c r="A737" s="27" t="s">
        <v>2135</v>
      </c>
      <c r="B737" s="4" t="s">
        <v>608</v>
      </c>
      <c r="C737" s="9" t="s">
        <v>900</v>
      </c>
    </row>
    <row r="738" spans="1:3">
      <c r="A738" s="27" t="s">
        <v>1686</v>
      </c>
      <c r="B738" s="4" t="s">
        <v>210</v>
      </c>
      <c r="C738" s="9" t="s">
        <v>900</v>
      </c>
    </row>
    <row r="739" spans="1:3">
      <c r="A739" s="27" t="s">
        <v>2083</v>
      </c>
      <c r="B739" s="4" t="s">
        <v>557</v>
      </c>
      <c r="C739" s="9" t="s">
        <v>900</v>
      </c>
    </row>
    <row r="740" spans="1:3">
      <c r="A740" s="27" t="s">
        <v>1973</v>
      </c>
      <c r="B740" s="4" t="s">
        <v>453</v>
      </c>
      <c r="C740" s="9" t="s">
        <v>900</v>
      </c>
    </row>
    <row r="741" spans="1:3">
      <c r="A741" s="27" t="s">
        <v>1580</v>
      </c>
      <c r="B741" s="4" t="s">
        <v>121</v>
      </c>
      <c r="C741" s="9" t="s">
        <v>900</v>
      </c>
    </row>
    <row r="742" spans="1:3">
      <c r="A742" s="27" t="s">
        <v>1767</v>
      </c>
      <c r="B742" s="4" t="s">
        <v>262</v>
      </c>
      <c r="C742" s="9" t="s">
        <v>900</v>
      </c>
    </row>
    <row r="743" spans="1:3">
      <c r="A743" s="27" t="s">
        <v>1688</v>
      </c>
      <c r="B743" s="4" t="s">
        <v>211</v>
      </c>
      <c r="C743" s="9" t="s">
        <v>900</v>
      </c>
    </row>
    <row r="744" spans="1:3">
      <c r="A744" s="27" t="s">
        <v>1765</v>
      </c>
      <c r="B744" s="4" t="s">
        <v>260</v>
      </c>
      <c r="C744" s="9" t="s">
        <v>900</v>
      </c>
    </row>
    <row r="745" spans="1:3">
      <c r="A745" s="27" t="s">
        <v>1739</v>
      </c>
      <c r="B745" s="4" t="s">
        <v>245</v>
      </c>
      <c r="C745" s="9" t="s">
        <v>900</v>
      </c>
    </row>
    <row r="746" spans="1:3">
      <c r="A746" s="27" t="s">
        <v>2097</v>
      </c>
      <c r="B746" s="4" t="s">
        <v>571</v>
      </c>
      <c r="C746" s="9" t="s">
        <v>900</v>
      </c>
    </row>
    <row r="747" spans="1:3">
      <c r="A747" s="27" t="s">
        <v>1888</v>
      </c>
      <c r="B747" s="4" t="s">
        <v>371</v>
      </c>
      <c r="C747" s="9" t="s">
        <v>900</v>
      </c>
    </row>
    <row r="748" spans="1:3">
      <c r="A748" s="27" t="s">
        <v>1619</v>
      </c>
      <c r="B748" s="4" t="s">
        <v>160</v>
      </c>
      <c r="C748" s="9" t="s">
        <v>900</v>
      </c>
    </row>
    <row r="749" spans="1:3">
      <c r="A749" s="27" t="s">
        <v>2290</v>
      </c>
      <c r="B749" s="4" t="s">
        <v>716</v>
      </c>
      <c r="C749" s="9" t="s">
        <v>900</v>
      </c>
    </row>
    <row r="750" spans="1:3">
      <c r="A750" s="27" t="s">
        <v>1833</v>
      </c>
      <c r="B750" s="4" t="s">
        <v>318</v>
      </c>
      <c r="C750" s="9" t="s">
        <v>900</v>
      </c>
    </row>
    <row r="751" spans="1:3">
      <c r="A751" s="27" t="s">
        <v>2153</v>
      </c>
      <c r="B751" s="4" t="s">
        <v>625</v>
      </c>
      <c r="C751" s="9" t="s">
        <v>900</v>
      </c>
    </row>
    <row r="752" spans="1:3">
      <c r="A752" s="27" t="s">
        <v>2192</v>
      </c>
      <c r="B752" s="4" t="s">
        <v>661</v>
      </c>
      <c r="C752" s="9" t="s">
        <v>900</v>
      </c>
    </row>
    <row r="753" spans="1:3">
      <c r="A753" s="27" t="s">
        <v>2019</v>
      </c>
      <c r="B753" s="4" t="s">
        <v>497</v>
      </c>
      <c r="C753" s="9" t="s">
        <v>900</v>
      </c>
    </row>
    <row r="754" spans="1:3">
      <c r="A754" s="27" t="s">
        <v>1579</v>
      </c>
      <c r="B754" s="4" t="s">
        <v>120</v>
      </c>
      <c r="C754" s="9" t="s">
        <v>900</v>
      </c>
    </row>
    <row r="755" spans="1:3">
      <c r="A755" s="27" t="s">
        <v>2015</v>
      </c>
      <c r="B755" s="4" t="s">
        <v>493</v>
      </c>
      <c r="C755" s="9" t="s">
        <v>900</v>
      </c>
    </row>
    <row r="756" spans="1:3">
      <c r="A756" s="27" t="s">
        <v>2114</v>
      </c>
      <c r="B756" s="4" t="s">
        <v>588</v>
      </c>
      <c r="C756" s="9" t="s">
        <v>900</v>
      </c>
    </row>
    <row r="757" spans="1:3">
      <c r="A757" s="27" t="s">
        <v>1830</v>
      </c>
      <c r="B757" s="4" t="s">
        <v>315</v>
      </c>
      <c r="C757" s="9" t="s">
        <v>900</v>
      </c>
    </row>
    <row r="758" spans="1:3">
      <c r="A758" s="27" t="s">
        <v>1676</v>
      </c>
      <c r="B758" s="4" t="s">
        <v>203</v>
      </c>
      <c r="C758" s="9" t="s">
        <v>900</v>
      </c>
    </row>
    <row r="759" spans="1:3">
      <c r="A759" s="27" t="s">
        <v>1819</v>
      </c>
      <c r="B759" s="4" t="s">
        <v>305</v>
      </c>
      <c r="C759" s="9" t="s">
        <v>900</v>
      </c>
    </row>
    <row r="760" spans="1:3">
      <c r="A760" s="27" t="s">
        <v>2043</v>
      </c>
      <c r="B760" s="4" t="s">
        <v>519</v>
      </c>
      <c r="C760" s="9" t="s">
        <v>900</v>
      </c>
    </row>
    <row r="761" spans="1:3">
      <c r="A761" s="27" t="s">
        <v>1613</v>
      </c>
      <c r="B761" s="4" t="s">
        <v>154</v>
      </c>
      <c r="C761" s="9" t="s">
        <v>900</v>
      </c>
    </row>
    <row r="762" spans="1:3">
      <c r="A762" s="27" t="s">
        <v>2037</v>
      </c>
      <c r="B762" s="4" t="s">
        <v>514</v>
      </c>
      <c r="C762" s="9" t="s">
        <v>900</v>
      </c>
    </row>
    <row r="763" spans="1:3">
      <c r="A763" s="27" t="s">
        <v>1600</v>
      </c>
      <c r="B763" s="4" t="s">
        <v>141</v>
      </c>
      <c r="C763" s="9" t="s">
        <v>900</v>
      </c>
    </row>
    <row r="764" spans="1:3">
      <c r="A764" s="27" t="s">
        <v>2186</v>
      </c>
      <c r="B764" s="4" t="s">
        <v>655</v>
      </c>
      <c r="C764" s="9" t="s">
        <v>900</v>
      </c>
    </row>
    <row r="765" spans="1:3">
      <c r="A765" s="27" t="s">
        <v>1697</v>
      </c>
      <c r="B765" s="4" t="s">
        <v>217</v>
      </c>
      <c r="C765" s="9" t="s">
        <v>900</v>
      </c>
    </row>
    <row r="766" spans="1:3">
      <c r="A766" s="27" t="s">
        <v>1918</v>
      </c>
      <c r="B766" s="4" t="s">
        <v>217</v>
      </c>
      <c r="C766" s="9" t="s">
        <v>900</v>
      </c>
    </row>
    <row r="767" spans="1:3">
      <c r="A767" s="27" t="s">
        <v>1728</v>
      </c>
      <c r="B767" s="4" t="s">
        <v>237</v>
      </c>
      <c r="C767" s="9" t="s">
        <v>900</v>
      </c>
    </row>
    <row r="768" spans="1:3">
      <c r="A768" s="27" t="s">
        <v>1999</v>
      </c>
      <c r="B768" s="4" t="s">
        <v>478</v>
      </c>
      <c r="C768" s="9" t="s">
        <v>900</v>
      </c>
    </row>
    <row r="769" spans="1:3">
      <c r="A769" s="27" t="s">
        <v>1842</v>
      </c>
      <c r="B769" s="4" t="s">
        <v>327</v>
      </c>
      <c r="C769" s="9" t="s">
        <v>900</v>
      </c>
    </row>
    <row r="770" spans="1:3">
      <c r="A770" s="27" t="s">
        <v>2033</v>
      </c>
      <c r="B770" s="4" t="s">
        <v>327</v>
      </c>
      <c r="C770" s="9" t="s">
        <v>900</v>
      </c>
    </row>
    <row r="771" spans="1:3">
      <c r="A771" s="27" t="s">
        <v>1665</v>
      </c>
      <c r="B771" s="4" t="s">
        <v>196</v>
      </c>
      <c r="C771" s="9" t="s">
        <v>900</v>
      </c>
    </row>
    <row r="772" spans="1:3">
      <c r="A772" s="27" t="s">
        <v>2163</v>
      </c>
      <c r="B772" s="4" t="s">
        <v>635</v>
      </c>
      <c r="C772" s="9" t="s">
        <v>900</v>
      </c>
    </row>
    <row r="773" spans="1:3">
      <c r="A773" s="27" t="s">
        <v>1991</v>
      </c>
      <c r="B773" s="4" t="s">
        <v>470</v>
      </c>
      <c r="C773" s="9" t="s">
        <v>900</v>
      </c>
    </row>
    <row r="774" spans="1:3">
      <c r="A774" s="27" t="s">
        <v>1625</v>
      </c>
      <c r="B774" s="4" t="s">
        <v>166</v>
      </c>
      <c r="C774" s="9" t="s">
        <v>900</v>
      </c>
    </row>
    <row r="775" spans="1:3">
      <c r="A775" s="27" t="s">
        <v>1931</v>
      </c>
      <c r="B775" s="4" t="s">
        <v>412</v>
      </c>
      <c r="C775" s="9" t="s">
        <v>900</v>
      </c>
    </row>
    <row r="776" spans="1:3">
      <c r="A776" s="27" t="s">
        <v>2849</v>
      </c>
      <c r="B776" s="4" t="s">
        <v>759</v>
      </c>
      <c r="C776" s="9" t="s">
        <v>900</v>
      </c>
    </row>
    <row r="777" spans="1:3">
      <c r="A777" s="27" t="s">
        <v>1866</v>
      </c>
      <c r="B777" s="4" t="s">
        <v>351</v>
      </c>
      <c r="C777" s="9" t="s">
        <v>900</v>
      </c>
    </row>
    <row r="778" spans="1:3">
      <c r="A778" s="27" t="s">
        <v>2946</v>
      </c>
      <c r="B778" s="4" t="s">
        <v>796</v>
      </c>
      <c r="C778" s="9" t="s">
        <v>900</v>
      </c>
    </row>
    <row r="779" spans="1:3">
      <c r="A779" s="27" t="s">
        <v>1950</v>
      </c>
      <c r="B779" s="4" t="s">
        <v>430</v>
      </c>
      <c r="C779" s="9" t="s">
        <v>900</v>
      </c>
    </row>
    <row r="780" spans="1:3">
      <c r="A780" s="27" t="s">
        <v>1674</v>
      </c>
      <c r="B780" s="4" t="s">
        <v>202</v>
      </c>
      <c r="C780" s="9" t="s">
        <v>900</v>
      </c>
    </row>
    <row r="781" spans="1:3">
      <c r="A781" s="27" t="s">
        <v>2022</v>
      </c>
      <c r="B781" s="4" t="s">
        <v>500</v>
      </c>
      <c r="C781" s="9" t="s">
        <v>900</v>
      </c>
    </row>
    <row r="782" spans="1:3">
      <c r="A782" s="27" t="s">
        <v>2223</v>
      </c>
      <c r="B782" s="4" t="s">
        <v>500</v>
      </c>
      <c r="C782" s="9" t="s">
        <v>900</v>
      </c>
    </row>
    <row r="783" spans="1:3">
      <c r="A783" s="27" t="s">
        <v>2072</v>
      </c>
      <c r="B783" s="4" t="s">
        <v>547</v>
      </c>
      <c r="C783" s="9" t="s">
        <v>900</v>
      </c>
    </row>
    <row r="784" spans="1:3">
      <c r="A784" s="27" t="s">
        <v>1843</v>
      </c>
      <c r="B784" s="4" t="s">
        <v>328</v>
      </c>
      <c r="C784" s="9" t="s">
        <v>900</v>
      </c>
    </row>
    <row r="785" spans="1:3">
      <c r="A785" s="27" t="s">
        <v>2007</v>
      </c>
      <c r="B785" s="4" t="s">
        <v>486</v>
      </c>
      <c r="C785" s="9" t="s">
        <v>900</v>
      </c>
    </row>
    <row r="786" spans="1:3">
      <c r="A786" s="27" t="s">
        <v>2180</v>
      </c>
      <c r="B786" s="4" t="s">
        <v>651</v>
      </c>
      <c r="C786" s="9" t="s">
        <v>900</v>
      </c>
    </row>
    <row r="787" spans="1:3">
      <c r="A787" s="27" t="s">
        <v>1652</v>
      </c>
      <c r="B787" s="4" t="s">
        <v>186</v>
      </c>
      <c r="C787" s="9" t="s">
        <v>900</v>
      </c>
    </row>
    <row r="788" spans="1:3">
      <c r="A788" s="27" t="s">
        <v>1604</v>
      </c>
      <c r="B788" s="4" t="s">
        <v>145</v>
      </c>
      <c r="C788" s="9" t="s">
        <v>900</v>
      </c>
    </row>
    <row r="789" spans="1:3">
      <c r="A789" s="27" t="s">
        <v>1588</v>
      </c>
      <c r="B789" s="4" t="s">
        <v>129</v>
      </c>
      <c r="C789" s="9" t="s">
        <v>900</v>
      </c>
    </row>
    <row r="790" spans="1:3">
      <c r="A790" s="27" t="s">
        <v>1646</v>
      </c>
      <c r="B790" s="4" t="s">
        <v>183</v>
      </c>
      <c r="C790" s="9" t="s">
        <v>900</v>
      </c>
    </row>
    <row r="791" spans="1:3">
      <c r="A791" s="27" t="s">
        <v>1722</v>
      </c>
      <c r="B791" s="4" t="s">
        <v>232</v>
      </c>
      <c r="C791" s="9" t="s">
        <v>900</v>
      </c>
    </row>
    <row r="792" spans="1:3">
      <c r="A792" s="27" t="s">
        <v>2075</v>
      </c>
      <c r="B792" s="4" t="s">
        <v>550</v>
      </c>
      <c r="C792" s="9" t="s">
        <v>900</v>
      </c>
    </row>
    <row r="793" spans="1:3">
      <c r="A793" s="27" t="s">
        <v>1584</v>
      </c>
      <c r="B793" s="4" t="s">
        <v>125</v>
      </c>
      <c r="C793" s="9" t="s">
        <v>900</v>
      </c>
    </row>
    <row r="794" spans="1:3">
      <c r="A794" s="27" t="s">
        <v>1773</v>
      </c>
      <c r="B794" s="4" t="s">
        <v>267</v>
      </c>
      <c r="C794" s="9" t="s">
        <v>900</v>
      </c>
    </row>
    <row r="795" spans="1:3">
      <c r="A795" s="27" t="s">
        <v>1772</v>
      </c>
      <c r="B795" s="4" t="s">
        <v>266</v>
      </c>
      <c r="C795" s="9" t="s">
        <v>900</v>
      </c>
    </row>
    <row r="796" spans="1:3">
      <c r="A796" s="27" t="s">
        <v>2116</v>
      </c>
      <c r="B796" s="4" t="s">
        <v>590</v>
      </c>
      <c r="C796" s="9" t="s">
        <v>900</v>
      </c>
    </row>
    <row r="797" spans="1:3">
      <c r="A797" s="27" t="s">
        <v>2071</v>
      </c>
      <c r="B797" s="4" t="s">
        <v>546</v>
      </c>
      <c r="C797" s="9" t="s">
        <v>900</v>
      </c>
    </row>
    <row r="798" spans="1:3">
      <c r="A798" s="27" t="s">
        <v>2052</v>
      </c>
      <c r="B798" s="4" t="s">
        <v>528</v>
      </c>
      <c r="C798" s="9" t="s">
        <v>900</v>
      </c>
    </row>
    <row r="799" spans="1:3">
      <c r="A799" s="27" t="s">
        <v>2167</v>
      </c>
      <c r="B799" s="4" t="s">
        <v>639</v>
      </c>
      <c r="C799" s="9" t="s">
        <v>900</v>
      </c>
    </row>
    <row r="800" spans="1:3">
      <c r="A800" s="27" t="s">
        <v>2172</v>
      </c>
      <c r="B800" s="4" t="s">
        <v>644</v>
      </c>
      <c r="C800" s="9" t="s">
        <v>900</v>
      </c>
    </row>
    <row r="801" spans="1:3">
      <c r="A801" s="27" t="s">
        <v>1569</v>
      </c>
      <c r="B801" s="4" t="s">
        <v>110</v>
      </c>
      <c r="C801" s="9" t="s">
        <v>900</v>
      </c>
    </row>
    <row r="802" spans="1:3">
      <c r="A802" s="27" t="s">
        <v>1627</v>
      </c>
      <c r="B802" s="4" t="s">
        <v>168</v>
      </c>
      <c r="C802" s="9" t="s">
        <v>900</v>
      </c>
    </row>
    <row r="803" spans="1:3">
      <c r="A803" s="27" t="s">
        <v>1696</v>
      </c>
      <c r="B803" s="4" t="s">
        <v>216</v>
      </c>
      <c r="C803" s="9" t="s">
        <v>900</v>
      </c>
    </row>
    <row r="804" spans="1:3">
      <c r="A804" s="27" t="s">
        <v>2046</v>
      </c>
      <c r="B804" s="4" t="s">
        <v>522</v>
      </c>
      <c r="C804" s="9" t="s">
        <v>900</v>
      </c>
    </row>
    <row r="805" spans="1:3">
      <c r="A805" s="27" t="s">
        <v>2150</v>
      </c>
      <c r="B805" s="4" t="s">
        <v>623</v>
      </c>
      <c r="C805" s="9" t="s">
        <v>900</v>
      </c>
    </row>
    <row r="806" spans="1:3">
      <c r="A806" s="27" t="s">
        <v>2145</v>
      </c>
      <c r="B806" s="4" t="s">
        <v>618</v>
      </c>
      <c r="C806" s="9" t="s">
        <v>900</v>
      </c>
    </row>
    <row r="807" spans="1:3">
      <c r="A807" s="27" t="s">
        <v>2925</v>
      </c>
      <c r="B807" s="4" t="s">
        <v>790</v>
      </c>
      <c r="C807" s="9" t="s">
        <v>900</v>
      </c>
    </row>
    <row r="808" spans="1:3">
      <c r="A808" s="27" t="s">
        <v>2130</v>
      </c>
      <c r="B808" s="4" t="s">
        <v>604</v>
      </c>
      <c r="C808" s="9" t="s">
        <v>900</v>
      </c>
    </row>
    <row r="809" spans="1:3">
      <c r="A809" s="27" t="s">
        <v>1760</v>
      </c>
      <c r="B809" s="4" t="s">
        <v>257</v>
      </c>
      <c r="C809" s="9" t="s">
        <v>900</v>
      </c>
    </row>
    <row r="810" spans="1:3">
      <c r="A810" s="27" t="s">
        <v>1605</v>
      </c>
      <c r="B810" s="4" t="s">
        <v>146</v>
      </c>
      <c r="C810" s="9" t="s">
        <v>900</v>
      </c>
    </row>
    <row r="811" spans="1:3">
      <c r="A811" s="27" t="s">
        <v>1985</v>
      </c>
      <c r="B811" s="4" t="s">
        <v>465</v>
      </c>
      <c r="C811" s="9" t="s">
        <v>900</v>
      </c>
    </row>
    <row r="812" spans="1:3">
      <c r="A812" s="27" t="s">
        <v>1814</v>
      </c>
      <c r="B812" s="4" t="s">
        <v>301</v>
      </c>
      <c r="C812" s="9" t="s">
        <v>900</v>
      </c>
    </row>
    <row r="813" spans="1:3">
      <c r="A813" s="27" t="s">
        <v>2028</v>
      </c>
      <c r="B813" s="4" t="s">
        <v>506</v>
      </c>
      <c r="C813" s="9" t="s">
        <v>900</v>
      </c>
    </row>
    <row r="814" spans="1:3">
      <c r="A814" s="27" t="s">
        <v>1998</v>
      </c>
      <c r="B814" s="4" t="s">
        <v>477</v>
      </c>
      <c r="C814" s="9" t="s">
        <v>900</v>
      </c>
    </row>
    <row r="815" spans="1:3">
      <c r="A815" s="27" t="s">
        <v>2105</v>
      </c>
      <c r="B815" s="4" t="s">
        <v>579</v>
      </c>
      <c r="C815" s="9" t="s">
        <v>900</v>
      </c>
    </row>
    <row r="816" spans="1:3">
      <c r="A816" s="27" t="s">
        <v>1581</v>
      </c>
      <c r="B816" s="4" t="s">
        <v>122</v>
      </c>
      <c r="C816" s="9" t="s">
        <v>900</v>
      </c>
    </row>
    <row r="817" spans="1:3">
      <c r="A817" s="27" t="s">
        <v>2068</v>
      </c>
      <c r="B817" s="4" t="s">
        <v>544</v>
      </c>
      <c r="C817" s="9" t="s">
        <v>900</v>
      </c>
    </row>
    <row r="818" spans="1:3">
      <c r="A818" s="27" t="s">
        <v>1955</v>
      </c>
      <c r="B818" s="4" t="s">
        <v>435</v>
      </c>
      <c r="C818" s="9" t="s">
        <v>900</v>
      </c>
    </row>
    <row r="819" spans="1:3">
      <c r="A819" s="27" t="s">
        <v>1849</v>
      </c>
      <c r="B819" s="4" t="s">
        <v>334</v>
      </c>
      <c r="C819" s="9" t="s">
        <v>900</v>
      </c>
    </row>
    <row r="820" spans="1:3">
      <c r="A820" s="27" t="s">
        <v>2136</v>
      </c>
      <c r="B820" s="4" t="s">
        <v>609</v>
      </c>
      <c r="C820" s="9" t="s">
        <v>900</v>
      </c>
    </row>
    <row r="821" spans="1:3">
      <c r="A821" s="27" t="s">
        <v>1709</v>
      </c>
      <c r="B821" s="4" t="s">
        <v>225</v>
      </c>
      <c r="C821" s="9" t="s">
        <v>900</v>
      </c>
    </row>
    <row r="822" spans="1:3">
      <c r="A822" s="27" t="s">
        <v>2079</v>
      </c>
      <c r="B822" s="4" t="s">
        <v>553</v>
      </c>
      <c r="C822" s="9" t="s">
        <v>900</v>
      </c>
    </row>
    <row r="823" spans="1:3">
      <c r="A823" s="27" t="s">
        <v>2027</v>
      </c>
      <c r="B823" s="4" t="s">
        <v>505</v>
      </c>
      <c r="C823" s="9" t="s">
        <v>900</v>
      </c>
    </row>
    <row r="824" spans="1:3">
      <c r="A824" s="27" t="s">
        <v>2864</v>
      </c>
      <c r="B824" s="4" t="s">
        <v>767</v>
      </c>
      <c r="C824" s="9" t="s">
        <v>900</v>
      </c>
    </row>
    <row r="825" spans="1:3">
      <c r="A825" s="27" t="s">
        <v>1640</v>
      </c>
      <c r="B825" s="4" t="s">
        <v>180</v>
      </c>
      <c r="C825" s="9" t="s">
        <v>900</v>
      </c>
    </row>
    <row r="826" spans="1:3">
      <c r="A826" s="27" t="s">
        <v>2208</v>
      </c>
      <c r="B826" s="4" t="s">
        <v>669</v>
      </c>
      <c r="C826" s="9" t="s">
        <v>900</v>
      </c>
    </row>
    <row r="827" spans="1:3">
      <c r="A827" s="27" t="s">
        <v>1834</v>
      </c>
      <c r="B827" s="4" t="s">
        <v>319</v>
      </c>
      <c r="C827" s="9" t="s">
        <v>900</v>
      </c>
    </row>
    <row r="828" spans="1:3">
      <c r="A828" s="27" t="s">
        <v>1706</v>
      </c>
      <c r="B828" s="4" t="s">
        <v>223</v>
      </c>
      <c r="C828" s="9" t="s">
        <v>900</v>
      </c>
    </row>
    <row r="829" spans="1:3">
      <c r="A829" s="27" t="s">
        <v>1917</v>
      </c>
      <c r="B829" s="4" t="s">
        <v>399</v>
      </c>
      <c r="C829" s="9" t="s">
        <v>900</v>
      </c>
    </row>
    <row r="830" spans="1:3">
      <c r="A830" s="27" t="s">
        <v>1958</v>
      </c>
      <c r="B830" s="4" t="s">
        <v>438</v>
      </c>
      <c r="C830" s="9" t="s">
        <v>900</v>
      </c>
    </row>
    <row r="831" spans="1:3">
      <c r="A831" s="27" t="s">
        <v>2005</v>
      </c>
      <c r="B831" s="4" t="s">
        <v>484</v>
      </c>
      <c r="C831" s="9" t="s">
        <v>900</v>
      </c>
    </row>
    <row r="832" spans="1:3">
      <c r="A832" s="27" t="s">
        <v>1894</v>
      </c>
      <c r="B832" s="4" t="s">
        <v>377</v>
      </c>
      <c r="C832" s="9" t="s">
        <v>900</v>
      </c>
    </row>
    <row r="833" spans="1:3">
      <c r="A833" s="27" t="s">
        <v>1929</v>
      </c>
      <c r="B833" s="4" t="s">
        <v>410</v>
      </c>
      <c r="C833" s="9" t="s">
        <v>900</v>
      </c>
    </row>
    <row r="834" spans="1:3">
      <c r="A834" s="27" t="s">
        <v>2127</v>
      </c>
      <c r="B834" s="4" t="s">
        <v>601</v>
      </c>
      <c r="C834" s="9" t="s">
        <v>900</v>
      </c>
    </row>
    <row r="835" spans="1:3">
      <c r="A835" s="27" t="s">
        <v>2173</v>
      </c>
      <c r="B835" s="4" t="s">
        <v>645</v>
      </c>
      <c r="C835" s="9" t="s">
        <v>900</v>
      </c>
    </row>
    <row r="836" spans="1:3">
      <c r="A836" s="27" t="s">
        <v>2121</v>
      </c>
      <c r="B836" s="4" t="s">
        <v>595</v>
      </c>
      <c r="C836" s="9" t="s">
        <v>900</v>
      </c>
    </row>
    <row r="837" spans="1:3">
      <c r="A837" s="27" t="s">
        <v>1869</v>
      </c>
      <c r="B837" s="4" t="s">
        <v>354</v>
      </c>
      <c r="C837" s="9" t="s">
        <v>900</v>
      </c>
    </row>
    <row r="838" spans="1:3">
      <c r="A838" s="27" t="s">
        <v>1661</v>
      </c>
      <c r="B838" s="4" t="s">
        <v>193</v>
      </c>
      <c r="C838" s="9" t="s">
        <v>900</v>
      </c>
    </row>
    <row r="839" spans="1:3">
      <c r="A839" s="27" t="s">
        <v>1793</v>
      </c>
      <c r="B839" s="4" t="s">
        <v>283</v>
      </c>
      <c r="C839" s="9" t="s">
        <v>900</v>
      </c>
    </row>
    <row r="840" spans="1:3">
      <c r="A840" s="27" t="s">
        <v>2184</v>
      </c>
      <c r="B840" s="4" t="s">
        <v>653</v>
      </c>
      <c r="C840" s="9" t="s">
        <v>900</v>
      </c>
    </row>
    <row r="841" spans="1:3">
      <c r="A841" s="27" t="s">
        <v>1984</v>
      </c>
      <c r="B841" s="4" t="s">
        <v>464</v>
      </c>
      <c r="C841" s="9" t="s">
        <v>900</v>
      </c>
    </row>
    <row r="842" spans="1:3">
      <c r="A842" s="27" t="s">
        <v>1969</v>
      </c>
      <c r="B842" s="4" t="s">
        <v>449</v>
      </c>
      <c r="C842" s="9" t="s">
        <v>900</v>
      </c>
    </row>
    <row r="843" spans="1:3">
      <c r="A843" s="27" t="s">
        <v>1726</v>
      </c>
      <c r="B843" s="4" t="s">
        <v>235</v>
      </c>
      <c r="C843" s="9" t="s">
        <v>900</v>
      </c>
    </row>
    <row r="844" spans="1:3">
      <c r="A844" s="27" t="s">
        <v>2084</v>
      </c>
      <c r="B844" s="4" t="s">
        <v>558</v>
      </c>
      <c r="C844" s="9" t="s">
        <v>900</v>
      </c>
    </row>
    <row r="845" spans="1:3">
      <c r="A845" s="27" t="s">
        <v>2096</v>
      </c>
      <c r="B845" s="4" t="s">
        <v>570</v>
      </c>
      <c r="C845" s="9" t="s">
        <v>900</v>
      </c>
    </row>
    <row r="846" spans="1:3">
      <c r="A846" s="27" t="s">
        <v>2155</v>
      </c>
      <c r="B846" s="4" t="s">
        <v>627</v>
      </c>
      <c r="C846" s="9" t="s">
        <v>900</v>
      </c>
    </row>
    <row r="847" spans="1:3">
      <c r="A847" s="27" t="s">
        <v>1890</v>
      </c>
      <c r="B847" s="4" t="s">
        <v>373</v>
      </c>
      <c r="C847" s="9" t="s">
        <v>900</v>
      </c>
    </row>
    <row r="848" spans="1:3">
      <c r="A848" s="27" t="s">
        <v>1757</v>
      </c>
      <c r="B848" s="4" t="s">
        <v>254</v>
      </c>
      <c r="C848" s="9" t="s">
        <v>900</v>
      </c>
    </row>
    <row r="849" spans="1:3">
      <c r="A849" s="27" t="s">
        <v>2273</v>
      </c>
      <c r="B849" s="4" t="s">
        <v>708</v>
      </c>
      <c r="C849" s="9" t="s">
        <v>900</v>
      </c>
    </row>
    <row r="850" spans="1:3">
      <c r="A850" s="27" t="s">
        <v>2220</v>
      </c>
      <c r="B850" s="4" t="s">
        <v>678</v>
      </c>
      <c r="C850" s="9" t="s">
        <v>900</v>
      </c>
    </row>
    <row r="851" spans="1:3">
      <c r="A851" s="27" t="s">
        <v>1855</v>
      </c>
      <c r="B851" s="4" t="s">
        <v>340</v>
      </c>
      <c r="C851" s="9" t="s">
        <v>900</v>
      </c>
    </row>
    <row r="852" spans="1:3">
      <c r="A852" s="27" t="s">
        <v>1879</v>
      </c>
      <c r="B852" s="4" t="s">
        <v>364</v>
      </c>
      <c r="C852" s="9" t="s">
        <v>900</v>
      </c>
    </row>
    <row r="853" spans="1:3">
      <c r="A853" s="27" t="s">
        <v>1725</v>
      </c>
      <c r="B853" s="4" t="s">
        <v>234</v>
      </c>
      <c r="C853" s="9" t="s">
        <v>900</v>
      </c>
    </row>
    <row r="854" spans="1:3">
      <c r="A854" s="27" t="s">
        <v>2258</v>
      </c>
      <c r="B854" s="4" t="s">
        <v>695</v>
      </c>
      <c r="C854" s="9" t="s">
        <v>900</v>
      </c>
    </row>
    <row r="855" spans="1:3">
      <c r="A855" s="27" t="s">
        <v>1734</v>
      </c>
      <c r="B855" s="4" t="s">
        <v>241</v>
      </c>
      <c r="C855" s="9" t="s">
        <v>900</v>
      </c>
    </row>
    <row r="856" spans="1:3">
      <c r="A856" s="27" t="s">
        <v>1736</v>
      </c>
      <c r="B856" s="4" t="s">
        <v>242</v>
      </c>
      <c r="C856" s="9" t="s">
        <v>900</v>
      </c>
    </row>
    <row r="857" spans="1:3">
      <c r="A857" s="27" t="s">
        <v>2126</v>
      </c>
      <c r="B857" s="4" t="s">
        <v>600</v>
      </c>
      <c r="C857" s="9" t="s">
        <v>900</v>
      </c>
    </row>
    <row r="858" spans="1:3">
      <c r="A858" s="27" t="s">
        <v>2836</v>
      </c>
      <c r="B858" s="4" t="s">
        <v>750</v>
      </c>
      <c r="C858" s="9" t="s">
        <v>900</v>
      </c>
    </row>
    <row r="859" spans="1:3">
      <c r="A859" s="27" t="s">
        <v>2036</v>
      </c>
      <c r="B859" s="4" t="s">
        <v>513</v>
      </c>
      <c r="C859" s="9" t="s">
        <v>900</v>
      </c>
    </row>
    <row r="860" spans="1:3">
      <c r="A860" s="27" t="s">
        <v>1700</v>
      </c>
      <c r="B860" s="4" t="s">
        <v>219</v>
      </c>
      <c r="C860" s="9" t="s">
        <v>900</v>
      </c>
    </row>
    <row r="861" spans="1:3">
      <c r="A861" s="27" t="s">
        <v>2970</v>
      </c>
      <c r="B861" s="4" t="s">
        <v>805</v>
      </c>
      <c r="C861" s="9" t="s">
        <v>900</v>
      </c>
    </row>
    <row r="862" spans="1:3">
      <c r="A862" s="27" t="s">
        <v>1923</v>
      </c>
      <c r="B862" s="4" t="s">
        <v>404</v>
      </c>
      <c r="C862" s="9" t="s">
        <v>900</v>
      </c>
    </row>
    <row r="863" spans="1:3">
      <c r="A863" s="27" t="s">
        <v>2908</v>
      </c>
      <c r="B863" s="4" t="s">
        <v>782</v>
      </c>
      <c r="C863" s="9" t="s">
        <v>900</v>
      </c>
    </row>
    <row r="864" spans="1:3">
      <c r="A864" s="27" t="s">
        <v>2267</v>
      </c>
      <c r="B864" s="4" t="s">
        <v>703</v>
      </c>
      <c r="C864" s="9" t="s">
        <v>900</v>
      </c>
    </row>
    <row r="865" spans="1:3">
      <c r="A865" s="27" t="s">
        <v>1822</v>
      </c>
      <c r="B865" s="4" t="s">
        <v>308</v>
      </c>
      <c r="C865" s="9" t="s">
        <v>900</v>
      </c>
    </row>
    <row r="866" spans="1:3">
      <c r="A866" s="27" t="s">
        <v>1595</v>
      </c>
      <c r="B866" s="4" t="s">
        <v>136</v>
      </c>
      <c r="C866" s="9" t="s">
        <v>900</v>
      </c>
    </row>
    <row r="867" spans="1:3">
      <c r="A867" s="27" t="s">
        <v>1956</v>
      </c>
      <c r="B867" s="4" t="s">
        <v>436</v>
      </c>
      <c r="C867" s="9" t="s">
        <v>900</v>
      </c>
    </row>
    <row r="868" spans="1:3">
      <c r="A868" s="27" t="s">
        <v>2056</v>
      </c>
      <c r="B868" s="4" t="s">
        <v>532</v>
      </c>
      <c r="C868" s="9" t="s">
        <v>900</v>
      </c>
    </row>
    <row r="869" spans="1:3">
      <c r="A869" s="27" t="s">
        <v>2187</v>
      </c>
      <c r="B869" s="4" t="s">
        <v>656</v>
      </c>
      <c r="C869" s="9" t="s">
        <v>900</v>
      </c>
    </row>
    <row r="870" spans="1:3">
      <c r="A870" s="27" t="s">
        <v>1677</v>
      </c>
      <c r="B870" s="4" t="s">
        <v>204</v>
      </c>
      <c r="C870" s="9" t="s">
        <v>900</v>
      </c>
    </row>
    <row r="871" spans="1:3">
      <c r="A871" s="27" t="s">
        <v>1634</v>
      </c>
      <c r="B871" s="4" t="s">
        <v>175</v>
      </c>
      <c r="C871" s="9" t="s">
        <v>900</v>
      </c>
    </row>
    <row r="872" spans="1:3">
      <c r="A872" s="27" t="s">
        <v>2078</v>
      </c>
      <c r="B872" s="4" t="s">
        <v>552</v>
      </c>
      <c r="C872" s="9" t="s">
        <v>900</v>
      </c>
    </row>
    <row r="873" spans="1:3">
      <c r="A873" s="27" t="s">
        <v>2025</v>
      </c>
      <c r="B873" s="4" t="s">
        <v>503</v>
      </c>
      <c r="C873" s="9" t="s">
        <v>900</v>
      </c>
    </row>
    <row r="874" spans="1:3">
      <c r="A874" s="27" t="s">
        <v>1847</v>
      </c>
      <c r="B874" s="4" t="s">
        <v>332</v>
      </c>
      <c r="C874" s="9" t="s">
        <v>900</v>
      </c>
    </row>
    <row r="875" spans="1:3">
      <c r="A875" s="27" t="s">
        <v>2892</v>
      </c>
      <c r="B875" s="4" t="s">
        <v>777</v>
      </c>
      <c r="C875" s="9" t="s">
        <v>900</v>
      </c>
    </row>
    <row r="876" spans="1:3">
      <c r="A876" s="27" t="s">
        <v>1606</v>
      </c>
      <c r="B876" s="4" t="s">
        <v>147</v>
      </c>
      <c r="C876" s="9" t="s">
        <v>900</v>
      </c>
    </row>
    <row r="877" spans="1:3">
      <c r="A877" s="27" t="s">
        <v>1788</v>
      </c>
      <c r="B877" s="4" t="s">
        <v>279</v>
      </c>
      <c r="C877" s="9" t="s">
        <v>900</v>
      </c>
    </row>
    <row r="878" spans="1:3">
      <c r="A878" s="27" t="s">
        <v>1789</v>
      </c>
      <c r="B878" s="4" t="s">
        <v>280</v>
      </c>
      <c r="C878" s="9" t="s">
        <v>900</v>
      </c>
    </row>
    <row r="879" spans="1:3">
      <c r="A879" s="27" t="s">
        <v>2067</v>
      </c>
      <c r="B879" s="4" t="s">
        <v>543</v>
      </c>
      <c r="C879" s="9" t="s">
        <v>900</v>
      </c>
    </row>
    <row r="880" spans="1:3">
      <c r="A880" s="27" t="s">
        <v>1724</v>
      </c>
      <c r="B880" s="4" t="s">
        <v>233</v>
      </c>
      <c r="C880" s="9" t="s">
        <v>900</v>
      </c>
    </row>
    <row r="881" spans="1:3">
      <c r="A881" s="27" t="s">
        <v>2259</v>
      </c>
      <c r="B881" s="4" t="s">
        <v>696</v>
      </c>
      <c r="C881" s="9" t="s">
        <v>900</v>
      </c>
    </row>
    <row r="882" spans="1:3">
      <c r="A882" s="27" t="s">
        <v>1683</v>
      </c>
      <c r="B882" s="4" t="s">
        <v>208</v>
      </c>
      <c r="C882" s="9" t="s">
        <v>900</v>
      </c>
    </row>
    <row r="883" spans="1:3">
      <c r="A883" s="27" t="s">
        <v>2131</v>
      </c>
      <c r="B883" s="4" t="s">
        <v>605</v>
      </c>
      <c r="C883" s="9" t="s">
        <v>900</v>
      </c>
    </row>
    <row r="884" spans="1:3">
      <c r="A884" s="27" t="s">
        <v>2261</v>
      </c>
      <c r="B884" s="4" t="s">
        <v>698</v>
      </c>
      <c r="C884" s="9" t="s">
        <v>900</v>
      </c>
    </row>
    <row r="885" spans="1:3">
      <c r="A885" s="27" t="s">
        <v>1807</v>
      </c>
      <c r="B885" s="4" t="s">
        <v>295</v>
      </c>
      <c r="C885" s="9" t="s">
        <v>900</v>
      </c>
    </row>
    <row r="886" spans="1:3">
      <c r="A886" s="27" t="s">
        <v>1799</v>
      </c>
      <c r="B886" s="4" t="s">
        <v>288</v>
      </c>
      <c r="C886" s="9" t="s">
        <v>900</v>
      </c>
    </row>
    <row r="887" spans="1:3">
      <c r="A887" s="27" t="s">
        <v>1622</v>
      </c>
      <c r="B887" s="4" t="s">
        <v>163</v>
      </c>
      <c r="C887" s="9" t="s">
        <v>900</v>
      </c>
    </row>
    <row r="888" spans="1:3">
      <c r="A888" s="27" t="s">
        <v>2226</v>
      </c>
      <c r="B888" s="4" t="s">
        <v>680</v>
      </c>
      <c r="C888" s="9" t="s">
        <v>900</v>
      </c>
    </row>
    <row r="889" spans="1:3">
      <c r="A889" s="27" t="s">
        <v>1667</v>
      </c>
      <c r="B889" s="4" t="s">
        <v>198</v>
      </c>
      <c r="C889" s="9" t="s">
        <v>900</v>
      </c>
    </row>
    <row r="890" spans="1:3">
      <c r="A890" s="27" t="s">
        <v>1850</v>
      </c>
      <c r="B890" s="4" t="s">
        <v>335</v>
      </c>
      <c r="C890" s="9" t="s">
        <v>900</v>
      </c>
    </row>
    <row r="891" spans="1:3">
      <c r="A891" s="27" t="s">
        <v>1621</v>
      </c>
      <c r="B891" s="4" t="s">
        <v>162</v>
      </c>
      <c r="C891" s="9" t="s">
        <v>900</v>
      </c>
    </row>
    <row r="892" spans="1:3">
      <c r="A892" s="27" t="s">
        <v>1858</v>
      </c>
      <c r="B892" s="4" t="s">
        <v>343</v>
      </c>
      <c r="C892" s="9" t="s">
        <v>900</v>
      </c>
    </row>
    <row r="893" spans="1:3">
      <c r="A893" s="27" t="s">
        <v>1784</v>
      </c>
      <c r="B893" s="4" t="s">
        <v>276</v>
      </c>
      <c r="C893" s="9" t="s">
        <v>900</v>
      </c>
    </row>
    <row r="894" spans="1:3">
      <c r="A894" s="27" t="s">
        <v>2891</v>
      </c>
      <c r="B894" s="4" t="s">
        <v>776</v>
      </c>
      <c r="C894" s="9" t="s">
        <v>900</v>
      </c>
    </row>
    <row r="895" spans="1:3">
      <c r="A895" s="27" t="s">
        <v>2957</v>
      </c>
      <c r="B895" s="4" t="s">
        <v>776</v>
      </c>
      <c r="C895" s="9" t="s">
        <v>900</v>
      </c>
    </row>
    <row r="896" spans="1:3">
      <c r="A896" s="27" t="s">
        <v>2813</v>
      </c>
      <c r="B896" s="4" t="s">
        <v>741</v>
      </c>
      <c r="C896" s="9" t="s">
        <v>900</v>
      </c>
    </row>
    <row r="897" spans="1:3">
      <c r="A897" s="27" t="s">
        <v>2776</v>
      </c>
      <c r="B897" s="4" t="s">
        <v>729</v>
      </c>
      <c r="C897" s="9" t="s">
        <v>900</v>
      </c>
    </row>
    <row r="898" spans="1:3">
      <c r="A898" s="27" t="s">
        <v>2156</v>
      </c>
      <c r="B898" s="4" t="s">
        <v>628</v>
      </c>
      <c r="C898" s="9" t="s">
        <v>900</v>
      </c>
    </row>
    <row r="899" spans="1:3">
      <c r="A899" s="27" t="s">
        <v>2903</v>
      </c>
      <c r="B899" s="4" t="s">
        <v>779</v>
      </c>
      <c r="C899" s="9" t="s">
        <v>900</v>
      </c>
    </row>
    <row r="900" spans="1:3">
      <c r="A900" s="27" t="s">
        <v>1637</v>
      </c>
      <c r="B900" s="4" t="s">
        <v>177</v>
      </c>
      <c r="C900" s="9" t="s">
        <v>900</v>
      </c>
    </row>
    <row r="901" spans="1:3">
      <c r="A901" s="27" t="s">
        <v>2807</v>
      </c>
      <c r="B901" s="4" t="s">
        <v>739</v>
      </c>
      <c r="C901" s="9" t="s">
        <v>900</v>
      </c>
    </row>
    <row r="902" spans="1:3">
      <c r="A902" s="27" t="s">
        <v>3062</v>
      </c>
      <c r="B902" s="4" t="s">
        <v>739</v>
      </c>
      <c r="C902" s="9" t="s">
        <v>900</v>
      </c>
    </row>
    <row r="903" spans="1:3">
      <c r="A903" s="27" t="s">
        <v>1632</v>
      </c>
      <c r="B903" s="4" t="s">
        <v>173</v>
      </c>
      <c r="C903" s="9" t="s">
        <v>900</v>
      </c>
    </row>
    <row r="904" spans="1:3">
      <c r="A904" s="27" t="s">
        <v>1941</v>
      </c>
      <c r="B904" s="4" t="s">
        <v>421</v>
      </c>
      <c r="C904" s="9" t="s">
        <v>900</v>
      </c>
    </row>
    <row r="905" spans="1:3">
      <c r="A905" s="27" t="s">
        <v>1846</v>
      </c>
      <c r="B905" s="4" t="s">
        <v>331</v>
      </c>
      <c r="C905" s="9" t="s">
        <v>900</v>
      </c>
    </row>
    <row r="906" spans="1:3">
      <c r="A906" s="27" t="s">
        <v>1586</v>
      </c>
      <c r="B906" s="4" t="s">
        <v>127</v>
      </c>
      <c r="C906" s="9" t="s">
        <v>900</v>
      </c>
    </row>
    <row r="907" spans="1:3">
      <c r="A907" s="27" t="s">
        <v>1812</v>
      </c>
      <c r="B907" s="4" t="s">
        <v>300</v>
      </c>
      <c r="C907" s="9" t="s">
        <v>900</v>
      </c>
    </row>
    <row r="908" spans="1:3">
      <c r="A908" s="27" t="s">
        <v>1836</v>
      </c>
      <c r="B908" s="4" t="s">
        <v>321</v>
      </c>
      <c r="C908" s="9" t="s">
        <v>900</v>
      </c>
    </row>
    <row r="909" spans="1:3">
      <c r="A909" s="27" t="s">
        <v>2093</v>
      </c>
      <c r="B909" s="4" t="s">
        <v>567</v>
      </c>
      <c r="C909" s="9" t="s">
        <v>900</v>
      </c>
    </row>
    <row r="910" spans="1:3">
      <c r="A910" s="27" t="s">
        <v>1587</v>
      </c>
      <c r="B910" s="4" t="s">
        <v>128</v>
      </c>
      <c r="C910" s="9" t="s">
        <v>900</v>
      </c>
    </row>
    <row r="911" spans="1:3">
      <c r="A911" s="27" t="s">
        <v>1857</v>
      </c>
      <c r="B911" s="4" t="s">
        <v>342</v>
      </c>
      <c r="C911" s="9" t="s">
        <v>900</v>
      </c>
    </row>
    <row r="912" spans="1:3">
      <c r="A912" s="27" t="s">
        <v>1692</v>
      </c>
      <c r="B912" s="4" t="s">
        <v>213</v>
      </c>
      <c r="C912" s="9" t="s">
        <v>900</v>
      </c>
    </row>
    <row r="913" spans="1:3">
      <c r="A913" s="27" t="s">
        <v>1679</v>
      </c>
      <c r="B913" s="4" t="s">
        <v>206</v>
      </c>
      <c r="C913" s="9" t="s">
        <v>900</v>
      </c>
    </row>
    <row r="914" spans="1:3">
      <c r="A914" s="27" t="s">
        <v>2233</v>
      </c>
      <c r="B914" s="4" t="s">
        <v>683</v>
      </c>
      <c r="C914" s="9" t="s">
        <v>900</v>
      </c>
    </row>
    <row r="915" spans="1:3">
      <c r="A915" s="27" t="s">
        <v>2848</v>
      </c>
      <c r="B915" s="4" t="s">
        <v>758</v>
      </c>
      <c r="C915" s="9" t="s">
        <v>900</v>
      </c>
    </row>
    <row r="916" spans="1:3">
      <c r="A916" s="27" t="s">
        <v>1658</v>
      </c>
      <c r="B916" s="4" t="s">
        <v>190</v>
      </c>
      <c r="C916" s="9" t="s">
        <v>900</v>
      </c>
    </row>
    <row r="917" spans="1:3">
      <c r="A917" s="27" t="s">
        <v>2118</v>
      </c>
      <c r="B917" s="4" t="s">
        <v>592</v>
      </c>
      <c r="C917" s="9" t="s">
        <v>900</v>
      </c>
    </row>
    <row r="918" spans="1:3">
      <c r="A918" s="27" t="s">
        <v>1856</v>
      </c>
      <c r="B918" s="4" t="s">
        <v>341</v>
      </c>
      <c r="C918" s="9" t="s">
        <v>900</v>
      </c>
    </row>
    <row r="919" spans="1:3">
      <c r="A919" s="27" t="s">
        <v>1802</v>
      </c>
      <c r="B919" s="4" t="s">
        <v>291</v>
      </c>
      <c r="C919" s="9" t="s">
        <v>900</v>
      </c>
    </row>
    <row r="920" spans="1:3">
      <c r="A920" s="27" t="s">
        <v>1989</v>
      </c>
      <c r="B920" s="4" t="s">
        <v>468</v>
      </c>
      <c r="C920" s="9" t="s">
        <v>900</v>
      </c>
    </row>
    <row r="921" spans="1:3">
      <c r="A921" s="27" t="s">
        <v>2013</v>
      </c>
      <c r="B921" s="4" t="s">
        <v>491</v>
      </c>
      <c r="C921" s="9" t="s">
        <v>900</v>
      </c>
    </row>
    <row r="922" spans="1:3">
      <c r="A922" s="27" t="s">
        <v>2959</v>
      </c>
      <c r="B922" s="4" t="s">
        <v>799</v>
      </c>
      <c r="C922" s="9" t="s">
        <v>900</v>
      </c>
    </row>
    <row r="923" spans="1:3">
      <c r="A923" s="27" t="s">
        <v>1977</v>
      </c>
      <c r="B923" s="4" t="s">
        <v>457</v>
      </c>
      <c r="C923" s="9" t="s">
        <v>900</v>
      </c>
    </row>
    <row r="924" spans="1:3">
      <c r="A924" s="27" t="s">
        <v>1564</v>
      </c>
      <c r="B924" s="4" t="s">
        <v>105</v>
      </c>
      <c r="C924" s="9" t="s">
        <v>900</v>
      </c>
    </row>
    <row r="925" spans="1:3">
      <c r="A925" s="27" t="s">
        <v>2913</v>
      </c>
      <c r="B925" s="4" t="s">
        <v>787</v>
      </c>
      <c r="C925" s="9" t="s">
        <v>900</v>
      </c>
    </row>
    <row r="926" spans="1:3">
      <c r="A926" s="27" t="s">
        <v>2914</v>
      </c>
      <c r="B926" s="4" t="s">
        <v>787</v>
      </c>
      <c r="C926" s="9" t="s">
        <v>900</v>
      </c>
    </row>
    <row r="927" spans="1:3">
      <c r="A927" s="27" t="s">
        <v>2915</v>
      </c>
      <c r="B927" s="4" t="s">
        <v>787</v>
      </c>
      <c r="C927" s="9" t="s">
        <v>900</v>
      </c>
    </row>
    <row r="928" spans="1:3">
      <c r="A928" s="27" t="s">
        <v>2916</v>
      </c>
      <c r="B928" s="4" t="s">
        <v>787</v>
      </c>
      <c r="C928" s="9" t="s">
        <v>900</v>
      </c>
    </row>
    <row r="929" spans="1:3">
      <c r="A929" s="27" t="s">
        <v>1875</v>
      </c>
      <c r="B929" s="4" t="s">
        <v>360</v>
      </c>
      <c r="C929" s="9" t="s">
        <v>900</v>
      </c>
    </row>
    <row r="930" spans="1:3">
      <c r="A930" s="27" t="s">
        <v>2893</v>
      </c>
      <c r="B930" s="4" t="s">
        <v>778</v>
      </c>
      <c r="C930" s="9" t="s">
        <v>900</v>
      </c>
    </row>
    <row r="931" spans="1:3">
      <c r="A931" s="27" t="s">
        <v>2090</v>
      </c>
      <c r="B931" s="4" t="s">
        <v>564</v>
      </c>
      <c r="C931" s="9" t="s">
        <v>900</v>
      </c>
    </row>
    <row r="932" spans="1:3">
      <c r="A932" s="27" t="s">
        <v>1905</v>
      </c>
      <c r="B932" s="4" t="s">
        <v>387</v>
      </c>
      <c r="C932" s="9" t="s">
        <v>900</v>
      </c>
    </row>
    <row r="933" spans="1:3">
      <c r="A933" s="27" t="s">
        <v>2211</v>
      </c>
      <c r="B933" s="4" t="s">
        <v>671</v>
      </c>
      <c r="C933" s="9" t="s">
        <v>900</v>
      </c>
    </row>
    <row r="934" spans="1:3">
      <c r="A934" s="27" t="s">
        <v>2161</v>
      </c>
      <c r="B934" s="4" t="s">
        <v>633</v>
      </c>
      <c r="C934" s="9" t="s">
        <v>900</v>
      </c>
    </row>
    <row r="935" spans="1:3">
      <c r="A935" s="27" t="s">
        <v>1868</v>
      </c>
      <c r="B935" s="4" t="s">
        <v>353</v>
      </c>
      <c r="C935" s="9" t="s">
        <v>900</v>
      </c>
    </row>
    <row r="936" spans="1:3">
      <c r="A936" s="27" t="s">
        <v>1623</v>
      </c>
      <c r="B936" s="4" t="s">
        <v>164</v>
      </c>
      <c r="C936" s="9" t="s">
        <v>900</v>
      </c>
    </row>
    <row r="937" spans="1:3">
      <c r="A937" s="27" t="s">
        <v>1865</v>
      </c>
      <c r="B937" s="4" t="s">
        <v>350</v>
      </c>
      <c r="C937" s="9" t="s">
        <v>900</v>
      </c>
    </row>
    <row r="938" spans="1:3">
      <c r="A938" s="27" t="s">
        <v>1582</v>
      </c>
      <c r="B938" s="4" t="s">
        <v>123</v>
      </c>
      <c r="C938" s="9" t="s">
        <v>900</v>
      </c>
    </row>
    <row r="939" spans="1:3">
      <c r="A939" s="27" t="s">
        <v>2820</v>
      </c>
      <c r="B939" s="4" t="s">
        <v>743</v>
      </c>
      <c r="C939" s="9" t="s">
        <v>900</v>
      </c>
    </row>
    <row r="940" spans="1:3">
      <c r="A940" s="27" t="s">
        <v>1921</v>
      </c>
      <c r="B940" s="4" t="s">
        <v>402</v>
      </c>
      <c r="C940" s="9" t="s">
        <v>900</v>
      </c>
    </row>
    <row r="941" spans="1:3">
      <c r="A941" s="158" t="s">
        <v>1556</v>
      </c>
      <c r="B941" s="4" t="s">
        <v>14</v>
      </c>
      <c r="C941" s="9" t="s">
        <v>1206</v>
      </c>
    </row>
    <row r="942" spans="1:3">
      <c r="A942" s="27" t="s">
        <v>2380</v>
      </c>
      <c r="B942" s="4" t="s">
        <v>14</v>
      </c>
      <c r="C942" s="9" t="s">
        <v>900</v>
      </c>
    </row>
    <row r="943" spans="1:3">
      <c r="A943" s="27" t="s">
        <v>2381</v>
      </c>
      <c r="B943" s="4" t="s">
        <v>14</v>
      </c>
      <c r="C943" s="9" t="s">
        <v>900</v>
      </c>
    </row>
    <row r="944" spans="1:3">
      <c r="A944" s="27" t="s">
        <v>2382</v>
      </c>
      <c r="B944" s="4" t="s">
        <v>14</v>
      </c>
      <c r="C944" s="9" t="s">
        <v>900</v>
      </c>
    </row>
    <row r="945" spans="1:3">
      <c r="A945" s="27" t="s">
        <v>2383</v>
      </c>
      <c r="B945" s="4" t="s">
        <v>14</v>
      </c>
      <c r="C945" s="9" t="s">
        <v>900</v>
      </c>
    </row>
    <row r="946" spans="1:3">
      <c r="A946" s="27" t="s">
        <v>2384</v>
      </c>
      <c r="B946" s="4" t="s">
        <v>14</v>
      </c>
      <c r="C946" s="9" t="s">
        <v>900</v>
      </c>
    </row>
    <row r="947" spans="1:3">
      <c r="A947" s="27" t="s">
        <v>2385</v>
      </c>
      <c r="B947" s="4" t="s">
        <v>14</v>
      </c>
      <c r="C947" s="9" t="s">
        <v>900</v>
      </c>
    </row>
    <row r="948" spans="1:3">
      <c r="A948" s="27" t="s">
        <v>2386</v>
      </c>
      <c r="B948" s="4" t="s">
        <v>14</v>
      </c>
      <c r="C948" s="9" t="s">
        <v>900</v>
      </c>
    </row>
    <row r="949" spans="1:3">
      <c r="A949" s="27" t="s">
        <v>2387</v>
      </c>
      <c r="B949" s="4" t="s">
        <v>14</v>
      </c>
      <c r="C949" s="9" t="s">
        <v>900</v>
      </c>
    </row>
    <row r="950" spans="1:3">
      <c r="A950" s="27" t="s">
        <v>2388</v>
      </c>
      <c r="B950" s="4" t="s">
        <v>14</v>
      </c>
      <c r="C950" s="9" t="s">
        <v>900</v>
      </c>
    </row>
    <row r="951" spans="1:3">
      <c r="A951" s="27" t="s">
        <v>2389</v>
      </c>
      <c r="B951" s="4" t="s">
        <v>14</v>
      </c>
      <c r="C951" s="9" t="s">
        <v>900</v>
      </c>
    </row>
    <row r="952" spans="1:3">
      <c r="A952" s="27" t="s">
        <v>2390</v>
      </c>
      <c r="B952" s="4" t="s">
        <v>14</v>
      </c>
      <c r="C952" s="9" t="s">
        <v>900</v>
      </c>
    </row>
    <row r="953" spans="1:3">
      <c r="A953" s="27" t="s">
        <v>2391</v>
      </c>
      <c r="B953" s="4" t="s">
        <v>14</v>
      </c>
      <c r="C953" s="9" t="s">
        <v>900</v>
      </c>
    </row>
    <row r="954" spans="1:3">
      <c r="A954" s="27" t="s">
        <v>2392</v>
      </c>
      <c r="B954" s="4" t="s">
        <v>14</v>
      </c>
      <c r="C954" s="9" t="s">
        <v>900</v>
      </c>
    </row>
    <row r="955" spans="1:3">
      <c r="A955" s="27" t="s">
        <v>2393</v>
      </c>
      <c r="B955" s="4" t="s">
        <v>14</v>
      </c>
      <c r="C955" s="9" t="s">
        <v>900</v>
      </c>
    </row>
    <row r="956" spans="1:3">
      <c r="A956" s="27" t="s">
        <v>2394</v>
      </c>
      <c r="B956" s="4" t="s">
        <v>14</v>
      </c>
      <c r="C956" s="9" t="s">
        <v>900</v>
      </c>
    </row>
    <row r="957" spans="1:3">
      <c r="A957" s="27" t="s">
        <v>2395</v>
      </c>
      <c r="B957" s="4" t="s">
        <v>14</v>
      </c>
      <c r="C957" s="9" t="s">
        <v>900</v>
      </c>
    </row>
    <row r="958" spans="1:3">
      <c r="A958" s="27" t="s">
        <v>2396</v>
      </c>
      <c r="B958" s="4" t="s">
        <v>14</v>
      </c>
      <c r="C958" s="9" t="s">
        <v>900</v>
      </c>
    </row>
    <row r="959" spans="1:3">
      <c r="A959" s="27" t="s">
        <v>2397</v>
      </c>
      <c r="B959" s="4" t="s">
        <v>14</v>
      </c>
      <c r="C959" s="9" t="s">
        <v>900</v>
      </c>
    </row>
    <row r="960" spans="1:3">
      <c r="A960" s="27" t="s">
        <v>2398</v>
      </c>
      <c r="B960" s="4" t="s">
        <v>14</v>
      </c>
      <c r="C960" s="9" t="s">
        <v>900</v>
      </c>
    </row>
    <row r="961" spans="1:3">
      <c r="A961" s="27" t="s">
        <v>2399</v>
      </c>
      <c r="B961" s="4" t="s">
        <v>14</v>
      </c>
      <c r="C961" s="9" t="s">
        <v>900</v>
      </c>
    </row>
    <row r="962" spans="1:3">
      <c r="A962" s="27" t="s">
        <v>2400</v>
      </c>
      <c r="B962" s="4" t="s">
        <v>14</v>
      </c>
      <c r="C962" s="9" t="s">
        <v>900</v>
      </c>
    </row>
    <row r="963" spans="1:3">
      <c r="A963" s="27" t="s">
        <v>2401</v>
      </c>
      <c r="B963" s="4" t="s">
        <v>14</v>
      </c>
      <c r="C963" s="9" t="s">
        <v>900</v>
      </c>
    </row>
    <row r="964" spans="1:3">
      <c r="A964" s="27" t="s">
        <v>2402</v>
      </c>
      <c r="B964" s="4" t="s">
        <v>14</v>
      </c>
      <c r="C964" s="9" t="s">
        <v>900</v>
      </c>
    </row>
    <row r="965" spans="1:3">
      <c r="A965" s="27" t="s">
        <v>2403</v>
      </c>
      <c r="B965" s="4" t="s">
        <v>14</v>
      </c>
      <c r="C965" s="9" t="s">
        <v>900</v>
      </c>
    </row>
    <row r="966" spans="1:3">
      <c r="A966" s="27" t="s">
        <v>2404</v>
      </c>
      <c r="B966" s="4" t="s">
        <v>14</v>
      </c>
      <c r="C966" s="9" t="s">
        <v>900</v>
      </c>
    </row>
    <row r="967" spans="1:3">
      <c r="A967" s="27" t="s">
        <v>2405</v>
      </c>
      <c r="B967" s="4" t="s">
        <v>14</v>
      </c>
      <c r="C967" s="9" t="s">
        <v>900</v>
      </c>
    </row>
    <row r="968" spans="1:3">
      <c r="A968" s="27" t="s">
        <v>2406</v>
      </c>
      <c r="B968" s="4" t="s">
        <v>14</v>
      </c>
      <c r="C968" s="9" t="s">
        <v>900</v>
      </c>
    </row>
    <row r="969" spans="1:3">
      <c r="A969" s="27" t="s">
        <v>2407</v>
      </c>
      <c r="B969" s="4" t="s">
        <v>14</v>
      </c>
      <c r="C969" s="9" t="s">
        <v>900</v>
      </c>
    </row>
    <row r="970" spans="1:3">
      <c r="A970" s="27" t="s">
        <v>2408</v>
      </c>
      <c r="B970" s="4" t="s">
        <v>14</v>
      </c>
      <c r="C970" s="9" t="s">
        <v>900</v>
      </c>
    </row>
    <row r="971" spans="1:3">
      <c r="A971" s="27" t="s">
        <v>2409</v>
      </c>
      <c r="B971" s="4" t="s">
        <v>14</v>
      </c>
      <c r="C971" s="9" t="s">
        <v>900</v>
      </c>
    </row>
    <row r="972" spans="1:3">
      <c r="A972" s="27" t="s">
        <v>2410</v>
      </c>
      <c r="B972" s="4" t="s">
        <v>14</v>
      </c>
      <c r="C972" s="9" t="s">
        <v>900</v>
      </c>
    </row>
    <row r="973" spans="1:3">
      <c r="A973" s="27" t="s">
        <v>2411</v>
      </c>
      <c r="B973" s="4" t="s">
        <v>14</v>
      </c>
      <c r="C973" s="9" t="s">
        <v>900</v>
      </c>
    </row>
    <row r="974" spans="1:3">
      <c r="A974" s="27" t="s">
        <v>2412</v>
      </c>
      <c r="B974" s="4" t="s">
        <v>14</v>
      </c>
      <c r="C974" s="9" t="s">
        <v>900</v>
      </c>
    </row>
    <row r="975" spans="1:3">
      <c r="A975" s="27" t="s">
        <v>2413</v>
      </c>
      <c r="B975" s="4" t="s">
        <v>14</v>
      </c>
      <c r="C975" s="9" t="s">
        <v>900</v>
      </c>
    </row>
    <row r="976" spans="1:3">
      <c r="A976" s="27" t="s">
        <v>2414</v>
      </c>
      <c r="B976" s="4" t="s">
        <v>14</v>
      </c>
      <c r="C976" s="9" t="s">
        <v>900</v>
      </c>
    </row>
    <row r="977" spans="1:3">
      <c r="A977" s="27" t="s">
        <v>2415</v>
      </c>
      <c r="B977" s="4" t="s">
        <v>14</v>
      </c>
      <c r="C977" s="9" t="s">
        <v>900</v>
      </c>
    </row>
    <row r="978" spans="1:3">
      <c r="A978" s="27" t="s">
        <v>2416</v>
      </c>
      <c r="B978" s="4" t="s">
        <v>14</v>
      </c>
      <c r="C978" s="9" t="s">
        <v>900</v>
      </c>
    </row>
    <row r="979" spans="1:3">
      <c r="A979" s="27" t="s">
        <v>2417</v>
      </c>
      <c r="B979" s="4" t="s">
        <v>14</v>
      </c>
      <c r="C979" s="9" t="s">
        <v>900</v>
      </c>
    </row>
    <row r="980" spans="1:3">
      <c r="A980" s="27" t="s">
        <v>2418</v>
      </c>
      <c r="B980" s="4" t="s">
        <v>14</v>
      </c>
      <c r="C980" s="9" t="s">
        <v>900</v>
      </c>
    </row>
    <row r="981" spans="1:3">
      <c r="A981" s="27" t="s">
        <v>2419</v>
      </c>
      <c r="B981" s="4" t="s">
        <v>14</v>
      </c>
      <c r="C981" s="9" t="s">
        <v>900</v>
      </c>
    </row>
    <row r="982" spans="1:3">
      <c r="A982" s="27" t="s">
        <v>2420</v>
      </c>
      <c r="B982" s="4" t="s">
        <v>14</v>
      </c>
      <c r="C982" s="9" t="s">
        <v>900</v>
      </c>
    </row>
    <row r="983" spans="1:3">
      <c r="A983" s="27" t="s">
        <v>2421</v>
      </c>
      <c r="B983" s="4" t="s">
        <v>14</v>
      </c>
      <c r="C983" s="9" t="s">
        <v>900</v>
      </c>
    </row>
    <row r="984" spans="1:3">
      <c r="A984" s="27" t="s">
        <v>2422</v>
      </c>
      <c r="B984" s="4" t="s">
        <v>14</v>
      </c>
      <c r="C984" s="9" t="s">
        <v>900</v>
      </c>
    </row>
    <row r="985" spans="1:3">
      <c r="A985" s="27" t="s">
        <v>2423</v>
      </c>
      <c r="B985" s="4" t="s">
        <v>14</v>
      </c>
      <c r="C985" s="9" t="s">
        <v>900</v>
      </c>
    </row>
    <row r="986" spans="1:3">
      <c r="A986" s="27" t="s">
        <v>2424</v>
      </c>
      <c r="B986" s="4" t="s">
        <v>14</v>
      </c>
      <c r="C986" s="9" t="s">
        <v>900</v>
      </c>
    </row>
    <row r="987" spans="1:3">
      <c r="A987" s="27" t="s">
        <v>2425</v>
      </c>
      <c r="B987" s="4" t="s">
        <v>14</v>
      </c>
      <c r="C987" s="9" t="s">
        <v>900</v>
      </c>
    </row>
    <row r="988" spans="1:3">
      <c r="A988" s="27" t="s">
        <v>2426</v>
      </c>
      <c r="B988" s="4" t="s">
        <v>14</v>
      </c>
      <c r="C988" s="9" t="s">
        <v>900</v>
      </c>
    </row>
    <row r="989" spans="1:3">
      <c r="A989" s="27" t="s">
        <v>2427</v>
      </c>
      <c r="B989" s="4" t="s">
        <v>14</v>
      </c>
      <c r="C989" s="9" t="s">
        <v>900</v>
      </c>
    </row>
    <row r="990" spans="1:3">
      <c r="A990" s="27" t="s">
        <v>2428</v>
      </c>
      <c r="B990" s="4" t="s">
        <v>14</v>
      </c>
      <c r="C990" s="9" t="s">
        <v>900</v>
      </c>
    </row>
    <row r="991" spans="1:3">
      <c r="A991" s="27" t="s">
        <v>2429</v>
      </c>
      <c r="B991" s="4" t="s">
        <v>14</v>
      </c>
      <c r="C991" s="9" t="s">
        <v>900</v>
      </c>
    </row>
    <row r="992" spans="1:3">
      <c r="A992" s="27" t="s">
        <v>2430</v>
      </c>
      <c r="B992" s="4" t="s">
        <v>14</v>
      </c>
      <c r="C992" s="9" t="s">
        <v>900</v>
      </c>
    </row>
    <row r="993" spans="1:3">
      <c r="A993" s="27" t="s">
        <v>2431</v>
      </c>
      <c r="B993" s="4" t="s">
        <v>14</v>
      </c>
      <c r="C993" s="9" t="s">
        <v>900</v>
      </c>
    </row>
    <row r="994" spans="1:3">
      <c r="A994" s="27" t="s">
        <v>2432</v>
      </c>
      <c r="B994" s="4" t="s">
        <v>14</v>
      </c>
      <c r="C994" s="9" t="s">
        <v>900</v>
      </c>
    </row>
    <row r="995" spans="1:3">
      <c r="A995" s="27" t="s">
        <v>2433</v>
      </c>
      <c r="B995" s="4" t="s">
        <v>14</v>
      </c>
      <c r="C995" s="9" t="s">
        <v>900</v>
      </c>
    </row>
    <row r="996" spans="1:3">
      <c r="A996" s="27" t="s">
        <v>2434</v>
      </c>
      <c r="B996" s="4" t="s">
        <v>14</v>
      </c>
      <c r="C996" s="9" t="s">
        <v>900</v>
      </c>
    </row>
    <row r="997" spans="1:3">
      <c r="A997" s="27" t="s">
        <v>2435</v>
      </c>
      <c r="B997" s="4" t="s">
        <v>14</v>
      </c>
      <c r="C997" s="9" t="s">
        <v>900</v>
      </c>
    </row>
    <row r="998" spans="1:3">
      <c r="A998" s="27" t="s">
        <v>2436</v>
      </c>
      <c r="B998" s="4" t="s">
        <v>14</v>
      </c>
      <c r="C998" s="9" t="s">
        <v>900</v>
      </c>
    </row>
    <row r="999" spans="1:3">
      <c r="A999" s="27" t="s">
        <v>2437</v>
      </c>
      <c r="B999" s="4" t="s">
        <v>14</v>
      </c>
      <c r="C999" s="9" t="s">
        <v>900</v>
      </c>
    </row>
    <row r="1000" spans="1:3">
      <c r="A1000" s="27" t="s">
        <v>2438</v>
      </c>
      <c r="B1000" s="4" t="s">
        <v>14</v>
      </c>
      <c r="C1000" s="9" t="s">
        <v>900</v>
      </c>
    </row>
    <row r="1001" spans="1:3">
      <c r="A1001" s="27" t="s">
        <v>2439</v>
      </c>
      <c r="B1001" s="4" t="s">
        <v>14</v>
      </c>
      <c r="C1001" s="9" t="s">
        <v>900</v>
      </c>
    </row>
    <row r="1002" spans="1:3">
      <c r="A1002" s="27" t="s">
        <v>2440</v>
      </c>
      <c r="B1002" s="4" t="s">
        <v>14</v>
      </c>
      <c r="C1002" s="9" t="s">
        <v>900</v>
      </c>
    </row>
    <row r="1003" spans="1:3">
      <c r="A1003" s="27" t="s">
        <v>2441</v>
      </c>
      <c r="B1003" s="4" t="s">
        <v>14</v>
      </c>
      <c r="C1003" s="9" t="s">
        <v>900</v>
      </c>
    </row>
    <row r="1004" spans="1:3">
      <c r="A1004" s="27" t="s">
        <v>2442</v>
      </c>
      <c r="B1004" s="4" t="s">
        <v>14</v>
      </c>
      <c r="C1004" s="9" t="s">
        <v>900</v>
      </c>
    </row>
    <row r="1005" spans="1:3">
      <c r="A1005" s="27" t="s">
        <v>2443</v>
      </c>
      <c r="B1005" s="4" t="s">
        <v>14</v>
      </c>
      <c r="C1005" s="9" t="s">
        <v>900</v>
      </c>
    </row>
    <row r="1006" spans="1:3">
      <c r="A1006" s="27" t="s">
        <v>2444</v>
      </c>
      <c r="B1006" s="4" t="s">
        <v>14</v>
      </c>
      <c r="C1006" s="9" t="s">
        <v>900</v>
      </c>
    </row>
    <row r="1007" spans="1:3">
      <c r="A1007" s="27" t="s">
        <v>2445</v>
      </c>
      <c r="B1007" s="4" t="s">
        <v>14</v>
      </c>
      <c r="C1007" s="9" t="s">
        <v>900</v>
      </c>
    </row>
    <row r="1008" spans="1:3">
      <c r="A1008" s="27" t="s">
        <v>2446</v>
      </c>
      <c r="B1008" s="4" t="s">
        <v>14</v>
      </c>
      <c r="C1008" s="9" t="s">
        <v>900</v>
      </c>
    </row>
    <row r="1009" spans="1:3">
      <c r="A1009" s="27" t="s">
        <v>2447</v>
      </c>
      <c r="B1009" s="4" t="s">
        <v>14</v>
      </c>
      <c r="C1009" s="9" t="s">
        <v>900</v>
      </c>
    </row>
    <row r="1010" spans="1:3">
      <c r="A1010" s="27" t="s">
        <v>2448</v>
      </c>
      <c r="B1010" s="4" t="s">
        <v>14</v>
      </c>
      <c r="C1010" s="9" t="s">
        <v>900</v>
      </c>
    </row>
    <row r="1011" spans="1:3">
      <c r="A1011" s="27" t="s">
        <v>2449</v>
      </c>
      <c r="B1011" s="4" t="s">
        <v>14</v>
      </c>
      <c r="C1011" s="9" t="s">
        <v>900</v>
      </c>
    </row>
    <row r="1012" spans="1:3">
      <c r="A1012" s="27" t="s">
        <v>2450</v>
      </c>
      <c r="B1012" s="4" t="s">
        <v>14</v>
      </c>
      <c r="C1012" s="9" t="s">
        <v>900</v>
      </c>
    </row>
    <row r="1013" spans="1:3">
      <c r="A1013" s="27" t="s">
        <v>2451</v>
      </c>
      <c r="B1013" s="4" t="s">
        <v>14</v>
      </c>
      <c r="C1013" s="9" t="s">
        <v>900</v>
      </c>
    </row>
    <row r="1014" spans="1:3">
      <c r="A1014" s="27" t="s">
        <v>2452</v>
      </c>
      <c r="B1014" s="4" t="s">
        <v>14</v>
      </c>
      <c r="C1014" s="9" t="s">
        <v>900</v>
      </c>
    </row>
    <row r="1015" spans="1:3">
      <c r="A1015" s="27" t="s">
        <v>2453</v>
      </c>
      <c r="B1015" s="4" t="s">
        <v>14</v>
      </c>
      <c r="C1015" s="9" t="s">
        <v>900</v>
      </c>
    </row>
    <row r="1016" spans="1:3">
      <c r="A1016" s="27" t="s">
        <v>2454</v>
      </c>
      <c r="B1016" s="4" t="s">
        <v>14</v>
      </c>
      <c r="C1016" s="9" t="s">
        <v>900</v>
      </c>
    </row>
    <row r="1017" spans="1:3">
      <c r="A1017" s="27" t="s">
        <v>2455</v>
      </c>
      <c r="B1017" s="4" t="s">
        <v>14</v>
      </c>
      <c r="C1017" s="9" t="s">
        <v>900</v>
      </c>
    </row>
    <row r="1018" spans="1:3">
      <c r="A1018" s="27" t="s">
        <v>2456</v>
      </c>
      <c r="B1018" s="4" t="s">
        <v>14</v>
      </c>
      <c r="C1018" s="9" t="s">
        <v>900</v>
      </c>
    </row>
    <row r="1019" spans="1:3">
      <c r="A1019" s="27" t="s">
        <v>2457</v>
      </c>
      <c r="B1019" s="4" t="s">
        <v>14</v>
      </c>
      <c r="C1019" s="9" t="s">
        <v>900</v>
      </c>
    </row>
    <row r="1020" spans="1:3">
      <c r="A1020" s="27" t="s">
        <v>2458</v>
      </c>
      <c r="B1020" s="4" t="s">
        <v>14</v>
      </c>
      <c r="C1020" s="9" t="s">
        <v>900</v>
      </c>
    </row>
    <row r="1021" spans="1:3">
      <c r="A1021" s="27" t="s">
        <v>2459</v>
      </c>
      <c r="B1021" s="4" t="s">
        <v>14</v>
      </c>
      <c r="C1021" s="9" t="s">
        <v>900</v>
      </c>
    </row>
    <row r="1022" spans="1:3">
      <c r="A1022" s="27" t="s">
        <v>2460</v>
      </c>
      <c r="B1022" s="4" t="s">
        <v>14</v>
      </c>
      <c r="C1022" s="9" t="s">
        <v>900</v>
      </c>
    </row>
    <row r="1023" spans="1:3">
      <c r="A1023" s="27" t="s">
        <v>2461</v>
      </c>
      <c r="B1023" s="4" t="s">
        <v>14</v>
      </c>
      <c r="C1023" s="9" t="s">
        <v>900</v>
      </c>
    </row>
    <row r="1024" spans="1:3">
      <c r="A1024" s="27" t="s">
        <v>2462</v>
      </c>
      <c r="B1024" s="4" t="s">
        <v>14</v>
      </c>
      <c r="C1024" s="9" t="s">
        <v>900</v>
      </c>
    </row>
    <row r="1025" spans="1:3">
      <c r="A1025" s="27" t="s">
        <v>2463</v>
      </c>
      <c r="B1025" s="4" t="s">
        <v>14</v>
      </c>
      <c r="C1025" s="9" t="s">
        <v>900</v>
      </c>
    </row>
    <row r="1026" spans="1:3">
      <c r="A1026" s="27" t="s">
        <v>2464</v>
      </c>
      <c r="B1026" s="4" t="s">
        <v>14</v>
      </c>
      <c r="C1026" s="9" t="s">
        <v>900</v>
      </c>
    </row>
    <row r="1027" spans="1:3">
      <c r="A1027" s="27" t="s">
        <v>2465</v>
      </c>
      <c r="B1027" s="4" t="s">
        <v>14</v>
      </c>
      <c r="C1027" s="9" t="s">
        <v>900</v>
      </c>
    </row>
    <row r="1028" spans="1:3">
      <c r="A1028" s="27" t="s">
        <v>2466</v>
      </c>
      <c r="B1028" s="4" t="s">
        <v>14</v>
      </c>
      <c r="C1028" s="9" t="s">
        <v>900</v>
      </c>
    </row>
    <row r="1029" spans="1:3">
      <c r="A1029" s="27" t="s">
        <v>2467</v>
      </c>
      <c r="B1029" s="4" t="s">
        <v>14</v>
      </c>
      <c r="C1029" s="9" t="s">
        <v>900</v>
      </c>
    </row>
    <row r="1030" spans="1:3">
      <c r="A1030" s="27" t="s">
        <v>2468</v>
      </c>
      <c r="B1030" s="4" t="s">
        <v>14</v>
      </c>
      <c r="C1030" s="9" t="s">
        <v>900</v>
      </c>
    </row>
    <row r="1031" spans="1:3">
      <c r="A1031" s="27" t="s">
        <v>2469</v>
      </c>
      <c r="B1031" s="4" t="s">
        <v>14</v>
      </c>
      <c r="C1031" s="9" t="s">
        <v>900</v>
      </c>
    </row>
    <row r="1032" spans="1:3">
      <c r="A1032" s="27" t="s">
        <v>2470</v>
      </c>
      <c r="B1032" s="4" t="s">
        <v>14</v>
      </c>
      <c r="C1032" s="9" t="s">
        <v>900</v>
      </c>
    </row>
    <row r="1033" spans="1:3">
      <c r="A1033" s="27" t="s">
        <v>2471</v>
      </c>
      <c r="B1033" s="4" t="s">
        <v>14</v>
      </c>
      <c r="C1033" s="9" t="s">
        <v>900</v>
      </c>
    </row>
    <row r="1034" spans="1:3">
      <c r="A1034" s="27" t="s">
        <v>2472</v>
      </c>
      <c r="B1034" s="4" t="s">
        <v>14</v>
      </c>
      <c r="C1034" s="9" t="s">
        <v>900</v>
      </c>
    </row>
    <row r="1035" spans="1:3">
      <c r="A1035" s="27" t="s">
        <v>2473</v>
      </c>
      <c r="B1035" s="4" t="s">
        <v>14</v>
      </c>
      <c r="C1035" s="9" t="s">
        <v>900</v>
      </c>
    </row>
    <row r="1036" spans="1:3">
      <c r="A1036" s="27" t="s">
        <v>2474</v>
      </c>
      <c r="B1036" s="4" t="s">
        <v>14</v>
      </c>
      <c r="C1036" s="9" t="s">
        <v>900</v>
      </c>
    </row>
    <row r="1037" spans="1:3">
      <c r="A1037" s="27" t="s">
        <v>2475</v>
      </c>
      <c r="B1037" s="4" t="s">
        <v>14</v>
      </c>
      <c r="C1037" s="9" t="s">
        <v>900</v>
      </c>
    </row>
    <row r="1038" spans="1:3">
      <c r="A1038" s="27" t="s">
        <v>2476</v>
      </c>
      <c r="B1038" s="4" t="s">
        <v>14</v>
      </c>
      <c r="C1038" s="9" t="s">
        <v>900</v>
      </c>
    </row>
    <row r="1039" spans="1:3">
      <c r="A1039" s="27" t="s">
        <v>2477</v>
      </c>
      <c r="B1039" s="4" t="s">
        <v>14</v>
      </c>
      <c r="C1039" s="9" t="s">
        <v>900</v>
      </c>
    </row>
    <row r="1040" spans="1:3">
      <c r="A1040" s="27" t="s">
        <v>2478</v>
      </c>
      <c r="B1040" s="4" t="s">
        <v>14</v>
      </c>
      <c r="C1040" s="9" t="s">
        <v>900</v>
      </c>
    </row>
    <row r="1041" spans="1:3">
      <c r="A1041" s="27" t="s">
        <v>2479</v>
      </c>
      <c r="B1041" s="4" t="s">
        <v>14</v>
      </c>
      <c r="C1041" s="9" t="s">
        <v>900</v>
      </c>
    </row>
    <row r="1042" spans="1:3">
      <c r="A1042" s="27" t="s">
        <v>2480</v>
      </c>
      <c r="B1042" s="4" t="s">
        <v>14</v>
      </c>
      <c r="C1042" s="9" t="s">
        <v>900</v>
      </c>
    </row>
    <row r="1043" spans="1:3">
      <c r="A1043" s="27" t="s">
        <v>2481</v>
      </c>
      <c r="B1043" s="4" t="s">
        <v>14</v>
      </c>
      <c r="C1043" s="9" t="s">
        <v>900</v>
      </c>
    </row>
    <row r="1044" spans="1:3">
      <c r="A1044" s="27" t="s">
        <v>2482</v>
      </c>
      <c r="B1044" s="4" t="s">
        <v>14</v>
      </c>
      <c r="C1044" s="9" t="s">
        <v>900</v>
      </c>
    </row>
    <row r="1045" spans="1:3">
      <c r="A1045" s="27" t="s">
        <v>2483</v>
      </c>
      <c r="B1045" s="4" t="s">
        <v>14</v>
      </c>
      <c r="C1045" s="9" t="s">
        <v>900</v>
      </c>
    </row>
    <row r="1046" spans="1:3">
      <c r="A1046" s="27" t="s">
        <v>2484</v>
      </c>
      <c r="B1046" s="4" t="s">
        <v>14</v>
      </c>
      <c r="C1046" s="9" t="s">
        <v>900</v>
      </c>
    </row>
    <row r="1047" spans="1:3">
      <c r="A1047" s="27" t="s">
        <v>2485</v>
      </c>
      <c r="B1047" s="4" t="s">
        <v>14</v>
      </c>
      <c r="C1047" s="9" t="s">
        <v>900</v>
      </c>
    </row>
    <row r="1048" spans="1:3">
      <c r="A1048" s="27" t="s">
        <v>2486</v>
      </c>
      <c r="B1048" s="4" t="s">
        <v>14</v>
      </c>
      <c r="C1048" s="9" t="s">
        <v>900</v>
      </c>
    </row>
    <row r="1049" spans="1:3">
      <c r="A1049" s="27" t="s">
        <v>2487</v>
      </c>
      <c r="B1049" s="4" t="s">
        <v>14</v>
      </c>
      <c r="C1049" s="9" t="s">
        <v>900</v>
      </c>
    </row>
    <row r="1050" spans="1:3">
      <c r="A1050" s="27" t="s">
        <v>2488</v>
      </c>
      <c r="B1050" s="4" t="s">
        <v>14</v>
      </c>
      <c r="C1050" s="9" t="s">
        <v>900</v>
      </c>
    </row>
    <row r="1051" spans="1:3">
      <c r="A1051" s="27" t="s">
        <v>2489</v>
      </c>
      <c r="B1051" s="4" t="s">
        <v>14</v>
      </c>
      <c r="C1051" s="9" t="s">
        <v>900</v>
      </c>
    </row>
    <row r="1052" spans="1:3">
      <c r="A1052" s="27" t="s">
        <v>2490</v>
      </c>
      <c r="B1052" s="4" t="s">
        <v>14</v>
      </c>
      <c r="C1052" s="9" t="s">
        <v>900</v>
      </c>
    </row>
    <row r="1053" spans="1:3">
      <c r="A1053" s="27" t="s">
        <v>2491</v>
      </c>
      <c r="B1053" s="4" t="s">
        <v>14</v>
      </c>
      <c r="C1053" s="9" t="s">
        <v>900</v>
      </c>
    </row>
    <row r="1054" spans="1:3">
      <c r="A1054" s="27" t="s">
        <v>2492</v>
      </c>
      <c r="B1054" s="4" t="s">
        <v>14</v>
      </c>
      <c r="C1054" s="9" t="s">
        <v>900</v>
      </c>
    </row>
    <row r="1055" spans="1:3">
      <c r="A1055" s="27" t="s">
        <v>2493</v>
      </c>
      <c r="B1055" s="4" t="s">
        <v>14</v>
      </c>
      <c r="C1055" s="9" t="s">
        <v>900</v>
      </c>
    </row>
    <row r="1056" spans="1:3">
      <c r="A1056" s="27" t="s">
        <v>2494</v>
      </c>
      <c r="B1056" s="4" t="s">
        <v>14</v>
      </c>
      <c r="C1056" s="9" t="s">
        <v>900</v>
      </c>
    </row>
    <row r="1057" spans="1:3">
      <c r="A1057" s="27" t="s">
        <v>2495</v>
      </c>
      <c r="B1057" s="4" t="s">
        <v>14</v>
      </c>
      <c r="C1057" s="9" t="s">
        <v>900</v>
      </c>
    </row>
    <row r="1058" spans="1:3">
      <c r="A1058" s="27" t="s">
        <v>2496</v>
      </c>
      <c r="B1058" s="4" t="s">
        <v>14</v>
      </c>
      <c r="C1058" s="9" t="s">
        <v>900</v>
      </c>
    </row>
    <row r="1059" spans="1:3">
      <c r="A1059" s="27" t="s">
        <v>2497</v>
      </c>
      <c r="B1059" s="4" t="s">
        <v>14</v>
      </c>
      <c r="C1059" s="9" t="s">
        <v>900</v>
      </c>
    </row>
    <row r="1060" spans="1:3">
      <c r="A1060" s="27" t="s">
        <v>2498</v>
      </c>
      <c r="B1060" s="4" t="s">
        <v>14</v>
      </c>
      <c r="C1060" s="9" t="s">
        <v>900</v>
      </c>
    </row>
    <row r="1061" spans="1:3">
      <c r="A1061" s="27" t="s">
        <v>2499</v>
      </c>
      <c r="B1061" s="4" t="s">
        <v>14</v>
      </c>
      <c r="C1061" s="9" t="s">
        <v>900</v>
      </c>
    </row>
    <row r="1062" spans="1:3">
      <c r="A1062" s="27" t="s">
        <v>2500</v>
      </c>
      <c r="B1062" s="4" t="s">
        <v>14</v>
      </c>
      <c r="C1062" s="9" t="s">
        <v>900</v>
      </c>
    </row>
    <row r="1063" spans="1:3">
      <c r="A1063" s="27" t="s">
        <v>2828</v>
      </c>
      <c r="B1063" s="4" t="s">
        <v>14</v>
      </c>
      <c r="C1063" s="9" t="s">
        <v>900</v>
      </c>
    </row>
    <row r="1064" spans="1:3">
      <c r="A1064" s="27" t="s">
        <v>2860</v>
      </c>
      <c r="B1064" s="4" t="s">
        <v>14</v>
      </c>
      <c r="C1064" s="9" t="s">
        <v>900</v>
      </c>
    </row>
    <row r="1065" spans="1:3">
      <c r="A1065" s="27" t="s">
        <v>2880</v>
      </c>
      <c r="B1065" s="4" t="s">
        <v>14</v>
      </c>
      <c r="C1065" s="9" t="s">
        <v>900</v>
      </c>
    </row>
    <row r="1066" spans="1:3">
      <c r="A1066" s="27" t="s">
        <v>2882</v>
      </c>
      <c r="B1066" s="4" t="s">
        <v>14</v>
      </c>
      <c r="C1066" s="9" t="s">
        <v>900</v>
      </c>
    </row>
    <row r="1067" spans="1:3">
      <c r="A1067" s="27" t="s">
        <v>2886</v>
      </c>
      <c r="B1067" s="4" t="s">
        <v>14</v>
      </c>
      <c r="C1067" s="9" t="s">
        <v>900</v>
      </c>
    </row>
    <row r="1068" spans="1:3">
      <c r="A1068" s="27" t="s">
        <v>2953</v>
      </c>
      <c r="B1068" s="4" t="s">
        <v>14</v>
      </c>
      <c r="C1068" s="9" t="s">
        <v>900</v>
      </c>
    </row>
    <row r="1069" spans="1:3">
      <c r="A1069" s="27" t="s">
        <v>3066</v>
      </c>
      <c r="B1069" s="4" t="s">
        <v>14</v>
      </c>
      <c r="C1069" s="9" t="s">
        <v>900</v>
      </c>
    </row>
    <row r="1070" spans="1:3">
      <c r="A1070" s="27" t="s">
        <v>1560</v>
      </c>
      <c r="B1070" s="4" t="s">
        <v>101</v>
      </c>
      <c r="C1070" s="9" t="s">
        <v>900</v>
      </c>
    </row>
    <row r="1071" spans="1:3">
      <c r="A1071" s="27" t="s">
        <v>1809</v>
      </c>
      <c r="B1071" s="4" t="s">
        <v>297</v>
      </c>
      <c r="C1071" s="9" t="s">
        <v>900</v>
      </c>
    </row>
    <row r="1072" spans="1:3">
      <c r="A1072" s="27" t="s">
        <v>2732</v>
      </c>
      <c r="B1072" s="4" t="s">
        <v>723</v>
      </c>
      <c r="C1072" s="9" t="s">
        <v>900</v>
      </c>
    </row>
    <row r="1073" spans="1:5">
      <c r="A1073" s="27" t="s">
        <v>2733</v>
      </c>
      <c r="B1073" s="4" t="s">
        <v>723</v>
      </c>
      <c r="C1073" s="9" t="s">
        <v>900</v>
      </c>
    </row>
    <row r="1074" spans="1:5">
      <c r="A1074" s="27" t="s">
        <v>2734</v>
      </c>
      <c r="B1074" s="4" t="s">
        <v>723</v>
      </c>
      <c r="C1074" s="9" t="s">
        <v>900</v>
      </c>
    </row>
    <row r="1075" spans="1:5">
      <c r="A1075" s="27" t="s">
        <v>2735</v>
      </c>
      <c r="B1075" s="4" t="s">
        <v>723</v>
      </c>
      <c r="C1075" s="9" t="s">
        <v>900</v>
      </c>
    </row>
    <row r="1076" spans="1:5">
      <c r="A1076" s="27" t="s">
        <v>2736</v>
      </c>
      <c r="B1076" s="4" t="s">
        <v>723</v>
      </c>
      <c r="C1076" s="9" t="s">
        <v>900</v>
      </c>
    </row>
    <row r="1077" spans="1:5">
      <c r="A1077" s="27" t="s">
        <v>2737</v>
      </c>
      <c r="B1077" s="4" t="s">
        <v>723</v>
      </c>
      <c r="C1077" s="9" t="s">
        <v>900</v>
      </c>
    </row>
    <row r="1078" spans="1:5">
      <c r="A1078" s="27" t="s">
        <v>2738</v>
      </c>
      <c r="B1078" s="4" t="s">
        <v>723</v>
      </c>
      <c r="C1078" s="9" t="s">
        <v>900</v>
      </c>
    </row>
    <row r="1079" spans="1:5">
      <c r="A1079" s="27" t="s">
        <v>2739</v>
      </c>
      <c r="B1079" s="4" t="s">
        <v>723</v>
      </c>
      <c r="C1079" s="9" t="s">
        <v>900</v>
      </c>
    </row>
    <row r="1080" spans="1:5">
      <c r="A1080" s="27" t="s">
        <v>2740</v>
      </c>
      <c r="B1080" s="4" t="s">
        <v>723</v>
      </c>
      <c r="C1080" s="9" t="s">
        <v>900</v>
      </c>
    </row>
    <row r="1081" spans="1:5">
      <c r="A1081" s="27" t="s">
        <v>2741</v>
      </c>
      <c r="B1081" s="4" t="s">
        <v>723</v>
      </c>
      <c r="C1081" s="9" t="s">
        <v>900</v>
      </c>
    </row>
    <row r="1082" spans="1:5">
      <c r="A1082" s="27" t="s">
        <v>2742</v>
      </c>
      <c r="B1082" s="4" t="s">
        <v>723</v>
      </c>
      <c r="C1082" s="9" t="s">
        <v>900</v>
      </c>
    </row>
    <row r="1083" spans="1:5">
      <c r="A1083" s="27" t="s">
        <v>2743</v>
      </c>
      <c r="B1083" s="4" t="s">
        <v>723</v>
      </c>
      <c r="C1083" s="9" t="s">
        <v>900</v>
      </c>
    </row>
    <row r="1084" spans="1:5">
      <c r="A1084" s="27" t="s">
        <v>2744</v>
      </c>
      <c r="B1084" s="4" t="s">
        <v>723</v>
      </c>
      <c r="C1084" s="9" t="s">
        <v>900</v>
      </c>
      <c r="D1084" s="79"/>
      <c r="E1084" s="80" t="s">
        <v>1319</v>
      </c>
    </row>
    <row r="1085" spans="1:5">
      <c r="A1085" s="27" t="s">
        <v>2745</v>
      </c>
      <c r="B1085" s="4" t="s">
        <v>723</v>
      </c>
      <c r="C1085" s="9" t="s">
        <v>900</v>
      </c>
    </row>
    <row r="1086" spans="1:5">
      <c r="A1086" s="27" t="s">
        <v>2746</v>
      </c>
      <c r="B1086" s="4" t="s">
        <v>723</v>
      </c>
      <c r="C1086" s="9" t="s">
        <v>900</v>
      </c>
    </row>
    <row r="1087" spans="1:5">
      <c r="A1087" s="27" t="s">
        <v>2747</v>
      </c>
      <c r="B1087" s="4" t="s">
        <v>723</v>
      </c>
      <c r="C1087" s="9" t="s">
        <v>900</v>
      </c>
    </row>
    <row r="1088" spans="1:5">
      <c r="A1088" s="27" t="s">
        <v>2748</v>
      </c>
      <c r="B1088" s="4" t="s">
        <v>723</v>
      </c>
      <c r="C1088" s="9" t="s">
        <v>900</v>
      </c>
    </row>
    <row r="1089" spans="1:3">
      <c r="A1089" s="27" t="s">
        <v>2749</v>
      </c>
      <c r="B1089" s="4" t="s">
        <v>723</v>
      </c>
      <c r="C1089" s="9" t="s">
        <v>900</v>
      </c>
    </row>
    <row r="1090" spans="1:3">
      <c r="A1090" s="27" t="s">
        <v>2750</v>
      </c>
      <c r="B1090" s="4" t="s">
        <v>723</v>
      </c>
      <c r="C1090" s="9" t="s">
        <v>900</v>
      </c>
    </row>
    <row r="1091" spans="1:3">
      <c r="A1091" s="27" t="s">
        <v>2751</v>
      </c>
      <c r="B1091" s="4" t="s">
        <v>723</v>
      </c>
      <c r="C1091" s="9" t="s">
        <v>900</v>
      </c>
    </row>
    <row r="1092" spans="1:3">
      <c r="A1092" s="27" t="s">
        <v>2752</v>
      </c>
      <c r="B1092" s="4" t="s">
        <v>723</v>
      </c>
      <c r="C1092" s="9" t="s">
        <v>900</v>
      </c>
    </row>
    <row r="1093" spans="1:3">
      <c r="A1093" s="27" t="s">
        <v>2753</v>
      </c>
      <c r="B1093" s="4" t="s">
        <v>723</v>
      </c>
      <c r="C1093" s="9" t="s">
        <v>900</v>
      </c>
    </row>
    <row r="1094" spans="1:3">
      <c r="A1094" s="27" t="s">
        <v>2754</v>
      </c>
      <c r="B1094" s="4" t="s">
        <v>723</v>
      </c>
      <c r="C1094" s="9" t="s">
        <v>900</v>
      </c>
    </row>
    <row r="1095" spans="1:3">
      <c r="A1095" s="27" t="s">
        <v>2755</v>
      </c>
      <c r="B1095" s="4" t="s">
        <v>723</v>
      </c>
      <c r="C1095" s="9" t="s">
        <v>900</v>
      </c>
    </row>
    <row r="1096" spans="1:3">
      <c r="A1096" s="27" t="s">
        <v>2756</v>
      </c>
      <c r="B1096" s="4" t="s">
        <v>723</v>
      </c>
      <c r="C1096" s="9" t="s">
        <v>900</v>
      </c>
    </row>
    <row r="1097" spans="1:3">
      <c r="A1097" s="27" t="s">
        <v>2757</v>
      </c>
      <c r="B1097" s="4" t="s">
        <v>723</v>
      </c>
      <c r="C1097" s="9" t="s">
        <v>900</v>
      </c>
    </row>
    <row r="1098" spans="1:3">
      <c r="A1098" s="27" t="s">
        <v>2758</v>
      </c>
      <c r="B1098" s="4" t="s">
        <v>723</v>
      </c>
      <c r="C1098" s="9" t="s">
        <v>900</v>
      </c>
    </row>
    <row r="1099" spans="1:3">
      <c r="A1099" s="27" t="s">
        <v>2759</v>
      </c>
      <c r="B1099" s="4" t="s">
        <v>723</v>
      </c>
      <c r="C1099" s="9" t="s">
        <v>900</v>
      </c>
    </row>
    <row r="1100" spans="1:3">
      <c r="A1100" s="27" t="s">
        <v>2760</v>
      </c>
      <c r="B1100" s="4" t="s">
        <v>723</v>
      </c>
      <c r="C1100" s="9" t="s">
        <v>900</v>
      </c>
    </row>
    <row r="1101" spans="1:3">
      <c r="A1101" s="27" t="s">
        <v>2761</v>
      </c>
      <c r="B1101" s="4" t="s">
        <v>723</v>
      </c>
      <c r="C1101" s="9" t="s">
        <v>900</v>
      </c>
    </row>
    <row r="1102" spans="1:3">
      <c r="A1102" s="27" t="s">
        <v>2766</v>
      </c>
      <c r="B1102" s="4" t="s">
        <v>723</v>
      </c>
      <c r="C1102" s="9" t="s">
        <v>900</v>
      </c>
    </row>
    <row r="1103" spans="1:3">
      <c r="A1103" s="27" t="s">
        <v>2862</v>
      </c>
      <c r="B1103" s="4" t="s">
        <v>723</v>
      </c>
      <c r="C1103" s="9" t="s">
        <v>900</v>
      </c>
    </row>
    <row r="1104" spans="1:3">
      <c r="A1104" s="27" t="s">
        <v>2591</v>
      </c>
      <c r="B1104" s="4" t="s">
        <v>38</v>
      </c>
      <c r="C1104" s="9" t="s">
        <v>900</v>
      </c>
    </row>
    <row r="1105" spans="1:3">
      <c r="A1105" s="27" t="s">
        <v>2592</v>
      </c>
      <c r="B1105" s="4" t="s">
        <v>38</v>
      </c>
      <c r="C1105" s="9" t="s">
        <v>900</v>
      </c>
    </row>
    <row r="1106" spans="1:3">
      <c r="A1106" s="27" t="s">
        <v>2593</v>
      </c>
      <c r="B1106" s="4" t="s">
        <v>38</v>
      </c>
      <c r="C1106" s="9" t="s">
        <v>900</v>
      </c>
    </row>
    <row r="1107" spans="1:3">
      <c r="A1107" s="27" t="s">
        <v>2594</v>
      </c>
      <c r="B1107" s="4" t="s">
        <v>38</v>
      </c>
      <c r="C1107" s="9" t="s">
        <v>900</v>
      </c>
    </row>
    <row r="1108" spans="1:3">
      <c r="A1108" s="27" t="s">
        <v>2595</v>
      </c>
      <c r="B1108" s="4" t="s">
        <v>38</v>
      </c>
      <c r="C1108" s="9" t="s">
        <v>900</v>
      </c>
    </row>
    <row r="1109" spans="1:3">
      <c r="A1109" s="27" t="s">
        <v>2596</v>
      </c>
      <c r="B1109" s="4" t="s">
        <v>38</v>
      </c>
      <c r="C1109" s="9" t="s">
        <v>900</v>
      </c>
    </row>
    <row r="1110" spans="1:3">
      <c r="A1110" s="27" t="s">
        <v>2597</v>
      </c>
      <c r="B1110" s="4" t="s">
        <v>38</v>
      </c>
      <c r="C1110" s="9" t="s">
        <v>900</v>
      </c>
    </row>
    <row r="1111" spans="1:3">
      <c r="A1111" s="27" t="s">
        <v>2598</v>
      </c>
      <c r="B1111" s="4" t="s">
        <v>38</v>
      </c>
      <c r="C1111" s="9" t="s">
        <v>900</v>
      </c>
    </row>
    <row r="1112" spans="1:3">
      <c r="A1112" s="27" t="s">
        <v>2599</v>
      </c>
      <c r="B1112" s="4" t="s">
        <v>38</v>
      </c>
      <c r="C1112" s="9" t="s">
        <v>900</v>
      </c>
    </row>
    <row r="1113" spans="1:3">
      <c r="A1113" s="27" t="s">
        <v>2600</v>
      </c>
      <c r="B1113" s="4" t="s">
        <v>38</v>
      </c>
      <c r="C1113" s="9" t="s">
        <v>900</v>
      </c>
    </row>
    <row r="1114" spans="1:3">
      <c r="A1114" s="27" t="s">
        <v>2601</v>
      </c>
      <c r="B1114" s="4" t="s">
        <v>38</v>
      </c>
      <c r="C1114" s="9" t="s">
        <v>900</v>
      </c>
    </row>
    <row r="1115" spans="1:3">
      <c r="A1115" s="27" t="s">
        <v>2602</v>
      </c>
      <c r="B1115" s="4" t="s">
        <v>38</v>
      </c>
      <c r="C1115" s="9" t="s">
        <v>900</v>
      </c>
    </row>
    <row r="1116" spans="1:3">
      <c r="A1116" s="27" t="s">
        <v>2603</v>
      </c>
      <c r="B1116" s="4" t="s">
        <v>38</v>
      </c>
      <c r="C1116" s="9" t="s">
        <v>900</v>
      </c>
    </row>
    <row r="1117" spans="1:3">
      <c r="A1117" s="27" t="s">
        <v>2604</v>
      </c>
      <c r="B1117" s="4" t="s">
        <v>38</v>
      </c>
      <c r="C1117" s="9" t="s">
        <v>900</v>
      </c>
    </row>
    <row r="1118" spans="1:3">
      <c r="A1118" s="27" t="s">
        <v>2605</v>
      </c>
      <c r="B1118" s="4" t="s">
        <v>38</v>
      </c>
      <c r="C1118" s="9" t="s">
        <v>900</v>
      </c>
    </row>
    <row r="1119" spans="1:3">
      <c r="A1119" s="27" t="s">
        <v>2606</v>
      </c>
      <c r="B1119" s="4" t="s">
        <v>38</v>
      </c>
      <c r="C1119" s="9" t="s">
        <v>900</v>
      </c>
    </row>
    <row r="1120" spans="1:3">
      <c r="A1120" s="27" t="s">
        <v>2607</v>
      </c>
      <c r="B1120" s="4" t="s">
        <v>38</v>
      </c>
      <c r="C1120" s="9" t="s">
        <v>900</v>
      </c>
    </row>
    <row r="1121" spans="1:3">
      <c r="A1121" s="27" t="s">
        <v>2608</v>
      </c>
      <c r="B1121" s="4" t="s">
        <v>38</v>
      </c>
      <c r="C1121" s="9" t="s">
        <v>900</v>
      </c>
    </row>
    <row r="1122" spans="1:3">
      <c r="A1122" s="27" t="s">
        <v>2609</v>
      </c>
      <c r="B1122" s="4" t="s">
        <v>38</v>
      </c>
      <c r="C1122" s="9" t="s">
        <v>900</v>
      </c>
    </row>
    <row r="1123" spans="1:3">
      <c r="A1123" s="27" t="s">
        <v>2610</v>
      </c>
      <c r="B1123" s="4" t="s">
        <v>38</v>
      </c>
      <c r="C1123" s="9" t="s">
        <v>900</v>
      </c>
    </row>
    <row r="1124" spans="1:3">
      <c r="A1124" s="27" t="s">
        <v>2611</v>
      </c>
      <c r="B1124" s="4" t="s">
        <v>38</v>
      </c>
      <c r="C1124" s="9" t="s">
        <v>900</v>
      </c>
    </row>
    <row r="1125" spans="1:3">
      <c r="A1125" s="27" t="s">
        <v>2612</v>
      </c>
      <c r="B1125" s="4" t="s">
        <v>38</v>
      </c>
      <c r="C1125" s="9" t="s">
        <v>900</v>
      </c>
    </row>
    <row r="1126" spans="1:3">
      <c r="A1126" s="27" t="s">
        <v>2613</v>
      </c>
      <c r="B1126" s="4" t="s">
        <v>38</v>
      </c>
      <c r="C1126" s="9" t="s">
        <v>900</v>
      </c>
    </row>
    <row r="1127" spans="1:3">
      <c r="A1127" s="27" t="s">
        <v>2614</v>
      </c>
      <c r="B1127" s="4" t="s">
        <v>38</v>
      </c>
      <c r="C1127" s="9" t="s">
        <v>900</v>
      </c>
    </row>
    <row r="1128" spans="1:3">
      <c r="A1128" s="27" t="s">
        <v>2615</v>
      </c>
      <c r="B1128" s="4" t="s">
        <v>38</v>
      </c>
      <c r="C1128" s="9" t="s">
        <v>900</v>
      </c>
    </row>
    <row r="1129" spans="1:3">
      <c r="A1129" s="27" t="s">
        <v>2616</v>
      </c>
      <c r="B1129" s="4" t="s">
        <v>38</v>
      </c>
      <c r="C1129" s="9" t="s">
        <v>900</v>
      </c>
    </row>
    <row r="1130" spans="1:3">
      <c r="A1130" s="27" t="s">
        <v>2617</v>
      </c>
      <c r="B1130" s="4" t="s">
        <v>38</v>
      </c>
      <c r="C1130" s="9" t="s">
        <v>900</v>
      </c>
    </row>
    <row r="1131" spans="1:3">
      <c r="A1131" s="27" t="s">
        <v>2618</v>
      </c>
      <c r="B1131" s="4" t="s">
        <v>38</v>
      </c>
      <c r="C1131" s="9" t="s">
        <v>900</v>
      </c>
    </row>
    <row r="1132" spans="1:3">
      <c r="A1132" s="27" t="s">
        <v>2619</v>
      </c>
      <c r="B1132" s="4" t="s">
        <v>38</v>
      </c>
      <c r="C1132" s="9" t="s">
        <v>900</v>
      </c>
    </row>
    <row r="1133" spans="1:3">
      <c r="A1133" s="27" t="s">
        <v>2620</v>
      </c>
      <c r="B1133" s="4" t="s">
        <v>38</v>
      </c>
      <c r="C1133" s="9" t="s">
        <v>900</v>
      </c>
    </row>
    <row r="1134" spans="1:3">
      <c r="A1134" s="27" t="s">
        <v>2621</v>
      </c>
      <c r="B1134" s="4" t="s">
        <v>38</v>
      </c>
      <c r="C1134" s="9" t="s">
        <v>900</v>
      </c>
    </row>
    <row r="1135" spans="1:3">
      <c r="A1135" s="27" t="s">
        <v>2622</v>
      </c>
      <c r="B1135" s="4" t="s">
        <v>38</v>
      </c>
      <c r="C1135" s="9" t="s">
        <v>900</v>
      </c>
    </row>
    <row r="1136" spans="1:3">
      <c r="A1136" s="27" t="s">
        <v>2623</v>
      </c>
      <c r="B1136" s="4" t="s">
        <v>38</v>
      </c>
      <c r="C1136" s="9" t="s">
        <v>900</v>
      </c>
    </row>
    <row r="1137" spans="1:3">
      <c r="A1137" s="27" t="s">
        <v>2624</v>
      </c>
      <c r="B1137" s="4" t="s">
        <v>38</v>
      </c>
      <c r="C1137" s="9" t="s">
        <v>900</v>
      </c>
    </row>
    <row r="1138" spans="1:3">
      <c r="A1138" s="27" t="s">
        <v>2625</v>
      </c>
      <c r="B1138" s="4" t="s">
        <v>38</v>
      </c>
      <c r="C1138" s="9" t="s">
        <v>900</v>
      </c>
    </row>
    <row r="1139" spans="1:3">
      <c r="A1139" s="27" t="s">
        <v>2626</v>
      </c>
      <c r="B1139" s="4" t="s">
        <v>38</v>
      </c>
      <c r="C1139" s="9" t="s">
        <v>900</v>
      </c>
    </row>
    <row r="1140" spans="1:3">
      <c r="A1140" s="27" t="s">
        <v>2627</v>
      </c>
      <c r="B1140" s="4" t="s">
        <v>38</v>
      </c>
      <c r="C1140" s="9" t="s">
        <v>900</v>
      </c>
    </row>
    <row r="1141" spans="1:3">
      <c r="A1141" s="27" t="s">
        <v>2628</v>
      </c>
      <c r="B1141" s="4" t="s">
        <v>38</v>
      </c>
      <c r="C1141" s="9" t="s">
        <v>900</v>
      </c>
    </row>
    <row r="1142" spans="1:3">
      <c r="A1142" s="27" t="s">
        <v>2629</v>
      </c>
      <c r="B1142" s="4" t="s">
        <v>38</v>
      </c>
      <c r="C1142" s="9" t="s">
        <v>900</v>
      </c>
    </row>
    <row r="1143" spans="1:3">
      <c r="A1143" s="27" t="s">
        <v>2630</v>
      </c>
      <c r="B1143" s="4" t="s">
        <v>38</v>
      </c>
      <c r="C1143" s="9" t="s">
        <v>900</v>
      </c>
    </row>
    <row r="1144" spans="1:3">
      <c r="A1144" s="27" t="s">
        <v>2631</v>
      </c>
      <c r="B1144" s="4" t="s">
        <v>38</v>
      </c>
      <c r="C1144" s="9" t="s">
        <v>900</v>
      </c>
    </row>
    <row r="1145" spans="1:3">
      <c r="A1145" s="27" t="s">
        <v>2632</v>
      </c>
      <c r="B1145" s="4" t="s">
        <v>38</v>
      </c>
      <c r="C1145" s="9" t="s">
        <v>900</v>
      </c>
    </row>
    <row r="1146" spans="1:3">
      <c r="A1146" s="27" t="s">
        <v>2633</v>
      </c>
      <c r="B1146" s="4" t="s">
        <v>38</v>
      </c>
      <c r="C1146" s="9" t="s">
        <v>900</v>
      </c>
    </row>
    <row r="1147" spans="1:3">
      <c r="A1147" s="27" t="s">
        <v>2634</v>
      </c>
      <c r="B1147" s="4" t="s">
        <v>38</v>
      </c>
      <c r="C1147" s="9" t="s">
        <v>900</v>
      </c>
    </row>
    <row r="1148" spans="1:3">
      <c r="A1148" s="27" t="s">
        <v>2635</v>
      </c>
      <c r="B1148" s="4" t="s">
        <v>38</v>
      </c>
      <c r="C1148" s="9" t="s">
        <v>900</v>
      </c>
    </row>
    <row r="1149" spans="1:3">
      <c r="A1149" s="27" t="s">
        <v>2636</v>
      </c>
      <c r="B1149" s="4" t="s">
        <v>38</v>
      </c>
      <c r="C1149" s="9" t="s">
        <v>900</v>
      </c>
    </row>
    <row r="1150" spans="1:3">
      <c r="A1150" s="27" t="s">
        <v>2637</v>
      </c>
      <c r="B1150" s="4" t="s">
        <v>38</v>
      </c>
      <c r="C1150" s="9" t="s">
        <v>900</v>
      </c>
    </row>
    <row r="1151" spans="1:3">
      <c r="A1151" s="27" t="s">
        <v>2638</v>
      </c>
      <c r="B1151" s="4" t="s">
        <v>38</v>
      </c>
      <c r="C1151" s="9" t="s">
        <v>900</v>
      </c>
    </row>
    <row r="1152" spans="1:3">
      <c r="A1152" s="27" t="s">
        <v>2639</v>
      </c>
      <c r="B1152" s="4" t="s">
        <v>38</v>
      </c>
      <c r="C1152" s="9" t="s">
        <v>900</v>
      </c>
    </row>
    <row r="1153" spans="1:3">
      <c r="A1153" s="27" t="s">
        <v>2640</v>
      </c>
      <c r="B1153" s="4" t="s">
        <v>38</v>
      </c>
      <c r="C1153" s="9" t="s">
        <v>900</v>
      </c>
    </row>
    <row r="1154" spans="1:3">
      <c r="A1154" s="27" t="s">
        <v>2641</v>
      </c>
      <c r="B1154" s="4" t="s">
        <v>38</v>
      </c>
      <c r="C1154" s="9" t="s">
        <v>900</v>
      </c>
    </row>
    <row r="1155" spans="1:3">
      <c r="A1155" s="27" t="s">
        <v>2642</v>
      </c>
      <c r="B1155" s="4" t="s">
        <v>38</v>
      </c>
      <c r="C1155" s="9" t="s">
        <v>900</v>
      </c>
    </row>
    <row r="1156" spans="1:3">
      <c r="A1156" s="27" t="s">
        <v>2643</v>
      </c>
      <c r="B1156" s="4" t="s">
        <v>38</v>
      </c>
      <c r="C1156" s="9" t="s">
        <v>900</v>
      </c>
    </row>
    <row r="1157" spans="1:3">
      <c r="A1157" s="27" t="s">
        <v>2644</v>
      </c>
      <c r="B1157" s="4" t="s">
        <v>38</v>
      </c>
      <c r="C1157" s="9" t="s">
        <v>900</v>
      </c>
    </row>
    <row r="1158" spans="1:3">
      <c r="A1158" s="27" t="s">
        <v>2645</v>
      </c>
      <c r="B1158" s="4" t="s">
        <v>38</v>
      </c>
      <c r="C1158" s="9" t="s">
        <v>900</v>
      </c>
    </row>
    <row r="1159" spans="1:3">
      <c r="A1159" s="27" t="s">
        <v>2646</v>
      </c>
      <c r="B1159" s="4" t="s">
        <v>38</v>
      </c>
      <c r="C1159" s="9" t="s">
        <v>900</v>
      </c>
    </row>
    <row r="1160" spans="1:3">
      <c r="A1160" s="27" t="s">
        <v>2647</v>
      </c>
      <c r="B1160" s="4" t="s">
        <v>38</v>
      </c>
      <c r="C1160" s="9" t="s">
        <v>900</v>
      </c>
    </row>
    <row r="1161" spans="1:3">
      <c r="A1161" s="27" t="s">
        <v>2648</v>
      </c>
      <c r="B1161" s="4" t="s">
        <v>38</v>
      </c>
      <c r="C1161" s="9" t="s">
        <v>900</v>
      </c>
    </row>
    <row r="1162" spans="1:3">
      <c r="A1162" s="27" t="s">
        <v>2649</v>
      </c>
      <c r="B1162" s="4" t="s">
        <v>38</v>
      </c>
      <c r="C1162" s="9" t="s">
        <v>900</v>
      </c>
    </row>
    <row r="1163" spans="1:3">
      <c r="A1163" s="27" t="s">
        <v>2650</v>
      </c>
      <c r="B1163" s="4" t="s">
        <v>38</v>
      </c>
      <c r="C1163" s="9" t="s">
        <v>900</v>
      </c>
    </row>
    <row r="1164" spans="1:3">
      <c r="A1164" s="27" t="s">
        <v>2651</v>
      </c>
      <c r="B1164" s="4" t="s">
        <v>38</v>
      </c>
      <c r="C1164" s="9" t="s">
        <v>900</v>
      </c>
    </row>
    <row r="1165" spans="1:3">
      <c r="A1165" s="27" t="s">
        <v>2652</v>
      </c>
      <c r="B1165" s="4" t="s">
        <v>38</v>
      </c>
      <c r="C1165" s="9" t="s">
        <v>900</v>
      </c>
    </row>
    <row r="1166" spans="1:3">
      <c r="A1166" s="27" t="s">
        <v>2653</v>
      </c>
      <c r="B1166" s="4" t="s">
        <v>38</v>
      </c>
      <c r="C1166" s="9" t="s">
        <v>900</v>
      </c>
    </row>
    <row r="1167" spans="1:3">
      <c r="A1167" s="27" t="s">
        <v>2654</v>
      </c>
      <c r="B1167" s="4" t="s">
        <v>38</v>
      </c>
      <c r="C1167" s="9" t="s">
        <v>900</v>
      </c>
    </row>
    <row r="1168" spans="1:3">
      <c r="A1168" s="27" t="s">
        <v>2655</v>
      </c>
      <c r="B1168" s="4" t="s">
        <v>38</v>
      </c>
      <c r="C1168" s="9" t="s">
        <v>900</v>
      </c>
    </row>
    <row r="1169" spans="1:3">
      <c r="A1169" s="27" t="s">
        <v>2656</v>
      </c>
      <c r="B1169" s="4" t="s">
        <v>38</v>
      </c>
      <c r="C1169" s="9" t="s">
        <v>900</v>
      </c>
    </row>
    <row r="1170" spans="1:3">
      <c r="A1170" s="27" t="s">
        <v>2657</v>
      </c>
      <c r="B1170" s="4" t="s">
        <v>38</v>
      </c>
      <c r="C1170" s="9" t="s">
        <v>900</v>
      </c>
    </row>
    <row r="1171" spans="1:3">
      <c r="A1171" s="27" t="s">
        <v>2658</v>
      </c>
      <c r="B1171" s="4" t="s">
        <v>38</v>
      </c>
      <c r="C1171" s="9" t="s">
        <v>900</v>
      </c>
    </row>
    <row r="1172" spans="1:3">
      <c r="A1172" s="27" t="s">
        <v>2659</v>
      </c>
      <c r="B1172" s="4" t="s">
        <v>38</v>
      </c>
      <c r="C1172" s="9" t="s">
        <v>900</v>
      </c>
    </row>
    <row r="1173" spans="1:3">
      <c r="A1173" s="27" t="s">
        <v>2660</v>
      </c>
      <c r="B1173" s="4" t="s">
        <v>38</v>
      </c>
      <c r="C1173" s="9" t="s">
        <v>900</v>
      </c>
    </row>
    <row r="1174" spans="1:3">
      <c r="A1174" s="27" t="s">
        <v>2661</v>
      </c>
      <c r="B1174" s="4" t="s">
        <v>38</v>
      </c>
      <c r="C1174" s="9" t="s">
        <v>900</v>
      </c>
    </row>
    <row r="1175" spans="1:3">
      <c r="A1175" s="27" t="s">
        <v>2662</v>
      </c>
      <c r="B1175" s="4" t="s">
        <v>38</v>
      </c>
      <c r="C1175" s="9" t="s">
        <v>900</v>
      </c>
    </row>
    <row r="1176" spans="1:3">
      <c r="A1176" s="27" t="s">
        <v>2663</v>
      </c>
      <c r="B1176" s="4" t="s">
        <v>38</v>
      </c>
      <c r="C1176" s="9" t="s">
        <v>900</v>
      </c>
    </row>
    <row r="1177" spans="1:3">
      <c r="A1177" s="27" t="s">
        <v>2664</v>
      </c>
      <c r="B1177" s="4" t="s">
        <v>38</v>
      </c>
      <c r="C1177" s="9" t="s">
        <v>900</v>
      </c>
    </row>
    <row r="1178" spans="1:3">
      <c r="A1178" s="27" t="s">
        <v>2665</v>
      </c>
      <c r="B1178" s="4" t="s">
        <v>38</v>
      </c>
      <c r="C1178" s="9" t="s">
        <v>900</v>
      </c>
    </row>
    <row r="1179" spans="1:3">
      <c r="A1179" s="27" t="s">
        <v>2666</v>
      </c>
      <c r="B1179" s="4" t="s">
        <v>38</v>
      </c>
      <c r="C1179" s="9" t="s">
        <v>900</v>
      </c>
    </row>
    <row r="1180" spans="1:3">
      <c r="A1180" s="27" t="s">
        <v>2667</v>
      </c>
      <c r="B1180" s="4" t="s">
        <v>38</v>
      </c>
      <c r="C1180" s="9" t="s">
        <v>900</v>
      </c>
    </row>
    <row r="1181" spans="1:3">
      <c r="A1181" s="27" t="s">
        <v>2668</v>
      </c>
      <c r="B1181" s="4" t="s">
        <v>38</v>
      </c>
      <c r="C1181" s="9" t="s">
        <v>900</v>
      </c>
    </row>
    <row r="1182" spans="1:3">
      <c r="A1182" s="27" t="s">
        <v>2669</v>
      </c>
      <c r="B1182" s="4" t="s">
        <v>38</v>
      </c>
      <c r="C1182" s="9" t="s">
        <v>900</v>
      </c>
    </row>
    <row r="1183" spans="1:3">
      <c r="A1183" s="27" t="s">
        <v>2670</v>
      </c>
      <c r="B1183" s="4" t="s">
        <v>38</v>
      </c>
      <c r="C1183" s="9" t="s">
        <v>900</v>
      </c>
    </row>
    <row r="1184" spans="1:3">
      <c r="A1184" s="27" t="s">
        <v>2671</v>
      </c>
      <c r="B1184" s="4" t="s">
        <v>38</v>
      </c>
      <c r="C1184" s="9" t="s">
        <v>900</v>
      </c>
    </row>
    <row r="1185" spans="1:3">
      <c r="A1185" s="27" t="s">
        <v>2672</v>
      </c>
      <c r="B1185" s="4" t="s">
        <v>38</v>
      </c>
      <c r="C1185" s="9" t="s">
        <v>900</v>
      </c>
    </row>
    <row r="1186" spans="1:3">
      <c r="A1186" s="27" t="s">
        <v>2673</v>
      </c>
      <c r="B1186" s="4" t="s">
        <v>38</v>
      </c>
      <c r="C1186" s="9" t="s">
        <v>900</v>
      </c>
    </row>
    <row r="1187" spans="1:3">
      <c r="A1187" s="27" t="s">
        <v>2674</v>
      </c>
      <c r="B1187" s="4" t="s">
        <v>38</v>
      </c>
      <c r="C1187" s="9" t="s">
        <v>900</v>
      </c>
    </row>
    <row r="1188" spans="1:3">
      <c r="A1188" s="27" t="s">
        <v>2675</v>
      </c>
      <c r="B1188" s="4" t="s">
        <v>38</v>
      </c>
      <c r="C1188" s="9" t="s">
        <v>900</v>
      </c>
    </row>
    <row r="1189" spans="1:3">
      <c r="A1189" s="27" t="s">
        <v>2676</v>
      </c>
      <c r="B1189" s="4" t="s">
        <v>38</v>
      </c>
      <c r="C1189" s="9" t="s">
        <v>900</v>
      </c>
    </row>
    <row r="1190" spans="1:3">
      <c r="A1190" s="27" t="s">
        <v>2677</v>
      </c>
      <c r="B1190" s="4" t="s">
        <v>38</v>
      </c>
      <c r="C1190" s="9" t="s">
        <v>900</v>
      </c>
    </row>
    <row r="1191" spans="1:3">
      <c r="A1191" s="27" t="s">
        <v>2678</v>
      </c>
      <c r="B1191" s="4" t="s">
        <v>38</v>
      </c>
      <c r="C1191" s="9" t="s">
        <v>900</v>
      </c>
    </row>
    <row r="1192" spans="1:3">
      <c r="A1192" s="27" t="s">
        <v>2679</v>
      </c>
      <c r="B1192" s="4" t="s">
        <v>38</v>
      </c>
      <c r="C1192" s="9" t="s">
        <v>900</v>
      </c>
    </row>
    <row r="1193" spans="1:3">
      <c r="A1193" s="27" t="s">
        <v>2680</v>
      </c>
      <c r="B1193" s="4" t="s">
        <v>38</v>
      </c>
      <c r="C1193" s="9" t="s">
        <v>900</v>
      </c>
    </row>
    <row r="1194" spans="1:3">
      <c r="A1194" s="27" t="s">
        <v>2681</v>
      </c>
      <c r="B1194" s="4" t="s">
        <v>38</v>
      </c>
      <c r="C1194" s="9" t="s">
        <v>900</v>
      </c>
    </row>
    <row r="1195" spans="1:3">
      <c r="A1195" s="27" t="s">
        <v>2682</v>
      </c>
      <c r="B1195" s="4" t="s">
        <v>38</v>
      </c>
      <c r="C1195" s="9" t="s">
        <v>900</v>
      </c>
    </row>
    <row r="1196" spans="1:3">
      <c r="A1196" s="27" t="s">
        <v>2683</v>
      </c>
      <c r="B1196" s="4" t="s">
        <v>38</v>
      </c>
      <c r="C1196" s="9" t="s">
        <v>900</v>
      </c>
    </row>
    <row r="1197" spans="1:3">
      <c r="A1197" s="27" t="s">
        <v>2684</v>
      </c>
      <c r="B1197" s="4" t="s">
        <v>38</v>
      </c>
      <c r="C1197" s="9" t="s">
        <v>900</v>
      </c>
    </row>
    <row r="1198" spans="1:3">
      <c r="A1198" s="27" t="s">
        <v>2685</v>
      </c>
      <c r="B1198" s="4" t="s">
        <v>38</v>
      </c>
      <c r="C1198" s="9" t="s">
        <v>900</v>
      </c>
    </row>
    <row r="1199" spans="1:3">
      <c r="A1199" s="27" t="s">
        <v>2686</v>
      </c>
      <c r="B1199" s="4" t="s">
        <v>38</v>
      </c>
      <c r="C1199" s="9" t="s">
        <v>900</v>
      </c>
    </row>
    <row r="1200" spans="1:3">
      <c r="A1200" s="27" t="s">
        <v>2687</v>
      </c>
      <c r="B1200" s="4" t="s">
        <v>38</v>
      </c>
      <c r="C1200" s="9" t="s">
        <v>900</v>
      </c>
    </row>
    <row r="1201" spans="1:5">
      <c r="A1201" s="27" t="s">
        <v>2688</v>
      </c>
      <c r="B1201" s="4" t="s">
        <v>38</v>
      </c>
      <c r="C1201" s="9" t="s">
        <v>900</v>
      </c>
    </row>
    <row r="1202" spans="1:5">
      <c r="A1202" s="27" t="s">
        <v>2689</v>
      </c>
      <c r="B1202" s="4" t="s">
        <v>38</v>
      </c>
      <c r="C1202" s="9" t="s">
        <v>900</v>
      </c>
      <c r="E1202" s="80" t="s">
        <v>1319</v>
      </c>
    </row>
    <row r="1203" spans="1:5">
      <c r="A1203" s="27" t="s">
        <v>2690</v>
      </c>
      <c r="B1203" s="4" t="s">
        <v>38</v>
      </c>
      <c r="C1203" s="9" t="s">
        <v>900</v>
      </c>
    </row>
    <row r="1204" spans="1:5">
      <c r="A1204" s="27" t="s">
        <v>2691</v>
      </c>
      <c r="B1204" s="4" t="s">
        <v>38</v>
      </c>
      <c r="C1204" s="9" t="s">
        <v>900</v>
      </c>
    </row>
    <row r="1205" spans="1:5">
      <c r="A1205" s="27" t="s">
        <v>2692</v>
      </c>
      <c r="B1205" s="4" t="s">
        <v>38</v>
      </c>
      <c r="C1205" s="9" t="s">
        <v>900</v>
      </c>
    </row>
    <row r="1206" spans="1:5">
      <c r="A1206" s="27" t="s">
        <v>2693</v>
      </c>
      <c r="B1206" s="4" t="s">
        <v>38</v>
      </c>
      <c r="C1206" s="9" t="s">
        <v>900</v>
      </c>
    </row>
    <row r="1207" spans="1:5">
      <c r="A1207" s="27" t="s">
        <v>2694</v>
      </c>
      <c r="B1207" s="4" t="s">
        <v>38</v>
      </c>
      <c r="C1207" s="9" t="s">
        <v>900</v>
      </c>
    </row>
    <row r="1208" spans="1:5">
      <c r="A1208" s="27" t="s">
        <v>2695</v>
      </c>
      <c r="B1208" s="4" t="s">
        <v>38</v>
      </c>
      <c r="C1208" s="9" t="s">
        <v>900</v>
      </c>
    </row>
    <row r="1209" spans="1:5">
      <c r="A1209" s="27" t="s">
        <v>2696</v>
      </c>
      <c r="B1209" s="4" t="s">
        <v>38</v>
      </c>
      <c r="C1209" s="9" t="s">
        <v>900</v>
      </c>
    </row>
    <row r="1210" spans="1:5">
      <c r="A1210" s="27" t="s">
        <v>2697</v>
      </c>
      <c r="B1210" s="4" t="s">
        <v>38</v>
      </c>
      <c r="C1210" s="9" t="s">
        <v>900</v>
      </c>
    </row>
    <row r="1211" spans="1:5">
      <c r="A1211" s="27" t="s">
        <v>2698</v>
      </c>
      <c r="B1211" s="4" t="s">
        <v>38</v>
      </c>
      <c r="C1211" s="9" t="s">
        <v>900</v>
      </c>
    </row>
    <row r="1212" spans="1:5">
      <c r="A1212" s="27" t="s">
        <v>2699</v>
      </c>
      <c r="B1212" s="4" t="s">
        <v>38</v>
      </c>
      <c r="C1212" s="9" t="s">
        <v>900</v>
      </c>
    </row>
    <row r="1213" spans="1:5">
      <c r="A1213" s="27" t="s">
        <v>2700</v>
      </c>
      <c r="B1213" s="4" t="s">
        <v>38</v>
      </c>
      <c r="C1213" s="9" t="s">
        <v>900</v>
      </c>
    </row>
    <row r="1214" spans="1:5">
      <c r="A1214" s="27" t="s">
        <v>2701</v>
      </c>
      <c r="B1214" s="4" t="s">
        <v>38</v>
      </c>
      <c r="C1214" s="9" t="s">
        <v>900</v>
      </c>
    </row>
    <row r="1215" spans="1:5">
      <c r="A1215" s="27" t="s">
        <v>2702</v>
      </c>
      <c r="B1215" s="4" t="s">
        <v>38</v>
      </c>
      <c r="C1215" s="9" t="s">
        <v>900</v>
      </c>
    </row>
    <row r="1216" spans="1:5">
      <c r="A1216" s="27" t="s">
        <v>2703</v>
      </c>
      <c r="B1216" s="4" t="s">
        <v>38</v>
      </c>
      <c r="C1216" s="9" t="s">
        <v>900</v>
      </c>
    </row>
    <row r="1217" spans="1:3">
      <c r="A1217" s="27" t="s">
        <v>2704</v>
      </c>
      <c r="B1217" s="4" t="s">
        <v>38</v>
      </c>
      <c r="C1217" s="9" t="s">
        <v>900</v>
      </c>
    </row>
    <row r="1218" spans="1:3">
      <c r="A1218" s="27" t="s">
        <v>2705</v>
      </c>
      <c r="B1218" s="4" t="s">
        <v>38</v>
      </c>
      <c r="C1218" s="9" t="s">
        <v>900</v>
      </c>
    </row>
    <row r="1219" spans="1:3">
      <c r="A1219" s="27" t="s">
        <v>2706</v>
      </c>
      <c r="B1219" s="4" t="s">
        <v>38</v>
      </c>
      <c r="C1219" s="9" t="s">
        <v>900</v>
      </c>
    </row>
    <row r="1220" spans="1:3">
      <c r="A1220" s="27" t="s">
        <v>2707</v>
      </c>
      <c r="B1220" s="4" t="s">
        <v>38</v>
      </c>
      <c r="C1220" s="9" t="s">
        <v>900</v>
      </c>
    </row>
    <row r="1221" spans="1:3">
      <c r="A1221" s="27" t="s">
        <v>2774</v>
      </c>
      <c r="B1221" s="4" t="s">
        <v>38</v>
      </c>
      <c r="C1221" s="9" t="s">
        <v>900</v>
      </c>
    </row>
    <row r="1222" spans="1:3">
      <c r="A1222" s="27" t="s">
        <v>2777</v>
      </c>
      <c r="B1222" s="4" t="s">
        <v>38</v>
      </c>
      <c r="C1222" s="9" t="s">
        <v>900</v>
      </c>
    </row>
    <row r="1223" spans="1:3">
      <c r="A1223" s="27" t="s">
        <v>2798</v>
      </c>
      <c r="B1223" s="4" t="s">
        <v>38</v>
      </c>
      <c r="C1223" s="9" t="s">
        <v>900</v>
      </c>
    </row>
    <row r="1224" spans="1:3">
      <c r="A1224" s="27" t="s">
        <v>2799</v>
      </c>
      <c r="B1224" s="4" t="s">
        <v>38</v>
      </c>
      <c r="C1224" s="9" t="s">
        <v>900</v>
      </c>
    </row>
    <row r="1225" spans="1:3">
      <c r="A1225" s="27" t="s">
        <v>2831</v>
      </c>
      <c r="B1225" s="4" t="s">
        <v>38</v>
      </c>
      <c r="C1225" s="9" t="s">
        <v>900</v>
      </c>
    </row>
    <row r="1226" spans="1:3">
      <c r="A1226" s="27" t="s">
        <v>2873</v>
      </c>
      <c r="B1226" s="4" t="s">
        <v>38</v>
      </c>
      <c r="C1226" s="9" t="s">
        <v>900</v>
      </c>
    </row>
    <row r="1227" spans="1:3">
      <c r="A1227" s="27" t="s">
        <v>2883</v>
      </c>
      <c r="B1227" s="4" t="s">
        <v>38</v>
      </c>
      <c r="C1227" s="9" t="s">
        <v>900</v>
      </c>
    </row>
    <row r="1228" spans="1:3">
      <c r="A1228" s="27" t="s">
        <v>2763</v>
      </c>
      <c r="B1228" s="4" t="s">
        <v>724</v>
      </c>
      <c r="C1228" s="9" t="s">
        <v>900</v>
      </c>
    </row>
    <row r="1229" spans="1:3">
      <c r="A1229" s="27" t="s">
        <v>2814</v>
      </c>
      <c r="B1229" s="4" t="s">
        <v>724</v>
      </c>
      <c r="C1229" s="9" t="s">
        <v>900</v>
      </c>
    </row>
    <row r="1230" spans="1:3">
      <c r="A1230" s="27" t="s">
        <v>2708</v>
      </c>
      <c r="B1230" s="4" t="s">
        <v>721</v>
      </c>
      <c r="C1230" s="9" t="s">
        <v>900</v>
      </c>
    </row>
    <row r="1231" spans="1:3">
      <c r="A1231" s="27" t="s">
        <v>2709</v>
      </c>
      <c r="B1231" s="4" t="s">
        <v>721</v>
      </c>
      <c r="C1231" s="9" t="s">
        <v>900</v>
      </c>
    </row>
    <row r="1232" spans="1:3">
      <c r="A1232" s="27" t="s">
        <v>2710</v>
      </c>
      <c r="B1232" s="4" t="s">
        <v>721</v>
      </c>
      <c r="C1232" s="9" t="s">
        <v>900</v>
      </c>
    </row>
    <row r="1233" spans="1:3">
      <c r="A1233" s="27" t="s">
        <v>2711</v>
      </c>
      <c r="B1233" s="4" t="s">
        <v>721</v>
      </c>
      <c r="C1233" s="9" t="s">
        <v>900</v>
      </c>
    </row>
    <row r="1234" spans="1:3">
      <c r="A1234" s="27" t="s">
        <v>2712</v>
      </c>
      <c r="B1234" s="4" t="s">
        <v>721</v>
      </c>
      <c r="C1234" s="9" t="s">
        <v>900</v>
      </c>
    </row>
    <row r="1235" spans="1:3">
      <c r="A1235" s="27" t="s">
        <v>2713</v>
      </c>
      <c r="B1235" s="4" t="s">
        <v>721</v>
      </c>
      <c r="C1235" s="9" t="s">
        <v>900</v>
      </c>
    </row>
    <row r="1236" spans="1:3">
      <c r="A1236" s="27" t="s">
        <v>2714</v>
      </c>
      <c r="B1236" s="4" t="s">
        <v>721</v>
      </c>
      <c r="C1236" s="9" t="s">
        <v>900</v>
      </c>
    </row>
    <row r="1237" spans="1:3">
      <c r="A1237" s="27" t="s">
        <v>2715</v>
      </c>
      <c r="B1237" s="4" t="s">
        <v>721</v>
      </c>
      <c r="C1237" s="9" t="s">
        <v>900</v>
      </c>
    </row>
    <row r="1238" spans="1:3">
      <c r="A1238" s="27" t="s">
        <v>2716</v>
      </c>
      <c r="B1238" s="4" t="s">
        <v>721</v>
      </c>
      <c r="C1238" s="9" t="s">
        <v>900</v>
      </c>
    </row>
    <row r="1239" spans="1:3">
      <c r="A1239" s="27" t="s">
        <v>2717</v>
      </c>
      <c r="B1239" s="4" t="s">
        <v>721</v>
      </c>
      <c r="C1239" s="9" t="s">
        <v>900</v>
      </c>
    </row>
    <row r="1240" spans="1:3">
      <c r="A1240" s="27" t="s">
        <v>2718</v>
      </c>
      <c r="B1240" s="4" t="s">
        <v>721</v>
      </c>
      <c r="C1240" s="9" t="s">
        <v>900</v>
      </c>
    </row>
    <row r="1241" spans="1:3">
      <c r="A1241" s="27" t="s">
        <v>2719</v>
      </c>
      <c r="B1241" s="4" t="s">
        <v>721</v>
      </c>
      <c r="C1241" s="9" t="s">
        <v>900</v>
      </c>
    </row>
    <row r="1242" spans="1:3">
      <c r="A1242" s="27" t="s">
        <v>2720</v>
      </c>
      <c r="B1242" s="4" t="s">
        <v>721</v>
      </c>
      <c r="C1242" s="9" t="s">
        <v>900</v>
      </c>
    </row>
    <row r="1243" spans="1:3">
      <c r="A1243" s="27" t="s">
        <v>2721</v>
      </c>
      <c r="B1243" s="4" t="s">
        <v>721</v>
      </c>
      <c r="C1243" s="9" t="s">
        <v>900</v>
      </c>
    </row>
    <row r="1244" spans="1:3">
      <c r="A1244" s="27" t="s">
        <v>2722</v>
      </c>
      <c r="B1244" s="4" t="s">
        <v>721</v>
      </c>
      <c r="C1244" s="9" t="s">
        <v>900</v>
      </c>
    </row>
    <row r="1245" spans="1:3">
      <c r="A1245" s="27" t="s">
        <v>2724</v>
      </c>
      <c r="B1245" s="4" t="s">
        <v>721</v>
      </c>
      <c r="C1245" s="9" t="s">
        <v>900</v>
      </c>
    </row>
    <row r="1246" spans="1:3">
      <c r="A1246" s="27" t="s">
        <v>2725</v>
      </c>
      <c r="B1246" s="4" t="s">
        <v>721</v>
      </c>
      <c r="C1246" s="9" t="s">
        <v>900</v>
      </c>
    </row>
    <row r="1247" spans="1:3">
      <c r="A1247" s="27" t="s">
        <v>2726</v>
      </c>
      <c r="B1247" s="4" t="s">
        <v>721</v>
      </c>
      <c r="C1247" s="9" t="s">
        <v>900</v>
      </c>
    </row>
    <row r="1248" spans="1:3">
      <c r="A1248" s="27" t="s">
        <v>2727</v>
      </c>
      <c r="B1248" s="4" t="s">
        <v>721</v>
      </c>
      <c r="C1248" s="9" t="s">
        <v>900</v>
      </c>
    </row>
    <row r="1249" spans="1:3">
      <c r="A1249" s="27" t="s">
        <v>2728</v>
      </c>
      <c r="B1249" s="4" t="s">
        <v>721</v>
      </c>
      <c r="C1249" s="9" t="s">
        <v>900</v>
      </c>
    </row>
    <row r="1250" spans="1:3">
      <c r="A1250" s="27" t="s">
        <v>2729</v>
      </c>
      <c r="B1250" s="4" t="s">
        <v>721</v>
      </c>
      <c r="C1250" s="9" t="s">
        <v>900</v>
      </c>
    </row>
    <row r="1251" spans="1:3">
      <c r="A1251" s="27" t="s">
        <v>2730</v>
      </c>
      <c r="B1251" s="4" t="s">
        <v>721</v>
      </c>
      <c r="C1251" s="9" t="s">
        <v>900</v>
      </c>
    </row>
    <row r="1252" spans="1:3">
      <c r="A1252" s="27" t="s">
        <v>2731</v>
      </c>
      <c r="B1252" s="4" t="s">
        <v>721</v>
      </c>
      <c r="C1252" s="9" t="s">
        <v>900</v>
      </c>
    </row>
    <row r="1253" spans="1:3">
      <c r="A1253" s="27" t="s">
        <v>2912</v>
      </c>
      <c r="B1253" s="4" t="s">
        <v>786</v>
      </c>
      <c r="C1253" s="9" t="s">
        <v>900</v>
      </c>
    </row>
    <row r="1254" spans="1:3">
      <c r="A1254" s="27" t="s">
        <v>1585</v>
      </c>
      <c r="B1254" s="4" t="s">
        <v>126</v>
      </c>
      <c r="C1254" s="9" t="s">
        <v>900</v>
      </c>
    </row>
    <row r="1255" spans="1:3">
      <c r="A1255" s="27" t="s">
        <v>1747</v>
      </c>
      <c r="B1255" s="4" t="s">
        <v>250</v>
      </c>
      <c r="C1255" s="9" t="s">
        <v>900</v>
      </c>
    </row>
    <row r="1256" spans="1:3">
      <c r="A1256" s="27" t="s">
        <v>1990</v>
      </c>
      <c r="B1256" s="4" t="s">
        <v>469</v>
      </c>
      <c r="C1256" s="9" t="s">
        <v>900</v>
      </c>
    </row>
    <row r="1257" spans="1:3">
      <c r="A1257" s="27" t="s">
        <v>2561</v>
      </c>
      <c r="B1257" s="4" t="s">
        <v>719</v>
      </c>
      <c r="C1257" s="9" t="s">
        <v>900</v>
      </c>
    </row>
    <row r="1258" spans="1:3">
      <c r="A1258" s="27" t="s">
        <v>2562</v>
      </c>
      <c r="B1258" s="4" t="s">
        <v>719</v>
      </c>
      <c r="C1258" s="9" t="s">
        <v>900</v>
      </c>
    </row>
    <row r="1259" spans="1:3">
      <c r="A1259" s="27" t="s">
        <v>2563</v>
      </c>
      <c r="B1259" s="4" t="s">
        <v>719</v>
      </c>
      <c r="C1259" s="9" t="s">
        <v>900</v>
      </c>
    </row>
    <row r="1260" spans="1:3">
      <c r="A1260" s="27" t="s">
        <v>2564</v>
      </c>
      <c r="B1260" s="4" t="s">
        <v>719</v>
      </c>
      <c r="C1260" s="9" t="s">
        <v>900</v>
      </c>
    </row>
    <row r="1261" spans="1:3">
      <c r="A1261" s="27" t="s">
        <v>2565</v>
      </c>
      <c r="B1261" s="4" t="s">
        <v>719</v>
      </c>
      <c r="C1261" s="9" t="s">
        <v>900</v>
      </c>
    </row>
    <row r="1262" spans="1:3">
      <c r="A1262" s="27" t="s">
        <v>2566</v>
      </c>
      <c r="B1262" s="4" t="s">
        <v>719</v>
      </c>
      <c r="C1262" s="9" t="s">
        <v>900</v>
      </c>
    </row>
    <row r="1263" spans="1:3">
      <c r="A1263" s="27" t="s">
        <v>2567</v>
      </c>
      <c r="B1263" s="4" t="s">
        <v>719</v>
      </c>
      <c r="C1263" s="9" t="s">
        <v>900</v>
      </c>
    </row>
    <row r="1264" spans="1:3">
      <c r="A1264" s="27" t="s">
        <v>2568</v>
      </c>
      <c r="B1264" s="4" t="s">
        <v>719</v>
      </c>
      <c r="C1264" s="9" t="s">
        <v>900</v>
      </c>
    </row>
    <row r="1265" spans="1:3">
      <c r="A1265" s="27" t="s">
        <v>2569</v>
      </c>
      <c r="B1265" s="4" t="s">
        <v>719</v>
      </c>
      <c r="C1265" s="9" t="s">
        <v>900</v>
      </c>
    </row>
    <row r="1266" spans="1:3">
      <c r="A1266" s="27" t="s">
        <v>2570</v>
      </c>
      <c r="B1266" s="4" t="s">
        <v>719</v>
      </c>
      <c r="C1266" s="9" t="s">
        <v>900</v>
      </c>
    </row>
    <row r="1267" spans="1:3">
      <c r="A1267" s="27" t="s">
        <v>2571</v>
      </c>
      <c r="B1267" s="4" t="s">
        <v>719</v>
      </c>
      <c r="C1267" s="9" t="s">
        <v>900</v>
      </c>
    </row>
    <row r="1268" spans="1:3">
      <c r="A1268" s="27" t="s">
        <v>2572</v>
      </c>
      <c r="B1268" s="4" t="s">
        <v>719</v>
      </c>
      <c r="C1268" s="9" t="s">
        <v>900</v>
      </c>
    </row>
    <row r="1269" spans="1:3">
      <c r="A1269" s="27" t="s">
        <v>2573</v>
      </c>
      <c r="B1269" s="4" t="s">
        <v>719</v>
      </c>
      <c r="C1269" s="9" t="s">
        <v>900</v>
      </c>
    </row>
    <row r="1270" spans="1:3">
      <c r="A1270" s="27" t="s">
        <v>2574</v>
      </c>
      <c r="B1270" s="4" t="s">
        <v>719</v>
      </c>
      <c r="C1270" s="9" t="s">
        <v>900</v>
      </c>
    </row>
    <row r="1271" spans="1:3">
      <c r="A1271" s="27" t="s">
        <v>2575</v>
      </c>
      <c r="B1271" s="4" t="s">
        <v>719</v>
      </c>
      <c r="C1271" s="9" t="s">
        <v>900</v>
      </c>
    </row>
    <row r="1272" spans="1:3">
      <c r="A1272" s="27" t="s">
        <v>2576</v>
      </c>
      <c r="B1272" s="4" t="s">
        <v>719</v>
      </c>
      <c r="C1272" s="9" t="s">
        <v>900</v>
      </c>
    </row>
    <row r="1273" spans="1:3">
      <c r="A1273" s="27" t="s">
        <v>2577</v>
      </c>
      <c r="B1273" s="4" t="s">
        <v>719</v>
      </c>
      <c r="C1273" s="9" t="s">
        <v>900</v>
      </c>
    </row>
    <row r="1274" spans="1:3">
      <c r="A1274" s="27" t="s">
        <v>2578</v>
      </c>
      <c r="B1274" s="4" t="s">
        <v>719</v>
      </c>
      <c r="C1274" s="9" t="s">
        <v>900</v>
      </c>
    </row>
    <row r="1275" spans="1:3">
      <c r="A1275" s="27" t="s">
        <v>2579</v>
      </c>
      <c r="B1275" s="4" t="s">
        <v>719</v>
      </c>
      <c r="C1275" s="9" t="s">
        <v>900</v>
      </c>
    </row>
    <row r="1276" spans="1:3">
      <c r="A1276" s="27" t="s">
        <v>2580</v>
      </c>
      <c r="B1276" s="4" t="s">
        <v>719</v>
      </c>
      <c r="C1276" s="9" t="s">
        <v>900</v>
      </c>
    </row>
    <row r="1277" spans="1:3">
      <c r="A1277" s="27" t="s">
        <v>2581</v>
      </c>
      <c r="B1277" s="4" t="s">
        <v>719</v>
      </c>
      <c r="C1277" s="9" t="s">
        <v>900</v>
      </c>
    </row>
    <row r="1278" spans="1:3">
      <c r="A1278" s="27" t="s">
        <v>2582</v>
      </c>
      <c r="B1278" s="4" t="s">
        <v>719</v>
      </c>
      <c r="C1278" s="9" t="s">
        <v>900</v>
      </c>
    </row>
    <row r="1279" spans="1:3">
      <c r="A1279" s="27" t="s">
        <v>2583</v>
      </c>
      <c r="B1279" s="4" t="s">
        <v>719</v>
      </c>
      <c r="C1279" s="9" t="s">
        <v>900</v>
      </c>
    </row>
    <row r="1280" spans="1:3">
      <c r="A1280" s="27" t="s">
        <v>2584</v>
      </c>
      <c r="B1280" s="4" t="s">
        <v>719</v>
      </c>
      <c r="C1280" s="9" t="s">
        <v>900</v>
      </c>
    </row>
    <row r="1281" spans="1:3">
      <c r="A1281" s="27" t="s">
        <v>2585</v>
      </c>
      <c r="B1281" s="4" t="s">
        <v>719</v>
      </c>
      <c r="C1281" s="9" t="s">
        <v>900</v>
      </c>
    </row>
    <row r="1282" spans="1:3">
      <c r="A1282" s="27" t="s">
        <v>2586</v>
      </c>
      <c r="B1282" s="4" t="s">
        <v>719</v>
      </c>
      <c r="C1282" s="9" t="s">
        <v>900</v>
      </c>
    </row>
    <row r="1283" spans="1:3">
      <c r="A1283" s="27" t="s">
        <v>2587</v>
      </c>
      <c r="B1283" s="4" t="s">
        <v>719</v>
      </c>
      <c r="C1283" s="9" t="s">
        <v>900</v>
      </c>
    </row>
    <row r="1284" spans="1:3">
      <c r="A1284" s="27" t="s">
        <v>2588</v>
      </c>
      <c r="B1284" s="4" t="s">
        <v>719</v>
      </c>
      <c r="C1284" s="9" t="s">
        <v>900</v>
      </c>
    </row>
    <row r="1285" spans="1:3">
      <c r="A1285" s="27" t="s">
        <v>2589</v>
      </c>
      <c r="B1285" s="4" t="s">
        <v>719</v>
      </c>
      <c r="C1285" s="9" t="s">
        <v>900</v>
      </c>
    </row>
    <row r="1286" spans="1:3">
      <c r="A1286" s="27" t="s">
        <v>2770</v>
      </c>
      <c r="B1286" s="4" t="s">
        <v>719</v>
      </c>
      <c r="C1286" s="9" t="s">
        <v>900</v>
      </c>
    </row>
    <row r="1287" spans="1:3">
      <c r="A1287" s="27" t="s">
        <v>2771</v>
      </c>
      <c r="B1287" s="4" t="s">
        <v>719</v>
      </c>
      <c r="C1287" s="9" t="s">
        <v>900</v>
      </c>
    </row>
    <row r="1288" spans="1:3">
      <c r="A1288" s="27" t="s">
        <v>2772</v>
      </c>
      <c r="B1288" s="4" t="s">
        <v>719</v>
      </c>
      <c r="C1288" s="9" t="s">
        <v>900</v>
      </c>
    </row>
    <row r="1289" spans="1:3">
      <c r="A1289" s="27" t="s">
        <v>2773</v>
      </c>
      <c r="B1289" s="4" t="s">
        <v>719</v>
      </c>
      <c r="C1289" s="9" t="s">
        <v>900</v>
      </c>
    </row>
    <row r="1290" spans="1:3">
      <c r="A1290" s="27" t="s">
        <v>2791</v>
      </c>
      <c r="B1290" s="4" t="s">
        <v>719</v>
      </c>
      <c r="C1290" s="9" t="s">
        <v>900</v>
      </c>
    </row>
    <row r="1291" spans="1:3">
      <c r="A1291" s="27" t="s">
        <v>2815</v>
      </c>
      <c r="B1291" s="4" t="s">
        <v>719</v>
      </c>
      <c r="C1291" s="9" t="s">
        <v>900</v>
      </c>
    </row>
    <row r="1292" spans="1:3">
      <c r="A1292" s="27" t="s">
        <v>2825</v>
      </c>
      <c r="B1292" s="4" t="s">
        <v>719</v>
      </c>
      <c r="C1292" s="9" t="s">
        <v>900</v>
      </c>
    </row>
    <row r="1293" spans="1:3">
      <c r="A1293" s="27" t="s">
        <v>2826</v>
      </c>
      <c r="B1293" s="4" t="s">
        <v>719</v>
      </c>
      <c r="C1293" s="9" t="s">
        <v>900</v>
      </c>
    </row>
    <row r="1294" spans="1:3">
      <c r="A1294" s="27" t="s">
        <v>2833</v>
      </c>
      <c r="B1294" s="4" t="s">
        <v>719</v>
      </c>
      <c r="C1294" s="9" t="s">
        <v>900</v>
      </c>
    </row>
    <row r="1295" spans="1:3">
      <c r="A1295" s="27" t="s">
        <v>2838</v>
      </c>
      <c r="B1295" s="4" t="s">
        <v>719</v>
      </c>
      <c r="C1295" s="9" t="s">
        <v>900</v>
      </c>
    </row>
    <row r="1296" spans="1:3">
      <c r="A1296" s="27" t="s">
        <v>2845</v>
      </c>
      <c r="B1296" s="4" t="s">
        <v>719</v>
      </c>
      <c r="C1296" s="9" t="s">
        <v>900</v>
      </c>
    </row>
    <row r="1297" spans="1:3">
      <c r="A1297" s="27" t="s">
        <v>2863</v>
      </c>
      <c r="B1297" s="4" t="s">
        <v>719</v>
      </c>
      <c r="C1297" s="9" t="s">
        <v>900</v>
      </c>
    </row>
    <row r="1298" spans="1:3">
      <c r="A1298" s="27" t="s">
        <v>2865</v>
      </c>
      <c r="B1298" s="4" t="s">
        <v>719</v>
      </c>
      <c r="C1298" s="9" t="s">
        <v>900</v>
      </c>
    </row>
    <row r="1299" spans="1:3">
      <c r="A1299" s="27" t="s">
        <v>2866</v>
      </c>
      <c r="B1299" s="4" t="s">
        <v>719</v>
      </c>
      <c r="C1299" s="9" t="s">
        <v>900</v>
      </c>
    </row>
    <row r="1300" spans="1:3">
      <c r="A1300" s="27" t="s">
        <v>2870</v>
      </c>
      <c r="B1300" s="4" t="s">
        <v>719</v>
      </c>
      <c r="C1300" s="9" t="s">
        <v>900</v>
      </c>
    </row>
    <row r="1301" spans="1:3">
      <c r="A1301" s="27" t="s">
        <v>2871</v>
      </c>
      <c r="B1301" s="4" t="s">
        <v>719</v>
      </c>
      <c r="C1301" s="9" t="s">
        <v>900</v>
      </c>
    </row>
    <row r="1302" spans="1:3">
      <c r="A1302" s="27" t="s">
        <v>2884</v>
      </c>
      <c r="B1302" s="4" t="s">
        <v>719</v>
      </c>
      <c r="C1302" s="9" t="s">
        <v>900</v>
      </c>
    </row>
    <row r="1303" spans="1:3">
      <c r="A1303" s="27" t="s">
        <v>2901</v>
      </c>
      <c r="B1303" s="4" t="s">
        <v>719</v>
      </c>
      <c r="C1303" s="9" t="s">
        <v>900</v>
      </c>
    </row>
    <row r="1304" spans="1:3">
      <c r="A1304" s="27" t="s">
        <v>2920</v>
      </c>
      <c r="B1304" s="4" t="s">
        <v>719</v>
      </c>
      <c r="C1304" s="9" t="s">
        <v>900</v>
      </c>
    </row>
    <row r="1305" spans="1:3">
      <c r="A1305" s="27" t="s">
        <v>2923</v>
      </c>
      <c r="B1305" s="4" t="s">
        <v>719</v>
      </c>
      <c r="C1305" s="9" t="s">
        <v>900</v>
      </c>
    </row>
    <row r="1306" spans="1:3">
      <c r="A1306" s="27" t="s">
        <v>2924</v>
      </c>
      <c r="B1306" s="4" t="s">
        <v>719</v>
      </c>
      <c r="C1306" s="9" t="s">
        <v>900</v>
      </c>
    </row>
    <row r="1307" spans="1:3">
      <c r="A1307" s="27" t="s">
        <v>2930</v>
      </c>
      <c r="B1307" s="4" t="s">
        <v>719</v>
      </c>
      <c r="C1307" s="9" t="s">
        <v>900</v>
      </c>
    </row>
    <row r="1308" spans="1:3">
      <c r="A1308" s="27" t="s">
        <v>2934</v>
      </c>
      <c r="B1308" s="4" t="s">
        <v>719</v>
      </c>
      <c r="C1308" s="9" t="s">
        <v>900</v>
      </c>
    </row>
    <row r="1309" spans="1:3">
      <c r="A1309" s="27" t="s">
        <v>2936</v>
      </c>
      <c r="B1309" s="4" t="s">
        <v>719</v>
      </c>
      <c r="C1309" s="9" t="s">
        <v>900</v>
      </c>
    </row>
    <row r="1310" spans="1:3">
      <c r="A1310" s="27" t="s">
        <v>2937</v>
      </c>
      <c r="B1310" s="4" t="s">
        <v>719</v>
      </c>
      <c r="C1310" s="9" t="s">
        <v>900</v>
      </c>
    </row>
    <row r="1311" spans="1:3">
      <c r="A1311" s="27" t="s">
        <v>2938</v>
      </c>
      <c r="B1311" s="4" t="s">
        <v>719</v>
      </c>
      <c r="C1311" s="9" t="s">
        <v>900</v>
      </c>
    </row>
    <row r="1312" spans="1:3">
      <c r="A1312" s="27" t="s">
        <v>2942</v>
      </c>
      <c r="B1312" s="4" t="s">
        <v>719</v>
      </c>
      <c r="C1312" s="9" t="s">
        <v>900</v>
      </c>
    </row>
    <row r="1313" spans="1:3">
      <c r="A1313" s="27" t="s">
        <v>2943</v>
      </c>
      <c r="B1313" s="4" t="s">
        <v>719</v>
      </c>
      <c r="C1313" s="9" t="s">
        <v>900</v>
      </c>
    </row>
    <row r="1314" spans="1:3">
      <c r="A1314" s="27" t="s">
        <v>2944</v>
      </c>
      <c r="B1314" s="4" t="s">
        <v>719</v>
      </c>
      <c r="C1314" s="9" t="s">
        <v>900</v>
      </c>
    </row>
    <row r="1315" spans="1:3">
      <c r="A1315" s="27" t="s">
        <v>2945</v>
      </c>
      <c r="B1315" s="4" t="s">
        <v>719</v>
      </c>
      <c r="C1315" s="9" t="s">
        <v>900</v>
      </c>
    </row>
    <row r="1316" spans="1:3">
      <c r="A1316" s="27" t="s">
        <v>2947</v>
      </c>
      <c r="B1316" s="4" t="s">
        <v>719</v>
      </c>
      <c r="C1316" s="9" t="s">
        <v>900</v>
      </c>
    </row>
    <row r="1317" spans="1:3">
      <c r="A1317" s="27" t="s">
        <v>2948</v>
      </c>
      <c r="B1317" s="4" t="s">
        <v>719</v>
      </c>
      <c r="C1317" s="9" t="s">
        <v>900</v>
      </c>
    </row>
    <row r="1318" spans="1:3">
      <c r="A1318" s="27" t="s">
        <v>2949</v>
      </c>
      <c r="B1318" s="4" t="s">
        <v>719</v>
      </c>
      <c r="C1318" s="9" t="s">
        <v>900</v>
      </c>
    </row>
    <row r="1319" spans="1:3">
      <c r="A1319" s="27" t="s">
        <v>2950</v>
      </c>
      <c r="B1319" s="4" t="s">
        <v>719</v>
      </c>
      <c r="C1319" s="9" t="s">
        <v>900</v>
      </c>
    </row>
    <row r="1320" spans="1:3">
      <c r="A1320" s="27" t="s">
        <v>2951</v>
      </c>
      <c r="B1320" s="4" t="s">
        <v>719</v>
      </c>
      <c r="C1320" s="9" t="s">
        <v>900</v>
      </c>
    </row>
    <row r="1321" spans="1:3">
      <c r="A1321" s="27" t="s">
        <v>2960</v>
      </c>
      <c r="B1321" s="4" t="s">
        <v>719</v>
      </c>
      <c r="C1321" s="9" t="s">
        <v>900</v>
      </c>
    </row>
    <row r="1322" spans="1:3">
      <c r="A1322" s="27" t="s">
        <v>2961</v>
      </c>
      <c r="B1322" s="4" t="s">
        <v>719</v>
      </c>
      <c r="C1322" s="9" t="s">
        <v>900</v>
      </c>
    </row>
    <row r="1323" spans="1:3">
      <c r="A1323" s="27" t="s">
        <v>2962</v>
      </c>
      <c r="B1323" s="4" t="s">
        <v>719</v>
      </c>
      <c r="C1323" s="9" t="s">
        <v>900</v>
      </c>
    </row>
    <row r="1324" spans="1:3">
      <c r="A1324" s="27" t="s">
        <v>2964</v>
      </c>
      <c r="B1324" s="4" t="s">
        <v>719</v>
      </c>
      <c r="C1324" s="9" t="s">
        <v>900</v>
      </c>
    </row>
    <row r="1325" spans="1:3">
      <c r="A1325" s="27" t="s">
        <v>2977</v>
      </c>
      <c r="B1325" s="4" t="s">
        <v>719</v>
      </c>
      <c r="C1325" s="9" t="s">
        <v>900</v>
      </c>
    </row>
    <row r="1326" spans="1:3">
      <c r="A1326" s="27" t="s">
        <v>2979</v>
      </c>
      <c r="B1326" s="4" t="s">
        <v>719</v>
      </c>
      <c r="C1326" s="9" t="s">
        <v>900</v>
      </c>
    </row>
    <row r="1327" spans="1:3">
      <c r="A1327" s="27" t="s">
        <v>3017</v>
      </c>
      <c r="B1327" s="4" t="s">
        <v>719</v>
      </c>
      <c r="C1327" s="9" t="s">
        <v>900</v>
      </c>
    </row>
    <row r="1328" spans="1:3">
      <c r="A1328" s="27" t="s">
        <v>3018</v>
      </c>
      <c r="B1328" s="4" t="s">
        <v>719</v>
      </c>
      <c r="C1328" s="9" t="s">
        <v>900</v>
      </c>
    </row>
    <row r="1329" spans="1:3">
      <c r="A1329" s="27" t="s">
        <v>3020</v>
      </c>
      <c r="B1329" s="4" t="s">
        <v>719</v>
      </c>
      <c r="C1329" s="9" t="s">
        <v>900</v>
      </c>
    </row>
    <row r="1330" spans="1:3">
      <c r="A1330" s="27" t="s">
        <v>3038</v>
      </c>
      <c r="B1330" s="4" t="s">
        <v>719</v>
      </c>
      <c r="C1330" s="9" t="s">
        <v>900</v>
      </c>
    </row>
    <row r="1331" spans="1:3">
      <c r="A1331" s="27" t="s">
        <v>3068</v>
      </c>
      <c r="B1331" s="4" t="s">
        <v>719</v>
      </c>
      <c r="C1331" s="9" t="s">
        <v>900</v>
      </c>
    </row>
    <row r="1332" spans="1:3">
      <c r="A1332" s="27" t="s">
        <v>1942</v>
      </c>
      <c r="B1332" s="4" t="s">
        <v>422</v>
      </c>
      <c r="C1332" s="9" t="s">
        <v>900</v>
      </c>
    </row>
    <row r="1333" spans="1:3">
      <c r="A1333" s="27" t="s">
        <v>1826</v>
      </c>
      <c r="B1333" s="4" t="s">
        <v>311</v>
      </c>
      <c r="C1333" s="9" t="s">
        <v>900</v>
      </c>
    </row>
    <row r="1334" spans="1:3">
      <c r="A1334" s="27" t="s">
        <v>1887</v>
      </c>
      <c r="B1334" s="4" t="s">
        <v>370</v>
      </c>
      <c r="C1334" s="9" t="s">
        <v>900</v>
      </c>
    </row>
    <row r="1335" spans="1:3">
      <c r="A1335" s="27" t="s">
        <v>2207</v>
      </c>
      <c r="B1335" s="4" t="s">
        <v>668</v>
      </c>
      <c r="C1335" s="9" t="s">
        <v>900</v>
      </c>
    </row>
    <row r="1336" spans="1:3">
      <c r="A1336" s="27" t="s">
        <v>2044</v>
      </c>
      <c r="B1336" s="4" t="s">
        <v>520</v>
      </c>
      <c r="C1336" s="9" t="s">
        <v>900</v>
      </c>
    </row>
    <row r="1337" spans="1:3">
      <c r="A1337" s="27" t="s">
        <v>1968</v>
      </c>
      <c r="B1337" s="4" t="s">
        <v>448</v>
      </c>
      <c r="C1337" s="9" t="s">
        <v>900</v>
      </c>
    </row>
    <row r="1338" spans="1:3">
      <c r="A1338" s="27" t="s">
        <v>2038</v>
      </c>
      <c r="B1338" s="4" t="s">
        <v>515</v>
      </c>
      <c r="C1338" s="9" t="s">
        <v>900</v>
      </c>
    </row>
    <row r="1339" spans="1:3">
      <c r="A1339" s="27" t="s">
        <v>2002</v>
      </c>
      <c r="B1339" s="4" t="s">
        <v>481</v>
      </c>
      <c r="C1339" s="9" t="s">
        <v>900</v>
      </c>
    </row>
    <row r="1340" spans="1:3">
      <c r="A1340" s="27" t="s">
        <v>2800</v>
      </c>
      <c r="B1340" s="4" t="s">
        <v>732</v>
      </c>
      <c r="C1340" s="9" t="s">
        <v>900</v>
      </c>
    </row>
    <row r="1341" spans="1:3">
      <c r="A1341" s="27" t="s">
        <v>1590</v>
      </c>
      <c r="B1341" s="4" t="s">
        <v>131</v>
      </c>
      <c r="C1341" s="9" t="s">
        <v>900</v>
      </c>
    </row>
    <row r="1342" spans="1:3">
      <c r="A1342" s="27" t="s">
        <v>1612</v>
      </c>
      <c r="B1342" s="4" t="s">
        <v>153</v>
      </c>
      <c r="C1342" s="9" t="s">
        <v>900</v>
      </c>
    </row>
    <row r="1343" spans="1:3">
      <c r="A1343" s="27" t="s">
        <v>1559</v>
      </c>
      <c r="B1343" s="4" t="s">
        <v>100</v>
      </c>
      <c r="C1343" s="9" t="s">
        <v>900</v>
      </c>
    </row>
    <row r="1344" spans="1:3">
      <c r="A1344" s="27" t="s">
        <v>2062</v>
      </c>
      <c r="B1344" s="4" t="s">
        <v>538</v>
      </c>
      <c r="C1344" s="9" t="s">
        <v>900</v>
      </c>
    </row>
    <row r="1345" spans="1:3">
      <c r="A1345" s="27" t="s">
        <v>1598</v>
      </c>
      <c r="B1345" s="4" t="s">
        <v>139</v>
      </c>
      <c r="C1345" s="9" t="s">
        <v>900</v>
      </c>
    </row>
    <row r="1346" spans="1:3">
      <c r="A1346" s="27" t="s">
        <v>1872</v>
      </c>
      <c r="B1346" s="4" t="s">
        <v>357</v>
      </c>
      <c r="C1346" s="9" t="s">
        <v>900</v>
      </c>
    </row>
    <row r="1347" spans="1:3">
      <c r="A1347" s="27" t="s">
        <v>1853</v>
      </c>
      <c r="B1347" s="4" t="s">
        <v>338</v>
      </c>
      <c r="C1347" s="9" t="s">
        <v>900</v>
      </c>
    </row>
    <row r="1348" spans="1:3">
      <c r="A1348" s="27" t="s">
        <v>2501</v>
      </c>
      <c r="B1348" s="4" t="s">
        <v>718</v>
      </c>
      <c r="C1348" s="9" t="s">
        <v>900</v>
      </c>
    </row>
    <row r="1349" spans="1:3">
      <c r="A1349" s="27" t="s">
        <v>2502</v>
      </c>
      <c r="B1349" s="4" t="s">
        <v>718</v>
      </c>
      <c r="C1349" s="9" t="s">
        <v>900</v>
      </c>
    </row>
    <row r="1350" spans="1:3">
      <c r="A1350" s="27" t="s">
        <v>2503</v>
      </c>
      <c r="B1350" s="4" t="s">
        <v>718</v>
      </c>
      <c r="C1350" s="9" t="s">
        <v>900</v>
      </c>
    </row>
    <row r="1351" spans="1:3">
      <c r="A1351" s="27" t="s">
        <v>2504</v>
      </c>
      <c r="B1351" s="4" t="s">
        <v>718</v>
      </c>
      <c r="C1351" s="9" t="s">
        <v>900</v>
      </c>
    </row>
    <row r="1352" spans="1:3">
      <c r="A1352" s="27" t="s">
        <v>2505</v>
      </c>
      <c r="B1352" s="4" t="s">
        <v>718</v>
      </c>
      <c r="C1352" s="9" t="s">
        <v>900</v>
      </c>
    </row>
    <row r="1353" spans="1:3">
      <c r="A1353" s="27" t="s">
        <v>2506</v>
      </c>
      <c r="B1353" s="4" t="s">
        <v>718</v>
      </c>
      <c r="C1353" s="9" t="s">
        <v>900</v>
      </c>
    </row>
    <row r="1354" spans="1:3">
      <c r="A1354" s="27" t="s">
        <v>2507</v>
      </c>
      <c r="B1354" s="4" t="s">
        <v>718</v>
      </c>
      <c r="C1354" s="9" t="s">
        <v>900</v>
      </c>
    </row>
    <row r="1355" spans="1:3">
      <c r="A1355" s="27" t="s">
        <v>2508</v>
      </c>
      <c r="B1355" s="4" t="s">
        <v>718</v>
      </c>
      <c r="C1355" s="9" t="s">
        <v>900</v>
      </c>
    </row>
    <row r="1356" spans="1:3">
      <c r="A1356" s="27" t="s">
        <v>2509</v>
      </c>
      <c r="B1356" s="4" t="s">
        <v>718</v>
      </c>
      <c r="C1356" s="9" t="s">
        <v>900</v>
      </c>
    </row>
    <row r="1357" spans="1:3">
      <c r="A1357" s="27" t="s">
        <v>2510</v>
      </c>
      <c r="B1357" s="4" t="s">
        <v>718</v>
      </c>
      <c r="C1357" s="9" t="s">
        <v>900</v>
      </c>
    </row>
    <row r="1358" spans="1:3">
      <c r="A1358" s="27" t="s">
        <v>2511</v>
      </c>
      <c r="B1358" s="4" t="s">
        <v>718</v>
      </c>
      <c r="C1358" s="9" t="s">
        <v>900</v>
      </c>
    </row>
    <row r="1359" spans="1:3">
      <c r="A1359" s="27" t="s">
        <v>2512</v>
      </c>
      <c r="B1359" s="4" t="s">
        <v>718</v>
      </c>
      <c r="C1359" s="9" t="s">
        <v>900</v>
      </c>
    </row>
    <row r="1360" spans="1:3">
      <c r="A1360" s="27" t="s">
        <v>2513</v>
      </c>
      <c r="B1360" s="4" t="s">
        <v>718</v>
      </c>
      <c r="C1360" s="9" t="s">
        <v>900</v>
      </c>
    </row>
    <row r="1361" spans="1:3">
      <c r="A1361" s="27" t="s">
        <v>2514</v>
      </c>
      <c r="B1361" s="4" t="s">
        <v>718</v>
      </c>
      <c r="C1361" s="9" t="s">
        <v>900</v>
      </c>
    </row>
    <row r="1362" spans="1:3">
      <c r="A1362" s="27" t="s">
        <v>2515</v>
      </c>
      <c r="B1362" s="4" t="s">
        <v>718</v>
      </c>
      <c r="C1362" s="9" t="s">
        <v>900</v>
      </c>
    </row>
    <row r="1363" spans="1:3">
      <c r="A1363" s="27" t="s">
        <v>2516</v>
      </c>
      <c r="B1363" s="4" t="s">
        <v>718</v>
      </c>
      <c r="C1363" s="9" t="s">
        <v>900</v>
      </c>
    </row>
    <row r="1364" spans="1:3">
      <c r="A1364" s="27" t="s">
        <v>2517</v>
      </c>
      <c r="B1364" s="4" t="s">
        <v>718</v>
      </c>
      <c r="C1364" s="9" t="s">
        <v>900</v>
      </c>
    </row>
    <row r="1365" spans="1:3">
      <c r="A1365" s="27" t="s">
        <v>2518</v>
      </c>
      <c r="B1365" s="4" t="s">
        <v>718</v>
      </c>
      <c r="C1365" s="9" t="s">
        <v>900</v>
      </c>
    </row>
    <row r="1366" spans="1:3">
      <c r="A1366" s="27" t="s">
        <v>2519</v>
      </c>
      <c r="B1366" s="4" t="s">
        <v>718</v>
      </c>
      <c r="C1366" s="9" t="s">
        <v>900</v>
      </c>
    </row>
    <row r="1367" spans="1:3">
      <c r="A1367" s="27" t="s">
        <v>2520</v>
      </c>
      <c r="B1367" s="4" t="s">
        <v>718</v>
      </c>
      <c r="C1367" s="9" t="s">
        <v>900</v>
      </c>
    </row>
    <row r="1368" spans="1:3">
      <c r="A1368" s="27" t="s">
        <v>2521</v>
      </c>
      <c r="B1368" s="4" t="s">
        <v>718</v>
      </c>
      <c r="C1368" s="9" t="s">
        <v>900</v>
      </c>
    </row>
    <row r="1369" spans="1:3">
      <c r="A1369" s="27" t="s">
        <v>2522</v>
      </c>
      <c r="B1369" s="4" t="s">
        <v>718</v>
      </c>
      <c r="C1369" s="9" t="s">
        <v>900</v>
      </c>
    </row>
    <row r="1370" spans="1:3">
      <c r="A1370" s="27" t="s">
        <v>2523</v>
      </c>
      <c r="B1370" s="4" t="s">
        <v>718</v>
      </c>
      <c r="C1370" s="9" t="s">
        <v>900</v>
      </c>
    </row>
    <row r="1371" spans="1:3">
      <c r="A1371" s="27" t="s">
        <v>2524</v>
      </c>
      <c r="B1371" s="4" t="s">
        <v>718</v>
      </c>
      <c r="C1371" s="9" t="s">
        <v>900</v>
      </c>
    </row>
    <row r="1372" spans="1:3">
      <c r="A1372" s="27" t="s">
        <v>2525</v>
      </c>
      <c r="B1372" s="4" t="s">
        <v>718</v>
      </c>
      <c r="C1372" s="9" t="s">
        <v>900</v>
      </c>
    </row>
    <row r="1373" spans="1:3">
      <c r="A1373" s="27" t="s">
        <v>2526</v>
      </c>
      <c r="B1373" s="4" t="s">
        <v>718</v>
      </c>
      <c r="C1373" s="9" t="s">
        <v>900</v>
      </c>
    </row>
    <row r="1374" spans="1:3">
      <c r="A1374" s="27" t="s">
        <v>2527</v>
      </c>
      <c r="B1374" s="4" t="s">
        <v>718</v>
      </c>
      <c r="C1374" s="9" t="s">
        <v>900</v>
      </c>
    </row>
    <row r="1375" spans="1:3">
      <c r="A1375" s="27" t="s">
        <v>2528</v>
      </c>
      <c r="B1375" s="4" t="s">
        <v>718</v>
      </c>
      <c r="C1375" s="9" t="s">
        <v>900</v>
      </c>
    </row>
    <row r="1376" spans="1:3">
      <c r="A1376" s="27" t="s">
        <v>2529</v>
      </c>
      <c r="B1376" s="4" t="s">
        <v>718</v>
      </c>
      <c r="C1376" s="9" t="s">
        <v>900</v>
      </c>
    </row>
    <row r="1377" spans="1:3">
      <c r="A1377" s="27" t="s">
        <v>2530</v>
      </c>
      <c r="B1377" s="4" t="s">
        <v>718</v>
      </c>
      <c r="C1377" s="9" t="s">
        <v>900</v>
      </c>
    </row>
    <row r="1378" spans="1:3">
      <c r="A1378" s="27" t="s">
        <v>2531</v>
      </c>
      <c r="B1378" s="4" t="s">
        <v>718</v>
      </c>
      <c r="C1378" s="9" t="s">
        <v>900</v>
      </c>
    </row>
    <row r="1379" spans="1:3">
      <c r="A1379" s="27" t="s">
        <v>2532</v>
      </c>
      <c r="B1379" s="4" t="s">
        <v>718</v>
      </c>
      <c r="C1379" s="9" t="s">
        <v>900</v>
      </c>
    </row>
    <row r="1380" spans="1:3">
      <c r="A1380" s="27" t="s">
        <v>2533</v>
      </c>
      <c r="B1380" s="4" t="s">
        <v>718</v>
      </c>
      <c r="C1380" s="9" t="s">
        <v>900</v>
      </c>
    </row>
    <row r="1381" spans="1:3">
      <c r="A1381" s="27" t="s">
        <v>2534</v>
      </c>
      <c r="B1381" s="4" t="s">
        <v>718</v>
      </c>
      <c r="C1381" s="9" t="s">
        <v>900</v>
      </c>
    </row>
    <row r="1382" spans="1:3">
      <c r="A1382" s="27" t="s">
        <v>2535</v>
      </c>
      <c r="B1382" s="4" t="s">
        <v>718</v>
      </c>
      <c r="C1382" s="9" t="s">
        <v>900</v>
      </c>
    </row>
    <row r="1383" spans="1:3">
      <c r="A1383" s="27" t="s">
        <v>2536</v>
      </c>
      <c r="B1383" s="4" t="s">
        <v>718</v>
      </c>
      <c r="C1383" s="9" t="s">
        <v>900</v>
      </c>
    </row>
    <row r="1384" spans="1:3">
      <c r="A1384" s="27" t="s">
        <v>2537</v>
      </c>
      <c r="B1384" s="4" t="s">
        <v>718</v>
      </c>
      <c r="C1384" s="9" t="s">
        <v>900</v>
      </c>
    </row>
    <row r="1385" spans="1:3">
      <c r="A1385" s="27" t="s">
        <v>2538</v>
      </c>
      <c r="B1385" s="4" t="s">
        <v>718</v>
      </c>
      <c r="C1385" s="9" t="s">
        <v>900</v>
      </c>
    </row>
    <row r="1386" spans="1:3">
      <c r="A1386" s="27" t="s">
        <v>2539</v>
      </c>
      <c r="B1386" s="4" t="s">
        <v>718</v>
      </c>
      <c r="C1386" s="9" t="s">
        <v>900</v>
      </c>
    </row>
    <row r="1387" spans="1:3">
      <c r="A1387" s="27" t="s">
        <v>2540</v>
      </c>
      <c r="B1387" s="4" t="s">
        <v>718</v>
      </c>
      <c r="C1387" s="9" t="s">
        <v>900</v>
      </c>
    </row>
    <row r="1388" spans="1:3">
      <c r="A1388" s="27" t="s">
        <v>2541</v>
      </c>
      <c r="B1388" s="4" t="s">
        <v>718</v>
      </c>
      <c r="C1388" s="9" t="s">
        <v>900</v>
      </c>
    </row>
    <row r="1389" spans="1:3">
      <c r="A1389" s="27" t="s">
        <v>2542</v>
      </c>
      <c r="B1389" s="4" t="s">
        <v>718</v>
      </c>
      <c r="C1389" s="9" t="s">
        <v>900</v>
      </c>
    </row>
    <row r="1390" spans="1:3">
      <c r="A1390" s="27" t="s">
        <v>2543</v>
      </c>
      <c r="B1390" s="4" t="s">
        <v>718</v>
      </c>
      <c r="C1390" s="9" t="s">
        <v>900</v>
      </c>
    </row>
    <row r="1391" spans="1:3">
      <c r="A1391" s="27" t="s">
        <v>2544</v>
      </c>
      <c r="B1391" s="4" t="s">
        <v>718</v>
      </c>
      <c r="C1391" s="9" t="s">
        <v>900</v>
      </c>
    </row>
    <row r="1392" spans="1:3">
      <c r="A1392" s="27" t="s">
        <v>2545</v>
      </c>
      <c r="B1392" s="4" t="s">
        <v>718</v>
      </c>
      <c r="C1392" s="9" t="s">
        <v>900</v>
      </c>
    </row>
    <row r="1393" spans="1:3">
      <c r="A1393" s="27" t="s">
        <v>2546</v>
      </c>
      <c r="B1393" s="4" t="s">
        <v>718</v>
      </c>
      <c r="C1393" s="9" t="s">
        <v>900</v>
      </c>
    </row>
    <row r="1394" spans="1:3">
      <c r="A1394" s="27" t="s">
        <v>2547</v>
      </c>
      <c r="B1394" s="4" t="s">
        <v>718</v>
      </c>
      <c r="C1394" s="9" t="s">
        <v>900</v>
      </c>
    </row>
    <row r="1395" spans="1:3">
      <c r="A1395" s="27" t="s">
        <v>2548</v>
      </c>
      <c r="B1395" s="4" t="s">
        <v>718</v>
      </c>
      <c r="C1395" s="9" t="s">
        <v>900</v>
      </c>
    </row>
    <row r="1396" spans="1:3">
      <c r="A1396" s="27" t="s">
        <v>2549</v>
      </c>
      <c r="B1396" s="4" t="s">
        <v>718</v>
      </c>
      <c r="C1396" s="9" t="s">
        <v>900</v>
      </c>
    </row>
    <row r="1397" spans="1:3">
      <c r="A1397" s="27" t="s">
        <v>2550</v>
      </c>
      <c r="B1397" s="4" t="s">
        <v>718</v>
      </c>
      <c r="C1397" s="9" t="s">
        <v>900</v>
      </c>
    </row>
    <row r="1398" spans="1:3">
      <c r="A1398" s="27" t="s">
        <v>2551</v>
      </c>
      <c r="B1398" s="4" t="s">
        <v>718</v>
      </c>
      <c r="C1398" s="9" t="s">
        <v>900</v>
      </c>
    </row>
    <row r="1399" spans="1:3">
      <c r="A1399" s="27" t="s">
        <v>2552</v>
      </c>
      <c r="B1399" s="4" t="s">
        <v>718</v>
      </c>
      <c r="C1399" s="9" t="s">
        <v>900</v>
      </c>
    </row>
    <row r="1400" spans="1:3">
      <c r="A1400" s="27" t="s">
        <v>2553</v>
      </c>
      <c r="B1400" s="4" t="s">
        <v>718</v>
      </c>
      <c r="C1400" s="9" t="s">
        <v>900</v>
      </c>
    </row>
    <row r="1401" spans="1:3">
      <c r="A1401" s="27" t="s">
        <v>2554</v>
      </c>
      <c r="B1401" s="4" t="s">
        <v>718</v>
      </c>
      <c r="C1401" s="9" t="s">
        <v>900</v>
      </c>
    </row>
    <row r="1402" spans="1:3">
      <c r="A1402" s="27" t="s">
        <v>2555</v>
      </c>
      <c r="B1402" s="4" t="s">
        <v>718</v>
      </c>
      <c r="C1402" s="9" t="s">
        <v>900</v>
      </c>
    </row>
    <row r="1403" spans="1:3">
      <c r="A1403" s="27" t="s">
        <v>2556</v>
      </c>
      <c r="B1403" s="4" t="s">
        <v>718</v>
      </c>
      <c r="C1403" s="9" t="s">
        <v>900</v>
      </c>
    </row>
    <row r="1404" spans="1:3">
      <c r="A1404" s="27" t="s">
        <v>2557</v>
      </c>
      <c r="B1404" s="4" t="s">
        <v>718</v>
      </c>
      <c r="C1404" s="9" t="s">
        <v>900</v>
      </c>
    </row>
    <row r="1405" spans="1:3">
      <c r="A1405" s="27" t="s">
        <v>2558</v>
      </c>
      <c r="B1405" s="4" t="s">
        <v>718</v>
      </c>
      <c r="C1405" s="9" t="s">
        <v>900</v>
      </c>
    </row>
    <row r="1406" spans="1:3">
      <c r="A1406" s="27" t="s">
        <v>2559</v>
      </c>
      <c r="B1406" s="4" t="s">
        <v>718</v>
      </c>
      <c r="C1406" s="9" t="s">
        <v>900</v>
      </c>
    </row>
    <row r="1407" spans="1:3">
      <c r="A1407" s="27" t="s">
        <v>2560</v>
      </c>
      <c r="B1407" s="4" t="s">
        <v>718</v>
      </c>
      <c r="C1407" s="9" t="s">
        <v>900</v>
      </c>
    </row>
    <row r="1408" spans="1:3">
      <c r="A1408" s="27" t="s">
        <v>2764</v>
      </c>
      <c r="B1408" s="4" t="s">
        <v>718</v>
      </c>
      <c r="C1408" s="9" t="s">
        <v>900</v>
      </c>
    </row>
    <row r="1409" spans="1:3">
      <c r="A1409" s="27" t="s">
        <v>2778</v>
      </c>
      <c r="B1409" s="4" t="s">
        <v>718</v>
      </c>
      <c r="C1409" s="9" t="s">
        <v>900</v>
      </c>
    </row>
    <row r="1410" spans="1:3">
      <c r="A1410" s="27" t="s">
        <v>2859</v>
      </c>
      <c r="B1410" s="4" t="s">
        <v>718</v>
      </c>
      <c r="C1410" s="9" t="s">
        <v>900</v>
      </c>
    </row>
    <row r="1411" spans="1:3">
      <c r="A1411" s="27" t="s">
        <v>2902</v>
      </c>
      <c r="B1411" s="4" t="s">
        <v>718</v>
      </c>
      <c r="C1411" s="9" t="s">
        <v>900</v>
      </c>
    </row>
    <row r="1412" spans="1:3">
      <c r="A1412" s="27" t="s">
        <v>2965</v>
      </c>
      <c r="B1412" s="4" t="s">
        <v>718</v>
      </c>
      <c r="C1412" s="9" t="s">
        <v>900</v>
      </c>
    </row>
    <row r="1413" spans="1:3">
      <c r="A1413" s="27" t="s">
        <v>2810</v>
      </c>
      <c r="B1413" s="4" t="s">
        <v>740</v>
      </c>
      <c r="C1413" s="9" t="s">
        <v>900</v>
      </c>
    </row>
    <row r="1414" spans="1:3">
      <c r="A1414" s="27" t="s">
        <v>2059</v>
      </c>
      <c r="B1414" s="4" t="s">
        <v>535</v>
      </c>
      <c r="C1414" s="9" t="s">
        <v>900</v>
      </c>
    </row>
    <row r="1415" spans="1:3">
      <c r="A1415" s="27" t="s">
        <v>3101</v>
      </c>
      <c r="B1415" s="4" t="s">
        <v>897</v>
      </c>
      <c r="C1415" s="9" t="s">
        <v>900</v>
      </c>
    </row>
    <row r="1416" spans="1:3">
      <c r="A1416" s="27" t="s">
        <v>3102</v>
      </c>
      <c r="B1416" s="4" t="s">
        <v>897</v>
      </c>
      <c r="C1416" s="9" t="s">
        <v>900</v>
      </c>
    </row>
    <row r="1417" spans="1:3">
      <c r="A1417" s="27" t="s">
        <v>2026</v>
      </c>
      <c r="B1417" s="4" t="s">
        <v>504</v>
      </c>
      <c r="C1417" s="9" t="s">
        <v>900</v>
      </c>
    </row>
    <row r="1418" spans="1:3">
      <c r="A1418" s="27" t="s">
        <v>2768</v>
      </c>
      <c r="B1418" s="4" t="s">
        <v>726</v>
      </c>
      <c r="C1418" s="9" t="s">
        <v>900</v>
      </c>
    </row>
    <row r="1419" spans="1:3">
      <c r="A1419" s="27" t="s">
        <v>2779</v>
      </c>
      <c r="B1419" s="4" t="s">
        <v>730</v>
      </c>
      <c r="C1419" s="9" t="s">
        <v>900</v>
      </c>
    </row>
    <row r="1420" spans="1:3">
      <c r="A1420" s="27" t="s">
        <v>1547</v>
      </c>
      <c r="B1420" s="4" t="s">
        <v>18</v>
      </c>
      <c r="C1420" s="9" t="s">
        <v>900</v>
      </c>
    </row>
    <row r="1421" spans="1:3">
      <c r="A1421" s="27" t="s">
        <v>3092</v>
      </c>
      <c r="B1421" s="4" t="s">
        <v>894</v>
      </c>
      <c r="C1421" s="9" t="s">
        <v>900</v>
      </c>
    </row>
    <row r="1422" spans="1:3">
      <c r="A1422" s="27" t="s">
        <v>3082</v>
      </c>
      <c r="B1422" s="4" t="s">
        <v>890</v>
      </c>
      <c r="C1422" s="9" t="s">
        <v>900</v>
      </c>
    </row>
    <row r="1423" spans="1:3">
      <c r="A1423" s="27" t="s">
        <v>3096</v>
      </c>
      <c r="B1423" s="4" t="s">
        <v>896</v>
      </c>
      <c r="C1423" s="9" t="s">
        <v>900</v>
      </c>
    </row>
    <row r="1424" spans="1:3">
      <c r="A1424" s="27" t="s">
        <v>3091</v>
      </c>
      <c r="B1424" s="4" t="s">
        <v>893</v>
      </c>
      <c r="C1424" s="9" t="s">
        <v>900</v>
      </c>
    </row>
    <row r="1425" spans="1:3">
      <c r="A1425" s="27" t="s">
        <v>1553</v>
      </c>
      <c r="B1425" s="4" t="s">
        <v>85</v>
      </c>
      <c r="C1425" s="9" t="s">
        <v>900</v>
      </c>
    </row>
    <row r="1426" spans="1:3">
      <c r="A1426" s="27" t="s">
        <v>1636</v>
      </c>
      <c r="B1426" s="4" t="s">
        <v>32</v>
      </c>
      <c r="C1426" s="9" t="s">
        <v>900</v>
      </c>
    </row>
    <row r="1427" spans="1:3">
      <c r="A1427" s="27" t="s">
        <v>1642</v>
      </c>
      <c r="B1427" s="4" t="s">
        <v>32</v>
      </c>
      <c r="C1427" s="9" t="s">
        <v>900</v>
      </c>
    </row>
    <row r="1428" spans="1:3">
      <c r="A1428" s="27" t="s">
        <v>1644</v>
      </c>
      <c r="B1428" s="4" t="s">
        <v>32</v>
      </c>
      <c r="C1428" s="9" t="s">
        <v>900</v>
      </c>
    </row>
    <row r="1429" spans="1:3">
      <c r="A1429" s="27" t="s">
        <v>1645</v>
      </c>
      <c r="B1429" s="4" t="s">
        <v>32</v>
      </c>
      <c r="C1429" s="9" t="s">
        <v>900</v>
      </c>
    </row>
    <row r="1430" spans="1:3">
      <c r="A1430" s="27" t="s">
        <v>1648</v>
      </c>
      <c r="B1430" s="4" t="s">
        <v>32</v>
      </c>
      <c r="C1430" s="9" t="s">
        <v>900</v>
      </c>
    </row>
    <row r="1431" spans="1:3">
      <c r="A1431" s="27" t="s">
        <v>1650</v>
      </c>
      <c r="B1431" s="4" t="s">
        <v>32</v>
      </c>
      <c r="C1431" s="9" t="s">
        <v>900</v>
      </c>
    </row>
    <row r="1432" spans="1:3">
      <c r="A1432" s="27" t="s">
        <v>1651</v>
      </c>
      <c r="B1432" s="4" t="s">
        <v>32</v>
      </c>
      <c r="C1432" s="9" t="s">
        <v>900</v>
      </c>
    </row>
    <row r="1433" spans="1:3">
      <c r="A1433" s="27" t="s">
        <v>1656</v>
      </c>
      <c r="B1433" s="4" t="s">
        <v>32</v>
      </c>
      <c r="C1433" s="9" t="s">
        <v>900</v>
      </c>
    </row>
    <row r="1434" spans="1:3">
      <c r="A1434" s="27" t="s">
        <v>1657</v>
      </c>
      <c r="B1434" s="4" t="s">
        <v>32</v>
      </c>
      <c r="C1434" s="9" t="s">
        <v>900</v>
      </c>
    </row>
    <row r="1435" spans="1:3">
      <c r="A1435" s="27" t="s">
        <v>1663</v>
      </c>
      <c r="B1435" s="4" t="s">
        <v>32</v>
      </c>
      <c r="C1435" s="9" t="s">
        <v>900</v>
      </c>
    </row>
    <row r="1436" spans="1:3">
      <c r="A1436" s="27" t="s">
        <v>1668</v>
      </c>
      <c r="B1436" s="4" t="s">
        <v>32</v>
      </c>
      <c r="C1436" s="9" t="s">
        <v>900</v>
      </c>
    </row>
    <row r="1437" spans="1:3">
      <c r="A1437" s="27" t="s">
        <v>1669</v>
      </c>
      <c r="B1437" s="4" t="s">
        <v>32</v>
      </c>
      <c r="C1437" s="9" t="s">
        <v>900</v>
      </c>
    </row>
    <row r="1438" spans="1:3">
      <c r="A1438" s="27" t="s">
        <v>1672</v>
      </c>
      <c r="B1438" s="4" t="s">
        <v>32</v>
      </c>
      <c r="C1438" s="9" t="s">
        <v>900</v>
      </c>
    </row>
    <row r="1439" spans="1:3">
      <c r="A1439" s="27" t="s">
        <v>1675</v>
      </c>
      <c r="B1439" s="4" t="s">
        <v>32</v>
      </c>
      <c r="C1439" s="9" t="s">
        <v>900</v>
      </c>
    </row>
    <row r="1440" spans="1:3">
      <c r="A1440" s="27" t="s">
        <v>1680</v>
      </c>
      <c r="B1440" s="4" t="s">
        <v>32</v>
      </c>
      <c r="C1440" s="9" t="s">
        <v>900</v>
      </c>
    </row>
    <row r="1441" spans="1:3">
      <c r="A1441" s="27" t="s">
        <v>1681</v>
      </c>
      <c r="B1441" s="4" t="s">
        <v>32</v>
      </c>
      <c r="C1441" s="9" t="s">
        <v>900</v>
      </c>
    </row>
    <row r="1442" spans="1:3">
      <c r="A1442" s="27" t="s">
        <v>1684</v>
      </c>
      <c r="B1442" s="4" t="s">
        <v>32</v>
      </c>
      <c r="C1442" s="9" t="s">
        <v>900</v>
      </c>
    </row>
    <row r="1443" spans="1:3">
      <c r="A1443" s="27" t="s">
        <v>1687</v>
      </c>
      <c r="B1443" s="4" t="s">
        <v>32</v>
      </c>
      <c r="C1443" s="9" t="s">
        <v>900</v>
      </c>
    </row>
    <row r="1444" spans="1:3">
      <c r="A1444" s="27" t="s">
        <v>1689</v>
      </c>
      <c r="B1444" s="4" t="s">
        <v>32</v>
      </c>
      <c r="C1444" s="9" t="s">
        <v>900</v>
      </c>
    </row>
    <row r="1445" spans="1:3">
      <c r="A1445" s="27" t="s">
        <v>1690</v>
      </c>
      <c r="B1445" s="4" t="s">
        <v>32</v>
      </c>
      <c r="C1445" s="9" t="s">
        <v>900</v>
      </c>
    </row>
    <row r="1446" spans="1:3">
      <c r="A1446" s="27" t="s">
        <v>1693</v>
      </c>
      <c r="B1446" s="4" t="s">
        <v>32</v>
      </c>
      <c r="C1446" s="9" t="s">
        <v>900</v>
      </c>
    </row>
    <row r="1447" spans="1:3">
      <c r="A1447" s="27" t="s">
        <v>1699</v>
      </c>
      <c r="B1447" s="4" t="s">
        <v>32</v>
      </c>
      <c r="C1447" s="9" t="s">
        <v>900</v>
      </c>
    </row>
    <row r="1448" spans="1:3">
      <c r="A1448" s="27" t="s">
        <v>1702</v>
      </c>
      <c r="B1448" s="4" t="s">
        <v>32</v>
      </c>
      <c r="C1448" s="9" t="s">
        <v>900</v>
      </c>
    </row>
    <row r="1449" spans="1:3">
      <c r="A1449" s="27" t="s">
        <v>1705</v>
      </c>
      <c r="B1449" s="4" t="s">
        <v>32</v>
      </c>
      <c r="C1449" s="9" t="s">
        <v>900</v>
      </c>
    </row>
    <row r="1450" spans="1:3">
      <c r="A1450" s="27" t="s">
        <v>1708</v>
      </c>
      <c r="B1450" s="4" t="s">
        <v>32</v>
      </c>
      <c r="C1450" s="9" t="s">
        <v>900</v>
      </c>
    </row>
    <row r="1451" spans="1:3">
      <c r="A1451" s="27" t="s">
        <v>1710</v>
      </c>
      <c r="B1451" s="4" t="s">
        <v>32</v>
      </c>
      <c r="C1451" s="9" t="s">
        <v>900</v>
      </c>
    </row>
    <row r="1452" spans="1:3">
      <c r="A1452" s="27" t="s">
        <v>1711</v>
      </c>
      <c r="B1452" s="4" t="s">
        <v>32</v>
      </c>
      <c r="C1452" s="9" t="s">
        <v>900</v>
      </c>
    </row>
    <row r="1453" spans="1:3">
      <c r="A1453" s="27" t="s">
        <v>1716</v>
      </c>
      <c r="B1453" s="4" t="s">
        <v>32</v>
      </c>
      <c r="C1453" s="9" t="s">
        <v>900</v>
      </c>
    </row>
    <row r="1454" spans="1:3">
      <c r="A1454" s="27" t="s">
        <v>1717</v>
      </c>
      <c r="B1454" s="4" t="s">
        <v>32</v>
      </c>
      <c r="C1454" s="9" t="s">
        <v>900</v>
      </c>
    </row>
    <row r="1455" spans="1:3">
      <c r="A1455" s="27" t="s">
        <v>1719</v>
      </c>
      <c r="B1455" s="4" t="s">
        <v>32</v>
      </c>
      <c r="C1455" s="9" t="s">
        <v>900</v>
      </c>
    </row>
    <row r="1456" spans="1:3">
      <c r="A1456" s="27" t="s">
        <v>1720</v>
      </c>
      <c r="B1456" s="4" t="s">
        <v>32</v>
      </c>
      <c r="C1456" s="9" t="s">
        <v>900</v>
      </c>
    </row>
    <row r="1457" spans="1:3">
      <c r="A1457" s="27" t="s">
        <v>1723</v>
      </c>
      <c r="B1457" s="4" t="s">
        <v>32</v>
      </c>
      <c r="C1457" s="9" t="s">
        <v>900</v>
      </c>
    </row>
    <row r="1458" spans="1:3">
      <c r="A1458" s="27" t="s">
        <v>1729</v>
      </c>
      <c r="B1458" s="4" t="s">
        <v>32</v>
      </c>
      <c r="C1458" s="9" t="s">
        <v>900</v>
      </c>
    </row>
    <row r="1459" spans="1:3">
      <c r="A1459" s="27" t="s">
        <v>1732</v>
      </c>
      <c r="B1459" s="4" t="s">
        <v>32</v>
      </c>
      <c r="C1459" s="9" t="s">
        <v>900</v>
      </c>
    </row>
    <row r="1460" spans="1:3">
      <c r="A1460" s="27" t="s">
        <v>1735</v>
      </c>
      <c r="B1460" s="4" t="s">
        <v>32</v>
      </c>
      <c r="C1460" s="9" t="s">
        <v>900</v>
      </c>
    </row>
    <row r="1461" spans="1:3">
      <c r="A1461" s="27" t="s">
        <v>1740</v>
      </c>
      <c r="B1461" s="4" t="s">
        <v>32</v>
      </c>
      <c r="C1461" s="9" t="s">
        <v>900</v>
      </c>
    </row>
    <row r="1462" spans="1:3">
      <c r="A1462" s="27" t="s">
        <v>1741</v>
      </c>
      <c r="B1462" s="4" t="s">
        <v>32</v>
      </c>
      <c r="C1462" s="9" t="s">
        <v>900</v>
      </c>
    </row>
    <row r="1463" spans="1:3">
      <c r="A1463" s="27" t="s">
        <v>1744</v>
      </c>
      <c r="B1463" s="4" t="s">
        <v>32</v>
      </c>
      <c r="C1463" s="9" t="s">
        <v>900</v>
      </c>
    </row>
    <row r="1464" spans="1:3">
      <c r="A1464" s="27" t="s">
        <v>1749</v>
      </c>
      <c r="B1464" s="4" t="s">
        <v>32</v>
      </c>
      <c r="C1464" s="9" t="s">
        <v>900</v>
      </c>
    </row>
    <row r="1465" spans="1:3">
      <c r="A1465" s="27" t="s">
        <v>1750</v>
      </c>
      <c r="B1465" s="4" t="s">
        <v>32</v>
      </c>
      <c r="C1465" s="9" t="s">
        <v>900</v>
      </c>
    </row>
    <row r="1466" spans="1:3">
      <c r="A1466" s="27" t="s">
        <v>1752</v>
      </c>
      <c r="B1466" s="4" t="s">
        <v>32</v>
      </c>
      <c r="C1466" s="9" t="s">
        <v>900</v>
      </c>
    </row>
    <row r="1467" spans="1:3">
      <c r="A1467" s="27" t="s">
        <v>1753</v>
      </c>
      <c r="B1467" s="4" t="s">
        <v>32</v>
      </c>
      <c r="C1467" s="9" t="s">
        <v>900</v>
      </c>
    </row>
    <row r="1468" spans="1:3">
      <c r="A1468" s="27" t="s">
        <v>1755</v>
      </c>
      <c r="B1468" s="4" t="s">
        <v>32</v>
      </c>
      <c r="C1468" s="9" t="s">
        <v>900</v>
      </c>
    </row>
    <row r="1469" spans="1:3">
      <c r="A1469" s="27" t="s">
        <v>1756</v>
      </c>
      <c r="B1469" s="4" t="s">
        <v>32</v>
      </c>
      <c r="C1469" s="9" t="s">
        <v>900</v>
      </c>
    </row>
    <row r="1470" spans="1:3">
      <c r="A1470" s="27" t="s">
        <v>1761</v>
      </c>
      <c r="B1470" s="4" t="s">
        <v>32</v>
      </c>
      <c r="C1470" s="9" t="s">
        <v>900</v>
      </c>
    </row>
    <row r="1471" spans="1:3">
      <c r="A1471" s="27" t="s">
        <v>1762</v>
      </c>
      <c r="B1471" s="4" t="s">
        <v>32</v>
      </c>
      <c r="C1471" s="9" t="s">
        <v>900</v>
      </c>
    </row>
    <row r="1472" spans="1:3">
      <c r="A1472" s="27" t="s">
        <v>1768</v>
      </c>
      <c r="B1472" s="4" t="s">
        <v>32</v>
      </c>
      <c r="C1472" s="9" t="s">
        <v>900</v>
      </c>
    </row>
    <row r="1473" spans="1:3">
      <c r="A1473" s="27" t="s">
        <v>1777</v>
      </c>
      <c r="B1473" s="4" t="s">
        <v>32</v>
      </c>
      <c r="C1473" s="9" t="s">
        <v>900</v>
      </c>
    </row>
    <row r="1474" spans="1:3">
      <c r="A1474" s="27" t="s">
        <v>1783</v>
      </c>
      <c r="B1474" s="4" t="s">
        <v>32</v>
      </c>
      <c r="C1474" s="9" t="s">
        <v>900</v>
      </c>
    </row>
    <row r="1475" spans="1:3">
      <c r="A1475" s="27" t="s">
        <v>1792</v>
      </c>
      <c r="B1475" s="4" t="s">
        <v>32</v>
      </c>
      <c r="C1475" s="9" t="s">
        <v>900</v>
      </c>
    </row>
    <row r="1476" spans="1:3">
      <c r="A1476" s="27" t="s">
        <v>1795</v>
      </c>
      <c r="B1476" s="4" t="s">
        <v>32</v>
      </c>
      <c r="C1476" s="9" t="s">
        <v>900</v>
      </c>
    </row>
    <row r="1477" spans="1:3">
      <c r="A1477" s="27" t="s">
        <v>1813</v>
      </c>
      <c r="B1477" s="4" t="s">
        <v>32</v>
      </c>
      <c r="C1477" s="9" t="s">
        <v>900</v>
      </c>
    </row>
    <row r="1478" spans="1:3">
      <c r="A1478" s="27" t="s">
        <v>1816</v>
      </c>
      <c r="B1478" s="4" t="s">
        <v>32</v>
      </c>
      <c r="C1478" s="9" t="s">
        <v>900</v>
      </c>
    </row>
    <row r="1479" spans="1:3">
      <c r="A1479" s="27" t="s">
        <v>1825</v>
      </c>
      <c r="B1479" s="4" t="s">
        <v>32</v>
      </c>
      <c r="C1479" s="9" t="s">
        <v>900</v>
      </c>
    </row>
    <row r="1480" spans="1:3">
      <c r="A1480" s="27" t="s">
        <v>1881</v>
      </c>
      <c r="B1480" s="4" t="s">
        <v>32</v>
      </c>
      <c r="C1480" s="9" t="s">
        <v>900</v>
      </c>
    </row>
    <row r="1481" spans="1:3">
      <c r="A1481" s="27" t="s">
        <v>1882</v>
      </c>
      <c r="B1481" s="4" t="s">
        <v>32</v>
      </c>
      <c r="C1481" s="9" t="s">
        <v>900</v>
      </c>
    </row>
    <row r="1482" spans="1:3">
      <c r="A1482" s="27" t="s">
        <v>2294</v>
      </c>
      <c r="B1482" s="4" t="s">
        <v>32</v>
      </c>
      <c r="C1482" s="9" t="s">
        <v>900</v>
      </c>
    </row>
    <row r="1483" spans="1:3">
      <c r="A1483" s="27" t="s">
        <v>2295</v>
      </c>
      <c r="B1483" s="4" t="s">
        <v>32</v>
      </c>
      <c r="C1483" s="9" t="s">
        <v>900</v>
      </c>
    </row>
    <row r="1484" spans="1:3">
      <c r="A1484" s="27" t="s">
        <v>2296</v>
      </c>
      <c r="B1484" s="4" t="s">
        <v>32</v>
      </c>
      <c r="C1484" s="9" t="s">
        <v>900</v>
      </c>
    </row>
    <row r="1485" spans="1:3">
      <c r="A1485" s="27" t="s">
        <v>2297</v>
      </c>
      <c r="B1485" s="4" t="s">
        <v>32</v>
      </c>
      <c r="C1485" s="9" t="s">
        <v>900</v>
      </c>
    </row>
    <row r="1486" spans="1:3">
      <c r="A1486" s="27" t="s">
        <v>2298</v>
      </c>
      <c r="B1486" s="4" t="s">
        <v>32</v>
      </c>
      <c r="C1486" s="9" t="s">
        <v>900</v>
      </c>
    </row>
    <row r="1487" spans="1:3">
      <c r="A1487" s="27" t="s">
        <v>2299</v>
      </c>
      <c r="B1487" s="4" t="s">
        <v>32</v>
      </c>
      <c r="C1487" s="9" t="s">
        <v>900</v>
      </c>
    </row>
    <row r="1488" spans="1:3">
      <c r="A1488" s="27" t="s">
        <v>2300</v>
      </c>
      <c r="B1488" s="4" t="s">
        <v>32</v>
      </c>
      <c r="C1488" s="9" t="s">
        <v>900</v>
      </c>
    </row>
    <row r="1489" spans="1:3">
      <c r="A1489" s="27" t="s">
        <v>2301</v>
      </c>
      <c r="B1489" s="4" t="s">
        <v>32</v>
      </c>
      <c r="C1489" s="9" t="s">
        <v>900</v>
      </c>
    </row>
    <row r="1490" spans="1:3">
      <c r="A1490" s="27" t="s">
        <v>2302</v>
      </c>
      <c r="B1490" s="4" t="s">
        <v>32</v>
      </c>
      <c r="C1490" s="9" t="s">
        <v>900</v>
      </c>
    </row>
    <row r="1491" spans="1:3">
      <c r="A1491" s="27" t="s">
        <v>2303</v>
      </c>
      <c r="B1491" s="4" t="s">
        <v>32</v>
      </c>
      <c r="C1491" s="9" t="s">
        <v>900</v>
      </c>
    </row>
    <row r="1492" spans="1:3">
      <c r="A1492" s="27" t="s">
        <v>2304</v>
      </c>
      <c r="B1492" s="4" t="s">
        <v>32</v>
      </c>
      <c r="C1492" s="9" t="s">
        <v>900</v>
      </c>
    </row>
    <row r="1493" spans="1:3">
      <c r="A1493" s="27" t="s">
        <v>2305</v>
      </c>
      <c r="B1493" s="4" t="s">
        <v>32</v>
      </c>
      <c r="C1493" s="9" t="s">
        <v>900</v>
      </c>
    </row>
    <row r="1494" spans="1:3">
      <c r="A1494" s="27" t="s">
        <v>2306</v>
      </c>
      <c r="B1494" s="4" t="s">
        <v>32</v>
      </c>
      <c r="C1494" s="9" t="s">
        <v>900</v>
      </c>
    </row>
    <row r="1495" spans="1:3">
      <c r="A1495" s="27" t="s">
        <v>2307</v>
      </c>
      <c r="B1495" s="4" t="s">
        <v>32</v>
      </c>
      <c r="C1495" s="9" t="s">
        <v>900</v>
      </c>
    </row>
    <row r="1496" spans="1:3">
      <c r="A1496" s="27" t="s">
        <v>2308</v>
      </c>
      <c r="B1496" s="4" t="s">
        <v>32</v>
      </c>
      <c r="C1496" s="9" t="s">
        <v>900</v>
      </c>
    </row>
    <row r="1497" spans="1:3">
      <c r="A1497" s="27" t="s">
        <v>2309</v>
      </c>
      <c r="B1497" s="4" t="s">
        <v>32</v>
      </c>
      <c r="C1497" s="9" t="s">
        <v>900</v>
      </c>
    </row>
    <row r="1498" spans="1:3">
      <c r="A1498" s="27" t="s">
        <v>2310</v>
      </c>
      <c r="B1498" s="4" t="s">
        <v>32</v>
      </c>
      <c r="C1498" s="9" t="s">
        <v>900</v>
      </c>
    </row>
    <row r="1499" spans="1:3">
      <c r="A1499" s="27" t="s">
        <v>2311</v>
      </c>
      <c r="B1499" s="4" t="s">
        <v>32</v>
      </c>
      <c r="C1499" s="9" t="s">
        <v>900</v>
      </c>
    </row>
    <row r="1500" spans="1:3">
      <c r="A1500" s="27" t="s">
        <v>2312</v>
      </c>
      <c r="B1500" s="4" t="s">
        <v>32</v>
      </c>
      <c r="C1500" s="9" t="s">
        <v>900</v>
      </c>
    </row>
    <row r="1501" spans="1:3">
      <c r="A1501" s="27" t="s">
        <v>2313</v>
      </c>
      <c r="B1501" s="4" t="s">
        <v>32</v>
      </c>
      <c r="C1501" s="9" t="s">
        <v>900</v>
      </c>
    </row>
    <row r="1502" spans="1:3">
      <c r="A1502" s="27" t="s">
        <v>2314</v>
      </c>
      <c r="B1502" s="4" t="s">
        <v>32</v>
      </c>
      <c r="C1502" s="9" t="s">
        <v>900</v>
      </c>
    </row>
    <row r="1503" spans="1:3">
      <c r="A1503" s="27" t="s">
        <v>2315</v>
      </c>
      <c r="B1503" s="4" t="s">
        <v>32</v>
      </c>
      <c r="C1503" s="9" t="s">
        <v>900</v>
      </c>
    </row>
    <row r="1504" spans="1:3">
      <c r="A1504" s="27" t="s">
        <v>2316</v>
      </c>
      <c r="B1504" s="4" t="s">
        <v>32</v>
      </c>
      <c r="C1504" s="9" t="s">
        <v>900</v>
      </c>
    </row>
    <row r="1505" spans="1:3">
      <c r="A1505" s="27" t="s">
        <v>2317</v>
      </c>
      <c r="B1505" s="4" t="s">
        <v>32</v>
      </c>
      <c r="C1505" s="9" t="s">
        <v>900</v>
      </c>
    </row>
    <row r="1506" spans="1:3">
      <c r="A1506" s="27" t="s">
        <v>2318</v>
      </c>
      <c r="B1506" s="4" t="s">
        <v>32</v>
      </c>
      <c r="C1506" s="9" t="s">
        <v>900</v>
      </c>
    </row>
    <row r="1507" spans="1:3">
      <c r="A1507" s="27" t="s">
        <v>2319</v>
      </c>
      <c r="B1507" s="4" t="s">
        <v>32</v>
      </c>
      <c r="C1507" s="9" t="s">
        <v>900</v>
      </c>
    </row>
    <row r="1508" spans="1:3">
      <c r="A1508" s="27" t="s">
        <v>2320</v>
      </c>
      <c r="B1508" s="4" t="s">
        <v>32</v>
      </c>
      <c r="C1508" s="9" t="s">
        <v>900</v>
      </c>
    </row>
    <row r="1509" spans="1:3">
      <c r="A1509" s="27" t="s">
        <v>2321</v>
      </c>
      <c r="B1509" s="4" t="s">
        <v>32</v>
      </c>
      <c r="C1509" s="9" t="s">
        <v>900</v>
      </c>
    </row>
    <row r="1510" spans="1:3">
      <c r="A1510" s="27" t="s">
        <v>2322</v>
      </c>
      <c r="B1510" s="4" t="s">
        <v>32</v>
      </c>
      <c r="C1510" s="9" t="s">
        <v>900</v>
      </c>
    </row>
    <row r="1511" spans="1:3">
      <c r="A1511" s="27" t="s">
        <v>2323</v>
      </c>
      <c r="B1511" s="4" t="s">
        <v>32</v>
      </c>
      <c r="C1511" s="9" t="s">
        <v>900</v>
      </c>
    </row>
    <row r="1512" spans="1:3">
      <c r="A1512" s="27" t="s">
        <v>2324</v>
      </c>
      <c r="B1512" s="4" t="s">
        <v>32</v>
      </c>
      <c r="C1512" s="9" t="s">
        <v>900</v>
      </c>
    </row>
    <row r="1513" spans="1:3">
      <c r="A1513" s="27" t="s">
        <v>2325</v>
      </c>
      <c r="B1513" s="4" t="s">
        <v>32</v>
      </c>
      <c r="C1513" s="9" t="s">
        <v>900</v>
      </c>
    </row>
    <row r="1514" spans="1:3">
      <c r="A1514" s="27" t="s">
        <v>2326</v>
      </c>
      <c r="B1514" s="4" t="s">
        <v>32</v>
      </c>
      <c r="C1514" s="9" t="s">
        <v>900</v>
      </c>
    </row>
    <row r="1515" spans="1:3">
      <c r="A1515" s="27" t="s">
        <v>2327</v>
      </c>
      <c r="B1515" s="4" t="s">
        <v>32</v>
      </c>
      <c r="C1515" s="9" t="s">
        <v>900</v>
      </c>
    </row>
    <row r="1516" spans="1:3">
      <c r="A1516" s="27" t="s">
        <v>2328</v>
      </c>
      <c r="B1516" s="4" t="s">
        <v>32</v>
      </c>
      <c r="C1516" s="9" t="s">
        <v>900</v>
      </c>
    </row>
    <row r="1517" spans="1:3">
      <c r="A1517" s="27" t="s">
        <v>2329</v>
      </c>
      <c r="B1517" s="4" t="s">
        <v>32</v>
      </c>
      <c r="C1517" s="9" t="s">
        <v>900</v>
      </c>
    </row>
    <row r="1518" spans="1:3">
      <c r="A1518" s="27" t="s">
        <v>2330</v>
      </c>
      <c r="B1518" s="4" t="s">
        <v>32</v>
      </c>
      <c r="C1518" s="9" t="s">
        <v>900</v>
      </c>
    </row>
    <row r="1519" spans="1:3">
      <c r="A1519" s="27" t="s">
        <v>2331</v>
      </c>
      <c r="B1519" s="4" t="s">
        <v>32</v>
      </c>
      <c r="C1519" s="9" t="s">
        <v>900</v>
      </c>
    </row>
    <row r="1520" spans="1:3">
      <c r="A1520" s="27" t="s">
        <v>2332</v>
      </c>
      <c r="B1520" s="4" t="s">
        <v>32</v>
      </c>
      <c r="C1520" s="9" t="s">
        <v>900</v>
      </c>
    </row>
    <row r="1521" spans="1:3">
      <c r="A1521" s="27" t="s">
        <v>2333</v>
      </c>
      <c r="B1521" s="4" t="s">
        <v>32</v>
      </c>
      <c r="C1521" s="9" t="s">
        <v>900</v>
      </c>
    </row>
    <row r="1522" spans="1:3">
      <c r="A1522" s="27" t="s">
        <v>2334</v>
      </c>
      <c r="B1522" s="4" t="s">
        <v>32</v>
      </c>
      <c r="C1522" s="9" t="s">
        <v>900</v>
      </c>
    </row>
    <row r="1523" spans="1:3">
      <c r="A1523" s="27" t="s">
        <v>2335</v>
      </c>
      <c r="B1523" s="4" t="s">
        <v>32</v>
      </c>
      <c r="C1523" s="9" t="s">
        <v>900</v>
      </c>
    </row>
    <row r="1524" spans="1:3">
      <c r="A1524" s="27" t="s">
        <v>2336</v>
      </c>
      <c r="B1524" s="4" t="s">
        <v>32</v>
      </c>
      <c r="C1524" s="9" t="s">
        <v>900</v>
      </c>
    </row>
    <row r="1525" spans="1:3">
      <c r="A1525" s="27" t="s">
        <v>2337</v>
      </c>
      <c r="B1525" s="4" t="s">
        <v>32</v>
      </c>
      <c r="C1525" s="9" t="s">
        <v>900</v>
      </c>
    </row>
    <row r="1526" spans="1:3">
      <c r="A1526" s="27" t="s">
        <v>2338</v>
      </c>
      <c r="B1526" s="4" t="s">
        <v>32</v>
      </c>
      <c r="C1526" s="9" t="s">
        <v>900</v>
      </c>
    </row>
    <row r="1527" spans="1:3">
      <c r="A1527" s="27" t="s">
        <v>2339</v>
      </c>
      <c r="B1527" s="4" t="s">
        <v>32</v>
      </c>
      <c r="C1527" s="9" t="s">
        <v>900</v>
      </c>
    </row>
    <row r="1528" spans="1:3">
      <c r="A1528" s="27" t="s">
        <v>2340</v>
      </c>
      <c r="B1528" s="4" t="s">
        <v>32</v>
      </c>
      <c r="C1528" s="9" t="s">
        <v>900</v>
      </c>
    </row>
    <row r="1529" spans="1:3">
      <c r="A1529" s="27" t="s">
        <v>2341</v>
      </c>
      <c r="B1529" s="4" t="s">
        <v>32</v>
      </c>
      <c r="C1529" s="9" t="s">
        <v>900</v>
      </c>
    </row>
    <row r="1530" spans="1:3">
      <c r="A1530" s="27" t="s">
        <v>2342</v>
      </c>
      <c r="B1530" s="4" t="s">
        <v>32</v>
      </c>
      <c r="C1530" s="9" t="s">
        <v>900</v>
      </c>
    </row>
    <row r="1531" spans="1:3">
      <c r="A1531" s="27" t="s">
        <v>2343</v>
      </c>
      <c r="B1531" s="4" t="s">
        <v>32</v>
      </c>
      <c r="C1531" s="9" t="s">
        <v>900</v>
      </c>
    </row>
    <row r="1532" spans="1:3">
      <c r="A1532" s="27" t="s">
        <v>2344</v>
      </c>
      <c r="B1532" s="4" t="s">
        <v>32</v>
      </c>
      <c r="C1532" s="9" t="s">
        <v>900</v>
      </c>
    </row>
    <row r="1533" spans="1:3">
      <c r="A1533" s="27" t="s">
        <v>2345</v>
      </c>
      <c r="B1533" s="4" t="s">
        <v>32</v>
      </c>
      <c r="C1533" s="9" t="s">
        <v>900</v>
      </c>
    </row>
    <row r="1534" spans="1:3">
      <c r="A1534" s="27" t="s">
        <v>2346</v>
      </c>
      <c r="B1534" s="4" t="s">
        <v>32</v>
      </c>
      <c r="C1534" s="9" t="s">
        <v>900</v>
      </c>
    </row>
    <row r="1535" spans="1:3">
      <c r="A1535" s="27" t="s">
        <v>2347</v>
      </c>
      <c r="B1535" s="4" t="s">
        <v>32</v>
      </c>
      <c r="C1535" s="9" t="s">
        <v>900</v>
      </c>
    </row>
    <row r="1536" spans="1:3">
      <c r="A1536" s="27" t="s">
        <v>2348</v>
      </c>
      <c r="B1536" s="4" t="s">
        <v>32</v>
      </c>
      <c r="C1536" s="9" t="s">
        <v>900</v>
      </c>
    </row>
    <row r="1537" spans="1:3">
      <c r="A1537" s="27" t="s">
        <v>2349</v>
      </c>
      <c r="B1537" s="4" t="s">
        <v>32</v>
      </c>
      <c r="C1537" s="9" t="s">
        <v>900</v>
      </c>
    </row>
    <row r="1538" spans="1:3">
      <c r="A1538" s="27" t="s">
        <v>2350</v>
      </c>
      <c r="B1538" s="4" t="s">
        <v>32</v>
      </c>
      <c r="C1538" s="9" t="s">
        <v>900</v>
      </c>
    </row>
    <row r="1539" spans="1:3">
      <c r="A1539" s="27" t="s">
        <v>2351</v>
      </c>
      <c r="B1539" s="4" t="s">
        <v>32</v>
      </c>
      <c r="C1539" s="9" t="s">
        <v>900</v>
      </c>
    </row>
    <row r="1540" spans="1:3">
      <c r="A1540" s="27" t="s">
        <v>2352</v>
      </c>
      <c r="B1540" s="4" t="s">
        <v>32</v>
      </c>
      <c r="C1540" s="9" t="s">
        <v>900</v>
      </c>
    </row>
    <row r="1541" spans="1:3">
      <c r="A1541" s="27" t="s">
        <v>2353</v>
      </c>
      <c r="B1541" s="4" t="s">
        <v>32</v>
      </c>
      <c r="C1541" s="9" t="s">
        <v>900</v>
      </c>
    </row>
    <row r="1542" spans="1:3">
      <c r="A1542" s="27" t="s">
        <v>2354</v>
      </c>
      <c r="B1542" s="4" t="s">
        <v>32</v>
      </c>
      <c r="C1542" s="9" t="s">
        <v>900</v>
      </c>
    </row>
    <row r="1543" spans="1:3">
      <c r="A1543" s="27" t="s">
        <v>2355</v>
      </c>
      <c r="B1543" s="4" t="s">
        <v>32</v>
      </c>
      <c r="C1543" s="9" t="s">
        <v>900</v>
      </c>
    </row>
    <row r="1544" spans="1:3">
      <c r="A1544" s="27" t="s">
        <v>2356</v>
      </c>
      <c r="B1544" s="4" t="s">
        <v>32</v>
      </c>
      <c r="C1544" s="9" t="s">
        <v>900</v>
      </c>
    </row>
    <row r="1545" spans="1:3">
      <c r="A1545" s="27" t="s">
        <v>2357</v>
      </c>
      <c r="B1545" s="4" t="s">
        <v>32</v>
      </c>
      <c r="C1545" s="9" t="s">
        <v>900</v>
      </c>
    </row>
    <row r="1546" spans="1:3">
      <c r="A1546" s="27" t="s">
        <v>2358</v>
      </c>
      <c r="B1546" s="4" t="s">
        <v>32</v>
      </c>
      <c r="C1546" s="9" t="s">
        <v>900</v>
      </c>
    </row>
    <row r="1547" spans="1:3">
      <c r="A1547" s="27" t="s">
        <v>2359</v>
      </c>
      <c r="B1547" s="4" t="s">
        <v>32</v>
      </c>
      <c r="C1547" s="9" t="s">
        <v>900</v>
      </c>
    </row>
    <row r="1548" spans="1:3">
      <c r="A1548" s="27" t="s">
        <v>2360</v>
      </c>
      <c r="B1548" s="4" t="s">
        <v>32</v>
      </c>
      <c r="C1548" s="9" t="s">
        <v>900</v>
      </c>
    </row>
    <row r="1549" spans="1:3">
      <c r="A1549" s="27" t="s">
        <v>2361</v>
      </c>
      <c r="B1549" s="4" t="s">
        <v>32</v>
      </c>
      <c r="C1549" s="9" t="s">
        <v>900</v>
      </c>
    </row>
    <row r="1550" spans="1:3">
      <c r="A1550" s="27" t="s">
        <v>2362</v>
      </c>
      <c r="B1550" s="4" t="s">
        <v>32</v>
      </c>
      <c r="C1550" s="9" t="s">
        <v>900</v>
      </c>
    </row>
    <row r="1551" spans="1:3">
      <c r="A1551" s="27" t="s">
        <v>2363</v>
      </c>
      <c r="B1551" s="4" t="s">
        <v>32</v>
      </c>
      <c r="C1551" s="9" t="s">
        <v>900</v>
      </c>
    </row>
    <row r="1552" spans="1:3">
      <c r="A1552" s="27" t="s">
        <v>2364</v>
      </c>
      <c r="B1552" s="4" t="s">
        <v>32</v>
      </c>
      <c r="C1552" s="9" t="s">
        <v>900</v>
      </c>
    </row>
    <row r="1553" spans="1:3">
      <c r="A1553" s="27" t="s">
        <v>2365</v>
      </c>
      <c r="B1553" s="4" t="s">
        <v>32</v>
      </c>
      <c r="C1553" s="9" t="s">
        <v>900</v>
      </c>
    </row>
    <row r="1554" spans="1:3">
      <c r="A1554" s="27" t="s">
        <v>2366</v>
      </c>
      <c r="B1554" s="4" t="s">
        <v>32</v>
      </c>
      <c r="C1554" s="9" t="s">
        <v>900</v>
      </c>
    </row>
    <row r="1555" spans="1:3">
      <c r="A1555" s="27" t="s">
        <v>2367</v>
      </c>
      <c r="B1555" s="4" t="s">
        <v>32</v>
      </c>
      <c r="C1555" s="9" t="s">
        <v>900</v>
      </c>
    </row>
    <row r="1556" spans="1:3">
      <c r="A1556" s="27" t="s">
        <v>2368</v>
      </c>
      <c r="B1556" s="4" t="s">
        <v>32</v>
      </c>
      <c r="C1556" s="9" t="s">
        <v>900</v>
      </c>
    </row>
    <row r="1557" spans="1:3">
      <c r="A1557" s="27" t="s">
        <v>2369</v>
      </c>
      <c r="B1557" s="4" t="s">
        <v>32</v>
      </c>
      <c r="C1557" s="9" t="s">
        <v>900</v>
      </c>
    </row>
    <row r="1558" spans="1:3">
      <c r="A1558" s="27" t="s">
        <v>2370</v>
      </c>
      <c r="B1558" s="4" t="s">
        <v>32</v>
      </c>
      <c r="C1558" s="9" t="s">
        <v>900</v>
      </c>
    </row>
    <row r="1559" spans="1:3">
      <c r="A1559" s="27" t="s">
        <v>2371</v>
      </c>
      <c r="B1559" s="4" t="s">
        <v>32</v>
      </c>
      <c r="C1559" s="9" t="s">
        <v>900</v>
      </c>
    </row>
    <row r="1560" spans="1:3">
      <c r="A1560" s="27" t="s">
        <v>2372</v>
      </c>
      <c r="B1560" s="4" t="s">
        <v>32</v>
      </c>
      <c r="C1560" s="9" t="s">
        <v>900</v>
      </c>
    </row>
    <row r="1561" spans="1:3">
      <c r="A1561" s="27" t="s">
        <v>2373</v>
      </c>
      <c r="B1561" s="4" t="s">
        <v>32</v>
      </c>
      <c r="C1561" s="9" t="s">
        <v>900</v>
      </c>
    </row>
    <row r="1562" spans="1:3">
      <c r="A1562" s="27" t="s">
        <v>2374</v>
      </c>
      <c r="B1562" s="4" t="s">
        <v>32</v>
      </c>
      <c r="C1562" s="9" t="s">
        <v>900</v>
      </c>
    </row>
    <row r="1563" spans="1:3">
      <c r="A1563" s="27" t="s">
        <v>2375</v>
      </c>
      <c r="B1563" s="4" t="s">
        <v>32</v>
      </c>
      <c r="C1563" s="9" t="s">
        <v>900</v>
      </c>
    </row>
    <row r="1564" spans="1:3">
      <c r="A1564" s="27" t="s">
        <v>2376</v>
      </c>
      <c r="B1564" s="4" t="s">
        <v>32</v>
      </c>
      <c r="C1564" s="9" t="s">
        <v>900</v>
      </c>
    </row>
    <row r="1565" spans="1:3">
      <c r="A1565" s="27" t="s">
        <v>2377</v>
      </c>
      <c r="B1565" s="4" t="s">
        <v>32</v>
      </c>
      <c r="C1565" s="9" t="s">
        <v>900</v>
      </c>
    </row>
    <row r="1566" spans="1:3">
      <c r="A1566" s="27" t="s">
        <v>2378</v>
      </c>
      <c r="B1566" s="4" t="s">
        <v>32</v>
      </c>
      <c r="C1566" s="9" t="s">
        <v>900</v>
      </c>
    </row>
    <row r="1567" spans="1:3">
      <c r="A1567" s="27" t="s">
        <v>2379</v>
      </c>
      <c r="B1567" s="4" t="s">
        <v>32</v>
      </c>
      <c r="C1567" s="9" t="s">
        <v>900</v>
      </c>
    </row>
    <row r="1568" spans="1:3">
      <c r="A1568" s="27" t="s">
        <v>2765</v>
      </c>
      <c r="B1568" s="4" t="s">
        <v>32</v>
      </c>
      <c r="C1568" s="9" t="s">
        <v>900</v>
      </c>
    </row>
    <row r="1569" spans="1:3">
      <c r="A1569" s="27" t="s">
        <v>2837</v>
      </c>
      <c r="B1569" s="4" t="s">
        <v>32</v>
      </c>
      <c r="C1569" s="9" t="s">
        <v>900</v>
      </c>
    </row>
    <row r="1570" spans="1:3">
      <c r="A1570" s="27" t="s">
        <v>2872</v>
      </c>
      <c r="B1570" s="4" t="s">
        <v>32</v>
      </c>
      <c r="C1570" s="9" t="s">
        <v>900</v>
      </c>
    </row>
    <row r="1571" spans="1:3">
      <c r="A1571" s="27" t="s">
        <v>2881</v>
      </c>
      <c r="B1571" s="4" t="s">
        <v>32</v>
      </c>
      <c r="C1571" s="9" t="s">
        <v>900</v>
      </c>
    </row>
    <row r="1572" spans="1:3">
      <c r="A1572" s="27" t="s">
        <v>2918</v>
      </c>
      <c r="B1572" s="4" t="s">
        <v>32</v>
      </c>
      <c r="C1572" s="9" t="s">
        <v>900</v>
      </c>
    </row>
    <row r="1573" spans="1:3">
      <c r="A1573" s="27" t="s">
        <v>3089</v>
      </c>
      <c r="B1573" s="4" t="s">
        <v>32</v>
      </c>
      <c r="C1573" s="9" t="s">
        <v>900</v>
      </c>
    </row>
    <row r="1574" spans="1:3">
      <c r="A1574" s="27" t="s">
        <v>3090</v>
      </c>
      <c r="B1574" s="4" t="s">
        <v>32</v>
      </c>
      <c r="C1574" s="9" t="s">
        <v>900</v>
      </c>
    </row>
    <row r="1575" spans="1:3">
      <c r="A1575" s="27" t="s">
        <v>3093</v>
      </c>
      <c r="B1575" s="4" t="s">
        <v>32</v>
      </c>
      <c r="C1575" s="9" t="s">
        <v>900</v>
      </c>
    </row>
    <row r="1576" spans="1:3">
      <c r="A1576" s="27" t="s">
        <v>3097</v>
      </c>
      <c r="B1576" s="4" t="s">
        <v>32</v>
      </c>
      <c r="C1576" s="9" t="s">
        <v>900</v>
      </c>
    </row>
    <row r="1577" spans="1:3">
      <c r="A1577" s="27" t="s">
        <v>3099</v>
      </c>
      <c r="B1577" s="4" t="s">
        <v>32</v>
      </c>
      <c r="C1577" s="9" t="s">
        <v>900</v>
      </c>
    </row>
    <row r="1578" spans="1:3">
      <c r="A1578" s="27" t="s">
        <v>3105</v>
      </c>
      <c r="B1578" s="4" t="s">
        <v>32</v>
      </c>
      <c r="C1578" s="9" t="s">
        <v>900</v>
      </c>
    </row>
    <row r="1579" spans="1:3">
      <c r="A1579" s="27" t="s">
        <v>3109</v>
      </c>
      <c r="B1579" s="4" t="s">
        <v>32</v>
      </c>
      <c r="C1579" s="9" t="s">
        <v>900</v>
      </c>
    </row>
    <row r="1580" spans="1:3">
      <c r="A1580" s="27" t="s">
        <v>3110</v>
      </c>
      <c r="B1580" s="4" t="s">
        <v>32</v>
      </c>
      <c r="C1580" s="9" t="s">
        <v>900</v>
      </c>
    </row>
    <row r="1581" spans="1:3">
      <c r="A1581" s="27" t="s">
        <v>3287</v>
      </c>
      <c r="B1581" s="4" t="s">
        <v>32</v>
      </c>
      <c r="C1581" s="9" t="s">
        <v>900</v>
      </c>
    </row>
    <row r="1582" spans="1:3">
      <c r="A1582" s="27" t="s">
        <v>1758</v>
      </c>
      <c r="B1582" s="4" t="s">
        <v>255</v>
      </c>
      <c r="C1582" s="9" t="s">
        <v>900</v>
      </c>
    </row>
    <row r="1583" spans="1:3">
      <c r="A1583" s="27" t="s">
        <v>1746</v>
      </c>
      <c r="B1583" s="4" t="s">
        <v>249</v>
      </c>
      <c r="C1583" s="9" t="s">
        <v>900</v>
      </c>
    </row>
    <row r="1584" spans="1:3">
      <c r="A1584" s="27" t="s">
        <v>1567</v>
      </c>
      <c r="B1584" s="4" t="s">
        <v>108</v>
      </c>
      <c r="C1584" s="9" t="s">
        <v>900</v>
      </c>
    </row>
    <row r="1585" spans="1:3">
      <c r="A1585" s="27" t="s">
        <v>1831</v>
      </c>
      <c r="B1585" s="4" t="s">
        <v>316</v>
      </c>
      <c r="C1585" s="9" t="s">
        <v>900</v>
      </c>
    </row>
    <row r="1586" spans="1:3">
      <c r="A1586" s="27" t="s">
        <v>1965</v>
      </c>
      <c r="B1586" s="4" t="s">
        <v>445</v>
      </c>
      <c r="C1586" s="9" t="s">
        <v>900</v>
      </c>
    </row>
    <row r="1587" spans="1:3">
      <c r="A1587" s="27" t="s">
        <v>2830</v>
      </c>
      <c r="B1587" s="4" t="s">
        <v>747</v>
      </c>
      <c r="C1587" s="9" t="s">
        <v>900</v>
      </c>
    </row>
    <row r="1588" spans="1:3">
      <c r="A1588" s="27" t="s">
        <v>1815</v>
      </c>
      <c r="B1588" s="4" t="s">
        <v>302</v>
      </c>
      <c r="C1588" s="9" t="s">
        <v>900</v>
      </c>
    </row>
    <row r="1589" spans="1:3">
      <c r="A1589" s="27" t="s">
        <v>1829</v>
      </c>
      <c r="B1589" s="4" t="s">
        <v>314</v>
      </c>
      <c r="C1589" s="9" t="s">
        <v>900</v>
      </c>
    </row>
    <row r="1590" spans="1:3">
      <c r="A1590" s="27" t="s">
        <v>1896</v>
      </c>
      <c r="B1590" s="4" t="s">
        <v>378</v>
      </c>
      <c r="C1590" s="9" t="s">
        <v>900</v>
      </c>
    </row>
    <row r="1591" spans="1:3">
      <c r="A1591" s="27" t="s">
        <v>2017</v>
      </c>
      <c r="B1591" s="4" t="s">
        <v>495</v>
      </c>
      <c r="C1591" s="9" t="s">
        <v>900</v>
      </c>
    </row>
    <row r="1592" spans="1:3">
      <c r="A1592" s="27" t="s">
        <v>1861</v>
      </c>
      <c r="B1592" s="4" t="s">
        <v>346</v>
      </c>
      <c r="C1592" s="9" t="s">
        <v>900</v>
      </c>
    </row>
    <row r="1593" spans="1:3">
      <c r="A1593" s="27" t="s">
        <v>2001</v>
      </c>
      <c r="B1593" s="4" t="s">
        <v>480</v>
      </c>
      <c r="C1593" s="9" t="s">
        <v>900</v>
      </c>
    </row>
    <row r="1594" spans="1:3">
      <c r="A1594" s="27" t="s">
        <v>1981</v>
      </c>
      <c r="B1594" s="4" t="s">
        <v>461</v>
      </c>
      <c r="C1594" s="9" t="s">
        <v>900</v>
      </c>
    </row>
    <row r="1595" spans="1:3">
      <c r="A1595" s="27" t="s">
        <v>1880</v>
      </c>
      <c r="B1595" s="4" t="s">
        <v>365</v>
      </c>
      <c r="C1595" s="9" t="s">
        <v>900</v>
      </c>
    </row>
    <row r="1596" spans="1:3">
      <c r="A1596" s="27" t="s">
        <v>1837</v>
      </c>
      <c r="B1596" s="4" t="s">
        <v>322</v>
      </c>
      <c r="C1596" s="9" t="s">
        <v>900</v>
      </c>
    </row>
    <row r="1597" spans="1:3">
      <c r="A1597" s="27" t="s">
        <v>1870</v>
      </c>
      <c r="B1597" s="4" t="s">
        <v>355</v>
      </c>
      <c r="C1597" s="9" t="s">
        <v>900</v>
      </c>
    </row>
    <row r="1598" spans="1:3">
      <c r="A1598" s="27" t="s">
        <v>1641</v>
      </c>
      <c r="B1598" s="4" t="s">
        <v>181</v>
      </c>
      <c r="C1598" s="9" t="s">
        <v>900</v>
      </c>
    </row>
    <row r="1599" spans="1:3">
      <c r="A1599" s="27" t="s">
        <v>2801</v>
      </c>
      <c r="B1599" s="4" t="s">
        <v>733</v>
      </c>
      <c r="C1599" s="9" t="s">
        <v>900</v>
      </c>
    </row>
    <row r="1600" spans="1:3">
      <c r="A1600" s="27" t="s">
        <v>2929</v>
      </c>
      <c r="B1600" s="4" t="s">
        <v>791</v>
      </c>
      <c r="C1600" s="9" t="s">
        <v>900</v>
      </c>
    </row>
    <row r="1601" spans="1:3">
      <c r="A1601" s="27" t="s">
        <v>1840</v>
      </c>
      <c r="B1601" s="4" t="s">
        <v>325</v>
      </c>
      <c r="C1601" s="9" t="s">
        <v>900</v>
      </c>
    </row>
    <row r="1602" spans="1:3">
      <c r="A1602" s="27" t="s">
        <v>1574</v>
      </c>
      <c r="B1602" s="4" t="s">
        <v>115</v>
      </c>
      <c r="C1602" s="9" t="s">
        <v>900</v>
      </c>
    </row>
    <row r="1603" spans="1:3">
      <c r="A1603" s="27" t="s">
        <v>1662</v>
      </c>
      <c r="B1603" s="4" t="s">
        <v>194</v>
      </c>
      <c r="C1603" s="9" t="s">
        <v>900</v>
      </c>
    </row>
    <row r="1604" spans="1:3">
      <c r="A1604" s="27" t="s">
        <v>1873</v>
      </c>
      <c r="B1604" s="4" t="s">
        <v>358</v>
      </c>
      <c r="C1604" s="9" t="s">
        <v>900</v>
      </c>
    </row>
    <row r="1605" spans="1:3">
      <c r="A1605" s="27" t="s">
        <v>2250</v>
      </c>
      <c r="B1605" s="4" t="s">
        <v>692</v>
      </c>
      <c r="C1605" s="9" t="s">
        <v>900</v>
      </c>
    </row>
    <row r="1606" spans="1:3">
      <c r="A1606" s="27" t="s">
        <v>1947</v>
      </c>
      <c r="B1606" s="4" t="s">
        <v>427</v>
      </c>
      <c r="C1606" s="9" t="s">
        <v>900</v>
      </c>
    </row>
    <row r="1607" spans="1:3">
      <c r="A1607" s="27" t="s">
        <v>2968</v>
      </c>
      <c r="B1607" s="4" t="s">
        <v>803</v>
      </c>
      <c r="C1607" s="9" t="s">
        <v>900</v>
      </c>
    </row>
    <row r="1608" spans="1:3">
      <c r="A1608" s="27" t="s">
        <v>2008</v>
      </c>
      <c r="B1608" s="4" t="s">
        <v>487</v>
      </c>
      <c r="C1608" s="9" t="s">
        <v>900</v>
      </c>
    </row>
    <row r="1609" spans="1:3">
      <c r="A1609" s="27" t="s">
        <v>2092</v>
      </c>
      <c r="B1609" s="4" t="s">
        <v>566</v>
      </c>
      <c r="C1609" s="9" t="s">
        <v>900</v>
      </c>
    </row>
    <row r="1610" spans="1:3">
      <c r="A1610" s="27" t="s">
        <v>1933</v>
      </c>
      <c r="B1610" s="4" t="s">
        <v>414</v>
      </c>
      <c r="C1610" s="9" t="s">
        <v>900</v>
      </c>
    </row>
    <row r="1611" spans="1:3">
      <c r="A1611" s="27" t="s">
        <v>2039</v>
      </c>
      <c r="B1611" s="4" t="s">
        <v>414</v>
      </c>
      <c r="C1611" s="9" t="s">
        <v>900</v>
      </c>
    </row>
    <row r="1612" spans="1:3">
      <c r="A1612" s="27" t="s">
        <v>1745</v>
      </c>
      <c r="B1612" s="4" t="s">
        <v>248</v>
      </c>
      <c r="C1612" s="9" t="s">
        <v>900</v>
      </c>
    </row>
    <row r="1613" spans="1:3">
      <c r="A1613" s="27" t="s">
        <v>2010</v>
      </c>
      <c r="B1613" s="4" t="s">
        <v>489</v>
      </c>
      <c r="C1613" s="9" t="s">
        <v>900</v>
      </c>
    </row>
    <row r="1614" spans="1:3">
      <c r="A1614" s="27" t="s">
        <v>2966</v>
      </c>
      <c r="B1614" s="4" t="s">
        <v>801</v>
      </c>
      <c r="C1614" s="9" t="s">
        <v>900</v>
      </c>
    </row>
    <row r="1615" spans="1:3">
      <c r="A1615" s="27" t="s">
        <v>2006</v>
      </c>
      <c r="B1615" s="4" t="s">
        <v>485</v>
      </c>
      <c r="C1615" s="9" t="s">
        <v>900</v>
      </c>
    </row>
    <row r="1616" spans="1:3">
      <c r="A1616" s="27" t="s">
        <v>1611</v>
      </c>
      <c r="B1616" s="4" t="s">
        <v>152</v>
      </c>
      <c r="C1616" s="9" t="s">
        <v>900</v>
      </c>
    </row>
    <row r="1617" spans="1:3">
      <c r="A1617" s="27" t="s">
        <v>1919</v>
      </c>
      <c r="B1617" s="4" t="s">
        <v>400</v>
      </c>
      <c r="C1617" s="9" t="s">
        <v>900</v>
      </c>
    </row>
    <row r="1618" spans="1:3">
      <c r="A1618" s="27" t="s">
        <v>1666</v>
      </c>
      <c r="B1618" s="4" t="s">
        <v>197</v>
      </c>
      <c r="C1618" s="9" t="s">
        <v>900</v>
      </c>
    </row>
    <row r="1619" spans="1:3">
      <c r="A1619" s="27" t="s">
        <v>2844</v>
      </c>
      <c r="B1619" s="4" t="s">
        <v>755</v>
      </c>
      <c r="C1619" s="9" t="s">
        <v>900</v>
      </c>
    </row>
    <row r="1620" spans="1:3">
      <c r="A1620" s="27" t="s">
        <v>2085</v>
      </c>
      <c r="B1620" s="4" t="s">
        <v>559</v>
      </c>
      <c r="C1620" s="9" t="s">
        <v>900</v>
      </c>
    </row>
    <row r="1621" spans="1:3">
      <c r="A1621" s="27" t="s">
        <v>1915</v>
      </c>
      <c r="B1621" s="4" t="s">
        <v>397</v>
      </c>
      <c r="C1621" s="9" t="s">
        <v>900</v>
      </c>
    </row>
    <row r="1622" spans="1:3">
      <c r="A1622" s="27" t="s">
        <v>1893</v>
      </c>
      <c r="B1622" s="4" t="s">
        <v>376</v>
      </c>
      <c r="C1622" s="9" t="s">
        <v>900</v>
      </c>
    </row>
    <row r="1623" spans="1:3">
      <c r="A1623" s="27" t="s">
        <v>2197</v>
      </c>
      <c r="B1623" s="4" t="s">
        <v>665</v>
      </c>
      <c r="C1623" s="9" t="s">
        <v>900</v>
      </c>
    </row>
    <row r="1624" spans="1:3">
      <c r="A1624" s="27" t="s">
        <v>2189</v>
      </c>
      <c r="B1624" s="4" t="s">
        <v>658</v>
      </c>
      <c r="C1624" s="9" t="s">
        <v>900</v>
      </c>
    </row>
    <row r="1625" spans="1:3">
      <c r="A1625" s="27" t="s">
        <v>2029</v>
      </c>
      <c r="B1625" s="4" t="s">
        <v>507</v>
      </c>
      <c r="C1625" s="9" t="s">
        <v>900</v>
      </c>
    </row>
    <row r="1626" spans="1:3">
      <c r="A1626" s="27" t="s">
        <v>2076</v>
      </c>
      <c r="B1626" s="4" t="s">
        <v>551</v>
      </c>
      <c r="C1626" s="9" t="s">
        <v>900</v>
      </c>
    </row>
    <row r="1627" spans="1:3">
      <c r="A1627" s="27" t="s">
        <v>1818</v>
      </c>
      <c r="B1627" s="4" t="s">
        <v>304</v>
      </c>
      <c r="C1627" s="9" t="s">
        <v>900</v>
      </c>
    </row>
    <row r="1628" spans="1:3">
      <c r="A1628" s="27" t="s">
        <v>2000</v>
      </c>
      <c r="B1628" s="4" t="s">
        <v>479</v>
      </c>
      <c r="C1628" s="9" t="s">
        <v>900</v>
      </c>
    </row>
    <row r="1629" spans="1:3">
      <c r="A1629" s="27" t="s">
        <v>2009</v>
      </c>
      <c r="B1629" s="4" t="s">
        <v>488</v>
      </c>
      <c r="C1629" s="9" t="s">
        <v>900</v>
      </c>
    </row>
    <row r="1630" spans="1:3">
      <c r="A1630" s="27" t="s">
        <v>2952</v>
      </c>
      <c r="B1630" s="4" t="s">
        <v>797</v>
      </c>
      <c r="C1630" s="9" t="s">
        <v>900</v>
      </c>
    </row>
    <row r="1631" spans="1:3">
      <c r="A1631" s="27" t="s">
        <v>2190</v>
      </c>
      <c r="B1631" s="4" t="s">
        <v>659</v>
      </c>
      <c r="C1631" s="9" t="s">
        <v>900</v>
      </c>
    </row>
    <row r="1632" spans="1:3">
      <c r="A1632" s="27" t="s">
        <v>1561</v>
      </c>
      <c r="B1632" s="4" t="s">
        <v>102</v>
      </c>
      <c r="C1632" s="9" t="s">
        <v>900</v>
      </c>
    </row>
    <row r="1633" spans="1:3">
      <c r="A1633" s="27" t="s">
        <v>1638</v>
      </c>
      <c r="B1633" s="4" t="s">
        <v>178</v>
      </c>
      <c r="C1633" s="9" t="s">
        <v>900</v>
      </c>
    </row>
    <row r="1634" spans="1:3">
      <c r="A1634" s="27" t="s">
        <v>2196</v>
      </c>
      <c r="B1634" s="4" t="s">
        <v>664</v>
      </c>
      <c r="C1634" s="9" t="s">
        <v>900</v>
      </c>
    </row>
    <row r="1635" spans="1:3">
      <c r="A1635" s="27" t="s">
        <v>2101</v>
      </c>
      <c r="B1635" s="4" t="s">
        <v>575</v>
      </c>
      <c r="C1635" s="9" t="s">
        <v>900</v>
      </c>
    </row>
    <row r="1636" spans="1:3">
      <c r="A1636" s="27" t="s">
        <v>2265</v>
      </c>
      <c r="B1636" s="4" t="s">
        <v>701</v>
      </c>
      <c r="C1636" s="9" t="s">
        <v>900</v>
      </c>
    </row>
    <row r="1637" spans="1:3">
      <c r="A1637" s="27" t="s">
        <v>1932</v>
      </c>
      <c r="B1637" s="4" t="s">
        <v>413</v>
      </c>
      <c r="C1637" s="9" t="s">
        <v>900</v>
      </c>
    </row>
    <row r="1638" spans="1:3">
      <c r="A1638" s="27" t="s">
        <v>1576</v>
      </c>
      <c r="B1638" s="4" t="s">
        <v>117</v>
      </c>
      <c r="C1638" s="9" t="s">
        <v>900</v>
      </c>
    </row>
    <row r="1639" spans="1:3">
      <c r="A1639" s="27" t="s">
        <v>2120</v>
      </c>
      <c r="B1639" s="4" t="s">
        <v>594</v>
      </c>
      <c r="C1639" s="9" t="s">
        <v>900</v>
      </c>
    </row>
    <row r="1640" spans="1:3">
      <c r="A1640" s="27" t="s">
        <v>2123</v>
      </c>
      <c r="B1640" s="4" t="s">
        <v>597</v>
      </c>
      <c r="C1640" s="9" t="s">
        <v>900</v>
      </c>
    </row>
    <row r="1641" spans="1:3">
      <c r="A1641" s="27" t="s">
        <v>1885</v>
      </c>
      <c r="B1641" s="4" t="s">
        <v>368</v>
      </c>
      <c r="C1641" s="9" t="s">
        <v>900</v>
      </c>
    </row>
    <row r="1642" spans="1:3">
      <c r="A1642" s="27" t="s">
        <v>2042</v>
      </c>
      <c r="B1642" s="4" t="s">
        <v>518</v>
      </c>
      <c r="C1642" s="9" t="s">
        <v>900</v>
      </c>
    </row>
    <row r="1643" spans="1:3">
      <c r="A1643" s="27" t="s">
        <v>2278</v>
      </c>
      <c r="B1643" s="4" t="s">
        <v>711</v>
      </c>
      <c r="C1643" s="9" t="s">
        <v>900</v>
      </c>
    </row>
    <row r="1644" spans="1:3">
      <c r="A1644" s="27" t="s">
        <v>2157</v>
      </c>
      <c r="B1644" s="4" t="s">
        <v>629</v>
      </c>
      <c r="C1644" s="9" t="s">
        <v>900</v>
      </c>
    </row>
    <row r="1645" spans="1:3">
      <c r="A1645" s="27" t="s">
        <v>2853</v>
      </c>
      <c r="B1645" s="4" t="s">
        <v>763</v>
      </c>
      <c r="C1645" s="9" t="s">
        <v>900</v>
      </c>
    </row>
    <row r="1646" spans="1:3">
      <c r="A1646" s="27" t="s">
        <v>1912</v>
      </c>
      <c r="B1646" s="4" t="s">
        <v>394</v>
      </c>
      <c r="C1646" s="9" t="s">
        <v>900</v>
      </c>
    </row>
    <row r="1647" spans="1:3">
      <c r="A1647" s="27" t="s">
        <v>1878</v>
      </c>
      <c r="B1647" s="4" t="s">
        <v>363</v>
      </c>
      <c r="C1647" s="9" t="s">
        <v>900</v>
      </c>
    </row>
    <row r="1648" spans="1:3">
      <c r="A1648" s="27" t="s">
        <v>1715</v>
      </c>
      <c r="B1648" s="4" t="s">
        <v>229</v>
      </c>
      <c r="C1648" s="9" t="s">
        <v>900</v>
      </c>
    </row>
    <row r="1649" spans="1:3">
      <c r="A1649" s="27" t="s">
        <v>2098</v>
      </c>
      <c r="B1649" s="4" t="s">
        <v>572</v>
      </c>
      <c r="C1649" s="9" t="s">
        <v>900</v>
      </c>
    </row>
    <row r="1650" spans="1:3">
      <c r="A1650" s="27" t="s">
        <v>1817</v>
      </c>
      <c r="B1650" s="4" t="s">
        <v>303</v>
      </c>
      <c r="C1650" s="9" t="s">
        <v>900</v>
      </c>
    </row>
    <row r="1651" spans="1:3">
      <c r="A1651" s="27" t="s">
        <v>1779</v>
      </c>
      <c r="B1651" s="4" t="s">
        <v>272</v>
      </c>
      <c r="C1651" s="9" t="s">
        <v>900</v>
      </c>
    </row>
    <row r="1652" spans="1:3">
      <c r="A1652" s="27" t="s">
        <v>2031</v>
      </c>
      <c r="B1652" s="4" t="s">
        <v>509</v>
      </c>
      <c r="C1652" s="9" t="s">
        <v>900</v>
      </c>
    </row>
    <row r="1653" spans="1:3">
      <c r="A1653" s="27" t="s">
        <v>2064</v>
      </c>
      <c r="B1653" s="4" t="s">
        <v>540</v>
      </c>
      <c r="C1653" s="9" t="s">
        <v>900</v>
      </c>
    </row>
    <row r="1654" spans="1:3">
      <c r="A1654" s="27" t="s">
        <v>1707</v>
      </c>
      <c r="B1654" s="4" t="s">
        <v>224</v>
      </c>
      <c r="C1654" s="9" t="s">
        <v>900</v>
      </c>
    </row>
    <row r="1655" spans="1:3">
      <c r="A1655" s="27" t="s">
        <v>1682</v>
      </c>
      <c r="B1655" s="4" t="s">
        <v>207</v>
      </c>
      <c r="C1655" s="9" t="s">
        <v>900</v>
      </c>
    </row>
    <row r="1656" spans="1:3">
      <c r="A1656" s="27" t="s">
        <v>1821</v>
      </c>
      <c r="B1656" s="4" t="s">
        <v>307</v>
      </c>
      <c r="C1656" s="9" t="s">
        <v>900</v>
      </c>
    </row>
    <row r="1657" spans="1:3">
      <c r="A1657" s="27" t="s">
        <v>2217</v>
      </c>
      <c r="B1657" s="4" t="s">
        <v>676</v>
      </c>
      <c r="C1657" s="9" t="s">
        <v>900</v>
      </c>
    </row>
    <row r="1658" spans="1:3">
      <c r="A1658" s="27" t="s">
        <v>1626</v>
      </c>
      <c r="B1658" s="4" t="s">
        <v>167</v>
      </c>
      <c r="C1658" s="9" t="s">
        <v>900</v>
      </c>
    </row>
    <row r="1659" spans="1:3">
      <c r="A1659" s="27" t="s">
        <v>1727</v>
      </c>
      <c r="B1659" s="4" t="s">
        <v>236</v>
      </c>
      <c r="C1659" s="9" t="s">
        <v>900</v>
      </c>
    </row>
    <row r="1660" spans="1:3">
      <c r="A1660" s="27" t="s">
        <v>2178</v>
      </c>
      <c r="B1660" s="4" t="s">
        <v>649</v>
      </c>
      <c r="C1660" s="9" t="s">
        <v>900</v>
      </c>
    </row>
    <row r="1661" spans="1:3">
      <c r="A1661" s="27" t="s">
        <v>1633</v>
      </c>
      <c r="B1661" s="4" t="s">
        <v>174</v>
      </c>
      <c r="C1661" s="9" t="s">
        <v>900</v>
      </c>
    </row>
    <row r="1662" spans="1:3">
      <c r="A1662" s="27" t="s">
        <v>1975</v>
      </c>
      <c r="B1662" s="4" t="s">
        <v>455</v>
      </c>
      <c r="C1662" s="9" t="s">
        <v>900</v>
      </c>
    </row>
    <row r="1663" spans="1:3">
      <c r="A1663" s="27" t="s">
        <v>1614</v>
      </c>
      <c r="B1663" s="4" t="s">
        <v>155</v>
      </c>
      <c r="C1663" s="9" t="s">
        <v>900</v>
      </c>
    </row>
    <row r="1664" spans="1:3">
      <c r="A1664" s="27" t="s">
        <v>1978</v>
      </c>
      <c r="B1664" s="4" t="s">
        <v>458</v>
      </c>
      <c r="C1664" s="9" t="s">
        <v>900</v>
      </c>
    </row>
    <row r="1665" spans="1:3">
      <c r="A1665" s="27" t="s">
        <v>2971</v>
      </c>
      <c r="B1665" s="4" t="s">
        <v>806</v>
      </c>
      <c r="C1665" s="9" t="s">
        <v>900</v>
      </c>
    </row>
    <row r="1666" spans="1:3">
      <c r="A1666" s="27" t="s">
        <v>2975</v>
      </c>
      <c r="B1666" s="4" t="s">
        <v>810</v>
      </c>
      <c r="C1666" s="9" t="s">
        <v>900</v>
      </c>
    </row>
    <row r="1667" spans="1:3">
      <c r="A1667" s="27" t="s">
        <v>1864</v>
      </c>
      <c r="B1667" s="4" t="s">
        <v>349</v>
      </c>
      <c r="C1667" s="9" t="s">
        <v>900</v>
      </c>
    </row>
    <row r="1668" spans="1:3">
      <c r="A1668" s="27" t="s">
        <v>2978</v>
      </c>
      <c r="B1668" s="4" t="s">
        <v>812</v>
      </c>
      <c r="C1668" s="9" t="s">
        <v>900</v>
      </c>
    </row>
    <row r="1669" spans="1:3">
      <c r="A1669" s="27" t="s">
        <v>1563</v>
      </c>
      <c r="B1669" s="4" t="s">
        <v>104</v>
      </c>
      <c r="C1669" s="9" t="s">
        <v>900</v>
      </c>
    </row>
    <row r="1670" spans="1:3">
      <c r="A1670" s="27" t="s">
        <v>1589</v>
      </c>
      <c r="B1670" s="4" t="s">
        <v>130</v>
      </c>
      <c r="C1670" s="9" t="s">
        <v>900</v>
      </c>
    </row>
    <row r="1671" spans="1:3">
      <c r="A1671" s="27" t="s">
        <v>2034</v>
      </c>
      <c r="B1671" s="4" t="s">
        <v>511</v>
      </c>
      <c r="C1671" s="9" t="s">
        <v>900</v>
      </c>
    </row>
    <row r="1672" spans="1:3">
      <c r="A1672" s="27" t="s">
        <v>1628</v>
      </c>
      <c r="B1672" s="4" t="s">
        <v>169</v>
      </c>
      <c r="C1672" s="9" t="s">
        <v>900</v>
      </c>
    </row>
    <row r="1673" spans="1:3">
      <c r="A1673" s="27" t="s">
        <v>2107</v>
      </c>
      <c r="B1673" s="4" t="s">
        <v>581</v>
      </c>
      <c r="C1673" s="9" t="s">
        <v>900</v>
      </c>
    </row>
    <row r="1674" spans="1:3">
      <c r="A1674" s="27" t="s">
        <v>2143</v>
      </c>
      <c r="B1674" s="4" t="s">
        <v>616</v>
      </c>
      <c r="C1674" s="9" t="s">
        <v>900</v>
      </c>
    </row>
    <row r="1675" spans="1:3">
      <c r="A1675" s="27" t="s">
        <v>1617</v>
      </c>
      <c r="B1675" s="4" t="s">
        <v>158</v>
      </c>
      <c r="C1675" s="9" t="s">
        <v>900</v>
      </c>
    </row>
    <row r="1676" spans="1:3">
      <c r="A1676" s="27" t="s">
        <v>2175</v>
      </c>
      <c r="B1676" s="4" t="s">
        <v>647</v>
      </c>
      <c r="C1676" s="9" t="s">
        <v>900</v>
      </c>
    </row>
    <row r="1677" spans="1:3">
      <c r="A1677" s="27" t="s">
        <v>1597</v>
      </c>
      <c r="B1677" s="4" t="s">
        <v>138</v>
      </c>
      <c r="C1677" s="9" t="s">
        <v>900</v>
      </c>
    </row>
    <row r="1678" spans="1:3">
      <c r="A1678" s="27" t="s">
        <v>1787</v>
      </c>
      <c r="B1678" s="4" t="s">
        <v>138</v>
      </c>
      <c r="C1678" s="9" t="s">
        <v>900</v>
      </c>
    </row>
    <row r="1679" spans="1:3">
      <c r="A1679" s="27" t="s">
        <v>2082</v>
      </c>
      <c r="B1679" s="4" t="s">
        <v>556</v>
      </c>
      <c r="C1679" s="9" t="s">
        <v>900</v>
      </c>
    </row>
    <row r="1680" spans="1:3">
      <c r="A1680" s="27" t="s">
        <v>1979</v>
      </c>
      <c r="B1680" s="4" t="s">
        <v>459</v>
      </c>
      <c r="C1680" s="9" t="s">
        <v>900</v>
      </c>
    </row>
    <row r="1681" spans="1:3">
      <c r="A1681" s="27" t="s">
        <v>2212</v>
      </c>
      <c r="B1681" s="4" t="s">
        <v>672</v>
      </c>
      <c r="C1681" s="9" t="s">
        <v>900</v>
      </c>
    </row>
    <row r="1682" spans="1:3">
      <c r="A1682" s="27" t="s">
        <v>2100</v>
      </c>
      <c r="B1682" s="4" t="s">
        <v>574</v>
      </c>
      <c r="C1682" s="9" t="s">
        <v>900</v>
      </c>
    </row>
    <row r="1683" spans="1:3">
      <c r="A1683" s="27" t="s">
        <v>1575</v>
      </c>
      <c r="B1683" s="4" t="s">
        <v>116</v>
      </c>
      <c r="C1683" s="9" t="s">
        <v>900</v>
      </c>
    </row>
    <row r="1684" spans="1:3">
      <c r="A1684" s="27" t="s">
        <v>1659</v>
      </c>
      <c r="B1684" s="4" t="s">
        <v>191</v>
      </c>
      <c r="C1684" s="9" t="s">
        <v>900</v>
      </c>
    </row>
    <row r="1685" spans="1:3">
      <c r="A1685" s="27" t="s">
        <v>1618</v>
      </c>
      <c r="B1685" s="4" t="s">
        <v>159</v>
      </c>
      <c r="C1685" s="9" t="s">
        <v>900</v>
      </c>
    </row>
    <row r="1686" spans="1:3">
      <c r="A1686" s="27" t="s">
        <v>1778</v>
      </c>
      <c r="B1686" s="4" t="s">
        <v>271</v>
      </c>
      <c r="C1686" s="9" t="s">
        <v>900</v>
      </c>
    </row>
    <row r="1687" spans="1:3">
      <c r="A1687" s="27" t="s">
        <v>2874</v>
      </c>
      <c r="B1687" s="4" t="s">
        <v>769</v>
      </c>
      <c r="C1687" s="9" t="s">
        <v>900</v>
      </c>
    </row>
    <row r="1688" spans="1:3">
      <c r="A1688" s="27" t="s">
        <v>1572</v>
      </c>
      <c r="B1688" s="4" t="s">
        <v>113</v>
      </c>
      <c r="C1688" s="9" t="s">
        <v>900</v>
      </c>
    </row>
    <row r="1689" spans="1:3">
      <c r="A1689" s="27" t="s">
        <v>2851</v>
      </c>
      <c r="B1689" s="4" t="s">
        <v>761</v>
      </c>
      <c r="C1689" s="9" t="s">
        <v>900</v>
      </c>
    </row>
    <row r="1690" spans="1:3">
      <c r="A1690" s="27" t="s">
        <v>1811</v>
      </c>
      <c r="B1690" s="4" t="s">
        <v>299</v>
      </c>
      <c r="C1690" s="9" t="s">
        <v>900</v>
      </c>
    </row>
    <row r="1691" spans="1:3">
      <c r="A1691" s="27" t="s">
        <v>1883</v>
      </c>
      <c r="B1691" s="4" t="s">
        <v>366</v>
      </c>
      <c r="C1691" s="9" t="s">
        <v>900</v>
      </c>
    </row>
    <row r="1692" spans="1:3">
      <c r="A1692" s="27" t="s">
        <v>2148</v>
      </c>
      <c r="B1692" s="4" t="s">
        <v>621</v>
      </c>
      <c r="C1692" s="9" t="s">
        <v>900</v>
      </c>
    </row>
    <row r="1693" spans="1:3">
      <c r="A1693" s="27" t="s">
        <v>2138</v>
      </c>
      <c r="B1693" s="4" t="s">
        <v>611</v>
      </c>
      <c r="C1693" s="9" t="s">
        <v>900</v>
      </c>
    </row>
    <row r="1694" spans="1:3">
      <c r="A1694" s="27" t="s">
        <v>2054</v>
      </c>
      <c r="B1694" s="4" t="s">
        <v>530</v>
      </c>
      <c r="C1694" s="9" t="s">
        <v>900</v>
      </c>
    </row>
    <row r="1695" spans="1:3">
      <c r="A1695" s="27" t="s">
        <v>1713</v>
      </c>
      <c r="B1695" s="4" t="s">
        <v>227</v>
      </c>
      <c r="C1695" s="9" t="s">
        <v>900</v>
      </c>
    </row>
    <row r="1696" spans="1:3">
      <c r="A1696" s="27" t="s">
        <v>2165</v>
      </c>
      <c r="B1696" s="4" t="s">
        <v>637</v>
      </c>
      <c r="C1696" s="9" t="s">
        <v>900</v>
      </c>
    </row>
    <row r="1697" spans="1:3">
      <c r="A1697" s="27" t="s">
        <v>1607</v>
      </c>
      <c r="B1697" s="4" t="s">
        <v>148</v>
      </c>
      <c r="C1697" s="9" t="s">
        <v>900</v>
      </c>
    </row>
    <row r="1698" spans="1:3">
      <c r="A1698" s="27" t="s">
        <v>2269</v>
      </c>
      <c r="B1698" s="4" t="s">
        <v>705</v>
      </c>
      <c r="C1698" s="9" t="s">
        <v>900</v>
      </c>
    </row>
    <row r="1699" spans="1:3">
      <c r="A1699" s="27" t="s">
        <v>2209</v>
      </c>
      <c r="B1699" s="4" t="s">
        <v>670</v>
      </c>
      <c r="C1699" s="9" t="s">
        <v>900</v>
      </c>
    </row>
    <row r="1700" spans="1:3">
      <c r="A1700" s="27" t="s">
        <v>1900</v>
      </c>
      <c r="B1700" s="4" t="s">
        <v>382</v>
      </c>
      <c r="C1700" s="9" t="s">
        <v>900</v>
      </c>
    </row>
    <row r="1701" spans="1:3">
      <c r="A1701" s="27" t="s">
        <v>2973</v>
      </c>
      <c r="B1701" s="4" t="s">
        <v>808</v>
      </c>
      <c r="C1701" s="9" t="s">
        <v>900</v>
      </c>
    </row>
    <row r="1702" spans="1:3">
      <c r="A1702" s="27" t="s">
        <v>2065</v>
      </c>
      <c r="B1702" s="4" t="s">
        <v>541</v>
      </c>
      <c r="C1702" s="9" t="s">
        <v>900</v>
      </c>
    </row>
    <row r="1703" spans="1:3">
      <c r="A1703" s="27" t="s">
        <v>2823</v>
      </c>
      <c r="B1703" s="4" t="s">
        <v>745</v>
      </c>
      <c r="C1703" s="9" t="s">
        <v>900</v>
      </c>
    </row>
    <row r="1704" spans="1:3">
      <c r="A1704" s="27" t="s">
        <v>1959</v>
      </c>
      <c r="B1704" s="4" t="s">
        <v>439</v>
      </c>
      <c r="C1704" s="9" t="s">
        <v>900</v>
      </c>
    </row>
    <row r="1705" spans="1:3">
      <c r="A1705" s="27" t="s">
        <v>2095</v>
      </c>
      <c r="B1705" s="4" t="s">
        <v>569</v>
      </c>
      <c r="C1705" s="9" t="s">
        <v>900</v>
      </c>
    </row>
    <row r="1706" spans="1:3">
      <c r="A1706" s="27" t="s">
        <v>2016</v>
      </c>
      <c r="B1706" s="4" t="s">
        <v>494</v>
      </c>
      <c r="C1706" s="9" t="s">
        <v>900</v>
      </c>
    </row>
    <row r="1707" spans="1:3">
      <c r="A1707" s="27" t="s">
        <v>1565</v>
      </c>
      <c r="B1707" s="4" t="s">
        <v>106</v>
      </c>
      <c r="C1707" s="9" t="s">
        <v>900</v>
      </c>
    </row>
    <row r="1708" spans="1:3">
      <c r="A1708" s="27" t="s">
        <v>2137</v>
      </c>
      <c r="B1708" s="4" t="s">
        <v>610</v>
      </c>
      <c r="C1708" s="9" t="s">
        <v>900</v>
      </c>
    </row>
    <row r="1709" spans="1:3">
      <c r="A1709" s="27" t="s">
        <v>1801</v>
      </c>
      <c r="B1709" s="4" t="s">
        <v>290</v>
      </c>
      <c r="C1709" s="9" t="s">
        <v>900</v>
      </c>
    </row>
    <row r="1710" spans="1:3">
      <c r="A1710" s="27" t="s">
        <v>2164</v>
      </c>
      <c r="B1710" s="4" t="s">
        <v>636</v>
      </c>
      <c r="C1710" s="9" t="s">
        <v>900</v>
      </c>
    </row>
    <row r="1711" spans="1:3">
      <c r="A1711" s="27" t="s">
        <v>1974</v>
      </c>
      <c r="B1711" s="4" t="s">
        <v>454</v>
      </c>
      <c r="C1711" s="9" t="s">
        <v>900</v>
      </c>
    </row>
    <row r="1712" spans="1:3">
      <c r="A1712" s="27" t="s">
        <v>2909</v>
      </c>
      <c r="B1712" s="4" t="s">
        <v>783</v>
      </c>
      <c r="C1712" s="9" t="s">
        <v>900</v>
      </c>
    </row>
    <row r="1713" spans="1:3">
      <c r="A1713" s="27" t="s">
        <v>2253</v>
      </c>
      <c r="B1713" s="4" t="s">
        <v>694</v>
      </c>
      <c r="C1713" s="9" t="s">
        <v>900</v>
      </c>
    </row>
    <row r="1714" spans="1:3">
      <c r="A1714" s="27" t="s">
        <v>2967</v>
      </c>
      <c r="B1714" s="4" t="s">
        <v>802</v>
      </c>
      <c r="C1714" s="9" t="s">
        <v>900</v>
      </c>
    </row>
    <row r="1715" spans="1:3">
      <c r="A1715" s="27" t="s">
        <v>1954</v>
      </c>
      <c r="B1715" s="4" t="s">
        <v>434</v>
      </c>
      <c r="C1715" s="9" t="s">
        <v>900</v>
      </c>
    </row>
    <row r="1716" spans="1:3">
      <c r="A1716" s="27" t="s">
        <v>2109</v>
      </c>
      <c r="B1716" s="4" t="s">
        <v>583</v>
      </c>
      <c r="C1716" s="9" t="s">
        <v>900</v>
      </c>
    </row>
    <row r="1717" spans="1:3">
      <c r="A1717" s="27" t="s">
        <v>2188</v>
      </c>
      <c r="B1717" s="4" t="s">
        <v>657</v>
      </c>
      <c r="C1717" s="9" t="s">
        <v>900</v>
      </c>
    </row>
    <row r="1718" spans="1:3">
      <c r="A1718" s="27" t="s">
        <v>1718</v>
      </c>
      <c r="B1718" s="4" t="s">
        <v>230</v>
      </c>
      <c r="C1718" s="9" t="s">
        <v>900</v>
      </c>
    </row>
    <row r="1719" spans="1:3">
      <c r="A1719" s="27" t="s">
        <v>1960</v>
      </c>
      <c r="B1719" s="4" t="s">
        <v>440</v>
      </c>
      <c r="C1719" s="9" t="s">
        <v>900</v>
      </c>
    </row>
    <row r="1720" spans="1:3">
      <c r="A1720" s="27" t="s">
        <v>1845</v>
      </c>
      <c r="B1720" s="4" t="s">
        <v>330</v>
      </c>
      <c r="C1720" s="9" t="s">
        <v>900</v>
      </c>
    </row>
    <row r="1721" spans="1:3">
      <c r="A1721" s="27" t="s">
        <v>2041</v>
      </c>
      <c r="B1721" s="4" t="s">
        <v>517</v>
      </c>
      <c r="C1721" s="9" t="s">
        <v>900</v>
      </c>
    </row>
    <row r="1722" spans="1:3">
      <c r="A1722" s="27" t="s">
        <v>1691</v>
      </c>
      <c r="B1722" s="4" t="s">
        <v>212</v>
      </c>
      <c r="C1722" s="9" t="s">
        <v>900</v>
      </c>
    </row>
    <row r="1723" spans="1:3">
      <c r="A1723" s="27" t="s">
        <v>1902</v>
      </c>
      <c r="B1723" s="4" t="s">
        <v>384</v>
      </c>
      <c r="C1723" s="9" t="s">
        <v>900</v>
      </c>
    </row>
    <row r="1724" spans="1:3">
      <c r="A1724" s="27" t="s">
        <v>2194</v>
      </c>
      <c r="B1724" s="4" t="s">
        <v>663</v>
      </c>
      <c r="C1724" s="9" t="s">
        <v>900</v>
      </c>
    </row>
    <row r="1725" spans="1:3">
      <c r="A1725" s="27" t="s">
        <v>1602</v>
      </c>
      <c r="B1725" s="4" t="s">
        <v>143</v>
      </c>
      <c r="C1725" s="9" t="s">
        <v>900</v>
      </c>
    </row>
    <row r="1726" spans="1:3">
      <c r="A1726" s="27" t="s">
        <v>1742</v>
      </c>
      <c r="B1726" s="4" t="s">
        <v>246</v>
      </c>
      <c r="C1726" s="9" t="s">
        <v>900</v>
      </c>
    </row>
    <row r="1727" spans="1:3">
      <c r="A1727" s="27" t="s">
        <v>2191</v>
      </c>
      <c r="B1727" s="4" t="s">
        <v>660</v>
      </c>
      <c r="C1727" s="9" t="s">
        <v>900</v>
      </c>
    </row>
    <row r="1728" spans="1:3">
      <c r="A1728" s="27" t="s">
        <v>2170</v>
      </c>
      <c r="B1728" s="4" t="s">
        <v>642</v>
      </c>
      <c r="C1728" s="9" t="s">
        <v>900</v>
      </c>
    </row>
    <row r="1729" spans="1:3">
      <c r="A1729" s="27" t="s">
        <v>2073</v>
      </c>
      <c r="B1729" s="4" t="s">
        <v>548</v>
      </c>
      <c r="C1729" s="9" t="s">
        <v>900</v>
      </c>
    </row>
    <row r="1730" spans="1:3">
      <c r="A1730" s="27" t="s">
        <v>1731</v>
      </c>
      <c r="B1730" s="4" t="s">
        <v>239</v>
      </c>
      <c r="C1730" s="9" t="s">
        <v>900</v>
      </c>
    </row>
    <row r="1731" spans="1:3">
      <c r="A1731" s="27" t="s">
        <v>2142</v>
      </c>
      <c r="B1731" s="4" t="s">
        <v>615</v>
      </c>
      <c r="C1731" s="9" t="s">
        <v>900</v>
      </c>
    </row>
    <row r="1732" spans="1:3">
      <c r="A1732" s="27" t="s">
        <v>2861</v>
      </c>
      <c r="B1732" s="4" t="s">
        <v>766</v>
      </c>
      <c r="C1732" s="9" t="s">
        <v>900</v>
      </c>
    </row>
    <row r="1733" spans="1:3">
      <c r="A1733" s="27" t="s">
        <v>1851</v>
      </c>
      <c r="B1733" s="4" t="s">
        <v>336</v>
      </c>
      <c r="C1733" s="9" t="s">
        <v>900</v>
      </c>
    </row>
    <row r="1734" spans="1:3">
      <c r="A1734" s="27" t="s">
        <v>1848</v>
      </c>
      <c r="B1734" s="4" t="s">
        <v>333</v>
      </c>
      <c r="C1734" s="9" t="s">
        <v>900</v>
      </c>
    </row>
    <row r="1735" spans="1:3">
      <c r="A1735" s="27" t="s">
        <v>1889</v>
      </c>
      <c r="B1735" s="4" t="s">
        <v>372</v>
      </c>
      <c r="C1735" s="9" t="s">
        <v>900</v>
      </c>
    </row>
    <row r="1736" spans="1:3">
      <c r="A1736" s="27" t="s">
        <v>2806</v>
      </c>
      <c r="B1736" s="4" t="s">
        <v>738</v>
      </c>
      <c r="C1736" s="9" t="s">
        <v>900</v>
      </c>
    </row>
    <row r="1737" spans="1:3">
      <c r="A1737" s="27" t="s">
        <v>2824</v>
      </c>
      <c r="B1737" s="4" t="s">
        <v>738</v>
      </c>
      <c r="C1737" s="9" t="s">
        <v>900</v>
      </c>
    </row>
    <row r="1738" spans="1:3">
      <c r="A1738" s="27" t="s">
        <v>2850</v>
      </c>
      <c r="B1738" s="4" t="s">
        <v>760</v>
      </c>
      <c r="C1738" s="9" t="s">
        <v>900</v>
      </c>
    </row>
    <row r="1739" spans="1:3">
      <c r="A1739" s="27" t="s">
        <v>1992</v>
      </c>
      <c r="B1739" s="4" t="s">
        <v>471</v>
      </c>
      <c r="C1739" s="9" t="s">
        <v>900</v>
      </c>
    </row>
    <row r="1740" spans="1:3">
      <c r="A1740" s="27" t="s">
        <v>1904</v>
      </c>
      <c r="B1740" s="4" t="s">
        <v>386</v>
      </c>
      <c r="C1740" s="9" t="s">
        <v>900</v>
      </c>
    </row>
    <row r="1741" spans="1:3">
      <c r="A1741" s="27" t="s">
        <v>1839</v>
      </c>
      <c r="B1741" s="4" t="s">
        <v>324</v>
      </c>
      <c r="C1741" s="9" t="s">
        <v>900</v>
      </c>
    </row>
    <row r="1742" spans="1:3">
      <c r="A1742" s="27" t="s">
        <v>2069</v>
      </c>
      <c r="B1742" s="4" t="s">
        <v>545</v>
      </c>
      <c r="C1742" s="9" t="s">
        <v>900</v>
      </c>
    </row>
    <row r="1743" spans="1:3">
      <c r="A1743" s="27" t="s">
        <v>2091</v>
      </c>
      <c r="B1743" s="4" t="s">
        <v>565</v>
      </c>
      <c r="C1743" s="9" t="s">
        <v>900</v>
      </c>
    </row>
    <row r="1744" spans="1:3">
      <c r="A1744" s="27" t="s">
        <v>1694</v>
      </c>
      <c r="B1744" s="4" t="s">
        <v>214</v>
      </c>
      <c r="C1744" s="9" t="s">
        <v>900</v>
      </c>
    </row>
    <row r="1745" spans="1:3">
      <c r="A1745" s="27" t="s">
        <v>2847</v>
      </c>
      <c r="B1745" s="4" t="s">
        <v>757</v>
      </c>
      <c r="C1745" s="9" t="s">
        <v>900</v>
      </c>
    </row>
    <row r="1746" spans="1:3">
      <c r="A1746" s="27" t="s">
        <v>1776</v>
      </c>
      <c r="B1746" s="4" t="s">
        <v>270</v>
      </c>
      <c r="C1746" s="9" t="s">
        <v>900</v>
      </c>
    </row>
    <row r="1747" spans="1:3">
      <c r="A1747" s="27" t="s">
        <v>1982</v>
      </c>
      <c r="B1747" s="4" t="s">
        <v>462</v>
      </c>
      <c r="C1747" s="9" t="s">
        <v>900</v>
      </c>
    </row>
    <row r="1748" spans="1:3">
      <c r="A1748" s="27" t="s">
        <v>2003</v>
      </c>
      <c r="B1748" s="4" t="s">
        <v>482</v>
      </c>
      <c r="C1748" s="9" t="s">
        <v>900</v>
      </c>
    </row>
    <row r="1749" spans="1:3">
      <c r="A1749" s="27" t="s">
        <v>2159</v>
      </c>
      <c r="B1749" s="4" t="s">
        <v>631</v>
      </c>
      <c r="C1749" s="9" t="s">
        <v>900</v>
      </c>
    </row>
    <row r="1750" spans="1:3">
      <c r="A1750" s="27" t="s">
        <v>2266</v>
      </c>
      <c r="B1750" s="4" t="s">
        <v>702</v>
      </c>
      <c r="C1750" s="9" t="s">
        <v>900</v>
      </c>
    </row>
    <row r="1751" spans="1:3">
      <c r="A1751" s="27" t="s">
        <v>1678</v>
      </c>
      <c r="B1751" s="4" t="s">
        <v>205</v>
      </c>
      <c r="C1751" s="9" t="s">
        <v>900</v>
      </c>
    </row>
    <row r="1752" spans="1:3">
      <c r="A1752" s="27" t="s">
        <v>1794</v>
      </c>
      <c r="B1752" s="4" t="s">
        <v>284</v>
      </c>
      <c r="C1752" s="9" t="s">
        <v>900</v>
      </c>
    </row>
    <row r="1753" spans="1:3">
      <c r="A1753" s="27" t="s">
        <v>2158</v>
      </c>
      <c r="B1753" s="4" t="s">
        <v>630</v>
      </c>
      <c r="C1753" s="9" t="s">
        <v>900</v>
      </c>
    </row>
    <row r="1754" spans="1:3">
      <c r="A1754" s="27" t="s">
        <v>1867</v>
      </c>
      <c r="B1754" s="4" t="s">
        <v>352</v>
      </c>
      <c r="C1754" s="9" t="s">
        <v>900</v>
      </c>
    </row>
    <row r="1755" spans="1:3">
      <c r="A1755" s="27" t="s">
        <v>1592</v>
      </c>
      <c r="B1755" s="4" t="s">
        <v>133</v>
      </c>
      <c r="C1755" s="9" t="s">
        <v>900</v>
      </c>
    </row>
    <row r="1756" spans="1:3">
      <c r="A1756" s="27" t="s">
        <v>1957</v>
      </c>
      <c r="B1756" s="4" t="s">
        <v>437</v>
      </c>
      <c r="C1756" s="9" t="s">
        <v>900</v>
      </c>
    </row>
    <row r="1757" spans="1:3">
      <c r="A1757" s="27" t="s">
        <v>2179</v>
      </c>
      <c r="B1757" s="4" t="s">
        <v>650</v>
      </c>
      <c r="C1757" s="9" t="s">
        <v>900</v>
      </c>
    </row>
    <row r="1758" spans="1:3">
      <c r="A1758" s="27" t="s">
        <v>1936</v>
      </c>
      <c r="B1758" s="4" t="s">
        <v>417</v>
      </c>
      <c r="C1758" s="9" t="s">
        <v>900</v>
      </c>
    </row>
    <row r="1759" spans="1:3">
      <c r="A1759" s="27" t="s">
        <v>1926</v>
      </c>
      <c r="B1759" s="4" t="s">
        <v>407</v>
      </c>
      <c r="C1759" s="9" t="s">
        <v>900</v>
      </c>
    </row>
    <row r="1760" spans="1:3">
      <c r="A1760" s="27" t="s">
        <v>2195</v>
      </c>
      <c r="B1760" s="4" t="s">
        <v>407</v>
      </c>
      <c r="C1760" s="9" t="s">
        <v>900</v>
      </c>
    </row>
    <row r="1761" spans="1:3">
      <c r="A1761" s="27" t="s">
        <v>1910</v>
      </c>
      <c r="B1761" s="4" t="s">
        <v>392</v>
      </c>
      <c r="C1761" s="9" t="s">
        <v>900</v>
      </c>
    </row>
    <row r="1762" spans="1:3">
      <c r="A1762" s="27" t="s">
        <v>1654</v>
      </c>
      <c r="B1762" s="4" t="s">
        <v>188</v>
      </c>
      <c r="C1762" s="9" t="s">
        <v>900</v>
      </c>
    </row>
    <row r="1763" spans="1:3">
      <c r="A1763" s="27" t="s">
        <v>1624</v>
      </c>
      <c r="B1763" s="4" t="s">
        <v>165</v>
      </c>
      <c r="C1763" s="9" t="s">
        <v>900</v>
      </c>
    </row>
    <row r="1764" spans="1:3">
      <c r="A1764" s="27" t="s">
        <v>1754</v>
      </c>
      <c r="B1764" s="4" t="s">
        <v>253</v>
      </c>
      <c r="C1764" s="9" t="s">
        <v>900</v>
      </c>
    </row>
    <row r="1765" spans="1:3">
      <c r="A1765" s="27" t="s">
        <v>1970</v>
      </c>
      <c r="B1765" s="4" t="s">
        <v>450</v>
      </c>
      <c r="C1765" s="9" t="s">
        <v>900</v>
      </c>
    </row>
    <row r="1766" spans="1:3">
      <c r="A1766" s="27" t="s">
        <v>2122</v>
      </c>
      <c r="B1766" s="4" t="s">
        <v>596</v>
      </c>
      <c r="C1766" s="9" t="s">
        <v>900</v>
      </c>
    </row>
    <row r="1767" spans="1:3">
      <c r="A1767" s="27" t="s">
        <v>1898</v>
      </c>
      <c r="B1767" s="4" t="s">
        <v>380</v>
      </c>
      <c r="C1767" s="9" t="s">
        <v>900</v>
      </c>
    </row>
    <row r="1768" spans="1:3">
      <c r="A1768" s="27" t="s">
        <v>1995</v>
      </c>
      <c r="B1768" s="4" t="s">
        <v>474</v>
      </c>
      <c r="C1768" s="9" t="s">
        <v>900</v>
      </c>
    </row>
    <row r="1769" spans="1:3">
      <c r="A1769" s="27" t="s">
        <v>2049</v>
      </c>
      <c r="B1769" s="4" t="s">
        <v>525</v>
      </c>
      <c r="C1769" s="9" t="s">
        <v>900</v>
      </c>
    </row>
    <row r="1770" spans="1:3">
      <c r="A1770" s="27" t="s">
        <v>2843</v>
      </c>
      <c r="B1770" s="4" t="s">
        <v>754</v>
      </c>
      <c r="C1770" s="9" t="s">
        <v>900</v>
      </c>
    </row>
    <row r="1771" spans="1:3">
      <c r="A1771" s="27" t="s">
        <v>1786</v>
      </c>
      <c r="B1771" s="4" t="s">
        <v>278</v>
      </c>
      <c r="C1771" s="9" t="s">
        <v>900</v>
      </c>
    </row>
    <row r="1772" spans="1:3">
      <c r="A1772" s="27" t="s">
        <v>2099</v>
      </c>
      <c r="B1772" s="4" t="s">
        <v>573</v>
      </c>
      <c r="C1772" s="9" t="s">
        <v>900</v>
      </c>
    </row>
    <row r="1773" spans="1:3">
      <c r="A1773" s="27" t="s">
        <v>1601</v>
      </c>
      <c r="B1773" s="4" t="s">
        <v>142</v>
      </c>
      <c r="C1773" s="9" t="s">
        <v>900</v>
      </c>
    </row>
    <row r="1774" spans="1:3">
      <c r="A1774" s="27" t="s">
        <v>1806</v>
      </c>
      <c r="B1774" s="4" t="s">
        <v>294</v>
      </c>
      <c r="C1774" s="9" t="s">
        <v>900</v>
      </c>
    </row>
    <row r="1775" spans="1:3">
      <c r="A1775" s="27" t="s">
        <v>1670</v>
      </c>
      <c r="B1775" s="4" t="s">
        <v>199</v>
      </c>
      <c r="C1775" s="9" t="s">
        <v>900</v>
      </c>
    </row>
    <row r="1776" spans="1:3">
      <c r="A1776" s="27" t="s">
        <v>2803</v>
      </c>
      <c r="B1776" s="4" t="s">
        <v>735</v>
      </c>
      <c r="C1776" s="9" t="s">
        <v>900</v>
      </c>
    </row>
    <row r="1777" spans="1:3">
      <c r="A1777" s="27" t="s">
        <v>2128</v>
      </c>
      <c r="B1777" s="4" t="s">
        <v>602</v>
      </c>
      <c r="C1777" s="9" t="s">
        <v>900</v>
      </c>
    </row>
    <row r="1778" spans="1:3">
      <c r="A1778" s="27" t="s">
        <v>1685</v>
      </c>
      <c r="B1778" s="4" t="s">
        <v>209</v>
      </c>
      <c r="C1778" s="9" t="s">
        <v>900</v>
      </c>
    </row>
    <row r="1779" spans="1:3">
      <c r="A1779" s="27" t="s">
        <v>1951</v>
      </c>
      <c r="B1779" s="4" t="s">
        <v>431</v>
      </c>
      <c r="C1779" s="9" t="s">
        <v>900</v>
      </c>
    </row>
    <row r="1780" spans="1:3">
      <c r="A1780" s="27" t="s">
        <v>2070</v>
      </c>
      <c r="B1780" s="4" t="s">
        <v>431</v>
      </c>
      <c r="C1780" s="9" t="s">
        <v>900</v>
      </c>
    </row>
    <row r="1781" spans="1:3">
      <c r="A1781" s="27" t="s">
        <v>1738</v>
      </c>
      <c r="B1781" s="4" t="s">
        <v>244</v>
      </c>
      <c r="C1781" s="9" t="s">
        <v>900</v>
      </c>
    </row>
    <row r="1782" spans="1:3">
      <c r="A1782" s="27" t="s">
        <v>1730</v>
      </c>
      <c r="B1782" s="4" t="s">
        <v>238</v>
      </c>
      <c r="C1782" s="9" t="s">
        <v>900</v>
      </c>
    </row>
    <row r="1783" spans="1:3">
      <c r="A1783" s="27" t="s">
        <v>2066</v>
      </c>
      <c r="B1783" s="4" t="s">
        <v>542</v>
      </c>
      <c r="C1783" s="9" t="s">
        <v>900</v>
      </c>
    </row>
    <row r="1784" spans="1:3">
      <c r="A1784" s="27" t="s">
        <v>1835</v>
      </c>
      <c r="B1784" s="4" t="s">
        <v>320</v>
      </c>
      <c r="C1784" s="9" t="s">
        <v>900</v>
      </c>
    </row>
    <row r="1785" spans="1:3">
      <c r="A1785" s="27" t="s">
        <v>2152</v>
      </c>
      <c r="B1785" s="4" t="s">
        <v>320</v>
      </c>
      <c r="C1785" s="9" t="s">
        <v>900</v>
      </c>
    </row>
    <row r="1786" spans="1:3">
      <c r="A1786" s="27" t="s">
        <v>1943</v>
      </c>
      <c r="B1786" s="4" t="s">
        <v>423</v>
      </c>
      <c r="C1786" s="9" t="s">
        <v>900</v>
      </c>
    </row>
    <row r="1787" spans="1:3">
      <c r="A1787" s="27" t="s">
        <v>1796</v>
      </c>
      <c r="B1787" s="4" t="s">
        <v>285</v>
      </c>
      <c r="C1787" s="9" t="s">
        <v>900</v>
      </c>
    </row>
    <row r="1788" spans="1:3">
      <c r="A1788" s="27" t="s">
        <v>2804</v>
      </c>
      <c r="B1788" s="4" t="s">
        <v>736</v>
      </c>
      <c r="C1788" s="9" t="s">
        <v>900</v>
      </c>
    </row>
    <row r="1789" spans="1:3">
      <c r="A1789" s="27" t="s">
        <v>2177</v>
      </c>
      <c r="B1789" s="4" t="s">
        <v>648</v>
      </c>
      <c r="C1789" s="9" t="s">
        <v>900</v>
      </c>
    </row>
    <row r="1790" spans="1:3">
      <c r="A1790" s="27" t="s">
        <v>2074</v>
      </c>
      <c r="B1790" s="4" t="s">
        <v>549</v>
      </c>
      <c r="C1790" s="9" t="s">
        <v>900</v>
      </c>
    </row>
    <row r="1791" spans="1:3">
      <c r="A1791" s="27" t="s">
        <v>2276</v>
      </c>
      <c r="B1791" s="4" t="s">
        <v>709</v>
      </c>
      <c r="C1791" s="9" t="s">
        <v>900</v>
      </c>
    </row>
    <row r="1792" spans="1:3">
      <c r="A1792" s="27" t="s">
        <v>2045</v>
      </c>
      <c r="B1792" s="4" t="s">
        <v>521</v>
      </c>
      <c r="C1792" s="9" t="s">
        <v>900</v>
      </c>
    </row>
    <row r="1793" spans="1:3">
      <c r="A1793" s="27" t="s">
        <v>2181</v>
      </c>
      <c r="B1793" s="4" t="s">
        <v>652</v>
      </c>
      <c r="C1793" s="9" t="s">
        <v>900</v>
      </c>
    </row>
    <row r="1794" spans="1:3">
      <c r="A1794" s="27" t="s">
        <v>1916</v>
      </c>
      <c r="B1794" s="4" t="s">
        <v>398</v>
      </c>
      <c r="C1794" s="9" t="s">
        <v>900</v>
      </c>
    </row>
    <row r="1795" spans="1:3">
      <c r="A1795" s="27" t="s">
        <v>1854</v>
      </c>
      <c r="B1795" s="4" t="s">
        <v>339</v>
      </c>
      <c r="C1795" s="9" t="s">
        <v>900</v>
      </c>
    </row>
    <row r="1796" spans="1:3">
      <c r="A1796" s="27" t="s">
        <v>3083</v>
      </c>
      <c r="B1796" s="4" t="s">
        <v>891</v>
      </c>
      <c r="C1796" s="9" t="s">
        <v>900</v>
      </c>
    </row>
    <row r="1797" spans="1:3">
      <c r="A1797" s="27" t="s">
        <v>1594</v>
      </c>
      <c r="B1797" s="4" t="s">
        <v>135</v>
      </c>
      <c r="C1797" s="9" t="s">
        <v>900</v>
      </c>
    </row>
    <row r="1798" spans="1:3">
      <c r="A1798" s="27" t="s">
        <v>1770</v>
      </c>
      <c r="B1798" s="4" t="s">
        <v>264</v>
      </c>
      <c r="C1798" s="9" t="s">
        <v>900</v>
      </c>
    </row>
    <row r="1799" spans="1:3">
      <c r="A1799" s="27" t="s">
        <v>1824</v>
      </c>
      <c r="B1799" s="4" t="s">
        <v>310</v>
      </c>
      <c r="C1799" s="9" t="s">
        <v>900</v>
      </c>
    </row>
    <row r="1800" spans="1:3">
      <c r="A1800" s="27" t="s">
        <v>1769</v>
      </c>
      <c r="B1800" s="4" t="s">
        <v>263</v>
      </c>
      <c r="C1800" s="9" t="s">
        <v>900</v>
      </c>
    </row>
    <row r="1801" spans="1:3">
      <c r="A1801" s="27" t="s">
        <v>2053</v>
      </c>
      <c r="B1801" s="4" t="s">
        <v>529</v>
      </c>
      <c r="C1801" s="9" t="s">
        <v>900</v>
      </c>
    </row>
    <row r="1802" spans="1:3">
      <c r="A1802" s="27" t="s">
        <v>1994</v>
      </c>
      <c r="B1802" s="4" t="s">
        <v>473</v>
      </c>
      <c r="C1802" s="9" t="s">
        <v>900</v>
      </c>
    </row>
    <row r="1803" spans="1:3">
      <c r="A1803" s="27" t="s">
        <v>2854</v>
      </c>
      <c r="B1803" s="4" t="s">
        <v>764</v>
      </c>
      <c r="C1803" s="9" t="s">
        <v>900</v>
      </c>
    </row>
    <row r="1804" spans="1:3">
      <c r="A1804" s="27" t="s">
        <v>1771</v>
      </c>
      <c r="B1804" s="4" t="s">
        <v>265</v>
      </c>
      <c r="C1804" s="9" t="s">
        <v>900</v>
      </c>
    </row>
    <row r="1805" spans="1:3">
      <c r="A1805" s="27" t="s">
        <v>2802</v>
      </c>
      <c r="B1805" s="4" t="s">
        <v>734</v>
      </c>
      <c r="C1805" s="9" t="s">
        <v>900</v>
      </c>
    </row>
    <row r="1806" spans="1:3">
      <c r="A1806" s="27" t="s">
        <v>1937</v>
      </c>
      <c r="B1806" s="4" t="s">
        <v>418</v>
      </c>
      <c r="C1806" s="9" t="s">
        <v>900</v>
      </c>
    </row>
    <row r="1807" spans="1:3">
      <c r="A1807" s="27" t="s">
        <v>2222</v>
      </c>
      <c r="B1807" s="4" t="s">
        <v>679</v>
      </c>
      <c r="C1807" s="9" t="s">
        <v>900</v>
      </c>
    </row>
    <row r="1808" spans="1:3">
      <c r="A1808" s="27" t="s">
        <v>2805</v>
      </c>
      <c r="B1808" s="4" t="s">
        <v>737</v>
      </c>
      <c r="C1808" s="9" t="s">
        <v>900</v>
      </c>
    </row>
    <row r="1809" spans="1:3">
      <c r="A1809" s="27" t="s">
        <v>2827</v>
      </c>
      <c r="B1809" s="4" t="s">
        <v>746</v>
      </c>
      <c r="C1809" s="9" t="s">
        <v>900</v>
      </c>
    </row>
    <row r="1810" spans="1:3">
      <c r="A1810" s="27" t="s">
        <v>1573</v>
      </c>
      <c r="B1810" s="4" t="s">
        <v>114</v>
      </c>
      <c r="C1810" s="9" t="s">
        <v>900</v>
      </c>
    </row>
    <row r="1811" spans="1:3">
      <c r="A1811" s="27" t="s">
        <v>1748</v>
      </c>
      <c r="B1811" s="4" t="s">
        <v>251</v>
      </c>
      <c r="C1811" s="9" t="s">
        <v>900</v>
      </c>
    </row>
    <row r="1812" spans="1:3">
      <c r="A1812" s="27" t="s">
        <v>1603</v>
      </c>
      <c r="B1812" s="4" t="s">
        <v>144</v>
      </c>
      <c r="C1812" s="9" t="s">
        <v>900</v>
      </c>
    </row>
    <row r="1813" spans="1:3">
      <c r="A1813" s="27" t="s">
        <v>1591</v>
      </c>
      <c r="B1813" s="4" t="s">
        <v>132</v>
      </c>
      <c r="C1813" s="9" t="s">
        <v>900</v>
      </c>
    </row>
    <row r="1814" spans="1:3">
      <c r="A1814" s="27" t="s">
        <v>1862</v>
      </c>
      <c r="B1814" s="4" t="s">
        <v>347</v>
      </c>
      <c r="C1814" s="9" t="s">
        <v>900</v>
      </c>
    </row>
    <row r="1815" spans="1:3">
      <c r="A1815" s="27" t="s">
        <v>2183</v>
      </c>
      <c r="B1815" s="4" t="s">
        <v>347</v>
      </c>
      <c r="C1815" s="9" t="s">
        <v>900</v>
      </c>
    </row>
    <row r="1816" spans="1:3">
      <c r="A1816" s="27" t="s">
        <v>2906</v>
      </c>
      <c r="B1816" s="4" t="s">
        <v>780</v>
      </c>
      <c r="C1816" s="9" t="s">
        <v>900</v>
      </c>
    </row>
    <row r="1817" spans="1:3">
      <c r="A1817" s="27" t="s">
        <v>1805</v>
      </c>
      <c r="B1817" s="4" t="s">
        <v>293</v>
      </c>
      <c r="C1817" s="9" t="s">
        <v>900</v>
      </c>
    </row>
    <row r="1818" spans="1:3">
      <c r="A1818" s="27" t="s">
        <v>1877</v>
      </c>
      <c r="B1818" s="4" t="s">
        <v>362</v>
      </c>
      <c r="C1818" s="9" t="s">
        <v>900</v>
      </c>
    </row>
    <row r="1819" spans="1:3">
      <c r="A1819" s="27" t="s">
        <v>2932</v>
      </c>
      <c r="B1819" s="4" t="s">
        <v>793</v>
      </c>
      <c r="C1819" s="9" t="s">
        <v>900</v>
      </c>
    </row>
    <row r="1820" spans="1:3">
      <c r="A1820" s="27" t="s">
        <v>1961</v>
      </c>
      <c r="B1820" s="4" t="s">
        <v>441</v>
      </c>
      <c r="C1820" s="9" t="s">
        <v>900</v>
      </c>
    </row>
    <row r="1821" spans="1:3">
      <c r="A1821" s="27" t="s">
        <v>2268</v>
      </c>
      <c r="B1821" s="4" t="s">
        <v>704</v>
      </c>
      <c r="C1821" s="9" t="s">
        <v>900</v>
      </c>
    </row>
    <row r="1822" spans="1:3">
      <c r="A1822" s="27" t="s">
        <v>2958</v>
      </c>
      <c r="B1822" s="4" t="s">
        <v>798</v>
      </c>
      <c r="C1822" s="9" t="s">
        <v>900</v>
      </c>
    </row>
    <row r="1823" spans="1:3">
      <c r="A1823" s="27" t="s">
        <v>2911</v>
      </c>
      <c r="B1823" s="4" t="s">
        <v>785</v>
      </c>
      <c r="C1823" s="9" t="s">
        <v>900</v>
      </c>
    </row>
    <row r="1824" spans="1:3">
      <c r="A1824" s="27" t="s">
        <v>2846</v>
      </c>
      <c r="B1824" s="4" t="s">
        <v>756</v>
      </c>
      <c r="C1824" s="9" t="s">
        <v>900</v>
      </c>
    </row>
    <row r="1825" spans="1:3">
      <c r="A1825" s="27" t="s">
        <v>2088</v>
      </c>
      <c r="B1825" s="4" t="s">
        <v>562</v>
      </c>
      <c r="C1825" s="9" t="s">
        <v>900</v>
      </c>
    </row>
    <row r="1826" spans="1:3">
      <c r="A1826" s="27" t="s">
        <v>2106</v>
      </c>
      <c r="B1826" s="4" t="s">
        <v>580</v>
      </c>
      <c r="C1826" s="9" t="s">
        <v>900</v>
      </c>
    </row>
    <row r="1827" spans="1:3">
      <c r="A1827" s="27" t="s">
        <v>2035</v>
      </c>
      <c r="B1827" s="4" t="s">
        <v>512</v>
      </c>
      <c r="C1827" s="9" t="s">
        <v>900</v>
      </c>
    </row>
    <row r="1828" spans="1:3">
      <c r="A1828" s="27" t="s">
        <v>1859</v>
      </c>
      <c r="B1828" s="4" t="s">
        <v>344</v>
      </c>
      <c r="C1828" s="9" t="s">
        <v>900</v>
      </c>
    </row>
    <row r="1829" spans="1:3">
      <c r="A1829" s="27" t="s">
        <v>1874</v>
      </c>
      <c r="B1829" s="4" t="s">
        <v>359</v>
      </c>
      <c r="C1829" s="9" t="s">
        <v>900</v>
      </c>
    </row>
    <row r="1830" spans="1:3">
      <c r="A1830" s="27" t="s">
        <v>2051</v>
      </c>
      <c r="B1830" s="4" t="s">
        <v>527</v>
      </c>
      <c r="C1830" s="9" t="s">
        <v>900</v>
      </c>
    </row>
    <row r="1831" spans="1:3">
      <c r="A1831" s="27" t="s">
        <v>2140</v>
      </c>
      <c r="B1831" s="4" t="s">
        <v>613</v>
      </c>
      <c r="C1831" s="9" t="s">
        <v>900</v>
      </c>
    </row>
    <row r="1832" spans="1:3">
      <c r="A1832" s="27" t="s">
        <v>1578</v>
      </c>
      <c r="B1832" s="4" t="s">
        <v>119</v>
      </c>
      <c r="C1832" s="9" t="s">
        <v>900</v>
      </c>
    </row>
    <row r="1833" spans="1:3">
      <c r="A1833" s="27" t="s">
        <v>2974</v>
      </c>
      <c r="B1833" s="4" t="s">
        <v>809</v>
      </c>
      <c r="C1833" s="9" t="s">
        <v>900</v>
      </c>
    </row>
    <row r="1834" spans="1:3">
      <c r="A1834" s="27" t="s">
        <v>2040</v>
      </c>
      <c r="B1834" s="4" t="s">
        <v>516</v>
      </c>
      <c r="C1834" s="9" t="s">
        <v>900</v>
      </c>
    </row>
    <row r="1835" spans="1:3">
      <c r="A1835" s="27" t="s">
        <v>2024</v>
      </c>
      <c r="B1835" s="4" t="s">
        <v>502</v>
      </c>
      <c r="C1835" s="9" t="s">
        <v>900</v>
      </c>
    </row>
    <row r="1836" spans="1:3">
      <c r="A1836" s="27" t="s">
        <v>1909</v>
      </c>
      <c r="B1836" s="4" t="s">
        <v>391</v>
      </c>
      <c r="C1836" s="9" t="s">
        <v>900</v>
      </c>
    </row>
    <row r="1837" spans="1:3">
      <c r="A1837" s="27" t="s">
        <v>2969</v>
      </c>
      <c r="B1837" s="4" t="s">
        <v>804</v>
      </c>
      <c r="C1837" s="9" t="s">
        <v>900</v>
      </c>
    </row>
    <row r="1838" spans="1:3">
      <c r="A1838" s="27" t="s">
        <v>1721</v>
      </c>
      <c r="B1838" s="4" t="s">
        <v>231</v>
      </c>
      <c r="C1838" s="9" t="s">
        <v>900</v>
      </c>
    </row>
    <row r="1839" spans="1:3">
      <c r="A1839" s="27" t="s">
        <v>2910</v>
      </c>
      <c r="B1839" s="4" t="s">
        <v>784</v>
      </c>
      <c r="C1839" s="9" t="s">
        <v>900</v>
      </c>
    </row>
    <row r="1840" spans="1:3">
      <c r="A1840" s="27" t="s">
        <v>2117</v>
      </c>
      <c r="B1840" s="4" t="s">
        <v>591</v>
      </c>
      <c r="C1840" s="9" t="s">
        <v>900</v>
      </c>
    </row>
    <row r="1841" spans="1:3">
      <c r="A1841" s="27" t="s">
        <v>1935</v>
      </c>
      <c r="B1841" s="4" t="s">
        <v>416</v>
      </c>
      <c r="C1841" s="9" t="s">
        <v>900</v>
      </c>
    </row>
    <row r="1842" spans="1:3">
      <c r="A1842" s="27" t="s">
        <v>1863</v>
      </c>
      <c r="B1842" s="4" t="s">
        <v>348</v>
      </c>
      <c r="C1842" s="9" t="s">
        <v>900</v>
      </c>
    </row>
    <row r="1843" spans="1:3">
      <c r="A1843" s="27" t="s">
        <v>1906</v>
      </c>
      <c r="B1843" s="4" t="s">
        <v>388</v>
      </c>
      <c r="C1843" s="9" t="s">
        <v>900</v>
      </c>
    </row>
    <row r="1844" spans="1:3">
      <c r="A1844" s="27" t="s">
        <v>2113</v>
      </c>
      <c r="B1844" s="4" t="s">
        <v>587</v>
      </c>
      <c r="C1844" s="9" t="s">
        <v>900</v>
      </c>
    </row>
    <row r="1845" spans="1:3">
      <c r="A1845" s="27" t="s">
        <v>2021</v>
      </c>
      <c r="B1845" s="4" t="s">
        <v>499</v>
      </c>
      <c r="C1845" s="9" t="s">
        <v>900</v>
      </c>
    </row>
    <row r="1846" spans="1:3">
      <c r="A1846" s="27" t="s">
        <v>2219</v>
      </c>
      <c r="B1846" s="4" t="s">
        <v>677</v>
      </c>
      <c r="C1846" s="9" t="s">
        <v>900</v>
      </c>
    </row>
    <row r="1847" spans="1:3">
      <c r="A1847" s="27" t="s">
        <v>2110</v>
      </c>
      <c r="B1847" s="4" t="s">
        <v>584</v>
      </c>
      <c r="C1847" s="9" t="s">
        <v>900</v>
      </c>
    </row>
    <row r="1848" spans="1:3">
      <c r="A1848" s="27" t="s">
        <v>2922</v>
      </c>
      <c r="B1848" s="4" t="s">
        <v>789</v>
      </c>
      <c r="C1848" s="9" t="s">
        <v>900</v>
      </c>
    </row>
    <row r="1849" spans="1:3">
      <c r="A1849" s="27" t="s">
        <v>2168</v>
      </c>
      <c r="B1849" s="4" t="s">
        <v>640</v>
      </c>
      <c r="C1849" s="9" t="s">
        <v>900</v>
      </c>
    </row>
    <row r="1850" spans="1:3">
      <c r="A1850" s="27" t="s">
        <v>1701</v>
      </c>
      <c r="B1850" s="4" t="s">
        <v>220</v>
      </c>
      <c r="C1850" s="9" t="s">
        <v>900</v>
      </c>
    </row>
    <row r="1851" spans="1:3">
      <c r="A1851" s="27" t="s">
        <v>1980</v>
      </c>
      <c r="B1851" s="4" t="s">
        <v>460</v>
      </c>
      <c r="C1851" s="9" t="s">
        <v>900</v>
      </c>
    </row>
    <row r="1852" spans="1:3">
      <c r="A1852" s="27" t="s">
        <v>2119</v>
      </c>
      <c r="B1852" s="4" t="s">
        <v>593</v>
      </c>
      <c r="C1852" s="9" t="s">
        <v>900</v>
      </c>
    </row>
    <row r="1853" spans="1:3">
      <c r="A1853" s="27" t="s">
        <v>2264</v>
      </c>
      <c r="B1853" s="4" t="s">
        <v>700</v>
      </c>
      <c r="C1853" s="9" t="s">
        <v>900</v>
      </c>
    </row>
    <row r="1854" spans="1:3">
      <c r="A1854" s="27" t="s">
        <v>1566</v>
      </c>
      <c r="B1854" s="4" t="s">
        <v>107</v>
      </c>
      <c r="C1854" s="9" t="s">
        <v>900</v>
      </c>
    </row>
    <row r="1855" spans="1:3">
      <c r="A1855" s="27" t="s">
        <v>2193</v>
      </c>
      <c r="B1855" s="4" t="s">
        <v>662</v>
      </c>
      <c r="C1855" s="9" t="s">
        <v>900</v>
      </c>
    </row>
    <row r="1856" spans="1:3">
      <c r="A1856" s="27" t="s">
        <v>1800</v>
      </c>
      <c r="B1856" s="4" t="s">
        <v>289</v>
      </c>
      <c r="C1856" s="9" t="s">
        <v>900</v>
      </c>
    </row>
    <row r="1857" spans="1:3">
      <c r="A1857" s="27" t="s">
        <v>2061</v>
      </c>
      <c r="B1857" s="4" t="s">
        <v>537</v>
      </c>
      <c r="C1857" s="9" t="s">
        <v>900</v>
      </c>
    </row>
    <row r="1858" spans="1:3">
      <c r="A1858" s="27" t="s">
        <v>2032</v>
      </c>
      <c r="B1858" s="4" t="s">
        <v>510</v>
      </c>
      <c r="C1858" s="9" t="s">
        <v>900</v>
      </c>
    </row>
    <row r="1859" spans="1:3">
      <c r="A1859" s="27" t="s">
        <v>1583</v>
      </c>
      <c r="B1859" s="4" t="s">
        <v>124</v>
      </c>
      <c r="C1859" s="9" t="s">
        <v>900</v>
      </c>
    </row>
    <row r="1860" spans="1:3">
      <c r="A1860" s="27" t="s">
        <v>1790</v>
      </c>
      <c r="B1860" s="4" t="s">
        <v>281</v>
      </c>
      <c r="C1860" s="9" t="s">
        <v>900</v>
      </c>
    </row>
    <row r="1861" spans="1:3">
      <c r="A1861" s="27" t="s">
        <v>1996</v>
      </c>
      <c r="B1861" s="4" t="s">
        <v>475</v>
      </c>
      <c r="C1861" s="9" t="s">
        <v>900</v>
      </c>
    </row>
    <row r="1862" spans="1:3">
      <c r="A1862" s="27" t="s">
        <v>2775</v>
      </c>
      <c r="B1862" s="4" t="s">
        <v>728</v>
      </c>
      <c r="C1862" s="9" t="s">
        <v>900</v>
      </c>
    </row>
    <row r="1863" spans="1:3">
      <c r="A1863" s="27" t="s">
        <v>2875</v>
      </c>
      <c r="B1863" s="4" t="s">
        <v>770</v>
      </c>
      <c r="C1863" s="9" t="s">
        <v>900</v>
      </c>
    </row>
    <row r="1864" spans="1:3">
      <c r="A1864" s="27" t="s">
        <v>2089</v>
      </c>
      <c r="B1864" s="4" t="s">
        <v>563</v>
      </c>
      <c r="C1864" s="9" t="s">
        <v>900</v>
      </c>
    </row>
    <row r="1865" spans="1:3">
      <c r="A1865" s="27" t="s">
        <v>1844</v>
      </c>
      <c r="B1865" s="4" t="s">
        <v>329</v>
      </c>
      <c r="C1865" s="9" t="s">
        <v>900</v>
      </c>
    </row>
    <row r="1866" spans="1:3">
      <c r="A1866" s="27" t="s">
        <v>1660</v>
      </c>
      <c r="B1866" s="4" t="s">
        <v>192</v>
      </c>
      <c r="C1866" s="9" t="s">
        <v>900</v>
      </c>
    </row>
    <row r="1867" spans="1:3">
      <c r="A1867" s="27" t="s">
        <v>1615</v>
      </c>
      <c r="B1867" s="4" t="s">
        <v>156</v>
      </c>
      <c r="C1867" s="9" t="s">
        <v>900</v>
      </c>
    </row>
    <row r="1868" spans="1:3">
      <c r="A1868" s="27" t="s">
        <v>2822</v>
      </c>
      <c r="B1868" s="4" t="s">
        <v>744</v>
      </c>
      <c r="C1868" s="9" t="s">
        <v>900</v>
      </c>
    </row>
    <row r="1869" spans="1:3">
      <c r="A1869" s="27" t="s">
        <v>1549</v>
      </c>
      <c r="B1869" s="4" t="s">
        <v>90</v>
      </c>
      <c r="C1869" s="9" t="s">
        <v>900</v>
      </c>
    </row>
    <row r="1870" spans="1:3">
      <c r="A1870" s="27" t="s">
        <v>1886</v>
      </c>
      <c r="B1870" s="4" t="s">
        <v>369</v>
      </c>
      <c r="C1870" s="9" t="s">
        <v>900</v>
      </c>
    </row>
    <row r="1871" spans="1:3">
      <c r="A1871" s="27" t="s">
        <v>2048</v>
      </c>
      <c r="B1871" s="4" t="s">
        <v>524</v>
      </c>
      <c r="C1871" s="9" t="s">
        <v>900</v>
      </c>
    </row>
    <row r="1872" spans="1:3">
      <c r="A1872" s="27" t="s">
        <v>2057</v>
      </c>
      <c r="B1872" s="4" t="s">
        <v>533</v>
      </c>
      <c r="C1872" s="9" t="s">
        <v>900</v>
      </c>
    </row>
    <row r="1873" spans="1:3">
      <c r="A1873" s="27" t="s">
        <v>1892</v>
      </c>
      <c r="B1873" s="4" t="s">
        <v>375</v>
      </c>
      <c r="C1873" s="9" t="s">
        <v>900</v>
      </c>
    </row>
    <row r="1874" spans="1:3">
      <c r="A1874" s="27" t="s">
        <v>1913</v>
      </c>
      <c r="B1874" s="4" t="s">
        <v>395</v>
      </c>
      <c r="C1874" s="9" t="s">
        <v>900</v>
      </c>
    </row>
    <row r="1875" spans="1:3">
      <c r="A1875" s="27" t="s">
        <v>1964</v>
      </c>
      <c r="B1875" s="4" t="s">
        <v>444</v>
      </c>
      <c r="C1875" s="9" t="s">
        <v>900</v>
      </c>
    </row>
    <row r="1876" spans="1:3">
      <c r="A1876" s="27" t="s">
        <v>1766</v>
      </c>
      <c r="B1876" s="4" t="s">
        <v>261</v>
      </c>
      <c r="C1876" s="9" t="s">
        <v>900</v>
      </c>
    </row>
    <row r="1877" spans="1:3">
      <c r="A1877" s="27" t="s">
        <v>2147</v>
      </c>
      <c r="B1877" s="4" t="s">
        <v>620</v>
      </c>
      <c r="C1877" s="9" t="s">
        <v>900</v>
      </c>
    </row>
    <row r="1878" spans="1:3">
      <c r="A1878" s="27" t="s">
        <v>1733</v>
      </c>
      <c r="B1878" s="4" t="s">
        <v>240</v>
      </c>
      <c r="C1878" s="9" t="s">
        <v>900</v>
      </c>
    </row>
    <row r="1879" spans="1:3">
      <c r="A1879" s="27" t="s">
        <v>1993</v>
      </c>
      <c r="B1879" s="4" t="s">
        <v>472</v>
      </c>
      <c r="C1879" s="9" t="s">
        <v>900</v>
      </c>
    </row>
    <row r="1880" spans="1:3">
      <c r="A1880" s="27" t="s">
        <v>1599</v>
      </c>
      <c r="B1880" s="4" t="s">
        <v>140</v>
      </c>
      <c r="C1880" s="9" t="s">
        <v>900</v>
      </c>
    </row>
    <row r="1881" spans="1:3">
      <c r="A1881" s="27" t="s">
        <v>2244</v>
      </c>
      <c r="B1881" s="4" t="s">
        <v>687</v>
      </c>
      <c r="C1881" s="9" t="s">
        <v>900</v>
      </c>
    </row>
    <row r="1882" spans="1:3">
      <c r="A1882" s="27" t="s">
        <v>1791</v>
      </c>
      <c r="B1882" s="4" t="s">
        <v>282</v>
      </c>
      <c r="C1882" s="9" t="s">
        <v>900</v>
      </c>
    </row>
    <row r="1883" spans="1:3">
      <c r="A1883" s="27" t="s">
        <v>1972</v>
      </c>
      <c r="B1883" s="4" t="s">
        <v>452</v>
      </c>
      <c r="C1883" s="9" t="s">
        <v>900</v>
      </c>
    </row>
    <row r="1884" spans="1:3">
      <c r="A1884" s="27" t="s">
        <v>3081</v>
      </c>
      <c r="B1884" s="4" t="s">
        <v>889</v>
      </c>
      <c r="C1884" s="9" t="s">
        <v>900</v>
      </c>
    </row>
    <row r="1885" spans="1:3">
      <c r="A1885" s="49" t="s">
        <v>3336</v>
      </c>
      <c r="B1885" s="4" t="s">
        <v>1212</v>
      </c>
      <c r="C1885" s="50" t="s">
        <v>51</v>
      </c>
    </row>
    <row r="1886" spans="1:3">
      <c r="A1886" s="27" t="s">
        <v>1774</v>
      </c>
      <c r="B1886" s="4" t="s">
        <v>268</v>
      </c>
      <c r="C1886" s="9" t="s">
        <v>900</v>
      </c>
    </row>
    <row r="1887" spans="1:3">
      <c r="A1887" s="27" t="s">
        <v>1780</v>
      </c>
      <c r="B1887" s="4" t="s">
        <v>273</v>
      </c>
      <c r="C1887" s="9" t="s">
        <v>900</v>
      </c>
    </row>
    <row r="1888" spans="1:3">
      <c r="A1888" s="27" t="s">
        <v>2112</v>
      </c>
      <c r="B1888" s="4" t="s">
        <v>586</v>
      </c>
      <c r="C1888" s="9" t="s">
        <v>900</v>
      </c>
    </row>
    <row r="1889" spans="1:5">
      <c r="A1889" s="27" t="s">
        <v>1610</v>
      </c>
      <c r="B1889" s="4" t="s">
        <v>151</v>
      </c>
      <c r="C1889" s="9" t="s">
        <v>900</v>
      </c>
    </row>
    <row r="1890" spans="1:5">
      <c r="A1890" s="27" t="s">
        <v>1764</v>
      </c>
      <c r="B1890" s="4" t="s">
        <v>259</v>
      </c>
      <c r="C1890" s="9" t="s">
        <v>900</v>
      </c>
    </row>
    <row r="1891" spans="1:5">
      <c r="A1891" s="27" t="s">
        <v>2917</v>
      </c>
      <c r="B1891" s="4" t="s">
        <v>788</v>
      </c>
      <c r="C1891" s="9" t="s">
        <v>900</v>
      </c>
    </row>
    <row r="1892" spans="1:5">
      <c r="A1892" s="27" t="s">
        <v>1653</v>
      </c>
      <c r="B1892" s="4" t="s">
        <v>187</v>
      </c>
      <c r="C1892" s="9" t="s">
        <v>900</v>
      </c>
    </row>
    <row r="1893" spans="1:5">
      <c r="A1893" s="27" t="s">
        <v>1797</v>
      </c>
      <c r="B1893" s="4" t="s">
        <v>286</v>
      </c>
      <c r="C1893" s="9" t="s">
        <v>900</v>
      </c>
    </row>
    <row r="1894" spans="1:5">
      <c r="A1894" s="27" t="s">
        <v>2108</v>
      </c>
      <c r="B1894" s="4" t="s">
        <v>582</v>
      </c>
      <c r="C1894" s="9" t="s">
        <v>900</v>
      </c>
    </row>
    <row r="1895" spans="1:5">
      <c r="A1895" s="27" t="s">
        <v>2144</v>
      </c>
      <c r="B1895" s="4" t="s">
        <v>617</v>
      </c>
      <c r="C1895" s="9" t="s">
        <v>900</v>
      </c>
    </row>
    <row r="1896" spans="1:5">
      <c r="A1896" s="27" t="s">
        <v>2124</v>
      </c>
      <c r="B1896" s="4" t="s">
        <v>598</v>
      </c>
      <c r="C1896" s="9" t="s">
        <v>900</v>
      </c>
      <c r="E1896" t="s">
        <v>1322</v>
      </c>
    </row>
    <row r="1897" spans="1:5">
      <c r="A1897" s="27" t="s">
        <v>1946</v>
      </c>
      <c r="B1897" s="4" t="s">
        <v>426</v>
      </c>
      <c r="C1897" s="9" t="s">
        <v>900</v>
      </c>
    </row>
    <row r="1898" spans="1:5">
      <c r="A1898" s="27" t="s">
        <v>1759</v>
      </c>
      <c r="B1898" s="4" t="s">
        <v>256</v>
      </c>
      <c r="C1898" s="9" t="s">
        <v>900</v>
      </c>
    </row>
    <row r="1899" spans="1:5">
      <c r="A1899" s="27" t="s">
        <v>1698</v>
      </c>
      <c r="B1899" s="4" t="s">
        <v>218</v>
      </c>
      <c r="C1899" s="9" t="s">
        <v>900</v>
      </c>
    </row>
    <row r="1900" spans="1:5">
      <c r="A1900" s="27" t="s">
        <v>2972</v>
      </c>
      <c r="B1900" s="4" t="s">
        <v>807</v>
      </c>
      <c r="C1900" s="9" t="s">
        <v>900</v>
      </c>
    </row>
    <row r="1901" spans="1:5">
      <c r="A1901" s="27" t="s">
        <v>1897</v>
      </c>
      <c r="B1901" s="4" t="s">
        <v>379</v>
      </c>
      <c r="C1901" s="9" t="s">
        <v>900</v>
      </c>
    </row>
    <row r="1902" spans="1:5">
      <c r="A1902" s="27" t="s">
        <v>1927</v>
      </c>
      <c r="B1902" s="4" t="s">
        <v>408</v>
      </c>
      <c r="C1902" s="9" t="s">
        <v>900</v>
      </c>
    </row>
    <row r="1903" spans="1:5">
      <c r="A1903" s="27" t="s">
        <v>1763</v>
      </c>
      <c r="B1903" s="4" t="s">
        <v>258</v>
      </c>
      <c r="C1903" s="9" t="s">
        <v>900</v>
      </c>
    </row>
    <row r="1904" spans="1:5">
      <c r="A1904" s="27" t="s">
        <v>2086</v>
      </c>
      <c r="B1904" s="4" t="s">
        <v>560</v>
      </c>
      <c r="C1904" s="9" t="s">
        <v>900</v>
      </c>
    </row>
    <row r="1905" spans="1:3">
      <c r="A1905" s="27" t="s">
        <v>1891</v>
      </c>
      <c r="B1905" s="4" t="s">
        <v>374</v>
      </c>
      <c r="C1905" s="9" t="s">
        <v>900</v>
      </c>
    </row>
    <row r="1906" spans="1:3">
      <c r="A1906" s="27" t="s">
        <v>2055</v>
      </c>
      <c r="B1906" s="4" t="s">
        <v>531</v>
      </c>
      <c r="C1906" s="9" t="s">
        <v>900</v>
      </c>
    </row>
    <row r="1907" spans="1:3">
      <c r="A1907" s="27" t="s">
        <v>2023</v>
      </c>
      <c r="B1907" s="4" t="s">
        <v>501</v>
      </c>
      <c r="C1907" s="9" t="s">
        <v>900</v>
      </c>
    </row>
    <row r="1908" spans="1:3">
      <c r="A1908" s="27" t="s">
        <v>2769</v>
      </c>
      <c r="B1908" s="4" t="s">
        <v>727</v>
      </c>
      <c r="C1908" s="9" t="s">
        <v>900</v>
      </c>
    </row>
    <row r="1909" spans="1:3">
      <c r="A1909" s="27" t="s">
        <v>1938</v>
      </c>
      <c r="B1909" t="s">
        <v>419</v>
      </c>
      <c r="C1909" s="9" t="s">
        <v>900</v>
      </c>
    </row>
    <row r="1910" spans="1:3">
      <c r="A1910" s="27" t="s">
        <v>1737</v>
      </c>
      <c r="B1910" s="4" t="s">
        <v>243</v>
      </c>
      <c r="C1910" s="9" t="s">
        <v>900</v>
      </c>
    </row>
    <row r="1911" spans="1:3">
      <c r="A1911" s="27" t="s">
        <v>1664</v>
      </c>
      <c r="B1911" s="4" t="s">
        <v>195</v>
      </c>
      <c r="C1911" s="9" t="s">
        <v>900</v>
      </c>
    </row>
    <row r="1912" spans="1:3">
      <c r="A1912" s="27" t="s">
        <v>1967</v>
      </c>
      <c r="B1912" s="4" t="s">
        <v>447</v>
      </c>
      <c r="C1912" s="9" t="s">
        <v>900</v>
      </c>
    </row>
    <row r="1913" spans="1:3">
      <c r="A1913" s="27" t="s">
        <v>1608</v>
      </c>
      <c r="B1913" s="4" t="s">
        <v>149</v>
      </c>
      <c r="C1913" s="9" t="s">
        <v>900</v>
      </c>
    </row>
    <row r="1914" spans="1:3">
      <c r="A1914" s="27" t="s">
        <v>1930</v>
      </c>
      <c r="B1914" s="4" t="s">
        <v>411</v>
      </c>
      <c r="C1914" s="9" t="s">
        <v>900</v>
      </c>
    </row>
    <row r="1915" spans="1:3">
      <c r="A1915" s="27" t="s">
        <v>1983</v>
      </c>
      <c r="B1915" s="4" t="s">
        <v>463</v>
      </c>
      <c r="C1915" s="9" t="s">
        <v>900</v>
      </c>
    </row>
    <row r="1916" spans="1:3">
      <c r="A1916" s="27" t="s">
        <v>2819</v>
      </c>
      <c r="B1916" s="4" t="s">
        <v>742</v>
      </c>
      <c r="C1916" s="9" t="s">
        <v>900</v>
      </c>
    </row>
    <row r="1917" spans="1:3">
      <c r="A1917" s="11" t="s">
        <v>1577</v>
      </c>
      <c r="B1917" s="4" t="s">
        <v>118</v>
      </c>
      <c r="C1917" s="9" t="s">
        <v>900</v>
      </c>
    </row>
    <row r="1918" spans="1:3">
      <c r="A1918" s="27" t="s">
        <v>1871</v>
      </c>
      <c r="B1918" s="4" t="s">
        <v>356</v>
      </c>
      <c r="C1918" s="9" t="s">
        <v>900</v>
      </c>
    </row>
    <row r="1919" spans="1:3">
      <c r="A1919" s="27" t="s">
        <v>2014</v>
      </c>
      <c r="B1919" s="4" t="s">
        <v>492</v>
      </c>
      <c r="C1919" s="9" t="s">
        <v>900</v>
      </c>
    </row>
    <row r="1920" spans="1:3">
      <c r="A1920" s="27" t="s">
        <v>2058</v>
      </c>
      <c r="B1920" s="4" t="s">
        <v>534</v>
      </c>
      <c r="C1920" s="9" t="s">
        <v>900</v>
      </c>
    </row>
    <row r="1921" spans="1:3">
      <c r="A1921" s="55" t="s">
        <v>4809</v>
      </c>
      <c r="B1921" s="168" t="s">
        <v>4810</v>
      </c>
      <c r="C1921" s="9" t="s">
        <v>900</v>
      </c>
    </row>
    <row r="1922" spans="1:3">
      <c r="A1922" s="156" t="s">
        <v>4813</v>
      </c>
      <c r="B1922" s="169" t="s">
        <v>4810</v>
      </c>
      <c r="C1922" s="131" t="s">
        <v>900</v>
      </c>
    </row>
    <row r="1923" spans="1:3">
      <c r="A1923" s="156" t="s">
        <v>4814</v>
      </c>
      <c r="B1923" s="169" t="s">
        <v>30</v>
      </c>
      <c r="C1923" s="131" t="s">
        <v>900</v>
      </c>
    </row>
    <row r="1924" spans="1:3">
      <c r="A1924" s="156" t="s">
        <v>4815</v>
      </c>
      <c r="B1924" s="169" t="s">
        <v>4810</v>
      </c>
      <c r="C1924" s="131" t="s">
        <v>900</v>
      </c>
    </row>
    <row r="1925" spans="1:3">
      <c r="A1925" s="156" t="s">
        <v>4816</v>
      </c>
      <c r="B1925" s="169" t="s">
        <v>4810</v>
      </c>
      <c r="C1925" s="131" t="s">
        <v>900</v>
      </c>
    </row>
    <row r="1926" spans="1:3">
      <c r="A1926" s="156" t="s">
        <v>4819</v>
      </c>
      <c r="B1926" s="169" t="s">
        <v>4810</v>
      </c>
      <c r="C1926" s="131" t="s">
        <v>900</v>
      </c>
    </row>
    <row r="1927" spans="1:3">
      <c r="A1927" s="156" t="s">
        <v>4827</v>
      </c>
      <c r="B1927" s="130" t="s">
        <v>4810</v>
      </c>
      <c r="C1927" s="131" t="s">
        <v>900</v>
      </c>
    </row>
    <row r="1928" spans="1:3">
      <c r="A1928" s="156" t="s">
        <v>4828</v>
      </c>
      <c r="B1928" s="130" t="s">
        <v>4810</v>
      </c>
      <c r="C1928" s="131" t="s">
        <v>900</v>
      </c>
    </row>
    <row r="1929" spans="1:3">
      <c r="A1929" s="156" t="s">
        <v>4853</v>
      </c>
      <c r="B1929" s="130" t="s">
        <v>4810</v>
      </c>
      <c r="C1929" s="131" t="s">
        <v>900</v>
      </c>
    </row>
    <row r="1930" spans="1:3">
      <c r="A1930" s="156" t="s">
        <v>4855</v>
      </c>
      <c r="B1930" s="130" t="s">
        <v>30</v>
      </c>
      <c r="C1930" s="131" t="s">
        <v>900</v>
      </c>
    </row>
    <row r="1931" spans="1:3">
      <c r="A1931" s="156" t="s">
        <v>4857</v>
      </c>
      <c r="B1931" s="155" t="s">
        <v>4856</v>
      </c>
      <c r="C1931" s="131" t="s">
        <v>1359</v>
      </c>
    </row>
    <row r="1932" spans="1:3">
      <c r="A1932" s="156">
        <v>1532925</v>
      </c>
      <c r="B1932" s="130" t="s">
        <v>4865</v>
      </c>
      <c r="C1932" s="131" t="s">
        <v>900</v>
      </c>
    </row>
    <row r="1933" spans="1:3">
      <c r="A1933" s="156" t="s">
        <v>4866</v>
      </c>
      <c r="B1933" s="155" t="s">
        <v>4867</v>
      </c>
      <c r="C1933" s="131" t="s">
        <v>1359</v>
      </c>
    </row>
    <row r="1934" spans="1:3">
      <c r="A1934" s="156" t="s">
        <v>4868</v>
      </c>
      <c r="B1934" s="155" t="s">
        <v>4867</v>
      </c>
      <c r="C1934" s="131" t="s">
        <v>1359</v>
      </c>
    </row>
    <row r="1935" spans="1:3">
      <c r="A1935" s="156" t="s">
        <v>4869</v>
      </c>
      <c r="B1935" s="155" t="s">
        <v>4870</v>
      </c>
      <c r="C1935" s="131" t="s">
        <v>900</v>
      </c>
    </row>
    <row r="1936" spans="1:3">
      <c r="A1936" s="27">
        <v>1524340</v>
      </c>
      <c r="B1936" s="4" t="s">
        <v>4871</v>
      </c>
      <c r="C1936" s="131" t="s">
        <v>900</v>
      </c>
    </row>
    <row r="1937" spans="1:3">
      <c r="A1937" s="27" t="s">
        <v>4872</v>
      </c>
      <c r="B1937" s="4" t="s">
        <v>30</v>
      </c>
      <c r="C1937" s="131" t="s">
        <v>900</v>
      </c>
    </row>
    <row r="1938" spans="1:3">
      <c r="A1938" s="27" t="s">
        <v>4873</v>
      </c>
      <c r="B1938" s="4" t="s">
        <v>30</v>
      </c>
      <c r="C1938" s="131" t="s">
        <v>900</v>
      </c>
    </row>
    <row r="1939" spans="1:3">
      <c r="A1939" s="27">
        <v>1545607</v>
      </c>
      <c r="B1939" s="4" t="s">
        <v>33</v>
      </c>
      <c r="C1939" s="9" t="s">
        <v>900</v>
      </c>
    </row>
    <row r="1940" spans="1:3">
      <c r="A1940" s="11" t="s">
        <v>4879</v>
      </c>
      <c r="B1940" t="s">
        <v>4810</v>
      </c>
      <c r="C1940" s="131" t="s">
        <v>900</v>
      </c>
    </row>
    <row r="1941" spans="1:3">
      <c r="A1941" s="11" t="s">
        <v>4880</v>
      </c>
      <c r="B1941" t="s">
        <v>4810</v>
      </c>
      <c r="C1941" s="131" t="s">
        <v>900</v>
      </c>
    </row>
    <row r="1942" spans="1:3">
      <c r="A1942" s="11">
        <v>1545391</v>
      </c>
      <c r="B1942" t="s">
        <v>4810</v>
      </c>
      <c r="C1942" s="131" t="s">
        <v>900</v>
      </c>
    </row>
    <row r="1943" spans="1:3">
      <c r="A1943" s="11">
        <v>1137711</v>
      </c>
      <c r="B1943" t="s">
        <v>4881</v>
      </c>
      <c r="C1943" s="131" t="s">
        <v>900</v>
      </c>
    </row>
  </sheetData>
  <autoFilter ref="A1:C1939" xr:uid="{00000000-0009-0000-0000-000004000000}"/>
  <customSheetViews>
    <customSheetView guid="{59F7F58E-E303-4EFD-8799-C113523DAFE3}" fitToPage="1" state="hidden">
      <selection activeCell="B23" sqref="B23"/>
      <pageMargins left="0.2" right="0.2" top="0.25" bottom="0.25" header="0.3" footer="0.3"/>
      <printOptions horizontalCentered="1"/>
      <pageSetup paperSize="9" fitToHeight="0" orientation="landscape" r:id="rId1"/>
    </customSheetView>
    <customSheetView guid="{7CE3C6FB-F6D3-4D75-8BFB-F2BC75A132B8}" fitToPage="1" state="hidden">
      <selection activeCell="B6" sqref="B6"/>
      <pageMargins left="0.2" right="0.2" top="0.25" bottom="0.25" header="0.3" footer="0.3"/>
      <printOptions horizontalCentered="1"/>
      <pageSetup paperSize="9" fitToHeight="0" orientation="landscape" r:id="rId2"/>
    </customSheetView>
    <customSheetView guid="{ADD39B3A-46CF-4D0F-9A88-969AC41FD17D}" fitToPage="1" showAutoFilter="1" state="hidden">
      <selection activeCell="G1" sqref="G1:G1048576"/>
      <pageMargins left="0.2" right="0.2" top="0.25" bottom="0.25" header="0.3" footer="0.3"/>
      <printOptions horizontalCentered="1"/>
      <pageSetup paperSize="9" fitToHeight="0" orientation="landscape" r:id="rId3"/>
      <autoFilter ref="A1:C1850" xr:uid="{3F629623-E38C-4781-8DC5-ADE67186662A}"/>
    </customSheetView>
  </customSheetViews>
  <conditionalFormatting sqref="A24">
    <cfRule type="containsErrors" dxfId="19" priority="19">
      <formula>ISERROR(A24)</formula>
    </cfRule>
  </conditionalFormatting>
  <conditionalFormatting sqref="B1908:B1909">
    <cfRule type="containsErrors" dxfId="18" priority="11">
      <formula>ISERROR(B1908)</formula>
    </cfRule>
  </conditionalFormatting>
  <conditionalFormatting sqref="B1918:B1926">
    <cfRule type="containsErrors" dxfId="17" priority="3">
      <formula>ISERROR(B1918)</formula>
    </cfRule>
  </conditionalFormatting>
  <printOptions horizontalCentered="1"/>
  <pageMargins left="0.2" right="0.2" top="0.25" bottom="0.25" header="0.3" footer="0.3"/>
  <pageSetup paperSize="9" fitToHeight="0" orientation="landscape" r:id="rId4"/>
  <customProperties>
    <customPr name="_pios_id" r:id="rId5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/>
  <dimension ref="A1:K11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39" sqref="I39"/>
    </sheetView>
  </sheetViews>
  <sheetFormatPr defaultColWidth="9.26953125" defaultRowHeight="14.5"/>
  <cols>
    <col min="2" max="2" width="28.26953125" customWidth="1"/>
    <col min="3" max="3" width="15.453125" style="2" customWidth="1"/>
    <col min="4" max="4" width="15.453125" customWidth="1"/>
    <col min="6" max="6" width="26.26953125" customWidth="1"/>
  </cols>
  <sheetData>
    <row r="1" spans="1:11">
      <c r="A1" s="22" t="s">
        <v>907</v>
      </c>
      <c r="B1" s="22" t="s">
        <v>9</v>
      </c>
      <c r="C1" s="22" t="s">
        <v>1114</v>
      </c>
      <c r="D1" s="23"/>
      <c r="J1" s="144" t="s">
        <v>3</v>
      </c>
      <c r="K1" s="144"/>
    </row>
    <row r="2" spans="1:11">
      <c r="A2" s="4" t="s">
        <v>908</v>
      </c>
      <c r="B2" s="4" t="s">
        <v>909</v>
      </c>
      <c r="C2" s="3">
        <v>-1</v>
      </c>
      <c r="E2" s="21" t="s">
        <v>80</v>
      </c>
      <c r="F2" s="21" t="s">
        <v>910</v>
      </c>
      <c r="G2" s="21" t="s">
        <v>911</v>
      </c>
      <c r="J2" t="s">
        <v>42</v>
      </c>
      <c r="K2">
        <v>1</v>
      </c>
    </row>
    <row r="3" spans="1:11">
      <c r="A3" s="4" t="s">
        <v>912</v>
      </c>
      <c r="B3" s="4" t="s">
        <v>913</v>
      </c>
      <c r="C3" s="3">
        <v>-1</v>
      </c>
      <c r="E3" s="21" t="s">
        <v>78</v>
      </c>
      <c r="F3" s="21" t="s">
        <v>914</v>
      </c>
      <c r="G3" s="21" t="s">
        <v>915</v>
      </c>
      <c r="J3" t="s">
        <v>12</v>
      </c>
      <c r="K3">
        <v>1</v>
      </c>
    </row>
    <row r="4" spans="1:11">
      <c r="A4" s="4" t="s">
        <v>916</v>
      </c>
      <c r="B4" s="4" t="s">
        <v>917</v>
      </c>
      <c r="C4" s="3"/>
      <c r="E4" s="21" t="s">
        <v>13</v>
      </c>
      <c r="F4" s="21" t="s">
        <v>918</v>
      </c>
      <c r="G4" s="21" t="s">
        <v>915</v>
      </c>
      <c r="J4" t="s">
        <v>1327</v>
      </c>
      <c r="K4">
        <v>-1</v>
      </c>
    </row>
    <row r="5" spans="1:11">
      <c r="A5" s="4" t="s">
        <v>919</v>
      </c>
      <c r="B5" s="4" t="s">
        <v>920</v>
      </c>
      <c r="C5" s="3"/>
      <c r="E5" s="21" t="s">
        <v>43</v>
      </c>
      <c r="F5" s="21" t="s">
        <v>921</v>
      </c>
      <c r="G5" s="21" t="s">
        <v>911</v>
      </c>
    </row>
    <row r="6" spans="1:11">
      <c r="A6" s="4" t="s">
        <v>922</v>
      </c>
      <c r="B6" s="4" t="s">
        <v>923</v>
      </c>
      <c r="C6" s="3"/>
      <c r="E6" s="21" t="s">
        <v>17</v>
      </c>
      <c r="F6" s="21" t="s">
        <v>924</v>
      </c>
      <c r="G6" s="21" t="s">
        <v>915</v>
      </c>
    </row>
    <row r="7" spans="1:11">
      <c r="A7" s="4" t="s">
        <v>925</v>
      </c>
      <c r="B7" s="4" t="s">
        <v>926</v>
      </c>
      <c r="C7" s="3"/>
      <c r="E7" s="21" t="s">
        <v>81</v>
      </c>
      <c r="F7" s="21" t="s">
        <v>927</v>
      </c>
      <c r="G7" s="21" t="s">
        <v>911</v>
      </c>
    </row>
    <row r="8" spans="1:11">
      <c r="A8" s="4" t="s">
        <v>928</v>
      </c>
      <c r="B8" s="4" t="s">
        <v>929</v>
      </c>
      <c r="C8" s="3"/>
    </row>
    <row r="9" spans="1:11">
      <c r="A9" s="4" t="s">
        <v>930</v>
      </c>
      <c r="B9" s="4" t="s">
        <v>931</v>
      </c>
      <c r="C9" s="3"/>
    </row>
    <row r="10" spans="1:11">
      <c r="A10" s="4" t="s">
        <v>932</v>
      </c>
      <c r="B10" s="4" t="s">
        <v>933</v>
      </c>
      <c r="C10" s="3"/>
    </row>
    <row r="11" spans="1:11">
      <c r="A11" s="4" t="s">
        <v>934</v>
      </c>
      <c r="B11" s="4" t="s">
        <v>935</v>
      </c>
      <c r="C11" s="3"/>
    </row>
    <row r="12" spans="1:11">
      <c r="A12" s="4" t="s">
        <v>936</v>
      </c>
      <c r="B12" s="4" t="s">
        <v>935</v>
      </c>
      <c r="C12" s="3"/>
    </row>
    <row r="13" spans="1:11">
      <c r="A13" s="4" t="s">
        <v>937</v>
      </c>
      <c r="B13" s="4" t="s">
        <v>935</v>
      </c>
      <c r="C13" s="3"/>
    </row>
    <row r="14" spans="1:11">
      <c r="A14" s="4" t="s">
        <v>938</v>
      </c>
      <c r="B14" s="4" t="s">
        <v>935</v>
      </c>
      <c r="C14" s="3"/>
    </row>
    <row r="15" spans="1:11">
      <c r="A15" s="4" t="s">
        <v>939</v>
      </c>
      <c r="B15" s="4" t="s">
        <v>940</v>
      </c>
      <c r="C15" s="3"/>
    </row>
    <row r="16" spans="1:11">
      <c r="A16" s="4" t="s">
        <v>941</v>
      </c>
      <c r="B16" s="4" t="s">
        <v>942</v>
      </c>
      <c r="C16" s="3"/>
    </row>
    <row r="17" spans="1:3">
      <c r="A17" s="4" t="s">
        <v>943</v>
      </c>
      <c r="B17" s="4" t="s">
        <v>944</v>
      </c>
      <c r="C17" s="3"/>
    </row>
    <row r="18" spans="1:3">
      <c r="A18" s="4" t="s">
        <v>945</v>
      </c>
      <c r="B18" s="4" t="s">
        <v>946</v>
      </c>
      <c r="C18" s="3"/>
    </row>
    <row r="19" spans="1:3">
      <c r="A19" s="4" t="s">
        <v>947</v>
      </c>
      <c r="B19" s="4" t="s">
        <v>948</v>
      </c>
      <c r="C19" s="3"/>
    </row>
    <row r="20" spans="1:3">
      <c r="A20" s="4" t="s">
        <v>949</v>
      </c>
      <c r="B20" s="4" t="s">
        <v>950</v>
      </c>
      <c r="C20" s="3"/>
    </row>
    <row r="21" spans="1:3">
      <c r="A21" s="4" t="s">
        <v>951</v>
      </c>
      <c r="B21" s="4" t="s">
        <v>952</v>
      </c>
      <c r="C21" s="3"/>
    </row>
    <row r="22" spans="1:3">
      <c r="A22" s="4" t="s">
        <v>953</v>
      </c>
      <c r="B22" s="4" t="s">
        <v>954</v>
      </c>
      <c r="C22" s="3"/>
    </row>
    <row r="23" spans="1:3">
      <c r="A23" s="4" t="s">
        <v>955</v>
      </c>
      <c r="B23" s="4" t="s">
        <v>956</v>
      </c>
      <c r="C23" s="3"/>
    </row>
    <row r="24" spans="1:3">
      <c r="A24" s="4" t="s">
        <v>957</v>
      </c>
      <c r="B24" s="4" t="s">
        <v>954</v>
      </c>
      <c r="C24" s="3"/>
    </row>
    <row r="25" spans="1:3">
      <c r="A25" s="4" t="s">
        <v>958</v>
      </c>
      <c r="B25" s="4" t="s">
        <v>959</v>
      </c>
      <c r="C25" s="3"/>
    </row>
    <row r="26" spans="1:3">
      <c r="A26" s="4" t="s">
        <v>960</v>
      </c>
      <c r="B26" s="4" t="s">
        <v>961</v>
      </c>
      <c r="C26" s="3"/>
    </row>
    <row r="27" spans="1:3">
      <c r="A27" s="4" t="s">
        <v>962</v>
      </c>
      <c r="B27" s="4" t="s">
        <v>963</v>
      </c>
      <c r="C27" s="3"/>
    </row>
    <row r="28" spans="1:3">
      <c r="A28" s="4" t="s">
        <v>964</v>
      </c>
      <c r="B28" s="4" t="s">
        <v>965</v>
      </c>
      <c r="C28" s="3"/>
    </row>
    <row r="29" spans="1:3">
      <c r="A29" s="4" t="s">
        <v>966</v>
      </c>
      <c r="B29" s="4" t="s">
        <v>967</v>
      </c>
      <c r="C29" s="3"/>
    </row>
    <row r="30" spans="1:3">
      <c r="A30" s="4" t="s">
        <v>968</v>
      </c>
      <c r="B30" s="4" t="s">
        <v>969</v>
      </c>
      <c r="C30" s="3">
        <v>-1</v>
      </c>
    </row>
    <row r="31" spans="1:3">
      <c r="A31" s="4" t="s">
        <v>970</v>
      </c>
      <c r="B31" s="4" t="s">
        <v>971</v>
      </c>
      <c r="C31" s="3"/>
    </row>
    <row r="32" spans="1:3">
      <c r="A32" s="4" t="s">
        <v>972</v>
      </c>
      <c r="B32" s="4" t="s">
        <v>973</v>
      </c>
      <c r="C32" s="3"/>
    </row>
    <row r="33" spans="1:3">
      <c r="A33" s="4" t="s">
        <v>974</v>
      </c>
      <c r="B33" s="4" t="s">
        <v>975</v>
      </c>
      <c r="C33" s="3">
        <v>-1</v>
      </c>
    </row>
    <row r="34" spans="1:3">
      <c r="A34" s="4" t="s">
        <v>976</v>
      </c>
      <c r="B34" s="4" t="s">
        <v>977</v>
      </c>
      <c r="C34" s="3"/>
    </row>
    <row r="35" spans="1:3">
      <c r="A35" s="4" t="s">
        <v>978</v>
      </c>
      <c r="B35" s="4" t="s">
        <v>979</v>
      </c>
      <c r="C35" s="3"/>
    </row>
    <row r="36" spans="1:3">
      <c r="A36" s="4" t="s">
        <v>980</v>
      </c>
      <c r="B36" s="4" t="s">
        <v>981</v>
      </c>
      <c r="C36" s="3">
        <v>-1</v>
      </c>
    </row>
    <row r="37" spans="1:3">
      <c r="A37" s="4" t="s">
        <v>982</v>
      </c>
      <c r="B37" s="4" t="s">
        <v>983</v>
      </c>
      <c r="C37" s="3"/>
    </row>
    <row r="38" spans="1:3">
      <c r="A38" s="4" t="s">
        <v>984</v>
      </c>
      <c r="B38" s="4" t="s">
        <v>985</v>
      </c>
      <c r="C38" s="3"/>
    </row>
    <row r="39" spans="1:3">
      <c r="A39" s="4" t="s">
        <v>986</v>
      </c>
      <c r="B39" s="4" t="s">
        <v>987</v>
      </c>
      <c r="C39" s="3"/>
    </row>
    <row r="40" spans="1:3">
      <c r="A40" s="4" t="s">
        <v>988</v>
      </c>
      <c r="B40" s="4" t="s">
        <v>989</v>
      </c>
      <c r="C40" s="3"/>
    </row>
    <row r="41" spans="1:3">
      <c r="A41" s="4" t="s">
        <v>990</v>
      </c>
      <c r="B41" s="4" t="s">
        <v>991</v>
      </c>
      <c r="C41" s="3"/>
    </row>
    <row r="42" spans="1:3">
      <c r="A42" s="4" t="s">
        <v>992</v>
      </c>
      <c r="B42" s="4" t="s">
        <v>993</v>
      </c>
      <c r="C42" s="3"/>
    </row>
    <row r="43" spans="1:3">
      <c r="A43" s="4" t="s">
        <v>994</v>
      </c>
      <c r="B43" s="4" t="s">
        <v>995</v>
      </c>
      <c r="C43" s="3">
        <v>1</v>
      </c>
    </row>
    <row r="44" spans="1:3">
      <c r="A44" s="4" t="s">
        <v>996</v>
      </c>
      <c r="B44" s="4" t="s">
        <v>997</v>
      </c>
      <c r="C44" s="3">
        <v>-1</v>
      </c>
    </row>
    <row r="45" spans="1:3">
      <c r="A45" s="4" t="s">
        <v>998</v>
      </c>
      <c r="B45" s="4" t="s">
        <v>999</v>
      </c>
      <c r="C45" s="3"/>
    </row>
    <row r="46" spans="1:3">
      <c r="A46" s="4" t="s">
        <v>1000</v>
      </c>
      <c r="B46" s="4" t="s">
        <v>1001</v>
      </c>
      <c r="C46" s="3"/>
    </row>
    <row r="47" spans="1:3">
      <c r="A47" s="4" t="s">
        <v>1002</v>
      </c>
      <c r="B47" s="4" t="s">
        <v>1003</v>
      </c>
      <c r="C47" s="3"/>
    </row>
    <row r="48" spans="1:3">
      <c r="A48" s="4" t="s">
        <v>1004</v>
      </c>
      <c r="B48" s="4" t="s">
        <v>1005</v>
      </c>
      <c r="C48" s="3">
        <v>-1</v>
      </c>
    </row>
    <row r="49" spans="1:3">
      <c r="A49" s="4" t="s">
        <v>80</v>
      </c>
      <c r="B49" s="4" t="s">
        <v>910</v>
      </c>
      <c r="C49" s="3">
        <v>-1</v>
      </c>
    </row>
    <row r="50" spans="1:3">
      <c r="A50" s="4" t="s">
        <v>78</v>
      </c>
      <c r="B50" s="4" t="s">
        <v>914</v>
      </c>
      <c r="C50" s="3">
        <v>1</v>
      </c>
    </row>
    <row r="51" spans="1:3">
      <c r="A51" s="4" t="s">
        <v>1006</v>
      </c>
      <c r="B51" s="4" t="s">
        <v>1007</v>
      </c>
      <c r="C51" s="3"/>
    </row>
    <row r="52" spans="1:3">
      <c r="A52" s="4" t="s">
        <v>1008</v>
      </c>
      <c r="B52" s="4" t="s">
        <v>1009</v>
      </c>
      <c r="C52" s="3"/>
    </row>
    <row r="53" spans="1:3">
      <c r="A53" s="4" t="s">
        <v>1010</v>
      </c>
      <c r="B53" s="4" t="s">
        <v>1011</v>
      </c>
      <c r="C53" s="3"/>
    </row>
    <row r="54" spans="1:3">
      <c r="A54" s="4" t="s">
        <v>1012</v>
      </c>
      <c r="B54" s="4" t="s">
        <v>1013</v>
      </c>
      <c r="C54" s="3"/>
    </row>
    <row r="55" spans="1:3">
      <c r="A55" s="4" t="s">
        <v>13</v>
      </c>
      <c r="B55" s="4" t="s">
        <v>918</v>
      </c>
      <c r="C55" s="3">
        <v>1</v>
      </c>
    </row>
    <row r="56" spans="1:3">
      <c r="A56" s="4" t="s">
        <v>1014</v>
      </c>
      <c r="B56" s="4" t="s">
        <v>1015</v>
      </c>
      <c r="C56" s="3"/>
    </row>
    <row r="57" spans="1:3">
      <c r="A57" s="4" t="s">
        <v>43</v>
      </c>
      <c r="B57" s="4" t="s">
        <v>921</v>
      </c>
      <c r="C57" s="3">
        <v>-1</v>
      </c>
    </row>
    <row r="58" spans="1:3">
      <c r="A58" s="4" t="s">
        <v>1016</v>
      </c>
      <c r="B58" s="4" t="s">
        <v>1017</v>
      </c>
      <c r="C58" s="3"/>
    </row>
    <row r="59" spans="1:3">
      <c r="A59" s="4" t="s">
        <v>1018</v>
      </c>
      <c r="B59" s="4" t="s">
        <v>1019</v>
      </c>
      <c r="C59" s="3"/>
    </row>
    <row r="60" spans="1:3">
      <c r="A60" s="4" t="s">
        <v>1020</v>
      </c>
      <c r="B60" s="4" t="s">
        <v>1021</v>
      </c>
      <c r="C60" s="3">
        <v>-1</v>
      </c>
    </row>
    <row r="61" spans="1:3">
      <c r="A61" s="4" t="s">
        <v>1022</v>
      </c>
      <c r="B61" s="4" t="s">
        <v>1023</v>
      </c>
      <c r="C61" s="3"/>
    </row>
    <row r="62" spans="1:3">
      <c r="A62" s="4" t="s">
        <v>1024</v>
      </c>
      <c r="B62" s="4" t="s">
        <v>1025</v>
      </c>
      <c r="C62" s="3"/>
    </row>
    <row r="63" spans="1:3">
      <c r="A63" s="4" t="s">
        <v>1026</v>
      </c>
      <c r="B63" s="4" t="s">
        <v>1027</v>
      </c>
      <c r="C63" s="3">
        <v>-1</v>
      </c>
    </row>
    <row r="64" spans="1:3">
      <c r="A64" s="4" t="s">
        <v>1028</v>
      </c>
      <c r="B64" s="4" t="s">
        <v>1029</v>
      </c>
      <c r="C64" s="3"/>
    </row>
    <row r="65" spans="1:3">
      <c r="A65" s="4" t="s">
        <v>76</v>
      </c>
      <c r="B65" s="4" t="s">
        <v>1030</v>
      </c>
      <c r="C65" s="3">
        <v>-1</v>
      </c>
    </row>
    <row r="66" spans="1:3">
      <c r="A66" s="4" t="s">
        <v>1031</v>
      </c>
      <c r="B66" s="4" t="s">
        <v>1032</v>
      </c>
      <c r="C66" s="3"/>
    </row>
    <row r="67" spans="1:3">
      <c r="A67" s="4" t="s">
        <v>42</v>
      </c>
      <c r="B67" s="4" t="s">
        <v>1033</v>
      </c>
      <c r="C67" s="3">
        <v>-1</v>
      </c>
    </row>
    <row r="68" spans="1:3">
      <c r="A68" s="4" t="s">
        <v>1034</v>
      </c>
      <c r="B68" s="4" t="s">
        <v>1035</v>
      </c>
      <c r="C68" s="3"/>
    </row>
    <row r="69" spans="1:3">
      <c r="A69" s="4" t="s">
        <v>1036</v>
      </c>
      <c r="B69" s="4" t="s">
        <v>1037</v>
      </c>
      <c r="C69" s="3"/>
    </row>
    <row r="70" spans="1:3">
      <c r="A70" s="4" t="s">
        <v>1038</v>
      </c>
      <c r="B70" s="4" t="s">
        <v>1039</v>
      </c>
      <c r="C70" s="3"/>
    </row>
    <row r="71" spans="1:3">
      <c r="A71" s="4" t="s">
        <v>1040</v>
      </c>
      <c r="B71" s="4" t="s">
        <v>1041</v>
      </c>
      <c r="C71" s="3"/>
    </row>
    <row r="72" spans="1:3">
      <c r="A72" s="4" t="s">
        <v>1042</v>
      </c>
      <c r="B72" s="4" t="s">
        <v>1043</v>
      </c>
      <c r="C72" s="3"/>
    </row>
    <row r="73" spans="1:3">
      <c r="A73" s="4" t="s">
        <v>1044</v>
      </c>
      <c r="B73" s="4" t="s">
        <v>923</v>
      </c>
      <c r="C73" s="3"/>
    </row>
    <row r="74" spans="1:3">
      <c r="A74" s="4" t="s">
        <v>1045</v>
      </c>
      <c r="B74" s="4" t="s">
        <v>1046</v>
      </c>
      <c r="C74" s="3"/>
    </row>
    <row r="75" spans="1:3">
      <c r="A75" s="4" t="s">
        <v>1047</v>
      </c>
      <c r="B75" s="4" t="s">
        <v>1048</v>
      </c>
      <c r="C75" s="3"/>
    </row>
    <row r="76" spans="1:3">
      <c r="A76" s="4" t="s">
        <v>17</v>
      </c>
      <c r="B76" s="4" t="s">
        <v>924</v>
      </c>
      <c r="C76" s="3">
        <v>1</v>
      </c>
    </row>
    <row r="77" spans="1:3">
      <c r="A77" s="4" t="s">
        <v>1049</v>
      </c>
      <c r="B77" s="4" t="s">
        <v>1050</v>
      </c>
      <c r="C77" s="3" t="s">
        <v>1115</v>
      </c>
    </row>
    <row r="78" spans="1:3">
      <c r="A78" s="4" t="s">
        <v>81</v>
      </c>
      <c r="B78" s="4" t="s">
        <v>927</v>
      </c>
      <c r="C78" s="3">
        <v>-1</v>
      </c>
    </row>
    <row r="79" spans="1:3">
      <c r="A79" s="4" t="s">
        <v>1051</v>
      </c>
      <c r="B79" s="4" t="s">
        <v>1052</v>
      </c>
      <c r="C79" s="3"/>
    </row>
    <row r="80" spans="1:3">
      <c r="A80" s="4" t="s">
        <v>1053</v>
      </c>
      <c r="B80" s="4" t="s">
        <v>1048</v>
      </c>
      <c r="C80" s="3" t="s">
        <v>1115</v>
      </c>
    </row>
    <row r="81" spans="1:3">
      <c r="A81" s="4" t="s">
        <v>1054</v>
      </c>
      <c r="B81" s="4" t="s">
        <v>1055</v>
      </c>
      <c r="C81" s="3"/>
    </row>
    <row r="82" spans="1:3">
      <c r="A82" s="4" t="s">
        <v>1056</v>
      </c>
      <c r="B82" s="4" t="s">
        <v>1055</v>
      </c>
      <c r="C82" s="3"/>
    </row>
    <row r="83" spans="1:3">
      <c r="A83" s="4" t="s">
        <v>1057</v>
      </c>
      <c r="B83" s="4" t="s">
        <v>1058</v>
      </c>
      <c r="C83" s="3"/>
    </row>
    <row r="84" spans="1:3">
      <c r="A84" s="4" t="s">
        <v>1059</v>
      </c>
      <c r="B84" s="4" t="s">
        <v>1060</v>
      </c>
      <c r="C84" s="3"/>
    </row>
    <row r="85" spans="1:3">
      <c r="A85" s="4" t="s">
        <v>1061</v>
      </c>
      <c r="B85" s="4" t="s">
        <v>1062</v>
      </c>
      <c r="C85" s="3"/>
    </row>
    <row r="86" spans="1:3">
      <c r="A86" s="4" t="s">
        <v>1063</v>
      </c>
      <c r="B86" s="4" t="s">
        <v>1064</v>
      </c>
      <c r="C86" s="3"/>
    </row>
    <row r="87" spans="1:3">
      <c r="A87" s="4" t="s">
        <v>1065</v>
      </c>
      <c r="B87" s="4" t="s">
        <v>1066</v>
      </c>
      <c r="C87" s="3"/>
    </row>
    <row r="88" spans="1:3">
      <c r="A88" s="4" t="s">
        <v>1067</v>
      </c>
      <c r="B88" s="4" t="s">
        <v>1015</v>
      </c>
      <c r="C88" s="3"/>
    </row>
    <row r="89" spans="1:3">
      <c r="A89" s="4" t="s">
        <v>1068</v>
      </c>
      <c r="B89" s="4" t="s">
        <v>1069</v>
      </c>
      <c r="C89" s="3"/>
    </row>
    <row r="90" spans="1:3">
      <c r="A90" s="4" t="s">
        <v>1070</v>
      </c>
      <c r="B90" s="4" t="s">
        <v>1071</v>
      </c>
      <c r="C90" s="3"/>
    </row>
    <row r="91" spans="1:3">
      <c r="A91" s="4" t="s">
        <v>1072</v>
      </c>
      <c r="B91" s="4" t="s">
        <v>1073</v>
      </c>
      <c r="C91" s="3">
        <v>-1</v>
      </c>
    </row>
    <row r="92" spans="1:3">
      <c r="A92" s="4" t="s">
        <v>1074</v>
      </c>
      <c r="B92" s="4" t="s">
        <v>1075</v>
      </c>
      <c r="C92" s="3"/>
    </row>
    <row r="93" spans="1:3">
      <c r="A93" s="4" t="s">
        <v>1076</v>
      </c>
      <c r="B93" s="4" t="s">
        <v>1077</v>
      </c>
      <c r="C93" s="3"/>
    </row>
    <row r="94" spans="1:3">
      <c r="A94" s="4" t="s">
        <v>1078</v>
      </c>
      <c r="B94" s="4" t="s">
        <v>948</v>
      </c>
      <c r="C94" s="3"/>
    </row>
    <row r="95" spans="1:3">
      <c r="A95" s="4" t="s">
        <v>1079</v>
      </c>
      <c r="B95" s="4" t="s">
        <v>950</v>
      </c>
      <c r="C95" s="3"/>
    </row>
    <row r="96" spans="1:3">
      <c r="A96" s="4" t="s">
        <v>1080</v>
      </c>
      <c r="B96" s="4" t="s">
        <v>975</v>
      </c>
      <c r="C96" s="3">
        <v>-1</v>
      </c>
    </row>
    <row r="97" spans="1:3">
      <c r="A97" s="4" t="s">
        <v>1081</v>
      </c>
      <c r="B97" s="4" t="s">
        <v>1082</v>
      </c>
      <c r="C97" s="3">
        <v>1</v>
      </c>
    </row>
    <row r="98" spans="1:3">
      <c r="A98" s="4" t="s">
        <v>1083</v>
      </c>
      <c r="B98" s="4" t="s">
        <v>995</v>
      </c>
      <c r="C98" s="3"/>
    </row>
    <row r="99" spans="1:3">
      <c r="A99" s="4" t="s">
        <v>1084</v>
      </c>
      <c r="B99" s="4" t="s">
        <v>1005</v>
      </c>
      <c r="C99" s="3">
        <v>-1</v>
      </c>
    </row>
    <row r="100" spans="1:3">
      <c r="A100" s="4" t="s">
        <v>1085</v>
      </c>
      <c r="B100" s="4" t="s">
        <v>1086</v>
      </c>
      <c r="C100" s="3" t="s">
        <v>1115</v>
      </c>
    </row>
    <row r="101" spans="1:3">
      <c r="A101" s="4" t="s">
        <v>1087</v>
      </c>
      <c r="B101" s="4" t="s">
        <v>1088</v>
      </c>
      <c r="C101" s="3"/>
    </row>
    <row r="102" spans="1:3">
      <c r="A102" s="4" t="s">
        <v>1089</v>
      </c>
      <c r="B102" s="4" t="s">
        <v>1090</v>
      </c>
      <c r="C102" s="3"/>
    </row>
    <row r="103" spans="1:3">
      <c r="A103" s="4" t="s">
        <v>1091</v>
      </c>
      <c r="B103" s="4" t="s">
        <v>1092</v>
      </c>
      <c r="C103" s="3" t="s">
        <v>1115</v>
      </c>
    </row>
    <row r="104" spans="1:3">
      <c r="A104" s="4" t="s">
        <v>1093</v>
      </c>
      <c r="B104" s="4" t="s">
        <v>1092</v>
      </c>
      <c r="C104" s="3" t="s">
        <v>1115</v>
      </c>
    </row>
    <row r="105" spans="1:3">
      <c r="A105" s="4" t="s">
        <v>1094</v>
      </c>
      <c r="B105" s="4" t="s">
        <v>914</v>
      </c>
      <c r="C105" s="3">
        <v>1</v>
      </c>
    </row>
    <row r="106" spans="1:3">
      <c r="A106" s="4" t="s">
        <v>1095</v>
      </c>
      <c r="B106" s="4" t="s">
        <v>914</v>
      </c>
      <c r="C106" s="3">
        <v>1</v>
      </c>
    </row>
    <row r="107" spans="1:3">
      <c r="A107" s="4" t="s">
        <v>1096</v>
      </c>
      <c r="B107" s="4" t="s">
        <v>1097</v>
      </c>
      <c r="C107" s="3">
        <v>1</v>
      </c>
    </row>
    <row r="108" spans="1:3">
      <c r="A108" s="4" t="s">
        <v>1098</v>
      </c>
      <c r="B108" s="4" t="s">
        <v>1099</v>
      </c>
      <c r="C108" s="3">
        <v>1</v>
      </c>
    </row>
    <row r="109" spans="1:3">
      <c r="A109" s="4" t="s">
        <v>1100</v>
      </c>
      <c r="B109" s="4" t="s">
        <v>1101</v>
      </c>
      <c r="C109" s="3">
        <v>-1</v>
      </c>
    </row>
    <row r="110" spans="1:3">
      <c r="A110" s="4" t="s">
        <v>1102</v>
      </c>
      <c r="B110" s="4" t="s">
        <v>995</v>
      </c>
      <c r="C110" s="3">
        <v>-1</v>
      </c>
    </row>
    <row r="111" spans="1:3">
      <c r="A111" s="4" t="s">
        <v>1103</v>
      </c>
      <c r="B111" s="4" t="s">
        <v>1082</v>
      </c>
      <c r="C111" s="3">
        <v>1</v>
      </c>
    </row>
    <row r="112" spans="1:3">
      <c r="A112" s="4" t="s">
        <v>1104</v>
      </c>
      <c r="B112" s="4" t="s">
        <v>1105</v>
      </c>
      <c r="C112" s="3"/>
    </row>
    <row r="113" spans="1:3">
      <c r="A113" s="4" t="s">
        <v>1106</v>
      </c>
      <c r="B113" s="4" t="s">
        <v>1107</v>
      </c>
      <c r="C113" s="3">
        <v>-1</v>
      </c>
    </row>
    <row r="114" spans="1:3">
      <c r="A114" s="4" t="s">
        <v>1108</v>
      </c>
      <c r="B114" s="4" t="s">
        <v>1109</v>
      </c>
      <c r="C114" s="3"/>
    </row>
    <row r="115" spans="1:3">
      <c r="A115" s="4" t="s">
        <v>1110</v>
      </c>
      <c r="B115" s="4" t="s">
        <v>1111</v>
      </c>
      <c r="C115" s="3"/>
    </row>
    <row r="116" spans="1:3">
      <c r="A116" s="4" t="s">
        <v>1112</v>
      </c>
      <c r="B116" s="4" t="s">
        <v>1113</v>
      </c>
      <c r="C116" s="3"/>
    </row>
    <row r="117" spans="1:3">
      <c r="A117" t="s">
        <v>12</v>
      </c>
      <c r="B117" s="187" t="s">
        <v>948</v>
      </c>
      <c r="C117" s="2">
        <v>1</v>
      </c>
    </row>
    <row r="118" spans="1:3">
      <c r="A118" t="s">
        <v>1327</v>
      </c>
      <c r="B118" s="187" t="s">
        <v>4858</v>
      </c>
      <c r="C118" s="2">
        <v>-1</v>
      </c>
    </row>
  </sheetData>
  <autoFilter ref="A1:C118" xr:uid="{00000000-0001-0000-0500-000000000000}"/>
  <sortState xmlns:xlrd2="http://schemas.microsoft.com/office/spreadsheetml/2017/richdata2" ref="A2:C116">
    <sortCondition ref="A2:A116"/>
  </sortState>
  <customSheetViews>
    <customSheetView guid="{ADD39B3A-46CF-4D0F-9A88-969AC41FD17D}" state="hidden" topLeftCell="A7">
      <selection activeCell="A76" sqref="A76:C76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E3:J336"/>
  <sheetViews>
    <sheetView topLeftCell="A321" zoomScale="90" zoomScaleNormal="90" workbookViewId="0">
      <selection activeCell="D340" sqref="D340"/>
    </sheetView>
  </sheetViews>
  <sheetFormatPr defaultRowHeight="14.5"/>
  <cols>
    <col min="1" max="1" width="17.7265625" bestFit="1" customWidth="1"/>
    <col min="2" max="2" width="15.453125" bestFit="1" customWidth="1"/>
    <col min="3" max="3" width="14.7265625" bestFit="1" customWidth="1"/>
    <col min="4" max="4" width="35.26953125" customWidth="1"/>
    <col min="5" max="5" width="15.453125" style="47" customWidth="1"/>
    <col min="6" max="6" width="14.7265625" style="47" customWidth="1"/>
    <col min="7" max="7" width="26.54296875" style="47" customWidth="1"/>
    <col min="8" max="8" width="10.7265625" style="47" customWidth="1"/>
    <col min="9" max="9" width="14" style="47" bestFit="1" customWidth="1"/>
    <col min="10" max="10" width="27.453125" style="47" customWidth="1"/>
  </cols>
  <sheetData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</sheetData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pageSetUpPr fitToPage="1"/>
  </sheetPr>
  <dimension ref="A2:J2851"/>
  <sheetViews>
    <sheetView topLeftCell="A34" zoomScale="90" zoomScaleNormal="90" workbookViewId="0">
      <selection activeCell="C20" sqref="C20"/>
    </sheetView>
  </sheetViews>
  <sheetFormatPr defaultRowHeight="14.5"/>
  <cols>
    <col min="1" max="1" width="15.7265625" customWidth="1"/>
    <col min="2" max="2" width="15.453125" customWidth="1"/>
    <col min="3" max="3" width="16.26953125" customWidth="1"/>
    <col min="4" max="4" width="33.54296875" bestFit="1" customWidth="1"/>
    <col min="5" max="5" width="14.81640625" style="12" bestFit="1" customWidth="1"/>
    <col min="6" max="6" width="14.26953125" style="6" bestFit="1" customWidth="1"/>
    <col min="7" max="7" width="25.453125" style="6" bestFit="1" customWidth="1"/>
    <col min="8" max="8" width="13.1796875" style="6" bestFit="1" customWidth="1"/>
    <col min="9" max="9" width="12.1796875" style="6" bestFit="1" customWidth="1"/>
    <col min="10" max="10" width="26.26953125" style="6" bestFit="1" customWidth="1"/>
    <col min="11" max="11" width="28.7265625" customWidth="1"/>
    <col min="12" max="12" width="17" bestFit="1" customWidth="1"/>
    <col min="13" max="22" width="27.453125" bestFit="1" customWidth="1"/>
    <col min="23" max="23" width="19.7265625" bestFit="1" customWidth="1"/>
    <col min="24" max="24" width="20.453125" bestFit="1" customWidth="1"/>
    <col min="25" max="25" width="31.54296875" bestFit="1" customWidth="1"/>
    <col min="26" max="26" width="15.7265625" bestFit="1" customWidth="1"/>
    <col min="27" max="27" width="16.26953125" bestFit="1" customWidth="1"/>
    <col min="28" max="28" width="32.453125" bestFit="1" customWidth="1"/>
  </cols>
  <sheetData>
    <row r="2" spans="1:10">
      <c r="A2" s="30" t="s">
        <v>63</v>
      </c>
      <c r="B2" t="s">
        <v>1209</v>
      </c>
      <c r="G2" s="24"/>
    </row>
    <row r="4" spans="1:10">
      <c r="A4" s="29"/>
      <c r="B4" s="29"/>
      <c r="C4" s="29"/>
      <c r="D4" s="29"/>
      <c r="E4" s="29" t="s">
        <v>93</v>
      </c>
      <c r="F4" s="32"/>
      <c r="G4" s="32"/>
      <c r="H4" s="32"/>
      <c r="I4" s="32"/>
      <c r="J4" s="32"/>
    </row>
    <row r="5" spans="1:10">
      <c r="A5" s="29" t="s">
        <v>0</v>
      </c>
      <c r="B5" s="29" t="s">
        <v>5</v>
      </c>
      <c r="C5" s="29" t="s">
        <v>50</v>
      </c>
      <c r="D5" s="29" t="s">
        <v>49</v>
      </c>
      <c r="E5" s="29" t="s">
        <v>92</v>
      </c>
      <c r="F5" s="32" t="s">
        <v>1120</v>
      </c>
      <c r="G5" s="32" t="s">
        <v>1116</v>
      </c>
      <c r="H5" s="32" t="s">
        <v>1117</v>
      </c>
      <c r="I5" s="32" t="s">
        <v>1118</v>
      </c>
      <c r="J5" s="32" t="s">
        <v>1119</v>
      </c>
    </row>
    <row r="6" spans="1:10">
      <c r="A6" s="28">
        <v>44321</v>
      </c>
      <c r="B6" t="s">
        <v>3543</v>
      </c>
      <c r="C6" t="s">
        <v>1165</v>
      </c>
      <c r="D6" t="s">
        <v>22</v>
      </c>
      <c r="E6">
        <v>79000</v>
      </c>
      <c r="F6" s="31">
        <v>4660660</v>
      </c>
      <c r="G6" s="31">
        <v>4424672.6100000003</v>
      </c>
      <c r="H6" s="31">
        <v>5373000</v>
      </c>
      <c r="I6" s="31">
        <v>351504.67289719626</v>
      </c>
      <c r="J6" s="31">
        <v>4776177.2828971958</v>
      </c>
    </row>
    <row r="7" spans="1:10">
      <c r="B7" t="s">
        <v>3545</v>
      </c>
      <c r="C7" t="s">
        <v>1165</v>
      </c>
      <c r="D7" t="s">
        <v>22</v>
      </c>
      <c r="E7">
        <v>84000</v>
      </c>
      <c r="F7" s="31">
        <v>5319155</v>
      </c>
      <c r="G7" s="31">
        <v>5052049.45</v>
      </c>
      <c r="H7" s="31">
        <v>6133500</v>
      </c>
      <c r="I7" s="31">
        <v>401257.00934579445</v>
      </c>
      <c r="J7" s="31">
        <v>5453306.4593457943</v>
      </c>
    </row>
    <row r="8" spans="1:10">
      <c r="B8" t="s">
        <v>3547</v>
      </c>
      <c r="C8" t="s">
        <v>1165</v>
      </c>
      <c r="D8" t="s">
        <v>22</v>
      </c>
      <c r="E8">
        <v>53500</v>
      </c>
      <c r="F8" s="31">
        <v>3249595</v>
      </c>
      <c r="G8" s="31">
        <v>3084791.94</v>
      </c>
      <c r="H8" s="31">
        <v>3747000</v>
      </c>
      <c r="I8" s="31">
        <v>245130.84112149532</v>
      </c>
      <c r="J8" s="31">
        <v>3329922.7811214956</v>
      </c>
    </row>
    <row r="9" spans="1:10">
      <c r="B9" t="s">
        <v>3549</v>
      </c>
      <c r="C9" t="s">
        <v>1165</v>
      </c>
      <c r="D9" t="s">
        <v>22</v>
      </c>
      <c r="E9">
        <v>15000</v>
      </c>
      <c r="F9" s="31">
        <v>853410</v>
      </c>
      <c r="G9" s="31">
        <v>809554.12</v>
      </c>
      <c r="H9" s="31">
        <v>984000</v>
      </c>
      <c r="I9" s="31">
        <v>64373.831775700935</v>
      </c>
      <c r="J9" s="31">
        <v>873927.95177570102</v>
      </c>
    </row>
    <row r="10" spans="1:10">
      <c r="B10" t="s">
        <v>3551</v>
      </c>
      <c r="C10" t="s">
        <v>1165</v>
      </c>
      <c r="D10" t="s">
        <v>22</v>
      </c>
      <c r="E10">
        <v>13500</v>
      </c>
      <c r="F10" s="31">
        <v>718305</v>
      </c>
      <c r="G10" s="31">
        <v>680527.8600000001</v>
      </c>
      <c r="H10" s="31">
        <v>827500</v>
      </c>
      <c r="I10" s="31">
        <v>54135.514018691589</v>
      </c>
      <c r="J10" s="31">
        <v>734663.37401869171</v>
      </c>
    </row>
    <row r="11" spans="1:10">
      <c r="B11" t="s">
        <v>3553</v>
      </c>
      <c r="C11" t="s">
        <v>1165</v>
      </c>
      <c r="D11" t="s">
        <v>22</v>
      </c>
      <c r="E11">
        <v>58000</v>
      </c>
      <c r="F11" s="31">
        <v>3561730</v>
      </c>
      <c r="G11" s="31">
        <v>3382474.41</v>
      </c>
      <c r="H11" s="31">
        <v>4107000</v>
      </c>
      <c r="I11" s="31">
        <v>268682.24299065419</v>
      </c>
      <c r="J11" s="31">
        <v>3651156.6529906541</v>
      </c>
    </row>
    <row r="12" spans="1:10">
      <c r="B12" t="s">
        <v>3555</v>
      </c>
      <c r="C12" t="s">
        <v>1165</v>
      </c>
      <c r="D12" t="s">
        <v>22</v>
      </c>
      <c r="E12">
        <v>22000</v>
      </c>
      <c r="F12" s="31">
        <v>1237700</v>
      </c>
      <c r="G12" s="31">
        <v>1172369.6499999999</v>
      </c>
      <c r="H12" s="31">
        <v>1425000</v>
      </c>
      <c r="I12" s="31">
        <v>93224.299065420564</v>
      </c>
      <c r="J12" s="31">
        <v>1265593.9490654208</v>
      </c>
    </row>
    <row r="13" spans="1:10">
      <c r="B13" t="s">
        <v>3557</v>
      </c>
      <c r="C13" t="s">
        <v>1165</v>
      </c>
      <c r="D13" t="s">
        <v>22</v>
      </c>
      <c r="E13">
        <v>21000</v>
      </c>
      <c r="F13" s="31">
        <v>1185630</v>
      </c>
      <c r="G13" s="31">
        <v>1123034.1000000001</v>
      </c>
      <c r="H13" s="31">
        <v>1365000</v>
      </c>
      <c r="I13" s="31">
        <v>89299.065420560742</v>
      </c>
      <c r="J13" s="31">
        <v>1212333.1654205609</v>
      </c>
    </row>
    <row r="14" spans="1:10">
      <c r="B14" t="s">
        <v>3559</v>
      </c>
      <c r="C14" t="s">
        <v>1165</v>
      </c>
      <c r="D14" t="s">
        <v>22</v>
      </c>
      <c r="E14">
        <v>47000</v>
      </c>
      <c r="F14" s="31">
        <v>2955510</v>
      </c>
      <c r="G14" s="31">
        <v>2808098.7300000004</v>
      </c>
      <c r="H14" s="31">
        <v>3408000</v>
      </c>
      <c r="I14" s="31">
        <v>222953.27102803739</v>
      </c>
      <c r="J14" s="31">
        <v>3031052.0010280372</v>
      </c>
    </row>
    <row r="15" spans="1:10">
      <c r="B15" t="s">
        <v>3561</v>
      </c>
      <c r="C15" t="s">
        <v>1165</v>
      </c>
      <c r="D15" t="s">
        <v>22</v>
      </c>
      <c r="E15">
        <v>16500</v>
      </c>
      <c r="F15" s="31">
        <v>905235</v>
      </c>
      <c r="G15" s="31">
        <v>857530.35</v>
      </c>
      <c r="H15" s="31">
        <v>1042500</v>
      </c>
      <c r="I15" s="31">
        <v>68200.934579439258</v>
      </c>
      <c r="J15" s="31">
        <v>925731.28457943932</v>
      </c>
    </row>
    <row r="16" spans="1:10">
      <c r="B16" t="s">
        <v>3563</v>
      </c>
      <c r="C16" t="s">
        <v>1165</v>
      </c>
      <c r="D16" t="s">
        <v>22</v>
      </c>
      <c r="E16">
        <v>50500</v>
      </c>
      <c r="F16" s="31">
        <v>2824085</v>
      </c>
      <c r="G16" s="31">
        <v>2680158.06</v>
      </c>
      <c r="H16" s="31">
        <v>3255000</v>
      </c>
      <c r="I16" s="31">
        <v>212943.92523364484</v>
      </c>
      <c r="J16" s="31">
        <v>2893101.985233645</v>
      </c>
    </row>
    <row r="17" spans="2:10">
      <c r="B17" t="s">
        <v>3565</v>
      </c>
      <c r="C17" t="s">
        <v>1165</v>
      </c>
      <c r="D17" t="s">
        <v>22</v>
      </c>
      <c r="E17">
        <v>5000</v>
      </c>
      <c r="F17" s="31">
        <v>260350</v>
      </c>
      <c r="G17" s="31">
        <v>246677.75</v>
      </c>
      <c r="H17" s="31">
        <v>300000</v>
      </c>
      <c r="I17" s="31">
        <v>19626.168224299065</v>
      </c>
      <c r="J17" s="31">
        <v>266303.91822429909</v>
      </c>
    </row>
    <row r="18" spans="2:10">
      <c r="B18" t="s">
        <v>3567</v>
      </c>
      <c r="C18" t="s">
        <v>1165</v>
      </c>
      <c r="D18" t="s">
        <v>22</v>
      </c>
      <c r="E18">
        <v>7500</v>
      </c>
      <c r="F18" s="31">
        <v>546165</v>
      </c>
      <c r="G18" s="31">
        <v>521361.58999999997</v>
      </c>
      <c r="H18" s="31">
        <v>630000</v>
      </c>
      <c r="I18" s="31">
        <v>41214.953271028033</v>
      </c>
      <c r="J18" s="31">
        <v>562576.54327102797</v>
      </c>
    </row>
    <row r="19" spans="2:10">
      <c r="B19" t="s">
        <v>3569</v>
      </c>
      <c r="C19" t="s">
        <v>1165</v>
      </c>
      <c r="D19" t="s">
        <v>22</v>
      </c>
      <c r="E19">
        <v>7500</v>
      </c>
      <c r="F19" s="31">
        <v>436605</v>
      </c>
      <c r="G19" s="31">
        <v>413510.37</v>
      </c>
      <c r="H19" s="31">
        <v>502500</v>
      </c>
      <c r="I19" s="31">
        <v>32873.831775700935</v>
      </c>
      <c r="J19" s="31">
        <v>446384.20177570096</v>
      </c>
    </row>
    <row r="20" spans="2:10">
      <c r="B20" t="s">
        <v>3571</v>
      </c>
      <c r="C20" t="s">
        <v>1165</v>
      </c>
      <c r="D20" t="s">
        <v>22</v>
      </c>
      <c r="E20">
        <v>3500</v>
      </c>
      <c r="F20" s="31">
        <v>293515</v>
      </c>
      <c r="G20" s="31">
        <v>280031.52</v>
      </c>
      <c r="H20" s="31">
        <v>339000</v>
      </c>
      <c r="I20" s="31">
        <v>22177.570093457944</v>
      </c>
      <c r="J20" s="31">
        <v>302209.09009345795</v>
      </c>
    </row>
    <row r="21" spans="2:10">
      <c r="B21" t="s">
        <v>3573</v>
      </c>
      <c r="C21" t="s">
        <v>1165</v>
      </c>
      <c r="D21" t="s">
        <v>22</v>
      </c>
      <c r="E21">
        <v>4500</v>
      </c>
      <c r="F21" s="31">
        <v>249675</v>
      </c>
      <c r="G21" s="31">
        <v>236507.9</v>
      </c>
      <c r="H21" s="31">
        <v>287500</v>
      </c>
      <c r="I21" s="31">
        <v>18808.41121495327</v>
      </c>
      <c r="J21" s="31">
        <v>255316.31121495325</v>
      </c>
    </row>
    <row r="22" spans="2:10">
      <c r="B22" t="s">
        <v>3575</v>
      </c>
      <c r="C22" t="s">
        <v>1165</v>
      </c>
      <c r="D22" t="s">
        <v>22</v>
      </c>
      <c r="E22">
        <v>7000</v>
      </c>
      <c r="F22" s="31">
        <v>560235</v>
      </c>
      <c r="G22" s="31">
        <v>533258.4</v>
      </c>
      <c r="H22" s="31">
        <v>646500</v>
      </c>
      <c r="I22" s="31">
        <v>42294.392523364484</v>
      </c>
      <c r="J22" s="31">
        <v>575552.79252336454</v>
      </c>
    </row>
    <row r="23" spans="2:10">
      <c r="B23" t="s">
        <v>3577</v>
      </c>
      <c r="C23" t="s">
        <v>1165</v>
      </c>
      <c r="D23" t="s">
        <v>22</v>
      </c>
      <c r="E23">
        <v>1500</v>
      </c>
      <c r="F23" s="31">
        <v>78105</v>
      </c>
      <c r="G23" s="31">
        <v>74003.33</v>
      </c>
      <c r="H23" s="31">
        <v>90000</v>
      </c>
      <c r="I23" s="31">
        <v>5887.8504672897197</v>
      </c>
      <c r="J23" s="31">
        <v>79891.180467289727</v>
      </c>
    </row>
    <row r="24" spans="2:10">
      <c r="B24" t="s">
        <v>3579</v>
      </c>
      <c r="C24" t="s">
        <v>1165</v>
      </c>
      <c r="D24" t="s">
        <v>22</v>
      </c>
      <c r="E24">
        <v>2500</v>
      </c>
      <c r="F24" s="31">
        <v>209190</v>
      </c>
      <c r="G24" s="31">
        <v>197739.71000000002</v>
      </c>
      <c r="H24" s="31">
        <v>241500</v>
      </c>
      <c r="I24" s="31">
        <v>15799.065420560746</v>
      </c>
      <c r="J24" s="31">
        <v>213538.77542056076</v>
      </c>
    </row>
    <row r="25" spans="2:10">
      <c r="B25" t="s">
        <v>3581</v>
      </c>
      <c r="C25" t="s">
        <v>1165</v>
      </c>
      <c r="D25" t="s">
        <v>22</v>
      </c>
      <c r="E25">
        <v>1500</v>
      </c>
      <c r="F25" s="31">
        <v>78105</v>
      </c>
      <c r="G25" s="31">
        <v>74003.33</v>
      </c>
      <c r="H25" s="31">
        <v>90000</v>
      </c>
      <c r="I25" s="31">
        <v>5887.8504672897197</v>
      </c>
      <c r="J25" s="31">
        <v>79891.180467289727</v>
      </c>
    </row>
    <row r="26" spans="2:10">
      <c r="B26" t="s">
        <v>3583</v>
      </c>
      <c r="C26" t="s">
        <v>1165</v>
      </c>
      <c r="D26" t="s">
        <v>22</v>
      </c>
      <c r="E26">
        <v>2500</v>
      </c>
      <c r="F26" s="31">
        <v>130175</v>
      </c>
      <c r="G26" s="31">
        <v>123338.88</v>
      </c>
      <c r="H26" s="31">
        <v>150000</v>
      </c>
      <c r="I26" s="31">
        <v>9813.0841121495323</v>
      </c>
      <c r="J26" s="31">
        <v>133151.96411214955</v>
      </c>
    </row>
    <row r="27" spans="2:10">
      <c r="B27" t="s">
        <v>3585</v>
      </c>
      <c r="C27" t="s">
        <v>1165</v>
      </c>
      <c r="D27" t="s">
        <v>22</v>
      </c>
      <c r="E27">
        <v>9000</v>
      </c>
      <c r="F27" s="31">
        <v>468630</v>
      </c>
      <c r="G27" s="31">
        <v>444019.95999999996</v>
      </c>
      <c r="H27" s="31">
        <v>540000</v>
      </c>
      <c r="I27" s="31">
        <v>35327.102803738322</v>
      </c>
      <c r="J27" s="31">
        <v>479347.06280373834</v>
      </c>
    </row>
    <row r="28" spans="2:10">
      <c r="B28" t="s">
        <v>3587</v>
      </c>
      <c r="C28" t="s">
        <v>1165</v>
      </c>
      <c r="D28" t="s">
        <v>22</v>
      </c>
      <c r="E28">
        <v>11500</v>
      </c>
      <c r="F28" s="31">
        <v>598805</v>
      </c>
      <c r="G28" s="31">
        <v>567358.84</v>
      </c>
      <c r="H28" s="31">
        <v>690000</v>
      </c>
      <c r="I28" s="31">
        <v>45140.186915887854</v>
      </c>
      <c r="J28" s="31">
        <v>612499.02691588784</v>
      </c>
    </row>
    <row r="29" spans="2:10">
      <c r="B29" t="s">
        <v>3589</v>
      </c>
      <c r="C29" t="s">
        <v>1165</v>
      </c>
      <c r="D29" t="s">
        <v>22</v>
      </c>
      <c r="E29">
        <v>4000</v>
      </c>
      <c r="F29" s="31">
        <v>223640</v>
      </c>
      <c r="G29" s="31">
        <v>211840.12</v>
      </c>
      <c r="H29" s="31">
        <v>257500</v>
      </c>
      <c r="I29" s="31">
        <v>16845.794392523367</v>
      </c>
      <c r="J29" s="31">
        <v>228685.91439252338</v>
      </c>
    </row>
    <row r="30" spans="2:10">
      <c r="B30" t="s">
        <v>3591</v>
      </c>
      <c r="C30" t="s">
        <v>1165</v>
      </c>
      <c r="D30" t="s">
        <v>22</v>
      </c>
      <c r="E30">
        <v>5500</v>
      </c>
      <c r="F30" s="31">
        <v>370860</v>
      </c>
      <c r="G30" s="31">
        <v>351897.98000000004</v>
      </c>
      <c r="H30" s="31">
        <v>427500</v>
      </c>
      <c r="I30" s="31">
        <v>27967.289719626169</v>
      </c>
      <c r="J30" s="31">
        <v>379865.26971962617</v>
      </c>
    </row>
    <row r="31" spans="2:10">
      <c r="B31" t="s">
        <v>3593</v>
      </c>
      <c r="C31" t="s">
        <v>1184</v>
      </c>
      <c r="D31" t="s">
        <v>37</v>
      </c>
      <c r="E31">
        <v>16000</v>
      </c>
      <c r="F31" s="31">
        <v>833120</v>
      </c>
      <c r="G31" s="31">
        <v>829920</v>
      </c>
      <c r="H31" s="31">
        <v>960000</v>
      </c>
      <c r="I31" s="31">
        <v>62803.738317757008</v>
      </c>
      <c r="J31" s="31">
        <v>892723.73831775715</v>
      </c>
    </row>
    <row r="32" spans="2:10">
      <c r="B32" t="s">
        <v>3595</v>
      </c>
      <c r="C32" t="s">
        <v>1213</v>
      </c>
      <c r="D32" t="s">
        <v>39</v>
      </c>
      <c r="E32">
        <v>22000</v>
      </c>
      <c r="F32" s="31">
        <v>1301180</v>
      </c>
      <c r="G32" s="31">
        <v>1263126.52</v>
      </c>
      <c r="H32" s="31">
        <v>1500000</v>
      </c>
      <c r="I32" s="31">
        <v>98130.841121495323</v>
      </c>
      <c r="J32" s="31">
        <v>1361257.3611214953</v>
      </c>
    </row>
    <row r="33" spans="2:10">
      <c r="B33" t="s">
        <v>3597</v>
      </c>
      <c r="C33" t="s">
        <v>1213</v>
      </c>
      <c r="D33" t="s">
        <v>39</v>
      </c>
      <c r="E33">
        <v>24000</v>
      </c>
      <c r="F33" s="31">
        <v>1249680</v>
      </c>
      <c r="G33" s="31">
        <v>1218128.6399999999</v>
      </c>
      <c r="H33" s="31">
        <v>1440000</v>
      </c>
      <c r="I33" s="31">
        <v>94205.607476635516</v>
      </c>
      <c r="J33" s="31">
        <v>1312334.2474766355</v>
      </c>
    </row>
    <row r="34" spans="2:10">
      <c r="B34" t="s">
        <v>3599</v>
      </c>
      <c r="C34" t="s">
        <v>1213</v>
      </c>
      <c r="D34" t="s">
        <v>39</v>
      </c>
      <c r="E34">
        <v>1000</v>
      </c>
      <c r="F34" s="31">
        <v>52070</v>
      </c>
      <c r="G34" s="31">
        <v>50755.360000000001</v>
      </c>
      <c r="H34" s="31">
        <v>60000</v>
      </c>
      <c r="I34" s="31">
        <v>3925.233644859813</v>
      </c>
      <c r="J34" s="31">
        <v>54680.593644859815</v>
      </c>
    </row>
    <row r="35" spans="2:10">
      <c r="B35" t="s">
        <v>3601</v>
      </c>
      <c r="C35" t="s">
        <v>1182</v>
      </c>
      <c r="D35" t="s">
        <v>25</v>
      </c>
      <c r="E35">
        <v>1530</v>
      </c>
      <c r="F35" s="31">
        <v>117450.9</v>
      </c>
      <c r="G35" s="31">
        <v>114021.9</v>
      </c>
      <c r="H35" s="31">
        <v>135450</v>
      </c>
      <c r="I35" s="31">
        <v>8861.2149532710282</v>
      </c>
      <c r="J35" s="31">
        <v>122883.11495327101</v>
      </c>
    </row>
    <row r="36" spans="2:10">
      <c r="B36" t="s">
        <v>3603</v>
      </c>
      <c r="C36" t="s">
        <v>1190</v>
      </c>
      <c r="D36" t="s">
        <v>1314</v>
      </c>
      <c r="E36">
        <v>5500</v>
      </c>
      <c r="F36" s="31">
        <v>286385</v>
      </c>
      <c r="G36" s="31">
        <v>282926.5</v>
      </c>
      <c r="H36" s="31">
        <v>330000</v>
      </c>
      <c r="I36" s="31">
        <v>21588.785046728972</v>
      </c>
      <c r="J36" s="31">
        <v>304515.28504672903</v>
      </c>
    </row>
    <row r="37" spans="2:10">
      <c r="B37" t="s">
        <v>3605</v>
      </c>
      <c r="C37" t="s">
        <v>1416</v>
      </c>
      <c r="D37" t="s">
        <v>89</v>
      </c>
      <c r="E37">
        <v>1520</v>
      </c>
      <c r="F37" s="31">
        <v>120059.89999999998</v>
      </c>
      <c r="G37" s="31">
        <v>116772.10999999999</v>
      </c>
      <c r="H37" s="31">
        <v>138460</v>
      </c>
      <c r="I37" s="31">
        <v>9058.1308411214941</v>
      </c>
      <c r="J37" s="31">
        <v>125830.24084112149</v>
      </c>
    </row>
    <row r="38" spans="2:10">
      <c r="B38" t="s">
        <v>3607</v>
      </c>
      <c r="C38" t="s">
        <v>3354</v>
      </c>
      <c r="D38" t="s">
        <v>3355</v>
      </c>
      <c r="E38">
        <v>28000</v>
      </c>
      <c r="F38" s="31">
        <v>1524005</v>
      </c>
      <c r="G38" s="31">
        <v>1508782.5</v>
      </c>
      <c r="H38" s="31">
        <v>1756250</v>
      </c>
      <c r="I38" s="31">
        <v>114894.85981308411</v>
      </c>
      <c r="J38" s="31">
        <v>1623677.3598130844</v>
      </c>
    </row>
    <row r="39" spans="2:10">
      <c r="B39" t="s">
        <v>3609</v>
      </c>
      <c r="C39" t="s">
        <v>1176</v>
      </c>
      <c r="D39" t="s">
        <v>31</v>
      </c>
      <c r="E39">
        <v>10</v>
      </c>
      <c r="F39" s="31">
        <v>520.70000000000005</v>
      </c>
      <c r="G39" s="31">
        <v>507.53</v>
      </c>
      <c r="H39" s="31">
        <v>600</v>
      </c>
      <c r="I39" s="31">
        <v>39.252336448598129</v>
      </c>
      <c r="J39" s="31">
        <v>546.78233644859813</v>
      </c>
    </row>
    <row r="40" spans="2:10">
      <c r="B40" t="s">
        <v>3611</v>
      </c>
      <c r="C40" t="s">
        <v>1171</v>
      </c>
      <c r="D40" t="s">
        <v>31</v>
      </c>
      <c r="E40">
        <v>10</v>
      </c>
      <c r="F40" s="31">
        <v>1432</v>
      </c>
      <c r="G40" s="31">
        <v>1388.66</v>
      </c>
      <c r="H40" s="31">
        <v>1650</v>
      </c>
      <c r="I40" s="31">
        <v>107.94392523364486</v>
      </c>
      <c r="J40" s="31">
        <v>1496.603925233645</v>
      </c>
    </row>
    <row r="41" spans="2:10">
      <c r="B41" t="s">
        <v>3613</v>
      </c>
      <c r="C41" t="s">
        <v>1179</v>
      </c>
      <c r="D41" t="s">
        <v>31</v>
      </c>
      <c r="E41">
        <v>80</v>
      </c>
      <c r="F41" s="31">
        <v>4943.8</v>
      </c>
      <c r="G41" s="31">
        <v>4803.95</v>
      </c>
      <c r="H41" s="31">
        <v>5700</v>
      </c>
      <c r="I41" s="31">
        <v>372.89719626168221</v>
      </c>
      <c r="J41" s="31">
        <v>5176.8471962616823</v>
      </c>
    </row>
    <row r="42" spans="2:10">
      <c r="B42" t="s">
        <v>3615</v>
      </c>
      <c r="C42" t="s">
        <v>1172</v>
      </c>
      <c r="D42" t="s">
        <v>31</v>
      </c>
      <c r="E42">
        <v>20</v>
      </c>
      <c r="F42" s="31">
        <v>1041.4000000000001</v>
      </c>
      <c r="G42" s="31">
        <v>1015.05</v>
      </c>
      <c r="H42" s="31">
        <v>1200</v>
      </c>
      <c r="I42" s="31">
        <v>78.504672897196258</v>
      </c>
      <c r="J42" s="31">
        <v>1093.5546728971963</v>
      </c>
    </row>
    <row r="43" spans="2:10">
      <c r="B43" t="s">
        <v>3617</v>
      </c>
      <c r="C43" t="s">
        <v>1173</v>
      </c>
      <c r="D43" t="s">
        <v>31</v>
      </c>
      <c r="E43">
        <v>20</v>
      </c>
      <c r="F43" s="31">
        <v>1041.4000000000001</v>
      </c>
      <c r="G43" s="31">
        <v>1015.05</v>
      </c>
      <c r="H43" s="31">
        <v>1200</v>
      </c>
      <c r="I43" s="31">
        <v>78.504672897196258</v>
      </c>
      <c r="J43" s="31">
        <v>1093.5546728971963</v>
      </c>
    </row>
    <row r="44" spans="2:10">
      <c r="B44" t="s">
        <v>3619</v>
      </c>
      <c r="C44" t="s">
        <v>1174</v>
      </c>
      <c r="D44" t="s">
        <v>31</v>
      </c>
      <c r="E44">
        <v>40</v>
      </c>
      <c r="F44" s="31">
        <v>5195.5999999999995</v>
      </c>
      <c r="G44" s="31">
        <v>5005.0600000000004</v>
      </c>
      <c r="H44" s="31">
        <v>6000</v>
      </c>
      <c r="I44" s="31">
        <v>392.52336448598129</v>
      </c>
      <c r="J44" s="31">
        <v>5397.5833644859813</v>
      </c>
    </row>
    <row r="45" spans="2:10">
      <c r="B45" t="s">
        <v>3621</v>
      </c>
      <c r="C45" t="s">
        <v>1175</v>
      </c>
      <c r="D45" t="s">
        <v>31</v>
      </c>
      <c r="E45">
        <v>50</v>
      </c>
      <c r="F45" s="31">
        <v>3217.9</v>
      </c>
      <c r="G45" s="31">
        <v>3124.5200000000004</v>
      </c>
      <c r="H45" s="31">
        <v>3700</v>
      </c>
      <c r="I45" s="31">
        <v>242.05607476635515</v>
      </c>
      <c r="J45" s="31">
        <v>3366.5760747663553</v>
      </c>
    </row>
    <row r="46" spans="2:10">
      <c r="B46" t="s">
        <v>3623</v>
      </c>
      <c r="C46" t="s">
        <v>1188</v>
      </c>
      <c r="D46" t="s">
        <v>31</v>
      </c>
      <c r="E46">
        <v>30</v>
      </c>
      <c r="F46" s="31">
        <v>2954.7</v>
      </c>
      <c r="G46" s="31">
        <v>2853.2</v>
      </c>
      <c r="H46" s="31">
        <v>3400</v>
      </c>
      <c r="I46" s="31">
        <v>222.42990654205607</v>
      </c>
      <c r="J46" s="31">
        <v>3075.6299065420562</v>
      </c>
    </row>
    <row r="47" spans="2:10">
      <c r="B47" t="s">
        <v>3625</v>
      </c>
      <c r="C47" t="s">
        <v>1185</v>
      </c>
      <c r="D47" t="s">
        <v>31</v>
      </c>
      <c r="E47">
        <v>140</v>
      </c>
      <c r="F47" s="31">
        <v>10402.599999999999</v>
      </c>
      <c r="G47" s="31">
        <v>10080.33</v>
      </c>
      <c r="H47" s="31">
        <v>12000</v>
      </c>
      <c r="I47" s="31">
        <v>785.04672897196269</v>
      </c>
      <c r="J47" s="31">
        <v>10865.376728971962</v>
      </c>
    </row>
    <row r="48" spans="2:10">
      <c r="B48" t="s">
        <v>3627</v>
      </c>
      <c r="C48" t="s">
        <v>1169</v>
      </c>
      <c r="D48" t="s">
        <v>31</v>
      </c>
      <c r="E48">
        <v>50</v>
      </c>
      <c r="F48" s="31">
        <v>3514.8</v>
      </c>
      <c r="G48" s="31">
        <v>3418.77</v>
      </c>
      <c r="H48" s="31">
        <v>4050</v>
      </c>
      <c r="I48" s="31">
        <v>264.95327102803736</v>
      </c>
      <c r="J48" s="31">
        <v>3683.7232710280373</v>
      </c>
    </row>
    <row r="49" spans="2:10">
      <c r="B49" t="s">
        <v>3629</v>
      </c>
      <c r="C49" t="s">
        <v>1196</v>
      </c>
      <c r="D49" t="s">
        <v>31</v>
      </c>
      <c r="E49">
        <v>160</v>
      </c>
      <c r="F49" s="31">
        <v>9867.2000000000007</v>
      </c>
      <c r="G49" s="31">
        <v>9587.68</v>
      </c>
      <c r="H49" s="31">
        <v>11350</v>
      </c>
      <c r="I49" s="31">
        <v>742.52336448598123</v>
      </c>
      <c r="J49" s="31">
        <v>10330.20336448598</v>
      </c>
    </row>
    <row r="50" spans="2:10">
      <c r="B50" t="s">
        <v>3631</v>
      </c>
      <c r="C50" t="s">
        <v>3357</v>
      </c>
      <c r="D50" t="s">
        <v>3358</v>
      </c>
      <c r="E50">
        <v>37750</v>
      </c>
      <c r="F50" s="31">
        <v>1995132.5</v>
      </c>
      <c r="G50" s="31">
        <v>1975206.5</v>
      </c>
      <c r="H50" s="31">
        <v>2299000</v>
      </c>
      <c r="I50" s="31">
        <v>150401.86915887852</v>
      </c>
      <c r="J50" s="31">
        <v>2125608.3691588785</v>
      </c>
    </row>
    <row r="51" spans="2:10">
      <c r="B51" t="s">
        <v>3633</v>
      </c>
      <c r="C51" t="s">
        <v>3368</v>
      </c>
      <c r="D51" t="s">
        <v>3369</v>
      </c>
      <c r="E51">
        <v>70050</v>
      </c>
      <c r="F51" s="31">
        <v>3744165.5</v>
      </c>
      <c r="G51" s="31">
        <v>3706769</v>
      </c>
      <c r="H51" s="31">
        <v>4314250</v>
      </c>
      <c r="I51" s="31">
        <v>282240.65420560748</v>
      </c>
      <c r="J51" s="31">
        <v>3989009.6542056077</v>
      </c>
    </row>
    <row r="52" spans="2:10">
      <c r="B52" t="s">
        <v>3635</v>
      </c>
      <c r="C52" t="s">
        <v>3492</v>
      </c>
      <c r="D52" t="s">
        <v>3493</v>
      </c>
      <c r="E52">
        <v>7050</v>
      </c>
      <c r="F52" s="31">
        <v>370984.5</v>
      </c>
      <c r="G52" s="31">
        <v>367279.5</v>
      </c>
      <c r="H52" s="31">
        <v>427500</v>
      </c>
      <c r="I52" s="31">
        <v>27967.289719626166</v>
      </c>
      <c r="J52" s="31">
        <v>395246.78971962619</v>
      </c>
    </row>
    <row r="53" spans="2:10">
      <c r="B53" t="s">
        <v>3637</v>
      </c>
      <c r="C53" t="s">
        <v>3370</v>
      </c>
      <c r="D53" t="s">
        <v>3500</v>
      </c>
      <c r="E53">
        <v>18200</v>
      </c>
      <c r="F53" s="31">
        <v>1079764</v>
      </c>
      <c r="G53" s="31">
        <v>1068975</v>
      </c>
      <c r="H53" s="31">
        <v>1244500</v>
      </c>
      <c r="I53" s="31">
        <v>81415.88785046729</v>
      </c>
      <c r="J53" s="31">
        <v>1150390.8878504673</v>
      </c>
    </row>
    <row r="54" spans="2:10">
      <c r="B54" t="s">
        <v>3639</v>
      </c>
      <c r="C54" t="s">
        <v>3488</v>
      </c>
      <c r="D54" t="s">
        <v>3489</v>
      </c>
      <c r="E54">
        <v>5000</v>
      </c>
      <c r="F54" s="31">
        <v>263422</v>
      </c>
      <c r="G54" s="31">
        <v>260791</v>
      </c>
      <c r="H54" s="31">
        <v>303500</v>
      </c>
      <c r="I54" s="31">
        <v>19855.140186915887</v>
      </c>
      <c r="J54" s="31">
        <v>280646.14018691593</v>
      </c>
    </row>
    <row r="55" spans="2:10">
      <c r="B55" t="s">
        <v>3641</v>
      </c>
      <c r="C55" t="s">
        <v>3356</v>
      </c>
      <c r="D55" t="s">
        <v>3359</v>
      </c>
      <c r="E55">
        <v>48030</v>
      </c>
      <c r="F55" s="31">
        <v>2548331.1</v>
      </c>
      <c r="G55" s="31">
        <v>2522880.5</v>
      </c>
      <c r="H55" s="31">
        <v>2936570</v>
      </c>
      <c r="I55" s="31">
        <v>192112.05607476635</v>
      </c>
      <c r="J55" s="31">
        <v>2714992.5560747664</v>
      </c>
    </row>
    <row r="56" spans="2:10">
      <c r="B56" t="s">
        <v>3643</v>
      </c>
      <c r="C56" t="s">
        <v>3360</v>
      </c>
      <c r="D56" t="s">
        <v>3363</v>
      </c>
      <c r="E56">
        <v>25000</v>
      </c>
      <c r="F56" s="31">
        <v>1326062.5</v>
      </c>
      <c r="G56" s="31">
        <v>1312818.1000000001</v>
      </c>
      <c r="H56" s="31">
        <v>1527930</v>
      </c>
      <c r="I56" s="31">
        <v>99958.037383177565</v>
      </c>
      <c r="J56" s="31">
        <v>1412776.1373831776</v>
      </c>
    </row>
    <row r="57" spans="2:10">
      <c r="B57" t="s">
        <v>3645</v>
      </c>
      <c r="C57" t="s">
        <v>3360</v>
      </c>
      <c r="D57" t="s">
        <v>3363</v>
      </c>
      <c r="E57">
        <v>22500</v>
      </c>
      <c r="F57" s="31">
        <v>1200529.3</v>
      </c>
      <c r="G57" s="31">
        <v>1188538.6000000001</v>
      </c>
      <c r="H57" s="31">
        <v>1383310</v>
      </c>
      <c r="I57" s="31">
        <v>90496.915887850468</v>
      </c>
      <c r="J57" s="31">
        <v>1279035.5158878504</v>
      </c>
    </row>
    <row r="58" spans="2:10">
      <c r="B58" t="s">
        <v>3647</v>
      </c>
      <c r="C58" t="s">
        <v>3360</v>
      </c>
      <c r="D58" t="s">
        <v>3363</v>
      </c>
      <c r="E58">
        <v>25000</v>
      </c>
      <c r="F58" s="31">
        <v>1306815.1999999997</v>
      </c>
      <c r="G58" s="31">
        <v>1293764.4000000001</v>
      </c>
      <c r="H58" s="31">
        <v>1505860</v>
      </c>
      <c r="I58" s="31">
        <v>98514.205607476615</v>
      </c>
      <c r="J58" s="31">
        <v>1392278.6056074768</v>
      </c>
    </row>
    <row r="59" spans="2:10">
      <c r="B59" t="s">
        <v>3649</v>
      </c>
      <c r="C59" t="s">
        <v>3360</v>
      </c>
      <c r="D59" t="s">
        <v>3363</v>
      </c>
      <c r="E59">
        <v>20000</v>
      </c>
      <c r="F59" s="31">
        <v>1058520.3999999999</v>
      </c>
      <c r="G59" s="31">
        <v>1047948.8</v>
      </c>
      <c r="H59" s="31">
        <v>1219800</v>
      </c>
      <c r="I59" s="31">
        <v>79800</v>
      </c>
      <c r="J59" s="31">
        <v>1127748.7999999998</v>
      </c>
    </row>
    <row r="60" spans="2:10">
      <c r="B60" t="s">
        <v>3651</v>
      </c>
      <c r="C60" t="s">
        <v>3490</v>
      </c>
      <c r="D60" t="s">
        <v>3491</v>
      </c>
      <c r="E60">
        <v>15170</v>
      </c>
      <c r="F60" s="31">
        <v>822187.6</v>
      </c>
      <c r="G60" s="31">
        <v>813974.8</v>
      </c>
      <c r="H60" s="31">
        <v>947300</v>
      </c>
      <c r="I60" s="31">
        <v>61972.897196261678</v>
      </c>
      <c r="J60" s="31">
        <v>875947.69719626184</v>
      </c>
    </row>
    <row r="61" spans="2:10">
      <c r="B61" t="s">
        <v>3653</v>
      </c>
      <c r="C61" t="s">
        <v>3352</v>
      </c>
      <c r="D61" t="s">
        <v>3353</v>
      </c>
      <c r="E61">
        <v>63350</v>
      </c>
      <c r="F61" s="31">
        <v>3420756.6000000006</v>
      </c>
      <c r="G61" s="31">
        <v>3386587</v>
      </c>
      <c r="H61" s="31">
        <v>3941330</v>
      </c>
      <c r="I61" s="31">
        <v>257844.0186915888</v>
      </c>
      <c r="J61" s="31">
        <v>3644431.0186915887</v>
      </c>
    </row>
    <row r="62" spans="2:10">
      <c r="B62" t="s">
        <v>3655</v>
      </c>
      <c r="C62" t="s">
        <v>3379</v>
      </c>
      <c r="D62" t="s">
        <v>3380</v>
      </c>
      <c r="E62">
        <v>35000</v>
      </c>
      <c r="F62" s="31">
        <v>1862271.7</v>
      </c>
      <c r="G62" s="31">
        <v>1843672.1</v>
      </c>
      <c r="H62" s="31">
        <v>2145900</v>
      </c>
      <c r="I62" s="31">
        <v>140385.98130841122</v>
      </c>
      <c r="J62" s="31">
        <v>1984058.0813084112</v>
      </c>
    </row>
    <row r="63" spans="2:10">
      <c r="B63" t="s">
        <v>3657</v>
      </c>
      <c r="C63" t="s">
        <v>3372</v>
      </c>
      <c r="D63" t="s">
        <v>3373</v>
      </c>
      <c r="E63">
        <v>15500</v>
      </c>
      <c r="F63" s="31">
        <v>819475</v>
      </c>
      <c r="G63" s="31">
        <v>811290.5</v>
      </c>
      <c r="H63" s="31">
        <v>944250</v>
      </c>
      <c r="I63" s="31">
        <v>61773.364485981307</v>
      </c>
      <c r="J63" s="31">
        <v>873063.86448598141</v>
      </c>
    </row>
    <row r="64" spans="2:10">
      <c r="B64" t="s">
        <v>3659</v>
      </c>
      <c r="C64" t="s">
        <v>3372</v>
      </c>
      <c r="D64" t="s">
        <v>3373</v>
      </c>
      <c r="E64">
        <v>25000</v>
      </c>
      <c r="F64" s="31">
        <v>1301750</v>
      </c>
      <c r="G64" s="31">
        <v>1288750</v>
      </c>
      <c r="H64" s="31">
        <v>1500000</v>
      </c>
      <c r="I64" s="31">
        <v>98130.841121495338</v>
      </c>
      <c r="J64" s="31">
        <v>1386880.8411214952</v>
      </c>
    </row>
    <row r="65" spans="2:10">
      <c r="B65" t="s">
        <v>3661</v>
      </c>
      <c r="C65" t="s">
        <v>1187</v>
      </c>
      <c r="D65" t="s">
        <v>31</v>
      </c>
      <c r="E65">
        <v>10</v>
      </c>
      <c r="F65" s="31">
        <v>1298.8999999999999</v>
      </c>
      <c r="G65" s="31">
        <v>1251.26</v>
      </c>
      <c r="H65" s="31">
        <v>1500</v>
      </c>
      <c r="I65" s="31">
        <v>98.130841121495322</v>
      </c>
      <c r="J65" s="31">
        <v>1349.3908411214952</v>
      </c>
    </row>
    <row r="66" spans="2:10">
      <c r="B66" t="s">
        <v>3663</v>
      </c>
      <c r="C66" t="s">
        <v>1186</v>
      </c>
      <c r="D66" t="s">
        <v>31</v>
      </c>
      <c r="E66">
        <v>80</v>
      </c>
      <c r="F66" s="31">
        <v>5722</v>
      </c>
      <c r="G66" s="31">
        <v>5547.6799999999994</v>
      </c>
      <c r="H66" s="31">
        <v>6600</v>
      </c>
      <c r="I66" s="31">
        <v>431.77570093457939</v>
      </c>
      <c r="J66" s="31">
        <v>5979.455700934579</v>
      </c>
    </row>
    <row r="67" spans="2:10">
      <c r="B67" t="s">
        <v>3665</v>
      </c>
      <c r="C67" t="s">
        <v>1197</v>
      </c>
      <c r="D67" t="s">
        <v>31</v>
      </c>
      <c r="E67">
        <v>20</v>
      </c>
      <c r="F67" s="31">
        <v>1041.4000000000001</v>
      </c>
      <c r="G67" s="31">
        <v>1015.05</v>
      </c>
      <c r="H67" s="31">
        <v>1200</v>
      </c>
      <c r="I67" s="31">
        <v>78.504672897196258</v>
      </c>
      <c r="J67" s="31">
        <v>1093.5546728971963</v>
      </c>
    </row>
    <row r="68" spans="2:10">
      <c r="B68" t="s">
        <v>3667</v>
      </c>
      <c r="C68" t="s">
        <v>1166</v>
      </c>
      <c r="D68" t="s">
        <v>31</v>
      </c>
      <c r="E68">
        <v>230</v>
      </c>
      <c r="F68" s="31">
        <v>12897.7</v>
      </c>
      <c r="G68" s="31">
        <v>12553.48</v>
      </c>
      <c r="H68" s="31">
        <v>14850</v>
      </c>
      <c r="I68" s="31">
        <v>971.49532710280369</v>
      </c>
      <c r="J68" s="31">
        <v>13524.975327102802</v>
      </c>
    </row>
    <row r="69" spans="2:10">
      <c r="B69" t="s">
        <v>3669</v>
      </c>
      <c r="C69" t="s">
        <v>1170</v>
      </c>
      <c r="D69" t="s">
        <v>31</v>
      </c>
      <c r="E69">
        <v>40</v>
      </c>
      <c r="F69" s="31">
        <v>3639.2</v>
      </c>
      <c r="G69" s="31">
        <v>3517.5699999999997</v>
      </c>
      <c r="H69" s="31">
        <v>4200</v>
      </c>
      <c r="I69" s="31">
        <v>274.76635514018687</v>
      </c>
      <c r="J69" s="31">
        <v>3792.3363551401867</v>
      </c>
    </row>
    <row r="70" spans="2:10">
      <c r="B70" t="s">
        <v>3671</v>
      </c>
      <c r="C70" t="s">
        <v>1177</v>
      </c>
      <c r="D70" t="s">
        <v>31</v>
      </c>
      <c r="E70">
        <v>90</v>
      </c>
      <c r="F70" s="31">
        <v>6857.1</v>
      </c>
      <c r="G70" s="31">
        <v>6642.1</v>
      </c>
      <c r="H70" s="31">
        <v>7900</v>
      </c>
      <c r="I70" s="31">
        <v>516.82242990654208</v>
      </c>
      <c r="J70" s="31">
        <v>7158.9224299065418</v>
      </c>
    </row>
    <row r="71" spans="2:10">
      <c r="B71" t="s">
        <v>3673</v>
      </c>
      <c r="C71" t="s">
        <v>1178</v>
      </c>
      <c r="D71" t="s">
        <v>31</v>
      </c>
      <c r="E71">
        <v>160</v>
      </c>
      <c r="F71" s="31">
        <v>12222.2</v>
      </c>
      <c r="G71" s="31">
        <v>11839.119999999999</v>
      </c>
      <c r="H71" s="31">
        <v>14100</v>
      </c>
      <c r="I71" s="31">
        <v>922.42990654205607</v>
      </c>
      <c r="J71" s="31">
        <v>12761.549906542055</v>
      </c>
    </row>
    <row r="72" spans="2:10">
      <c r="B72" t="s">
        <v>3675</v>
      </c>
      <c r="C72" t="s">
        <v>1180</v>
      </c>
      <c r="D72" t="s">
        <v>31</v>
      </c>
      <c r="E72">
        <v>50</v>
      </c>
      <c r="F72" s="31">
        <v>5716.2999999999993</v>
      </c>
      <c r="G72" s="31">
        <v>5515.35</v>
      </c>
      <c r="H72" s="31">
        <v>6600</v>
      </c>
      <c r="I72" s="31">
        <v>431.77570093457939</v>
      </c>
      <c r="J72" s="31">
        <v>5947.1257009345791</v>
      </c>
    </row>
    <row r="73" spans="2:10">
      <c r="B73" t="s">
        <v>3677</v>
      </c>
      <c r="C73" t="s">
        <v>1221</v>
      </c>
      <c r="D73" t="s">
        <v>31</v>
      </c>
      <c r="E73">
        <v>80</v>
      </c>
      <c r="F73" s="31">
        <v>4165.6000000000004</v>
      </c>
      <c r="G73" s="31">
        <v>4074.0199999999995</v>
      </c>
      <c r="H73" s="31">
        <v>4800</v>
      </c>
      <c r="I73" s="31">
        <v>314.01869158878503</v>
      </c>
      <c r="J73" s="31">
        <v>4388.0386915887848</v>
      </c>
    </row>
    <row r="74" spans="2:10">
      <c r="B74" t="s">
        <v>3679</v>
      </c>
      <c r="C74" t="s">
        <v>1222</v>
      </c>
      <c r="D74" t="s">
        <v>31</v>
      </c>
      <c r="E74">
        <v>80</v>
      </c>
      <c r="F74" s="31">
        <v>10391.199999999999</v>
      </c>
      <c r="G74" s="31">
        <v>10010.120000000001</v>
      </c>
      <c r="H74" s="31">
        <v>12000</v>
      </c>
      <c r="I74" s="31">
        <v>785.04672897196258</v>
      </c>
      <c r="J74" s="31">
        <v>10795.166728971963</v>
      </c>
    </row>
    <row r="75" spans="2:10">
      <c r="B75" t="s">
        <v>3681</v>
      </c>
      <c r="C75" t="s">
        <v>1220</v>
      </c>
      <c r="D75" t="s">
        <v>31</v>
      </c>
      <c r="E75">
        <v>130</v>
      </c>
      <c r="F75" s="31">
        <v>11571.4</v>
      </c>
      <c r="G75" s="31">
        <v>11203.189999999999</v>
      </c>
      <c r="H75" s="31">
        <v>13350</v>
      </c>
      <c r="I75" s="31">
        <v>873.36448598130846</v>
      </c>
      <c r="J75" s="31">
        <v>12076.554485981309</v>
      </c>
    </row>
    <row r="76" spans="2:10">
      <c r="B76" t="s">
        <v>3683</v>
      </c>
      <c r="C76" t="s">
        <v>1219</v>
      </c>
      <c r="D76" t="s">
        <v>31</v>
      </c>
      <c r="E76">
        <v>30</v>
      </c>
      <c r="F76" s="31">
        <v>1562.1</v>
      </c>
      <c r="G76" s="31">
        <v>1522.59</v>
      </c>
      <c r="H76" s="31">
        <v>1800</v>
      </c>
      <c r="I76" s="31">
        <v>117.75700934579439</v>
      </c>
      <c r="J76" s="31">
        <v>1640.3470093457943</v>
      </c>
    </row>
    <row r="77" spans="2:10">
      <c r="B77" t="s">
        <v>3685</v>
      </c>
      <c r="C77" t="s">
        <v>1226</v>
      </c>
      <c r="D77" t="s">
        <v>31</v>
      </c>
      <c r="E77">
        <v>60</v>
      </c>
      <c r="F77" s="31">
        <v>6237</v>
      </c>
      <c r="G77" s="31">
        <v>6025.63</v>
      </c>
      <c r="H77" s="31">
        <v>7200</v>
      </c>
      <c r="I77" s="31">
        <v>471.02803738317755</v>
      </c>
      <c r="J77" s="31">
        <v>6496.6580373831775</v>
      </c>
    </row>
    <row r="78" spans="2:10">
      <c r="B78" t="s">
        <v>3687</v>
      </c>
      <c r="C78" t="s">
        <v>1231</v>
      </c>
      <c r="D78" t="s">
        <v>31</v>
      </c>
      <c r="E78">
        <v>40</v>
      </c>
      <c r="F78" s="31">
        <v>2082.8000000000002</v>
      </c>
      <c r="G78" s="31">
        <v>2035.62</v>
      </c>
      <c r="H78" s="31">
        <v>2400</v>
      </c>
      <c r="I78" s="31">
        <v>157.00934579439252</v>
      </c>
      <c r="J78" s="31">
        <v>2192.6293457943925</v>
      </c>
    </row>
    <row r="79" spans="2:10">
      <c r="B79" t="s">
        <v>3689</v>
      </c>
      <c r="C79" t="s">
        <v>1216</v>
      </c>
      <c r="D79" t="s">
        <v>31</v>
      </c>
      <c r="E79">
        <v>20</v>
      </c>
      <c r="F79" s="31">
        <v>1041.4000000000001</v>
      </c>
      <c r="G79" s="31">
        <v>1015.05</v>
      </c>
      <c r="H79" s="31">
        <v>1200</v>
      </c>
      <c r="I79" s="31">
        <v>78.504672897196258</v>
      </c>
      <c r="J79" s="31">
        <v>1093.5546728971963</v>
      </c>
    </row>
    <row r="80" spans="2:10">
      <c r="B80" t="s">
        <v>3691</v>
      </c>
      <c r="C80" t="s">
        <v>1263</v>
      </c>
      <c r="D80" t="s">
        <v>31</v>
      </c>
      <c r="E80">
        <v>30</v>
      </c>
      <c r="F80" s="31">
        <v>1562.1</v>
      </c>
      <c r="G80" s="31">
        <v>1522.59</v>
      </c>
      <c r="H80" s="31">
        <v>1800</v>
      </c>
      <c r="I80" s="31">
        <v>117.75700934579439</v>
      </c>
      <c r="J80" s="31">
        <v>1640.3470093457943</v>
      </c>
    </row>
    <row r="81" spans="1:10">
      <c r="B81" t="s">
        <v>3693</v>
      </c>
      <c r="C81" t="s">
        <v>1317</v>
      </c>
      <c r="D81" t="s">
        <v>31</v>
      </c>
      <c r="E81">
        <v>100</v>
      </c>
      <c r="F81" s="31">
        <v>6763.4</v>
      </c>
      <c r="G81" s="31">
        <v>6562.75</v>
      </c>
      <c r="H81" s="31">
        <v>7800</v>
      </c>
      <c r="I81" s="31">
        <v>510.28037383177571</v>
      </c>
      <c r="J81" s="31">
        <v>7073.0303738317753</v>
      </c>
    </row>
    <row r="82" spans="1:10">
      <c r="B82" t="s">
        <v>3695</v>
      </c>
      <c r="C82" t="s">
        <v>1199</v>
      </c>
      <c r="D82" t="s">
        <v>31</v>
      </c>
      <c r="E82">
        <v>40</v>
      </c>
      <c r="F82" s="31">
        <v>3772.2999999999997</v>
      </c>
      <c r="G82" s="31">
        <v>3654.9700000000003</v>
      </c>
      <c r="H82" s="31">
        <v>4350</v>
      </c>
      <c r="I82" s="31">
        <v>284.57943925233644</v>
      </c>
      <c r="J82" s="31">
        <v>3939.5494392523365</v>
      </c>
    </row>
    <row r="83" spans="1:10">
      <c r="B83" t="s">
        <v>3697</v>
      </c>
      <c r="C83" t="s">
        <v>1323</v>
      </c>
      <c r="D83" t="s">
        <v>31</v>
      </c>
      <c r="E83">
        <v>20</v>
      </c>
      <c r="F83" s="31">
        <v>2597.7999999999997</v>
      </c>
      <c r="G83" s="31">
        <v>2502.52</v>
      </c>
      <c r="H83" s="31">
        <v>3000</v>
      </c>
      <c r="I83" s="31">
        <v>196.26168224299064</v>
      </c>
      <c r="J83" s="31">
        <v>2698.7816822429904</v>
      </c>
    </row>
    <row r="84" spans="1:10">
      <c r="B84" t="s">
        <v>3699</v>
      </c>
      <c r="C84" t="s">
        <v>1390</v>
      </c>
      <c r="D84" t="s">
        <v>31</v>
      </c>
      <c r="E84">
        <v>50</v>
      </c>
      <c r="F84" s="31">
        <v>2603.5</v>
      </c>
      <c r="G84" s="31">
        <v>2537.63</v>
      </c>
      <c r="H84" s="31">
        <v>3000</v>
      </c>
      <c r="I84" s="31">
        <v>196.26168224299064</v>
      </c>
      <c r="J84" s="31">
        <v>2733.8916822429906</v>
      </c>
    </row>
    <row r="85" spans="1:10">
      <c r="B85" t="s">
        <v>3701</v>
      </c>
      <c r="C85" t="s">
        <v>1181</v>
      </c>
      <c r="D85" t="s">
        <v>31</v>
      </c>
      <c r="E85">
        <v>50</v>
      </c>
      <c r="F85" s="31">
        <v>2603.5</v>
      </c>
      <c r="G85" s="31">
        <v>2543.15</v>
      </c>
      <c r="H85" s="31">
        <v>3000</v>
      </c>
      <c r="I85" s="31">
        <v>196.26168224299064</v>
      </c>
      <c r="J85" s="31">
        <v>2739.4116822429905</v>
      </c>
    </row>
    <row r="86" spans="1:10">
      <c r="B86" t="s">
        <v>3703</v>
      </c>
      <c r="C86" t="s">
        <v>1255</v>
      </c>
      <c r="D86" t="s">
        <v>31</v>
      </c>
      <c r="E86">
        <v>40</v>
      </c>
      <c r="F86" s="31">
        <v>2861</v>
      </c>
      <c r="G86" s="31">
        <v>2782.12</v>
      </c>
      <c r="H86" s="31">
        <v>3300</v>
      </c>
      <c r="I86" s="31">
        <v>215.8878504672897</v>
      </c>
      <c r="J86" s="31">
        <v>2998.0078504672892</v>
      </c>
    </row>
    <row r="87" spans="1:10">
      <c r="A87" t="s">
        <v>4716</v>
      </c>
      <c r="E87">
        <v>1067210</v>
      </c>
      <c r="F87" s="31">
        <v>60732530.700000003</v>
      </c>
      <c r="G87" s="31">
        <v>58773163.649999991</v>
      </c>
      <c r="H87" s="31">
        <v>69997460</v>
      </c>
      <c r="I87" s="31">
        <v>4579273.0841121506</v>
      </c>
      <c r="J87" s="31">
        <v>63352436.734112166</v>
      </c>
    </row>
    <row r="88" spans="1:10">
      <c r="A88" s="28">
        <v>44322</v>
      </c>
      <c r="B88" t="s">
        <v>3705</v>
      </c>
      <c r="C88" t="s">
        <v>1156</v>
      </c>
      <c r="D88" t="s">
        <v>79</v>
      </c>
      <c r="E88">
        <v>1000</v>
      </c>
      <c r="F88" s="31">
        <v>100880</v>
      </c>
      <c r="G88" s="31">
        <v>97255</v>
      </c>
      <c r="H88" s="31">
        <v>116500</v>
      </c>
      <c r="I88" s="31">
        <v>7621.4953271028044</v>
      </c>
      <c r="J88" s="31">
        <v>104876.49532710281</v>
      </c>
    </row>
    <row r="89" spans="1:10">
      <c r="B89" t="s">
        <v>3707</v>
      </c>
      <c r="C89" t="s">
        <v>1162</v>
      </c>
      <c r="D89" t="s">
        <v>3507</v>
      </c>
      <c r="E89">
        <v>4000</v>
      </c>
      <c r="F89" s="31">
        <v>247190</v>
      </c>
      <c r="G89" s="31">
        <v>239897.66999999998</v>
      </c>
      <c r="H89" s="31">
        <v>285000</v>
      </c>
      <c r="I89" s="31">
        <v>18644.859813084113</v>
      </c>
      <c r="J89" s="31">
        <v>258542.52981308417</v>
      </c>
    </row>
    <row r="90" spans="1:10">
      <c r="B90" t="s">
        <v>3709</v>
      </c>
      <c r="C90" t="s">
        <v>1165</v>
      </c>
      <c r="D90" t="s">
        <v>22</v>
      </c>
      <c r="E90">
        <v>19000</v>
      </c>
      <c r="F90" s="31">
        <v>1050770</v>
      </c>
      <c r="G90" s="31">
        <v>995367.15</v>
      </c>
      <c r="H90" s="31">
        <v>1210000</v>
      </c>
      <c r="I90" s="31">
        <v>79158.878504672903</v>
      </c>
      <c r="J90" s="31">
        <v>1074526.0285046729</v>
      </c>
    </row>
    <row r="91" spans="1:10">
      <c r="B91" t="s">
        <v>3711</v>
      </c>
      <c r="C91" t="s">
        <v>1165</v>
      </c>
      <c r="D91" t="s">
        <v>22</v>
      </c>
      <c r="E91">
        <v>34500</v>
      </c>
      <c r="F91" s="31">
        <v>1952055</v>
      </c>
      <c r="G91" s="31">
        <v>1853421.48</v>
      </c>
      <c r="H91" s="31">
        <v>2250000</v>
      </c>
      <c r="I91" s="31">
        <v>147196.26168224297</v>
      </c>
      <c r="J91" s="31">
        <v>2000617.7416822428</v>
      </c>
    </row>
    <row r="92" spans="1:10">
      <c r="B92" t="s">
        <v>3713</v>
      </c>
      <c r="C92" t="s">
        <v>1213</v>
      </c>
      <c r="D92" t="s">
        <v>39</v>
      </c>
      <c r="E92">
        <v>27500</v>
      </c>
      <c r="F92" s="31">
        <v>1548655</v>
      </c>
      <c r="G92" s="31">
        <v>1505626.13</v>
      </c>
      <c r="H92" s="31">
        <v>1785000</v>
      </c>
      <c r="I92" s="31">
        <v>116775.70093457944</v>
      </c>
      <c r="J92" s="31">
        <v>1622401.8309345793</v>
      </c>
    </row>
    <row r="93" spans="1:10">
      <c r="B93" t="s">
        <v>3715</v>
      </c>
      <c r="C93" t="s">
        <v>1213</v>
      </c>
      <c r="D93" t="s">
        <v>39</v>
      </c>
      <c r="E93">
        <v>1000</v>
      </c>
      <c r="F93" s="31">
        <v>52070</v>
      </c>
      <c r="G93" s="31">
        <v>50755.360000000001</v>
      </c>
      <c r="H93" s="31">
        <v>60000</v>
      </c>
      <c r="I93" s="31">
        <v>3925.233644859813</v>
      </c>
      <c r="J93" s="31">
        <v>54680.593644859815</v>
      </c>
    </row>
    <row r="94" spans="1:10">
      <c r="B94" t="s">
        <v>3717</v>
      </c>
      <c r="C94" t="s">
        <v>1159</v>
      </c>
      <c r="D94" t="s">
        <v>28</v>
      </c>
      <c r="E94">
        <v>2250</v>
      </c>
      <c r="F94" s="31">
        <v>190148</v>
      </c>
      <c r="G94" s="31">
        <v>188511.05</v>
      </c>
      <c r="H94" s="31">
        <v>219300</v>
      </c>
      <c r="I94" s="31">
        <v>14346.728971962617</v>
      </c>
      <c r="J94" s="31">
        <v>202857.77897196266</v>
      </c>
    </row>
    <row r="95" spans="1:10">
      <c r="B95" t="s">
        <v>3719</v>
      </c>
      <c r="C95" t="s">
        <v>1158</v>
      </c>
      <c r="D95" t="s">
        <v>28</v>
      </c>
      <c r="E95">
        <v>1750</v>
      </c>
      <c r="F95" s="31">
        <v>139248.5</v>
      </c>
      <c r="G95" s="31">
        <v>137770.79999999999</v>
      </c>
      <c r="H95" s="31">
        <v>160500</v>
      </c>
      <c r="I95" s="31">
        <v>10499.999999999998</v>
      </c>
      <c r="J95" s="31">
        <v>148270.80000000002</v>
      </c>
    </row>
    <row r="96" spans="1:10">
      <c r="B96" t="s">
        <v>3721</v>
      </c>
      <c r="C96" t="s">
        <v>1160</v>
      </c>
      <c r="D96" t="s">
        <v>28</v>
      </c>
      <c r="E96">
        <v>2500</v>
      </c>
      <c r="F96" s="31">
        <v>210111</v>
      </c>
      <c r="G96" s="31">
        <v>208086.87</v>
      </c>
      <c r="H96" s="31">
        <v>242400</v>
      </c>
      <c r="I96" s="31">
        <v>15857.943925233647</v>
      </c>
      <c r="J96" s="31">
        <v>223944.81392523364</v>
      </c>
    </row>
    <row r="97" spans="1:10">
      <c r="B97" t="s">
        <v>3723</v>
      </c>
      <c r="C97" t="s">
        <v>1165</v>
      </c>
      <c r="D97" t="s">
        <v>22</v>
      </c>
      <c r="E97">
        <v>49000</v>
      </c>
      <c r="F97" s="31">
        <v>2863905</v>
      </c>
      <c r="G97" s="31">
        <v>2717923.35</v>
      </c>
      <c r="H97" s="31">
        <v>3301500</v>
      </c>
      <c r="I97" s="31">
        <v>215985.9813084112</v>
      </c>
      <c r="J97" s="31">
        <v>2933909.3313084114</v>
      </c>
    </row>
    <row r="98" spans="1:10">
      <c r="B98" t="s">
        <v>3725</v>
      </c>
      <c r="C98" t="s">
        <v>1165</v>
      </c>
      <c r="D98" t="s">
        <v>22</v>
      </c>
      <c r="E98">
        <v>20500</v>
      </c>
      <c r="F98" s="31">
        <v>1082795</v>
      </c>
      <c r="G98" s="31">
        <v>1025876.72</v>
      </c>
      <c r="H98" s="31">
        <v>1247500</v>
      </c>
      <c r="I98" s="31">
        <v>81612.149532710275</v>
      </c>
      <c r="J98" s="31">
        <v>1107488.8695327104</v>
      </c>
    </row>
    <row r="99" spans="1:10">
      <c r="B99" t="s">
        <v>3727</v>
      </c>
      <c r="C99" t="s">
        <v>1165</v>
      </c>
      <c r="D99" t="s">
        <v>22</v>
      </c>
      <c r="E99">
        <v>47500</v>
      </c>
      <c r="F99" s="31">
        <v>2858160</v>
      </c>
      <c r="G99" s="31">
        <v>2714377.81</v>
      </c>
      <c r="H99" s="31">
        <v>3295500</v>
      </c>
      <c r="I99" s="31">
        <v>215593.45794392526</v>
      </c>
      <c r="J99" s="31">
        <v>2929971.2679439248</v>
      </c>
    </row>
    <row r="100" spans="1:10">
      <c r="B100" t="s">
        <v>3729</v>
      </c>
      <c r="C100" t="s">
        <v>1165</v>
      </c>
      <c r="D100" t="s">
        <v>22</v>
      </c>
      <c r="E100">
        <v>20000</v>
      </c>
      <c r="F100" s="31">
        <v>1133560</v>
      </c>
      <c r="G100" s="31">
        <v>1073698.54</v>
      </c>
      <c r="H100" s="31">
        <v>1305000</v>
      </c>
      <c r="I100" s="31">
        <v>85373.831775700935</v>
      </c>
      <c r="J100" s="31">
        <v>1159072.3717757012</v>
      </c>
    </row>
    <row r="101" spans="1:10">
      <c r="B101" t="s">
        <v>3731</v>
      </c>
      <c r="C101" t="s">
        <v>1165</v>
      </c>
      <c r="D101" t="s">
        <v>22</v>
      </c>
      <c r="E101">
        <v>13000</v>
      </c>
      <c r="F101" s="31">
        <v>761385</v>
      </c>
      <c r="G101" s="31">
        <v>721914.61999999988</v>
      </c>
      <c r="H101" s="31">
        <v>877500</v>
      </c>
      <c r="I101" s="31">
        <v>57406.542056074766</v>
      </c>
      <c r="J101" s="31">
        <v>779321.16205607483</v>
      </c>
    </row>
    <row r="102" spans="1:10">
      <c r="B102" t="s">
        <v>3733</v>
      </c>
      <c r="C102" t="s">
        <v>1165</v>
      </c>
      <c r="D102" t="s">
        <v>22</v>
      </c>
      <c r="E102">
        <v>3000</v>
      </c>
      <c r="F102" s="31">
        <v>171570</v>
      </c>
      <c r="G102" s="31">
        <v>162504.57</v>
      </c>
      <c r="H102" s="31">
        <v>197500</v>
      </c>
      <c r="I102" s="31">
        <v>12920.560747663551</v>
      </c>
      <c r="J102" s="31">
        <v>175425.13074766356</v>
      </c>
    </row>
    <row r="103" spans="1:10">
      <c r="B103" t="s">
        <v>3735</v>
      </c>
      <c r="C103" t="s">
        <v>1167</v>
      </c>
      <c r="D103" t="s">
        <v>33</v>
      </c>
      <c r="E103">
        <v>2800</v>
      </c>
      <c r="F103" s="31">
        <v>149482.39999999997</v>
      </c>
      <c r="G103" s="31">
        <v>148856.37</v>
      </c>
      <c r="H103" s="31">
        <v>172200</v>
      </c>
      <c r="I103" s="31">
        <v>11265.420560747665</v>
      </c>
      <c r="J103" s="31">
        <v>160121.79056074767</v>
      </c>
    </row>
    <row r="104" spans="1:10">
      <c r="B104" t="s">
        <v>3737</v>
      </c>
      <c r="C104" t="s">
        <v>3379</v>
      </c>
      <c r="D104" t="s">
        <v>3380</v>
      </c>
      <c r="E104">
        <v>35000</v>
      </c>
      <c r="F104" s="31">
        <v>1858076.8</v>
      </c>
      <c r="G104" s="31">
        <v>1839519.5999999999</v>
      </c>
      <c r="H104" s="31">
        <v>2141120</v>
      </c>
      <c r="I104" s="31">
        <v>140073.27102803739</v>
      </c>
      <c r="J104" s="31">
        <v>1979592.8710280373</v>
      </c>
    </row>
    <row r="105" spans="1:10">
      <c r="B105" t="s">
        <v>3739</v>
      </c>
      <c r="C105" t="s">
        <v>3354</v>
      </c>
      <c r="D105" t="s">
        <v>3355</v>
      </c>
      <c r="E105">
        <v>50500</v>
      </c>
      <c r="F105" s="31">
        <v>2685170</v>
      </c>
      <c r="G105" s="31">
        <v>2658352.5</v>
      </c>
      <c r="H105" s="31">
        <v>3094500</v>
      </c>
      <c r="I105" s="31">
        <v>202443.92523364484</v>
      </c>
      <c r="J105" s="31">
        <v>2860796.4252336449</v>
      </c>
    </row>
    <row r="106" spans="1:10">
      <c r="B106" t="s">
        <v>3741</v>
      </c>
      <c r="C106" t="s">
        <v>1552</v>
      </c>
      <c r="D106" t="s">
        <v>3742</v>
      </c>
      <c r="E106">
        <v>14500</v>
      </c>
      <c r="F106" s="31">
        <v>755015</v>
      </c>
      <c r="G106" s="31">
        <v>747475</v>
      </c>
      <c r="H106" s="31">
        <v>870000</v>
      </c>
      <c r="I106" s="31">
        <v>56915.88785046729</v>
      </c>
      <c r="J106" s="31">
        <v>804390.88785046735</v>
      </c>
    </row>
    <row r="107" spans="1:10">
      <c r="A107" t="s">
        <v>4717</v>
      </c>
      <c r="E107">
        <v>349300</v>
      </c>
      <c r="F107" s="31">
        <v>19810246.700000003</v>
      </c>
      <c r="G107" s="31">
        <v>19087190.589999996</v>
      </c>
      <c r="H107" s="31">
        <v>22831020</v>
      </c>
      <c r="I107" s="31">
        <v>1493618.1308411215</v>
      </c>
      <c r="J107" s="31">
        <v>20580808.720841121</v>
      </c>
    </row>
    <row r="108" spans="1:10">
      <c r="A108" s="28">
        <v>44323</v>
      </c>
      <c r="B108" t="s">
        <v>3744</v>
      </c>
      <c r="C108" t="s">
        <v>1167</v>
      </c>
      <c r="D108" t="s">
        <v>33</v>
      </c>
      <c r="E108">
        <v>2040</v>
      </c>
      <c r="F108" s="31">
        <v>106222.8</v>
      </c>
      <c r="G108" s="31">
        <v>105681.27999999998</v>
      </c>
      <c r="H108" s="31">
        <v>122400</v>
      </c>
      <c r="I108" s="31">
        <v>8007.4766355140182</v>
      </c>
      <c r="J108" s="31">
        <v>113688.75663551402</v>
      </c>
    </row>
    <row r="109" spans="1:10">
      <c r="B109" t="s">
        <v>3746</v>
      </c>
      <c r="C109" t="s">
        <v>1167</v>
      </c>
      <c r="D109" t="s">
        <v>33</v>
      </c>
      <c r="E109">
        <v>1240</v>
      </c>
      <c r="F109" s="31">
        <v>64566.799999999996</v>
      </c>
      <c r="G109" s="31">
        <v>64191.9</v>
      </c>
      <c r="H109" s="31">
        <v>74400</v>
      </c>
      <c r="I109" s="31">
        <v>4867.2897196261683</v>
      </c>
      <c r="J109" s="31">
        <v>69059.189719626171</v>
      </c>
    </row>
    <row r="110" spans="1:10">
      <c r="B110" t="s">
        <v>3748</v>
      </c>
      <c r="C110" t="s">
        <v>1156</v>
      </c>
      <c r="D110" t="s">
        <v>79</v>
      </c>
      <c r="E110">
        <v>15000</v>
      </c>
      <c r="F110" s="31">
        <v>913140</v>
      </c>
      <c r="G110" s="31">
        <v>899793.02</v>
      </c>
      <c r="H110" s="31">
        <v>1052500</v>
      </c>
      <c r="I110" s="31">
        <v>68855.140186915887</v>
      </c>
      <c r="J110" s="31">
        <v>968648.16018691589</v>
      </c>
    </row>
    <row r="111" spans="1:10">
      <c r="B111" t="s">
        <v>3750</v>
      </c>
      <c r="C111" t="s">
        <v>1184</v>
      </c>
      <c r="D111" t="s">
        <v>37</v>
      </c>
      <c r="E111">
        <v>400</v>
      </c>
      <c r="F111" s="31">
        <v>20828</v>
      </c>
      <c r="G111" s="31">
        <v>20748</v>
      </c>
      <c r="H111" s="31">
        <v>24000</v>
      </c>
      <c r="I111" s="31">
        <v>1570.0934579439252</v>
      </c>
      <c r="J111" s="31">
        <v>22318.093457943924</v>
      </c>
    </row>
    <row r="112" spans="1:10">
      <c r="B112" t="s">
        <v>3752</v>
      </c>
      <c r="C112" t="s">
        <v>1190</v>
      </c>
      <c r="D112" t="s">
        <v>1314</v>
      </c>
      <c r="E112">
        <v>6000</v>
      </c>
      <c r="F112" s="31">
        <v>312420</v>
      </c>
      <c r="G112" s="31">
        <v>308440.80000000005</v>
      </c>
      <c r="H112" s="31">
        <v>360000</v>
      </c>
      <c r="I112" s="31">
        <v>23551.401869158879</v>
      </c>
      <c r="J112" s="31">
        <v>331992.20186915883</v>
      </c>
    </row>
    <row r="113" spans="2:10">
      <c r="B113" t="s">
        <v>3754</v>
      </c>
      <c r="C113" t="s">
        <v>3490</v>
      </c>
      <c r="D113" t="s">
        <v>3491</v>
      </c>
      <c r="E113">
        <v>19750</v>
      </c>
      <c r="F113" s="31">
        <v>1028382.5</v>
      </c>
      <c r="G113" s="31">
        <v>1018112.5</v>
      </c>
      <c r="H113" s="31">
        <v>1185000</v>
      </c>
      <c r="I113" s="31">
        <v>77523.364485981321</v>
      </c>
      <c r="J113" s="31">
        <v>1095635.8644859814</v>
      </c>
    </row>
    <row r="114" spans="2:10">
      <c r="B114" t="s">
        <v>3756</v>
      </c>
      <c r="C114" t="s">
        <v>3357</v>
      </c>
      <c r="D114" t="s">
        <v>3358</v>
      </c>
      <c r="E114">
        <v>35000</v>
      </c>
      <c r="F114" s="31">
        <v>1822450</v>
      </c>
      <c r="G114" s="31">
        <v>1804250</v>
      </c>
      <c r="H114" s="31">
        <v>2100000</v>
      </c>
      <c r="I114" s="31">
        <v>137383.17757009345</v>
      </c>
      <c r="J114" s="31">
        <v>1941633.1775700934</v>
      </c>
    </row>
    <row r="115" spans="2:10">
      <c r="B115" t="s">
        <v>3758</v>
      </c>
      <c r="C115" t="s">
        <v>3488</v>
      </c>
      <c r="D115" t="s">
        <v>3489</v>
      </c>
      <c r="E115">
        <v>5000</v>
      </c>
      <c r="F115" s="31">
        <v>260350</v>
      </c>
      <c r="G115" s="31">
        <v>257750</v>
      </c>
      <c r="H115" s="31">
        <v>300000</v>
      </c>
      <c r="I115" s="31">
        <v>19626.168224299065</v>
      </c>
      <c r="J115" s="31">
        <v>277376.16822429909</v>
      </c>
    </row>
    <row r="116" spans="2:10">
      <c r="B116" t="s">
        <v>3760</v>
      </c>
      <c r="C116" t="s">
        <v>3379</v>
      </c>
      <c r="D116" t="s">
        <v>3380</v>
      </c>
      <c r="E116">
        <v>18500</v>
      </c>
      <c r="F116" s="31">
        <v>981152.79999999993</v>
      </c>
      <c r="G116" s="31">
        <v>971353.59999999998</v>
      </c>
      <c r="H116" s="31">
        <v>1130600</v>
      </c>
      <c r="I116" s="31">
        <v>73964.485981308404</v>
      </c>
      <c r="J116" s="31">
        <v>1045318.0859813085</v>
      </c>
    </row>
    <row r="117" spans="2:10">
      <c r="B117" t="s">
        <v>3762</v>
      </c>
      <c r="C117" t="s">
        <v>3370</v>
      </c>
      <c r="D117" t="s">
        <v>3500</v>
      </c>
      <c r="E117">
        <v>23000</v>
      </c>
      <c r="F117" s="31">
        <v>1197610</v>
      </c>
      <c r="G117" s="31">
        <v>1185650</v>
      </c>
      <c r="H117" s="31">
        <v>1380000</v>
      </c>
      <c r="I117" s="31">
        <v>90280.373831775709</v>
      </c>
      <c r="J117" s="31">
        <v>1275930.3738317757</v>
      </c>
    </row>
    <row r="118" spans="2:10">
      <c r="B118" t="s">
        <v>3764</v>
      </c>
      <c r="C118" t="s">
        <v>3496</v>
      </c>
      <c r="D118" t="s">
        <v>3497</v>
      </c>
      <c r="E118">
        <v>32380</v>
      </c>
      <c r="F118" s="31">
        <v>1689931.3999999997</v>
      </c>
      <c r="G118" s="31">
        <v>1673054.5999999999</v>
      </c>
      <c r="H118" s="31">
        <v>1947320</v>
      </c>
      <c r="I118" s="31">
        <v>127394.76635514018</v>
      </c>
      <c r="J118" s="31">
        <v>1800449.36635514</v>
      </c>
    </row>
    <row r="119" spans="2:10">
      <c r="B119" t="s">
        <v>3766</v>
      </c>
      <c r="C119" t="s">
        <v>3496</v>
      </c>
      <c r="D119" t="s">
        <v>3497</v>
      </c>
      <c r="E119">
        <v>56620</v>
      </c>
      <c r="F119" s="31">
        <v>2956825.4</v>
      </c>
      <c r="G119" s="31">
        <v>2927296.1</v>
      </c>
      <c r="H119" s="31">
        <v>3407050</v>
      </c>
      <c r="I119" s="31">
        <v>222891.12149532713</v>
      </c>
      <c r="J119" s="31">
        <v>3150187.2214953266</v>
      </c>
    </row>
    <row r="120" spans="2:10">
      <c r="B120" t="s">
        <v>3768</v>
      </c>
      <c r="C120" t="s">
        <v>3496</v>
      </c>
      <c r="D120" t="s">
        <v>3497</v>
      </c>
      <c r="E120">
        <v>11000</v>
      </c>
      <c r="F120" s="31">
        <v>591754</v>
      </c>
      <c r="G120" s="31">
        <v>585843.69999999995</v>
      </c>
      <c r="H120" s="31">
        <v>681950</v>
      </c>
      <c r="I120" s="31">
        <v>44613.551401869161</v>
      </c>
      <c r="J120" s="31">
        <v>630457.25140186923</v>
      </c>
    </row>
    <row r="121" spans="2:10">
      <c r="B121" t="s">
        <v>3770</v>
      </c>
      <c r="C121" t="s">
        <v>3496</v>
      </c>
      <c r="D121" t="s">
        <v>3497</v>
      </c>
      <c r="E121">
        <v>20000</v>
      </c>
      <c r="F121" s="31">
        <v>1099867.6000000001</v>
      </c>
      <c r="G121" s="31">
        <v>1088881.3</v>
      </c>
      <c r="H121" s="31">
        <v>1267550</v>
      </c>
      <c r="I121" s="31">
        <v>82923.831775700935</v>
      </c>
      <c r="J121" s="31">
        <v>1171805.131775701</v>
      </c>
    </row>
    <row r="122" spans="2:10">
      <c r="B122" t="s">
        <v>3772</v>
      </c>
      <c r="C122" t="s">
        <v>1165</v>
      </c>
      <c r="D122" t="s">
        <v>22</v>
      </c>
      <c r="E122">
        <v>28000</v>
      </c>
      <c r="F122" s="31">
        <v>1574690</v>
      </c>
      <c r="G122" s="31">
        <v>1494904.1600000001</v>
      </c>
      <c r="H122" s="31">
        <v>1815000</v>
      </c>
      <c r="I122" s="31">
        <v>118738.31775700934</v>
      </c>
      <c r="J122" s="31">
        <v>1613642.4777570094</v>
      </c>
    </row>
    <row r="123" spans="2:10">
      <c r="B123" t="s">
        <v>3774</v>
      </c>
      <c r="C123" t="s">
        <v>1165</v>
      </c>
      <c r="D123" t="s">
        <v>22</v>
      </c>
      <c r="E123">
        <v>8000</v>
      </c>
      <c r="F123" s="31">
        <v>431920</v>
      </c>
      <c r="G123" s="31">
        <v>409182.33</v>
      </c>
      <c r="H123" s="31">
        <v>497500</v>
      </c>
      <c r="I123" s="31">
        <v>32546.728971962613</v>
      </c>
      <c r="J123" s="31">
        <v>441729.05897196266</v>
      </c>
    </row>
    <row r="124" spans="2:10">
      <c r="B124" t="s">
        <v>3776</v>
      </c>
      <c r="C124" t="s">
        <v>1165</v>
      </c>
      <c r="D124" t="s">
        <v>22</v>
      </c>
      <c r="E124">
        <v>15000</v>
      </c>
      <c r="F124" s="31">
        <v>819960</v>
      </c>
      <c r="G124" s="31">
        <v>777869.5</v>
      </c>
      <c r="H124" s="31">
        <v>945000</v>
      </c>
      <c r="I124" s="31">
        <v>61822.429906542049</v>
      </c>
      <c r="J124" s="31">
        <v>839691.92990654218</v>
      </c>
    </row>
    <row r="125" spans="2:10">
      <c r="B125" t="s">
        <v>3778</v>
      </c>
      <c r="C125" t="s">
        <v>1165</v>
      </c>
      <c r="D125" t="s">
        <v>22</v>
      </c>
      <c r="E125">
        <v>9500</v>
      </c>
      <c r="F125" s="31">
        <v>494665</v>
      </c>
      <c r="G125" s="31">
        <v>468687.74</v>
      </c>
      <c r="H125" s="31">
        <v>570000</v>
      </c>
      <c r="I125" s="31">
        <v>37289.719626168226</v>
      </c>
      <c r="J125" s="31">
        <v>505977.45962616825</v>
      </c>
    </row>
    <row r="126" spans="2:10">
      <c r="B126" t="s">
        <v>3780</v>
      </c>
      <c r="C126" t="s">
        <v>1165</v>
      </c>
      <c r="D126" t="s">
        <v>22</v>
      </c>
      <c r="E126">
        <v>10500</v>
      </c>
      <c r="F126" s="31">
        <v>702375</v>
      </c>
      <c r="G126" s="31">
        <v>669368.24000000011</v>
      </c>
      <c r="H126" s="31">
        <v>810000</v>
      </c>
      <c r="I126" s="31">
        <v>52990.654205607476</v>
      </c>
      <c r="J126" s="31">
        <v>722358.89420560759</v>
      </c>
    </row>
    <row r="127" spans="2:10">
      <c r="B127" t="s">
        <v>3782</v>
      </c>
      <c r="C127" t="s">
        <v>1165</v>
      </c>
      <c r="D127" t="s">
        <v>22</v>
      </c>
      <c r="E127">
        <v>7500</v>
      </c>
      <c r="F127" s="31">
        <v>390525</v>
      </c>
      <c r="G127" s="31">
        <v>370016.63</v>
      </c>
      <c r="H127" s="31">
        <v>450000</v>
      </c>
      <c r="I127" s="31">
        <v>29439.252336448597</v>
      </c>
      <c r="J127" s="31">
        <v>399455.88233644865</v>
      </c>
    </row>
    <row r="128" spans="2:10">
      <c r="B128" t="s">
        <v>3784</v>
      </c>
      <c r="C128" t="s">
        <v>1165</v>
      </c>
      <c r="D128" t="s">
        <v>22</v>
      </c>
      <c r="E128">
        <v>7000</v>
      </c>
      <c r="F128" s="31">
        <v>481220</v>
      </c>
      <c r="G128" s="31">
        <v>458857.57</v>
      </c>
      <c r="H128" s="31">
        <v>555000</v>
      </c>
      <c r="I128" s="31">
        <v>36308.411214953274</v>
      </c>
      <c r="J128" s="31">
        <v>495165.9812149533</v>
      </c>
    </row>
    <row r="129" spans="2:10">
      <c r="B129" t="s">
        <v>3786</v>
      </c>
      <c r="C129" t="s">
        <v>1165</v>
      </c>
      <c r="D129" t="s">
        <v>22</v>
      </c>
      <c r="E129">
        <v>7500</v>
      </c>
      <c r="F129" s="31">
        <v>421245</v>
      </c>
      <c r="G129" s="31">
        <v>399012.46</v>
      </c>
      <c r="H129" s="31">
        <v>485000</v>
      </c>
      <c r="I129" s="31">
        <v>31728.971962616823</v>
      </c>
      <c r="J129" s="31">
        <v>430741.4319626168</v>
      </c>
    </row>
    <row r="130" spans="2:10">
      <c r="B130" t="s">
        <v>3788</v>
      </c>
      <c r="C130" t="s">
        <v>1165</v>
      </c>
      <c r="D130" t="s">
        <v>22</v>
      </c>
      <c r="E130">
        <v>14500</v>
      </c>
      <c r="F130" s="31">
        <v>917310</v>
      </c>
      <c r="G130" s="31">
        <v>871590.43</v>
      </c>
      <c r="H130" s="31">
        <v>1057500</v>
      </c>
      <c r="I130" s="31">
        <v>69182.242990654195</v>
      </c>
      <c r="J130" s="31">
        <v>940772.67299065436</v>
      </c>
    </row>
    <row r="131" spans="2:10">
      <c r="B131" t="s">
        <v>3790</v>
      </c>
      <c r="C131" t="s">
        <v>1165</v>
      </c>
      <c r="D131" t="s">
        <v>22</v>
      </c>
      <c r="E131">
        <v>10500</v>
      </c>
      <c r="F131" s="31">
        <v>577455</v>
      </c>
      <c r="G131" s="31">
        <v>547019.12</v>
      </c>
      <c r="H131" s="31">
        <v>665000</v>
      </c>
      <c r="I131" s="31">
        <v>43504.672897196258</v>
      </c>
      <c r="J131" s="31">
        <v>590523.79289719625</v>
      </c>
    </row>
    <row r="132" spans="2:10">
      <c r="B132" t="s">
        <v>3792</v>
      </c>
      <c r="C132" t="s">
        <v>1165</v>
      </c>
      <c r="D132" t="s">
        <v>22</v>
      </c>
      <c r="E132">
        <v>12000</v>
      </c>
      <c r="F132" s="31">
        <v>742765</v>
      </c>
      <c r="G132" s="31">
        <v>704263.67999999993</v>
      </c>
      <c r="H132" s="31">
        <v>856500</v>
      </c>
      <c r="I132" s="31">
        <v>56032.710280373831</v>
      </c>
      <c r="J132" s="31">
        <v>760296.39028037386</v>
      </c>
    </row>
    <row r="133" spans="2:10">
      <c r="B133" t="s">
        <v>3794</v>
      </c>
      <c r="C133" t="s">
        <v>1165</v>
      </c>
      <c r="D133" t="s">
        <v>22</v>
      </c>
      <c r="E133">
        <v>8500</v>
      </c>
      <c r="F133" s="31">
        <v>457955</v>
      </c>
      <c r="G133" s="31">
        <v>433850.1</v>
      </c>
      <c r="H133" s="31">
        <v>527500</v>
      </c>
      <c r="I133" s="31">
        <v>34509.345794392524</v>
      </c>
      <c r="J133" s="31">
        <v>468359.44579439255</v>
      </c>
    </row>
    <row r="134" spans="2:10">
      <c r="B134" t="s">
        <v>3796</v>
      </c>
      <c r="C134" t="s">
        <v>1165</v>
      </c>
      <c r="D134" t="s">
        <v>22</v>
      </c>
      <c r="E134">
        <v>48500</v>
      </c>
      <c r="F134" s="31">
        <v>2876780</v>
      </c>
      <c r="G134" s="31">
        <v>2732028.7399999998</v>
      </c>
      <c r="H134" s="31">
        <v>3316500</v>
      </c>
      <c r="I134" s="31">
        <v>216967.28971962616</v>
      </c>
      <c r="J134" s="31">
        <v>2948996.0297196261</v>
      </c>
    </row>
    <row r="135" spans="2:10">
      <c r="B135" t="s">
        <v>3798</v>
      </c>
      <c r="C135" t="s">
        <v>1165</v>
      </c>
      <c r="D135" t="s">
        <v>22</v>
      </c>
      <c r="E135">
        <v>10000</v>
      </c>
      <c r="F135" s="31">
        <v>582140</v>
      </c>
      <c r="G135" s="31">
        <v>551347.17999999993</v>
      </c>
      <c r="H135" s="31">
        <v>670000</v>
      </c>
      <c r="I135" s="31">
        <v>43831.775700934581</v>
      </c>
      <c r="J135" s="31">
        <v>595178.95570093463</v>
      </c>
    </row>
    <row r="136" spans="2:10">
      <c r="B136" t="s">
        <v>3800</v>
      </c>
      <c r="C136" t="s">
        <v>1165</v>
      </c>
      <c r="D136" t="s">
        <v>22</v>
      </c>
      <c r="E136">
        <v>50000</v>
      </c>
      <c r="F136" s="31">
        <v>3201655</v>
      </c>
      <c r="G136" s="31">
        <v>3042340.99</v>
      </c>
      <c r="H136" s="31">
        <v>3691500</v>
      </c>
      <c r="I136" s="31">
        <v>241500</v>
      </c>
      <c r="J136" s="31">
        <v>3283840.9899999998</v>
      </c>
    </row>
    <row r="137" spans="2:10">
      <c r="B137" t="s">
        <v>3802</v>
      </c>
      <c r="C137" t="s">
        <v>1165</v>
      </c>
      <c r="D137" t="s">
        <v>22</v>
      </c>
      <c r="E137">
        <v>22000</v>
      </c>
      <c r="F137" s="31">
        <v>1206980</v>
      </c>
      <c r="G137" s="31">
        <v>1143373.8</v>
      </c>
      <c r="H137" s="31">
        <v>1390000</v>
      </c>
      <c r="I137" s="31">
        <v>90934.579439252324</v>
      </c>
      <c r="J137" s="31">
        <v>1234308.3794392524</v>
      </c>
    </row>
    <row r="138" spans="2:10">
      <c r="B138" t="s">
        <v>3804</v>
      </c>
      <c r="C138" t="s">
        <v>1165</v>
      </c>
      <c r="D138" t="s">
        <v>22</v>
      </c>
      <c r="E138">
        <v>34000</v>
      </c>
      <c r="F138" s="31">
        <v>1966125</v>
      </c>
      <c r="G138" s="31">
        <v>1865318.2899999998</v>
      </c>
      <c r="H138" s="31">
        <v>2266500</v>
      </c>
      <c r="I138" s="31">
        <v>148275.70093457942</v>
      </c>
      <c r="J138" s="31">
        <v>2013593.9909345796</v>
      </c>
    </row>
    <row r="139" spans="2:10">
      <c r="B139" t="s">
        <v>3806</v>
      </c>
      <c r="C139" t="s">
        <v>1165</v>
      </c>
      <c r="D139" t="s">
        <v>22</v>
      </c>
      <c r="E139">
        <v>11000</v>
      </c>
      <c r="F139" s="31">
        <v>603490</v>
      </c>
      <c r="G139" s="31">
        <v>571686.89</v>
      </c>
      <c r="H139" s="31">
        <v>695000</v>
      </c>
      <c r="I139" s="31">
        <v>45467.289719626162</v>
      </c>
      <c r="J139" s="31">
        <v>617154.17971962621</v>
      </c>
    </row>
    <row r="140" spans="2:10">
      <c r="B140" t="s">
        <v>3808</v>
      </c>
      <c r="C140" t="s">
        <v>1184</v>
      </c>
      <c r="D140" t="s">
        <v>37</v>
      </c>
      <c r="E140">
        <v>54000</v>
      </c>
      <c r="F140" s="31">
        <v>2811780</v>
      </c>
      <c r="G140" s="31">
        <v>2800980</v>
      </c>
      <c r="H140" s="31">
        <v>3240000</v>
      </c>
      <c r="I140" s="31">
        <v>211962.6168224299</v>
      </c>
      <c r="J140" s="31">
        <v>3012942.6168224299</v>
      </c>
    </row>
    <row r="141" spans="2:10">
      <c r="B141" t="s">
        <v>3810</v>
      </c>
      <c r="C141" t="s">
        <v>1162</v>
      </c>
      <c r="D141" t="s">
        <v>3507</v>
      </c>
      <c r="E141">
        <v>3000</v>
      </c>
      <c r="F141" s="31">
        <v>156210</v>
      </c>
      <c r="G141" s="31">
        <v>151967.73000000001</v>
      </c>
      <c r="H141" s="31">
        <v>180000</v>
      </c>
      <c r="I141" s="31">
        <v>11775.700934579439</v>
      </c>
      <c r="J141" s="31">
        <v>163743.43093457946</v>
      </c>
    </row>
    <row r="142" spans="2:10">
      <c r="B142" t="s">
        <v>3812</v>
      </c>
      <c r="C142" t="s">
        <v>1213</v>
      </c>
      <c r="D142" t="s">
        <v>39</v>
      </c>
      <c r="E142">
        <v>2500</v>
      </c>
      <c r="F142" s="31">
        <v>130175</v>
      </c>
      <c r="G142" s="31">
        <v>126888.4</v>
      </c>
      <c r="H142" s="31">
        <v>150000</v>
      </c>
      <c r="I142" s="31">
        <v>9813.0841121495323</v>
      </c>
      <c r="J142" s="31">
        <v>136701.48411214951</v>
      </c>
    </row>
    <row r="143" spans="2:10">
      <c r="B143" t="s">
        <v>3814</v>
      </c>
      <c r="C143" t="s">
        <v>1165</v>
      </c>
      <c r="D143" t="s">
        <v>22</v>
      </c>
      <c r="E143">
        <v>-9</v>
      </c>
      <c r="F143" s="31">
        <v>-1169.0099999999998</v>
      </c>
      <c r="G143" s="31">
        <v>-1125.07</v>
      </c>
      <c r="H143" s="31">
        <v>-1350</v>
      </c>
      <c r="I143" s="31">
        <v>-88.317757009345797</v>
      </c>
      <c r="J143" s="31">
        <v>-1213.3877570093457</v>
      </c>
    </row>
    <row r="144" spans="2:10">
      <c r="B144" t="s">
        <v>3815</v>
      </c>
      <c r="C144" t="s">
        <v>1165</v>
      </c>
      <c r="D144" t="s">
        <v>22</v>
      </c>
      <c r="E144">
        <v>-1</v>
      </c>
      <c r="F144" s="31">
        <v>-129.88999999999999</v>
      </c>
      <c r="G144" s="31">
        <v>-125</v>
      </c>
      <c r="H144" s="31">
        <v>-150</v>
      </c>
      <c r="I144" s="31">
        <v>-9.8130841121495322</v>
      </c>
      <c r="J144" s="31">
        <v>-134.81308411214954</v>
      </c>
    </row>
    <row r="145" spans="1:10">
      <c r="B145" t="s">
        <v>3817</v>
      </c>
      <c r="C145" t="s">
        <v>1165</v>
      </c>
      <c r="D145" t="s">
        <v>22</v>
      </c>
      <c r="E145">
        <v>-34</v>
      </c>
      <c r="F145" s="31">
        <v>-2638.7000000000003</v>
      </c>
      <c r="G145" s="31">
        <v>-2514.75</v>
      </c>
      <c r="H145" s="31">
        <v>-3040</v>
      </c>
      <c r="I145" s="31">
        <v>-198.87850467289718</v>
      </c>
      <c r="J145" s="31">
        <v>-2713.6285046728972</v>
      </c>
    </row>
    <row r="146" spans="1:10">
      <c r="B146" t="s">
        <v>3818</v>
      </c>
      <c r="C146" t="s">
        <v>1165</v>
      </c>
      <c r="D146" t="s">
        <v>22</v>
      </c>
      <c r="E146">
        <v>-6</v>
      </c>
      <c r="F146" s="31">
        <v>-529.5</v>
      </c>
      <c r="G146" s="31">
        <v>-505.37</v>
      </c>
      <c r="H146" s="31">
        <v>-610</v>
      </c>
      <c r="I146" s="31">
        <v>-39.90654205607477</v>
      </c>
      <c r="J146" s="31">
        <v>-545.27654205607473</v>
      </c>
    </row>
    <row r="147" spans="1:10">
      <c r="B147" t="s">
        <v>3820</v>
      </c>
      <c r="C147" t="s">
        <v>1165</v>
      </c>
      <c r="D147" t="s">
        <v>22</v>
      </c>
      <c r="E147">
        <v>-24</v>
      </c>
      <c r="F147" s="31">
        <v>-1249.68</v>
      </c>
      <c r="G147" s="31">
        <v>-1184.05</v>
      </c>
      <c r="H147" s="31">
        <v>-1440</v>
      </c>
      <c r="I147" s="31">
        <v>-94.205607476635521</v>
      </c>
      <c r="J147" s="31">
        <v>-1278.2556074766355</v>
      </c>
    </row>
    <row r="148" spans="1:10">
      <c r="B148" t="s">
        <v>3821</v>
      </c>
      <c r="C148" t="s">
        <v>1165</v>
      </c>
      <c r="D148" t="s">
        <v>22</v>
      </c>
      <c r="E148">
        <v>-6</v>
      </c>
      <c r="F148" s="31">
        <v>-312.42</v>
      </c>
      <c r="G148" s="31">
        <v>-296.02</v>
      </c>
      <c r="H148" s="31">
        <v>-360</v>
      </c>
      <c r="I148" s="31">
        <v>-23.55140186915888</v>
      </c>
      <c r="J148" s="31">
        <v>-319.57140186915888</v>
      </c>
    </row>
    <row r="149" spans="1:10">
      <c r="B149" t="s">
        <v>3823</v>
      </c>
      <c r="C149" t="s">
        <v>1165</v>
      </c>
      <c r="D149" t="s">
        <v>22</v>
      </c>
      <c r="E149">
        <v>-9</v>
      </c>
      <c r="F149" s="31">
        <v>-468.63</v>
      </c>
      <c r="G149" s="31">
        <v>-444.02</v>
      </c>
      <c r="H149" s="31">
        <v>-540</v>
      </c>
      <c r="I149" s="31">
        <v>-35.32710280373832</v>
      </c>
      <c r="J149" s="31">
        <v>-479.34710280373832</v>
      </c>
    </row>
    <row r="150" spans="1:10">
      <c r="B150" t="s">
        <v>3824</v>
      </c>
      <c r="C150" t="s">
        <v>1165</v>
      </c>
      <c r="D150" t="s">
        <v>22</v>
      </c>
      <c r="E150">
        <v>-31</v>
      </c>
      <c r="F150" s="31">
        <v>-1614.1699999999998</v>
      </c>
      <c r="G150" s="31">
        <v>-1529.4099999999999</v>
      </c>
      <c r="H150" s="31">
        <v>-1860</v>
      </c>
      <c r="I150" s="31">
        <v>-121.6822429906542</v>
      </c>
      <c r="J150" s="31">
        <v>-1651.0922429906541</v>
      </c>
    </row>
    <row r="151" spans="1:10">
      <c r="B151" t="s">
        <v>3826</v>
      </c>
      <c r="C151" t="s">
        <v>1165</v>
      </c>
      <c r="D151" t="s">
        <v>22</v>
      </c>
      <c r="E151">
        <v>-21</v>
      </c>
      <c r="F151" s="31">
        <v>-2160.8000000000002</v>
      </c>
      <c r="G151" s="31">
        <v>-2045.1299999999999</v>
      </c>
      <c r="H151" s="31">
        <v>-2495</v>
      </c>
      <c r="I151" s="31">
        <v>-163.22429906542055</v>
      </c>
      <c r="J151" s="31">
        <v>-2208.3542990654205</v>
      </c>
    </row>
    <row r="152" spans="1:10">
      <c r="B152" t="s">
        <v>3828</v>
      </c>
      <c r="C152" t="s">
        <v>1190</v>
      </c>
      <c r="D152" t="s">
        <v>1314</v>
      </c>
      <c r="E152">
        <v>-8</v>
      </c>
      <c r="F152" s="31">
        <v>-416.56</v>
      </c>
      <c r="G152" s="31">
        <v>-408.23</v>
      </c>
      <c r="H152" s="31">
        <v>-480</v>
      </c>
      <c r="I152" s="31">
        <v>-31.401869158878505</v>
      </c>
      <c r="J152" s="31">
        <v>-439.63186915887854</v>
      </c>
    </row>
    <row r="153" spans="1:10">
      <c r="B153" t="s">
        <v>3829</v>
      </c>
      <c r="C153" t="s">
        <v>1190</v>
      </c>
      <c r="D153" t="s">
        <v>1314</v>
      </c>
      <c r="E153">
        <v>-2</v>
      </c>
      <c r="F153" s="31">
        <v>-104.14</v>
      </c>
      <c r="G153" s="31">
        <v>-102.06</v>
      </c>
      <c r="H153" s="31">
        <v>-120</v>
      </c>
      <c r="I153" s="31">
        <v>-7.8504672897196262</v>
      </c>
      <c r="J153" s="31">
        <v>-109.91046728971963</v>
      </c>
    </row>
    <row r="154" spans="1:10">
      <c r="B154" t="s">
        <v>3831</v>
      </c>
      <c r="C154" t="s">
        <v>1190</v>
      </c>
      <c r="D154" t="s">
        <v>1314</v>
      </c>
      <c r="E154">
        <v>-10</v>
      </c>
      <c r="F154" s="31">
        <v>-520.70000000000005</v>
      </c>
      <c r="G154" s="31">
        <v>-510.29</v>
      </c>
      <c r="H154" s="31">
        <v>-600</v>
      </c>
      <c r="I154" s="31">
        <v>-39.252336448598129</v>
      </c>
      <c r="J154" s="31">
        <v>-549.54233644859812</v>
      </c>
    </row>
    <row r="155" spans="1:10">
      <c r="B155" t="s">
        <v>3833</v>
      </c>
      <c r="C155" t="s">
        <v>1163</v>
      </c>
      <c r="D155" t="s">
        <v>1244</v>
      </c>
      <c r="E155">
        <v>-500</v>
      </c>
      <c r="F155" s="31">
        <v>-26035</v>
      </c>
      <c r="G155" s="31">
        <v>-25028.78</v>
      </c>
      <c r="H155" s="31">
        <v>-30000</v>
      </c>
      <c r="I155" s="31">
        <v>-1962.6168224299065</v>
      </c>
      <c r="J155" s="31">
        <v>-26991.396822429906</v>
      </c>
    </row>
    <row r="156" spans="1:10">
      <c r="A156" t="s">
        <v>4718</v>
      </c>
      <c r="E156">
        <v>618769</v>
      </c>
      <c r="F156" s="31">
        <v>34555572.099999987</v>
      </c>
      <c r="G156" s="31">
        <v>33465782.600000001</v>
      </c>
      <c r="H156" s="31">
        <v>39823225</v>
      </c>
      <c r="I156" s="31">
        <v>2605257.7102803742</v>
      </c>
      <c r="J156" s="31">
        <v>36071040.31028036</v>
      </c>
    </row>
    <row r="157" spans="1:10">
      <c r="A157" s="28">
        <v>44326</v>
      </c>
      <c r="B157" t="s">
        <v>3835</v>
      </c>
      <c r="C157" t="s">
        <v>1161</v>
      </c>
      <c r="D157" t="s">
        <v>34</v>
      </c>
      <c r="E157">
        <v>6640</v>
      </c>
      <c r="F157" s="31">
        <v>400218.8</v>
      </c>
      <c r="G157" s="31">
        <v>396245.26</v>
      </c>
      <c r="H157" s="31">
        <v>461400</v>
      </c>
      <c r="I157" s="31">
        <v>30185.046728971964</v>
      </c>
      <c r="J157" s="31">
        <v>426430.30672897195</v>
      </c>
    </row>
    <row r="158" spans="1:10">
      <c r="B158" t="s">
        <v>3837</v>
      </c>
      <c r="C158" t="s">
        <v>1163</v>
      </c>
      <c r="D158" t="s">
        <v>1244</v>
      </c>
      <c r="E158">
        <v>18500</v>
      </c>
      <c r="F158" s="31">
        <v>978655</v>
      </c>
      <c r="G158" s="31">
        <v>941239.84</v>
      </c>
      <c r="H158" s="31">
        <v>1127500</v>
      </c>
      <c r="I158" s="31">
        <v>73761.682242990661</v>
      </c>
      <c r="J158" s="31">
        <v>1015001.5222429908</v>
      </c>
    </row>
    <row r="159" spans="1:10">
      <c r="B159" t="s">
        <v>3839</v>
      </c>
      <c r="C159" t="s">
        <v>1165</v>
      </c>
      <c r="D159" t="s">
        <v>22</v>
      </c>
      <c r="E159">
        <v>39000</v>
      </c>
      <c r="F159" s="31">
        <v>2349860</v>
      </c>
      <c r="G159" s="31">
        <v>2230384.7400000002</v>
      </c>
      <c r="H159" s="31">
        <v>2709000</v>
      </c>
      <c r="I159" s="31">
        <v>177224.29906542058</v>
      </c>
      <c r="J159" s="31">
        <v>2407609.0390654206</v>
      </c>
    </row>
    <row r="160" spans="1:10">
      <c r="B160" t="s">
        <v>3841</v>
      </c>
      <c r="C160" t="s">
        <v>1165</v>
      </c>
      <c r="D160" t="s">
        <v>22</v>
      </c>
      <c r="E160">
        <v>15500</v>
      </c>
      <c r="F160" s="31">
        <v>883885</v>
      </c>
      <c r="G160" s="31">
        <v>837190.64</v>
      </c>
      <c r="H160" s="31">
        <v>1017500</v>
      </c>
      <c r="I160" s="31">
        <v>66565.420560747662</v>
      </c>
      <c r="J160" s="31">
        <v>903756.06056074775</v>
      </c>
    </row>
    <row r="161" spans="2:10">
      <c r="B161" t="s">
        <v>3843</v>
      </c>
      <c r="C161" t="s">
        <v>1182</v>
      </c>
      <c r="D161" t="s">
        <v>25</v>
      </c>
      <c r="E161">
        <v>2140</v>
      </c>
      <c r="F161" s="31">
        <v>151964.6</v>
      </c>
      <c r="G161" s="31">
        <v>147659.74999999997</v>
      </c>
      <c r="H161" s="31">
        <v>175260</v>
      </c>
      <c r="I161" s="31">
        <v>11465.607476635516</v>
      </c>
      <c r="J161" s="31">
        <v>159125.35747663552</v>
      </c>
    </row>
    <row r="162" spans="2:10">
      <c r="B162" t="s">
        <v>3845</v>
      </c>
      <c r="C162" t="s">
        <v>3492</v>
      </c>
      <c r="D162" t="s">
        <v>3493</v>
      </c>
      <c r="E162">
        <v>15150</v>
      </c>
      <c r="F162" s="31">
        <v>797086.5</v>
      </c>
      <c r="G162" s="31">
        <v>789126</v>
      </c>
      <c r="H162" s="31">
        <v>918550</v>
      </c>
      <c r="I162" s="31">
        <v>60092.056074766355</v>
      </c>
      <c r="J162" s="31">
        <v>849218.05607476644</v>
      </c>
    </row>
    <row r="163" spans="2:10">
      <c r="B163" t="s">
        <v>3847</v>
      </c>
      <c r="C163" t="s">
        <v>3357</v>
      </c>
      <c r="D163" t="s">
        <v>3358</v>
      </c>
      <c r="E163">
        <v>6200</v>
      </c>
      <c r="F163" s="31">
        <v>367888</v>
      </c>
      <c r="G163" s="31">
        <v>364212</v>
      </c>
      <c r="H163" s="31">
        <v>424000</v>
      </c>
      <c r="I163" s="31">
        <v>27738.317757009347</v>
      </c>
      <c r="J163" s="31">
        <v>391950.31775700935</v>
      </c>
    </row>
    <row r="164" spans="2:10">
      <c r="B164" t="s">
        <v>3849</v>
      </c>
      <c r="C164" t="s">
        <v>3488</v>
      </c>
      <c r="D164" t="s">
        <v>3489</v>
      </c>
      <c r="E164">
        <v>5000</v>
      </c>
      <c r="F164" s="31">
        <v>260350</v>
      </c>
      <c r="G164" s="31">
        <v>257750</v>
      </c>
      <c r="H164" s="31">
        <v>300000</v>
      </c>
      <c r="I164" s="31">
        <v>19626.168224299068</v>
      </c>
      <c r="J164" s="31">
        <v>277376.16822429909</v>
      </c>
    </row>
    <row r="165" spans="2:10">
      <c r="B165" t="s">
        <v>3851</v>
      </c>
      <c r="C165" t="s">
        <v>3356</v>
      </c>
      <c r="D165" t="s">
        <v>3359</v>
      </c>
      <c r="E165">
        <v>20000</v>
      </c>
      <c r="F165" s="31">
        <v>1041400</v>
      </c>
      <c r="G165" s="31">
        <v>1031000</v>
      </c>
      <c r="H165" s="31">
        <v>1200000</v>
      </c>
      <c r="I165" s="31">
        <v>78504.672897196258</v>
      </c>
      <c r="J165" s="31">
        <v>1109504.6728971961</v>
      </c>
    </row>
    <row r="166" spans="2:10">
      <c r="B166" t="s">
        <v>3853</v>
      </c>
      <c r="C166" t="s">
        <v>3350</v>
      </c>
      <c r="D166" t="s">
        <v>3351</v>
      </c>
      <c r="E166">
        <v>20000</v>
      </c>
      <c r="F166" s="31">
        <v>1045291</v>
      </c>
      <c r="G166" s="31">
        <v>1034852</v>
      </c>
      <c r="H166" s="31">
        <v>1204500</v>
      </c>
      <c r="I166" s="31">
        <v>78799.065420560742</v>
      </c>
      <c r="J166" s="31">
        <v>1113651.0654205608</v>
      </c>
    </row>
    <row r="167" spans="2:10">
      <c r="B167" t="s">
        <v>3855</v>
      </c>
      <c r="C167" t="s">
        <v>3354</v>
      </c>
      <c r="D167" t="s">
        <v>3355</v>
      </c>
      <c r="E167">
        <v>36000</v>
      </c>
      <c r="F167" s="31">
        <v>1889880</v>
      </c>
      <c r="G167" s="31">
        <v>1871005</v>
      </c>
      <c r="H167" s="31">
        <v>2177500</v>
      </c>
      <c r="I167" s="31">
        <v>142453.27102803739</v>
      </c>
      <c r="J167" s="31">
        <v>2013458.2710280372</v>
      </c>
    </row>
    <row r="168" spans="2:10">
      <c r="B168" t="s">
        <v>3857</v>
      </c>
      <c r="C168" t="s">
        <v>3338</v>
      </c>
      <c r="D168" t="s">
        <v>1367</v>
      </c>
      <c r="E168">
        <v>24000</v>
      </c>
      <c r="F168" s="31">
        <v>1249680</v>
      </c>
      <c r="G168" s="31">
        <v>1237200</v>
      </c>
      <c r="H168" s="31">
        <v>1440000</v>
      </c>
      <c r="I168" s="31">
        <v>94205.607476635516</v>
      </c>
      <c r="J168" s="31">
        <v>1331405.6074766358</v>
      </c>
    </row>
    <row r="169" spans="2:10">
      <c r="B169" t="s">
        <v>3859</v>
      </c>
      <c r="C169" t="s">
        <v>3352</v>
      </c>
      <c r="D169" t="s">
        <v>3353</v>
      </c>
      <c r="E169">
        <v>18500</v>
      </c>
      <c r="F169" s="31">
        <v>967186</v>
      </c>
      <c r="G169" s="31">
        <v>957527</v>
      </c>
      <c r="H169" s="31">
        <v>1114500</v>
      </c>
      <c r="I169" s="31">
        <v>72911.214953271032</v>
      </c>
      <c r="J169" s="31">
        <v>1030438.2149532711</v>
      </c>
    </row>
    <row r="170" spans="2:10">
      <c r="B170" t="s">
        <v>3861</v>
      </c>
      <c r="C170" t="s">
        <v>1179</v>
      </c>
      <c r="D170" t="s">
        <v>31</v>
      </c>
      <c r="E170">
        <v>50</v>
      </c>
      <c r="F170" s="31">
        <v>2603.5</v>
      </c>
      <c r="G170" s="31">
        <v>2537.63</v>
      </c>
      <c r="H170" s="31">
        <v>3000</v>
      </c>
      <c r="I170" s="31">
        <v>196.26168224299064</v>
      </c>
      <c r="J170" s="31">
        <v>2733.8916822429906</v>
      </c>
    </row>
    <row r="171" spans="2:10">
      <c r="B171" t="s">
        <v>3863</v>
      </c>
      <c r="C171" t="s">
        <v>1174</v>
      </c>
      <c r="D171" t="s">
        <v>31</v>
      </c>
      <c r="E171">
        <v>80</v>
      </c>
      <c r="F171" s="31">
        <v>10391.199999999999</v>
      </c>
      <c r="G171" s="31">
        <v>10010.119999999999</v>
      </c>
      <c r="H171" s="31">
        <v>12000</v>
      </c>
      <c r="I171" s="31">
        <v>785.04672897196258</v>
      </c>
      <c r="J171" s="31">
        <v>10795.166728971963</v>
      </c>
    </row>
    <row r="172" spans="2:10">
      <c r="B172" t="s">
        <v>3865</v>
      </c>
      <c r="C172" t="s">
        <v>1174</v>
      </c>
      <c r="D172" t="s">
        <v>31</v>
      </c>
      <c r="E172">
        <v>30</v>
      </c>
      <c r="F172" s="31">
        <v>1562.1</v>
      </c>
      <c r="G172" s="31">
        <v>1530.86</v>
      </c>
      <c r="H172" s="31">
        <v>1800</v>
      </c>
      <c r="I172" s="31">
        <v>117.75700934579439</v>
      </c>
      <c r="J172" s="31">
        <v>1648.6170093457943</v>
      </c>
    </row>
    <row r="173" spans="2:10">
      <c r="B173" t="s">
        <v>3867</v>
      </c>
      <c r="C173" t="s">
        <v>1188</v>
      </c>
      <c r="D173" t="s">
        <v>31</v>
      </c>
      <c r="E173">
        <v>90</v>
      </c>
      <c r="F173" s="31">
        <v>5597.6</v>
      </c>
      <c r="G173" s="31">
        <v>5457.16</v>
      </c>
      <c r="H173" s="31">
        <v>6450</v>
      </c>
      <c r="I173" s="31">
        <v>421.96261682242994</v>
      </c>
      <c r="J173" s="31">
        <v>5879.1226168224302</v>
      </c>
    </row>
    <row r="174" spans="2:10">
      <c r="B174" t="s">
        <v>3869</v>
      </c>
      <c r="C174" t="s">
        <v>1169</v>
      </c>
      <c r="D174" t="s">
        <v>31</v>
      </c>
      <c r="E174">
        <v>90</v>
      </c>
      <c r="F174" s="31">
        <v>4993.5</v>
      </c>
      <c r="G174" s="31">
        <v>4861.1900000000005</v>
      </c>
      <c r="H174" s="31">
        <v>5750</v>
      </c>
      <c r="I174" s="31">
        <v>376.1682242990654</v>
      </c>
      <c r="J174" s="31">
        <v>5237.3582242990651</v>
      </c>
    </row>
    <row r="175" spans="2:10">
      <c r="B175" t="s">
        <v>3871</v>
      </c>
      <c r="C175" t="s">
        <v>1196</v>
      </c>
      <c r="D175" t="s">
        <v>31</v>
      </c>
      <c r="E175">
        <v>50</v>
      </c>
      <c r="F175" s="31">
        <v>5716.2999999999993</v>
      </c>
      <c r="G175" s="31">
        <v>5515.35</v>
      </c>
      <c r="H175" s="31">
        <v>6600</v>
      </c>
      <c r="I175" s="31">
        <v>431.77570093457939</v>
      </c>
      <c r="J175" s="31">
        <v>5947.1257009345791</v>
      </c>
    </row>
    <row r="176" spans="2:10">
      <c r="B176" t="s">
        <v>3873</v>
      </c>
      <c r="C176" t="s">
        <v>1187</v>
      </c>
      <c r="D176" t="s">
        <v>31</v>
      </c>
      <c r="E176">
        <v>40</v>
      </c>
      <c r="F176" s="31">
        <v>2994.1000000000004</v>
      </c>
      <c r="G176" s="31">
        <v>2911.24</v>
      </c>
      <c r="H176" s="31">
        <v>3450</v>
      </c>
      <c r="I176" s="31">
        <v>225.70093457943926</v>
      </c>
      <c r="J176" s="31">
        <v>3136.9409345794393</v>
      </c>
    </row>
    <row r="177" spans="2:10">
      <c r="B177" t="s">
        <v>3875</v>
      </c>
      <c r="C177" t="s">
        <v>1186</v>
      </c>
      <c r="D177" t="s">
        <v>31</v>
      </c>
      <c r="E177">
        <v>70</v>
      </c>
      <c r="F177" s="31">
        <v>4556.2</v>
      </c>
      <c r="G177" s="31">
        <v>4433.83</v>
      </c>
      <c r="H177" s="31">
        <v>5250</v>
      </c>
      <c r="I177" s="31">
        <v>343.45794392523362</v>
      </c>
      <c r="J177" s="31">
        <v>4777.2879439252338</v>
      </c>
    </row>
    <row r="178" spans="2:10">
      <c r="B178" t="s">
        <v>3877</v>
      </c>
      <c r="C178" t="s">
        <v>1197</v>
      </c>
      <c r="D178" t="s">
        <v>31</v>
      </c>
      <c r="E178">
        <v>110</v>
      </c>
      <c r="F178" s="31">
        <v>6505.9</v>
      </c>
      <c r="G178" s="31">
        <v>6332.0599999999995</v>
      </c>
      <c r="H178" s="31">
        <v>7500</v>
      </c>
      <c r="I178" s="31">
        <v>490.65420560747663</v>
      </c>
      <c r="J178" s="31">
        <v>6822.7142056074763</v>
      </c>
    </row>
    <row r="179" spans="2:10">
      <c r="B179" t="s">
        <v>3879</v>
      </c>
      <c r="C179" t="s">
        <v>1166</v>
      </c>
      <c r="D179" t="s">
        <v>31</v>
      </c>
      <c r="E179">
        <v>10</v>
      </c>
      <c r="F179" s="31">
        <v>1298.8999999999999</v>
      </c>
      <c r="G179" s="31">
        <v>1251.26</v>
      </c>
      <c r="H179" s="31">
        <v>1500</v>
      </c>
      <c r="I179" s="31">
        <v>98.130841121495322</v>
      </c>
      <c r="J179" s="31">
        <v>1349.3908411214952</v>
      </c>
    </row>
    <row r="180" spans="2:10">
      <c r="B180" t="s">
        <v>3881</v>
      </c>
      <c r="C180" t="s">
        <v>1170</v>
      </c>
      <c r="D180" t="s">
        <v>31</v>
      </c>
      <c r="E180">
        <v>30</v>
      </c>
      <c r="F180" s="31">
        <v>2483.7000000000003</v>
      </c>
      <c r="G180" s="31">
        <v>2402.92</v>
      </c>
      <c r="H180" s="31">
        <v>2850</v>
      </c>
      <c r="I180" s="31">
        <v>186.44859813084113</v>
      </c>
      <c r="J180" s="31">
        <v>2589.3685981308413</v>
      </c>
    </row>
    <row r="181" spans="2:10">
      <c r="B181" t="s">
        <v>3883</v>
      </c>
      <c r="C181" t="s">
        <v>1177</v>
      </c>
      <c r="D181" t="s">
        <v>31</v>
      </c>
      <c r="E181">
        <v>160</v>
      </c>
      <c r="F181" s="31">
        <v>13102.800000000001</v>
      </c>
      <c r="G181" s="31">
        <v>12700.820000000002</v>
      </c>
      <c r="H181" s="31">
        <v>15100</v>
      </c>
      <c r="I181" s="31">
        <v>987.85046728971963</v>
      </c>
      <c r="J181" s="31">
        <v>13688.670467289719</v>
      </c>
    </row>
    <row r="182" spans="2:10">
      <c r="B182" t="s">
        <v>3885</v>
      </c>
      <c r="C182" t="s">
        <v>1178</v>
      </c>
      <c r="D182" t="s">
        <v>31</v>
      </c>
      <c r="E182">
        <v>10</v>
      </c>
      <c r="F182" s="31">
        <v>827.90000000000009</v>
      </c>
      <c r="G182" s="31">
        <v>800.97</v>
      </c>
      <c r="H182" s="31">
        <v>950</v>
      </c>
      <c r="I182" s="31">
        <v>62.149532710280376</v>
      </c>
      <c r="J182" s="31">
        <v>863.1195327102804</v>
      </c>
    </row>
    <row r="183" spans="2:10">
      <c r="B183" t="s">
        <v>3887</v>
      </c>
      <c r="C183" t="s">
        <v>1180</v>
      </c>
      <c r="D183" t="s">
        <v>31</v>
      </c>
      <c r="E183">
        <v>20</v>
      </c>
      <c r="F183" s="31">
        <v>1041.4000000000001</v>
      </c>
      <c r="G183" s="31">
        <v>1015.05</v>
      </c>
      <c r="H183" s="31">
        <v>1200</v>
      </c>
      <c r="I183" s="31">
        <v>78.504672897196258</v>
      </c>
      <c r="J183" s="31">
        <v>1093.5546728971963</v>
      </c>
    </row>
    <row r="184" spans="2:10">
      <c r="B184" t="s">
        <v>3889</v>
      </c>
      <c r="C184" t="s">
        <v>1222</v>
      </c>
      <c r="D184" t="s">
        <v>31</v>
      </c>
      <c r="E184">
        <v>20</v>
      </c>
      <c r="F184" s="31">
        <v>1655.8000000000002</v>
      </c>
      <c r="G184" s="31">
        <v>1601.94</v>
      </c>
      <c r="H184" s="31">
        <v>1900</v>
      </c>
      <c r="I184" s="31">
        <v>124.29906542056075</v>
      </c>
      <c r="J184" s="31">
        <v>1726.2390654205608</v>
      </c>
    </row>
    <row r="185" spans="2:10">
      <c r="B185" t="s">
        <v>3891</v>
      </c>
      <c r="C185" t="s">
        <v>1220</v>
      </c>
      <c r="D185" t="s">
        <v>31</v>
      </c>
      <c r="E185">
        <v>100</v>
      </c>
      <c r="F185" s="31">
        <v>5985.2</v>
      </c>
      <c r="G185" s="31">
        <v>5819.02</v>
      </c>
      <c r="H185" s="31">
        <v>6900</v>
      </c>
      <c r="I185" s="31">
        <v>451.40186915887847</v>
      </c>
      <c r="J185" s="31">
        <v>6270.4218691588785</v>
      </c>
    </row>
    <row r="186" spans="2:10">
      <c r="B186" t="s">
        <v>3893</v>
      </c>
      <c r="C186" t="s">
        <v>1219</v>
      </c>
      <c r="D186" t="s">
        <v>31</v>
      </c>
      <c r="E186">
        <v>40</v>
      </c>
      <c r="F186" s="31">
        <v>2082.8000000000002</v>
      </c>
      <c r="G186" s="31">
        <v>2032.8799999999999</v>
      </c>
      <c r="H186" s="31">
        <v>2400</v>
      </c>
      <c r="I186" s="31">
        <v>157.00934579439252</v>
      </c>
      <c r="J186" s="31">
        <v>2189.8893457943923</v>
      </c>
    </row>
    <row r="187" spans="2:10">
      <c r="B187" t="s">
        <v>3895</v>
      </c>
      <c r="C187" t="s">
        <v>1226</v>
      </c>
      <c r="D187" t="s">
        <v>31</v>
      </c>
      <c r="E187">
        <v>150</v>
      </c>
      <c r="F187" s="31">
        <v>13391</v>
      </c>
      <c r="G187" s="31">
        <v>12956.46</v>
      </c>
      <c r="H187" s="31">
        <v>15450</v>
      </c>
      <c r="I187" s="31">
        <v>1010.747663551402</v>
      </c>
      <c r="J187" s="31">
        <v>13967.207663551402</v>
      </c>
    </row>
    <row r="188" spans="2:10">
      <c r="B188" t="s">
        <v>3897</v>
      </c>
      <c r="C188" t="s">
        <v>1263</v>
      </c>
      <c r="D188" t="s">
        <v>31</v>
      </c>
      <c r="E188">
        <v>100</v>
      </c>
      <c r="F188" s="31">
        <v>7541.6</v>
      </c>
      <c r="G188" s="31">
        <v>7312.0099999999993</v>
      </c>
      <c r="H188" s="31">
        <v>8700</v>
      </c>
      <c r="I188" s="31">
        <v>569.15887850467288</v>
      </c>
      <c r="J188" s="31">
        <v>7881.1688785046726</v>
      </c>
    </row>
    <row r="189" spans="2:10">
      <c r="B189" t="s">
        <v>3899</v>
      </c>
      <c r="C189" t="s">
        <v>1199</v>
      </c>
      <c r="D189" t="s">
        <v>31</v>
      </c>
      <c r="E189">
        <v>40</v>
      </c>
      <c r="F189" s="31">
        <v>2390</v>
      </c>
      <c r="G189" s="31">
        <v>2323.56</v>
      </c>
      <c r="H189" s="31">
        <v>2750</v>
      </c>
      <c r="I189" s="31">
        <v>179.90654205607476</v>
      </c>
      <c r="J189" s="31">
        <v>2503.4665420560746</v>
      </c>
    </row>
    <row r="190" spans="2:10">
      <c r="B190" t="s">
        <v>3901</v>
      </c>
      <c r="C190" t="s">
        <v>1210</v>
      </c>
      <c r="D190" t="s">
        <v>31</v>
      </c>
      <c r="E190">
        <v>60</v>
      </c>
      <c r="F190" s="31">
        <v>3124.2</v>
      </c>
      <c r="G190" s="31">
        <v>3045.17</v>
      </c>
      <c r="H190" s="31">
        <v>3600</v>
      </c>
      <c r="I190" s="31">
        <v>235.51401869158877</v>
      </c>
      <c r="J190" s="31">
        <v>3280.6840186915888</v>
      </c>
    </row>
    <row r="191" spans="2:10">
      <c r="B191" t="s">
        <v>3903</v>
      </c>
      <c r="C191" t="s">
        <v>1181</v>
      </c>
      <c r="D191" t="s">
        <v>31</v>
      </c>
      <c r="E191">
        <v>30</v>
      </c>
      <c r="F191" s="31">
        <v>2473.4</v>
      </c>
      <c r="G191" s="31">
        <v>2403.71</v>
      </c>
      <c r="H191" s="31">
        <v>2850</v>
      </c>
      <c r="I191" s="31">
        <v>186.44859813084111</v>
      </c>
      <c r="J191" s="31">
        <v>2590.1585981308413</v>
      </c>
    </row>
    <row r="192" spans="2:10">
      <c r="B192" t="s">
        <v>3905</v>
      </c>
      <c r="C192" t="s">
        <v>1255</v>
      </c>
      <c r="D192" t="s">
        <v>31</v>
      </c>
      <c r="E192">
        <v>20</v>
      </c>
      <c r="F192" s="31">
        <v>1041.4000000000001</v>
      </c>
      <c r="G192" s="31">
        <v>1015.05</v>
      </c>
      <c r="H192" s="31">
        <v>1200</v>
      </c>
      <c r="I192" s="31">
        <v>78.504672897196258</v>
      </c>
      <c r="J192" s="31">
        <v>1093.5546728971963</v>
      </c>
    </row>
    <row r="193" spans="1:10">
      <c r="B193" t="s">
        <v>3907</v>
      </c>
      <c r="C193" t="s">
        <v>3372</v>
      </c>
      <c r="D193" t="s">
        <v>3373</v>
      </c>
      <c r="E193">
        <v>34300</v>
      </c>
      <c r="F193" s="31">
        <v>1797572</v>
      </c>
      <c r="G193" s="31">
        <v>1779619.5</v>
      </c>
      <c r="H193" s="31">
        <v>2071250</v>
      </c>
      <c r="I193" s="31">
        <v>135502.33644859813</v>
      </c>
      <c r="J193" s="31">
        <v>1915121.8364485982</v>
      </c>
    </row>
    <row r="194" spans="1:10">
      <c r="A194" t="s">
        <v>4719</v>
      </c>
      <c r="E194">
        <v>262330</v>
      </c>
      <c r="F194" s="31">
        <v>14284277.399999999</v>
      </c>
      <c r="G194" s="31">
        <v>13975281.990000004</v>
      </c>
      <c r="H194" s="31">
        <v>16460110</v>
      </c>
      <c r="I194" s="31">
        <v>1076829.6261682245</v>
      </c>
      <c r="J194" s="31">
        <v>15052111.616168225</v>
      </c>
    </row>
    <row r="195" spans="1:10">
      <c r="A195" s="28">
        <v>44327</v>
      </c>
      <c r="B195" t="s">
        <v>3909</v>
      </c>
      <c r="C195" t="s">
        <v>1213</v>
      </c>
      <c r="D195" t="s">
        <v>39</v>
      </c>
      <c r="E195">
        <v>25000</v>
      </c>
      <c r="F195" s="31">
        <v>1301750</v>
      </c>
      <c r="G195" s="31">
        <v>1268871.3999999999</v>
      </c>
      <c r="H195" s="31">
        <v>1500000</v>
      </c>
      <c r="I195" s="31">
        <v>98130.841121495323</v>
      </c>
      <c r="J195" s="31">
        <v>1367002.2411214954</v>
      </c>
    </row>
    <row r="196" spans="1:10">
      <c r="B196" t="s">
        <v>3911</v>
      </c>
      <c r="C196" t="s">
        <v>1156</v>
      </c>
      <c r="D196" t="s">
        <v>79</v>
      </c>
      <c r="E196">
        <v>4500</v>
      </c>
      <c r="F196" s="31">
        <v>312135</v>
      </c>
      <c r="G196" s="31">
        <v>306455.02</v>
      </c>
      <c r="H196" s="31">
        <v>360000</v>
      </c>
      <c r="I196" s="31">
        <v>23551.401869158879</v>
      </c>
      <c r="J196" s="31">
        <v>330006.42186915886</v>
      </c>
    </row>
    <row r="197" spans="1:10">
      <c r="B197" t="s">
        <v>3913</v>
      </c>
      <c r="C197" t="s">
        <v>1165</v>
      </c>
      <c r="D197" t="s">
        <v>22</v>
      </c>
      <c r="E197">
        <v>66500</v>
      </c>
      <c r="F197" s="31">
        <v>4288810</v>
      </c>
      <c r="G197" s="31">
        <v>4077711.86</v>
      </c>
      <c r="H197" s="31">
        <v>4945500</v>
      </c>
      <c r="I197" s="31">
        <v>323537.38317757007</v>
      </c>
      <c r="J197" s="31">
        <v>4401249.2431775695</v>
      </c>
    </row>
    <row r="198" spans="1:10">
      <c r="B198" t="s">
        <v>3915</v>
      </c>
      <c r="C198" t="s">
        <v>1165</v>
      </c>
      <c r="D198" t="s">
        <v>22</v>
      </c>
      <c r="E198">
        <v>32000</v>
      </c>
      <c r="F198" s="31">
        <v>1727680</v>
      </c>
      <c r="G198" s="31">
        <v>1636729.3</v>
      </c>
      <c r="H198" s="31">
        <v>1990000</v>
      </c>
      <c r="I198" s="31">
        <v>130186.91588785045</v>
      </c>
      <c r="J198" s="31">
        <v>1766916.2158878506</v>
      </c>
    </row>
    <row r="199" spans="1:10">
      <c r="B199" t="s">
        <v>3917</v>
      </c>
      <c r="C199" t="s">
        <v>1165</v>
      </c>
      <c r="D199" t="s">
        <v>22</v>
      </c>
      <c r="E199">
        <v>71000</v>
      </c>
      <c r="F199" s="31">
        <v>4250755</v>
      </c>
      <c r="G199" s="31">
        <v>4034868.18</v>
      </c>
      <c r="H199" s="31">
        <v>4900500</v>
      </c>
      <c r="I199" s="31">
        <v>320593.45794392523</v>
      </c>
      <c r="J199" s="31">
        <v>4355461.6379439244</v>
      </c>
    </row>
    <row r="200" spans="1:10">
      <c r="B200" t="s">
        <v>3919</v>
      </c>
      <c r="C200" t="s">
        <v>1165</v>
      </c>
      <c r="D200" t="s">
        <v>22</v>
      </c>
      <c r="E200">
        <v>25000</v>
      </c>
      <c r="F200" s="31">
        <v>1363190</v>
      </c>
      <c r="G200" s="31">
        <v>1291380.46</v>
      </c>
      <c r="H200" s="31">
        <v>1570000</v>
      </c>
      <c r="I200" s="31">
        <v>102710.28037383177</v>
      </c>
      <c r="J200" s="31">
        <v>1394090.7403738317</v>
      </c>
    </row>
    <row r="201" spans="1:10">
      <c r="B201" t="s">
        <v>3921</v>
      </c>
      <c r="C201" t="s">
        <v>1165</v>
      </c>
      <c r="D201" t="s">
        <v>22</v>
      </c>
      <c r="E201">
        <v>32000</v>
      </c>
      <c r="F201" s="31">
        <v>2017625</v>
      </c>
      <c r="G201" s="31">
        <v>1917992.14</v>
      </c>
      <c r="H201" s="31">
        <v>2326500</v>
      </c>
      <c r="I201" s="31">
        <v>152200.93457943923</v>
      </c>
      <c r="J201" s="31">
        <v>2070193.0745794391</v>
      </c>
    </row>
    <row r="202" spans="1:10">
      <c r="B202" t="s">
        <v>3923</v>
      </c>
      <c r="C202" t="s">
        <v>1165</v>
      </c>
      <c r="D202" t="s">
        <v>22</v>
      </c>
      <c r="E202">
        <v>18000</v>
      </c>
      <c r="F202" s="31">
        <v>967980</v>
      </c>
      <c r="G202" s="31">
        <v>917035.76</v>
      </c>
      <c r="H202" s="31">
        <v>1115000</v>
      </c>
      <c r="I202" s="31">
        <v>72943.92523364487</v>
      </c>
      <c r="J202" s="31">
        <v>989979.68523364491</v>
      </c>
    </row>
    <row r="203" spans="1:10">
      <c r="B203" t="s">
        <v>3925</v>
      </c>
      <c r="C203" t="s">
        <v>1416</v>
      </c>
      <c r="D203" t="s">
        <v>89</v>
      </c>
      <c r="E203">
        <v>540</v>
      </c>
      <c r="F203" s="31">
        <v>35992.1</v>
      </c>
      <c r="G203" s="31">
        <v>35116.93</v>
      </c>
      <c r="H203" s="31">
        <v>41450</v>
      </c>
      <c r="I203" s="31">
        <v>2711.6822429906538</v>
      </c>
      <c r="J203" s="31">
        <v>37828.612242990654</v>
      </c>
    </row>
    <row r="204" spans="1:10">
      <c r="B204" t="s">
        <v>3927</v>
      </c>
      <c r="C204" t="s">
        <v>1222</v>
      </c>
      <c r="D204" t="s">
        <v>31</v>
      </c>
      <c r="E204">
        <v>510</v>
      </c>
      <c r="F204" s="31">
        <v>42897.899999999994</v>
      </c>
      <c r="G204" s="31">
        <v>41510.659999999996</v>
      </c>
      <c r="H204" s="31">
        <v>49500</v>
      </c>
      <c r="I204" s="31">
        <v>3238.3177570093458</v>
      </c>
      <c r="J204" s="31">
        <v>44748.977757009343</v>
      </c>
    </row>
    <row r="205" spans="1:10">
      <c r="B205" t="s">
        <v>3929</v>
      </c>
      <c r="C205" t="s">
        <v>3356</v>
      </c>
      <c r="D205" t="s">
        <v>3359</v>
      </c>
      <c r="E205">
        <v>27700</v>
      </c>
      <c r="F205" s="31">
        <v>1450121</v>
      </c>
      <c r="G205" s="31">
        <v>1435639</v>
      </c>
      <c r="H205" s="31">
        <v>1671000</v>
      </c>
      <c r="I205" s="31">
        <v>109317.75700934579</v>
      </c>
      <c r="J205" s="31">
        <v>1544956.7570093458</v>
      </c>
    </row>
    <row r="206" spans="1:10">
      <c r="B206" t="s">
        <v>3931</v>
      </c>
      <c r="C206" t="s">
        <v>3379</v>
      </c>
      <c r="D206" t="s">
        <v>3380</v>
      </c>
      <c r="E206">
        <v>14500</v>
      </c>
      <c r="F206" s="31">
        <v>770538.2</v>
      </c>
      <c r="G206" s="31">
        <v>762842.5</v>
      </c>
      <c r="H206" s="31">
        <v>887940</v>
      </c>
      <c r="I206" s="31">
        <v>58089.532710280371</v>
      </c>
      <c r="J206" s="31">
        <v>820932.03271028027</v>
      </c>
    </row>
    <row r="207" spans="1:10">
      <c r="B207" t="s">
        <v>3933</v>
      </c>
      <c r="C207" t="s">
        <v>3490</v>
      </c>
      <c r="D207" t="s">
        <v>3491</v>
      </c>
      <c r="E207">
        <v>14890</v>
      </c>
      <c r="F207" s="31">
        <v>794873.3</v>
      </c>
      <c r="G207" s="31">
        <v>786934.1</v>
      </c>
      <c r="H207" s="31">
        <v>915920</v>
      </c>
      <c r="I207" s="31">
        <v>59920</v>
      </c>
      <c r="J207" s="31">
        <v>846854.10000000009</v>
      </c>
    </row>
    <row r="208" spans="1:10">
      <c r="B208" t="s">
        <v>3935</v>
      </c>
      <c r="C208" t="s">
        <v>3370</v>
      </c>
      <c r="D208" t="s">
        <v>3500</v>
      </c>
      <c r="E208">
        <v>24000</v>
      </c>
      <c r="F208" s="31">
        <v>1314600</v>
      </c>
      <c r="G208" s="31">
        <v>1301467</v>
      </c>
      <c r="H208" s="31">
        <v>1514500</v>
      </c>
      <c r="I208" s="31">
        <v>99079.439252336451</v>
      </c>
      <c r="J208" s="31">
        <v>1400546.4392523365</v>
      </c>
    </row>
    <row r="209" spans="2:10">
      <c r="B209" t="s">
        <v>3937</v>
      </c>
      <c r="C209" t="s">
        <v>3370</v>
      </c>
      <c r="D209" t="s">
        <v>3500</v>
      </c>
      <c r="E209">
        <v>23500</v>
      </c>
      <c r="F209" s="31">
        <v>1223645</v>
      </c>
      <c r="G209" s="31">
        <v>1211425</v>
      </c>
      <c r="H209" s="31">
        <v>1410000</v>
      </c>
      <c r="I209" s="31">
        <v>92242.990654205612</v>
      </c>
      <c r="J209" s="31">
        <v>1303667.9906542057</v>
      </c>
    </row>
    <row r="210" spans="2:10">
      <c r="B210" t="s">
        <v>3939</v>
      </c>
      <c r="C210" t="s">
        <v>3368</v>
      </c>
      <c r="D210" t="s">
        <v>3369</v>
      </c>
      <c r="E210">
        <v>13500</v>
      </c>
      <c r="F210" s="31">
        <v>702945</v>
      </c>
      <c r="G210" s="31">
        <v>695925</v>
      </c>
      <c r="H210" s="31">
        <v>810000</v>
      </c>
      <c r="I210" s="31">
        <v>52990.654205607483</v>
      </c>
      <c r="J210" s="31">
        <v>748915.6542056076</v>
      </c>
    </row>
    <row r="211" spans="2:10">
      <c r="B211" t="s">
        <v>3941</v>
      </c>
      <c r="C211" t="s">
        <v>1165</v>
      </c>
      <c r="D211" t="s">
        <v>22</v>
      </c>
      <c r="E211">
        <v>25500</v>
      </c>
      <c r="F211" s="31">
        <v>1562440</v>
      </c>
      <c r="G211" s="31">
        <v>1483802.34</v>
      </c>
      <c r="H211" s="31">
        <v>1801500</v>
      </c>
      <c r="I211" s="31">
        <v>117855.14018691589</v>
      </c>
      <c r="J211" s="31">
        <v>1601657.480186916</v>
      </c>
    </row>
    <row r="212" spans="2:10">
      <c r="B212" t="s">
        <v>3943</v>
      </c>
      <c r="C212" t="s">
        <v>1165</v>
      </c>
      <c r="D212" t="s">
        <v>22</v>
      </c>
      <c r="E212">
        <v>17500</v>
      </c>
      <c r="F212" s="31">
        <v>957305</v>
      </c>
      <c r="G212" s="31">
        <v>906865.89</v>
      </c>
      <c r="H212" s="31">
        <v>1102500</v>
      </c>
      <c r="I212" s="31">
        <v>72126.168224299065</v>
      </c>
      <c r="J212" s="31">
        <v>978992.05822429922</v>
      </c>
    </row>
    <row r="213" spans="2:10">
      <c r="B213" t="s">
        <v>3945</v>
      </c>
      <c r="C213" t="s">
        <v>1165</v>
      </c>
      <c r="D213" t="s">
        <v>22</v>
      </c>
      <c r="E213">
        <v>10000</v>
      </c>
      <c r="F213" s="31">
        <v>598520</v>
      </c>
      <c r="G213" s="31">
        <v>569027.98</v>
      </c>
      <c r="H213" s="31">
        <v>690000</v>
      </c>
      <c r="I213" s="31">
        <v>45140.186915887854</v>
      </c>
      <c r="J213" s="31">
        <v>614168.16691588797</v>
      </c>
    </row>
    <row r="214" spans="2:10">
      <c r="B214" t="s">
        <v>3947</v>
      </c>
      <c r="C214" t="s">
        <v>1165</v>
      </c>
      <c r="D214" t="s">
        <v>22</v>
      </c>
      <c r="E214">
        <v>11500</v>
      </c>
      <c r="F214" s="31">
        <v>629525</v>
      </c>
      <c r="G214" s="31">
        <v>596354.67000000004</v>
      </c>
      <c r="H214" s="31">
        <v>725000</v>
      </c>
      <c r="I214" s="31">
        <v>47429.906542056066</v>
      </c>
      <c r="J214" s="31">
        <v>643784.57654205617</v>
      </c>
    </row>
    <row r="215" spans="2:10">
      <c r="B215" t="s">
        <v>3949</v>
      </c>
      <c r="C215" t="s">
        <v>1165</v>
      </c>
      <c r="D215" t="s">
        <v>22</v>
      </c>
      <c r="E215">
        <v>10500</v>
      </c>
      <c r="F215" s="31">
        <v>546735</v>
      </c>
      <c r="G215" s="31">
        <v>518023.29000000004</v>
      </c>
      <c r="H215" s="31">
        <v>630000</v>
      </c>
      <c r="I215" s="31">
        <v>41214.95327102804</v>
      </c>
      <c r="J215" s="31">
        <v>559238.24327102804</v>
      </c>
    </row>
    <row r="216" spans="2:10">
      <c r="B216" t="s">
        <v>3951</v>
      </c>
      <c r="C216" t="s">
        <v>1165</v>
      </c>
      <c r="D216" t="s">
        <v>22</v>
      </c>
      <c r="E216">
        <v>5000</v>
      </c>
      <c r="F216" s="31">
        <v>260350</v>
      </c>
      <c r="G216" s="31">
        <v>246677.76000000001</v>
      </c>
      <c r="H216" s="31">
        <v>300000</v>
      </c>
      <c r="I216" s="31">
        <v>19626.168224299068</v>
      </c>
      <c r="J216" s="31">
        <v>266303.92822429904</v>
      </c>
    </row>
    <row r="217" spans="2:10">
      <c r="B217" t="s">
        <v>3953</v>
      </c>
      <c r="C217" t="s">
        <v>1165</v>
      </c>
      <c r="D217" t="s">
        <v>22</v>
      </c>
      <c r="E217">
        <v>2500</v>
      </c>
      <c r="F217" s="31">
        <v>246904.99999999997</v>
      </c>
      <c r="G217" s="31">
        <v>236847.59000000003</v>
      </c>
      <c r="H217" s="31">
        <v>285000</v>
      </c>
      <c r="I217" s="31">
        <v>18644.859813084113</v>
      </c>
      <c r="J217" s="31">
        <v>255492.44981308412</v>
      </c>
    </row>
    <row r="218" spans="2:10">
      <c r="B218" t="s">
        <v>3955</v>
      </c>
      <c r="C218" t="s">
        <v>1165</v>
      </c>
      <c r="D218" t="s">
        <v>22</v>
      </c>
      <c r="E218">
        <v>1000</v>
      </c>
      <c r="F218" s="31">
        <v>52070</v>
      </c>
      <c r="G218" s="31">
        <v>49335.55</v>
      </c>
      <c r="H218" s="31">
        <v>60000</v>
      </c>
      <c r="I218" s="31">
        <v>3925.233644859813</v>
      </c>
      <c r="J218" s="31">
        <v>53260.783644859817</v>
      </c>
    </row>
    <row r="219" spans="2:10">
      <c r="B219" t="s">
        <v>3957</v>
      </c>
      <c r="C219" t="s">
        <v>1165</v>
      </c>
      <c r="D219" t="s">
        <v>22</v>
      </c>
      <c r="E219">
        <v>19000</v>
      </c>
      <c r="F219" s="31">
        <v>1262895</v>
      </c>
      <c r="G219" s="31">
        <v>1200957.49</v>
      </c>
      <c r="H219" s="31">
        <v>1456500</v>
      </c>
      <c r="I219" s="31">
        <v>95285.046728971953</v>
      </c>
      <c r="J219" s="31">
        <v>1296242.5367289721</v>
      </c>
    </row>
    <row r="220" spans="2:10">
      <c r="B220" t="s">
        <v>3959</v>
      </c>
      <c r="C220" t="s">
        <v>1165</v>
      </c>
      <c r="D220" t="s">
        <v>22</v>
      </c>
      <c r="E220">
        <v>12500</v>
      </c>
      <c r="F220" s="31">
        <v>696955</v>
      </c>
      <c r="G220" s="31">
        <v>660188.14</v>
      </c>
      <c r="H220" s="31">
        <v>802500</v>
      </c>
      <c r="I220" s="31">
        <v>52500</v>
      </c>
      <c r="J220" s="31">
        <v>712688.14000000013</v>
      </c>
    </row>
    <row r="221" spans="2:10">
      <c r="B221" t="s">
        <v>3961</v>
      </c>
      <c r="C221" t="s">
        <v>1165</v>
      </c>
      <c r="D221" t="s">
        <v>22</v>
      </c>
      <c r="E221">
        <v>13000</v>
      </c>
      <c r="F221" s="31">
        <v>754730</v>
      </c>
      <c r="G221" s="31">
        <v>717034.64</v>
      </c>
      <c r="H221" s="31">
        <v>870000</v>
      </c>
      <c r="I221" s="31">
        <v>56915.88785046729</v>
      </c>
      <c r="J221" s="31">
        <v>773950.52785046736</v>
      </c>
    </row>
    <row r="222" spans="2:10">
      <c r="B222" t="s">
        <v>3963</v>
      </c>
      <c r="C222" t="s">
        <v>1165</v>
      </c>
      <c r="D222" t="s">
        <v>22</v>
      </c>
      <c r="E222">
        <v>12000</v>
      </c>
      <c r="F222" s="31">
        <v>655560</v>
      </c>
      <c r="G222" s="31">
        <v>621022.44999999995</v>
      </c>
      <c r="H222" s="31">
        <v>755000</v>
      </c>
      <c r="I222" s="31">
        <v>49392.523364485984</v>
      </c>
      <c r="J222" s="31">
        <v>670414.97336448601</v>
      </c>
    </row>
    <row r="223" spans="2:10">
      <c r="B223" t="s">
        <v>3965</v>
      </c>
      <c r="C223" t="s">
        <v>1165</v>
      </c>
      <c r="D223" t="s">
        <v>22</v>
      </c>
      <c r="E223">
        <v>-1</v>
      </c>
      <c r="F223" s="31">
        <v>-52.07</v>
      </c>
      <c r="G223" s="31">
        <v>-49.34</v>
      </c>
      <c r="H223" s="31">
        <v>-60</v>
      </c>
      <c r="I223" s="31">
        <v>-3.9252336448598131</v>
      </c>
      <c r="J223" s="31">
        <v>-53.265233644859819</v>
      </c>
    </row>
    <row r="224" spans="2:10">
      <c r="B224" t="s">
        <v>3967</v>
      </c>
      <c r="C224" t="s">
        <v>1190</v>
      </c>
      <c r="D224" t="s">
        <v>1314</v>
      </c>
      <c r="E224">
        <v>-8</v>
      </c>
      <c r="F224" s="31">
        <v>-416.56</v>
      </c>
      <c r="G224" s="31">
        <v>-408.23</v>
      </c>
      <c r="H224" s="31">
        <v>-480</v>
      </c>
      <c r="I224" s="31">
        <v>-31.401869158878505</v>
      </c>
      <c r="J224" s="31">
        <v>-439.63186915887854</v>
      </c>
    </row>
    <row r="225" spans="1:10">
      <c r="B225" t="s">
        <v>3968</v>
      </c>
      <c r="C225" t="s">
        <v>1190</v>
      </c>
      <c r="D225" t="s">
        <v>1314</v>
      </c>
      <c r="E225">
        <v>-2</v>
      </c>
      <c r="F225" s="31">
        <v>-104.14</v>
      </c>
      <c r="G225" s="31">
        <v>-102.06</v>
      </c>
      <c r="H225" s="31">
        <v>-120</v>
      </c>
      <c r="I225" s="31">
        <v>-7.8504672897196262</v>
      </c>
      <c r="J225" s="31">
        <v>-109.91046728971963</v>
      </c>
    </row>
    <row r="226" spans="1:10">
      <c r="B226" t="s">
        <v>3970</v>
      </c>
      <c r="C226" t="s">
        <v>1165</v>
      </c>
      <c r="D226" t="s">
        <v>22</v>
      </c>
      <c r="E226">
        <v>-500</v>
      </c>
      <c r="F226" s="31">
        <v>-64944.999999999993</v>
      </c>
      <c r="G226" s="31">
        <v>-62035.55</v>
      </c>
      <c r="H226" s="31">
        <v>-75000</v>
      </c>
      <c r="I226" s="31">
        <v>-4906.5420560747662</v>
      </c>
      <c r="J226" s="31">
        <v>-66942.092056074762</v>
      </c>
    </row>
    <row r="227" spans="1:10">
      <c r="B227" t="s">
        <v>3972</v>
      </c>
      <c r="C227" t="s">
        <v>1174</v>
      </c>
      <c r="D227" t="s">
        <v>31</v>
      </c>
      <c r="E227">
        <v>-4</v>
      </c>
      <c r="F227" s="31">
        <v>-572.79999999999995</v>
      </c>
      <c r="G227" s="31">
        <v>-555.46</v>
      </c>
      <c r="H227" s="31">
        <v>-660</v>
      </c>
      <c r="I227" s="31">
        <v>-43.177570093457945</v>
      </c>
      <c r="J227" s="31">
        <v>-598.63757009345795</v>
      </c>
    </row>
    <row r="228" spans="1:10">
      <c r="B228" t="s">
        <v>3974</v>
      </c>
      <c r="C228" t="s">
        <v>1177</v>
      </c>
      <c r="D228" t="s">
        <v>31</v>
      </c>
      <c r="E228">
        <v>-90</v>
      </c>
      <c r="F228" s="31">
        <v>-6857.1</v>
      </c>
      <c r="G228" s="31">
        <v>-6642.1</v>
      </c>
      <c r="H228" s="31">
        <v>-7900</v>
      </c>
      <c r="I228" s="31">
        <v>-516.82242990654208</v>
      </c>
      <c r="J228" s="31">
        <v>-7158.9224299065418</v>
      </c>
    </row>
    <row r="229" spans="1:10">
      <c r="B229" t="s">
        <v>3976</v>
      </c>
      <c r="C229" t="s">
        <v>1263</v>
      </c>
      <c r="D229" t="s">
        <v>31</v>
      </c>
      <c r="E229">
        <v>-30</v>
      </c>
      <c r="F229" s="31">
        <v>-1562.1</v>
      </c>
      <c r="G229" s="31">
        <v>-1522.59</v>
      </c>
      <c r="H229" s="31">
        <v>-1800</v>
      </c>
      <c r="I229" s="31">
        <v>-117.75700934579439</v>
      </c>
      <c r="J229" s="31">
        <v>-1640.3470093457943</v>
      </c>
    </row>
    <row r="230" spans="1:10">
      <c r="B230" t="s">
        <v>3978</v>
      </c>
      <c r="C230" t="s">
        <v>1165</v>
      </c>
      <c r="D230" t="s">
        <v>22</v>
      </c>
      <c r="E230">
        <v>-499</v>
      </c>
      <c r="F230" s="31">
        <v>-25982.93</v>
      </c>
      <c r="G230" s="31">
        <v>-24618.44</v>
      </c>
      <c r="H230" s="31">
        <v>-29940</v>
      </c>
      <c r="I230" s="31">
        <v>-1958.6915887850466</v>
      </c>
      <c r="J230" s="31">
        <v>-26577.131588785047</v>
      </c>
    </row>
    <row r="231" spans="1:10">
      <c r="B231" t="s">
        <v>3979</v>
      </c>
      <c r="C231" t="s">
        <v>1165</v>
      </c>
      <c r="D231" t="s">
        <v>22</v>
      </c>
      <c r="E231">
        <v>-1</v>
      </c>
      <c r="F231" s="31">
        <v>-52.07</v>
      </c>
      <c r="G231" s="31">
        <v>-49.34</v>
      </c>
      <c r="H231" s="31">
        <v>-60</v>
      </c>
      <c r="I231" s="31">
        <v>-3.9252336448598131</v>
      </c>
      <c r="J231" s="31">
        <v>-53.265233644859819</v>
      </c>
    </row>
    <row r="232" spans="1:10">
      <c r="A232" t="s">
        <v>4720</v>
      </c>
      <c r="E232">
        <v>532005</v>
      </c>
      <c r="F232" s="31">
        <v>30688982.729999997</v>
      </c>
      <c r="G232" s="31">
        <v>29432058.990000002</v>
      </c>
      <c r="H232" s="31">
        <v>35369790</v>
      </c>
      <c r="I232" s="31">
        <v>2313911.495327103</v>
      </c>
      <c r="J232" s="31">
        <v>31745970.485327102</v>
      </c>
    </row>
    <row r="233" spans="1:10">
      <c r="A233" s="28">
        <v>44328</v>
      </c>
      <c r="B233" t="s">
        <v>3981</v>
      </c>
      <c r="C233" t="s">
        <v>3488</v>
      </c>
      <c r="D233" t="s">
        <v>3489</v>
      </c>
      <c r="E233">
        <v>7500</v>
      </c>
      <c r="F233" s="31">
        <v>392061</v>
      </c>
      <c r="G233" s="31">
        <v>388145.5</v>
      </c>
      <c r="H233" s="31">
        <v>451750</v>
      </c>
      <c r="I233" s="31">
        <v>29553.738317757008</v>
      </c>
      <c r="J233" s="31">
        <v>417699.23831775703</v>
      </c>
    </row>
    <row r="234" spans="1:10">
      <c r="B234" t="s">
        <v>3983</v>
      </c>
      <c r="C234" t="s">
        <v>3494</v>
      </c>
      <c r="D234" t="s">
        <v>3495</v>
      </c>
      <c r="E234">
        <v>11500</v>
      </c>
      <c r="F234" s="31">
        <v>613550</v>
      </c>
      <c r="G234" s="31">
        <v>607422</v>
      </c>
      <c r="H234" s="31">
        <v>707000</v>
      </c>
      <c r="I234" s="31">
        <v>46252.336448598129</v>
      </c>
      <c r="J234" s="31">
        <v>653674.33644859819</v>
      </c>
    </row>
    <row r="235" spans="1:10">
      <c r="B235" t="s">
        <v>3985</v>
      </c>
      <c r="C235" t="s">
        <v>1552</v>
      </c>
      <c r="D235" t="s">
        <v>3742</v>
      </c>
      <c r="E235">
        <v>13600</v>
      </c>
      <c r="F235" s="31">
        <v>714842</v>
      </c>
      <c r="G235" s="31">
        <v>707703</v>
      </c>
      <c r="H235" s="31">
        <v>823800</v>
      </c>
      <c r="I235" s="31">
        <v>53893.457943925227</v>
      </c>
      <c r="J235" s="31">
        <v>761596.4579439254</v>
      </c>
    </row>
    <row r="236" spans="1:10">
      <c r="B236" t="s">
        <v>3987</v>
      </c>
      <c r="C236" t="s">
        <v>3492</v>
      </c>
      <c r="D236" t="s">
        <v>3493</v>
      </c>
      <c r="E236">
        <v>15000</v>
      </c>
      <c r="F236" s="31">
        <v>781050</v>
      </c>
      <c r="G236" s="31">
        <v>773250</v>
      </c>
      <c r="H236" s="31">
        <v>900000</v>
      </c>
      <c r="I236" s="31">
        <v>58878.504672897208</v>
      </c>
      <c r="J236" s="31">
        <v>832128.50467289728</v>
      </c>
    </row>
    <row r="237" spans="1:10">
      <c r="B237" t="s">
        <v>3989</v>
      </c>
      <c r="C237" t="s">
        <v>1255</v>
      </c>
      <c r="D237" t="s">
        <v>31</v>
      </c>
      <c r="E237">
        <v>30</v>
      </c>
      <c r="F237" s="31">
        <v>1562.1</v>
      </c>
      <c r="G237" s="31">
        <v>1530.86</v>
      </c>
      <c r="H237" s="31">
        <v>1800</v>
      </c>
      <c r="I237" s="31">
        <v>117.75700934579439</v>
      </c>
      <c r="J237" s="31">
        <v>1648.6170093457943</v>
      </c>
    </row>
    <row r="238" spans="1:10">
      <c r="B238" t="s">
        <v>3991</v>
      </c>
      <c r="C238" t="s">
        <v>3354</v>
      </c>
      <c r="D238" t="s">
        <v>3355</v>
      </c>
      <c r="E238">
        <v>16000</v>
      </c>
      <c r="F238" s="31">
        <v>833120</v>
      </c>
      <c r="G238" s="31">
        <v>824800</v>
      </c>
      <c r="H238" s="31">
        <v>960000</v>
      </c>
      <c r="I238" s="31">
        <v>62803.738317757008</v>
      </c>
      <c r="J238" s="31">
        <v>887603.73831775691</v>
      </c>
    </row>
    <row r="239" spans="1:10">
      <c r="A239" t="s">
        <v>4721</v>
      </c>
      <c r="E239">
        <v>63630</v>
      </c>
      <c r="F239" s="31">
        <v>3336185.1</v>
      </c>
      <c r="G239" s="31">
        <v>3302851.36</v>
      </c>
      <c r="H239" s="31">
        <v>3844350</v>
      </c>
      <c r="I239" s="31">
        <v>251499.53271028036</v>
      </c>
      <c r="J239" s="31">
        <v>3554350.8927102806</v>
      </c>
    </row>
    <row r="240" spans="1:10">
      <c r="A240" s="28">
        <v>44329</v>
      </c>
      <c r="B240" t="s">
        <v>3993</v>
      </c>
      <c r="C240" t="s">
        <v>1176</v>
      </c>
      <c r="D240" t="s">
        <v>31</v>
      </c>
      <c r="E240">
        <v>210</v>
      </c>
      <c r="F240" s="31">
        <v>11549.1</v>
      </c>
      <c r="G240" s="31">
        <v>11244.98</v>
      </c>
      <c r="H240" s="31">
        <v>13300</v>
      </c>
      <c r="I240" s="31">
        <v>870.09345794392516</v>
      </c>
      <c r="J240" s="31">
        <v>12115.073457943923</v>
      </c>
    </row>
    <row r="241" spans="2:10">
      <c r="B241" t="s">
        <v>3995</v>
      </c>
      <c r="C241" t="s">
        <v>1171</v>
      </c>
      <c r="D241" t="s">
        <v>31</v>
      </c>
      <c r="E241">
        <v>70</v>
      </c>
      <c r="F241" s="31">
        <v>3644.9</v>
      </c>
      <c r="G241" s="31">
        <v>3558.21</v>
      </c>
      <c r="H241" s="31">
        <v>4200</v>
      </c>
      <c r="I241" s="31">
        <v>274.76635514018687</v>
      </c>
      <c r="J241" s="31">
        <v>3832.9763551401866</v>
      </c>
    </row>
    <row r="242" spans="2:10">
      <c r="B242" t="s">
        <v>3997</v>
      </c>
      <c r="C242" t="s">
        <v>1172</v>
      </c>
      <c r="D242" t="s">
        <v>31</v>
      </c>
      <c r="E242">
        <v>230</v>
      </c>
      <c r="F242" s="31">
        <v>18979.900000000001</v>
      </c>
      <c r="G242" s="31">
        <v>18372.289999999997</v>
      </c>
      <c r="H242" s="31">
        <v>21900</v>
      </c>
      <c r="I242" s="31">
        <v>1432.7102803738319</v>
      </c>
      <c r="J242" s="31">
        <v>19805.000280373832</v>
      </c>
    </row>
    <row r="243" spans="2:10">
      <c r="B243" t="s">
        <v>3999</v>
      </c>
      <c r="C243" t="s">
        <v>1173</v>
      </c>
      <c r="D243" t="s">
        <v>31</v>
      </c>
      <c r="E243">
        <v>40</v>
      </c>
      <c r="F243" s="31">
        <v>3366.2</v>
      </c>
      <c r="G243" s="31">
        <v>3275.38</v>
      </c>
      <c r="H243" s="31">
        <v>3880</v>
      </c>
      <c r="I243" s="31">
        <v>253.8317757009346</v>
      </c>
      <c r="J243" s="31">
        <v>3529.2117757009346</v>
      </c>
    </row>
    <row r="244" spans="2:10">
      <c r="B244" t="s">
        <v>4001</v>
      </c>
      <c r="C244" t="s">
        <v>1175</v>
      </c>
      <c r="D244" t="s">
        <v>31</v>
      </c>
      <c r="E244">
        <v>580</v>
      </c>
      <c r="F244" s="31">
        <v>58236.200000000004</v>
      </c>
      <c r="G244" s="31">
        <v>56302.8</v>
      </c>
      <c r="H244" s="31">
        <v>67200</v>
      </c>
      <c r="I244" s="31">
        <v>4396.2616822429909</v>
      </c>
      <c r="J244" s="31">
        <v>60699.061682242995</v>
      </c>
    </row>
    <row r="245" spans="2:10">
      <c r="B245" t="s">
        <v>4003</v>
      </c>
      <c r="C245" t="s">
        <v>1185</v>
      </c>
      <c r="D245" t="s">
        <v>31</v>
      </c>
      <c r="E245">
        <v>40</v>
      </c>
      <c r="F245" s="31">
        <v>5461.7999999999993</v>
      </c>
      <c r="G245" s="31">
        <v>5279.84</v>
      </c>
      <c r="H245" s="31">
        <v>6300</v>
      </c>
      <c r="I245" s="31">
        <v>412.14953271028037</v>
      </c>
      <c r="J245" s="31">
        <v>5691.9895327102804</v>
      </c>
    </row>
    <row r="246" spans="2:10">
      <c r="B246" t="s">
        <v>4005</v>
      </c>
      <c r="C246" t="s">
        <v>1221</v>
      </c>
      <c r="D246" t="s">
        <v>31</v>
      </c>
      <c r="E246">
        <v>200</v>
      </c>
      <c r="F246" s="31">
        <v>22680.999999999996</v>
      </c>
      <c r="G246" s="31">
        <v>21873.260000000002</v>
      </c>
      <c r="H246" s="31">
        <v>26150</v>
      </c>
      <c r="I246" s="31">
        <v>1710.747663551402</v>
      </c>
      <c r="J246" s="31">
        <v>23584.007663551401</v>
      </c>
    </row>
    <row r="247" spans="2:10">
      <c r="B247" t="s">
        <v>4007</v>
      </c>
      <c r="C247" t="s">
        <v>1317</v>
      </c>
      <c r="D247" t="s">
        <v>31</v>
      </c>
      <c r="E247">
        <v>40</v>
      </c>
      <c r="F247" s="31">
        <v>3168.2000000000003</v>
      </c>
      <c r="G247" s="31">
        <v>3067.2799999999997</v>
      </c>
      <c r="H247" s="31">
        <v>3650</v>
      </c>
      <c r="I247" s="31">
        <v>238.78504672897196</v>
      </c>
      <c r="J247" s="31">
        <v>3306.065046728972</v>
      </c>
    </row>
    <row r="248" spans="2:10">
      <c r="B248" t="s">
        <v>4009</v>
      </c>
      <c r="C248" t="s">
        <v>1390</v>
      </c>
      <c r="D248" t="s">
        <v>31</v>
      </c>
      <c r="E248">
        <v>60</v>
      </c>
      <c r="F248" s="31">
        <v>3124.2</v>
      </c>
      <c r="G248" s="31">
        <v>3045.17</v>
      </c>
      <c r="H248" s="31">
        <v>3600</v>
      </c>
      <c r="I248" s="31">
        <v>235.51401869158877</v>
      </c>
      <c r="J248" s="31">
        <v>3280.6840186915888</v>
      </c>
    </row>
    <row r="249" spans="2:10">
      <c r="B249" t="s">
        <v>4011</v>
      </c>
      <c r="C249" t="s">
        <v>1163</v>
      </c>
      <c r="D249" t="s">
        <v>1244</v>
      </c>
      <c r="E249">
        <v>25000</v>
      </c>
      <c r="F249" s="31">
        <v>1440495</v>
      </c>
      <c r="G249" s="31">
        <v>1386644.46</v>
      </c>
      <c r="H249" s="31">
        <v>1660000</v>
      </c>
      <c r="I249" s="31">
        <v>108598.13084112147</v>
      </c>
      <c r="J249" s="31">
        <v>1495242.5908411217</v>
      </c>
    </row>
    <row r="250" spans="2:10">
      <c r="B250" t="s">
        <v>4012</v>
      </c>
      <c r="C250" t="s">
        <v>1190</v>
      </c>
      <c r="D250" t="s">
        <v>1314</v>
      </c>
      <c r="E250">
        <v>5000</v>
      </c>
      <c r="F250" s="31">
        <v>260350</v>
      </c>
      <c r="G250" s="31">
        <v>256655.80000000002</v>
      </c>
      <c r="H250" s="31">
        <v>300000</v>
      </c>
      <c r="I250" s="31">
        <v>19626.168224299068</v>
      </c>
      <c r="J250" s="31">
        <v>276281.96822429908</v>
      </c>
    </row>
    <row r="251" spans="2:10">
      <c r="B251" t="s">
        <v>4014</v>
      </c>
      <c r="C251" t="s">
        <v>1162</v>
      </c>
      <c r="D251" t="s">
        <v>3507</v>
      </c>
      <c r="E251">
        <v>5500</v>
      </c>
      <c r="F251" s="31">
        <v>325295</v>
      </c>
      <c r="G251" s="31">
        <v>315788.06</v>
      </c>
      <c r="H251" s="31">
        <v>375000</v>
      </c>
      <c r="I251" s="31">
        <v>24532.710280373834</v>
      </c>
      <c r="J251" s="31">
        <v>340320.77028037386</v>
      </c>
    </row>
    <row r="252" spans="2:10">
      <c r="B252" t="s">
        <v>4016</v>
      </c>
      <c r="C252" t="s">
        <v>1213</v>
      </c>
      <c r="D252" t="s">
        <v>39</v>
      </c>
      <c r="E252">
        <v>2500</v>
      </c>
      <c r="F252" s="31">
        <v>130175</v>
      </c>
      <c r="G252" s="31">
        <v>126888.4</v>
      </c>
      <c r="H252" s="31">
        <v>150000</v>
      </c>
      <c r="I252" s="31">
        <v>9813.0841121495323</v>
      </c>
      <c r="J252" s="31">
        <v>136701.48411214951</v>
      </c>
    </row>
    <row r="253" spans="2:10">
      <c r="B253" t="s">
        <v>4018</v>
      </c>
      <c r="C253" t="s">
        <v>1213</v>
      </c>
      <c r="D253" t="s">
        <v>39</v>
      </c>
      <c r="E253">
        <v>1000</v>
      </c>
      <c r="F253" s="31">
        <v>52070</v>
      </c>
      <c r="G253" s="31">
        <v>50755.360000000001</v>
      </c>
      <c r="H253" s="31">
        <v>60000</v>
      </c>
      <c r="I253" s="31">
        <v>3925.233644859813</v>
      </c>
      <c r="J253" s="31">
        <v>54680.593644859815</v>
      </c>
    </row>
    <row r="254" spans="2:10">
      <c r="B254" t="s">
        <v>4020</v>
      </c>
      <c r="C254" t="s">
        <v>1213</v>
      </c>
      <c r="D254" t="s">
        <v>39</v>
      </c>
      <c r="E254">
        <v>29000</v>
      </c>
      <c r="F254" s="31">
        <v>1510030</v>
      </c>
      <c r="G254" s="31">
        <v>1471882.76</v>
      </c>
      <c r="H254" s="31">
        <v>1740000</v>
      </c>
      <c r="I254" s="31">
        <v>113831.77570093458</v>
      </c>
      <c r="J254" s="31">
        <v>1585714.5357009345</v>
      </c>
    </row>
    <row r="255" spans="2:10">
      <c r="B255" t="s">
        <v>4022</v>
      </c>
      <c r="C255" t="s">
        <v>1167</v>
      </c>
      <c r="D255" t="s">
        <v>33</v>
      </c>
      <c r="E255">
        <v>920</v>
      </c>
      <c r="F255" s="31">
        <v>47904.399999999994</v>
      </c>
      <c r="G255" s="31">
        <v>47612.81</v>
      </c>
      <c r="H255" s="31">
        <v>55200</v>
      </c>
      <c r="I255" s="31">
        <v>3611.2149532710278</v>
      </c>
      <c r="J255" s="31">
        <v>51224.024953271022</v>
      </c>
    </row>
    <row r="256" spans="2:10">
      <c r="B256" t="s">
        <v>4024</v>
      </c>
      <c r="C256" t="s">
        <v>1167</v>
      </c>
      <c r="D256" t="s">
        <v>33</v>
      </c>
      <c r="E256">
        <v>1720</v>
      </c>
      <c r="F256" s="31">
        <v>89560.4</v>
      </c>
      <c r="G256" s="31">
        <v>89102.180000000008</v>
      </c>
      <c r="H256" s="31">
        <v>103200</v>
      </c>
      <c r="I256" s="31">
        <v>6751.4018691588781</v>
      </c>
      <c r="J256" s="31">
        <v>95853.581869158879</v>
      </c>
    </row>
    <row r="257" spans="1:10">
      <c r="B257" t="s">
        <v>4026</v>
      </c>
      <c r="C257" t="s">
        <v>1167</v>
      </c>
      <c r="D257" t="s">
        <v>33</v>
      </c>
      <c r="E257">
        <v>3520</v>
      </c>
      <c r="F257" s="31">
        <v>183286.39999999999</v>
      </c>
      <c r="G257" s="31">
        <v>182911.50000000003</v>
      </c>
      <c r="H257" s="31">
        <v>211200</v>
      </c>
      <c r="I257" s="31">
        <v>13816.822429906542</v>
      </c>
      <c r="J257" s="31">
        <v>196728.32242990655</v>
      </c>
    </row>
    <row r="258" spans="1:10">
      <c r="B258" t="s">
        <v>4028</v>
      </c>
      <c r="C258" t="s">
        <v>1165</v>
      </c>
      <c r="D258" t="s">
        <v>22</v>
      </c>
      <c r="E258">
        <v>16000</v>
      </c>
      <c r="F258" s="31">
        <v>912135</v>
      </c>
      <c r="G258" s="31">
        <v>863769.65</v>
      </c>
      <c r="H258" s="31">
        <v>1051500</v>
      </c>
      <c r="I258" s="31">
        <v>68789.719626168226</v>
      </c>
      <c r="J258" s="31">
        <v>932559.36962616828</v>
      </c>
    </row>
    <row r="259" spans="1:10">
      <c r="B259" t="s">
        <v>4030</v>
      </c>
      <c r="C259" t="s">
        <v>1165</v>
      </c>
      <c r="D259" t="s">
        <v>22</v>
      </c>
      <c r="E259">
        <v>12500</v>
      </c>
      <c r="F259" s="31">
        <v>696955</v>
      </c>
      <c r="G259" s="31">
        <v>660188.14</v>
      </c>
      <c r="H259" s="31">
        <v>802500</v>
      </c>
      <c r="I259" s="31">
        <v>52500</v>
      </c>
      <c r="J259" s="31">
        <v>712688.14</v>
      </c>
    </row>
    <row r="260" spans="1:10">
      <c r="B260" t="s">
        <v>4032</v>
      </c>
      <c r="C260" t="s">
        <v>1165</v>
      </c>
      <c r="D260" t="s">
        <v>22</v>
      </c>
      <c r="E260">
        <v>57500</v>
      </c>
      <c r="F260" s="31">
        <v>3417770</v>
      </c>
      <c r="G260" s="31">
        <v>3245569.56</v>
      </c>
      <c r="H260" s="31">
        <v>3940500</v>
      </c>
      <c r="I260" s="31">
        <v>257789.71962616823</v>
      </c>
      <c r="J260" s="31">
        <v>3503359.2796261678</v>
      </c>
    </row>
    <row r="261" spans="1:10">
      <c r="B261" t="s">
        <v>4034</v>
      </c>
      <c r="C261" t="s">
        <v>1165</v>
      </c>
      <c r="D261" t="s">
        <v>22</v>
      </c>
      <c r="E261">
        <v>22000</v>
      </c>
      <c r="F261" s="31">
        <v>1206980</v>
      </c>
      <c r="G261" s="31">
        <v>1143373.8</v>
      </c>
      <c r="H261" s="31">
        <v>1390000</v>
      </c>
      <c r="I261" s="31">
        <v>90934.579439252324</v>
      </c>
      <c r="J261" s="31">
        <v>1234308.3794392524</v>
      </c>
    </row>
    <row r="262" spans="1:10">
      <c r="B262" t="s">
        <v>4036</v>
      </c>
      <c r="C262" t="s">
        <v>1165</v>
      </c>
      <c r="D262" t="s">
        <v>22</v>
      </c>
      <c r="E262">
        <v>13500</v>
      </c>
      <c r="F262" s="31">
        <v>814215</v>
      </c>
      <c r="G262" s="31">
        <v>773387.02</v>
      </c>
      <c r="H262" s="31">
        <v>939000</v>
      </c>
      <c r="I262" s="31">
        <v>61429.906542056073</v>
      </c>
      <c r="J262" s="31">
        <v>834816.92654205603</v>
      </c>
    </row>
    <row r="263" spans="1:10">
      <c r="B263" t="s">
        <v>4038</v>
      </c>
      <c r="C263" t="s">
        <v>1165</v>
      </c>
      <c r="D263" t="s">
        <v>22</v>
      </c>
      <c r="E263">
        <v>8500</v>
      </c>
      <c r="F263" s="31">
        <v>457955</v>
      </c>
      <c r="G263" s="31">
        <v>433850.1</v>
      </c>
      <c r="H263" s="31">
        <v>527500</v>
      </c>
      <c r="I263" s="31">
        <v>34509.345794392524</v>
      </c>
      <c r="J263" s="31">
        <v>468359.44579439255</v>
      </c>
    </row>
    <row r="264" spans="1:10">
      <c r="B264" t="s">
        <v>4040</v>
      </c>
      <c r="C264" t="s">
        <v>1159</v>
      </c>
      <c r="D264" t="s">
        <v>28</v>
      </c>
      <c r="E264">
        <v>1500</v>
      </c>
      <c r="F264" s="31">
        <v>133756.5</v>
      </c>
      <c r="G264" s="31">
        <v>132266.39000000001</v>
      </c>
      <c r="H264" s="31">
        <v>154250</v>
      </c>
      <c r="I264" s="31">
        <v>10091.121495327103</v>
      </c>
      <c r="J264" s="31">
        <v>142357.51149532714</v>
      </c>
    </row>
    <row r="265" spans="1:10">
      <c r="B265" t="s">
        <v>4042</v>
      </c>
      <c r="C265" t="s">
        <v>1158</v>
      </c>
      <c r="D265" t="s">
        <v>28</v>
      </c>
      <c r="E265">
        <v>1000</v>
      </c>
      <c r="F265" s="31">
        <v>110434.99999999999</v>
      </c>
      <c r="G265" s="31">
        <v>108781.25</v>
      </c>
      <c r="H265" s="31">
        <v>127500</v>
      </c>
      <c r="I265" s="31">
        <v>8341.1214953271028</v>
      </c>
      <c r="J265" s="31">
        <v>117122.37149532711</v>
      </c>
    </row>
    <row r="266" spans="1:10">
      <c r="B266" t="s">
        <v>4044</v>
      </c>
      <c r="C266" t="s">
        <v>1160</v>
      </c>
      <c r="D266" t="s">
        <v>28</v>
      </c>
      <c r="E266">
        <v>1750</v>
      </c>
      <c r="F266" s="31">
        <v>154163.5</v>
      </c>
      <c r="G266" s="31">
        <v>152538.02000000002</v>
      </c>
      <c r="H266" s="31">
        <v>177900</v>
      </c>
      <c r="I266" s="31">
        <v>11638.317757009345</v>
      </c>
      <c r="J266" s="31">
        <v>164176.33775700937</v>
      </c>
    </row>
    <row r="267" spans="1:10">
      <c r="B267" t="s">
        <v>4046</v>
      </c>
      <c r="C267" t="s">
        <v>3352</v>
      </c>
      <c r="D267" t="s">
        <v>3353</v>
      </c>
      <c r="E267">
        <v>65000</v>
      </c>
      <c r="F267" s="31">
        <v>3421300.3000000003</v>
      </c>
      <c r="G267" s="31">
        <v>3387131.0999999996</v>
      </c>
      <c r="H267" s="31">
        <v>3942280</v>
      </c>
      <c r="I267" s="31">
        <v>257906.16822429904</v>
      </c>
      <c r="J267" s="31">
        <v>3645037.2682242994</v>
      </c>
    </row>
    <row r="268" spans="1:10">
      <c r="B268" t="s">
        <v>4048</v>
      </c>
      <c r="C268" t="s">
        <v>3372</v>
      </c>
      <c r="D268" t="s">
        <v>3373</v>
      </c>
      <c r="E268">
        <v>9500</v>
      </c>
      <c r="F268" s="31">
        <v>494665</v>
      </c>
      <c r="G268" s="31">
        <v>489725</v>
      </c>
      <c r="H268" s="31">
        <v>570000</v>
      </c>
      <c r="I268" s="31">
        <v>37289.719626168226</v>
      </c>
      <c r="J268" s="31">
        <v>527014.71962616825</v>
      </c>
    </row>
    <row r="269" spans="1:10">
      <c r="A269" t="s">
        <v>4722</v>
      </c>
      <c r="E269">
        <v>284380</v>
      </c>
      <c r="F269" s="31">
        <v>15989708</v>
      </c>
      <c r="G269" s="31">
        <v>15444840.57</v>
      </c>
      <c r="H269" s="31">
        <v>18427710</v>
      </c>
      <c r="I269" s="31">
        <v>1205551.121495327</v>
      </c>
      <c r="J269" s="31">
        <v>16650391.691495325</v>
      </c>
    </row>
    <row r="270" spans="1:10">
      <c r="A270" s="28">
        <v>44330</v>
      </c>
      <c r="B270" t="s">
        <v>4050</v>
      </c>
      <c r="C270" t="s">
        <v>1165</v>
      </c>
      <c r="D270" t="s">
        <v>22</v>
      </c>
      <c r="E270">
        <v>40500</v>
      </c>
      <c r="F270" s="31">
        <v>2538040</v>
      </c>
      <c r="G270" s="31">
        <v>2413016.81</v>
      </c>
      <c r="H270" s="31">
        <v>2926500</v>
      </c>
      <c r="I270" s="31">
        <v>191453.27102803736</v>
      </c>
      <c r="J270" s="31">
        <v>2604470.0810280377</v>
      </c>
    </row>
    <row r="271" spans="1:10">
      <c r="B271" t="s">
        <v>4052</v>
      </c>
      <c r="C271" t="s">
        <v>1165</v>
      </c>
      <c r="D271" t="s">
        <v>22</v>
      </c>
      <c r="E271">
        <v>19500</v>
      </c>
      <c r="F271" s="31">
        <v>1061445</v>
      </c>
      <c r="G271" s="31">
        <v>1005537.01</v>
      </c>
      <c r="H271" s="31">
        <v>1222500</v>
      </c>
      <c r="I271" s="31">
        <v>79976.635514018693</v>
      </c>
      <c r="J271" s="31">
        <v>1085513.6455140188</v>
      </c>
    </row>
    <row r="272" spans="1:10">
      <c r="B272" t="s">
        <v>4054</v>
      </c>
      <c r="C272" t="s">
        <v>3357</v>
      </c>
      <c r="D272" t="s">
        <v>3358</v>
      </c>
      <c r="E272">
        <v>28250</v>
      </c>
      <c r="F272" s="31">
        <v>1482650.5</v>
      </c>
      <c r="G272" s="31">
        <v>1467843.5</v>
      </c>
      <c r="H272" s="31">
        <v>1708500</v>
      </c>
      <c r="I272" s="31">
        <v>111771.02803738318</v>
      </c>
      <c r="J272" s="31">
        <v>1579614.5280373832</v>
      </c>
    </row>
    <row r="273" spans="2:10">
      <c r="B273" t="s">
        <v>4056</v>
      </c>
      <c r="C273" t="s">
        <v>3488</v>
      </c>
      <c r="D273" t="s">
        <v>3489</v>
      </c>
      <c r="E273">
        <v>5000</v>
      </c>
      <c r="F273" s="31">
        <v>268132</v>
      </c>
      <c r="G273" s="31">
        <v>265454</v>
      </c>
      <c r="H273" s="31">
        <v>309000</v>
      </c>
      <c r="I273" s="31">
        <v>20214.953271028036</v>
      </c>
      <c r="J273" s="31">
        <v>285668.953271028</v>
      </c>
    </row>
    <row r="274" spans="2:10">
      <c r="B274" t="s">
        <v>4058</v>
      </c>
      <c r="C274" t="s">
        <v>3360</v>
      </c>
      <c r="D274" t="s">
        <v>3363</v>
      </c>
      <c r="E274">
        <v>27500</v>
      </c>
      <c r="F274" s="31">
        <v>1496014.5</v>
      </c>
      <c r="G274" s="31">
        <v>1481071.3</v>
      </c>
      <c r="H274" s="31">
        <v>1723900</v>
      </c>
      <c r="I274" s="31">
        <v>112778.50467289719</v>
      </c>
      <c r="J274" s="31">
        <v>1593849.8046728971</v>
      </c>
    </row>
    <row r="275" spans="2:10">
      <c r="B275" t="s">
        <v>4060</v>
      </c>
      <c r="C275" t="s">
        <v>3360</v>
      </c>
      <c r="D275" t="s">
        <v>3363</v>
      </c>
      <c r="E275">
        <v>25000</v>
      </c>
      <c r="F275" s="31">
        <v>1320420.2</v>
      </c>
      <c r="G275" s="31">
        <v>1307233</v>
      </c>
      <c r="H275" s="31">
        <v>1521430</v>
      </c>
      <c r="I275" s="31">
        <v>99532.803738317743</v>
      </c>
      <c r="J275" s="31">
        <v>1406765.8037383177</v>
      </c>
    </row>
    <row r="276" spans="2:10">
      <c r="B276" t="s">
        <v>4062</v>
      </c>
      <c r="C276" t="s">
        <v>3360</v>
      </c>
      <c r="D276" t="s">
        <v>3363</v>
      </c>
      <c r="E276">
        <v>22500</v>
      </c>
      <c r="F276" s="31">
        <v>1182111.5</v>
      </c>
      <c r="G276" s="31">
        <v>1170305.8999999999</v>
      </c>
      <c r="H276" s="31">
        <v>1362190</v>
      </c>
      <c r="I276" s="31">
        <v>89115.233644859807</v>
      </c>
      <c r="J276" s="31">
        <v>1259421.1336448598</v>
      </c>
    </row>
    <row r="277" spans="2:10">
      <c r="B277" t="s">
        <v>4064</v>
      </c>
      <c r="C277" t="s">
        <v>3360</v>
      </c>
      <c r="D277" t="s">
        <v>3363</v>
      </c>
      <c r="E277">
        <v>22500</v>
      </c>
      <c r="F277" s="31">
        <v>1173111</v>
      </c>
      <c r="G277" s="31">
        <v>1161395.5</v>
      </c>
      <c r="H277" s="31">
        <v>1351750</v>
      </c>
      <c r="I277" s="31">
        <v>88432.242990654209</v>
      </c>
      <c r="J277" s="31">
        <v>1249827.7429906542</v>
      </c>
    </row>
    <row r="278" spans="2:10">
      <c r="B278" t="s">
        <v>4066</v>
      </c>
      <c r="C278" t="s">
        <v>3490</v>
      </c>
      <c r="D278" t="s">
        <v>3491</v>
      </c>
      <c r="E278">
        <v>16000</v>
      </c>
      <c r="F278" s="31">
        <v>834656</v>
      </c>
      <c r="G278" s="31">
        <v>826320.5</v>
      </c>
      <c r="H278" s="31">
        <v>961750</v>
      </c>
      <c r="I278" s="31">
        <v>62918.224299065427</v>
      </c>
      <c r="J278" s="31">
        <v>889238.72429906542</v>
      </c>
    </row>
    <row r="279" spans="2:10">
      <c r="B279" t="s">
        <v>4068</v>
      </c>
      <c r="C279" t="s">
        <v>3492</v>
      </c>
      <c r="D279" t="s">
        <v>3493</v>
      </c>
      <c r="E279">
        <v>2000</v>
      </c>
      <c r="F279" s="31">
        <v>104140</v>
      </c>
      <c r="G279" s="31">
        <v>103100</v>
      </c>
      <c r="H279" s="31">
        <v>120000</v>
      </c>
      <c r="I279" s="31">
        <v>7850.467289719626</v>
      </c>
      <c r="J279" s="31">
        <v>110950.46728971963</v>
      </c>
    </row>
    <row r="280" spans="2:10">
      <c r="B280" t="s">
        <v>4070</v>
      </c>
      <c r="C280" t="s">
        <v>1190</v>
      </c>
      <c r="D280" t="s">
        <v>1314</v>
      </c>
      <c r="E280">
        <v>4500</v>
      </c>
      <c r="F280" s="31">
        <v>234315</v>
      </c>
      <c r="G280" s="31">
        <v>231897.9</v>
      </c>
      <c r="H280" s="31">
        <v>270000</v>
      </c>
      <c r="I280" s="31">
        <v>17663.551401869157</v>
      </c>
      <c r="J280" s="31">
        <v>249561.45140186916</v>
      </c>
    </row>
    <row r="281" spans="2:10">
      <c r="B281" t="s">
        <v>4072</v>
      </c>
      <c r="C281" t="s">
        <v>1194</v>
      </c>
      <c r="D281" t="s">
        <v>720</v>
      </c>
      <c r="E281">
        <v>11000</v>
      </c>
      <c r="F281" s="31">
        <v>744965</v>
      </c>
      <c r="G281" s="31">
        <v>736208.55</v>
      </c>
      <c r="H281" s="31">
        <v>859000</v>
      </c>
      <c r="I281" s="31">
        <v>56196.261682242992</v>
      </c>
      <c r="J281" s="31">
        <v>792404.81168224313</v>
      </c>
    </row>
    <row r="282" spans="2:10">
      <c r="B282" t="s">
        <v>4074</v>
      </c>
      <c r="C282" t="s">
        <v>1162</v>
      </c>
      <c r="D282" t="s">
        <v>3507</v>
      </c>
      <c r="E282">
        <v>5000</v>
      </c>
      <c r="F282" s="31">
        <v>305915</v>
      </c>
      <c r="G282" s="31">
        <v>296837.87</v>
      </c>
      <c r="H282" s="31">
        <v>352500</v>
      </c>
      <c r="I282" s="31">
        <v>23060.747663551407</v>
      </c>
      <c r="J282" s="31">
        <v>319898.61766355141</v>
      </c>
    </row>
    <row r="283" spans="2:10">
      <c r="B283" t="s">
        <v>4076</v>
      </c>
      <c r="C283" t="s">
        <v>3379</v>
      </c>
      <c r="D283" t="s">
        <v>3380</v>
      </c>
      <c r="E283">
        <v>26000</v>
      </c>
      <c r="F283" s="31">
        <v>1376156</v>
      </c>
      <c r="G283" s="31">
        <v>1362411.8</v>
      </c>
      <c r="H283" s="31">
        <v>1585730</v>
      </c>
      <c r="I283" s="31">
        <v>103739.34579439252</v>
      </c>
      <c r="J283" s="31">
        <v>1466151.1457943928</v>
      </c>
    </row>
    <row r="284" spans="2:10">
      <c r="B284" t="s">
        <v>4078</v>
      </c>
      <c r="C284" t="s">
        <v>3370</v>
      </c>
      <c r="D284" t="s">
        <v>3500</v>
      </c>
      <c r="E284">
        <v>24000</v>
      </c>
      <c r="F284" s="31">
        <v>1249680</v>
      </c>
      <c r="G284" s="31">
        <v>1237200</v>
      </c>
      <c r="H284" s="31">
        <v>1440000</v>
      </c>
      <c r="I284" s="31">
        <v>94205.607476635516</v>
      </c>
      <c r="J284" s="31">
        <v>1331405.6074766354</v>
      </c>
    </row>
    <row r="285" spans="2:10">
      <c r="B285" t="s">
        <v>4080</v>
      </c>
      <c r="C285" t="s">
        <v>1165</v>
      </c>
      <c r="D285" t="s">
        <v>22</v>
      </c>
      <c r="E285">
        <v>60500</v>
      </c>
      <c r="F285" s="31">
        <v>3502815</v>
      </c>
      <c r="G285" s="31">
        <v>3322783.71</v>
      </c>
      <c r="H285" s="31">
        <v>4038000</v>
      </c>
      <c r="I285" s="31">
        <v>264168.22429906542</v>
      </c>
      <c r="J285" s="31">
        <v>3586951.9342990653</v>
      </c>
    </row>
    <row r="286" spans="2:10">
      <c r="B286" t="s">
        <v>4082</v>
      </c>
      <c r="C286" t="s">
        <v>1165</v>
      </c>
      <c r="D286" t="s">
        <v>22</v>
      </c>
      <c r="E286">
        <v>18500</v>
      </c>
      <c r="F286" s="31">
        <v>994015</v>
      </c>
      <c r="G286" s="31">
        <v>941703.53</v>
      </c>
      <c r="H286" s="31">
        <v>1145000</v>
      </c>
      <c r="I286" s="31">
        <v>74906.542056074759</v>
      </c>
      <c r="J286" s="31">
        <v>1016610.0720560749</v>
      </c>
    </row>
    <row r="287" spans="2:10">
      <c r="B287" t="s">
        <v>4084</v>
      </c>
      <c r="C287" t="s">
        <v>1165</v>
      </c>
      <c r="D287" t="s">
        <v>22</v>
      </c>
      <c r="E287">
        <v>45500</v>
      </c>
      <c r="F287" s="31">
        <v>2805045</v>
      </c>
      <c r="G287" s="31">
        <v>2664574.5300000003</v>
      </c>
      <c r="H287" s="31">
        <v>3234000</v>
      </c>
      <c r="I287" s="31">
        <v>211570.09345794391</v>
      </c>
      <c r="J287" s="31">
        <v>2876144.623457944</v>
      </c>
    </row>
    <row r="288" spans="2:10">
      <c r="B288" t="s">
        <v>4086</v>
      </c>
      <c r="C288" t="s">
        <v>1165</v>
      </c>
      <c r="D288" t="s">
        <v>22</v>
      </c>
      <c r="E288">
        <v>20000</v>
      </c>
      <c r="F288" s="31">
        <v>1133560</v>
      </c>
      <c r="G288" s="31">
        <v>1073698.55</v>
      </c>
      <c r="H288" s="31">
        <v>1305000</v>
      </c>
      <c r="I288" s="31">
        <v>85373.831775700935</v>
      </c>
      <c r="J288" s="31">
        <v>1159072.381775701</v>
      </c>
    </row>
    <row r="289" spans="1:10">
      <c r="B289" t="s">
        <v>4088</v>
      </c>
      <c r="C289" t="s">
        <v>1165</v>
      </c>
      <c r="D289" t="s">
        <v>22</v>
      </c>
      <c r="E289">
        <v>35500</v>
      </c>
      <c r="F289" s="31">
        <v>1965215</v>
      </c>
      <c r="G289" s="31">
        <v>1864920.79</v>
      </c>
      <c r="H289" s="31">
        <v>2265000</v>
      </c>
      <c r="I289" s="31">
        <v>148177.57009345794</v>
      </c>
      <c r="J289" s="31">
        <v>2013098.3600934581</v>
      </c>
    </row>
    <row r="290" spans="1:10">
      <c r="B290" t="s">
        <v>4090</v>
      </c>
      <c r="C290" t="s">
        <v>1165</v>
      </c>
      <c r="D290" t="s">
        <v>22</v>
      </c>
      <c r="E290">
        <v>13500</v>
      </c>
      <c r="F290" s="31">
        <v>749025</v>
      </c>
      <c r="G290" s="31">
        <v>709523.69000000006</v>
      </c>
      <c r="H290" s="31">
        <v>862500</v>
      </c>
      <c r="I290" s="31">
        <v>56425.233644859807</v>
      </c>
      <c r="J290" s="31">
        <v>765948.92364485981</v>
      </c>
    </row>
    <row r="291" spans="1:10">
      <c r="B291" t="s">
        <v>4092</v>
      </c>
      <c r="C291" t="s">
        <v>1165</v>
      </c>
      <c r="D291" t="s">
        <v>22</v>
      </c>
      <c r="E291">
        <v>28000</v>
      </c>
      <c r="F291" s="31">
        <v>1659165</v>
      </c>
      <c r="G291" s="31">
        <v>1575456.61</v>
      </c>
      <c r="H291" s="31">
        <v>1912500</v>
      </c>
      <c r="I291" s="31">
        <v>125116.82242990655</v>
      </c>
      <c r="J291" s="31">
        <v>1700573.4324299067</v>
      </c>
    </row>
    <row r="292" spans="1:10">
      <c r="B292" t="s">
        <v>4094</v>
      </c>
      <c r="C292" t="s">
        <v>1165</v>
      </c>
      <c r="D292" t="s">
        <v>22</v>
      </c>
      <c r="E292">
        <v>10500</v>
      </c>
      <c r="F292" s="31">
        <v>562095</v>
      </c>
      <c r="G292" s="31">
        <v>532521.21</v>
      </c>
      <c r="H292" s="31">
        <v>647500</v>
      </c>
      <c r="I292" s="31">
        <v>42359.813084112153</v>
      </c>
      <c r="J292" s="31">
        <v>574881.02308411221</v>
      </c>
    </row>
    <row r="293" spans="1:10">
      <c r="B293" t="s">
        <v>4096</v>
      </c>
      <c r="C293" t="s">
        <v>1165</v>
      </c>
      <c r="D293" t="s">
        <v>22</v>
      </c>
      <c r="E293">
        <v>12500</v>
      </c>
      <c r="F293" s="31">
        <v>729890</v>
      </c>
      <c r="G293" s="31">
        <v>691095.22</v>
      </c>
      <c r="H293" s="31">
        <v>841500</v>
      </c>
      <c r="I293" s="31">
        <v>55051.401869158879</v>
      </c>
      <c r="J293" s="31">
        <v>746146.62186915893</v>
      </c>
    </row>
    <row r="294" spans="1:10">
      <c r="B294" t="s">
        <v>4098</v>
      </c>
      <c r="C294" t="s">
        <v>1165</v>
      </c>
      <c r="D294" t="s">
        <v>22</v>
      </c>
      <c r="E294">
        <v>8000</v>
      </c>
      <c r="F294" s="31">
        <v>462640</v>
      </c>
      <c r="G294" s="31">
        <v>438178.16000000003</v>
      </c>
      <c r="H294" s="31">
        <v>532500</v>
      </c>
      <c r="I294" s="31">
        <v>34836.448598130839</v>
      </c>
      <c r="J294" s="31">
        <v>473014.60859813081</v>
      </c>
    </row>
    <row r="295" spans="1:10">
      <c r="B295" t="s">
        <v>4100</v>
      </c>
      <c r="C295" t="s">
        <v>1165</v>
      </c>
      <c r="D295" t="s">
        <v>22</v>
      </c>
      <c r="E295">
        <v>10000</v>
      </c>
      <c r="F295" s="31">
        <v>631970</v>
      </c>
      <c r="G295" s="31">
        <v>600712.60000000009</v>
      </c>
      <c r="H295" s="31">
        <v>729000</v>
      </c>
      <c r="I295" s="31">
        <v>47691.588785046726</v>
      </c>
      <c r="J295" s="31">
        <v>648404.1887850468</v>
      </c>
    </row>
    <row r="296" spans="1:10">
      <c r="B296" t="s">
        <v>4102</v>
      </c>
      <c r="C296" t="s">
        <v>1165</v>
      </c>
      <c r="D296" t="s">
        <v>22</v>
      </c>
      <c r="E296">
        <v>6000</v>
      </c>
      <c r="F296" s="31">
        <v>343140</v>
      </c>
      <c r="G296" s="31">
        <v>325009.14</v>
      </c>
      <c r="H296" s="31">
        <v>395000</v>
      </c>
      <c r="I296" s="31">
        <v>25841.121495327101</v>
      </c>
      <c r="J296" s="31">
        <v>350850.26149532711</v>
      </c>
    </row>
    <row r="297" spans="1:10">
      <c r="B297" t="s">
        <v>4104</v>
      </c>
      <c r="C297" t="s">
        <v>1165</v>
      </c>
      <c r="D297" t="s">
        <v>22</v>
      </c>
      <c r="E297">
        <v>4000</v>
      </c>
      <c r="F297" s="31">
        <v>286100</v>
      </c>
      <c r="G297" s="31">
        <v>273014.68000000005</v>
      </c>
      <c r="H297" s="31">
        <v>330000</v>
      </c>
      <c r="I297" s="31">
        <v>21588.785046728972</v>
      </c>
      <c r="J297" s="31">
        <v>294603.46504672902</v>
      </c>
    </row>
    <row r="298" spans="1:10">
      <c r="B298" t="s">
        <v>4106</v>
      </c>
      <c r="C298" t="s">
        <v>1165</v>
      </c>
      <c r="D298" t="s">
        <v>22</v>
      </c>
      <c r="E298">
        <v>1500</v>
      </c>
      <c r="F298" s="31">
        <v>78105</v>
      </c>
      <c r="G298" s="31">
        <v>74003.34</v>
      </c>
      <c r="H298" s="31">
        <v>90000</v>
      </c>
      <c r="I298" s="31">
        <v>5887.8504672897197</v>
      </c>
      <c r="J298" s="31">
        <v>79891.190467289722</v>
      </c>
    </row>
    <row r="299" spans="1:10">
      <c r="B299" t="s">
        <v>4108</v>
      </c>
      <c r="C299" t="s">
        <v>1165</v>
      </c>
      <c r="D299" t="s">
        <v>22</v>
      </c>
      <c r="E299">
        <v>13500</v>
      </c>
      <c r="F299" s="31">
        <v>741855</v>
      </c>
      <c r="G299" s="31">
        <v>703866.18</v>
      </c>
      <c r="H299" s="31">
        <v>855000</v>
      </c>
      <c r="I299" s="31">
        <v>55934.579439252338</v>
      </c>
      <c r="J299" s="31">
        <v>759800.75943925255</v>
      </c>
    </row>
    <row r="300" spans="1:10">
      <c r="B300" t="s">
        <v>4110</v>
      </c>
      <c r="C300" t="s">
        <v>1165</v>
      </c>
      <c r="D300" t="s">
        <v>22</v>
      </c>
      <c r="E300">
        <v>10500</v>
      </c>
      <c r="F300" s="31">
        <v>562095</v>
      </c>
      <c r="G300" s="31">
        <v>532521.19999999995</v>
      </c>
      <c r="H300" s="31">
        <v>647500</v>
      </c>
      <c r="I300" s="31">
        <v>42359.813084112146</v>
      </c>
      <c r="J300" s="31">
        <v>574881.0130841122</v>
      </c>
    </row>
    <row r="301" spans="1:10">
      <c r="B301" t="s">
        <v>4112</v>
      </c>
      <c r="C301" t="s">
        <v>1165</v>
      </c>
      <c r="D301" t="s">
        <v>22</v>
      </c>
      <c r="E301">
        <v>12500</v>
      </c>
      <c r="F301" s="31">
        <v>729890</v>
      </c>
      <c r="G301" s="31">
        <v>691095.22</v>
      </c>
      <c r="H301" s="31">
        <v>841500</v>
      </c>
      <c r="I301" s="31">
        <v>55051.401869158879</v>
      </c>
      <c r="J301" s="31">
        <v>746146.62186915881</v>
      </c>
    </row>
    <row r="302" spans="1:10">
      <c r="B302" t="s">
        <v>4114</v>
      </c>
      <c r="C302" t="s">
        <v>1165</v>
      </c>
      <c r="D302" t="s">
        <v>22</v>
      </c>
      <c r="E302">
        <v>8000</v>
      </c>
      <c r="F302" s="31">
        <v>431920</v>
      </c>
      <c r="G302" s="31">
        <v>409182.32999999996</v>
      </c>
      <c r="H302" s="31">
        <v>497500</v>
      </c>
      <c r="I302" s="31">
        <v>32546.728971962613</v>
      </c>
      <c r="J302" s="31">
        <v>441729.05897196266</v>
      </c>
    </row>
    <row r="303" spans="1:10">
      <c r="A303" t="s">
        <v>4723</v>
      </c>
      <c r="E303">
        <v>597750</v>
      </c>
      <c r="F303" s="31">
        <v>33740291.700000003</v>
      </c>
      <c r="G303" s="31">
        <v>32489694.330000002</v>
      </c>
      <c r="H303" s="31">
        <v>38883750</v>
      </c>
      <c r="I303" s="31">
        <v>2543796.7289719619</v>
      </c>
      <c r="J303" s="31">
        <v>35033491.058971964</v>
      </c>
    </row>
    <row r="304" spans="1:10">
      <c r="A304" s="28">
        <v>44333</v>
      </c>
      <c r="B304" t="s">
        <v>4116</v>
      </c>
      <c r="C304" t="s">
        <v>1161</v>
      </c>
      <c r="D304" t="s">
        <v>34</v>
      </c>
      <c r="E304">
        <v>1630</v>
      </c>
      <c r="F304" s="31">
        <v>144571.09999999998</v>
      </c>
      <c r="G304" s="31">
        <v>142773.37</v>
      </c>
      <c r="H304" s="31">
        <v>166550</v>
      </c>
      <c r="I304" s="31">
        <v>10895.794392523365</v>
      </c>
      <c r="J304" s="31">
        <v>153669.16439252335</v>
      </c>
    </row>
    <row r="305" spans="2:10">
      <c r="B305" t="s">
        <v>4118</v>
      </c>
      <c r="C305" t="s">
        <v>1163</v>
      </c>
      <c r="D305" t="s">
        <v>1244</v>
      </c>
      <c r="E305">
        <v>21000</v>
      </c>
      <c r="F305" s="31">
        <v>1249110</v>
      </c>
      <c r="G305" s="31">
        <v>1203286.4200000002</v>
      </c>
      <c r="H305" s="31">
        <v>1440000</v>
      </c>
      <c r="I305" s="31">
        <v>94205.60747663553</v>
      </c>
      <c r="J305" s="31">
        <v>1297492.0274766353</v>
      </c>
    </row>
    <row r="306" spans="2:10">
      <c r="B306" t="s">
        <v>4120</v>
      </c>
      <c r="C306" t="s">
        <v>1165</v>
      </c>
      <c r="D306" t="s">
        <v>22</v>
      </c>
      <c r="E306">
        <v>31500</v>
      </c>
      <c r="F306" s="31">
        <v>1830490</v>
      </c>
      <c r="G306" s="31">
        <v>1735827.8</v>
      </c>
      <c r="H306" s="31">
        <v>2110500</v>
      </c>
      <c r="I306" s="31">
        <v>138070.09345794391</v>
      </c>
      <c r="J306" s="31">
        <v>1873897.8934579438</v>
      </c>
    </row>
    <row r="307" spans="2:10">
      <c r="B307" t="s">
        <v>4122</v>
      </c>
      <c r="C307" t="s">
        <v>1165</v>
      </c>
      <c r="D307" t="s">
        <v>22</v>
      </c>
      <c r="E307">
        <v>16500</v>
      </c>
      <c r="F307" s="31">
        <v>905235</v>
      </c>
      <c r="G307" s="31">
        <v>857530.36</v>
      </c>
      <c r="H307" s="31">
        <v>1042500</v>
      </c>
      <c r="I307" s="31">
        <v>68200.934579439258</v>
      </c>
      <c r="J307" s="31">
        <v>925731.29457943933</v>
      </c>
    </row>
    <row r="308" spans="2:10">
      <c r="B308" t="s">
        <v>4124</v>
      </c>
      <c r="C308" t="s">
        <v>1182</v>
      </c>
      <c r="D308" t="s">
        <v>25</v>
      </c>
      <c r="E308">
        <v>1590</v>
      </c>
      <c r="F308" s="31">
        <v>124971.29999999999</v>
      </c>
      <c r="G308" s="31">
        <v>121322.25000000001</v>
      </c>
      <c r="H308" s="31">
        <v>144080</v>
      </c>
      <c r="I308" s="31">
        <v>9425.7943925233649</v>
      </c>
      <c r="J308" s="31">
        <v>130748.04439252336</v>
      </c>
    </row>
    <row r="309" spans="2:10">
      <c r="B309" t="s">
        <v>4126</v>
      </c>
      <c r="C309" t="s">
        <v>3356</v>
      </c>
      <c r="D309" t="s">
        <v>3359</v>
      </c>
      <c r="E309">
        <v>63240</v>
      </c>
      <c r="F309" s="31">
        <v>3321318.6</v>
      </c>
      <c r="G309" s="31">
        <v>3288148.3</v>
      </c>
      <c r="H309" s="31">
        <v>3827100</v>
      </c>
      <c r="I309" s="31">
        <v>250371.02803738319</v>
      </c>
      <c r="J309" s="31">
        <v>3538519.328037383</v>
      </c>
    </row>
    <row r="310" spans="2:10">
      <c r="B310" t="s">
        <v>4128</v>
      </c>
      <c r="C310" t="s">
        <v>3368</v>
      </c>
      <c r="D310" t="s">
        <v>3369</v>
      </c>
      <c r="E310">
        <v>35700</v>
      </c>
      <c r="F310" s="31">
        <v>1869753</v>
      </c>
      <c r="G310" s="31">
        <v>1851080</v>
      </c>
      <c r="H310" s="31">
        <v>2154500</v>
      </c>
      <c r="I310" s="31">
        <v>140948.5981308411</v>
      </c>
      <c r="J310" s="31">
        <v>1992028.5981308413</v>
      </c>
    </row>
    <row r="311" spans="2:10">
      <c r="B311" t="s">
        <v>4130</v>
      </c>
      <c r="C311" t="s">
        <v>3488</v>
      </c>
      <c r="D311" t="s">
        <v>3489</v>
      </c>
      <c r="E311">
        <v>7500</v>
      </c>
      <c r="F311" s="31">
        <v>390525</v>
      </c>
      <c r="G311" s="31">
        <v>386625</v>
      </c>
      <c r="H311" s="31">
        <v>450000</v>
      </c>
      <c r="I311" s="31">
        <v>29439.252336448597</v>
      </c>
      <c r="J311" s="31">
        <v>416064.25233644864</v>
      </c>
    </row>
    <row r="312" spans="2:10">
      <c r="B312" t="s">
        <v>4132</v>
      </c>
      <c r="C312" t="s">
        <v>1179</v>
      </c>
      <c r="D312" t="s">
        <v>31</v>
      </c>
      <c r="E312">
        <v>40</v>
      </c>
      <c r="F312" s="31">
        <v>2861</v>
      </c>
      <c r="G312" s="31">
        <v>2773.85</v>
      </c>
      <c r="H312" s="31">
        <v>3300</v>
      </c>
      <c r="I312" s="31">
        <v>215.8878504672897</v>
      </c>
      <c r="J312" s="31">
        <v>2989.7378504672897</v>
      </c>
    </row>
    <row r="313" spans="2:10">
      <c r="B313" t="s">
        <v>4134</v>
      </c>
      <c r="C313" t="s">
        <v>1174</v>
      </c>
      <c r="D313" t="s">
        <v>31</v>
      </c>
      <c r="E313">
        <v>10</v>
      </c>
      <c r="F313" s="31">
        <v>520.70000000000005</v>
      </c>
      <c r="G313" s="31">
        <v>507.53</v>
      </c>
      <c r="H313" s="31">
        <v>600</v>
      </c>
      <c r="I313" s="31">
        <v>39.252336448598129</v>
      </c>
      <c r="J313" s="31">
        <v>546.78233644859813</v>
      </c>
    </row>
    <row r="314" spans="2:10">
      <c r="B314" t="s">
        <v>4136</v>
      </c>
      <c r="C314" t="s">
        <v>1188</v>
      </c>
      <c r="D314" t="s">
        <v>31</v>
      </c>
      <c r="E314">
        <v>50</v>
      </c>
      <c r="F314" s="31">
        <v>4159.8999999999996</v>
      </c>
      <c r="G314" s="31">
        <v>4025.1000000000004</v>
      </c>
      <c r="H314" s="31">
        <v>4800</v>
      </c>
      <c r="I314" s="31">
        <v>314.01869158878503</v>
      </c>
      <c r="J314" s="31">
        <v>4339.1186915887847</v>
      </c>
    </row>
    <row r="315" spans="2:10">
      <c r="B315" t="s">
        <v>4138</v>
      </c>
      <c r="C315" t="s">
        <v>1169</v>
      </c>
      <c r="D315" t="s">
        <v>31</v>
      </c>
      <c r="E315">
        <v>50</v>
      </c>
      <c r="F315" s="31">
        <v>2910.7000000000003</v>
      </c>
      <c r="G315" s="31">
        <v>2831.08</v>
      </c>
      <c r="H315" s="31">
        <v>3350</v>
      </c>
      <c r="I315" s="31">
        <v>219.15887850467288</v>
      </c>
      <c r="J315" s="31">
        <v>3050.2388785046728</v>
      </c>
    </row>
    <row r="316" spans="2:10">
      <c r="B316" t="s">
        <v>4140</v>
      </c>
      <c r="C316" t="s">
        <v>1196</v>
      </c>
      <c r="D316" t="s">
        <v>31</v>
      </c>
      <c r="E316">
        <v>120</v>
      </c>
      <c r="F316" s="31">
        <v>7170.0000000000009</v>
      </c>
      <c r="G316" s="31">
        <v>6973.44</v>
      </c>
      <c r="H316" s="31">
        <v>8250</v>
      </c>
      <c r="I316" s="31">
        <v>539.71962616822429</v>
      </c>
      <c r="J316" s="31">
        <v>7513.1596261682243</v>
      </c>
    </row>
    <row r="317" spans="2:10">
      <c r="B317" t="s">
        <v>4142</v>
      </c>
      <c r="C317" t="s">
        <v>1187</v>
      </c>
      <c r="D317" t="s">
        <v>31</v>
      </c>
      <c r="E317">
        <v>20</v>
      </c>
      <c r="F317" s="31">
        <v>1819.6</v>
      </c>
      <c r="G317" s="31">
        <v>1761.55</v>
      </c>
      <c r="H317" s="31">
        <v>2100</v>
      </c>
      <c r="I317" s="31">
        <v>137.38317757009344</v>
      </c>
      <c r="J317" s="31">
        <v>1898.9331775700934</v>
      </c>
    </row>
    <row r="318" spans="2:10">
      <c r="B318" t="s">
        <v>4144</v>
      </c>
      <c r="C318" t="s">
        <v>1186</v>
      </c>
      <c r="D318" t="s">
        <v>31</v>
      </c>
      <c r="E318">
        <v>90</v>
      </c>
      <c r="F318" s="31">
        <v>4686.3</v>
      </c>
      <c r="G318" s="31">
        <v>4576.0199999999995</v>
      </c>
      <c r="H318" s="31">
        <v>5400</v>
      </c>
      <c r="I318" s="31">
        <v>353.27102803738313</v>
      </c>
      <c r="J318" s="31">
        <v>4929.2910280373835</v>
      </c>
    </row>
    <row r="319" spans="2:10">
      <c r="B319" t="s">
        <v>4146</v>
      </c>
      <c r="C319" t="s">
        <v>1197</v>
      </c>
      <c r="D319" t="s">
        <v>31</v>
      </c>
      <c r="E319">
        <v>10</v>
      </c>
      <c r="F319" s="31">
        <v>1298.8999999999999</v>
      </c>
      <c r="G319" s="31">
        <v>1251.26</v>
      </c>
      <c r="H319" s="31">
        <v>1500</v>
      </c>
      <c r="I319" s="31">
        <v>98.130841121495322</v>
      </c>
      <c r="J319" s="31">
        <v>1349.3908411214952</v>
      </c>
    </row>
    <row r="320" spans="2:10">
      <c r="B320" t="s">
        <v>4148</v>
      </c>
      <c r="C320" t="s">
        <v>1166</v>
      </c>
      <c r="D320" t="s">
        <v>31</v>
      </c>
      <c r="E320">
        <v>150</v>
      </c>
      <c r="F320" s="31">
        <v>7810.5</v>
      </c>
      <c r="G320" s="31">
        <v>7612.91</v>
      </c>
      <c r="H320" s="31">
        <v>9000</v>
      </c>
      <c r="I320" s="31">
        <v>588.78504672897202</v>
      </c>
      <c r="J320" s="31">
        <v>8201.6950467289716</v>
      </c>
    </row>
    <row r="321" spans="1:10">
      <c r="B321" t="s">
        <v>4150</v>
      </c>
      <c r="C321" t="s">
        <v>1170</v>
      </c>
      <c r="D321" t="s">
        <v>31</v>
      </c>
      <c r="E321">
        <v>80</v>
      </c>
      <c r="F321" s="31">
        <v>5394.4000000000005</v>
      </c>
      <c r="G321" s="31">
        <v>5234.01</v>
      </c>
      <c r="H321" s="31">
        <v>6200</v>
      </c>
      <c r="I321" s="31">
        <v>405.60747663551399</v>
      </c>
      <c r="J321" s="31">
        <v>5639.6174766355143</v>
      </c>
    </row>
    <row r="322" spans="1:10">
      <c r="B322" t="s">
        <v>4152</v>
      </c>
      <c r="C322" t="s">
        <v>1177</v>
      </c>
      <c r="D322" t="s">
        <v>31</v>
      </c>
      <c r="E322">
        <v>10</v>
      </c>
      <c r="F322" s="31">
        <v>1298.8999999999999</v>
      </c>
      <c r="G322" s="31">
        <v>1251.26</v>
      </c>
      <c r="H322" s="31">
        <v>1500</v>
      </c>
      <c r="I322" s="31">
        <v>98.130841121495322</v>
      </c>
      <c r="J322" s="31">
        <v>1349.3908411214952</v>
      </c>
    </row>
    <row r="323" spans="1:10">
      <c r="B323" t="s">
        <v>4154</v>
      </c>
      <c r="C323" t="s">
        <v>1178</v>
      </c>
      <c r="D323" t="s">
        <v>31</v>
      </c>
      <c r="E323">
        <v>150</v>
      </c>
      <c r="F323" s="31">
        <v>12612.8</v>
      </c>
      <c r="G323" s="31">
        <v>12212.73</v>
      </c>
      <c r="H323" s="31">
        <v>14550</v>
      </c>
      <c r="I323" s="31">
        <v>951.86915887850466</v>
      </c>
      <c r="J323" s="31">
        <v>13164.599158878504</v>
      </c>
    </row>
    <row r="324" spans="1:10">
      <c r="B324" t="s">
        <v>4156</v>
      </c>
      <c r="C324" t="s">
        <v>1180</v>
      </c>
      <c r="D324" t="s">
        <v>31</v>
      </c>
      <c r="E324">
        <v>100</v>
      </c>
      <c r="F324" s="31">
        <v>6763.4</v>
      </c>
      <c r="G324" s="31">
        <v>6568.2699999999995</v>
      </c>
      <c r="H324" s="31">
        <v>7800</v>
      </c>
      <c r="I324" s="31">
        <v>510.28037383177565</v>
      </c>
      <c r="J324" s="31">
        <v>7078.5503738317757</v>
      </c>
    </row>
    <row r="325" spans="1:10">
      <c r="B325" t="s">
        <v>4158</v>
      </c>
      <c r="C325" t="s">
        <v>1222</v>
      </c>
      <c r="D325" t="s">
        <v>31</v>
      </c>
      <c r="E325">
        <v>220</v>
      </c>
      <c r="F325" s="31">
        <v>21571.999999999996</v>
      </c>
      <c r="G325" s="31">
        <v>20834.190000000002</v>
      </c>
      <c r="H325" s="31">
        <v>24900</v>
      </c>
      <c r="I325" s="31">
        <v>1628.9719626168226</v>
      </c>
      <c r="J325" s="31">
        <v>22463.161962616821</v>
      </c>
    </row>
    <row r="326" spans="1:10">
      <c r="B326" t="s">
        <v>4160</v>
      </c>
      <c r="C326" t="s">
        <v>1220</v>
      </c>
      <c r="D326" t="s">
        <v>31</v>
      </c>
      <c r="E326">
        <v>40</v>
      </c>
      <c r="F326" s="31">
        <v>2082.8000000000002</v>
      </c>
      <c r="G326" s="31">
        <v>2030.11</v>
      </c>
      <c r="H326" s="31">
        <v>2400</v>
      </c>
      <c r="I326" s="31">
        <v>157.00934579439252</v>
      </c>
      <c r="J326" s="31">
        <v>2187.1193457943923</v>
      </c>
    </row>
    <row r="327" spans="1:10">
      <c r="B327" t="s">
        <v>4162</v>
      </c>
      <c r="C327" t="s">
        <v>1219</v>
      </c>
      <c r="D327" t="s">
        <v>31</v>
      </c>
      <c r="E327">
        <v>30</v>
      </c>
      <c r="F327" s="31">
        <v>1562.1</v>
      </c>
      <c r="G327" s="31">
        <v>1522.59</v>
      </c>
      <c r="H327" s="31">
        <v>1800</v>
      </c>
      <c r="I327" s="31">
        <v>117.75700934579439</v>
      </c>
      <c r="J327" s="31">
        <v>1640.3470093457943</v>
      </c>
    </row>
    <row r="328" spans="1:10">
      <c r="B328" t="s">
        <v>4164</v>
      </c>
      <c r="C328" t="s">
        <v>1226</v>
      </c>
      <c r="D328" t="s">
        <v>31</v>
      </c>
      <c r="E328">
        <v>60</v>
      </c>
      <c r="F328" s="31">
        <v>7793.4</v>
      </c>
      <c r="G328" s="31">
        <v>7507.58</v>
      </c>
      <c r="H328" s="31">
        <v>9000</v>
      </c>
      <c r="I328" s="31">
        <v>588.78504672897191</v>
      </c>
      <c r="J328" s="31">
        <v>8096.3650467289717</v>
      </c>
    </row>
    <row r="329" spans="1:10">
      <c r="B329" t="s">
        <v>4166</v>
      </c>
      <c r="C329" t="s">
        <v>1216</v>
      </c>
      <c r="D329" t="s">
        <v>31</v>
      </c>
      <c r="E329">
        <v>240</v>
      </c>
      <c r="F329" s="31">
        <v>14053.2</v>
      </c>
      <c r="G329" s="31">
        <v>13668.140000000001</v>
      </c>
      <c r="H329" s="31">
        <v>16200</v>
      </c>
      <c r="I329" s="31">
        <v>1059.8130841121495</v>
      </c>
      <c r="J329" s="31">
        <v>14727.953084112147</v>
      </c>
    </row>
    <row r="330" spans="1:10">
      <c r="B330" t="s">
        <v>4168</v>
      </c>
      <c r="C330" t="s">
        <v>1263</v>
      </c>
      <c r="D330" t="s">
        <v>31</v>
      </c>
      <c r="E330">
        <v>80</v>
      </c>
      <c r="F330" s="31">
        <v>4165.6000000000004</v>
      </c>
      <c r="G330" s="31">
        <v>4060.2299999999996</v>
      </c>
      <c r="H330" s="31">
        <v>4800</v>
      </c>
      <c r="I330" s="31">
        <v>314.01869158878503</v>
      </c>
      <c r="J330" s="31">
        <v>4374.2486915887848</v>
      </c>
    </row>
    <row r="331" spans="1:10">
      <c r="B331" t="s">
        <v>4170</v>
      </c>
      <c r="C331" t="s">
        <v>1199</v>
      </c>
      <c r="D331" t="s">
        <v>31</v>
      </c>
      <c r="E331">
        <v>10</v>
      </c>
      <c r="F331" s="31">
        <v>520.70000000000005</v>
      </c>
      <c r="G331" s="31">
        <v>510.29</v>
      </c>
      <c r="H331" s="31">
        <v>600</v>
      </c>
      <c r="I331" s="31">
        <v>39.252336448598129</v>
      </c>
      <c r="J331" s="31">
        <v>549.54233644859812</v>
      </c>
    </row>
    <row r="332" spans="1:10">
      <c r="B332" t="s">
        <v>4172</v>
      </c>
      <c r="C332" t="s">
        <v>1181</v>
      </c>
      <c r="D332" t="s">
        <v>31</v>
      </c>
      <c r="E332">
        <v>10</v>
      </c>
      <c r="F332" s="31">
        <v>520.70000000000005</v>
      </c>
      <c r="G332" s="31">
        <v>507.53</v>
      </c>
      <c r="H332" s="31">
        <v>600</v>
      </c>
      <c r="I332" s="31">
        <v>39.252336448598129</v>
      </c>
      <c r="J332" s="31">
        <v>546.78233644859813</v>
      </c>
    </row>
    <row r="333" spans="1:10">
      <c r="B333" t="s">
        <v>4174</v>
      </c>
      <c r="C333" t="s">
        <v>1255</v>
      </c>
      <c r="D333" t="s">
        <v>31</v>
      </c>
      <c r="E333">
        <v>30</v>
      </c>
      <c r="F333" s="31">
        <v>2176.5</v>
      </c>
      <c r="G333" s="31">
        <v>2109.4700000000003</v>
      </c>
      <c r="H333" s="31">
        <v>2500</v>
      </c>
      <c r="I333" s="31">
        <v>163.55140186915889</v>
      </c>
      <c r="J333" s="31">
        <v>2273.021401869159</v>
      </c>
    </row>
    <row r="334" spans="1:10">
      <c r="B334" t="s">
        <v>4176</v>
      </c>
      <c r="C334" t="s">
        <v>3372</v>
      </c>
      <c r="D334" t="s">
        <v>3373</v>
      </c>
      <c r="E334">
        <v>7650</v>
      </c>
      <c r="F334" s="31">
        <v>403762.5</v>
      </c>
      <c r="G334" s="31">
        <v>399730</v>
      </c>
      <c r="H334" s="31">
        <v>465250</v>
      </c>
      <c r="I334" s="31">
        <v>30436.915887850471</v>
      </c>
      <c r="J334" s="31">
        <v>430166.91588785045</v>
      </c>
    </row>
    <row r="335" spans="1:10">
      <c r="B335" t="s">
        <v>4178</v>
      </c>
      <c r="C335" t="s">
        <v>3338</v>
      </c>
      <c r="D335" t="s">
        <v>1367</v>
      </c>
      <c r="E335">
        <v>21000</v>
      </c>
      <c r="F335" s="31">
        <v>1093470</v>
      </c>
      <c r="G335" s="31">
        <v>1082550</v>
      </c>
      <c r="H335" s="31">
        <v>1260000</v>
      </c>
      <c r="I335" s="31">
        <v>82429.90654205608</v>
      </c>
      <c r="J335" s="31">
        <v>1164979.9065420562</v>
      </c>
    </row>
    <row r="336" spans="1:10">
      <c r="A336" t="s">
        <v>4724</v>
      </c>
      <c r="E336">
        <v>208910</v>
      </c>
      <c r="F336" s="31">
        <v>11446960.6</v>
      </c>
      <c r="G336" s="31">
        <v>11179202.639999997</v>
      </c>
      <c r="H336" s="31">
        <v>13191630</v>
      </c>
      <c r="I336" s="31">
        <v>863003.83177570126</v>
      </c>
      <c r="J336" s="31">
        <v>12042206.471775703</v>
      </c>
    </row>
    <row r="337" spans="1:10">
      <c r="A337" s="28">
        <v>44334</v>
      </c>
      <c r="B337" t="s">
        <v>4180</v>
      </c>
      <c r="C337" t="s">
        <v>1190</v>
      </c>
      <c r="D337" t="s">
        <v>1314</v>
      </c>
      <c r="E337">
        <v>4500</v>
      </c>
      <c r="F337" s="31">
        <v>249675</v>
      </c>
      <c r="G337" s="31">
        <v>245296.69999999998</v>
      </c>
      <c r="H337" s="31">
        <v>287500</v>
      </c>
      <c r="I337" s="31">
        <v>18808.411214953274</v>
      </c>
      <c r="J337" s="31">
        <v>264105.11121495324</v>
      </c>
    </row>
    <row r="338" spans="1:10">
      <c r="B338" t="s">
        <v>4182</v>
      </c>
      <c r="C338" t="s">
        <v>1213</v>
      </c>
      <c r="D338" t="s">
        <v>39</v>
      </c>
      <c r="E338">
        <v>19000</v>
      </c>
      <c r="F338" s="31">
        <v>1144970</v>
      </c>
      <c r="G338" s="31">
        <v>1110847.8399999999</v>
      </c>
      <c r="H338" s="31">
        <v>1320000</v>
      </c>
      <c r="I338" s="31">
        <v>86355.140186915887</v>
      </c>
      <c r="J338" s="31">
        <v>1197202.9801869157</v>
      </c>
    </row>
    <row r="339" spans="1:10">
      <c r="B339" t="s">
        <v>4184</v>
      </c>
      <c r="C339" t="s">
        <v>1213</v>
      </c>
      <c r="D339" t="s">
        <v>39</v>
      </c>
      <c r="E339">
        <v>17000</v>
      </c>
      <c r="F339" s="31">
        <v>885190</v>
      </c>
      <c r="G339" s="31">
        <v>862828.52</v>
      </c>
      <c r="H339" s="31">
        <v>1020000</v>
      </c>
      <c r="I339" s="31">
        <v>66728.971962616823</v>
      </c>
      <c r="J339" s="31">
        <v>929557.49196261691</v>
      </c>
    </row>
    <row r="340" spans="1:10">
      <c r="B340" t="s">
        <v>4186</v>
      </c>
      <c r="C340" t="s">
        <v>1165</v>
      </c>
      <c r="D340" t="s">
        <v>22</v>
      </c>
      <c r="E340">
        <v>48000</v>
      </c>
      <c r="F340" s="31">
        <v>2806375</v>
      </c>
      <c r="G340" s="31">
        <v>2663373.11</v>
      </c>
      <c r="H340" s="31">
        <v>3235500</v>
      </c>
      <c r="I340" s="31">
        <v>211668.22429906545</v>
      </c>
      <c r="J340" s="31">
        <v>2875041.3342990656</v>
      </c>
    </row>
    <row r="341" spans="1:10">
      <c r="B341" t="s">
        <v>4188</v>
      </c>
      <c r="C341" t="s">
        <v>1165</v>
      </c>
      <c r="D341" t="s">
        <v>22</v>
      </c>
      <c r="E341">
        <v>33000</v>
      </c>
      <c r="F341" s="31">
        <v>1810470</v>
      </c>
      <c r="G341" s="31">
        <v>1715060.6900000002</v>
      </c>
      <c r="H341" s="31">
        <v>2085000</v>
      </c>
      <c r="I341" s="31">
        <v>136401.86915887852</v>
      </c>
      <c r="J341" s="31">
        <v>1851462.5591588786</v>
      </c>
    </row>
    <row r="342" spans="1:10">
      <c r="B342" t="s">
        <v>4190</v>
      </c>
      <c r="C342" t="s">
        <v>1165</v>
      </c>
      <c r="D342" t="s">
        <v>22</v>
      </c>
      <c r="E342">
        <v>65000</v>
      </c>
      <c r="F342" s="31">
        <v>3776040</v>
      </c>
      <c r="G342" s="31">
        <v>3582629.94</v>
      </c>
      <c r="H342" s="31">
        <v>4353000</v>
      </c>
      <c r="I342" s="31">
        <v>284775.70093457942</v>
      </c>
      <c r="J342" s="31">
        <v>3867405.6409345791</v>
      </c>
    </row>
    <row r="343" spans="1:10">
      <c r="B343" t="s">
        <v>4192</v>
      </c>
      <c r="C343" t="s">
        <v>1165</v>
      </c>
      <c r="D343" t="s">
        <v>22</v>
      </c>
      <c r="E343">
        <v>19500</v>
      </c>
      <c r="F343" s="31">
        <v>1061445</v>
      </c>
      <c r="G343" s="31">
        <v>1005537.01</v>
      </c>
      <c r="H343" s="31">
        <v>1222500</v>
      </c>
      <c r="I343" s="31">
        <v>79976.635514018693</v>
      </c>
      <c r="J343" s="31">
        <v>1085513.6455140188</v>
      </c>
    </row>
    <row r="344" spans="1:10">
      <c r="B344" t="s">
        <v>4194</v>
      </c>
      <c r="C344" t="s">
        <v>1165</v>
      </c>
      <c r="D344" t="s">
        <v>22</v>
      </c>
      <c r="E344">
        <v>44500</v>
      </c>
      <c r="F344" s="31">
        <v>2747515</v>
      </c>
      <c r="G344" s="31">
        <v>2609087.37</v>
      </c>
      <c r="H344" s="31">
        <v>3168000</v>
      </c>
      <c r="I344" s="31">
        <v>207252.33644859813</v>
      </c>
      <c r="J344" s="31">
        <v>2816339.7064485978</v>
      </c>
    </row>
    <row r="345" spans="1:10">
      <c r="B345" t="s">
        <v>4196</v>
      </c>
      <c r="C345" t="s">
        <v>1165</v>
      </c>
      <c r="D345" t="s">
        <v>22</v>
      </c>
      <c r="E345">
        <v>21500</v>
      </c>
      <c r="F345" s="31">
        <v>1165585</v>
      </c>
      <c r="G345" s="31">
        <v>1104208.1000000001</v>
      </c>
      <c r="H345" s="31">
        <v>1342500</v>
      </c>
      <c r="I345" s="31">
        <v>87827.102803738322</v>
      </c>
      <c r="J345" s="31">
        <v>1192035.2028037384</v>
      </c>
    </row>
    <row r="346" spans="1:10">
      <c r="B346" t="s">
        <v>4198</v>
      </c>
      <c r="C346" t="s">
        <v>3357</v>
      </c>
      <c r="D346" t="s">
        <v>3358</v>
      </c>
      <c r="E346">
        <v>16500</v>
      </c>
      <c r="F346" s="31">
        <v>878610</v>
      </c>
      <c r="G346" s="31">
        <v>869835</v>
      </c>
      <c r="H346" s="31">
        <v>1012500</v>
      </c>
      <c r="I346" s="31">
        <v>66238.317757009339</v>
      </c>
      <c r="J346" s="31">
        <v>936073.31775700941</v>
      </c>
    </row>
    <row r="347" spans="1:10">
      <c r="B347" t="s">
        <v>4200</v>
      </c>
      <c r="C347" t="s">
        <v>3492</v>
      </c>
      <c r="D347" t="s">
        <v>3493</v>
      </c>
      <c r="E347">
        <v>6500</v>
      </c>
      <c r="F347" s="31">
        <v>338455</v>
      </c>
      <c r="G347" s="31">
        <v>335075</v>
      </c>
      <c r="H347" s="31">
        <v>390000</v>
      </c>
      <c r="I347" s="31">
        <v>25514.018691588786</v>
      </c>
      <c r="J347" s="31">
        <v>360589.01869158878</v>
      </c>
    </row>
    <row r="348" spans="1:10">
      <c r="B348" t="s">
        <v>4202</v>
      </c>
      <c r="C348" t="s">
        <v>1552</v>
      </c>
      <c r="D348" t="s">
        <v>3742</v>
      </c>
      <c r="E348">
        <v>8100</v>
      </c>
      <c r="F348" s="31">
        <v>421767</v>
      </c>
      <c r="G348" s="31">
        <v>417555</v>
      </c>
      <c r="H348" s="31">
        <v>486000</v>
      </c>
      <c r="I348" s="31">
        <v>31794.392523364484</v>
      </c>
      <c r="J348" s="31">
        <v>449349.39252336451</v>
      </c>
    </row>
    <row r="349" spans="1:10">
      <c r="B349" t="s">
        <v>4204</v>
      </c>
      <c r="C349" t="s">
        <v>1416</v>
      </c>
      <c r="D349" t="s">
        <v>89</v>
      </c>
      <c r="E349">
        <v>1420</v>
      </c>
      <c r="F349" s="31">
        <v>113443.6</v>
      </c>
      <c r="G349" s="31">
        <v>110151.95999999999</v>
      </c>
      <c r="H349" s="31">
        <v>130750</v>
      </c>
      <c r="I349" s="31">
        <v>8553.73831775701</v>
      </c>
      <c r="J349" s="31">
        <v>118705.69831775698</v>
      </c>
    </row>
    <row r="350" spans="1:10">
      <c r="B350" t="s">
        <v>4206</v>
      </c>
      <c r="C350" t="s">
        <v>3350</v>
      </c>
      <c r="D350" t="s">
        <v>3351</v>
      </c>
      <c r="E350">
        <v>12500</v>
      </c>
      <c r="F350" s="31">
        <v>659169.4</v>
      </c>
      <c r="G350" s="31">
        <v>652585.69999999995</v>
      </c>
      <c r="H350" s="31">
        <v>759450</v>
      </c>
      <c r="I350" s="31">
        <v>49683.644859813081</v>
      </c>
      <c r="J350" s="31">
        <v>702269.34485981311</v>
      </c>
    </row>
    <row r="351" spans="1:10">
      <c r="B351" t="s">
        <v>4208</v>
      </c>
      <c r="C351" t="s">
        <v>3379</v>
      </c>
      <c r="D351" t="s">
        <v>3380</v>
      </c>
      <c r="E351">
        <v>22000</v>
      </c>
      <c r="F351" s="31">
        <v>1165036.4000000001</v>
      </c>
      <c r="G351" s="31">
        <v>1153400.3999999999</v>
      </c>
      <c r="H351" s="31">
        <v>1342400</v>
      </c>
      <c r="I351" s="31">
        <v>87820.560747663549</v>
      </c>
      <c r="J351" s="31">
        <v>1241220.9607476634</v>
      </c>
    </row>
    <row r="352" spans="1:10">
      <c r="B352" t="s">
        <v>4210</v>
      </c>
      <c r="C352" t="s">
        <v>3370</v>
      </c>
      <c r="D352" t="s">
        <v>3500</v>
      </c>
      <c r="E352">
        <v>26000</v>
      </c>
      <c r="F352" s="31">
        <v>1353820</v>
      </c>
      <c r="G352" s="31">
        <v>1340300</v>
      </c>
      <c r="H352" s="31">
        <v>1560000</v>
      </c>
      <c r="I352" s="31">
        <v>102056.07476635513</v>
      </c>
      <c r="J352" s="31">
        <v>1442356.0747663553</v>
      </c>
    </row>
    <row r="353" spans="2:10">
      <c r="B353" t="s">
        <v>4212</v>
      </c>
      <c r="C353" t="s">
        <v>1165</v>
      </c>
      <c r="D353" t="s">
        <v>22</v>
      </c>
      <c r="E353">
        <v>24500</v>
      </c>
      <c r="F353" s="31">
        <v>1353535</v>
      </c>
      <c r="G353" s="31">
        <v>1284393.48</v>
      </c>
      <c r="H353" s="31">
        <v>1560000</v>
      </c>
      <c r="I353" s="31">
        <v>102056.07476635513</v>
      </c>
      <c r="J353" s="31">
        <v>1386449.5547663551</v>
      </c>
    </row>
    <row r="354" spans="2:10">
      <c r="B354" t="s">
        <v>4214</v>
      </c>
      <c r="C354" t="s">
        <v>1165</v>
      </c>
      <c r="D354" t="s">
        <v>22</v>
      </c>
      <c r="E354">
        <v>16000</v>
      </c>
      <c r="F354" s="31">
        <v>894560</v>
      </c>
      <c r="G354" s="31">
        <v>847360.48999999987</v>
      </c>
      <c r="H354" s="31">
        <v>1030000</v>
      </c>
      <c r="I354" s="31">
        <v>67383.177570093452</v>
      </c>
      <c r="J354" s="31">
        <v>914743.66757009341</v>
      </c>
    </row>
    <row r="355" spans="2:10">
      <c r="B355" t="s">
        <v>4216</v>
      </c>
      <c r="C355" t="s">
        <v>1165</v>
      </c>
      <c r="D355" t="s">
        <v>22</v>
      </c>
      <c r="E355">
        <v>13000</v>
      </c>
      <c r="F355" s="31">
        <v>800295</v>
      </c>
      <c r="G355" s="31">
        <v>759750.85</v>
      </c>
      <c r="H355" s="31">
        <v>922500</v>
      </c>
      <c r="I355" s="31">
        <v>60350.467289719629</v>
      </c>
      <c r="J355" s="31">
        <v>820101.31728971959</v>
      </c>
    </row>
    <row r="356" spans="2:10">
      <c r="B356" t="s">
        <v>4218</v>
      </c>
      <c r="C356" t="s">
        <v>1165</v>
      </c>
      <c r="D356" t="s">
        <v>22</v>
      </c>
      <c r="E356">
        <v>10500</v>
      </c>
      <c r="F356" s="31">
        <v>546735</v>
      </c>
      <c r="G356" s="31">
        <v>518023.29</v>
      </c>
      <c r="H356" s="31">
        <v>630000</v>
      </c>
      <c r="I356" s="31">
        <v>41214.95327102804</v>
      </c>
      <c r="J356" s="31">
        <v>559238.24327102804</v>
      </c>
    </row>
    <row r="357" spans="2:10">
      <c r="B357" t="s">
        <v>4220</v>
      </c>
      <c r="C357" t="s">
        <v>1165</v>
      </c>
      <c r="D357" t="s">
        <v>22</v>
      </c>
      <c r="E357">
        <v>12500</v>
      </c>
      <c r="F357" s="31">
        <v>774260</v>
      </c>
      <c r="G357" s="31">
        <v>735083.08</v>
      </c>
      <c r="H357" s="31">
        <v>892500</v>
      </c>
      <c r="I357" s="31">
        <v>58387.850467289718</v>
      </c>
      <c r="J357" s="31">
        <v>793470.93046728964</v>
      </c>
    </row>
    <row r="358" spans="2:10">
      <c r="B358" t="s">
        <v>4222</v>
      </c>
      <c r="C358" t="s">
        <v>1165</v>
      </c>
      <c r="D358" t="s">
        <v>22</v>
      </c>
      <c r="E358">
        <v>8000</v>
      </c>
      <c r="F358" s="31">
        <v>431920</v>
      </c>
      <c r="G358" s="31">
        <v>409182.32999999996</v>
      </c>
      <c r="H358" s="31">
        <v>497500</v>
      </c>
      <c r="I358" s="31">
        <v>32546.728971962617</v>
      </c>
      <c r="J358" s="31">
        <v>441729.0589719626</v>
      </c>
    </row>
    <row r="359" spans="2:10">
      <c r="B359" t="s">
        <v>4224</v>
      </c>
      <c r="C359" t="s">
        <v>1165</v>
      </c>
      <c r="D359" t="s">
        <v>22</v>
      </c>
      <c r="E359">
        <v>7000</v>
      </c>
      <c r="F359" s="31">
        <v>481220</v>
      </c>
      <c r="G359" s="31">
        <v>458857.57</v>
      </c>
      <c r="H359" s="31">
        <v>555000</v>
      </c>
      <c r="I359" s="31">
        <v>36308.411214953274</v>
      </c>
      <c r="J359" s="31">
        <v>495165.9812149533</v>
      </c>
    </row>
    <row r="360" spans="2:10">
      <c r="B360" t="s">
        <v>4226</v>
      </c>
      <c r="C360" t="s">
        <v>1165</v>
      </c>
      <c r="D360" t="s">
        <v>22</v>
      </c>
      <c r="E360">
        <v>5500</v>
      </c>
      <c r="F360" s="31">
        <v>286385</v>
      </c>
      <c r="G360" s="31">
        <v>271345.52999999997</v>
      </c>
      <c r="H360" s="31">
        <v>330000</v>
      </c>
      <c r="I360" s="31">
        <v>21588.785046728975</v>
      </c>
      <c r="J360" s="31">
        <v>292934.315046729</v>
      </c>
    </row>
    <row r="361" spans="2:10">
      <c r="B361" t="s">
        <v>4228</v>
      </c>
      <c r="C361" t="s">
        <v>1165</v>
      </c>
      <c r="D361" t="s">
        <v>22</v>
      </c>
      <c r="E361">
        <v>19000</v>
      </c>
      <c r="F361" s="31">
        <v>1146165</v>
      </c>
      <c r="G361" s="31">
        <v>1087448.78</v>
      </c>
      <c r="H361" s="31">
        <v>1321500</v>
      </c>
      <c r="I361" s="31">
        <v>86453.271028037387</v>
      </c>
      <c r="J361" s="31">
        <v>1173902.0510280374</v>
      </c>
    </row>
    <row r="362" spans="2:10">
      <c r="B362" t="s">
        <v>4230</v>
      </c>
      <c r="C362" t="s">
        <v>1165</v>
      </c>
      <c r="D362" t="s">
        <v>22</v>
      </c>
      <c r="E362">
        <v>16500</v>
      </c>
      <c r="F362" s="31">
        <v>874515</v>
      </c>
      <c r="G362" s="31">
        <v>828534.52</v>
      </c>
      <c r="H362" s="31">
        <v>1007500</v>
      </c>
      <c r="I362" s="31">
        <v>65911.214953271032</v>
      </c>
      <c r="J362" s="31">
        <v>894445.73495327111</v>
      </c>
    </row>
    <row r="363" spans="2:10">
      <c r="B363" t="s">
        <v>4232</v>
      </c>
      <c r="C363" t="s">
        <v>1176</v>
      </c>
      <c r="D363" t="s">
        <v>31</v>
      </c>
      <c r="E363">
        <v>70</v>
      </c>
      <c r="F363" s="31">
        <v>6757.6999999999989</v>
      </c>
      <c r="G363" s="31">
        <v>6527.6500000000005</v>
      </c>
      <c r="H363" s="31">
        <v>7800</v>
      </c>
      <c r="I363" s="31">
        <v>510.28037383177571</v>
      </c>
      <c r="J363" s="31">
        <v>7037.9303738317758</v>
      </c>
    </row>
    <row r="364" spans="2:10">
      <c r="B364" t="s">
        <v>4234</v>
      </c>
      <c r="C364" t="s">
        <v>1172</v>
      </c>
      <c r="D364" t="s">
        <v>31</v>
      </c>
      <c r="E364">
        <v>50</v>
      </c>
      <c r="F364" s="31">
        <v>4159.8999999999996</v>
      </c>
      <c r="G364" s="31">
        <v>4025.1099999999997</v>
      </c>
      <c r="H364" s="31">
        <v>4800</v>
      </c>
      <c r="I364" s="31">
        <v>314.01869158878503</v>
      </c>
      <c r="J364" s="31">
        <v>4339.1286915887849</v>
      </c>
    </row>
    <row r="365" spans="2:10">
      <c r="B365" t="s">
        <v>4236</v>
      </c>
      <c r="C365" t="s">
        <v>1173</v>
      </c>
      <c r="D365" t="s">
        <v>31</v>
      </c>
      <c r="E365">
        <v>40</v>
      </c>
      <c r="F365" s="31">
        <v>3639.2</v>
      </c>
      <c r="G365" s="31">
        <v>3517.5699999999997</v>
      </c>
      <c r="H365" s="31">
        <v>4200</v>
      </c>
      <c r="I365" s="31">
        <v>274.76635514018687</v>
      </c>
      <c r="J365" s="31">
        <v>3792.3363551401867</v>
      </c>
    </row>
    <row r="366" spans="2:10">
      <c r="B366" t="s">
        <v>4238</v>
      </c>
      <c r="C366" t="s">
        <v>1175</v>
      </c>
      <c r="D366" t="s">
        <v>31</v>
      </c>
      <c r="E366">
        <v>150</v>
      </c>
      <c r="F366" s="31">
        <v>8424.9</v>
      </c>
      <c r="G366" s="31">
        <v>8199.7999999999993</v>
      </c>
      <c r="H366" s="31">
        <v>9700</v>
      </c>
      <c r="I366" s="31">
        <v>634.57943925233644</v>
      </c>
      <c r="J366" s="31">
        <v>8834.3794392523378</v>
      </c>
    </row>
    <row r="367" spans="2:10">
      <c r="B367" t="s">
        <v>4240</v>
      </c>
      <c r="C367" t="s">
        <v>1221</v>
      </c>
      <c r="D367" t="s">
        <v>31</v>
      </c>
      <c r="E367">
        <v>300</v>
      </c>
      <c r="F367" s="31">
        <v>24682.899999999998</v>
      </c>
      <c r="G367" s="31">
        <v>23937.069999999996</v>
      </c>
      <c r="H367" s="31">
        <v>28450</v>
      </c>
      <c r="I367" s="31">
        <v>1861.214953271028</v>
      </c>
      <c r="J367" s="31">
        <v>25798.284953271024</v>
      </c>
    </row>
    <row r="368" spans="2:10">
      <c r="B368" t="s">
        <v>4242</v>
      </c>
      <c r="C368" t="s">
        <v>1390</v>
      </c>
      <c r="D368" t="s">
        <v>31</v>
      </c>
      <c r="E368">
        <v>50</v>
      </c>
      <c r="F368" s="31">
        <v>4938.1000000000004</v>
      </c>
      <c r="G368" s="31">
        <v>4768.8500000000004</v>
      </c>
      <c r="H368" s="31">
        <v>5700</v>
      </c>
      <c r="I368" s="31">
        <v>372.89719626168221</v>
      </c>
      <c r="J368" s="31">
        <v>5141.7471962616819</v>
      </c>
    </row>
    <row r="369" spans="1:10">
      <c r="B369" t="s">
        <v>4244</v>
      </c>
      <c r="C369" t="s">
        <v>1184</v>
      </c>
      <c r="D369" t="s">
        <v>37</v>
      </c>
      <c r="E369">
        <v>35000</v>
      </c>
      <c r="F369" s="31">
        <v>1822450</v>
      </c>
      <c r="G369" s="31">
        <v>1815450</v>
      </c>
      <c r="H369" s="31">
        <v>2100000</v>
      </c>
      <c r="I369" s="31">
        <v>137383.17757009345</v>
      </c>
      <c r="J369" s="31">
        <v>1952833.1775700934</v>
      </c>
    </row>
    <row r="370" spans="1:10">
      <c r="B370" t="s">
        <v>4246</v>
      </c>
      <c r="C370" t="s">
        <v>1416</v>
      </c>
      <c r="D370" t="s">
        <v>89</v>
      </c>
      <c r="E370">
        <v>70</v>
      </c>
      <c r="F370" s="31">
        <v>5201.2999999999993</v>
      </c>
      <c r="G370" s="31">
        <v>5054.0499999999993</v>
      </c>
      <c r="H370" s="31">
        <v>6000</v>
      </c>
      <c r="I370" s="31">
        <v>392.52336448598129</v>
      </c>
      <c r="J370" s="31">
        <v>5446.5733644859811</v>
      </c>
    </row>
    <row r="371" spans="1:10">
      <c r="B371" t="s">
        <v>4248</v>
      </c>
      <c r="C371" t="s">
        <v>1165</v>
      </c>
      <c r="D371" t="s">
        <v>22</v>
      </c>
      <c r="E371">
        <v>-9</v>
      </c>
      <c r="F371" s="31">
        <v>-1288.8</v>
      </c>
      <c r="G371" s="31">
        <v>-1212.9100000000001</v>
      </c>
      <c r="H371" s="31">
        <v>-1485</v>
      </c>
      <c r="I371" s="31">
        <v>-97.149532710280369</v>
      </c>
      <c r="J371" s="31">
        <v>-1310.0595327102806</v>
      </c>
    </row>
    <row r="372" spans="1:10">
      <c r="B372" t="s">
        <v>4249</v>
      </c>
      <c r="C372" t="s">
        <v>1165</v>
      </c>
      <c r="D372" t="s">
        <v>22</v>
      </c>
      <c r="E372">
        <v>-1</v>
      </c>
      <c r="F372" s="31">
        <v>-143.19999999999999</v>
      </c>
      <c r="G372" s="31">
        <v>-134.77000000000001</v>
      </c>
      <c r="H372" s="31">
        <v>-165</v>
      </c>
      <c r="I372" s="31">
        <v>-10.794392523364486</v>
      </c>
      <c r="J372" s="31">
        <v>-145.56439252336449</v>
      </c>
    </row>
    <row r="373" spans="1:10">
      <c r="B373" t="s">
        <v>4251</v>
      </c>
      <c r="C373" t="s">
        <v>1165</v>
      </c>
      <c r="D373" t="s">
        <v>22</v>
      </c>
      <c r="E373">
        <v>-498</v>
      </c>
      <c r="F373" s="31">
        <v>-25930.86</v>
      </c>
      <c r="G373" s="31">
        <v>-24569.1</v>
      </c>
      <c r="H373" s="31">
        <v>-29880</v>
      </c>
      <c r="I373" s="31">
        <v>-1954.766355140187</v>
      </c>
      <c r="J373" s="31">
        <v>-26523.866355140184</v>
      </c>
    </row>
    <row r="374" spans="1:10">
      <c r="B374" t="s">
        <v>4252</v>
      </c>
      <c r="C374" t="s">
        <v>1165</v>
      </c>
      <c r="D374" t="s">
        <v>22</v>
      </c>
      <c r="E374">
        <v>-2</v>
      </c>
      <c r="F374" s="31">
        <v>-104.14</v>
      </c>
      <c r="G374" s="31">
        <v>-98.68</v>
      </c>
      <c r="H374" s="31">
        <v>-120</v>
      </c>
      <c r="I374" s="31">
        <v>-7.8504672897196262</v>
      </c>
      <c r="J374" s="31">
        <v>-106.53046728971964</v>
      </c>
    </row>
    <row r="375" spans="1:10">
      <c r="B375" t="s">
        <v>4254</v>
      </c>
      <c r="C375" t="s">
        <v>1165</v>
      </c>
      <c r="D375" t="s">
        <v>22</v>
      </c>
      <c r="E375">
        <v>-496</v>
      </c>
      <c r="F375" s="31">
        <v>-25826.720000000001</v>
      </c>
      <c r="G375" s="31">
        <v>-24470.44</v>
      </c>
      <c r="H375" s="31">
        <v>-29760</v>
      </c>
      <c r="I375" s="31">
        <v>-1946.9158878504672</v>
      </c>
      <c r="J375" s="31">
        <v>-26417.355887850466</v>
      </c>
    </row>
    <row r="376" spans="1:10">
      <c r="B376" t="s">
        <v>4255</v>
      </c>
      <c r="C376" t="s">
        <v>1165</v>
      </c>
      <c r="D376" t="s">
        <v>22</v>
      </c>
      <c r="E376">
        <v>-4</v>
      </c>
      <c r="F376" s="31">
        <v>-208.28</v>
      </c>
      <c r="G376" s="31">
        <v>-197.34</v>
      </c>
      <c r="H376" s="31">
        <v>-240</v>
      </c>
      <c r="I376" s="31">
        <v>-15.700934579439252</v>
      </c>
      <c r="J376" s="31">
        <v>-213.04093457943927</v>
      </c>
    </row>
    <row r="377" spans="1:10">
      <c r="B377" t="s">
        <v>4257</v>
      </c>
      <c r="C377" t="s">
        <v>1165</v>
      </c>
      <c r="D377" t="s">
        <v>22</v>
      </c>
      <c r="E377">
        <v>-999</v>
      </c>
      <c r="F377" s="31">
        <v>-52017.93</v>
      </c>
      <c r="G377" s="31">
        <v>-49286.22</v>
      </c>
      <c r="H377" s="31">
        <v>-59940</v>
      </c>
      <c r="I377" s="31">
        <v>-3921.3084112149531</v>
      </c>
      <c r="J377" s="31">
        <v>-53207.528411214953</v>
      </c>
    </row>
    <row r="378" spans="1:10">
      <c r="B378" t="s">
        <v>4258</v>
      </c>
      <c r="C378" t="s">
        <v>1165</v>
      </c>
      <c r="D378" t="s">
        <v>22</v>
      </c>
      <c r="E378">
        <v>-1</v>
      </c>
      <c r="F378" s="31">
        <v>-52.07</v>
      </c>
      <c r="G378" s="31">
        <v>-49.34</v>
      </c>
      <c r="H378" s="31">
        <v>-60</v>
      </c>
      <c r="I378" s="31">
        <v>-3.9252336448598131</v>
      </c>
      <c r="J378" s="31">
        <v>-53.265233644859819</v>
      </c>
    </row>
    <row r="379" spans="1:10">
      <c r="A379" t="s">
        <v>4725</v>
      </c>
      <c r="E379">
        <v>531240</v>
      </c>
      <c r="F379" s="31">
        <v>29941838.399999995</v>
      </c>
      <c r="G379" s="31">
        <v>28749213.559999999</v>
      </c>
      <c r="H379" s="31">
        <v>34506600</v>
      </c>
      <c r="I379" s="31">
        <v>2257441.1214953274</v>
      </c>
      <c r="J379" s="31">
        <v>31006654.681495328</v>
      </c>
    </row>
    <row r="380" spans="1:10">
      <c r="A380" s="28">
        <v>44335</v>
      </c>
      <c r="B380" t="s">
        <v>4260</v>
      </c>
      <c r="C380" t="s">
        <v>1165</v>
      </c>
      <c r="D380" t="s">
        <v>22</v>
      </c>
      <c r="E380">
        <v>19500</v>
      </c>
      <c r="F380" s="31">
        <v>1165545</v>
      </c>
      <c r="G380" s="31">
        <v>1107236.5799999998</v>
      </c>
      <c r="H380" s="31">
        <v>1344000</v>
      </c>
      <c r="I380" s="31">
        <v>87925.233644859822</v>
      </c>
      <c r="J380" s="31">
        <v>1195161.8136448599</v>
      </c>
    </row>
    <row r="381" spans="1:10">
      <c r="B381" t="s">
        <v>4262</v>
      </c>
      <c r="C381" t="s">
        <v>1165</v>
      </c>
      <c r="D381" t="s">
        <v>22</v>
      </c>
      <c r="E381">
        <v>13000</v>
      </c>
      <c r="F381" s="31">
        <v>692270</v>
      </c>
      <c r="G381" s="31">
        <v>655860.09</v>
      </c>
      <c r="H381" s="31">
        <v>797500</v>
      </c>
      <c r="I381" s="31">
        <v>52172.897196261678</v>
      </c>
      <c r="J381" s="31">
        <v>708032.98719626176</v>
      </c>
    </row>
    <row r="382" spans="1:10">
      <c r="B382" t="s">
        <v>4264</v>
      </c>
      <c r="C382" t="s">
        <v>3488</v>
      </c>
      <c r="D382" t="s">
        <v>3489</v>
      </c>
      <c r="E382">
        <v>7500</v>
      </c>
      <c r="F382" s="31">
        <v>395409.3</v>
      </c>
      <c r="G382" s="31">
        <v>391460.3</v>
      </c>
      <c r="H382" s="31">
        <v>455600</v>
      </c>
      <c r="I382" s="31">
        <v>29805.607476635516</v>
      </c>
      <c r="J382" s="31">
        <v>421265.90747663559</v>
      </c>
    </row>
    <row r="383" spans="1:10">
      <c r="A383" t="s">
        <v>4726</v>
      </c>
      <c r="E383">
        <v>40000</v>
      </c>
      <c r="F383" s="31">
        <v>2253224.2999999998</v>
      </c>
      <c r="G383" s="31">
        <v>2154556.9699999997</v>
      </c>
      <c r="H383" s="31">
        <v>2597100</v>
      </c>
      <c r="I383" s="31">
        <v>169903.738317757</v>
      </c>
      <c r="J383" s="31">
        <v>2324460.7083177571</v>
      </c>
    </row>
    <row r="384" spans="1:10">
      <c r="A384" s="28">
        <v>44336</v>
      </c>
      <c r="B384" t="s">
        <v>4266</v>
      </c>
      <c r="C384" t="s">
        <v>1162</v>
      </c>
      <c r="D384" t="s">
        <v>3507</v>
      </c>
      <c r="E384">
        <v>5500</v>
      </c>
      <c r="F384" s="31">
        <v>286385</v>
      </c>
      <c r="G384" s="31">
        <v>278140.13</v>
      </c>
      <c r="H384" s="31">
        <v>330000</v>
      </c>
      <c r="I384" s="31">
        <v>21588.785046728972</v>
      </c>
      <c r="J384" s="31">
        <v>299728.91504672897</v>
      </c>
    </row>
    <row r="385" spans="2:10">
      <c r="B385" t="s">
        <v>4268</v>
      </c>
      <c r="C385" t="s">
        <v>1213</v>
      </c>
      <c r="D385" t="s">
        <v>39</v>
      </c>
      <c r="E385">
        <v>25500</v>
      </c>
      <c r="F385" s="31">
        <v>1444515</v>
      </c>
      <c r="G385" s="31">
        <v>1404150.69</v>
      </c>
      <c r="H385" s="31">
        <v>1665000</v>
      </c>
      <c r="I385" s="31">
        <v>108925.23364485981</v>
      </c>
      <c r="J385" s="31">
        <v>1513075.9236448598</v>
      </c>
    </row>
    <row r="386" spans="2:10">
      <c r="B386" t="s">
        <v>4270</v>
      </c>
      <c r="C386" t="s">
        <v>1213</v>
      </c>
      <c r="D386" t="s">
        <v>39</v>
      </c>
      <c r="E386">
        <v>26000</v>
      </c>
      <c r="F386" s="31">
        <v>1353820</v>
      </c>
      <c r="G386" s="31">
        <v>1319614.1600000001</v>
      </c>
      <c r="H386" s="31">
        <v>1560000</v>
      </c>
      <c r="I386" s="31">
        <v>102056.07476635513</v>
      </c>
      <c r="J386" s="31">
        <v>1421670.2347663553</v>
      </c>
    </row>
    <row r="387" spans="2:10">
      <c r="B387" t="s">
        <v>4272</v>
      </c>
      <c r="C387" t="s">
        <v>1213</v>
      </c>
      <c r="D387" t="s">
        <v>39</v>
      </c>
      <c r="E387">
        <v>24000</v>
      </c>
      <c r="F387" s="31">
        <v>1249680</v>
      </c>
      <c r="G387" s="31">
        <v>1218128.6400000001</v>
      </c>
      <c r="H387" s="31">
        <v>1440000</v>
      </c>
      <c r="I387" s="31">
        <v>94205.607476635516</v>
      </c>
      <c r="J387" s="31">
        <v>1312334.2474766355</v>
      </c>
    </row>
    <row r="388" spans="2:10">
      <c r="B388" t="s">
        <v>4274</v>
      </c>
      <c r="C388" t="s">
        <v>1213</v>
      </c>
      <c r="D388" t="s">
        <v>39</v>
      </c>
      <c r="E388">
        <v>24000</v>
      </c>
      <c r="F388" s="31">
        <v>1405320</v>
      </c>
      <c r="G388" s="31">
        <v>1364591.88</v>
      </c>
      <c r="H388" s="31">
        <v>1620000</v>
      </c>
      <c r="I388" s="31">
        <v>105981.30841121495</v>
      </c>
      <c r="J388" s="31">
        <v>1470573.1884112149</v>
      </c>
    </row>
    <row r="389" spans="2:10">
      <c r="B389" t="s">
        <v>4276</v>
      </c>
      <c r="C389" t="s">
        <v>1213</v>
      </c>
      <c r="D389" t="s">
        <v>39</v>
      </c>
      <c r="E389">
        <v>3000</v>
      </c>
      <c r="F389" s="31">
        <v>156210</v>
      </c>
      <c r="G389" s="31">
        <v>152263.56</v>
      </c>
      <c r="H389" s="31">
        <v>180000</v>
      </c>
      <c r="I389" s="31">
        <v>11775.700934579439</v>
      </c>
      <c r="J389" s="31">
        <v>164039.26093457945</v>
      </c>
    </row>
    <row r="390" spans="2:10">
      <c r="B390" t="s">
        <v>4278</v>
      </c>
      <c r="C390" t="s">
        <v>1167</v>
      </c>
      <c r="D390" t="s">
        <v>33</v>
      </c>
      <c r="E390">
        <v>3400</v>
      </c>
      <c r="F390" s="31">
        <v>177038</v>
      </c>
      <c r="G390" s="31">
        <v>175913.29</v>
      </c>
      <c r="H390" s="31">
        <v>204000</v>
      </c>
      <c r="I390" s="31">
        <v>13345.794392523363</v>
      </c>
      <c r="J390" s="31">
        <v>189259.08439252336</v>
      </c>
    </row>
    <row r="391" spans="2:10">
      <c r="B391" t="s">
        <v>4280</v>
      </c>
      <c r="C391" t="s">
        <v>1167</v>
      </c>
      <c r="D391" t="s">
        <v>33</v>
      </c>
      <c r="E391">
        <v>2840</v>
      </c>
      <c r="F391" s="31">
        <v>147878.79999999999</v>
      </c>
      <c r="G391" s="31">
        <v>147462.24</v>
      </c>
      <c r="H391" s="31">
        <v>170400</v>
      </c>
      <c r="I391" s="31">
        <v>11147.663551401869</v>
      </c>
      <c r="J391" s="31">
        <v>158609.90355140189</v>
      </c>
    </row>
    <row r="392" spans="2:10">
      <c r="B392" t="s">
        <v>4282</v>
      </c>
      <c r="C392" t="s">
        <v>1167</v>
      </c>
      <c r="D392" t="s">
        <v>33</v>
      </c>
      <c r="E392">
        <v>1960</v>
      </c>
      <c r="F392" s="31">
        <v>102057.20000000001</v>
      </c>
      <c r="G392" s="31">
        <v>101973.89000000001</v>
      </c>
      <c r="H392" s="31">
        <v>117600</v>
      </c>
      <c r="I392" s="31">
        <v>7693.4579439252348</v>
      </c>
      <c r="J392" s="31">
        <v>109667.34794392523</v>
      </c>
    </row>
    <row r="393" spans="2:10">
      <c r="B393" t="s">
        <v>4284</v>
      </c>
      <c r="C393" t="s">
        <v>1190</v>
      </c>
      <c r="D393" t="s">
        <v>1314</v>
      </c>
      <c r="E393">
        <v>5500</v>
      </c>
      <c r="F393" s="31">
        <v>286385</v>
      </c>
      <c r="G393" s="31">
        <v>282926.5</v>
      </c>
      <c r="H393" s="31">
        <v>330000</v>
      </c>
      <c r="I393" s="31">
        <v>21588.785046728975</v>
      </c>
      <c r="J393" s="31">
        <v>304515.28504672897</v>
      </c>
    </row>
    <row r="394" spans="2:10">
      <c r="B394" t="s">
        <v>4286</v>
      </c>
      <c r="C394" t="s">
        <v>1165</v>
      </c>
      <c r="D394" t="s">
        <v>22</v>
      </c>
      <c r="E394">
        <v>36000</v>
      </c>
      <c r="F394" s="31">
        <v>2225905</v>
      </c>
      <c r="G394" s="31">
        <v>2115334.35</v>
      </c>
      <c r="H394" s="31">
        <v>2566500</v>
      </c>
      <c r="I394" s="31">
        <v>167901.86915887849</v>
      </c>
      <c r="J394" s="31">
        <v>2283236.2191588785</v>
      </c>
    </row>
    <row r="395" spans="2:10">
      <c r="B395" t="s">
        <v>4288</v>
      </c>
      <c r="C395" t="s">
        <v>1165</v>
      </c>
      <c r="D395" t="s">
        <v>22</v>
      </c>
      <c r="E395">
        <v>7000</v>
      </c>
      <c r="F395" s="31">
        <v>410570</v>
      </c>
      <c r="G395" s="31">
        <v>388842.60000000003</v>
      </c>
      <c r="H395" s="31">
        <v>472500</v>
      </c>
      <c r="I395" s="31">
        <v>30911.214953271025</v>
      </c>
      <c r="J395" s="31">
        <v>419753.81495327107</v>
      </c>
    </row>
    <row r="396" spans="2:10">
      <c r="B396" t="s">
        <v>4290</v>
      </c>
      <c r="C396" t="s">
        <v>1165</v>
      </c>
      <c r="D396" t="s">
        <v>22</v>
      </c>
      <c r="E396">
        <v>59500</v>
      </c>
      <c r="F396" s="31">
        <v>3611845</v>
      </c>
      <c r="G396" s="31">
        <v>3430476.27</v>
      </c>
      <c r="H396" s="31">
        <v>4164000</v>
      </c>
      <c r="I396" s="31">
        <v>272411.21495327103</v>
      </c>
      <c r="J396" s="31">
        <v>3702887.4849532708</v>
      </c>
    </row>
    <row r="397" spans="2:10">
      <c r="B397" t="s">
        <v>4292</v>
      </c>
      <c r="C397" t="s">
        <v>1165</v>
      </c>
      <c r="D397" t="s">
        <v>22</v>
      </c>
      <c r="E397">
        <v>24500</v>
      </c>
      <c r="F397" s="31">
        <v>1352515</v>
      </c>
      <c r="G397" s="31">
        <v>1281210.6000000001</v>
      </c>
      <c r="H397" s="31">
        <v>1557500</v>
      </c>
      <c r="I397" s="31">
        <v>101892.52336448597</v>
      </c>
      <c r="J397" s="31">
        <v>1383103.1233644858</v>
      </c>
    </row>
    <row r="398" spans="2:10">
      <c r="B398" t="s">
        <v>4294</v>
      </c>
      <c r="C398" t="s">
        <v>1165</v>
      </c>
      <c r="D398" t="s">
        <v>22</v>
      </c>
      <c r="E398">
        <v>40500</v>
      </c>
      <c r="F398" s="31">
        <v>2460220</v>
      </c>
      <c r="G398" s="31">
        <v>2337344.33</v>
      </c>
      <c r="H398" s="31">
        <v>2836500</v>
      </c>
      <c r="I398" s="31">
        <v>185565.42056074768</v>
      </c>
      <c r="J398" s="31">
        <v>2522909.7505607479</v>
      </c>
    </row>
    <row r="399" spans="2:10">
      <c r="B399" t="s">
        <v>4296</v>
      </c>
      <c r="C399" t="s">
        <v>1165</v>
      </c>
      <c r="D399" t="s">
        <v>22</v>
      </c>
      <c r="E399">
        <v>19000</v>
      </c>
      <c r="F399" s="31">
        <v>1050770</v>
      </c>
      <c r="G399" s="31">
        <v>995367.15</v>
      </c>
      <c r="H399" s="31">
        <v>1210000</v>
      </c>
      <c r="I399" s="31">
        <v>79158.878504672903</v>
      </c>
      <c r="J399" s="31">
        <v>1074526.0285046729</v>
      </c>
    </row>
    <row r="400" spans="2:10">
      <c r="B400" t="s">
        <v>4298</v>
      </c>
      <c r="C400" t="s">
        <v>1159</v>
      </c>
      <c r="D400" t="s">
        <v>28</v>
      </c>
      <c r="E400">
        <v>500</v>
      </c>
      <c r="F400" s="31">
        <v>47026</v>
      </c>
      <c r="G400" s="31">
        <v>46421.599999999999</v>
      </c>
      <c r="H400" s="31">
        <v>54250</v>
      </c>
      <c r="I400" s="31">
        <v>3549.0654205607475</v>
      </c>
      <c r="J400" s="31">
        <v>49970.665420560748</v>
      </c>
    </row>
    <row r="401" spans="1:10">
      <c r="B401" t="s">
        <v>4300</v>
      </c>
      <c r="C401" t="s">
        <v>1158</v>
      </c>
      <c r="D401" t="s">
        <v>28</v>
      </c>
      <c r="E401">
        <v>1500</v>
      </c>
      <c r="F401" s="31">
        <v>129831.5</v>
      </c>
      <c r="G401" s="31">
        <v>128692.65</v>
      </c>
      <c r="H401" s="31">
        <v>149650</v>
      </c>
      <c r="I401" s="31">
        <v>9790.1869158878508</v>
      </c>
      <c r="J401" s="31">
        <v>138482.83691588786</v>
      </c>
    </row>
    <row r="402" spans="1:10">
      <c r="B402" t="s">
        <v>4302</v>
      </c>
      <c r="C402" t="s">
        <v>1160</v>
      </c>
      <c r="D402" t="s">
        <v>28</v>
      </c>
      <c r="E402">
        <v>1000</v>
      </c>
      <c r="F402" s="31">
        <v>84427</v>
      </c>
      <c r="G402" s="31">
        <v>83528.02</v>
      </c>
      <c r="H402" s="31">
        <v>97250</v>
      </c>
      <c r="I402" s="31">
        <v>6362.1495327102784</v>
      </c>
      <c r="J402" s="31">
        <v>89890.169532710293</v>
      </c>
    </row>
    <row r="403" spans="1:10">
      <c r="B403" t="s">
        <v>4304</v>
      </c>
      <c r="C403" t="s">
        <v>3492</v>
      </c>
      <c r="D403" t="s">
        <v>3493</v>
      </c>
      <c r="E403">
        <v>12500</v>
      </c>
      <c r="F403" s="31">
        <v>650875</v>
      </c>
      <c r="G403" s="31">
        <v>644375</v>
      </c>
      <c r="H403" s="31">
        <v>750000</v>
      </c>
      <c r="I403" s="31">
        <v>49065.420560747669</v>
      </c>
      <c r="J403" s="31">
        <v>693440.42056074785</v>
      </c>
    </row>
    <row r="404" spans="1:10">
      <c r="B404" t="s">
        <v>4306</v>
      </c>
      <c r="C404" t="s">
        <v>3490</v>
      </c>
      <c r="D404" t="s">
        <v>3491</v>
      </c>
      <c r="E404">
        <v>15230</v>
      </c>
      <c r="F404" s="31">
        <v>809982.7</v>
      </c>
      <c r="G404" s="31">
        <v>801893.1</v>
      </c>
      <c r="H404" s="31">
        <v>933400</v>
      </c>
      <c r="I404" s="31">
        <v>61063.551401869161</v>
      </c>
      <c r="J404" s="31">
        <v>862956.65140186914</v>
      </c>
    </row>
    <row r="405" spans="1:10">
      <c r="B405" t="s">
        <v>4308</v>
      </c>
      <c r="C405" t="s">
        <v>1190</v>
      </c>
      <c r="D405" t="s">
        <v>1314</v>
      </c>
      <c r="E405">
        <v>500</v>
      </c>
      <c r="F405" s="31">
        <v>41395</v>
      </c>
      <c r="G405" s="31">
        <v>40047.699999999997</v>
      </c>
      <c r="H405" s="31">
        <v>47500</v>
      </c>
      <c r="I405" s="31">
        <v>3107.4766355140187</v>
      </c>
      <c r="J405" s="31">
        <v>43155.176635514013</v>
      </c>
    </row>
    <row r="406" spans="1:10">
      <c r="B406" t="s">
        <v>4310</v>
      </c>
      <c r="C406" t="s">
        <v>1163</v>
      </c>
      <c r="D406" t="s">
        <v>1244</v>
      </c>
      <c r="E406">
        <v>28500</v>
      </c>
      <c r="F406" s="31">
        <v>1677010</v>
      </c>
      <c r="G406" s="31">
        <v>1614543.33</v>
      </c>
      <c r="H406" s="31">
        <v>1932500</v>
      </c>
      <c r="I406" s="31">
        <v>126425.23364485979</v>
      </c>
      <c r="J406" s="31">
        <v>1740968.5636448599</v>
      </c>
    </row>
    <row r="407" spans="1:10">
      <c r="B407" t="s">
        <v>4312</v>
      </c>
      <c r="C407" t="s">
        <v>3370</v>
      </c>
      <c r="D407" t="s">
        <v>3500</v>
      </c>
      <c r="E407">
        <v>22750</v>
      </c>
      <c r="F407" s="31">
        <v>1209372.5</v>
      </c>
      <c r="G407" s="31">
        <v>1197293.5</v>
      </c>
      <c r="H407" s="31">
        <v>1393500</v>
      </c>
      <c r="I407" s="31">
        <v>91163.551401869161</v>
      </c>
      <c r="J407" s="31">
        <v>1288457.0514018694</v>
      </c>
    </row>
    <row r="408" spans="1:10">
      <c r="B408" t="s">
        <v>4314</v>
      </c>
      <c r="C408" t="s">
        <v>3370</v>
      </c>
      <c r="D408" t="s">
        <v>3500</v>
      </c>
      <c r="E408">
        <v>22250</v>
      </c>
      <c r="F408" s="31">
        <v>1158557.5</v>
      </c>
      <c r="G408" s="31">
        <v>1146987.5</v>
      </c>
      <c r="H408" s="31">
        <v>1335000</v>
      </c>
      <c r="I408" s="31">
        <v>87336.448598130839</v>
      </c>
      <c r="J408" s="31">
        <v>1234323.9485981311</v>
      </c>
    </row>
    <row r="409" spans="1:10">
      <c r="A409" t="s">
        <v>4727</v>
      </c>
      <c r="E409">
        <v>412930</v>
      </c>
      <c r="F409" s="31">
        <v>23529591.199999999</v>
      </c>
      <c r="G409" s="31">
        <v>22697522.68</v>
      </c>
      <c r="H409" s="31">
        <v>27117050</v>
      </c>
      <c r="I409" s="31">
        <v>1774012.6168224297</v>
      </c>
      <c r="J409" s="31">
        <v>24471535.296822432</v>
      </c>
    </row>
    <row r="410" spans="1:10">
      <c r="A410" s="28">
        <v>44337</v>
      </c>
      <c r="B410" t="s">
        <v>4316</v>
      </c>
      <c r="C410" t="s">
        <v>1165</v>
      </c>
      <c r="D410" t="s">
        <v>22</v>
      </c>
      <c r="E410">
        <v>46000</v>
      </c>
      <c r="F410" s="31">
        <v>2701040</v>
      </c>
      <c r="G410" s="31">
        <v>2565973.6500000004</v>
      </c>
      <c r="H410" s="31">
        <v>3114000</v>
      </c>
      <c r="I410" s="31">
        <v>203719.62616822429</v>
      </c>
      <c r="J410" s="31">
        <v>2769693.2761682244</v>
      </c>
    </row>
    <row r="411" spans="1:10">
      <c r="B411" t="s">
        <v>4318</v>
      </c>
      <c r="C411" t="s">
        <v>1165</v>
      </c>
      <c r="D411" t="s">
        <v>22</v>
      </c>
      <c r="E411">
        <v>21500</v>
      </c>
      <c r="F411" s="31">
        <v>1196305</v>
      </c>
      <c r="G411" s="31">
        <v>1133203.9500000002</v>
      </c>
      <c r="H411" s="31">
        <v>1377500</v>
      </c>
      <c r="I411" s="31">
        <v>90116.822429906548</v>
      </c>
      <c r="J411" s="31">
        <v>1223320.7724299068</v>
      </c>
    </row>
    <row r="412" spans="1:10">
      <c r="B412" t="s">
        <v>4320</v>
      </c>
      <c r="C412" t="s">
        <v>1166</v>
      </c>
      <c r="D412" t="s">
        <v>31</v>
      </c>
      <c r="E412">
        <v>300</v>
      </c>
      <c r="F412" s="31">
        <v>15621</v>
      </c>
      <c r="G412" s="31">
        <v>15225.84</v>
      </c>
      <c r="H412" s="31">
        <v>18000</v>
      </c>
      <c r="I412" s="31">
        <v>1177.5700934579438</v>
      </c>
      <c r="J412" s="31">
        <v>16403.41009345794</v>
      </c>
    </row>
    <row r="413" spans="1:10">
      <c r="B413" t="s">
        <v>4322</v>
      </c>
      <c r="C413" t="s">
        <v>3357</v>
      </c>
      <c r="D413" t="s">
        <v>3358</v>
      </c>
      <c r="E413">
        <v>32500</v>
      </c>
      <c r="F413" s="31">
        <v>1699955</v>
      </c>
      <c r="G413" s="31">
        <v>1682977.5</v>
      </c>
      <c r="H413" s="31">
        <v>1958750</v>
      </c>
      <c r="I413" s="31">
        <v>128142.523364486</v>
      </c>
      <c r="J413" s="31">
        <v>1811120.0233644859</v>
      </c>
    </row>
    <row r="414" spans="1:10">
      <c r="B414" t="s">
        <v>4324</v>
      </c>
      <c r="C414" t="s">
        <v>3360</v>
      </c>
      <c r="D414" t="s">
        <v>3363</v>
      </c>
      <c r="E414">
        <v>17500</v>
      </c>
      <c r="F414" s="31">
        <v>914385.6</v>
      </c>
      <c r="G414" s="31">
        <v>905254</v>
      </c>
      <c r="H414" s="31">
        <v>1053660</v>
      </c>
      <c r="I414" s="31">
        <v>68931.028037383177</v>
      </c>
      <c r="J414" s="31">
        <v>974185.02803738322</v>
      </c>
    </row>
    <row r="415" spans="1:10">
      <c r="B415" t="s">
        <v>4326</v>
      </c>
      <c r="C415" t="s">
        <v>3360</v>
      </c>
      <c r="D415" t="s">
        <v>3363</v>
      </c>
      <c r="E415">
        <v>18000</v>
      </c>
      <c r="F415" s="31">
        <v>943086.5</v>
      </c>
      <c r="G415" s="31">
        <v>933667.8</v>
      </c>
      <c r="H415" s="31">
        <v>1086650</v>
      </c>
      <c r="I415" s="31">
        <v>71089.252336448611</v>
      </c>
      <c r="J415" s="31">
        <v>1004757.0523364486</v>
      </c>
    </row>
    <row r="416" spans="1:10">
      <c r="B416" t="s">
        <v>4328</v>
      </c>
      <c r="C416" t="s">
        <v>3360</v>
      </c>
      <c r="D416" t="s">
        <v>3363</v>
      </c>
      <c r="E416">
        <v>12500</v>
      </c>
      <c r="F416" s="31">
        <v>653619.19999999995</v>
      </c>
      <c r="G416" s="31">
        <v>647091.69999999995</v>
      </c>
      <c r="H416" s="31">
        <v>753150</v>
      </c>
      <c r="I416" s="31">
        <v>49271.495327102806</v>
      </c>
      <c r="J416" s="31">
        <v>696363.19532710291</v>
      </c>
    </row>
    <row r="417" spans="2:10">
      <c r="B417" t="s">
        <v>4330</v>
      </c>
      <c r="C417" t="s">
        <v>3360</v>
      </c>
      <c r="D417" t="s">
        <v>3363</v>
      </c>
      <c r="E417">
        <v>15000</v>
      </c>
      <c r="F417" s="31">
        <v>781664.4</v>
      </c>
      <c r="G417" s="31">
        <v>773858.2</v>
      </c>
      <c r="H417" s="31">
        <v>900700</v>
      </c>
      <c r="I417" s="31">
        <v>58924.299065420557</v>
      </c>
      <c r="J417" s="31">
        <v>832782.49906542047</v>
      </c>
    </row>
    <row r="418" spans="2:10">
      <c r="B418" t="s">
        <v>4332</v>
      </c>
      <c r="C418" t="s">
        <v>3488</v>
      </c>
      <c r="D418" t="s">
        <v>3489</v>
      </c>
      <c r="E418">
        <v>5000</v>
      </c>
      <c r="F418" s="31">
        <v>279805</v>
      </c>
      <c r="G418" s="31">
        <v>277010</v>
      </c>
      <c r="H418" s="31">
        <v>322500</v>
      </c>
      <c r="I418" s="31">
        <v>21098.130841121496</v>
      </c>
      <c r="J418" s="31">
        <v>298108.13084112154</v>
      </c>
    </row>
    <row r="419" spans="2:10">
      <c r="B419" t="s">
        <v>4334</v>
      </c>
      <c r="C419" t="s">
        <v>3372</v>
      </c>
      <c r="D419" t="s">
        <v>3373</v>
      </c>
      <c r="E419">
        <v>15700</v>
      </c>
      <c r="F419" s="31">
        <v>831373.5</v>
      </c>
      <c r="G419" s="31">
        <v>823070.5</v>
      </c>
      <c r="H419" s="31">
        <v>958000</v>
      </c>
      <c r="I419" s="31">
        <v>62672.897196261685</v>
      </c>
      <c r="J419" s="31">
        <v>885743.39719626179</v>
      </c>
    </row>
    <row r="420" spans="2:10">
      <c r="B420" t="s">
        <v>4336</v>
      </c>
      <c r="C420" t="s">
        <v>3352</v>
      </c>
      <c r="D420" t="s">
        <v>3353</v>
      </c>
      <c r="E420">
        <v>19500</v>
      </c>
      <c r="F420" s="31">
        <v>1027959.6</v>
      </c>
      <c r="G420" s="31">
        <v>1017693.3</v>
      </c>
      <c r="H420" s="31">
        <v>1184550</v>
      </c>
      <c r="I420" s="31">
        <v>77493.925233644855</v>
      </c>
      <c r="J420" s="31">
        <v>1095187.2252336449</v>
      </c>
    </row>
    <row r="421" spans="2:10">
      <c r="B421" t="s">
        <v>4338</v>
      </c>
      <c r="C421" t="s">
        <v>3379</v>
      </c>
      <c r="D421" t="s">
        <v>3380</v>
      </c>
      <c r="E421">
        <v>12500</v>
      </c>
      <c r="F421" s="31">
        <v>679361.4</v>
      </c>
      <c r="G421" s="31">
        <v>672575.7</v>
      </c>
      <c r="H421" s="31">
        <v>782850</v>
      </c>
      <c r="I421" s="31">
        <v>51214.485981308411</v>
      </c>
      <c r="J421" s="31">
        <v>723790.18598130846</v>
      </c>
    </row>
    <row r="422" spans="2:10">
      <c r="B422" t="s">
        <v>4340</v>
      </c>
      <c r="C422" t="s">
        <v>3496</v>
      </c>
      <c r="D422" t="s">
        <v>3497</v>
      </c>
      <c r="E422">
        <v>21500</v>
      </c>
      <c r="F422" s="31">
        <v>1135608.3999999999</v>
      </c>
      <c r="G422" s="31">
        <v>1124266.9000000001</v>
      </c>
      <c r="H422" s="31">
        <v>1308610</v>
      </c>
      <c r="I422" s="31">
        <v>85610</v>
      </c>
      <c r="J422" s="31">
        <v>1209876.8999999997</v>
      </c>
    </row>
    <row r="423" spans="2:10">
      <c r="B423" t="s">
        <v>4342</v>
      </c>
      <c r="C423" t="s">
        <v>3496</v>
      </c>
      <c r="D423" t="s">
        <v>3497</v>
      </c>
      <c r="E423">
        <v>32000</v>
      </c>
      <c r="F423" s="31">
        <v>1666547.2</v>
      </c>
      <c r="G423" s="31">
        <v>1649904.1</v>
      </c>
      <c r="H423" s="31">
        <v>1920350</v>
      </c>
      <c r="I423" s="31">
        <v>125630.37383177569</v>
      </c>
      <c r="J423" s="31">
        <v>1775534.4738317758</v>
      </c>
    </row>
    <row r="424" spans="2:10">
      <c r="B424" t="s">
        <v>4344</v>
      </c>
      <c r="C424" t="s">
        <v>3496</v>
      </c>
      <c r="D424" t="s">
        <v>3497</v>
      </c>
      <c r="E424">
        <v>5000</v>
      </c>
      <c r="F424" s="31">
        <v>260964.4</v>
      </c>
      <c r="G424" s="31">
        <v>258358.2</v>
      </c>
      <c r="H424" s="31">
        <v>300700</v>
      </c>
      <c r="I424" s="31">
        <v>19671.962616822431</v>
      </c>
      <c r="J424" s="31">
        <v>278030.16261682246</v>
      </c>
    </row>
    <row r="425" spans="2:10">
      <c r="B425" t="s">
        <v>4346</v>
      </c>
      <c r="C425" t="s">
        <v>3496</v>
      </c>
      <c r="D425" t="s">
        <v>3497</v>
      </c>
      <c r="E425">
        <v>5000</v>
      </c>
      <c r="F425" s="31">
        <v>330388</v>
      </c>
      <c r="G425" s="31">
        <v>327086</v>
      </c>
      <c r="H425" s="31">
        <v>381000</v>
      </c>
      <c r="I425" s="31">
        <v>24925.233644859814</v>
      </c>
      <c r="J425" s="31">
        <v>352011.23364485981</v>
      </c>
    </row>
    <row r="426" spans="2:10">
      <c r="B426" t="s">
        <v>4348</v>
      </c>
      <c r="C426" t="s">
        <v>3341</v>
      </c>
      <c r="D426" t="s">
        <v>3508</v>
      </c>
      <c r="E426">
        <v>190</v>
      </c>
      <c r="F426" s="31">
        <v>18743.599999999999</v>
      </c>
      <c r="G426" s="31">
        <v>18636.8</v>
      </c>
      <c r="H426" s="31">
        <v>21630</v>
      </c>
      <c r="I426" s="31">
        <v>1415.0467289719625</v>
      </c>
      <c r="J426" s="31">
        <v>20051.846728971959</v>
      </c>
    </row>
    <row r="427" spans="2:10">
      <c r="B427" t="s">
        <v>4350</v>
      </c>
      <c r="C427" t="s">
        <v>1162</v>
      </c>
      <c r="D427" t="s">
        <v>3507</v>
      </c>
      <c r="E427">
        <v>3500</v>
      </c>
      <c r="F427" s="31">
        <v>182245</v>
      </c>
      <c r="G427" s="31">
        <v>177202.21000000002</v>
      </c>
      <c r="H427" s="31">
        <v>210000</v>
      </c>
      <c r="I427" s="31">
        <v>13738.317757009347</v>
      </c>
      <c r="J427" s="31">
        <v>190940.52775700937</v>
      </c>
    </row>
    <row r="428" spans="2:10">
      <c r="B428" t="s">
        <v>4352</v>
      </c>
      <c r="C428" t="s">
        <v>1190</v>
      </c>
      <c r="D428" t="s">
        <v>1314</v>
      </c>
      <c r="E428">
        <v>8500</v>
      </c>
      <c r="F428" s="31">
        <v>442595</v>
      </c>
      <c r="G428" s="31">
        <v>437146.9</v>
      </c>
      <c r="H428" s="31">
        <v>510000</v>
      </c>
      <c r="I428" s="31">
        <v>33364.485981308411</v>
      </c>
      <c r="J428" s="31">
        <v>470511.38598130841</v>
      </c>
    </row>
    <row r="429" spans="2:10">
      <c r="B429" t="s">
        <v>4354</v>
      </c>
      <c r="C429" t="s">
        <v>3494</v>
      </c>
      <c r="D429" t="s">
        <v>3495</v>
      </c>
      <c r="E429">
        <v>15150</v>
      </c>
      <c r="F429" s="31">
        <v>793468.5</v>
      </c>
      <c r="G429" s="31">
        <v>785544</v>
      </c>
      <c r="H429" s="31">
        <v>914250</v>
      </c>
      <c r="I429" s="31">
        <v>59810.74766355141</v>
      </c>
      <c r="J429" s="31">
        <v>845354.74766355148</v>
      </c>
    </row>
    <row r="430" spans="2:10">
      <c r="B430" t="s">
        <v>4356</v>
      </c>
      <c r="C430" t="s">
        <v>3370</v>
      </c>
      <c r="D430" t="s">
        <v>3500</v>
      </c>
      <c r="E430">
        <v>23000</v>
      </c>
      <c r="F430" s="31">
        <v>1197610</v>
      </c>
      <c r="G430" s="31">
        <v>1185650</v>
      </c>
      <c r="H430" s="31">
        <v>1380000</v>
      </c>
      <c r="I430" s="31">
        <v>90280.373831775709</v>
      </c>
      <c r="J430" s="31">
        <v>1275930.373831776</v>
      </c>
    </row>
    <row r="431" spans="2:10">
      <c r="B431" t="s">
        <v>4358</v>
      </c>
      <c r="C431" t="s">
        <v>1165</v>
      </c>
      <c r="D431" t="s">
        <v>22</v>
      </c>
      <c r="E431">
        <v>41000</v>
      </c>
      <c r="F431" s="31">
        <v>2448540</v>
      </c>
      <c r="G431" s="31">
        <v>2322904.23</v>
      </c>
      <c r="H431" s="31">
        <v>2823000</v>
      </c>
      <c r="I431" s="31">
        <v>184682.24299065422</v>
      </c>
      <c r="J431" s="31">
        <v>2507586.4729906539</v>
      </c>
    </row>
    <row r="432" spans="2:10">
      <c r="B432" t="s">
        <v>4360</v>
      </c>
      <c r="C432" t="s">
        <v>1165</v>
      </c>
      <c r="D432" t="s">
        <v>22</v>
      </c>
      <c r="E432">
        <v>15500</v>
      </c>
      <c r="F432" s="31">
        <v>837805</v>
      </c>
      <c r="G432" s="31">
        <v>793696.87</v>
      </c>
      <c r="H432" s="31">
        <v>965000</v>
      </c>
      <c r="I432" s="31">
        <v>63130.841121495323</v>
      </c>
      <c r="J432" s="31">
        <v>856827.71112149535</v>
      </c>
    </row>
    <row r="433" spans="2:10">
      <c r="B433" t="s">
        <v>4362</v>
      </c>
      <c r="C433" t="s">
        <v>1165</v>
      </c>
      <c r="D433" t="s">
        <v>22</v>
      </c>
      <c r="E433">
        <v>57500</v>
      </c>
      <c r="F433" s="31">
        <v>3585525</v>
      </c>
      <c r="G433" s="31">
        <v>3407477.64</v>
      </c>
      <c r="H433" s="31">
        <v>4134000</v>
      </c>
      <c r="I433" s="31">
        <v>270448.5981308411</v>
      </c>
      <c r="J433" s="31">
        <v>3677926.2381308405</v>
      </c>
    </row>
    <row r="434" spans="2:10">
      <c r="B434" t="s">
        <v>4364</v>
      </c>
      <c r="C434" t="s">
        <v>1165</v>
      </c>
      <c r="D434" t="s">
        <v>22</v>
      </c>
      <c r="E434">
        <v>22500</v>
      </c>
      <c r="F434" s="31">
        <v>1217655</v>
      </c>
      <c r="G434" s="31">
        <v>1153543.6599999999</v>
      </c>
      <c r="H434" s="31">
        <v>1402500</v>
      </c>
      <c r="I434" s="31">
        <v>91752.336448598129</v>
      </c>
      <c r="J434" s="31">
        <v>1245295.9964485981</v>
      </c>
    </row>
    <row r="435" spans="2:10">
      <c r="B435" t="s">
        <v>4366</v>
      </c>
      <c r="C435" t="s">
        <v>1165</v>
      </c>
      <c r="D435" t="s">
        <v>22</v>
      </c>
      <c r="E435">
        <v>26500</v>
      </c>
      <c r="F435" s="31">
        <v>1614510</v>
      </c>
      <c r="G435" s="31">
        <v>1533137.8899999997</v>
      </c>
      <c r="H435" s="31">
        <v>1861500</v>
      </c>
      <c r="I435" s="31">
        <v>121780.37383177572</v>
      </c>
      <c r="J435" s="31">
        <v>1654918.2638317756</v>
      </c>
    </row>
    <row r="436" spans="2:10">
      <c r="B436" t="s">
        <v>4368</v>
      </c>
      <c r="C436" t="s">
        <v>1165</v>
      </c>
      <c r="D436" t="s">
        <v>22</v>
      </c>
      <c r="E436">
        <v>17500</v>
      </c>
      <c r="F436" s="31">
        <v>926585</v>
      </c>
      <c r="G436" s="31">
        <v>877870.07</v>
      </c>
      <c r="H436" s="31">
        <v>1067500</v>
      </c>
      <c r="I436" s="31">
        <v>69836.448598130839</v>
      </c>
      <c r="J436" s="31">
        <v>947706.5185981309</v>
      </c>
    </row>
    <row r="437" spans="2:10">
      <c r="B437" t="s">
        <v>4370</v>
      </c>
      <c r="C437" t="s">
        <v>1165</v>
      </c>
      <c r="D437" t="s">
        <v>22</v>
      </c>
      <c r="E437">
        <v>21000</v>
      </c>
      <c r="F437" s="31">
        <v>1367035</v>
      </c>
      <c r="G437" s="31">
        <v>1299628.5999999999</v>
      </c>
      <c r="H437" s="31">
        <v>1576500</v>
      </c>
      <c r="I437" s="31">
        <v>103135.5140186916</v>
      </c>
      <c r="J437" s="31">
        <v>1402764.1140186915</v>
      </c>
    </row>
    <row r="438" spans="2:10">
      <c r="B438" t="s">
        <v>4372</v>
      </c>
      <c r="C438" t="s">
        <v>1165</v>
      </c>
      <c r="D438" t="s">
        <v>22</v>
      </c>
      <c r="E438">
        <v>13000</v>
      </c>
      <c r="F438" s="31">
        <v>707630</v>
      </c>
      <c r="G438" s="31">
        <v>670357.99</v>
      </c>
      <c r="H438" s="31">
        <v>815000</v>
      </c>
      <c r="I438" s="31">
        <v>53317.757009345798</v>
      </c>
      <c r="J438" s="31">
        <v>723675.7470093458</v>
      </c>
    </row>
    <row r="439" spans="2:10">
      <c r="B439" t="s">
        <v>4374</v>
      </c>
      <c r="C439" t="s">
        <v>1165</v>
      </c>
      <c r="D439" t="s">
        <v>22</v>
      </c>
      <c r="E439">
        <v>12500</v>
      </c>
      <c r="F439" s="31">
        <v>801055</v>
      </c>
      <c r="G439" s="31">
        <v>761887.72</v>
      </c>
      <c r="H439" s="31">
        <v>924000</v>
      </c>
      <c r="I439" s="31">
        <v>60448.598130841121</v>
      </c>
      <c r="J439" s="31">
        <v>822336.31813084113</v>
      </c>
    </row>
    <row r="440" spans="2:10">
      <c r="B440" t="s">
        <v>4376</v>
      </c>
      <c r="C440" t="s">
        <v>1165</v>
      </c>
      <c r="D440" t="s">
        <v>22</v>
      </c>
      <c r="E440">
        <v>6500</v>
      </c>
      <c r="F440" s="31">
        <v>369175</v>
      </c>
      <c r="G440" s="31">
        <v>349676.92000000004</v>
      </c>
      <c r="H440" s="31">
        <v>425000</v>
      </c>
      <c r="I440" s="31">
        <v>27803.738317757008</v>
      </c>
      <c r="J440" s="31">
        <v>377480.65831775707</v>
      </c>
    </row>
    <row r="441" spans="2:10">
      <c r="B441" t="s">
        <v>4378</v>
      </c>
      <c r="C441" t="s">
        <v>1165</v>
      </c>
      <c r="D441" t="s">
        <v>22</v>
      </c>
      <c r="E441">
        <v>11000</v>
      </c>
      <c r="F441" s="31">
        <v>657245</v>
      </c>
      <c r="G441" s="31">
        <v>623243.50999999989</v>
      </c>
      <c r="H441" s="31">
        <v>757500</v>
      </c>
      <c r="I441" s="31">
        <v>49556.074766355145</v>
      </c>
      <c r="J441" s="31">
        <v>672799.58476635511</v>
      </c>
    </row>
    <row r="442" spans="2:10">
      <c r="B442" t="s">
        <v>4380</v>
      </c>
      <c r="C442" t="s">
        <v>1165</v>
      </c>
      <c r="D442" t="s">
        <v>22</v>
      </c>
      <c r="E442">
        <v>7000</v>
      </c>
      <c r="F442" s="31">
        <v>379850</v>
      </c>
      <c r="G442" s="31">
        <v>359846.78</v>
      </c>
      <c r="H442" s="31">
        <v>437500</v>
      </c>
      <c r="I442" s="31">
        <v>28621.495327102803</v>
      </c>
      <c r="J442" s="31">
        <v>388468.27532710286</v>
      </c>
    </row>
    <row r="443" spans="2:10">
      <c r="B443" t="s">
        <v>4382</v>
      </c>
      <c r="C443" t="s">
        <v>1165</v>
      </c>
      <c r="D443" t="s">
        <v>22</v>
      </c>
      <c r="E443">
        <v>2000</v>
      </c>
      <c r="F443" s="31">
        <v>181960</v>
      </c>
      <c r="G443" s="31">
        <v>174343.58</v>
      </c>
      <c r="H443" s="31">
        <v>210000</v>
      </c>
      <c r="I443" s="31">
        <v>13738.317757009347</v>
      </c>
      <c r="J443" s="31">
        <v>188081.89775700934</v>
      </c>
    </row>
    <row r="444" spans="2:10">
      <c r="B444" t="s">
        <v>4384</v>
      </c>
      <c r="C444" t="s">
        <v>1165</v>
      </c>
      <c r="D444" t="s">
        <v>22</v>
      </c>
      <c r="E444">
        <v>2500</v>
      </c>
      <c r="F444" s="31">
        <v>145535</v>
      </c>
      <c r="G444" s="31">
        <v>137836.79</v>
      </c>
      <c r="H444" s="31">
        <v>167500</v>
      </c>
      <c r="I444" s="31">
        <v>10957.943925233645</v>
      </c>
      <c r="J444" s="31">
        <v>148794.73392523365</v>
      </c>
    </row>
    <row r="445" spans="2:10">
      <c r="B445" t="s">
        <v>4386</v>
      </c>
      <c r="C445" t="s">
        <v>1165</v>
      </c>
      <c r="D445" t="s">
        <v>22</v>
      </c>
      <c r="E445">
        <v>14500</v>
      </c>
      <c r="F445" s="31">
        <v>871745</v>
      </c>
      <c r="G445" s="31">
        <v>828874.21</v>
      </c>
      <c r="H445" s="31">
        <v>1005000</v>
      </c>
      <c r="I445" s="31">
        <v>65747.663551401871</v>
      </c>
      <c r="J445" s="31">
        <v>894621.87355140189</v>
      </c>
    </row>
    <row r="446" spans="2:10">
      <c r="B446" t="s">
        <v>4388</v>
      </c>
      <c r="C446" t="s">
        <v>1165</v>
      </c>
      <c r="D446" t="s">
        <v>22</v>
      </c>
      <c r="E446">
        <v>9500</v>
      </c>
      <c r="F446" s="31">
        <v>525385</v>
      </c>
      <c r="G446" s="31">
        <v>497683.56999999995</v>
      </c>
      <c r="H446" s="31">
        <v>605000</v>
      </c>
      <c r="I446" s="31">
        <v>39579.439252336444</v>
      </c>
      <c r="J446" s="31">
        <v>537263.00925233646</v>
      </c>
    </row>
    <row r="447" spans="2:10">
      <c r="B447" t="s">
        <v>4390</v>
      </c>
      <c r="C447" t="s">
        <v>1165</v>
      </c>
      <c r="D447" t="s">
        <v>22</v>
      </c>
      <c r="E447">
        <v>9500</v>
      </c>
      <c r="F447" s="31">
        <v>579140</v>
      </c>
      <c r="G447" s="31">
        <v>549240.17999999993</v>
      </c>
      <c r="H447" s="31">
        <v>667500</v>
      </c>
      <c r="I447" s="31">
        <v>43668.224299065419</v>
      </c>
      <c r="J447" s="31">
        <v>592908.40429906547</v>
      </c>
    </row>
    <row r="448" spans="2:10">
      <c r="B448" t="s">
        <v>4392</v>
      </c>
      <c r="C448" t="s">
        <v>1165</v>
      </c>
      <c r="D448" t="s">
        <v>22</v>
      </c>
      <c r="E448">
        <v>8000</v>
      </c>
      <c r="F448" s="31">
        <v>447280</v>
      </c>
      <c r="G448" s="31">
        <v>423680.23</v>
      </c>
      <c r="H448" s="31">
        <v>515000</v>
      </c>
      <c r="I448" s="31">
        <v>33691.588785046726</v>
      </c>
      <c r="J448" s="31">
        <v>457371.81878504675</v>
      </c>
    </row>
    <row r="449" spans="1:10">
      <c r="B449" t="s">
        <v>4394</v>
      </c>
      <c r="C449" t="s">
        <v>1165</v>
      </c>
      <c r="D449" t="s">
        <v>22</v>
      </c>
      <c r="E449">
        <v>-18</v>
      </c>
      <c r="F449" s="31">
        <v>-1213.74</v>
      </c>
      <c r="G449" s="31">
        <v>-1149</v>
      </c>
      <c r="H449" s="31">
        <v>-1395</v>
      </c>
      <c r="I449" s="31">
        <v>-91.261682242990659</v>
      </c>
      <c r="J449" s="31">
        <v>-1240.2616822429907</v>
      </c>
    </row>
    <row r="450" spans="1:10">
      <c r="B450" t="s">
        <v>4395</v>
      </c>
      <c r="C450" t="s">
        <v>1165</v>
      </c>
      <c r="D450" t="s">
        <v>22</v>
      </c>
      <c r="E450">
        <v>-2</v>
      </c>
      <c r="F450" s="31">
        <v>-134.86000000000001</v>
      </c>
      <c r="G450" s="31">
        <v>-127.67</v>
      </c>
      <c r="H450" s="31">
        <v>-155</v>
      </c>
      <c r="I450" s="31">
        <v>-10.140186915887851</v>
      </c>
      <c r="J450" s="31">
        <v>-137.81018691588787</v>
      </c>
    </row>
    <row r="451" spans="1:10">
      <c r="B451" t="s">
        <v>4397</v>
      </c>
      <c r="C451" t="s">
        <v>1165</v>
      </c>
      <c r="D451" t="s">
        <v>22</v>
      </c>
      <c r="E451">
        <v>-18</v>
      </c>
      <c r="F451" s="31">
        <v>-1213.74</v>
      </c>
      <c r="G451" s="31">
        <v>-1149</v>
      </c>
      <c r="H451" s="31">
        <v>-1395</v>
      </c>
      <c r="I451" s="31">
        <v>-91.261682242990659</v>
      </c>
      <c r="J451" s="31">
        <v>-1240.2616822429907</v>
      </c>
    </row>
    <row r="452" spans="1:10">
      <c r="B452" t="s">
        <v>4398</v>
      </c>
      <c r="C452" t="s">
        <v>1165</v>
      </c>
      <c r="D452" t="s">
        <v>22</v>
      </c>
      <c r="E452">
        <v>-2</v>
      </c>
      <c r="F452" s="31">
        <v>-134.86000000000001</v>
      </c>
      <c r="G452" s="31">
        <v>-127.67</v>
      </c>
      <c r="H452" s="31">
        <v>-155</v>
      </c>
      <c r="I452" s="31">
        <v>-10.140186915887851</v>
      </c>
      <c r="J452" s="31">
        <v>-137.81018691588787</v>
      </c>
    </row>
    <row r="453" spans="1:10">
      <c r="B453" t="s">
        <v>4400</v>
      </c>
      <c r="C453" t="s">
        <v>1165</v>
      </c>
      <c r="D453" t="s">
        <v>22</v>
      </c>
      <c r="E453">
        <v>-499</v>
      </c>
      <c r="F453" s="31">
        <v>-64815.109999999993</v>
      </c>
      <c r="G453" s="31">
        <v>-62379.01</v>
      </c>
      <c r="H453" s="31">
        <v>-74850</v>
      </c>
      <c r="I453" s="31">
        <v>-4896.7289719626169</v>
      </c>
      <c r="J453" s="31">
        <v>-67275.738971962623</v>
      </c>
    </row>
    <row r="454" spans="1:10">
      <c r="B454" t="s">
        <v>4401</v>
      </c>
      <c r="C454" t="s">
        <v>1165</v>
      </c>
      <c r="D454" t="s">
        <v>22</v>
      </c>
      <c r="E454">
        <v>-1</v>
      </c>
      <c r="F454" s="31">
        <v>-129.88999999999999</v>
      </c>
      <c r="G454" s="31">
        <v>-125</v>
      </c>
      <c r="H454" s="31">
        <v>-150</v>
      </c>
      <c r="I454" s="31">
        <v>-9.8130841121495322</v>
      </c>
      <c r="J454" s="31">
        <v>-134.81308411214954</v>
      </c>
    </row>
    <row r="455" spans="1:10">
      <c r="A455" t="s">
        <v>4728</v>
      </c>
      <c r="E455">
        <v>626800</v>
      </c>
      <c r="F455" s="31">
        <v>35348359.099999994</v>
      </c>
      <c r="G455" s="31">
        <v>34111270.340000004</v>
      </c>
      <c r="H455" s="31">
        <v>40737750</v>
      </c>
      <c r="I455" s="31">
        <v>2665086.4485981301</v>
      </c>
      <c r="J455" s="31">
        <v>36776356.788598128</v>
      </c>
    </row>
    <row r="456" spans="1:10">
      <c r="A456" s="28">
        <v>44340</v>
      </c>
      <c r="B456" t="s">
        <v>4403</v>
      </c>
      <c r="C456" t="s">
        <v>1165</v>
      </c>
      <c r="D456" t="s">
        <v>22</v>
      </c>
      <c r="E456">
        <v>33500</v>
      </c>
      <c r="F456" s="31">
        <v>2180205</v>
      </c>
      <c r="G456" s="31">
        <v>2072547.9199999997</v>
      </c>
      <c r="H456" s="31">
        <v>2514000</v>
      </c>
      <c r="I456" s="31">
        <v>164467.28971962616</v>
      </c>
      <c r="J456" s="31">
        <v>2237015.2097196262</v>
      </c>
    </row>
    <row r="457" spans="1:10">
      <c r="B457" t="s">
        <v>4405</v>
      </c>
      <c r="C457" t="s">
        <v>1165</v>
      </c>
      <c r="D457" t="s">
        <v>22</v>
      </c>
      <c r="E457">
        <v>17000</v>
      </c>
      <c r="F457" s="31">
        <v>946630</v>
      </c>
      <c r="G457" s="31">
        <v>896696.05</v>
      </c>
      <c r="H457" s="31">
        <v>1090000</v>
      </c>
      <c r="I457" s="31">
        <v>71308.411214953259</v>
      </c>
      <c r="J457" s="31">
        <v>968004.46121495334</v>
      </c>
    </row>
    <row r="458" spans="1:10">
      <c r="B458" t="s">
        <v>4407</v>
      </c>
      <c r="C458" t="s">
        <v>1184</v>
      </c>
      <c r="D458" t="s">
        <v>37</v>
      </c>
      <c r="E458">
        <v>10000</v>
      </c>
      <c r="F458" s="31">
        <v>520700</v>
      </c>
      <c r="G458" s="31">
        <v>518700</v>
      </c>
      <c r="H458" s="31">
        <v>600000</v>
      </c>
      <c r="I458" s="31">
        <v>39252.336448598129</v>
      </c>
      <c r="J458" s="31">
        <v>557952.33644859819</v>
      </c>
    </row>
    <row r="459" spans="1:10">
      <c r="B459" t="s">
        <v>4409</v>
      </c>
      <c r="C459" t="s">
        <v>1182</v>
      </c>
      <c r="D459" t="s">
        <v>25</v>
      </c>
      <c r="E459">
        <v>1310</v>
      </c>
      <c r="F459" s="31">
        <v>98793.7</v>
      </c>
      <c r="G459" s="31">
        <v>95956.79</v>
      </c>
      <c r="H459" s="31">
        <v>113960</v>
      </c>
      <c r="I459" s="31">
        <v>7455.3271028037389</v>
      </c>
      <c r="J459" s="31">
        <v>103412.11710280374</v>
      </c>
    </row>
    <row r="460" spans="1:10">
      <c r="B460" t="s">
        <v>4411</v>
      </c>
      <c r="C460" t="s">
        <v>1323</v>
      </c>
      <c r="D460" t="s">
        <v>31</v>
      </c>
      <c r="E460">
        <v>160</v>
      </c>
      <c r="F460" s="31">
        <v>11444</v>
      </c>
      <c r="G460" s="31">
        <v>11106.42</v>
      </c>
      <c r="H460" s="31">
        <v>13200</v>
      </c>
      <c r="I460" s="31">
        <v>863.55140186915878</v>
      </c>
      <c r="J460" s="31">
        <v>11969.971401869157</v>
      </c>
    </row>
    <row r="461" spans="1:10">
      <c r="B461" t="s">
        <v>4413</v>
      </c>
      <c r="C461" t="s">
        <v>1179</v>
      </c>
      <c r="D461" t="s">
        <v>31</v>
      </c>
      <c r="E461">
        <v>50</v>
      </c>
      <c r="F461" s="31">
        <v>2910.7000000000003</v>
      </c>
      <c r="G461" s="31">
        <v>2831.0699999999997</v>
      </c>
      <c r="H461" s="31">
        <v>3350</v>
      </c>
      <c r="I461" s="31">
        <v>219.15887850467288</v>
      </c>
      <c r="J461" s="31">
        <v>3050.228878504673</v>
      </c>
    </row>
    <row r="462" spans="1:10">
      <c r="B462" t="s">
        <v>4415</v>
      </c>
      <c r="C462" t="s">
        <v>1174</v>
      </c>
      <c r="D462" t="s">
        <v>31</v>
      </c>
      <c r="E462">
        <v>60</v>
      </c>
      <c r="F462" s="31">
        <v>4680.6000000000004</v>
      </c>
      <c r="G462" s="31">
        <v>4543.66</v>
      </c>
      <c r="H462" s="31">
        <v>5400</v>
      </c>
      <c r="I462" s="31">
        <v>353.27102803738319</v>
      </c>
      <c r="J462" s="31">
        <v>4896.9310280373829</v>
      </c>
    </row>
    <row r="463" spans="1:10">
      <c r="B463" t="s">
        <v>4417</v>
      </c>
      <c r="C463" t="s">
        <v>1188</v>
      </c>
      <c r="D463" t="s">
        <v>31</v>
      </c>
      <c r="E463">
        <v>50</v>
      </c>
      <c r="F463" s="31">
        <v>2603.5</v>
      </c>
      <c r="G463" s="31">
        <v>2543.16</v>
      </c>
      <c r="H463" s="31">
        <v>3000</v>
      </c>
      <c r="I463" s="31">
        <v>196.26168224299064</v>
      </c>
      <c r="J463" s="31">
        <v>2739.4216822429908</v>
      </c>
    </row>
    <row r="464" spans="1:10">
      <c r="B464" t="s">
        <v>4419</v>
      </c>
      <c r="C464" t="s">
        <v>1169</v>
      </c>
      <c r="D464" t="s">
        <v>31</v>
      </c>
      <c r="E464">
        <v>10</v>
      </c>
      <c r="F464" s="31">
        <v>520.70000000000005</v>
      </c>
      <c r="G464" s="31">
        <v>507.53</v>
      </c>
      <c r="H464" s="31">
        <v>600</v>
      </c>
      <c r="I464" s="31">
        <v>39.252336448598129</v>
      </c>
      <c r="J464" s="31">
        <v>546.78233644859813</v>
      </c>
    </row>
    <row r="465" spans="2:10">
      <c r="B465" t="s">
        <v>4421</v>
      </c>
      <c r="C465" t="s">
        <v>1196</v>
      </c>
      <c r="D465" t="s">
        <v>31</v>
      </c>
      <c r="E465">
        <v>120</v>
      </c>
      <c r="F465" s="31">
        <v>10426.200000000001</v>
      </c>
      <c r="G465" s="31">
        <v>10084.98</v>
      </c>
      <c r="H465" s="31">
        <v>12000</v>
      </c>
      <c r="I465" s="31">
        <v>785.04672897196258</v>
      </c>
      <c r="J465" s="31">
        <v>10870.026728971963</v>
      </c>
    </row>
    <row r="466" spans="2:10">
      <c r="B466" t="s">
        <v>4423</v>
      </c>
      <c r="C466" t="s">
        <v>1187</v>
      </c>
      <c r="D466" t="s">
        <v>31</v>
      </c>
      <c r="E466">
        <v>10</v>
      </c>
      <c r="F466" s="31">
        <v>1298.8999999999999</v>
      </c>
      <c r="G466" s="31">
        <v>1251.26</v>
      </c>
      <c r="H466" s="31">
        <v>1500</v>
      </c>
      <c r="I466" s="31">
        <v>98.130841121495322</v>
      </c>
      <c r="J466" s="31">
        <v>1349.3908411214952</v>
      </c>
    </row>
    <row r="467" spans="2:10">
      <c r="B467" t="s">
        <v>4425</v>
      </c>
      <c r="C467" t="s">
        <v>1186</v>
      </c>
      <c r="D467" t="s">
        <v>31</v>
      </c>
      <c r="E467">
        <v>20</v>
      </c>
      <c r="F467" s="31">
        <v>2597.7999999999997</v>
      </c>
      <c r="G467" s="31">
        <v>2502.52</v>
      </c>
      <c r="H467" s="31">
        <v>3000</v>
      </c>
      <c r="I467" s="31">
        <v>196.26168224299064</v>
      </c>
      <c r="J467" s="31">
        <v>2698.7816822429904</v>
      </c>
    </row>
    <row r="468" spans="2:10">
      <c r="B468" t="s">
        <v>4427</v>
      </c>
      <c r="C468" t="s">
        <v>1197</v>
      </c>
      <c r="D468" t="s">
        <v>31</v>
      </c>
      <c r="E468">
        <v>70</v>
      </c>
      <c r="F468" s="31">
        <v>3644.9</v>
      </c>
      <c r="G468" s="31">
        <v>3558.21</v>
      </c>
      <c r="H468" s="31">
        <v>4200</v>
      </c>
      <c r="I468" s="31">
        <v>274.76635514018687</v>
      </c>
      <c r="J468" s="31">
        <v>3832.9763551401866</v>
      </c>
    </row>
    <row r="469" spans="2:10">
      <c r="B469" t="s">
        <v>4429</v>
      </c>
      <c r="C469" t="s">
        <v>1166</v>
      </c>
      <c r="D469" t="s">
        <v>31</v>
      </c>
      <c r="E469">
        <v>50</v>
      </c>
      <c r="F469" s="31">
        <v>5081.5</v>
      </c>
      <c r="G469" s="31">
        <v>4905.4400000000005</v>
      </c>
      <c r="H469" s="31">
        <v>5850</v>
      </c>
      <c r="I469" s="31">
        <v>382.71028037383178</v>
      </c>
      <c r="J469" s="31">
        <v>5288.1502803738313</v>
      </c>
    </row>
    <row r="470" spans="2:10">
      <c r="B470" t="s">
        <v>4431</v>
      </c>
      <c r="C470" t="s">
        <v>1170</v>
      </c>
      <c r="D470" t="s">
        <v>31</v>
      </c>
      <c r="E470">
        <v>80</v>
      </c>
      <c r="F470" s="31">
        <v>5394.4000000000005</v>
      </c>
      <c r="G470" s="31">
        <v>5236.7700000000004</v>
      </c>
      <c r="H470" s="31">
        <v>6200</v>
      </c>
      <c r="I470" s="31">
        <v>405.60747663551399</v>
      </c>
      <c r="J470" s="31">
        <v>5642.3774766355136</v>
      </c>
    </row>
    <row r="471" spans="2:10">
      <c r="B471" t="s">
        <v>4433</v>
      </c>
      <c r="C471" t="s">
        <v>1177</v>
      </c>
      <c r="D471" t="s">
        <v>31</v>
      </c>
      <c r="E471">
        <v>30</v>
      </c>
      <c r="F471" s="31">
        <v>3896.7</v>
      </c>
      <c r="G471" s="31">
        <v>3753.8</v>
      </c>
      <c r="H471" s="31">
        <v>4500</v>
      </c>
      <c r="I471" s="31">
        <v>294.39252336448595</v>
      </c>
      <c r="J471" s="31">
        <v>4048.1925233644861</v>
      </c>
    </row>
    <row r="472" spans="2:10">
      <c r="B472" t="s">
        <v>4435</v>
      </c>
      <c r="C472" t="s">
        <v>1180</v>
      </c>
      <c r="D472" t="s">
        <v>31</v>
      </c>
      <c r="E472">
        <v>50</v>
      </c>
      <c r="F472" s="31">
        <v>4938.1000000000004</v>
      </c>
      <c r="G472" s="31">
        <v>4768.8500000000004</v>
      </c>
      <c r="H472" s="31">
        <v>5700</v>
      </c>
      <c r="I472" s="31">
        <v>372.89719626168221</v>
      </c>
      <c r="J472" s="31">
        <v>5141.7471962616819</v>
      </c>
    </row>
    <row r="473" spans="2:10">
      <c r="B473" t="s">
        <v>4437</v>
      </c>
      <c r="C473" t="s">
        <v>1222</v>
      </c>
      <c r="D473" t="s">
        <v>31</v>
      </c>
      <c r="E473">
        <v>40</v>
      </c>
      <c r="F473" s="31">
        <v>3311.6000000000004</v>
      </c>
      <c r="G473" s="31">
        <v>3203.9</v>
      </c>
      <c r="H473" s="31">
        <v>3800</v>
      </c>
      <c r="I473" s="31">
        <v>248.5981308411215</v>
      </c>
      <c r="J473" s="31">
        <v>3452.4981308411216</v>
      </c>
    </row>
    <row r="474" spans="2:10">
      <c r="B474" t="s">
        <v>4439</v>
      </c>
      <c r="C474" t="s">
        <v>1220</v>
      </c>
      <c r="D474" t="s">
        <v>31</v>
      </c>
      <c r="E474">
        <v>140</v>
      </c>
      <c r="F474" s="31">
        <v>11180.8</v>
      </c>
      <c r="G474" s="31">
        <v>10824.07</v>
      </c>
      <c r="H474" s="31">
        <v>12900</v>
      </c>
      <c r="I474" s="31">
        <v>843.92523364485987</v>
      </c>
      <c r="J474" s="31">
        <v>11667.995233644859</v>
      </c>
    </row>
    <row r="475" spans="2:10">
      <c r="B475" t="s">
        <v>4441</v>
      </c>
      <c r="C475" t="s">
        <v>1226</v>
      </c>
      <c r="D475" t="s">
        <v>31</v>
      </c>
      <c r="E475">
        <v>50</v>
      </c>
      <c r="F475" s="31">
        <v>4426.1000000000004</v>
      </c>
      <c r="G475" s="31">
        <v>4305.42</v>
      </c>
      <c r="H475" s="31">
        <v>5100</v>
      </c>
      <c r="I475" s="31">
        <v>333.64485981308411</v>
      </c>
      <c r="J475" s="31">
        <v>4639.0648598130847</v>
      </c>
    </row>
    <row r="476" spans="2:10">
      <c r="B476" t="s">
        <v>4443</v>
      </c>
      <c r="C476" t="s">
        <v>1231</v>
      </c>
      <c r="D476" t="s">
        <v>31</v>
      </c>
      <c r="E476">
        <v>100</v>
      </c>
      <c r="F476" s="31">
        <v>11992.4</v>
      </c>
      <c r="G476" s="31">
        <v>11598.2</v>
      </c>
      <c r="H476" s="31">
        <v>13860</v>
      </c>
      <c r="I476" s="31">
        <v>906.72897196261681</v>
      </c>
      <c r="J476" s="31">
        <v>12504.928971962618</v>
      </c>
    </row>
    <row r="477" spans="2:10">
      <c r="B477" t="s">
        <v>4445</v>
      </c>
      <c r="C477" t="s">
        <v>1216</v>
      </c>
      <c r="D477" t="s">
        <v>31</v>
      </c>
      <c r="E477">
        <v>20</v>
      </c>
      <c r="F477" s="31">
        <v>1041.4000000000001</v>
      </c>
      <c r="G477" s="31">
        <v>1015.05</v>
      </c>
      <c r="H477" s="31">
        <v>1200</v>
      </c>
      <c r="I477" s="31">
        <v>78.504672897196258</v>
      </c>
      <c r="J477" s="31">
        <v>1093.5546728971963</v>
      </c>
    </row>
    <row r="478" spans="2:10">
      <c r="B478" t="s">
        <v>4447</v>
      </c>
      <c r="C478" t="s">
        <v>1210</v>
      </c>
      <c r="D478" t="s">
        <v>31</v>
      </c>
      <c r="E478">
        <v>10</v>
      </c>
      <c r="F478" s="31">
        <v>520.70000000000005</v>
      </c>
      <c r="G478" s="31">
        <v>507.53</v>
      </c>
      <c r="H478" s="31">
        <v>600</v>
      </c>
      <c r="I478" s="31">
        <v>39.252336448598129</v>
      </c>
      <c r="J478" s="31">
        <v>546.78233644859813</v>
      </c>
    </row>
    <row r="479" spans="2:10">
      <c r="B479" t="s">
        <v>4449</v>
      </c>
      <c r="C479" t="s">
        <v>1181</v>
      </c>
      <c r="D479" t="s">
        <v>31</v>
      </c>
      <c r="E479">
        <v>30</v>
      </c>
      <c r="F479" s="31">
        <v>1562.1000000000001</v>
      </c>
      <c r="G479" s="31">
        <v>1528.1</v>
      </c>
      <c r="H479" s="31">
        <v>1800</v>
      </c>
      <c r="I479" s="31">
        <v>117.75700934579439</v>
      </c>
      <c r="J479" s="31">
        <v>1645.8570093457943</v>
      </c>
    </row>
    <row r="480" spans="2:10">
      <c r="B480" t="s">
        <v>4451</v>
      </c>
      <c r="C480" t="s">
        <v>1263</v>
      </c>
      <c r="D480" t="s">
        <v>31</v>
      </c>
      <c r="E480">
        <v>40</v>
      </c>
      <c r="F480" s="31">
        <v>2082.8000000000002</v>
      </c>
      <c r="G480" s="31">
        <v>2030.11</v>
      </c>
      <c r="H480" s="31">
        <v>2400</v>
      </c>
      <c r="I480" s="31">
        <v>157.00934579439252</v>
      </c>
      <c r="J480" s="31">
        <v>2187.1193457943923</v>
      </c>
    </row>
    <row r="481" spans="1:10">
      <c r="B481" t="s">
        <v>4453</v>
      </c>
      <c r="C481" t="s">
        <v>1199</v>
      </c>
      <c r="D481" t="s">
        <v>31</v>
      </c>
      <c r="E481">
        <v>50</v>
      </c>
      <c r="F481" s="31">
        <v>3381.7000000000003</v>
      </c>
      <c r="G481" s="31">
        <v>3281.3599999999997</v>
      </c>
      <c r="H481" s="31">
        <v>3900</v>
      </c>
      <c r="I481" s="31">
        <v>255.14018691588785</v>
      </c>
      <c r="J481" s="31">
        <v>3536.5001869158878</v>
      </c>
    </row>
    <row r="482" spans="1:10">
      <c r="B482" t="s">
        <v>4455</v>
      </c>
      <c r="C482" t="s">
        <v>3354</v>
      </c>
      <c r="D482" t="s">
        <v>3355</v>
      </c>
      <c r="E482">
        <v>55000</v>
      </c>
      <c r="F482" s="31">
        <v>2902760</v>
      </c>
      <c r="G482" s="31">
        <v>2873770</v>
      </c>
      <c r="H482" s="31">
        <v>3345000</v>
      </c>
      <c r="I482" s="31">
        <v>218831.77570093461</v>
      </c>
      <c r="J482" s="31">
        <v>3092601.7757009352</v>
      </c>
    </row>
    <row r="483" spans="1:10">
      <c r="B483" t="s">
        <v>4457</v>
      </c>
      <c r="C483" t="s">
        <v>3356</v>
      </c>
      <c r="D483" t="s">
        <v>3359</v>
      </c>
      <c r="E483">
        <v>41500</v>
      </c>
      <c r="F483" s="31">
        <v>2178005</v>
      </c>
      <c r="G483" s="31">
        <v>2156253.5</v>
      </c>
      <c r="H483" s="31">
        <v>2509750</v>
      </c>
      <c r="I483" s="31">
        <v>164189.25233644861</v>
      </c>
      <c r="J483" s="31">
        <v>2320442.752336449</v>
      </c>
    </row>
    <row r="484" spans="1:10">
      <c r="B484" t="s">
        <v>4459</v>
      </c>
      <c r="C484" t="s">
        <v>3490</v>
      </c>
      <c r="D484" t="s">
        <v>3491</v>
      </c>
      <c r="E484">
        <v>15500</v>
      </c>
      <c r="F484" s="31">
        <v>807085</v>
      </c>
      <c r="G484" s="31">
        <v>799025</v>
      </c>
      <c r="H484" s="31">
        <v>930000</v>
      </c>
      <c r="I484" s="31">
        <v>60841.121495327105</v>
      </c>
      <c r="J484" s="31">
        <v>859866.12149532721</v>
      </c>
    </row>
    <row r="485" spans="1:10">
      <c r="B485" t="s">
        <v>4461</v>
      </c>
      <c r="C485" t="s">
        <v>3488</v>
      </c>
      <c r="D485" t="s">
        <v>3489</v>
      </c>
      <c r="E485">
        <v>5000</v>
      </c>
      <c r="F485" s="31">
        <v>263026</v>
      </c>
      <c r="G485" s="31">
        <v>260399.2</v>
      </c>
      <c r="H485" s="31">
        <v>303120</v>
      </c>
      <c r="I485" s="31">
        <v>19830.280373831774</v>
      </c>
      <c r="J485" s="31">
        <v>280229.48037383176</v>
      </c>
    </row>
    <row r="486" spans="1:10">
      <c r="A486" t="s">
        <v>4729</v>
      </c>
      <c r="E486">
        <v>180050</v>
      </c>
      <c r="F486" s="31">
        <v>9996142.3000000007</v>
      </c>
      <c r="G486" s="31">
        <v>9769235.8699999973</v>
      </c>
      <c r="H486" s="31">
        <v>11519890</v>
      </c>
      <c r="I486" s="31">
        <v>753637.6635514017</v>
      </c>
      <c r="J486" s="31">
        <v>10522873.533551402</v>
      </c>
    </row>
    <row r="487" spans="1:10">
      <c r="A487" s="28">
        <v>44341</v>
      </c>
      <c r="B487" t="s">
        <v>4463</v>
      </c>
      <c r="C487" t="s">
        <v>1163</v>
      </c>
      <c r="D487" t="s">
        <v>1244</v>
      </c>
      <c r="E487">
        <v>17000</v>
      </c>
      <c r="F487" s="31">
        <v>924100</v>
      </c>
      <c r="G487" s="31">
        <v>889202.54999999993</v>
      </c>
      <c r="H487" s="31">
        <v>1065000</v>
      </c>
      <c r="I487" s="31">
        <v>69672.897196261678</v>
      </c>
      <c r="J487" s="31">
        <v>958875.44719626172</v>
      </c>
    </row>
    <row r="488" spans="1:10">
      <c r="B488" t="s">
        <v>4465</v>
      </c>
      <c r="C488" t="s">
        <v>1176</v>
      </c>
      <c r="D488" t="s">
        <v>31</v>
      </c>
      <c r="E488">
        <v>70</v>
      </c>
      <c r="F488" s="31">
        <v>4259.3</v>
      </c>
      <c r="G488" s="31">
        <v>4139.58</v>
      </c>
      <c r="H488" s="31">
        <v>4900</v>
      </c>
      <c r="I488" s="31">
        <v>320.56074766355141</v>
      </c>
      <c r="J488" s="31">
        <v>4460.1407476635513</v>
      </c>
    </row>
    <row r="489" spans="1:10">
      <c r="B489" t="s">
        <v>4467</v>
      </c>
      <c r="C489" t="s">
        <v>1172</v>
      </c>
      <c r="D489" t="s">
        <v>31</v>
      </c>
      <c r="E489">
        <v>170</v>
      </c>
      <c r="F489" s="31">
        <v>16562.199999999997</v>
      </c>
      <c r="G489" s="31">
        <v>16035.5</v>
      </c>
      <c r="H489" s="31">
        <v>19100</v>
      </c>
      <c r="I489" s="31">
        <v>1249.5327102803737</v>
      </c>
      <c r="J489" s="31">
        <v>17285.032710280371</v>
      </c>
    </row>
    <row r="490" spans="1:10">
      <c r="B490" t="s">
        <v>4469</v>
      </c>
      <c r="C490" t="s">
        <v>1173</v>
      </c>
      <c r="D490" t="s">
        <v>31</v>
      </c>
      <c r="E490">
        <v>10</v>
      </c>
      <c r="F490" s="31">
        <v>520.70000000000005</v>
      </c>
      <c r="G490" s="31">
        <v>507.53</v>
      </c>
      <c r="H490" s="31">
        <v>600</v>
      </c>
      <c r="I490" s="31">
        <v>39.252336448598129</v>
      </c>
      <c r="J490" s="31">
        <v>546.78233644859813</v>
      </c>
    </row>
    <row r="491" spans="1:10">
      <c r="B491" t="s">
        <v>4471</v>
      </c>
      <c r="C491" t="s">
        <v>1175</v>
      </c>
      <c r="D491" t="s">
        <v>31</v>
      </c>
      <c r="E491">
        <v>560</v>
      </c>
      <c r="F491" s="31">
        <v>54358.499999999993</v>
      </c>
      <c r="G491" s="31">
        <v>52575.76</v>
      </c>
      <c r="H491" s="31">
        <v>62700</v>
      </c>
      <c r="I491" s="31">
        <v>4101.869158878505</v>
      </c>
      <c r="J491" s="31">
        <v>56677.62915887851</v>
      </c>
    </row>
    <row r="492" spans="1:10">
      <c r="B492" t="s">
        <v>4473</v>
      </c>
      <c r="C492" t="s">
        <v>1185</v>
      </c>
      <c r="D492" t="s">
        <v>31</v>
      </c>
      <c r="E492">
        <v>30</v>
      </c>
      <c r="F492" s="31">
        <v>1562.1</v>
      </c>
      <c r="G492" s="31">
        <v>1522.59</v>
      </c>
      <c r="H492" s="31">
        <v>1800</v>
      </c>
      <c r="I492" s="31">
        <v>117.75700934579439</v>
      </c>
      <c r="J492" s="31">
        <v>1640.3470093457943</v>
      </c>
    </row>
    <row r="493" spans="1:10">
      <c r="B493" t="s">
        <v>4475</v>
      </c>
      <c r="C493" t="s">
        <v>1221</v>
      </c>
      <c r="D493" t="s">
        <v>31</v>
      </c>
      <c r="E493">
        <v>700</v>
      </c>
      <c r="F493" s="31">
        <v>56989.399999999994</v>
      </c>
      <c r="G493" s="31">
        <v>55217.939999999995</v>
      </c>
      <c r="H493" s="31">
        <v>65700</v>
      </c>
      <c r="I493" s="31">
        <v>4298.130841121495</v>
      </c>
      <c r="J493" s="31">
        <v>59516.070841121502</v>
      </c>
    </row>
    <row r="494" spans="1:10">
      <c r="B494" t="s">
        <v>4477</v>
      </c>
      <c r="C494" t="s">
        <v>1317</v>
      </c>
      <c r="D494" t="s">
        <v>31</v>
      </c>
      <c r="E494">
        <v>130</v>
      </c>
      <c r="F494" s="31">
        <v>8632.7000000000007</v>
      </c>
      <c r="G494" s="31">
        <v>8378.77</v>
      </c>
      <c r="H494" s="31">
        <v>9950</v>
      </c>
      <c r="I494" s="31">
        <v>650.93457943925227</v>
      </c>
      <c r="J494" s="31">
        <v>9029.7045794392525</v>
      </c>
    </row>
    <row r="495" spans="1:10">
      <c r="B495" t="s">
        <v>4479</v>
      </c>
      <c r="C495" t="s">
        <v>1390</v>
      </c>
      <c r="D495" t="s">
        <v>31</v>
      </c>
      <c r="E495">
        <v>80</v>
      </c>
      <c r="F495" s="31">
        <v>6500.2000000000007</v>
      </c>
      <c r="G495" s="31">
        <v>6291.4400000000005</v>
      </c>
      <c r="H495" s="31">
        <v>7500</v>
      </c>
      <c r="I495" s="31">
        <v>490.65420560747657</v>
      </c>
      <c r="J495" s="31">
        <v>6782.0942056074764</v>
      </c>
    </row>
    <row r="496" spans="1:10">
      <c r="B496" t="s">
        <v>4481</v>
      </c>
      <c r="C496" t="s">
        <v>1161</v>
      </c>
      <c r="D496" t="s">
        <v>34</v>
      </c>
      <c r="E496">
        <v>2000</v>
      </c>
      <c r="F496" s="31">
        <v>181960</v>
      </c>
      <c r="G496" s="31">
        <v>179750.39999999999</v>
      </c>
      <c r="H496" s="31">
        <v>210000</v>
      </c>
      <c r="I496" s="31">
        <v>13738.317757009345</v>
      </c>
      <c r="J496" s="31">
        <v>193488.71775700932</v>
      </c>
    </row>
    <row r="497" spans="2:10">
      <c r="B497" t="s">
        <v>4483</v>
      </c>
      <c r="C497" t="s">
        <v>1190</v>
      </c>
      <c r="D497" t="s">
        <v>1314</v>
      </c>
      <c r="E497">
        <v>5500</v>
      </c>
      <c r="F497" s="31">
        <v>286385</v>
      </c>
      <c r="G497" s="31">
        <v>282548.30000000005</v>
      </c>
      <c r="H497" s="31">
        <v>330000</v>
      </c>
      <c r="I497" s="31">
        <v>21588.785046728975</v>
      </c>
      <c r="J497" s="31">
        <v>304137.08504672901</v>
      </c>
    </row>
    <row r="498" spans="2:10">
      <c r="B498" t="s">
        <v>4485</v>
      </c>
      <c r="C498" t="s">
        <v>1165</v>
      </c>
      <c r="D498" t="s">
        <v>22</v>
      </c>
      <c r="E498">
        <v>55000</v>
      </c>
      <c r="F498" s="31">
        <v>3409785</v>
      </c>
      <c r="G498" s="31">
        <v>3241891.0100000002</v>
      </c>
      <c r="H498" s="31">
        <v>3931500</v>
      </c>
      <c r="I498" s="31">
        <v>257200.93457943926</v>
      </c>
      <c r="J498" s="31">
        <v>3499091.9445794392</v>
      </c>
    </row>
    <row r="499" spans="2:10">
      <c r="B499" t="s">
        <v>4487</v>
      </c>
      <c r="C499" t="s">
        <v>1165</v>
      </c>
      <c r="D499" t="s">
        <v>22</v>
      </c>
      <c r="E499">
        <v>31500</v>
      </c>
      <c r="F499" s="31">
        <v>1686285</v>
      </c>
      <c r="G499" s="31">
        <v>1597563.6</v>
      </c>
      <c r="H499" s="31">
        <v>1942500</v>
      </c>
      <c r="I499" s="31">
        <v>127079.43925233645</v>
      </c>
      <c r="J499" s="31">
        <v>1724643.0392523366</v>
      </c>
    </row>
    <row r="500" spans="2:10">
      <c r="B500" t="s">
        <v>4489</v>
      </c>
      <c r="C500" t="s">
        <v>1165</v>
      </c>
      <c r="D500" t="s">
        <v>22</v>
      </c>
      <c r="E500">
        <v>52500</v>
      </c>
      <c r="F500" s="31">
        <v>3241895</v>
      </c>
      <c r="G500" s="31">
        <v>3079444.25</v>
      </c>
      <c r="H500" s="31">
        <v>3738000</v>
      </c>
      <c r="I500" s="31">
        <v>244542.05607476635</v>
      </c>
      <c r="J500" s="31">
        <v>3323986.3060747664</v>
      </c>
    </row>
    <row r="501" spans="2:10">
      <c r="B501" t="s">
        <v>4491</v>
      </c>
      <c r="C501" t="s">
        <v>1165</v>
      </c>
      <c r="D501" t="s">
        <v>22</v>
      </c>
      <c r="E501">
        <v>22000</v>
      </c>
      <c r="F501" s="31">
        <v>1206980</v>
      </c>
      <c r="G501" s="31">
        <v>1143373.7999999998</v>
      </c>
      <c r="H501" s="31">
        <v>1390000</v>
      </c>
      <c r="I501" s="31">
        <v>90934.579439252338</v>
      </c>
      <c r="J501" s="31">
        <v>1234308.3794392524</v>
      </c>
    </row>
    <row r="502" spans="2:10">
      <c r="B502" t="s">
        <v>4493</v>
      </c>
      <c r="C502" t="s">
        <v>1165</v>
      </c>
      <c r="D502" t="s">
        <v>22</v>
      </c>
      <c r="E502">
        <v>39000</v>
      </c>
      <c r="F502" s="31">
        <v>2265385</v>
      </c>
      <c r="G502" s="31">
        <v>2149832.2799999998</v>
      </c>
      <c r="H502" s="31">
        <v>2611500</v>
      </c>
      <c r="I502" s="31">
        <v>170845.79439252336</v>
      </c>
      <c r="J502" s="31">
        <v>2320678.0743925236</v>
      </c>
    </row>
    <row r="503" spans="2:10">
      <c r="B503" t="s">
        <v>4495</v>
      </c>
      <c r="C503" t="s">
        <v>1165</v>
      </c>
      <c r="D503" t="s">
        <v>22</v>
      </c>
      <c r="E503">
        <v>13000</v>
      </c>
      <c r="F503" s="31">
        <v>707630</v>
      </c>
      <c r="G503" s="31">
        <v>670358</v>
      </c>
      <c r="H503" s="31">
        <v>815000</v>
      </c>
      <c r="I503" s="31">
        <v>53317.757009345791</v>
      </c>
      <c r="J503" s="31">
        <v>723675.75700934581</v>
      </c>
    </row>
    <row r="504" spans="2:10">
      <c r="B504" t="s">
        <v>4497</v>
      </c>
      <c r="C504" t="s">
        <v>1164</v>
      </c>
      <c r="D504" t="s">
        <v>82</v>
      </c>
      <c r="E504">
        <v>39500</v>
      </c>
      <c r="F504" s="31">
        <v>2056765</v>
      </c>
      <c r="G504" s="31">
        <v>2021215</v>
      </c>
      <c r="H504" s="31">
        <v>2370000</v>
      </c>
      <c r="I504" s="31">
        <v>155046.72897196258</v>
      </c>
      <c r="J504" s="31">
        <v>2176261.7289719628</v>
      </c>
    </row>
    <row r="505" spans="2:10">
      <c r="B505" t="s">
        <v>4499</v>
      </c>
      <c r="C505" t="s">
        <v>1416</v>
      </c>
      <c r="D505" t="s">
        <v>89</v>
      </c>
      <c r="E505">
        <v>1250</v>
      </c>
      <c r="F505" s="31">
        <v>103854.09999999999</v>
      </c>
      <c r="G505" s="31">
        <v>100721.55999999997</v>
      </c>
      <c r="H505" s="31">
        <v>119800</v>
      </c>
      <c r="I505" s="31">
        <v>7837.3831775700937</v>
      </c>
      <c r="J505" s="31">
        <v>108558.94317757011</v>
      </c>
    </row>
    <row r="506" spans="2:10">
      <c r="B506" t="s">
        <v>4501</v>
      </c>
      <c r="C506" t="s">
        <v>1194</v>
      </c>
      <c r="D506" t="s">
        <v>720</v>
      </c>
      <c r="E506">
        <v>7500</v>
      </c>
      <c r="F506" s="31">
        <v>390525</v>
      </c>
      <c r="G506" s="31">
        <v>385902</v>
      </c>
      <c r="H506" s="31">
        <v>450000</v>
      </c>
      <c r="I506" s="31">
        <v>29439.252336448597</v>
      </c>
      <c r="J506" s="31">
        <v>415341.25233644864</v>
      </c>
    </row>
    <row r="507" spans="2:10">
      <c r="B507" t="s">
        <v>4503</v>
      </c>
      <c r="C507" t="s">
        <v>3338</v>
      </c>
      <c r="D507" t="s">
        <v>1367</v>
      </c>
      <c r="E507">
        <v>15500</v>
      </c>
      <c r="F507" s="31">
        <v>807085</v>
      </c>
      <c r="G507" s="31">
        <v>799025</v>
      </c>
      <c r="H507" s="31">
        <v>930000</v>
      </c>
      <c r="I507" s="31">
        <v>60841.121495327105</v>
      </c>
      <c r="J507" s="31">
        <v>859866.1214953271</v>
      </c>
    </row>
    <row r="508" spans="2:10">
      <c r="B508" t="s">
        <v>4505</v>
      </c>
      <c r="C508" t="s">
        <v>3357</v>
      </c>
      <c r="D508" t="s">
        <v>3358</v>
      </c>
      <c r="E508">
        <v>37300</v>
      </c>
      <c r="F508" s="31">
        <v>1973237</v>
      </c>
      <c r="G508" s="31">
        <v>1953529.5</v>
      </c>
      <c r="H508" s="31">
        <v>2273750</v>
      </c>
      <c r="I508" s="31">
        <v>148750</v>
      </c>
      <c r="J508" s="31">
        <v>2102279.5</v>
      </c>
    </row>
    <row r="509" spans="2:10">
      <c r="B509" t="s">
        <v>4507</v>
      </c>
      <c r="C509" t="s">
        <v>1552</v>
      </c>
      <c r="D509" t="s">
        <v>3742</v>
      </c>
      <c r="E509">
        <v>8500</v>
      </c>
      <c r="F509" s="31">
        <v>442595</v>
      </c>
      <c r="G509" s="31">
        <v>438175</v>
      </c>
      <c r="H509" s="31">
        <v>510000</v>
      </c>
      <c r="I509" s="31">
        <v>33364.485981308411</v>
      </c>
      <c r="J509" s="31">
        <v>471539.48598130851</v>
      </c>
    </row>
    <row r="510" spans="2:10">
      <c r="B510" t="s">
        <v>4509</v>
      </c>
      <c r="C510" t="s">
        <v>3370</v>
      </c>
      <c r="D510" t="s">
        <v>3500</v>
      </c>
      <c r="E510">
        <v>25000</v>
      </c>
      <c r="F510" s="31">
        <v>1301750</v>
      </c>
      <c r="G510" s="31">
        <v>1288750</v>
      </c>
      <c r="H510" s="31">
        <v>1500000</v>
      </c>
      <c r="I510" s="31">
        <v>98130.841121495323</v>
      </c>
      <c r="J510" s="31">
        <v>1386880.8411214955</v>
      </c>
    </row>
    <row r="511" spans="2:10">
      <c r="B511" t="s">
        <v>4511</v>
      </c>
      <c r="C511" t="s">
        <v>3350</v>
      </c>
      <c r="D511" t="s">
        <v>3351</v>
      </c>
      <c r="E511">
        <v>20000</v>
      </c>
      <c r="F511" s="31">
        <v>1042936</v>
      </c>
      <c r="G511" s="31">
        <v>1032520.5</v>
      </c>
      <c r="H511" s="31">
        <v>1201750</v>
      </c>
      <c r="I511" s="31">
        <v>78619.158878504677</v>
      </c>
      <c r="J511" s="31">
        <v>1111139.6588785048</v>
      </c>
    </row>
    <row r="512" spans="2:10">
      <c r="B512" t="s">
        <v>4513</v>
      </c>
      <c r="C512" t="s">
        <v>3372</v>
      </c>
      <c r="D512" t="s">
        <v>3373</v>
      </c>
      <c r="E512">
        <v>21350</v>
      </c>
      <c r="F512" s="31">
        <v>1139495</v>
      </c>
      <c r="G512" s="31">
        <v>1128114</v>
      </c>
      <c r="H512" s="31">
        <v>1313000</v>
      </c>
      <c r="I512" s="31">
        <v>85897.196261682227</v>
      </c>
      <c r="J512" s="31">
        <v>1214011.1962616823</v>
      </c>
    </row>
    <row r="513" spans="2:10">
      <c r="B513" t="s">
        <v>4515</v>
      </c>
      <c r="C513" t="s">
        <v>3356</v>
      </c>
      <c r="D513" t="s">
        <v>3359</v>
      </c>
      <c r="E513">
        <v>500</v>
      </c>
      <c r="F513" s="31">
        <v>26035</v>
      </c>
      <c r="G513" s="31">
        <v>25775</v>
      </c>
      <c r="H513" s="31">
        <v>30000</v>
      </c>
      <c r="I513" s="31">
        <v>1962.6168224299065</v>
      </c>
      <c r="J513" s="31">
        <v>27737.616822429907</v>
      </c>
    </row>
    <row r="514" spans="2:10">
      <c r="B514" t="s">
        <v>4517</v>
      </c>
      <c r="C514" t="s">
        <v>3379</v>
      </c>
      <c r="D514" t="s">
        <v>3380</v>
      </c>
      <c r="E514">
        <v>21500</v>
      </c>
      <c r="F514" s="31">
        <v>1128014.1000000001</v>
      </c>
      <c r="G514" s="31">
        <v>1116748.7</v>
      </c>
      <c r="H514" s="31">
        <v>1299800</v>
      </c>
      <c r="I514" s="31">
        <v>85033.644859813096</v>
      </c>
      <c r="J514" s="31">
        <v>1201782.3448598131</v>
      </c>
    </row>
    <row r="515" spans="2:10">
      <c r="B515" t="s">
        <v>4519</v>
      </c>
      <c r="C515" t="s">
        <v>1174</v>
      </c>
      <c r="D515" t="s">
        <v>31</v>
      </c>
      <c r="E515">
        <v>50</v>
      </c>
      <c r="F515" s="31">
        <v>6494.4999999999991</v>
      </c>
      <c r="G515" s="31">
        <v>6256.32</v>
      </c>
      <c r="H515" s="31">
        <v>7500</v>
      </c>
      <c r="I515" s="31">
        <v>490.65420560747663</v>
      </c>
      <c r="J515" s="31">
        <v>6746.9742056074765</v>
      </c>
    </row>
    <row r="516" spans="2:10">
      <c r="B516" t="s">
        <v>4521</v>
      </c>
      <c r="C516" t="s">
        <v>3494</v>
      </c>
      <c r="D516" t="s">
        <v>3495</v>
      </c>
      <c r="E516">
        <v>19850</v>
      </c>
      <c r="F516" s="31">
        <v>1044341.5</v>
      </c>
      <c r="G516" s="31">
        <v>1033911</v>
      </c>
      <c r="H516" s="31">
        <v>1203250</v>
      </c>
      <c r="I516" s="31">
        <v>78717.289719626162</v>
      </c>
      <c r="J516" s="31">
        <v>1112628.2897196263</v>
      </c>
    </row>
    <row r="517" spans="2:10">
      <c r="B517" t="s">
        <v>4523</v>
      </c>
      <c r="C517" t="s">
        <v>1165</v>
      </c>
      <c r="D517" t="s">
        <v>22</v>
      </c>
      <c r="E517">
        <v>24000</v>
      </c>
      <c r="F517" s="31">
        <v>1405320</v>
      </c>
      <c r="G517" s="31">
        <v>1335398.1800000002</v>
      </c>
      <c r="H517" s="31">
        <v>1620000</v>
      </c>
      <c r="I517" s="31">
        <v>105981.30841121495</v>
      </c>
      <c r="J517" s="31">
        <v>1441379.4884112149</v>
      </c>
    </row>
    <row r="518" spans="2:10">
      <c r="B518" t="s">
        <v>4525</v>
      </c>
      <c r="C518" t="s">
        <v>1165</v>
      </c>
      <c r="D518" t="s">
        <v>22</v>
      </c>
      <c r="E518">
        <v>10000</v>
      </c>
      <c r="F518" s="31">
        <v>566780</v>
      </c>
      <c r="G518" s="31">
        <v>536849.25</v>
      </c>
      <c r="H518" s="31">
        <v>652500</v>
      </c>
      <c r="I518" s="31">
        <v>42686.915887850468</v>
      </c>
      <c r="J518" s="31">
        <v>579536.16588785045</v>
      </c>
    </row>
    <row r="519" spans="2:10">
      <c r="B519" t="s">
        <v>4527</v>
      </c>
      <c r="C519" t="s">
        <v>1165</v>
      </c>
      <c r="D519" t="s">
        <v>22</v>
      </c>
      <c r="E519">
        <v>13500</v>
      </c>
      <c r="F519" s="31">
        <v>702945</v>
      </c>
      <c r="G519" s="31">
        <v>666029.94999999995</v>
      </c>
      <c r="H519" s="31">
        <v>810000</v>
      </c>
      <c r="I519" s="31">
        <v>52990.654205607476</v>
      </c>
      <c r="J519" s="31">
        <v>719020.60420560744</v>
      </c>
    </row>
    <row r="520" spans="2:10">
      <c r="B520" t="s">
        <v>4529</v>
      </c>
      <c r="C520" t="s">
        <v>1165</v>
      </c>
      <c r="D520" t="s">
        <v>22</v>
      </c>
      <c r="E520">
        <v>10500</v>
      </c>
      <c r="F520" s="31">
        <v>546735</v>
      </c>
      <c r="G520" s="31">
        <v>518023.29000000004</v>
      </c>
      <c r="H520" s="31">
        <v>630000</v>
      </c>
      <c r="I520" s="31">
        <v>41214.953271028033</v>
      </c>
      <c r="J520" s="31">
        <v>559238.24327102816</v>
      </c>
    </row>
    <row r="521" spans="2:10">
      <c r="B521" t="s">
        <v>4531</v>
      </c>
      <c r="C521" t="s">
        <v>1165</v>
      </c>
      <c r="D521" t="s">
        <v>22</v>
      </c>
      <c r="E521">
        <v>13000</v>
      </c>
      <c r="F521" s="31">
        <v>827090</v>
      </c>
      <c r="G521" s="31">
        <v>786555.5</v>
      </c>
      <c r="H521" s="31">
        <v>954000</v>
      </c>
      <c r="I521" s="31">
        <v>62411.214953271025</v>
      </c>
      <c r="J521" s="31">
        <v>848966.71495327097</v>
      </c>
    </row>
    <row r="522" spans="2:10">
      <c r="B522" t="s">
        <v>4533</v>
      </c>
      <c r="C522" t="s">
        <v>1165</v>
      </c>
      <c r="D522" t="s">
        <v>22</v>
      </c>
      <c r="E522">
        <v>8000</v>
      </c>
      <c r="F522" s="31">
        <v>431920</v>
      </c>
      <c r="G522" s="31">
        <v>409182.32999999996</v>
      </c>
      <c r="H522" s="31">
        <v>497500</v>
      </c>
      <c r="I522" s="31">
        <v>32546.728971962613</v>
      </c>
      <c r="J522" s="31">
        <v>441729.05897196266</v>
      </c>
    </row>
    <row r="523" spans="2:10">
      <c r="B523" t="s">
        <v>4535</v>
      </c>
      <c r="C523" t="s">
        <v>1165</v>
      </c>
      <c r="D523" t="s">
        <v>22</v>
      </c>
      <c r="E523">
        <v>6500</v>
      </c>
      <c r="F523" s="31">
        <v>539660</v>
      </c>
      <c r="G523" s="31">
        <v>514742.24</v>
      </c>
      <c r="H523" s="31">
        <v>622500</v>
      </c>
      <c r="I523" s="31">
        <v>40724.299065420564</v>
      </c>
      <c r="J523" s="31">
        <v>555466.53906542063</v>
      </c>
    </row>
    <row r="524" spans="2:10">
      <c r="B524" t="s">
        <v>4537</v>
      </c>
      <c r="C524" t="s">
        <v>1165</v>
      </c>
      <c r="D524" t="s">
        <v>22</v>
      </c>
      <c r="E524">
        <v>5000</v>
      </c>
      <c r="F524" s="31">
        <v>260350</v>
      </c>
      <c r="G524" s="31">
        <v>246677.75</v>
      </c>
      <c r="H524" s="31">
        <v>300000</v>
      </c>
      <c r="I524" s="31">
        <v>19626.168224299065</v>
      </c>
      <c r="J524" s="31">
        <v>266303.91822429909</v>
      </c>
    </row>
    <row r="525" spans="2:10">
      <c r="B525" t="s">
        <v>4539</v>
      </c>
      <c r="C525" t="s">
        <v>1165</v>
      </c>
      <c r="D525" t="s">
        <v>22</v>
      </c>
      <c r="E525">
        <v>18500</v>
      </c>
      <c r="F525" s="31">
        <v>1159040</v>
      </c>
      <c r="G525" s="31">
        <v>1100617.24</v>
      </c>
      <c r="H525" s="31">
        <v>1336500</v>
      </c>
      <c r="I525" s="31">
        <v>87434.579439252338</v>
      </c>
      <c r="J525" s="31">
        <v>1188051.8194392524</v>
      </c>
    </row>
    <row r="526" spans="2:10">
      <c r="B526" t="s">
        <v>4541</v>
      </c>
      <c r="C526" t="s">
        <v>1165</v>
      </c>
      <c r="D526" t="s">
        <v>22</v>
      </c>
      <c r="E526">
        <v>13500</v>
      </c>
      <c r="F526" s="31">
        <v>702945</v>
      </c>
      <c r="G526" s="31">
        <v>666029.94999999995</v>
      </c>
      <c r="H526" s="31">
        <v>810000</v>
      </c>
      <c r="I526" s="31">
        <v>52990.654205607476</v>
      </c>
      <c r="J526" s="31">
        <v>719020.60420560755</v>
      </c>
    </row>
    <row r="527" spans="2:10">
      <c r="B527" t="s">
        <v>4543</v>
      </c>
      <c r="C527" t="s">
        <v>1165</v>
      </c>
      <c r="D527" t="s">
        <v>22</v>
      </c>
      <c r="E527">
        <v>17500</v>
      </c>
      <c r="F527" s="31">
        <v>1022495</v>
      </c>
      <c r="G527" s="31">
        <v>970729.24</v>
      </c>
      <c r="H527" s="31">
        <v>1179000</v>
      </c>
      <c r="I527" s="31">
        <v>77130.841121495338</v>
      </c>
      <c r="J527" s="31">
        <v>1047860.0811214953</v>
      </c>
    </row>
    <row r="528" spans="2:10">
      <c r="B528" t="s">
        <v>4545</v>
      </c>
      <c r="C528" t="s">
        <v>1165</v>
      </c>
      <c r="D528" t="s">
        <v>22</v>
      </c>
      <c r="E528">
        <v>13000</v>
      </c>
      <c r="F528" s="31">
        <v>707630</v>
      </c>
      <c r="G528" s="31">
        <v>670358</v>
      </c>
      <c r="H528" s="31">
        <v>815000</v>
      </c>
      <c r="I528" s="31">
        <v>53317.757009345791</v>
      </c>
      <c r="J528" s="31">
        <v>723675.75700934581</v>
      </c>
    </row>
    <row r="529" spans="1:10">
      <c r="A529" t="s">
        <v>4730</v>
      </c>
      <c r="E529">
        <v>610050</v>
      </c>
      <c r="F529" s="31">
        <v>34395827.299999997</v>
      </c>
      <c r="G529" s="31">
        <v>33130469.79999999</v>
      </c>
      <c r="H529" s="31">
        <v>39641600</v>
      </c>
      <c r="I529" s="31">
        <v>2593375.7009345787</v>
      </c>
      <c r="J529" s="31">
        <v>35723845.500934571</v>
      </c>
    </row>
    <row r="530" spans="1:10">
      <c r="A530" s="28">
        <v>44343</v>
      </c>
      <c r="B530" t="s">
        <v>4547</v>
      </c>
      <c r="C530" t="s">
        <v>1163</v>
      </c>
      <c r="D530" t="s">
        <v>1244</v>
      </c>
      <c r="E530">
        <v>30000</v>
      </c>
      <c r="F530" s="31">
        <v>1803925</v>
      </c>
      <c r="G530" s="31">
        <v>1736791.9100000001</v>
      </c>
      <c r="H530" s="31">
        <v>2079000</v>
      </c>
      <c r="I530" s="31">
        <v>136009.34579439252</v>
      </c>
      <c r="J530" s="31">
        <v>1872801.2557943929</v>
      </c>
    </row>
    <row r="531" spans="1:10">
      <c r="B531" t="s">
        <v>4549</v>
      </c>
      <c r="C531" t="s">
        <v>1162</v>
      </c>
      <c r="D531" t="s">
        <v>3507</v>
      </c>
      <c r="E531">
        <v>5500</v>
      </c>
      <c r="F531" s="31">
        <v>364205</v>
      </c>
      <c r="G531" s="31">
        <v>353622.94</v>
      </c>
      <c r="H531" s="31">
        <v>420000</v>
      </c>
      <c r="I531" s="31">
        <v>27476.635514018697</v>
      </c>
      <c r="J531" s="31">
        <v>381099.57551401871</v>
      </c>
    </row>
    <row r="532" spans="1:10">
      <c r="B532" t="s">
        <v>4551</v>
      </c>
      <c r="C532" t="s">
        <v>1165</v>
      </c>
      <c r="D532" t="s">
        <v>22</v>
      </c>
      <c r="E532">
        <v>34500</v>
      </c>
      <c r="F532" s="31">
        <v>2108890</v>
      </c>
      <c r="G532" s="31">
        <v>2003494.7799999998</v>
      </c>
      <c r="H532" s="31">
        <v>2431500</v>
      </c>
      <c r="I532" s="31">
        <v>159070.09345794391</v>
      </c>
      <c r="J532" s="31">
        <v>2162564.873457944</v>
      </c>
    </row>
    <row r="533" spans="1:10">
      <c r="B533" t="s">
        <v>4553</v>
      </c>
      <c r="C533" t="s">
        <v>1165</v>
      </c>
      <c r="D533" t="s">
        <v>22</v>
      </c>
      <c r="E533">
        <v>17500</v>
      </c>
      <c r="F533" s="31">
        <v>957305</v>
      </c>
      <c r="G533" s="31">
        <v>906865.90999999992</v>
      </c>
      <c r="H533" s="31">
        <v>1102500</v>
      </c>
      <c r="I533" s="31">
        <v>72126.168224299065</v>
      </c>
      <c r="J533" s="31">
        <v>978992.07822429913</v>
      </c>
    </row>
    <row r="534" spans="1:10">
      <c r="B534" t="s">
        <v>4555</v>
      </c>
      <c r="C534" t="s">
        <v>1165</v>
      </c>
      <c r="D534" t="s">
        <v>22</v>
      </c>
      <c r="E534">
        <v>36000</v>
      </c>
      <c r="F534" s="31">
        <v>2227100</v>
      </c>
      <c r="G534" s="31">
        <v>2114062.71</v>
      </c>
      <c r="H534" s="31">
        <v>2568000</v>
      </c>
      <c r="I534" s="31">
        <v>168000.00000000003</v>
      </c>
      <c r="J534" s="31">
        <v>2282062.71</v>
      </c>
    </row>
    <row r="535" spans="1:10">
      <c r="B535" t="s">
        <v>4557</v>
      </c>
      <c r="C535" t="s">
        <v>1165</v>
      </c>
      <c r="D535" t="s">
        <v>22</v>
      </c>
      <c r="E535">
        <v>4500</v>
      </c>
      <c r="F535" s="31">
        <v>280395</v>
      </c>
      <c r="G535" s="31">
        <v>265503.74</v>
      </c>
      <c r="H535" s="31">
        <v>322500</v>
      </c>
      <c r="I535" s="31">
        <v>21098.130841121496</v>
      </c>
      <c r="J535" s="31">
        <v>286601.87084112153</v>
      </c>
    </row>
    <row r="536" spans="1:10">
      <c r="B536" t="s">
        <v>4559</v>
      </c>
      <c r="C536" t="s">
        <v>1165</v>
      </c>
      <c r="D536" t="s">
        <v>22</v>
      </c>
      <c r="E536">
        <v>59500</v>
      </c>
      <c r="F536" s="31">
        <v>3684205</v>
      </c>
      <c r="G536" s="31">
        <v>3500465.5900000003</v>
      </c>
      <c r="H536" s="31">
        <v>4248000</v>
      </c>
      <c r="I536" s="31">
        <v>277906.54205607477</v>
      </c>
      <c r="J536" s="31">
        <v>3778372.1320560747</v>
      </c>
    </row>
    <row r="537" spans="1:10">
      <c r="B537" t="s">
        <v>4561</v>
      </c>
      <c r="C537" t="s">
        <v>1165</v>
      </c>
      <c r="D537" t="s">
        <v>22</v>
      </c>
      <c r="E537">
        <v>26500</v>
      </c>
      <c r="F537" s="31">
        <v>1487375</v>
      </c>
      <c r="G537" s="31">
        <v>1408877.5399999998</v>
      </c>
      <c r="H537" s="31">
        <v>1712500</v>
      </c>
      <c r="I537" s="31">
        <v>112032.71028037382</v>
      </c>
      <c r="J537" s="31">
        <v>1520910.2502803737</v>
      </c>
    </row>
    <row r="538" spans="1:10">
      <c r="B538" t="s">
        <v>4563</v>
      </c>
      <c r="C538" t="s">
        <v>1165</v>
      </c>
      <c r="D538" t="s">
        <v>22</v>
      </c>
      <c r="E538">
        <v>24000</v>
      </c>
      <c r="F538" s="31">
        <v>1562155</v>
      </c>
      <c r="G538" s="31">
        <v>1485471.4999999998</v>
      </c>
      <c r="H538" s="31">
        <v>1801500</v>
      </c>
      <c r="I538" s="31">
        <v>117855.14018691589</v>
      </c>
      <c r="J538" s="31">
        <v>1603326.6401869159</v>
      </c>
    </row>
    <row r="539" spans="1:10">
      <c r="B539" t="s">
        <v>4565</v>
      </c>
      <c r="C539" t="s">
        <v>1165</v>
      </c>
      <c r="D539" t="s">
        <v>22</v>
      </c>
      <c r="E539">
        <v>14500</v>
      </c>
      <c r="F539" s="31">
        <v>801095</v>
      </c>
      <c r="G539" s="31">
        <v>758859.25</v>
      </c>
      <c r="H539" s="31">
        <v>922500</v>
      </c>
      <c r="I539" s="31">
        <v>60350.467289719621</v>
      </c>
      <c r="J539" s="31">
        <v>819209.71728971973</v>
      </c>
    </row>
    <row r="540" spans="1:10">
      <c r="B540" t="s">
        <v>4567</v>
      </c>
      <c r="C540" t="s">
        <v>1167</v>
      </c>
      <c r="D540" t="s">
        <v>33</v>
      </c>
      <c r="E540">
        <v>2680</v>
      </c>
      <c r="F540" s="31">
        <v>139547.6</v>
      </c>
      <c r="G540" s="31">
        <v>138881.1</v>
      </c>
      <c r="H540" s="31">
        <v>160800</v>
      </c>
      <c r="I540" s="31">
        <v>10519.626168224298</v>
      </c>
      <c r="J540" s="31">
        <v>149400.7261682243</v>
      </c>
    </row>
    <row r="541" spans="1:10">
      <c r="B541" t="s">
        <v>4569</v>
      </c>
      <c r="C541" t="s">
        <v>1167</v>
      </c>
      <c r="D541" t="s">
        <v>33</v>
      </c>
      <c r="E541">
        <v>4120</v>
      </c>
      <c r="F541" s="31">
        <v>214528.39999999997</v>
      </c>
      <c r="G541" s="31">
        <v>213945.21000000002</v>
      </c>
      <c r="H541" s="31">
        <v>247200</v>
      </c>
      <c r="I541" s="31">
        <v>16171.962616822429</v>
      </c>
      <c r="J541" s="31">
        <v>230117.17261682241</v>
      </c>
    </row>
    <row r="542" spans="1:10">
      <c r="B542" t="s">
        <v>4571</v>
      </c>
      <c r="C542" t="s">
        <v>1167</v>
      </c>
      <c r="D542" t="s">
        <v>33</v>
      </c>
      <c r="E542">
        <v>40</v>
      </c>
      <c r="F542" s="31">
        <v>2082.8000000000002</v>
      </c>
      <c r="G542" s="31">
        <v>2082.8000000000002</v>
      </c>
      <c r="H542" s="31">
        <v>2400</v>
      </c>
      <c r="I542" s="31">
        <v>157.00934579439252</v>
      </c>
      <c r="J542" s="31">
        <v>2239.8093457943928</v>
      </c>
    </row>
    <row r="543" spans="1:10">
      <c r="B543" t="s">
        <v>4573</v>
      </c>
      <c r="C543" t="s">
        <v>1167</v>
      </c>
      <c r="D543" t="s">
        <v>33</v>
      </c>
      <c r="E543">
        <v>800</v>
      </c>
      <c r="F543" s="31">
        <v>41656</v>
      </c>
      <c r="G543" s="31">
        <v>41406.070000000007</v>
      </c>
      <c r="H543" s="31">
        <v>48000</v>
      </c>
      <c r="I543" s="31">
        <v>3140.1869158878508</v>
      </c>
      <c r="J543" s="31">
        <v>44546.256915887847</v>
      </c>
    </row>
    <row r="544" spans="1:10">
      <c r="B544" t="s">
        <v>4575</v>
      </c>
      <c r="C544" t="s">
        <v>1159</v>
      </c>
      <c r="D544" t="s">
        <v>28</v>
      </c>
      <c r="E544">
        <v>750</v>
      </c>
      <c r="F544" s="31">
        <v>58507.5</v>
      </c>
      <c r="G544" s="31">
        <v>57956.25</v>
      </c>
      <c r="H544" s="31">
        <v>67500</v>
      </c>
      <c r="I544" s="31">
        <v>4415.8878504672894</v>
      </c>
      <c r="J544" s="31">
        <v>62372.13785046729</v>
      </c>
    </row>
    <row r="545" spans="1:10">
      <c r="B545" t="s">
        <v>4577</v>
      </c>
      <c r="C545" t="s">
        <v>1158</v>
      </c>
      <c r="D545" t="s">
        <v>28</v>
      </c>
      <c r="E545">
        <v>1000</v>
      </c>
      <c r="F545" s="31">
        <v>52070</v>
      </c>
      <c r="G545" s="31">
        <v>52070</v>
      </c>
      <c r="H545" s="31">
        <v>60000</v>
      </c>
      <c r="I545" s="31">
        <v>3925.233644859813</v>
      </c>
      <c r="J545" s="31">
        <v>55995.233644859814</v>
      </c>
    </row>
    <row r="546" spans="1:10">
      <c r="B546" t="s">
        <v>4579</v>
      </c>
      <c r="C546" t="s">
        <v>1160</v>
      </c>
      <c r="D546" t="s">
        <v>28</v>
      </c>
      <c r="E546">
        <v>500</v>
      </c>
      <c r="F546" s="31">
        <v>45490</v>
      </c>
      <c r="G546" s="31">
        <v>44938.75</v>
      </c>
      <c r="H546" s="31">
        <v>52500</v>
      </c>
      <c r="I546" s="31">
        <v>3434.5794392523362</v>
      </c>
      <c r="J546" s="31">
        <v>48373.329439252338</v>
      </c>
    </row>
    <row r="547" spans="1:10">
      <c r="B547" t="s">
        <v>4581</v>
      </c>
      <c r="C547" t="s">
        <v>1255</v>
      </c>
      <c r="D547" t="s">
        <v>31</v>
      </c>
      <c r="E547">
        <v>50</v>
      </c>
      <c r="F547" s="31">
        <v>2603.5</v>
      </c>
      <c r="G547" s="31">
        <v>2551.4299999999998</v>
      </c>
      <c r="H547" s="31">
        <v>3000</v>
      </c>
      <c r="I547" s="31">
        <v>196.26168224299064</v>
      </c>
      <c r="J547" s="31">
        <v>2747.6916822429903</v>
      </c>
    </row>
    <row r="548" spans="1:10">
      <c r="B548" t="s">
        <v>4583</v>
      </c>
      <c r="C548" t="s">
        <v>3488</v>
      </c>
      <c r="D548" t="s">
        <v>3489</v>
      </c>
      <c r="E548">
        <v>7000</v>
      </c>
      <c r="F548" s="31">
        <v>364490</v>
      </c>
      <c r="G548" s="31">
        <v>360850</v>
      </c>
      <c r="H548" s="31">
        <v>420000</v>
      </c>
      <c r="I548" s="31">
        <v>27476.635514018693</v>
      </c>
      <c r="J548" s="31">
        <v>388326.63551401877</v>
      </c>
    </row>
    <row r="549" spans="1:10">
      <c r="B549" t="s">
        <v>4585</v>
      </c>
      <c r="C549" t="s">
        <v>3492</v>
      </c>
      <c r="D549" t="s">
        <v>3493</v>
      </c>
      <c r="E549">
        <v>14550</v>
      </c>
      <c r="F549" s="31">
        <v>760567.5</v>
      </c>
      <c r="G549" s="31">
        <v>752971.9</v>
      </c>
      <c r="H549" s="31">
        <v>876400</v>
      </c>
      <c r="I549" s="31">
        <v>57334.579439252338</v>
      </c>
      <c r="J549" s="31">
        <v>810306.47943925241</v>
      </c>
    </row>
    <row r="550" spans="1:10">
      <c r="B550" t="s">
        <v>4587</v>
      </c>
      <c r="C550" t="s">
        <v>3370</v>
      </c>
      <c r="D550" t="s">
        <v>3500</v>
      </c>
      <c r="E550">
        <v>23300</v>
      </c>
      <c r="F550" s="31">
        <v>1227157</v>
      </c>
      <c r="G550" s="31">
        <v>1214901</v>
      </c>
      <c r="H550" s="31">
        <v>1414000</v>
      </c>
      <c r="I550" s="31">
        <v>92504.672897196244</v>
      </c>
      <c r="J550" s="31">
        <v>1307405.6728971964</v>
      </c>
    </row>
    <row r="551" spans="1:10">
      <c r="B551" t="s">
        <v>4589</v>
      </c>
      <c r="C551" t="s">
        <v>3360</v>
      </c>
      <c r="D551" t="s">
        <v>3363</v>
      </c>
      <c r="E551">
        <v>5000</v>
      </c>
      <c r="F551" s="31">
        <v>265777</v>
      </c>
      <c r="G551" s="31">
        <v>263122.5</v>
      </c>
      <c r="H551" s="31">
        <v>306250</v>
      </c>
      <c r="I551" s="31">
        <v>20035.04672897196</v>
      </c>
      <c r="J551" s="31">
        <v>283157.546728972</v>
      </c>
    </row>
    <row r="552" spans="1:10">
      <c r="B552" t="s">
        <v>4591</v>
      </c>
      <c r="C552" t="s">
        <v>3360</v>
      </c>
      <c r="D552" t="s">
        <v>3363</v>
      </c>
      <c r="E552">
        <v>6500</v>
      </c>
      <c r="F552" s="31">
        <v>338455</v>
      </c>
      <c r="G552" s="31">
        <v>335075</v>
      </c>
      <c r="H552" s="31">
        <v>390000</v>
      </c>
      <c r="I552" s="31">
        <v>25514.018691588786</v>
      </c>
      <c r="J552" s="31">
        <v>360589.01869158878</v>
      </c>
    </row>
    <row r="553" spans="1:10">
      <c r="B553" t="s">
        <v>4593</v>
      </c>
      <c r="C553" t="s">
        <v>3360</v>
      </c>
      <c r="D553" t="s">
        <v>3363</v>
      </c>
      <c r="E553">
        <v>5000</v>
      </c>
      <c r="F553" s="31">
        <v>275371.3</v>
      </c>
      <c r="G553" s="31">
        <v>272620.79999999999</v>
      </c>
      <c r="H553" s="31">
        <v>317350</v>
      </c>
      <c r="I553" s="31">
        <v>20761.214953271028</v>
      </c>
      <c r="J553" s="31">
        <v>293382.01495327108</v>
      </c>
    </row>
    <row r="554" spans="1:10">
      <c r="B554" t="s">
        <v>4595</v>
      </c>
      <c r="C554" t="s">
        <v>3360</v>
      </c>
      <c r="D554" t="s">
        <v>3363</v>
      </c>
      <c r="E554">
        <v>5000</v>
      </c>
      <c r="F554" s="31">
        <v>260350</v>
      </c>
      <c r="G554" s="31">
        <v>257750</v>
      </c>
      <c r="H554" s="31">
        <v>300000</v>
      </c>
      <c r="I554" s="31">
        <v>19626.168224299068</v>
      </c>
      <c r="J554" s="31">
        <v>277376.16822429909</v>
      </c>
    </row>
    <row r="555" spans="1:10">
      <c r="B555" t="s">
        <v>4597</v>
      </c>
      <c r="C555" t="s">
        <v>3352</v>
      </c>
      <c r="D555" t="s">
        <v>3353</v>
      </c>
      <c r="E555">
        <v>55650</v>
      </c>
      <c r="F555" s="31">
        <v>3005636.3000000003</v>
      </c>
      <c r="G555" s="31">
        <v>2975612.9</v>
      </c>
      <c r="H555" s="31">
        <v>3462890</v>
      </c>
      <c r="I555" s="31">
        <v>226544.20560747664</v>
      </c>
      <c r="J555" s="31">
        <v>3202157.1056074761</v>
      </c>
    </row>
    <row r="556" spans="1:10">
      <c r="A556" t="s">
        <v>4731</v>
      </c>
      <c r="E556">
        <v>384440</v>
      </c>
      <c r="F556" s="31">
        <v>22330939.900000002</v>
      </c>
      <c r="G556" s="31">
        <v>21520751.580000002</v>
      </c>
      <c r="H556" s="31">
        <v>25736290</v>
      </c>
      <c r="I556" s="31">
        <v>1683682.5233644862</v>
      </c>
      <c r="J556" s="31">
        <v>23204434.103364486</v>
      </c>
    </row>
    <row r="557" spans="1:10">
      <c r="A557" s="28">
        <v>44344</v>
      </c>
      <c r="B557" t="s">
        <v>4599</v>
      </c>
      <c r="C557" t="s">
        <v>1552</v>
      </c>
      <c r="D557" t="s">
        <v>3742</v>
      </c>
      <c r="E557">
        <v>7300</v>
      </c>
      <c r="F557" s="31">
        <v>383456</v>
      </c>
      <c r="G557" s="31">
        <v>379626.5</v>
      </c>
      <c r="H557" s="31">
        <v>441900</v>
      </c>
      <c r="I557" s="31">
        <v>28909.345794392524</v>
      </c>
      <c r="J557" s="31">
        <v>408535.84579439263</v>
      </c>
    </row>
    <row r="558" spans="1:10">
      <c r="B558" t="s">
        <v>4601</v>
      </c>
      <c r="C558" t="s">
        <v>3379</v>
      </c>
      <c r="D558" t="s">
        <v>3380</v>
      </c>
      <c r="E558">
        <v>21000</v>
      </c>
      <c r="F558" s="31">
        <v>1097975.3999999999</v>
      </c>
      <c r="G558" s="31">
        <v>1087010.2</v>
      </c>
      <c r="H558" s="31">
        <v>1265200</v>
      </c>
      <c r="I558" s="31">
        <v>82770.093457943934</v>
      </c>
      <c r="J558" s="31">
        <v>1169780.2934579439</v>
      </c>
    </row>
    <row r="559" spans="1:10">
      <c r="B559" t="s">
        <v>4603</v>
      </c>
      <c r="C559" t="s">
        <v>3490</v>
      </c>
      <c r="D559" t="s">
        <v>3491</v>
      </c>
      <c r="E559">
        <v>9960</v>
      </c>
      <c r="F559" s="31">
        <v>526829.4</v>
      </c>
      <c r="G559" s="31">
        <v>521567.7</v>
      </c>
      <c r="H559" s="31">
        <v>607050</v>
      </c>
      <c r="I559" s="31">
        <v>39713.551401869161</v>
      </c>
      <c r="J559" s="31">
        <v>561281.25140186911</v>
      </c>
    </row>
    <row r="560" spans="1:10">
      <c r="B560" t="s">
        <v>4605</v>
      </c>
      <c r="C560" t="s">
        <v>1190</v>
      </c>
      <c r="D560" t="s">
        <v>1314</v>
      </c>
      <c r="E560">
        <v>5000</v>
      </c>
      <c r="F560" s="31">
        <v>275710</v>
      </c>
      <c r="G560" s="31">
        <v>271567.40000000002</v>
      </c>
      <c r="H560" s="31">
        <v>317500</v>
      </c>
      <c r="I560" s="31">
        <v>20771.028037383177</v>
      </c>
      <c r="J560" s="31">
        <v>292338.42803738319</v>
      </c>
    </row>
    <row r="561" spans="2:10">
      <c r="B561" t="s">
        <v>4607</v>
      </c>
      <c r="C561" t="s">
        <v>1162</v>
      </c>
      <c r="D561" t="s">
        <v>3507</v>
      </c>
      <c r="E561">
        <v>4000</v>
      </c>
      <c r="F561" s="31">
        <v>257090</v>
      </c>
      <c r="G561" s="31">
        <v>250073.24000000002</v>
      </c>
      <c r="H561" s="31">
        <v>296500</v>
      </c>
      <c r="I561" s="31">
        <v>19397.196261682246</v>
      </c>
      <c r="J561" s="31">
        <v>269470.43626168225</v>
      </c>
    </row>
    <row r="562" spans="2:10">
      <c r="B562" t="s">
        <v>4609</v>
      </c>
      <c r="C562" t="s">
        <v>1184</v>
      </c>
      <c r="D562" t="s">
        <v>37</v>
      </c>
      <c r="E562">
        <v>64000</v>
      </c>
      <c r="F562" s="31">
        <v>3332480</v>
      </c>
      <c r="G562" s="31">
        <v>3319680</v>
      </c>
      <c r="H562" s="31">
        <v>3840000</v>
      </c>
      <c r="I562" s="31">
        <v>251214.953271028</v>
      </c>
      <c r="J562" s="31">
        <v>3570894.9532710281</v>
      </c>
    </row>
    <row r="563" spans="2:10">
      <c r="B563" t="s">
        <v>4611</v>
      </c>
      <c r="C563" t="s">
        <v>1165</v>
      </c>
      <c r="D563" t="s">
        <v>22</v>
      </c>
      <c r="E563">
        <v>35000</v>
      </c>
      <c r="F563" s="31">
        <v>2057105</v>
      </c>
      <c r="G563" s="31">
        <v>1952490.0799999998</v>
      </c>
      <c r="H563" s="31">
        <v>2371500</v>
      </c>
      <c r="I563" s="31">
        <v>155144.8598130841</v>
      </c>
      <c r="J563" s="31">
        <v>2107634.939813084</v>
      </c>
    </row>
    <row r="564" spans="2:10">
      <c r="B564" t="s">
        <v>4613</v>
      </c>
      <c r="C564" t="s">
        <v>1165</v>
      </c>
      <c r="D564" t="s">
        <v>22</v>
      </c>
      <c r="E564">
        <v>17500</v>
      </c>
      <c r="F564" s="31">
        <v>957305</v>
      </c>
      <c r="G564" s="31">
        <v>906865.89000000013</v>
      </c>
      <c r="H564" s="31">
        <v>1102500</v>
      </c>
      <c r="I564" s="31">
        <v>72126.168224299065</v>
      </c>
      <c r="J564" s="31">
        <v>978992.05822429922</v>
      </c>
    </row>
    <row r="565" spans="2:10">
      <c r="B565" t="s">
        <v>4615</v>
      </c>
      <c r="C565" t="s">
        <v>1165</v>
      </c>
      <c r="D565" t="s">
        <v>22</v>
      </c>
      <c r="E565">
        <v>42000</v>
      </c>
      <c r="F565" s="31">
        <v>2506070</v>
      </c>
      <c r="G565" s="31">
        <v>2378391.39</v>
      </c>
      <c r="H565" s="31">
        <v>2889000</v>
      </c>
      <c r="I565" s="31">
        <v>189000</v>
      </c>
      <c r="J565" s="31">
        <v>2567391.39</v>
      </c>
    </row>
    <row r="566" spans="2:10">
      <c r="B566" t="s">
        <v>4617</v>
      </c>
      <c r="C566" t="s">
        <v>1165</v>
      </c>
      <c r="D566" t="s">
        <v>22</v>
      </c>
      <c r="E566">
        <v>16000</v>
      </c>
      <c r="F566" s="31">
        <v>848480</v>
      </c>
      <c r="G566" s="31">
        <v>803866.74</v>
      </c>
      <c r="H566" s="31">
        <v>977500</v>
      </c>
      <c r="I566" s="31">
        <v>63948.598130841121</v>
      </c>
      <c r="J566" s="31">
        <v>867815.33813084126</v>
      </c>
    </row>
    <row r="567" spans="2:10">
      <c r="B567" t="s">
        <v>4619</v>
      </c>
      <c r="C567" t="s">
        <v>1165</v>
      </c>
      <c r="D567" t="s">
        <v>22</v>
      </c>
      <c r="E567">
        <v>34000</v>
      </c>
      <c r="F567" s="31">
        <v>1920560</v>
      </c>
      <c r="G567" s="31">
        <v>1822602.0799999998</v>
      </c>
      <c r="H567" s="31">
        <v>2214000</v>
      </c>
      <c r="I567" s="31">
        <v>144841.1214953271</v>
      </c>
      <c r="J567" s="31">
        <v>1967443.2014953271</v>
      </c>
    </row>
    <row r="568" spans="2:10">
      <c r="B568" t="s">
        <v>4621</v>
      </c>
      <c r="C568" t="s">
        <v>1165</v>
      </c>
      <c r="D568" t="s">
        <v>22</v>
      </c>
      <c r="E568">
        <v>15000</v>
      </c>
      <c r="F568" s="31">
        <v>827130</v>
      </c>
      <c r="G568" s="31">
        <v>783527.02</v>
      </c>
      <c r="H568" s="31">
        <v>952500</v>
      </c>
      <c r="I568" s="31">
        <v>62313.084112149525</v>
      </c>
      <c r="J568" s="31">
        <v>845840.10411214945</v>
      </c>
    </row>
    <row r="569" spans="2:10">
      <c r="B569" t="s">
        <v>4623</v>
      </c>
      <c r="C569" t="s">
        <v>1165</v>
      </c>
      <c r="D569" t="s">
        <v>22</v>
      </c>
      <c r="E569">
        <v>19000</v>
      </c>
      <c r="F569" s="31">
        <v>1067150</v>
      </c>
      <c r="G569" s="31">
        <v>1013047.94</v>
      </c>
      <c r="H569" s="31">
        <v>1230000</v>
      </c>
      <c r="I569" s="31">
        <v>80467.289719626162</v>
      </c>
      <c r="J569" s="31">
        <v>1093515.2297196263</v>
      </c>
    </row>
    <row r="570" spans="2:10">
      <c r="B570" t="s">
        <v>4625</v>
      </c>
      <c r="C570" t="s">
        <v>1165</v>
      </c>
      <c r="D570" t="s">
        <v>22</v>
      </c>
      <c r="E570">
        <v>8500</v>
      </c>
      <c r="F570" s="31">
        <v>442595</v>
      </c>
      <c r="G570" s="31">
        <v>419352.19</v>
      </c>
      <c r="H570" s="31">
        <v>510000</v>
      </c>
      <c r="I570" s="31">
        <v>33364.485981308411</v>
      </c>
      <c r="J570" s="31">
        <v>452716.67598130845</v>
      </c>
    </row>
    <row r="571" spans="2:10">
      <c r="B571" t="s">
        <v>4627</v>
      </c>
      <c r="C571" t="s">
        <v>1165</v>
      </c>
      <c r="D571" t="s">
        <v>22</v>
      </c>
      <c r="E571">
        <v>8000</v>
      </c>
      <c r="F571" s="31">
        <v>573395</v>
      </c>
      <c r="G571" s="31">
        <v>544757.71000000008</v>
      </c>
      <c r="H571" s="31">
        <v>661500</v>
      </c>
      <c r="I571" s="31">
        <v>43275.700934579436</v>
      </c>
      <c r="J571" s="31">
        <v>588033.41093457956</v>
      </c>
    </row>
    <row r="572" spans="2:10">
      <c r="B572" t="s">
        <v>4629</v>
      </c>
      <c r="C572" t="s">
        <v>1165</v>
      </c>
      <c r="D572" t="s">
        <v>22</v>
      </c>
      <c r="E572">
        <v>8000</v>
      </c>
      <c r="F572" s="31">
        <v>462640</v>
      </c>
      <c r="G572" s="31">
        <v>438178.15</v>
      </c>
      <c r="H572" s="31">
        <v>532500</v>
      </c>
      <c r="I572" s="31">
        <v>34836.448598130846</v>
      </c>
      <c r="J572" s="31">
        <v>473014.59859813092</v>
      </c>
    </row>
    <row r="573" spans="2:10">
      <c r="B573" t="s">
        <v>4631</v>
      </c>
      <c r="C573" t="s">
        <v>1165</v>
      </c>
      <c r="D573" t="s">
        <v>22</v>
      </c>
      <c r="E573">
        <v>8500</v>
      </c>
      <c r="F573" s="31">
        <v>488160</v>
      </c>
      <c r="G573" s="31">
        <v>462068.41000000003</v>
      </c>
      <c r="H573" s="31">
        <v>562500</v>
      </c>
      <c r="I573" s="31">
        <v>36799.065420560742</v>
      </c>
      <c r="J573" s="31">
        <v>498867.4754205608</v>
      </c>
    </row>
    <row r="574" spans="2:10">
      <c r="B574" t="s">
        <v>4633</v>
      </c>
      <c r="C574" t="s">
        <v>1165</v>
      </c>
      <c r="D574" t="s">
        <v>22</v>
      </c>
      <c r="E574">
        <v>7000</v>
      </c>
      <c r="F574" s="31">
        <v>395210</v>
      </c>
      <c r="G574" s="31">
        <v>374344.69</v>
      </c>
      <c r="H574" s="31">
        <v>455000</v>
      </c>
      <c r="I574" s="31">
        <v>29766.355140186919</v>
      </c>
      <c r="J574" s="31">
        <v>404111.04514018691</v>
      </c>
    </row>
    <row r="575" spans="2:10">
      <c r="B575" t="s">
        <v>4635</v>
      </c>
      <c r="C575" t="s">
        <v>1165</v>
      </c>
      <c r="D575" t="s">
        <v>22</v>
      </c>
      <c r="E575">
        <v>4500</v>
      </c>
      <c r="F575" s="31">
        <v>273225</v>
      </c>
      <c r="G575" s="31">
        <v>259846.22</v>
      </c>
      <c r="H575" s="31">
        <v>315000</v>
      </c>
      <c r="I575" s="31">
        <v>20607.47663551402</v>
      </c>
      <c r="J575" s="31">
        <v>280453.69663551403</v>
      </c>
    </row>
    <row r="576" spans="2:10">
      <c r="B576" t="s">
        <v>4637</v>
      </c>
      <c r="C576" t="s">
        <v>1165</v>
      </c>
      <c r="D576" t="s">
        <v>22</v>
      </c>
      <c r="E576">
        <v>2000</v>
      </c>
      <c r="F576" s="31">
        <v>104140</v>
      </c>
      <c r="G576" s="31">
        <v>98671.1</v>
      </c>
      <c r="H576" s="31">
        <v>120000</v>
      </c>
      <c r="I576" s="31">
        <v>7850.467289719626</v>
      </c>
      <c r="J576" s="31">
        <v>106521.56728971963</v>
      </c>
    </row>
    <row r="577" spans="1:10">
      <c r="B577" t="s">
        <v>4639</v>
      </c>
      <c r="C577" t="s">
        <v>1165</v>
      </c>
      <c r="D577" t="s">
        <v>22</v>
      </c>
      <c r="E577">
        <v>10000</v>
      </c>
      <c r="F577" s="31">
        <v>677535</v>
      </c>
      <c r="G577" s="31">
        <v>643428.82000000007</v>
      </c>
      <c r="H577" s="31">
        <v>781500</v>
      </c>
      <c r="I577" s="31">
        <v>51126.168224299057</v>
      </c>
      <c r="J577" s="31">
        <v>694554.98822429916</v>
      </c>
    </row>
    <row r="578" spans="1:10">
      <c r="B578" t="s">
        <v>4641</v>
      </c>
      <c r="C578" t="s">
        <v>1165</v>
      </c>
      <c r="D578" t="s">
        <v>22</v>
      </c>
      <c r="E578">
        <v>10500</v>
      </c>
      <c r="F578" s="31">
        <v>592815</v>
      </c>
      <c r="G578" s="31">
        <v>561517.03</v>
      </c>
      <c r="H578" s="31">
        <v>682500</v>
      </c>
      <c r="I578" s="31">
        <v>44649.532710280371</v>
      </c>
      <c r="J578" s="31">
        <v>606166.56271028041</v>
      </c>
    </row>
    <row r="579" spans="1:10">
      <c r="A579" t="s">
        <v>4732</v>
      </c>
      <c r="E579">
        <v>356760</v>
      </c>
      <c r="F579" s="31">
        <v>20067055.800000001</v>
      </c>
      <c r="G579" s="31">
        <v>19292480.500000004</v>
      </c>
      <c r="H579" s="31">
        <v>23125650</v>
      </c>
      <c r="I579" s="31">
        <v>1512892.9906542052</v>
      </c>
      <c r="J579" s="31">
        <v>20805373.490654208</v>
      </c>
    </row>
    <row r="580" spans="1:10">
      <c r="A580" s="28">
        <v>44347</v>
      </c>
      <c r="B580" t="s">
        <v>4643</v>
      </c>
      <c r="C580" t="s">
        <v>1161</v>
      </c>
      <c r="D580" t="s">
        <v>34</v>
      </c>
      <c r="E580">
        <v>5000</v>
      </c>
      <c r="F580" s="31">
        <v>411415.99999999994</v>
      </c>
      <c r="G580" s="31">
        <v>407415</v>
      </c>
      <c r="H580" s="31">
        <v>474600</v>
      </c>
      <c r="I580" s="31">
        <v>31048.598130841125</v>
      </c>
      <c r="J580" s="31">
        <v>438463.59813084116</v>
      </c>
    </row>
    <row r="581" spans="1:10">
      <c r="B581" t="s">
        <v>4645</v>
      </c>
      <c r="C581" t="s">
        <v>1163</v>
      </c>
      <c r="D581" t="s">
        <v>1244</v>
      </c>
      <c r="E581">
        <v>22500</v>
      </c>
      <c r="F581" s="31">
        <v>1264755</v>
      </c>
      <c r="G581" s="31">
        <v>1217255.5300000003</v>
      </c>
      <c r="H581" s="31">
        <v>1457500</v>
      </c>
      <c r="I581" s="31">
        <v>95350.467289719629</v>
      </c>
      <c r="J581" s="31">
        <v>1312605.9972897198</v>
      </c>
    </row>
    <row r="582" spans="1:10">
      <c r="B582" t="s">
        <v>4647</v>
      </c>
      <c r="C582" t="s">
        <v>1165</v>
      </c>
      <c r="D582" t="s">
        <v>22</v>
      </c>
      <c r="E582">
        <v>38000</v>
      </c>
      <c r="F582" s="31">
        <v>2291135</v>
      </c>
      <c r="G582" s="31">
        <v>2176169.21</v>
      </c>
      <c r="H582" s="31">
        <v>2641500</v>
      </c>
      <c r="I582" s="31">
        <v>172808.41121495326</v>
      </c>
      <c r="J582" s="31">
        <v>2348977.6212149533</v>
      </c>
    </row>
    <row r="583" spans="1:10">
      <c r="B583" t="s">
        <v>4649</v>
      </c>
      <c r="C583" t="s">
        <v>1176</v>
      </c>
      <c r="D583" t="s">
        <v>31</v>
      </c>
      <c r="E583">
        <v>130</v>
      </c>
      <c r="F583" s="31">
        <v>10550.9</v>
      </c>
      <c r="G583" s="31">
        <v>10231.200000000001</v>
      </c>
      <c r="H583" s="31">
        <v>12180</v>
      </c>
      <c r="I583" s="31">
        <v>796.82242990654208</v>
      </c>
      <c r="J583" s="31">
        <v>11028.022429906543</v>
      </c>
    </row>
    <row r="584" spans="1:10">
      <c r="B584" t="s">
        <v>4651</v>
      </c>
      <c r="C584" t="s">
        <v>1179</v>
      </c>
      <c r="D584" t="s">
        <v>31</v>
      </c>
      <c r="E584">
        <v>80</v>
      </c>
      <c r="F584" s="31">
        <v>4943.8</v>
      </c>
      <c r="G584" s="31">
        <v>4803.96</v>
      </c>
      <c r="H584" s="31">
        <v>5700</v>
      </c>
      <c r="I584" s="31">
        <v>372.89719626168221</v>
      </c>
      <c r="J584" s="31">
        <v>5176.8571962616825</v>
      </c>
    </row>
    <row r="585" spans="1:10">
      <c r="B585" t="s">
        <v>4653</v>
      </c>
      <c r="C585" t="s">
        <v>1172</v>
      </c>
      <c r="D585" t="s">
        <v>31</v>
      </c>
      <c r="E585">
        <v>170</v>
      </c>
      <c r="F585" s="31">
        <v>12667.9</v>
      </c>
      <c r="G585" s="31">
        <v>12312.53</v>
      </c>
      <c r="H585" s="31">
        <v>14610</v>
      </c>
      <c r="I585" s="31">
        <v>955.79439252336442</v>
      </c>
      <c r="J585" s="31">
        <v>13268.324392523364</v>
      </c>
    </row>
    <row r="586" spans="1:10">
      <c r="B586" t="s">
        <v>4655</v>
      </c>
      <c r="C586" t="s">
        <v>1173</v>
      </c>
      <c r="D586" t="s">
        <v>31</v>
      </c>
      <c r="E586">
        <v>40</v>
      </c>
      <c r="F586" s="31">
        <v>5086.3999999999996</v>
      </c>
      <c r="G586" s="31">
        <v>4919.71</v>
      </c>
      <c r="H586" s="31">
        <v>5880</v>
      </c>
      <c r="I586" s="31">
        <v>384.67289719626166</v>
      </c>
      <c r="J586" s="31">
        <v>5304.3828971962621</v>
      </c>
    </row>
    <row r="587" spans="1:10">
      <c r="B587" t="s">
        <v>4657</v>
      </c>
      <c r="C587" t="s">
        <v>1174</v>
      </c>
      <c r="D587" t="s">
        <v>31</v>
      </c>
      <c r="E587">
        <v>60</v>
      </c>
      <c r="F587" s="31">
        <v>8059.5999999999995</v>
      </c>
      <c r="G587" s="31">
        <v>7782.380000000001</v>
      </c>
      <c r="H587" s="31">
        <v>9300</v>
      </c>
      <c r="I587" s="31">
        <v>608.41121495327104</v>
      </c>
      <c r="J587" s="31">
        <v>8390.7912149532713</v>
      </c>
    </row>
    <row r="588" spans="1:10">
      <c r="B588" t="s">
        <v>4659</v>
      </c>
      <c r="C588" t="s">
        <v>1175</v>
      </c>
      <c r="D588" t="s">
        <v>31</v>
      </c>
      <c r="E588">
        <v>60</v>
      </c>
      <c r="F588" s="31">
        <v>7793.4</v>
      </c>
      <c r="G588" s="31">
        <v>7507.58</v>
      </c>
      <c r="H588" s="31">
        <v>9000</v>
      </c>
      <c r="I588" s="31">
        <v>588.78504672897191</v>
      </c>
      <c r="J588" s="31">
        <v>8096.3650467289717</v>
      </c>
    </row>
    <row r="589" spans="1:10">
      <c r="B589" t="s">
        <v>4661</v>
      </c>
      <c r="C589" t="s">
        <v>1188</v>
      </c>
      <c r="D589" t="s">
        <v>31</v>
      </c>
      <c r="E589">
        <v>70</v>
      </c>
      <c r="F589" s="31">
        <v>4259.3</v>
      </c>
      <c r="G589" s="31">
        <v>4139.58</v>
      </c>
      <c r="H589" s="31">
        <v>4900</v>
      </c>
      <c r="I589" s="31">
        <v>320.56074766355141</v>
      </c>
      <c r="J589" s="31">
        <v>4460.1407476635513</v>
      </c>
    </row>
    <row r="590" spans="1:10">
      <c r="B590" t="s">
        <v>4663</v>
      </c>
      <c r="C590" t="s">
        <v>1185</v>
      </c>
      <c r="D590" t="s">
        <v>31</v>
      </c>
      <c r="E590">
        <v>20</v>
      </c>
      <c r="F590" s="31">
        <v>2597.7999999999997</v>
      </c>
      <c r="G590" s="31">
        <v>2502.52</v>
      </c>
      <c r="H590" s="31">
        <v>3000</v>
      </c>
      <c r="I590" s="31">
        <v>196.26168224299064</v>
      </c>
      <c r="J590" s="31">
        <v>2698.7816822429904</v>
      </c>
    </row>
    <row r="591" spans="1:10">
      <c r="B591" t="s">
        <v>4665</v>
      </c>
      <c r="C591" t="s">
        <v>1187</v>
      </c>
      <c r="D591" t="s">
        <v>31</v>
      </c>
      <c r="E591">
        <v>20</v>
      </c>
      <c r="F591" s="31">
        <v>1041.4000000000001</v>
      </c>
      <c r="G591" s="31">
        <v>1015.05</v>
      </c>
      <c r="H591" s="31">
        <v>1200</v>
      </c>
      <c r="I591" s="31">
        <v>78.504672897196258</v>
      </c>
      <c r="J591" s="31">
        <v>1093.5546728971963</v>
      </c>
    </row>
    <row r="592" spans="1:10">
      <c r="B592" t="s">
        <v>4667</v>
      </c>
      <c r="C592" t="s">
        <v>1186</v>
      </c>
      <c r="D592" t="s">
        <v>31</v>
      </c>
      <c r="E592">
        <v>90</v>
      </c>
      <c r="F592" s="31">
        <v>6242.7</v>
      </c>
      <c r="G592" s="31">
        <v>6055.2199999999993</v>
      </c>
      <c r="H592" s="31">
        <v>7200</v>
      </c>
      <c r="I592" s="31">
        <v>471.02803738317755</v>
      </c>
      <c r="J592" s="31">
        <v>6526.2480373831768</v>
      </c>
    </row>
    <row r="593" spans="1:10">
      <c r="B593" t="s">
        <v>4669</v>
      </c>
      <c r="C593" t="s">
        <v>1197</v>
      </c>
      <c r="D593" t="s">
        <v>31</v>
      </c>
      <c r="E593">
        <v>10</v>
      </c>
      <c r="F593" s="31">
        <v>1298.8999999999999</v>
      </c>
      <c r="G593" s="31">
        <v>1251.26</v>
      </c>
      <c r="H593" s="31">
        <v>1500</v>
      </c>
      <c r="I593" s="31">
        <v>98.130841121495322</v>
      </c>
      <c r="J593" s="31">
        <v>1349.3908411214952</v>
      </c>
    </row>
    <row r="594" spans="1:10">
      <c r="B594" t="s">
        <v>4671</v>
      </c>
      <c r="C594" t="s">
        <v>1170</v>
      </c>
      <c r="D594" t="s">
        <v>31</v>
      </c>
      <c r="E594">
        <v>50</v>
      </c>
      <c r="F594" s="31">
        <v>3272.5</v>
      </c>
      <c r="G594" s="31">
        <v>3196.0299999999997</v>
      </c>
      <c r="H594" s="31">
        <v>3780</v>
      </c>
      <c r="I594" s="31">
        <v>247.28971962616822</v>
      </c>
      <c r="J594" s="31">
        <v>3443.3197196261681</v>
      </c>
    </row>
    <row r="595" spans="1:10">
      <c r="B595" t="s">
        <v>4673</v>
      </c>
      <c r="C595" t="s">
        <v>1177</v>
      </c>
      <c r="D595" t="s">
        <v>31</v>
      </c>
      <c r="E595">
        <v>100</v>
      </c>
      <c r="F595" s="31">
        <v>8463.2000000000007</v>
      </c>
      <c r="G595" s="31">
        <v>8186.84</v>
      </c>
      <c r="H595" s="31">
        <v>9750</v>
      </c>
      <c r="I595" s="31">
        <v>637.85046728971963</v>
      </c>
      <c r="J595" s="31">
        <v>8824.6904672897199</v>
      </c>
    </row>
    <row r="596" spans="1:10">
      <c r="B596" t="s">
        <v>4675</v>
      </c>
      <c r="C596" t="s">
        <v>1180</v>
      </c>
      <c r="D596" t="s">
        <v>31</v>
      </c>
      <c r="E596">
        <v>30</v>
      </c>
      <c r="F596" s="31">
        <v>4029.7999999999997</v>
      </c>
      <c r="G596" s="31">
        <v>3891.1800000000003</v>
      </c>
      <c r="H596" s="31">
        <v>4650</v>
      </c>
      <c r="I596" s="31">
        <v>304.20560747663552</v>
      </c>
      <c r="J596" s="31">
        <v>4195.3856074766354</v>
      </c>
    </row>
    <row r="597" spans="1:10">
      <c r="B597" t="s">
        <v>4677</v>
      </c>
      <c r="C597" t="s">
        <v>1221</v>
      </c>
      <c r="D597" t="s">
        <v>31</v>
      </c>
      <c r="E597">
        <v>90</v>
      </c>
      <c r="F597" s="31">
        <v>11690.099999999999</v>
      </c>
      <c r="G597" s="31">
        <v>11261.38</v>
      </c>
      <c r="H597" s="31">
        <v>13500</v>
      </c>
      <c r="I597" s="31">
        <v>883.17757009345792</v>
      </c>
      <c r="J597" s="31">
        <v>12144.557570093457</v>
      </c>
    </row>
    <row r="598" spans="1:10">
      <c r="B598" t="s">
        <v>4679</v>
      </c>
      <c r="C598" t="s">
        <v>1220</v>
      </c>
      <c r="D598" t="s">
        <v>31</v>
      </c>
      <c r="E598">
        <v>70</v>
      </c>
      <c r="F598" s="31">
        <v>3644.9</v>
      </c>
      <c r="G598" s="31">
        <v>3560.97</v>
      </c>
      <c r="H598" s="31">
        <v>4200</v>
      </c>
      <c r="I598" s="31">
        <v>274.76635514018687</v>
      </c>
      <c r="J598" s="31">
        <v>3835.7363551401868</v>
      </c>
    </row>
    <row r="599" spans="1:10">
      <c r="B599" t="s">
        <v>4681</v>
      </c>
      <c r="C599" t="s">
        <v>1226</v>
      </c>
      <c r="D599" t="s">
        <v>31</v>
      </c>
      <c r="E599">
        <v>80</v>
      </c>
      <c r="F599" s="31">
        <v>9920.1999999999989</v>
      </c>
      <c r="G599" s="31">
        <v>9559.81</v>
      </c>
      <c r="H599" s="31">
        <v>11450</v>
      </c>
      <c r="I599" s="31">
        <v>749.06542056074761</v>
      </c>
      <c r="J599" s="31">
        <v>10308.875420560747</v>
      </c>
    </row>
    <row r="600" spans="1:10">
      <c r="B600" t="s">
        <v>4683</v>
      </c>
      <c r="C600" t="s">
        <v>1181</v>
      </c>
      <c r="D600" t="s">
        <v>31</v>
      </c>
      <c r="E600">
        <v>30</v>
      </c>
      <c r="F600" s="31">
        <v>3118.5</v>
      </c>
      <c r="G600" s="31">
        <v>3010.05</v>
      </c>
      <c r="H600" s="31">
        <v>3600</v>
      </c>
      <c r="I600" s="31">
        <v>235.51401869158877</v>
      </c>
      <c r="J600" s="31">
        <v>3245.5640186915884</v>
      </c>
    </row>
    <row r="601" spans="1:10">
      <c r="B601" t="s">
        <v>4685</v>
      </c>
      <c r="C601" t="s">
        <v>1263</v>
      </c>
      <c r="D601" t="s">
        <v>31</v>
      </c>
      <c r="E601">
        <v>20</v>
      </c>
      <c r="F601" s="31">
        <v>1041.4000000000001</v>
      </c>
      <c r="G601" s="31">
        <v>1020.57</v>
      </c>
      <c r="H601" s="31">
        <v>1200</v>
      </c>
      <c r="I601" s="31">
        <v>78.504672897196258</v>
      </c>
      <c r="J601" s="31">
        <v>1099.0746728971963</v>
      </c>
    </row>
    <row r="602" spans="1:10">
      <c r="B602" t="s">
        <v>4687</v>
      </c>
      <c r="C602" t="s">
        <v>1199</v>
      </c>
      <c r="D602" t="s">
        <v>31</v>
      </c>
      <c r="E602">
        <v>60</v>
      </c>
      <c r="F602" s="31">
        <v>5680.7000000000007</v>
      </c>
      <c r="G602" s="31">
        <v>5536.49</v>
      </c>
      <c r="H602" s="31">
        <v>6560</v>
      </c>
      <c r="I602" s="31">
        <v>429.15887850467288</v>
      </c>
      <c r="J602" s="31">
        <v>5965.6488785046731</v>
      </c>
    </row>
    <row r="603" spans="1:10">
      <c r="B603" t="s">
        <v>4689</v>
      </c>
      <c r="C603" t="s">
        <v>1390</v>
      </c>
      <c r="D603" t="s">
        <v>31</v>
      </c>
      <c r="E603">
        <v>30</v>
      </c>
      <c r="F603" s="31">
        <v>1562.1000000000001</v>
      </c>
      <c r="G603" s="31">
        <v>1522.58</v>
      </c>
      <c r="H603" s="31">
        <v>1800</v>
      </c>
      <c r="I603" s="31">
        <v>117.75700934579439</v>
      </c>
      <c r="J603" s="31">
        <v>1640.3370093457943</v>
      </c>
    </row>
    <row r="604" spans="1:10">
      <c r="B604" t="s">
        <v>4691</v>
      </c>
      <c r="C604" t="s">
        <v>1171</v>
      </c>
      <c r="D604" t="s">
        <v>31</v>
      </c>
      <c r="E604">
        <v>20</v>
      </c>
      <c r="F604" s="31">
        <v>1041.4000000000001</v>
      </c>
      <c r="G604" s="31">
        <v>1015.05</v>
      </c>
      <c r="H604" s="31">
        <v>1200</v>
      </c>
      <c r="I604" s="31">
        <v>78.504672897196258</v>
      </c>
      <c r="J604" s="31">
        <v>1093.5546728971963</v>
      </c>
    </row>
    <row r="605" spans="1:10">
      <c r="B605" t="s">
        <v>4693</v>
      </c>
      <c r="C605" t="s">
        <v>1178</v>
      </c>
      <c r="D605" t="s">
        <v>31</v>
      </c>
      <c r="E605">
        <v>90</v>
      </c>
      <c r="F605" s="31">
        <v>4686.3</v>
      </c>
      <c r="G605" s="31">
        <v>4567.75</v>
      </c>
      <c r="H605" s="31">
        <v>5400</v>
      </c>
      <c r="I605" s="31">
        <v>353.27102803738319</v>
      </c>
      <c r="J605" s="31">
        <v>4921.0210280373831</v>
      </c>
    </row>
    <row r="606" spans="1:10">
      <c r="B606" t="s">
        <v>4695</v>
      </c>
      <c r="C606" t="s">
        <v>1219</v>
      </c>
      <c r="D606" t="s">
        <v>31</v>
      </c>
      <c r="E606">
        <v>50</v>
      </c>
      <c r="F606" s="31">
        <v>2603.5</v>
      </c>
      <c r="G606" s="31">
        <v>2537.64</v>
      </c>
      <c r="H606" s="31">
        <v>3000</v>
      </c>
      <c r="I606" s="31">
        <v>196.26168224299064</v>
      </c>
      <c r="J606" s="31">
        <v>2733.9016822429903</v>
      </c>
    </row>
    <row r="607" spans="1:10">
      <c r="B607" t="s">
        <v>4697</v>
      </c>
      <c r="C607" t="s">
        <v>1416</v>
      </c>
      <c r="D607" t="s">
        <v>89</v>
      </c>
      <c r="E607">
        <v>1360</v>
      </c>
      <c r="F607" s="31">
        <v>96198.9</v>
      </c>
      <c r="G607" s="31">
        <v>93573.440000000002</v>
      </c>
      <c r="H607" s="31">
        <v>110900</v>
      </c>
      <c r="I607" s="31">
        <v>7255.1401869158881</v>
      </c>
      <c r="J607" s="31">
        <v>100828.58018691589</v>
      </c>
    </row>
    <row r="608" spans="1:10">
      <c r="A608" t="s">
        <v>4733</v>
      </c>
      <c r="E608">
        <v>68330</v>
      </c>
      <c r="F608" s="31">
        <v>4188801.5999999992</v>
      </c>
      <c r="G608" s="31">
        <v>4015800.51</v>
      </c>
      <c r="H608" s="31">
        <v>4829060</v>
      </c>
      <c r="I608" s="31">
        <v>315919.81308411219</v>
      </c>
      <c r="J608" s="31">
        <v>4331720.3230841113</v>
      </c>
    </row>
    <row r="609" spans="1:10">
      <c r="A609" t="s">
        <v>1207</v>
      </c>
      <c r="B609" t="s">
        <v>1207</v>
      </c>
      <c r="C609" t="s">
        <v>1207</v>
      </c>
      <c r="D609" t="s">
        <v>1207</v>
      </c>
      <c r="E609"/>
      <c r="F609" s="31"/>
      <c r="G609" s="31"/>
      <c r="H609" s="31"/>
      <c r="I609" s="31"/>
      <c r="J609" s="31"/>
    </row>
    <row r="610" spans="1:10">
      <c r="A610" t="s">
        <v>1208</v>
      </c>
      <c r="E610"/>
      <c r="F610" s="31"/>
      <c r="G610" s="31"/>
      <c r="H610" s="31"/>
      <c r="I610" s="31"/>
      <c r="J610" s="31"/>
    </row>
    <row r="611" spans="1:10">
      <c r="A611" t="s">
        <v>64</v>
      </c>
      <c r="E611"/>
      <c r="F611" s="31"/>
      <c r="G611" s="31"/>
      <c r="H611" s="31"/>
      <c r="I611" s="31"/>
      <c r="J611" s="31"/>
    </row>
    <row r="612" spans="1:10">
      <c r="E612"/>
      <c r="F612"/>
      <c r="G612"/>
      <c r="H612"/>
      <c r="I612"/>
      <c r="J612"/>
    </row>
    <row r="613" spans="1:10">
      <c r="E613"/>
      <c r="F613"/>
      <c r="G613"/>
      <c r="H613"/>
      <c r="I613"/>
      <c r="J613"/>
    </row>
    <row r="614" spans="1:10">
      <c r="E614"/>
      <c r="F614"/>
      <c r="G614"/>
      <c r="H614"/>
      <c r="I614"/>
      <c r="J614"/>
    </row>
    <row r="615" spans="1:10">
      <c r="E615"/>
      <c r="F615"/>
      <c r="G615"/>
      <c r="H615"/>
      <c r="I615"/>
      <c r="J615"/>
    </row>
    <row r="616" spans="1:10">
      <c r="E616"/>
      <c r="F616"/>
      <c r="G616"/>
      <c r="H616"/>
      <c r="I616"/>
      <c r="J616"/>
    </row>
    <row r="617" spans="1:10">
      <c r="E617"/>
      <c r="F617"/>
      <c r="G617"/>
      <c r="H617"/>
      <c r="I617"/>
      <c r="J617"/>
    </row>
    <row r="618" spans="1:10">
      <c r="E618"/>
      <c r="F618"/>
      <c r="G618"/>
      <c r="H618"/>
      <c r="I618"/>
      <c r="J618"/>
    </row>
    <row r="619" spans="1:10">
      <c r="E619"/>
      <c r="F619"/>
      <c r="G619"/>
      <c r="H619"/>
      <c r="I619"/>
      <c r="J619"/>
    </row>
    <row r="620" spans="1:10">
      <c r="E620"/>
      <c r="F620"/>
      <c r="G620"/>
      <c r="H620"/>
      <c r="I620"/>
      <c r="J620"/>
    </row>
    <row r="621" spans="1:10">
      <c r="E621"/>
      <c r="F621"/>
      <c r="G621"/>
      <c r="H621"/>
      <c r="I621"/>
      <c r="J621"/>
    </row>
    <row r="622" spans="1:10">
      <c r="E622"/>
      <c r="F622"/>
      <c r="G622"/>
      <c r="H622"/>
      <c r="I622"/>
      <c r="J622"/>
    </row>
    <row r="623" spans="1:10">
      <c r="E623"/>
      <c r="F623"/>
      <c r="G623"/>
      <c r="H623"/>
      <c r="I623"/>
      <c r="J623"/>
    </row>
    <row r="624" spans="1:10">
      <c r="E624"/>
      <c r="F624"/>
      <c r="G624"/>
      <c r="H624"/>
      <c r="I624"/>
      <c r="J624"/>
    </row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spans="5:10">
      <c r="E1057"/>
      <c r="F1057"/>
      <c r="G1057"/>
      <c r="H1057"/>
      <c r="I1057"/>
      <c r="J1057"/>
    </row>
    <row r="1058" spans="5:10">
      <c r="E1058"/>
      <c r="F1058"/>
      <c r="G1058"/>
      <c r="H1058"/>
      <c r="I1058"/>
      <c r="J1058"/>
    </row>
    <row r="1059" spans="5:10">
      <c r="E1059"/>
      <c r="F1059"/>
      <c r="G1059"/>
      <c r="H1059"/>
      <c r="I1059"/>
      <c r="J1059"/>
    </row>
    <row r="1060" spans="5:10">
      <c r="E1060"/>
      <c r="F1060"/>
      <c r="G1060"/>
      <c r="H1060"/>
      <c r="I1060"/>
      <c r="J1060"/>
    </row>
    <row r="1061" spans="5:10">
      <c r="E1061"/>
      <c r="F1061"/>
      <c r="G1061"/>
      <c r="H1061"/>
      <c r="I1061"/>
      <c r="J1061"/>
    </row>
    <row r="1062" spans="5:10">
      <c r="E1062"/>
      <c r="F1062"/>
      <c r="G1062"/>
      <c r="H1062"/>
      <c r="I1062"/>
      <c r="J1062"/>
    </row>
    <row r="1063" spans="5:10">
      <c r="E1063"/>
      <c r="F1063"/>
      <c r="G1063"/>
      <c r="H1063"/>
      <c r="I1063"/>
      <c r="J1063"/>
    </row>
    <row r="1064" spans="5:10">
      <c r="E1064"/>
      <c r="F1064"/>
      <c r="G1064"/>
      <c r="H1064"/>
      <c r="I1064"/>
      <c r="J1064"/>
    </row>
    <row r="1065" spans="5:10">
      <c r="E1065"/>
      <c r="F1065"/>
      <c r="G1065"/>
      <c r="H1065"/>
      <c r="I1065"/>
      <c r="J1065"/>
    </row>
    <row r="1066" spans="5:10">
      <c r="E1066"/>
      <c r="F1066"/>
      <c r="G1066"/>
      <c r="H1066"/>
      <c r="I1066"/>
      <c r="J1066"/>
    </row>
    <row r="1067" spans="5:10">
      <c r="E1067"/>
      <c r="F1067"/>
      <c r="G1067"/>
      <c r="H1067"/>
      <c r="I1067"/>
      <c r="J1067"/>
    </row>
    <row r="1068" spans="5:10">
      <c r="E1068"/>
      <c r="F1068"/>
      <c r="G1068"/>
      <c r="H1068"/>
      <c r="I1068"/>
      <c r="J1068"/>
    </row>
    <row r="1069" spans="5:10">
      <c r="E1069"/>
      <c r="F1069"/>
      <c r="G1069"/>
      <c r="H1069"/>
      <c r="I1069"/>
      <c r="J1069"/>
    </row>
    <row r="1070" spans="5:10">
      <c r="E1070"/>
      <c r="F1070"/>
      <c r="G1070"/>
      <c r="H1070"/>
      <c r="I1070"/>
      <c r="J1070"/>
    </row>
    <row r="1071" spans="5:10">
      <c r="E1071"/>
      <c r="F1071"/>
      <c r="G1071"/>
      <c r="H1071"/>
      <c r="I1071"/>
      <c r="J1071"/>
    </row>
    <row r="1072" spans="5:10">
      <c r="E1072"/>
    </row>
    <row r="1073" spans="5:5">
      <c r="E1073"/>
    </row>
    <row r="1074" spans="5:5">
      <c r="E1074"/>
    </row>
    <row r="1075" spans="5:5">
      <c r="E1075"/>
    </row>
    <row r="1076" spans="5:5">
      <c r="E1076"/>
    </row>
    <row r="1077" spans="5:5">
      <c r="E1077"/>
    </row>
    <row r="1078" spans="5:5">
      <c r="E1078"/>
    </row>
    <row r="1079" spans="5:5">
      <c r="E1079"/>
    </row>
    <row r="1080" spans="5:5">
      <c r="E1080"/>
    </row>
    <row r="1081" spans="5:5">
      <c r="E1081"/>
    </row>
    <row r="1082" spans="5:5">
      <c r="E1082"/>
    </row>
    <row r="1083" spans="5:5">
      <c r="E1083"/>
    </row>
    <row r="1084" spans="5:5">
      <c r="E1084"/>
    </row>
    <row r="1085" spans="5:5">
      <c r="E1085"/>
    </row>
    <row r="1086" spans="5:5">
      <c r="E1086"/>
    </row>
    <row r="1087" spans="5:5">
      <c r="E1087"/>
    </row>
    <row r="1088" spans="5:5">
      <c r="E1088"/>
    </row>
    <row r="1089" spans="5:5">
      <c r="E1089"/>
    </row>
    <row r="1090" spans="5:5">
      <c r="E1090"/>
    </row>
    <row r="1091" spans="5:5">
      <c r="E1091"/>
    </row>
    <row r="1092" spans="5:5">
      <c r="E1092"/>
    </row>
    <row r="1093" spans="5:5">
      <c r="E1093"/>
    </row>
    <row r="1094" spans="5:5">
      <c r="E1094"/>
    </row>
    <row r="1095" spans="5:5">
      <c r="E1095"/>
    </row>
    <row r="1096" spans="5:5">
      <c r="E1096"/>
    </row>
    <row r="1097" spans="5:5">
      <c r="E1097"/>
    </row>
    <row r="1098" spans="5:5">
      <c r="E1098"/>
    </row>
    <row r="1099" spans="5:5">
      <c r="E1099"/>
    </row>
    <row r="1100" spans="5:5">
      <c r="E1100"/>
    </row>
    <row r="1101" spans="5:5">
      <c r="E1101"/>
    </row>
    <row r="1102" spans="5:5">
      <c r="E1102"/>
    </row>
    <row r="1103" spans="5:5">
      <c r="E1103"/>
    </row>
    <row r="1104" spans="5:5">
      <c r="E1104"/>
    </row>
    <row r="1105" spans="5:5">
      <c r="E1105"/>
    </row>
    <row r="1106" spans="5:5">
      <c r="E1106"/>
    </row>
    <row r="1107" spans="5:5">
      <c r="E1107"/>
    </row>
    <row r="1108" spans="5:5">
      <c r="E1108"/>
    </row>
    <row r="1109" spans="5:5">
      <c r="E1109"/>
    </row>
    <row r="1110" spans="5:5">
      <c r="E1110"/>
    </row>
    <row r="1111" spans="5:5">
      <c r="E1111"/>
    </row>
    <row r="1112" spans="5:5">
      <c r="E1112"/>
    </row>
    <row r="1113" spans="5:5">
      <c r="E1113"/>
    </row>
    <row r="1114" spans="5:5">
      <c r="E1114"/>
    </row>
    <row r="1115" spans="5:5">
      <c r="E1115"/>
    </row>
    <row r="1116" spans="5:5">
      <c r="E1116"/>
    </row>
    <row r="1117" spans="5:5">
      <c r="E1117"/>
    </row>
    <row r="1118" spans="5:5">
      <c r="E1118"/>
    </row>
    <row r="1119" spans="5:5">
      <c r="E1119"/>
    </row>
    <row r="1120" spans="5:5">
      <c r="E1120"/>
    </row>
    <row r="1121" spans="5:5">
      <c r="E1121"/>
    </row>
    <row r="1122" spans="5:5">
      <c r="E1122"/>
    </row>
    <row r="1123" spans="5:5">
      <c r="E1123"/>
    </row>
    <row r="1124" spans="5:5">
      <c r="E1124"/>
    </row>
    <row r="1125" spans="5:5">
      <c r="E1125"/>
    </row>
    <row r="1126" spans="5:5">
      <c r="E1126"/>
    </row>
    <row r="1127" spans="5:5">
      <c r="E1127"/>
    </row>
    <row r="1128" spans="5:5">
      <c r="E1128"/>
    </row>
    <row r="1129" spans="5:5">
      <c r="E1129"/>
    </row>
    <row r="1130" spans="5:5">
      <c r="E1130"/>
    </row>
    <row r="1131" spans="5:5">
      <c r="E1131"/>
    </row>
    <row r="1132" spans="5:5">
      <c r="E1132"/>
    </row>
    <row r="1133" spans="5:5">
      <c r="E1133"/>
    </row>
    <row r="1134" spans="5:5">
      <c r="E1134"/>
    </row>
    <row r="1135" spans="5:5">
      <c r="E1135"/>
    </row>
    <row r="1136" spans="5:5">
      <c r="E1136"/>
    </row>
    <row r="1137" spans="5:5">
      <c r="E1137"/>
    </row>
    <row r="1138" spans="5:5">
      <c r="E1138"/>
    </row>
    <row r="1139" spans="5:5">
      <c r="E1139"/>
    </row>
    <row r="1140" spans="5:5">
      <c r="E1140"/>
    </row>
    <row r="1141" spans="5:5">
      <c r="E1141"/>
    </row>
    <row r="1142" spans="5:5">
      <c r="E1142"/>
    </row>
    <row r="1143" spans="5:5">
      <c r="E1143"/>
    </row>
    <row r="1144" spans="5:5">
      <c r="E1144"/>
    </row>
    <row r="1145" spans="5:5">
      <c r="E1145"/>
    </row>
    <row r="1146" spans="5:5">
      <c r="E1146"/>
    </row>
    <row r="1147" spans="5:5">
      <c r="E1147"/>
    </row>
    <row r="1148" spans="5:5">
      <c r="E1148"/>
    </row>
    <row r="1149" spans="5:5">
      <c r="E1149"/>
    </row>
    <row r="1150" spans="5:5">
      <c r="E1150"/>
    </row>
    <row r="1151" spans="5:5">
      <c r="E1151"/>
    </row>
    <row r="1152" spans="5:5">
      <c r="E1152"/>
    </row>
    <row r="1153" spans="5:5">
      <c r="E1153"/>
    </row>
    <row r="1154" spans="5:5">
      <c r="E1154"/>
    </row>
    <row r="1155" spans="5:5">
      <c r="E1155"/>
    </row>
    <row r="1156" spans="5:5">
      <c r="E1156"/>
    </row>
    <row r="1157" spans="5:5">
      <c r="E1157"/>
    </row>
    <row r="1158" spans="5:5">
      <c r="E1158"/>
    </row>
    <row r="1159" spans="5:5">
      <c r="E1159"/>
    </row>
    <row r="1160" spans="5:5">
      <c r="E1160"/>
    </row>
    <row r="1161" spans="5:5">
      <c r="E1161"/>
    </row>
    <row r="1162" spans="5:5">
      <c r="E1162"/>
    </row>
    <row r="1163" spans="5:5">
      <c r="E1163"/>
    </row>
    <row r="1164" spans="5:5">
      <c r="E1164"/>
    </row>
    <row r="1165" spans="5:5">
      <c r="E1165"/>
    </row>
    <row r="1166" spans="5:5">
      <c r="E1166"/>
    </row>
    <row r="1167" spans="5:5">
      <c r="E1167"/>
    </row>
    <row r="1168" spans="5:5">
      <c r="E1168"/>
    </row>
    <row r="1169" spans="5:5">
      <c r="E1169"/>
    </row>
    <row r="1170" spans="5:5">
      <c r="E1170"/>
    </row>
    <row r="1171" spans="5:5">
      <c r="E1171"/>
    </row>
    <row r="1172" spans="5:5">
      <c r="E1172"/>
    </row>
    <row r="1173" spans="5:5">
      <c r="E1173"/>
    </row>
    <row r="1174" spans="5:5">
      <c r="E1174"/>
    </row>
    <row r="1175" spans="5:5">
      <c r="E1175"/>
    </row>
    <row r="1176" spans="5:5">
      <c r="E1176"/>
    </row>
    <row r="1177" spans="5:5">
      <c r="E1177"/>
    </row>
    <row r="1178" spans="5:5">
      <c r="E1178"/>
    </row>
    <row r="1179" spans="5:5">
      <c r="E1179"/>
    </row>
    <row r="1180" spans="5:5">
      <c r="E1180"/>
    </row>
    <row r="1181" spans="5:5">
      <c r="E1181"/>
    </row>
    <row r="1182" spans="5:5">
      <c r="E1182"/>
    </row>
    <row r="1183" spans="5:5">
      <c r="E1183"/>
    </row>
    <row r="1184" spans="5:5">
      <c r="E1184"/>
    </row>
    <row r="1185" spans="5:5">
      <c r="E1185"/>
    </row>
    <row r="1186" spans="5:5">
      <c r="E1186"/>
    </row>
    <row r="1187" spans="5:5">
      <c r="E1187"/>
    </row>
    <row r="1188" spans="5:5">
      <c r="E1188"/>
    </row>
    <row r="1189" spans="5:5">
      <c r="E1189"/>
    </row>
    <row r="1190" spans="5:5">
      <c r="E1190"/>
    </row>
    <row r="1191" spans="5:5">
      <c r="E1191"/>
    </row>
    <row r="1192" spans="5:5">
      <c r="E1192"/>
    </row>
    <row r="1193" spans="5:5">
      <c r="E1193"/>
    </row>
    <row r="1194" spans="5:5">
      <c r="E1194"/>
    </row>
    <row r="1195" spans="5:5">
      <c r="E1195"/>
    </row>
    <row r="1196" spans="5:5">
      <c r="E1196"/>
    </row>
    <row r="1197" spans="5:5">
      <c r="E1197"/>
    </row>
    <row r="1198" spans="5:5">
      <c r="E1198"/>
    </row>
    <row r="1199" spans="5:5">
      <c r="E1199"/>
    </row>
    <row r="1200" spans="5:5">
      <c r="E1200"/>
    </row>
    <row r="1201" spans="5:5">
      <c r="E1201"/>
    </row>
    <row r="1202" spans="5:5">
      <c r="E1202"/>
    </row>
    <row r="1203" spans="5:5">
      <c r="E1203"/>
    </row>
    <row r="1204" spans="5:5">
      <c r="E1204"/>
    </row>
    <row r="1205" spans="5:5">
      <c r="E1205"/>
    </row>
    <row r="1206" spans="5:5">
      <c r="E1206"/>
    </row>
    <row r="1207" spans="5:5">
      <c r="E1207"/>
    </row>
    <row r="1208" spans="5:5">
      <c r="E1208"/>
    </row>
    <row r="1209" spans="5:5">
      <c r="E1209"/>
    </row>
    <row r="1210" spans="5:5">
      <c r="E1210"/>
    </row>
    <row r="1211" spans="5:5">
      <c r="E1211"/>
    </row>
    <row r="1212" spans="5:5">
      <c r="E1212"/>
    </row>
    <row r="1213" spans="5:5">
      <c r="E1213"/>
    </row>
    <row r="1214" spans="5:5">
      <c r="E1214"/>
    </row>
    <row r="1215" spans="5:5">
      <c r="E1215"/>
    </row>
    <row r="1216" spans="5:5">
      <c r="E1216"/>
    </row>
    <row r="1217" spans="5:5">
      <c r="E1217"/>
    </row>
    <row r="1218" spans="5:5">
      <c r="E1218"/>
    </row>
    <row r="1219" spans="5:5">
      <c r="E1219"/>
    </row>
    <row r="1220" spans="5:5">
      <c r="E1220"/>
    </row>
    <row r="1221" spans="5:5">
      <c r="E1221"/>
    </row>
    <row r="1222" spans="5:5">
      <c r="E1222"/>
    </row>
    <row r="1223" spans="5:5">
      <c r="E1223"/>
    </row>
    <row r="1224" spans="5:5">
      <c r="E1224"/>
    </row>
    <row r="1225" spans="5:5">
      <c r="E1225"/>
    </row>
    <row r="1226" spans="5:5">
      <c r="E1226"/>
    </row>
    <row r="1227" spans="5:5">
      <c r="E1227"/>
    </row>
    <row r="1228" spans="5:5">
      <c r="E1228"/>
    </row>
    <row r="1229" spans="5:5">
      <c r="E1229"/>
    </row>
    <row r="1230" spans="5:5">
      <c r="E1230"/>
    </row>
    <row r="1231" spans="5:5">
      <c r="E1231"/>
    </row>
    <row r="1232" spans="5:5">
      <c r="E1232"/>
    </row>
    <row r="1233" spans="5:5">
      <c r="E1233"/>
    </row>
    <row r="1234" spans="5:5">
      <c r="E1234"/>
    </row>
    <row r="1235" spans="5:5">
      <c r="E1235"/>
    </row>
    <row r="1236" spans="5:5">
      <c r="E1236"/>
    </row>
    <row r="1237" spans="5:5">
      <c r="E1237"/>
    </row>
    <row r="1238" spans="5:5">
      <c r="E1238"/>
    </row>
    <row r="1239" spans="5:5">
      <c r="E1239"/>
    </row>
    <row r="1240" spans="5:5">
      <c r="E1240"/>
    </row>
    <row r="1241" spans="5:5">
      <c r="E1241"/>
    </row>
    <row r="1242" spans="5:5">
      <c r="E1242"/>
    </row>
    <row r="1243" spans="5:5">
      <c r="E1243"/>
    </row>
    <row r="1244" spans="5:5">
      <c r="E1244"/>
    </row>
    <row r="1245" spans="5:5">
      <c r="E1245"/>
    </row>
    <row r="1246" spans="5:5">
      <c r="E1246"/>
    </row>
    <row r="1247" spans="5:5">
      <c r="E1247"/>
    </row>
    <row r="1248" spans="5:5">
      <c r="E1248"/>
    </row>
    <row r="1249" spans="5:5">
      <c r="E1249"/>
    </row>
    <row r="1250" spans="5:5">
      <c r="E1250"/>
    </row>
    <row r="1251" spans="5:5">
      <c r="E1251"/>
    </row>
    <row r="1252" spans="5:5">
      <c r="E1252"/>
    </row>
    <row r="1253" spans="5:5">
      <c r="E1253"/>
    </row>
    <row r="1254" spans="5:5">
      <c r="E1254"/>
    </row>
    <row r="1255" spans="5:5">
      <c r="E1255"/>
    </row>
    <row r="1256" spans="5:5">
      <c r="E1256"/>
    </row>
    <row r="1257" spans="5:5">
      <c r="E1257"/>
    </row>
    <row r="1258" spans="5:5">
      <c r="E1258"/>
    </row>
    <row r="1259" spans="5:5">
      <c r="E1259"/>
    </row>
    <row r="1260" spans="5:5">
      <c r="E1260"/>
    </row>
    <row r="1261" spans="5:5">
      <c r="E1261"/>
    </row>
    <row r="1262" spans="5:5">
      <c r="E1262"/>
    </row>
    <row r="1263" spans="5:5">
      <c r="E1263"/>
    </row>
    <row r="1264" spans="5:5">
      <c r="E1264"/>
    </row>
    <row r="1265" spans="5:5">
      <c r="E1265"/>
    </row>
    <row r="1266" spans="5:5">
      <c r="E1266"/>
    </row>
    <row r="1267" spans="5:5">
      <c r="E1267"/>
    </row>
    <row r="1268" spans="5:5">
      <c r="E1268"/>
    </row>
    <row r="1269" spans="5:5">
      <c r="E1269"/>
    </row>
    <row r="1270" spans="5:5">
      <c r="E1270"/>
    </row>
    <row r="1271" spans="5:5">
      <c r="E1271"/>
    </row>
    <row r="1272" spans="5:5">
      <c r="E1272"/>
    </row>
    <row r="1273" spans="5:5">
      <c r="E1273"/>
    </row>
    <row r="1274" spans="5:5">
      <c r="E1274"/>
    </row>
    <row r="1275" spans="5:5">
      <c r="E1275"/>
    </row>
    <row r="1276" spans="5:5">
      <c r="E1276"/>
    </row>
    <row r="1277" spans="5:5">
      <c r="E1277"/>
    </row>
    <row r="1278" spans="5:5">
      <c r="E1278"/>
    </row>
    <row r="1279" spans="5:5">
      <c r="E1279"/>
    </row>
    <row r="1280" spans="5:5">
      <c r="E1280"/>
    </row>
    <row r="1281" spans="5:5">
      <c r="E1281"/>
    </row>
    <row r="1282" spans="5:5">
      <c r="E1282"/>
    </row>
    <row r="1283" spans="5:5">
      <c r="E1283"/>
    </row>
    <row r="1284" spans="5:5">
      <c r="E1284"/>
    </row>
    <row r="1285" spans="5:5">
      <c r="E1285"/>
    </row>
    <row r="1286" spans="5:5">
      <c r="E1286"/>
    </row>
    <row r="1287" spans="5:5">
      <c r="E1287"/>
    </row>
    <row r="1288" spans="5:5">
      <c r="E1288"/>
    </row>
    <row r="1289" spans="5:5">
      <c r="E1289"/>
    </row>
    <row r="1290" spans="5:5">
      <c r="E1290"/>
    </row>
    <row r="1291" spans="5:5">
      <c r="E1291"/>
    </row>
    <row r="1292" spans="5:5">
      <c r="E1292"/>
    </row>
    <row r="1293" spans="5:5">
      <c r="E1293"/>
    </row>
    <row r="1294" spans="5:5">
      <c r="E1294"/>
    </row>
    <row r="1295" spans="5:5">
      <c r="E1295"/>
    </row>
    <row r="1296" spans="5:5">
      <c r="E1296"/>
    </row>
    <row r="1297" spans="5:5">
      <c r="E1297"/>
    </row>
    <row r="1298" spans="5:5">
      <c r="E1298"/>
    </row>
    <row r="1299" spans="5:5">
      <c r="E1299"/>
    </row>
    <row r="1300" spans="5:5">
      <c r="E1300"/>
    </row>
    <row r="1301" spans="5:5">
      <c r="E1301"/>
    </row>
    <row r="1302" spans="5:5">
      <c r="E1302"/>
    </row>
    <row r="1303" spans="5:5">
      <c r="E1303"/>
    </row>
    <row r="1304" spans="5:5">
      <c r="E1304"/>
    </row>
    <row r="1305" spans="5:5">
      <c r="E1305"/>
    </row>
    <row r="1306" spans="5:5">
      <c r="E1306"/>
    </row>
    <row r="1307" spans="5:5">
      <c r="E1307"/>
    </row>
    <row r="1308" spans="5:5">
      <c r="E1308"/>
    </row>
    <row r="1309" spans="5:5">
      <c r="E1309"/>
    </row>
    <row r="1310" spans="5:5">
      <c r="E1310"/>
    </row>
    <row r="1311" spans="5:5">
      <c r="E1311"/>
    </row>
    <row r="1312" spans="5:5">
      <c r="E1312"/>
    </row>
    <row r="1313" spans="5:5">
      <c r="E1313"/>
    </row>
    <row r="1314" spans="5:5">
      <c r="E1314"/>
    </row>
    <row r="1315" spans="5:5">
      <c r="E1315"/>
    </row>
    <row r="1316" spans="5:5">
      <c r="E1316"/>
    </row>
    <row r="1317" spans="5:5">
      <c r="E1317"/>
    </row>
    <row r="1318" spans="5:5">
      <c r="E1318"/>
    </row>
    <row r="1319" spans="5:5">
      <c r="E1319"/>
    </row>
    <row r="1320" spans="5:5">
      <c r="E1320"/>
    </row>
    <row r="1321" spans="5:5">
      <c r="E1321"/>
    </row>
    <row r="1322" spans="5:5">
      <c r="E1322"/>
    </row>
    <row r="1323" spans="5:5">
      <c r="E1323"/>
    </row>
    <row r="1324" spans="5:5">
      <c r="E1324"/>
    </row>
    <row r="1325" spans="5:5">
      <c r="E1325"/>
    </row>
    <row r="1326" spans="5:5">
      <c r="E1326"/>
    </row>
    <row r="1327" spans="5:5">
      <c r="E1327"/>
    </row>
    <row r="1328" spans="5:5">
      <c r="E1328"/>
    </row>
    <row r="1329" spans="5:5">
      <c r="E1329"/>
    </row>
    <row r="1330" spans="5:5">
      <c r="E1330"/>
    </row>
    <row r="1331" spans="5:5">
      <c r="E1331"/>
    </row>
    <row r="1332" spans="5:5">
      <c r="E1332"/>
    </row>
    <row r="1333" spans="5:5">
      <c r="E1333"/>
    </row>
    <row r="1334" spans="5:5">
      <c r="E1334"/>
    </row>
    <row r="1335" spans="5:5">
      <c r="E1335"/>
    </row>
    <row r="1336" spans="5:5">
      <c r="E1336"/>
    </row>
    <row r="1337" spans="5:5">
      <c r="E1337"/>
    </row>
    <row r="1338" spans="5:5">
      <c r="E1338"/>
    </row>
    <row r="1339" spans="5:5">
      <c r="E1339"/>
    </row>
    <row r="1340" spans="5:5">
      <c r="E1340"/>
    </row>
    <row r="1341" spans="5:5">
      <c r="E1341"/>
    </row>
    <row r="1342" spans="5:5">
      <c r="E1342"/>
    </row>
    <row r="1343" spans="5:5">
      <c r="E1343"/>
    </row>
    <row r="1344" spans="5:5">
      <c r="E1344"/>
    </row>
    <row r="1345" spans="5:5">
      <c r="E1345"/>
    </row>
    <row r="1346" spans="5:5">
      <c r="E1346"/>
    </row>
    <row r="1347" spans="5:5">
      <c r="E1347"/>
    </row>
    <row r="1348" spans="5:5">
      <c r="E1348"/>
    </row>
    <row r="1349" spans="5:5">
      <c r="E1349"/>
    </row>
    <row r="1350" spans="5:5">
      <c r="E1350"/>
    </row>
    <row r="1351" spans="5:5">
      <c r="E1351"/>
    </row>
    <row r="1352" spans="5:5">
      <c r="E1352"/>
    </row>
    <row r="1353" spans="5:5">
      <c r="E1353"/>
    </row>
    <row r="1354" spans="5:5">
      <c r="E1354"/>
    </row>
    <row r="1355" spans="5:5">
      <c r="E1355"/>
    </row>
    <row r="1356" spans="5:5">
      <c r="E1356"/>
    </row>
    <row r="1357" spans="5:5">
      <c r="E1357"/>
    </row>
    <row r="1358" spans="5:5">
      <c r="E1358"/>
    </row>
    <row r="1359" spans="5:5">
      <c r="E1359"/>
    </row>
    <row r="1360" spans="5:5">
      <c r="E1360"/>
    </row>
    <row r="1361" spans="5:5">
      <c r="E1361"/>
    </row>
    <row r="1362" spans="5:5">
      <c r="E1362"/>
    </row>
    <row r="1363" spans="5:5">
      <c r="E1363"/>
    </row>
    <row r="1364" spans="5:5">
      <c r="E1364"/>
    </row>
    <row r="1365" spans="5:5">
      <c r="E1365"/>
    </row>
    <row r="1366" spans="5:5">
      <c r="E1366"/>
    </row>
    <row r="1367" spans="5:5">
      <c r="E1367"/>
    </row>
    <row r="1368" spans="5:5">
      <c r="E1368"/>
    </row>
    <row r="1369" spans="5:5">
      <c r="E1369"/>
    </row>
    <row r="1370" spans="5:5">
      <c r="E1370"/>
    </row>
    <row r="1371" spans="5:5">
      <c r="E1371"/>
    </row>
    <row r="1372" spans="5:5">
      <c r="E1372"/>
    </row>
    <row r="1373" spans="5:5">
      <c r="E1373"/>
    </row>
    <row r="1374" spans="5:5">
      <c r="E1374"/>
    </row>
    <row r="1375" spans="5:5">
      <c r="E1375"/>
    </row>
    <row r="1376" spans="5:5">
      <c r="E1376"/>
    </row>
    <row r="1377" spans="5:5">
      <c r="E1377"/>
    </row>
    <row r="1378" spans="5:5">
      <c r="E1378"/>
    </row>
    <row r="1379" spans="5:5">
      <c r="E1379"/>
    </row>
    <row r="1380" spans="5:5">
      <c r="E1380"/>
    </row>
    <row r="1381" spans="5:5">
      <c r="E1381"/>
    </row>
    <row r="1382" spans="5:5">
      <c r="E1382"/>
    </row>
    <row r="1383" spans="5:5">
      <c r="E1383"/>
    </row>
    <row r="1384" spans="5:5">
      <c r="E1384"/>
    </row>
    <row r="1385" spans="5:5">
      <c r="E1385"/>
    </row>
    <row r="1386" spans="5:5">
      <c r="E1386"/>
    </row>
    <row r="1387" spans="5:5">
      <c r="E1387"/>
    </row>
    <row r="1388" spans="5:5">
      <c r="E1388"/>
    </row>
    <row r="1389" spans="5:5">
      <c r="E1389"/>
    </row>
    <row r="1390" spans="5:5">
      <c r="E1390"/>
    </row>
    <row r="1391" spans="5:5">
      <c r="E1391"/>
    </row>
    <row r="1392" spans="5:5">
      <c r="E1392"/>
    </row>
    <row r="1393" spans="5:5">
      <c r="E1393"/>
    </row>
    <row r="1394" spans="5:5">
      <c r="E1394"/>
    </row>
    <row r="1395" spans="5:5">
      <c r="E1395"/>
    </row>
    <row r="1396" spans="5:5">
      <c r="E1396"/>
    </row>
    <row r="1397" spans="5:5">
      <c r="E1397"/>
    </row>
    <row r="1398" spans="5:5">
      <c r="E1398"/>
    </row>
    <row r="1399" spans="5:5">
      <c r="E1399"/>
    </row>
    <row r="1400" spans="5:5">
      <c r="E1400"/>
    </row>
    <row r="1401" spans="5:5">
      <c r="E1401"/>
    </row>
    <row r="1402" spans="5:5">
      <c r="E1402"/>
    </row>
    <row r="1403" spans="5:5">
      <c r="E1403"/>
    </row>
    <row r="1404" spans="5:5">
      <c r="E1404"/>
    </row>
    <row r="1405" spans="5:5">
      <c r="E1405"/>
    </row>
    <row r="1406" spans="5:5">
      <c r="E1406"/>
    </row>
    <row r="1407" spans="5:5">
      <c r="E1407"/>
    </row>
    <row r="1408" spans="5:5">
      <c r="E1408"/>
    </row>
    <row r="1409" spans="5:5">
      <c r="E1409"/>
    </row>
    <row r="1410" spans="5:5">
      <c r="E1410"/>
    </row>
    <row r="1411" spans="5:5">
      <c r="E1411"/>
    </row>
    <row r="1412" spans="5:5">
      <c r="E1412"/>
    </row>
    <row r="1413" spans="5:5">
      <c r="E1413"/>
    </row>
    <row r="1414" spans="5:5">
      <c r="E1414"/>
    </row>
    <row r="1415" spans="5:5">
      <c r="E1415"/>
    </row>
    <row r="1416" spans="5:5">
      <c r="E1416"/>
    </row>
    <row r="1417" spans="5:5">
      <c r="E1417"/>
    </row>
    <row r="1418" spans="5:5">
      <c r="E1418"/>
    </row>
    <row r="1419" spans="5:5">
      <c r="E1419"/>
    </row>
    <row r="1420" spans="5:5">
      <c r="E1420"/>
    </row>
    <row r="1421" spans="5:5">
      <c r="E1421"/>
    </row>
    <row r="1422" spans="5:5">
      <c r="E1422"/>
    </row>
    <row r="1423" spans="5:5">
      <c r="E1423"/>
    </row>
    <row r="1424" spans="5:5">
      <c r="E1424"/>
    </row>
    <row r="1425" spans="5:5">
      <c r="E1425"/>
    </row>
    <row r="1426" spans="5:5">
      <c r="E1426"/>
    </row>
    <row r="1427" spans="5:5">
      <c r="E1427"/>
    </row>
    <row r="1428" spans="5:5">
      <c r="E1428"/>
    </row>
    <row r="1429" spans="5:5">
      <c r="E1429"/>
    </row>
    <row r="1430" spans="5:5">
      <c r="E1430"/>
    </row>
    <row r="1431" spans="5:5">
      <c r="E1431"/>
    </row>
    <row r="1432" spans="5:5">
      <c r="E1432"/>
    </row>
    <row r="1433" spans="5:5">
      <c r="E1433"/>
    </row>
    <row r="1434" spans="5:5">
      <c r="E1434"/>
    </row>
    <row r="1435" spans="5:5">
      <c r="E1435"/>
    </row>
    <row r="1436" spans="5:5">
      <c r="E1436"/>
    </row>
    <row r="1437" spans="5:5">
      <c r="E1437"/>
    </row>
    <row r="1438" spans="5:5">
      <c r="E1438"/>
    </row>
    <row r="1439" spans="5:5">
      <c r="E1439"/>
    </row>
    <row r="1440" spans="5:5">
      <c r="E1440"/>
    </row>
    <row r="1441" spans="5:5">
      <c r="E1441"/>
    </row>
    <row r="1442" spans="5:5">
      <c r="E1442"/>
    </row>
    <row r="1443" spans="5:5">
      <c r="E1443"/>
    </row>
    <row r="1444" spans="5:5">
      <c r="E1444"/>
    </row>
    <row r="1445" spans="5:5">
      <c r="E1445"/>
    </row>
    <row r="1446" spans="5:5">
      <c r="E1446"/>
    </row>
    <row r="1447" spans="5:5">
      <c r="E1447"/>
    </row>
    <row r="1448" spans="5:5">
      <c r="E1448"/>
    </row>
    <row r="1449" spans="5:5">
      <c r="E1449"/>
    </row>
    <row r="1450" spans="5:5">
      <c r="E1450"/>
    </row>
    <row r="1451" spans="5:5">
      <c r="E1451"/>
    </row>
    <row r="1452" spans="5:5">
      <c r="E1452"/>
    </row>
    <row r="1453" spans="5:5">
      <c r="E1453"/>
    </row>
    <row r="1454" spans="5:5">
      <c r="E1454"/>
    </row>
    <row r="1455" spans="5:5">
      <c r="E1455"/>
    </row>
    <row r="1456" spans="5:5">
      <c r="E1456"/>
    </row>
    <row r="1457" spans="5:5">
      <c r="E1457"/>
    </row>
    <row r="1458" spans="5:5">
      <c r="E1458"/>
    </row>
    <row r="1459" spans="5:5">
      <c r="E1459"/>
    </row>
    <row r="1460" spans="5:5">
      <c r="E1460"/>
    </row>
    <row r="1461" spans="5:5">
      <c r="E1461"/>
    </row>
    <row r="1462" spans="5:5">
      <c r="E1462"/>
    </row>
    <row r="1463" spans="5:5">
      <c r="E1463"/>
    </row>
    <row r="1464" spans="5:5">
      <c r="E1464"/>
    </row>
    <row r="1465" spans="5:5">
      <c r="E1465"/>
    </row>
    <row r="1466" spans="5:5">
      <c r="E1466"/>
    </row>
    <row r="1467" spans="5:5">
      <c r="E1467"/>
    </row>
    <row r="1468" spans="5:5">
      <c r="E1468"/>
    </row>
    <row r="1469" spans="5:5">
      <c r="E1469"/>
    </row>
    <row r="1470" spans="5:5">
      <c r="E1470"/>
    </row>
    <row r="1471" spans="5:5">
      <c r="E1471"/>
    </row>
    <row r="1472" spans="5:5">
      <c r="E1472"/>
    </row>
    <row r="1473" spans="5:5">
      <c r="E1473"/>
    </row>
    <row r="1474" spans="5:5">
      <c r="E1474"/>
    </row>
    <row r="1475" spans="5:5">
      <c r="E1475"/>
    </row>
    <row r="1476" spans="5:5">
      <c r="E1476"/>
    </row>
    <row r="1477" spans="5:5">
      <c r="E1477"/>
    </row>
    <row r="1478" spans="5:5">
      <c r="E1478"/>
    </row>
    <row r="1479" spans="5:5">
      <c r="E1479"/>
    </row>
    <row r="1480" spans="5:5">
      <c r="E1480"/>
    </row>
    <row r="1481" spans="5:5">
      <c r="E1481"/>
    </row>
    <row r="1482" spans="5:5">
      <c r="E1482"/>
    </row>
    <row r="1483" spans="5:5">
      <c r="E1483"/>
    </row>
    <row r="1484" spans="5:5">
      <c r="E1484"/>
    </row>
    <row r="1485" spans="5:5">
      <c r="E1485"/>
    </row>
    <row r="1486" spans="5:5">
      <c r="E1486"/>
    </row>
    <row r="1487" spans="5:5">
      <c r="E1487"/>
    </row>
    <row r="1488" spans="5:5">
      <c r="E1488"/>
    </row>
    <row r="1489" spans="5:5">
      <c r="E1489"/>
    </row>
    <row r="1490" spans="5:5">
      <c r="E1490"/>
    </row>
    <row r="1491" spans="5:5">
      <c r="E1491"/>
    </row>
    <row r="1492" spans="5:5">
      <c r="E1492"/>
    </row>
    <row r="1493" spans="5:5">
      <c r="E1493"/>
    </row>
    <row r="1494" spans="5:5">
      <c r="E1494"/>
    </row>
    <row r="1495" spans="5:5">
      <c r="E1495"/>
    </row>
    <row r="1496" spans="5:5">
      <c r="E1496"/>
    </row>
    <row r="1497" spans="5:5">
      <c r="E1497"/>
    </row>
    <row r="1498" spans="5:5">
      <c r="E1498"/>
    </row>
    <row r="1499" spans="5:5">
      <c r="E1499"/>
    </row>
    <row r="1500" spans="5:5">
      <c r="E1500"/>
    </row>
    <row r="1501" spans="5:5">
      <c r="E1501"/>
    </row>
    <row r="1502" spans="5:5">
      <c r="E1502"/>
    </row>
    <row r="1503" spans="5:5">
      <c r="E1503"/>
    </row>
    <row r="1504" spans="5:5">
      <c r="E1504"/>
    </row>
    <row r="1505" spans="5:5">
      <c r="E1505"/>
    </row>
    <row r="1506" spans="5:5">
      <c r="E1506"/>
    </row>
    <row r="1507" spans="5:5">
      <c r="E1507"/>
    </row>
    <row r="1508" spans="5:5">
      <c r="E1508"/>
    </row>
    <row r="1509" spans="5:5">
      <c r="E1509"/>
    </row>
    <row r="1510" spans="5:5">
      <c r="E1510"/>
    </row>
    <row r="1511" spans="5:5">
      <c r="E1511"/>
    </row>
    <row r="1512" spans="5:5">
      <c r="E1512"/>
    </row>
    <row r="1513" spans="5:5">
      <c r="E1513"/>
    </row>
    <row r="1514" spans="5:5">
      <c r="E1514"/>
    </row>
    <row r="1515" spans="5:5">
      <c r="E1515"/>
    </row>
    <row r="1516" spans="5:5">
      <c r="E1516"/>
    </row>
    <row r="1517" spans="5:5">
      <c r="E1517"/>
    </row>
    <row r="1518" spans="5:5">
      <c r="E1518"/>
    </row>
    <row r="1519" spans="5:5">
      <c r="E1519"/>
    </row>
    <row r="1520" spans="5:5">
      <c r="E1520"/>
    </row>
    <row r="1521" spans="5:5">
      <c r="E1521"/>
    </row>
    <row r="1522" spans="5:5">
      <c r="E1522"/>
    </row>
    <row r="1523" spans="5:5">
      <c r="E1523"/>
    </row>
    <row r="1524" spans="5:5">
      <c r="E1524"/>
    </row>
    <row r="1525" spans="5:5">
      <c r="E1525"/>
    </row>
    <row r="1526" spans="5:5">
      <c r="E1526"/>
    </row>
    <row r="1527" spans="5:5">
      <c r="E1527"/>
    </row>
    <row r="1528" spans="5:5">
      <c r="E1528"/>
    </row>
    <row r="1529" spans="5:5">
      <c r="E1529"/>
    </row>
    <row r="1530" spans="5:5">
      <c r="E1530"/>
    </row>
    <row r="1531" spans="5:5">
      <c r="E1531"/>
    </row>
    <row r="1532" spans="5:5">
      <c r="E1532"/>
    </row>
    <row r="1533" spans="5:5">
      <c r="E1533"/>
    </row>
    <row r="1534" spans="5:5">
      <c r="E1534"/>
    </row>
    <row r="1535" spans="5:5">
      <c r="E1535"/>
    </row>
    <row r="1536" spans="5:5">
      <c r="E1536"/>
    </row>
    <row r="1537" spans="5:5">
      <c r="E1537"/>
    </row>
    <row r="1538" spans="5:5">
      <c r="E1538"/>
    </row>
    <row r="1539" spans="5:5">
      <c r="E1539"/>
    </row>
    <row r="1540" spans="5:5">
      <c r="E1540"/>
    </row>
    <row r="1541" spans="5:5">
      <c r="E1541"/>
    </row>
    <row r="1542" spans="5:5">
      <c r="E1542"/>
    </row>
    <row r="1543" spans="5:5">
      <c r="E1543"/>
    </row>
    <row r="1544" spans="5:5">
      <c r="E1544"/>
    </row>
    <row r="1545" spans="5:5">
      <c r="E1545"/>
    </row>
    <row r="1546" spans="5:5">
      <c r="E1546"/>
    </row>
    <row r="1547" spans="5:5">
      <c r="E1547"/>
    </row>
    <row r="1548" spans="5:5">
      <c r="E1548"/>
    </row>
    <row r="1549" spans="5:5">
      <c r="E1549"/>
    </row>
    <row r="1550" spans="5:5">
      <c r="E1550"/>
    </row>
    <row r="1551" spans="5:5">
      <c r="E1551"/>
    </row>
    <row r="1552" spans="5:5">
      <c r="E1552"/>
    </row>
    <row r="1553" spans="5:5">
      <c r="E1553"/>
    </row>
    <row r="1554" spans="5:5">
      <c r="E1554"/>
    </row>
    <row r="1555" spans="5:5">
      <c r="E1555"/>
    </row>
    <row r="1556" spans="5:5">
      <c r="E1556"/>
    </row>
    <row r="1557" spans="5:5">
      <c r="E1557"/>
    </row>
    <row r="1558" spans="5:5">
      <c r="E1558"/>
    </row>
    <row r="1559" spans="5:5">
      <c r="E1559"/>
    </row>
    <row r="1560" spans="5:5">
      <c r="E1560"/>
    </row>
    <row r="1561" spans="5:5">
      <c r="E1561"/>
    </row>
    <row r="1562" spans="5:5">
      <c r="E1562"/>
    </row>
    <row r="1563" spans="5:5">
      <c r="E1563"/>
    </row>
    <row r="1564" spans="5:5">
      <c r="E1564"/>
    </row>
    <row r="1565" spans="5:5">
      <c r="E1565"/>
    </row>
    <row r="1566" spans="5:5">
      <c r="E1566"/>
    </row>
    <row r="1567" spans="5:5">
      <c r="E1567"/>
    </row>
    <row r="1568" spans="5:5">
      <c r="E1568"/>
    </row>
    <row r="1569" spans="5:5">
      <c r="E1569"/>
    </row>
    <row r="1570" spans="5:5">
      <c r="E1570"/>
    </row>
    <row r="1571" spans="5:5">
      <c r="E1571"/>
    </row>
    <row r="1572" spans="5:5">
      <c r="E1572"/>
    </row>
    <row r="1573" spans="5:5">
      <c r="E1573"/>
    </row>
    <row r="1574" spans="5:5">
      <c r="E1574"/>
    </row>
    <row r="1575" spans="5:5">
      <c r="E1575"/>
    </row>
    <row r="1576" spans="5:5">
      <c r="E1576"/>
    </row>
    <row r="1577" spans="5:5">
      <c r="E1577"/>
    </row>
    <row r="1578" spans="5:5">
      <c r="E1578"/>
    </row>
    <row r="1579" spans="5:5">
      <c r="E1579"/>
    </row>
    <row r="1580" spans="5:5">
      <c r="E1580"/>
    </row>
    <row r="1581" spans="5:5">
      <c r="E1581"/>
    </row>
    <row r="1582" spans="5:5">
      <c r="E1582"/>
    </row>
    <row r="1583" spans="5:5">
      <c r="E1583"/>
    </row>
    <row r="1584" spans="5:5">
      <c r="E1584"/>
    </row>
    <row r="1585" spans="5:5">
      <c r="E1585"/>
    </row>
    <row r="1586" spans="5:5">
      <c r="E1586"/>
    </row>
    <row r="1587" spans="5:5">
      <c r="E1587"/>
    </row>
    <row r="1588" spans="5:5">
      <c r="E1588"/>
    </row>
    <row r="1589" spans="5:5">
      <c r="E1589"/>
    </row>
    <row r="1590" spans="5:5">
      <c r="E1590"/>
    </row>
    <row r="1591" spans="5:5">
      <c r="E1591"/>
    </row>
    <row r="1592" spans="5:5">
      <c r="E1592"/>
    </row>
    <row r="1593" spans="5:5">
      <c r="E1593"/>
    </row>
    <row r="1594" spans="5:5">
      <c r="E1594"/>
    </row>
    <row r="1595" spans="5:5">
      <c r="E1595"/>
    </row>
    <row r="1596" spans="5:5">
      <c r="E1596"/>
    </row>
    <row r="1597" spans="5:5">
      <c r="E1597"/>
    </row>
    <row r="1598" spans="5:5">
      <c r="E1598"/>
    </row>
    <row r="1599" spans="5:5">
      <c r="E1599"/>
    </row>
    <row r="1600" spans="5:5">
      <c r="E1600"/>
    </row>
    <row r="1601" spans="5:5">
      <c r="E1601"/>
    </row>
    <row r="1602" spans="5:5">
      <c r="E1602"/>
    </row>
    <row r="1603" spans="5:5">
      <c r="E1603"/>
    </row>
    <row r="1604" spans="5:5">
      <c r="E1604"/>
    </row>
    <row r="1605" spans="5:5">
      <c r="E1605"/>
    </row>
    <row r="1606" spans="5:5">
      <c r="E1606"/>
    </row>
    <row r="1607" spans="5:5">
      <c r="E1607"/>
    </row>
    <row r="1608" spans="5:5">
      <c r="E1608"/>
    </row>
    <row r="1609" spans="5:5">
      <c r="E1609"/>
    </row>
    <row r="1610" spans="5:5">
      <c r="E1610"/>
    </row>
    <row r="1611" spans="5:5">
      <c r="E1611"/>
    </row>
    <row r="1612" spans="5:5">
      <c r="E1612"/>
    </row>
    <row r="1613" spans="5:5">
      <c r="E1613"/>
    </row>
    <row r="1614" spans="5:5">
      <c r="E1614"/>
    </row>
    <row r="1615" spans="5:5">
      <c r="E1615"/>
    </row>
    <row r="1616" spans="5:5">
      <c r="E1616"/>
    </row>
    <row r="1617" spans="5:5">
      <c r="E1617"/>
    </row>
    <row r="1618" spans="5:5">
      <c r="E1618"/>
    </row>
    <row r="1619" spans="5:5">
      <c r="E1619"/>
    </row>
    <row r="1620" spans="5:5">
      <c r="E1620"/>
    </row>
    <row r="1621" spans="5:5">
      <c r="E1621"/>
    </row>
    <row r="1622" spans="5:5">
      <c r="E1622"/>
    </row>
    <row r="1623" spans="5:5">
      <c r="E1623"/>
    </row>
    <row r="1624" spans="5:5">
      <c r="E1624"/>
    </row>
    <row r="1625" spans="5:5">
      <c r="E1625"/>
    </row>
    <row r="1626" spans="5:5">
      <c r="E1626"/>
    </row>
    <row r="1627" spans="5:5">
      <c r="E1627"/>
    </row>
    <row r="1628" spans="5:5">
      <c r="E1628"/>
    </row>
    <row r="1629" spans="5:5">
      <c r="E1629"/>
    </row>
    <row r="1630" spans="5:5">
      <c r="E1630"/>
    </row>
    <row r="1631" spans="5:5">
      <c r="E1631"/>
    </row>
    <row r="1632" spans="5:5">
      <c r="E1632"/>
    </row>
    <row r="1633" spans="5:5">
      <c r="E1633"/>
    </row>
    <row r="1634" spans="5:5">
      <c r="E1634"/>
    </row>
    <row r="1635" spans="5:5">
      <c r="E1635"/>
    </row>
    <row r="1636" spans="5:5">
      <c r="E1636"/>
    </row>
    <row r="1637" spans="5:5">
      <c r="E1637"/>
    </row>
    <row r="1638" spans="5:5">
      <c r="E1638"/>
    </row>
    <row r="1639" spans="5:5">
      <c r="E1639"/>
    </row>
    <row r="1640" spans="5:5">
      <c r="E1640"/>
    </row>
    <row r="1641" spans="5:5">
      <c r="E1641"/>
    </row>
    <row r="1642" spans="5:5">
      <c r="E1642"/>
    </row>
    <row r="1643" spans="5:5">
      <c r="E1643"/>
    </row>
    <row r="1644" spans="5:5">
      <c r="E1644"/>
    </row>
    <row r="1645" spans="5:5">
      <c r="E1645"/>
    </row>
    <row r="1646" spans="5:5">
      <c r="E1646"/>
    </row>
    <row r="1647" spans="5:5">
      <c r="E1647"/>
    </row>
    <row r="1648" spans="5:5">
      <c r="E1648"/>
    </row>
    <row r="1649" spans="5:5">
      <c r="E1649"/>
    </row>
    <row r="1650" spans="5:5">
      <c r="E1650"/>
    </row>
    <row r="1651" spans="5:5">
      <c r="E1651"/>
    </row>
    <row r="1652" spans="5:5">
      <c r="E1652"/>
    </row>
    <row r="1653" spans="5:5">
      <c r="E1653"/>
    </row>
    <row r="1654" spans="5:5">
      <c r="E1654"/>
    </row>
    <row r="1655" spans="5:5">
      <c r="E1655"/>
    </row>
    <row r="1656" spans="5:5">
      <c r="E1656"/>
    </row>
    <row r="1657" spans="5:5">
      <c r="E1657"/>
    </row>
    <row r="1658" spans="5:5">
      <c r="E1658"/>
    </row>
    <row r="1659" spans="5:5">
      <c r="E1659"/>
    </row>
    <row r="1660" spans="5:5">
      <c r="E1660"/>
    </row>
    <row r="1661" spans="5:5">
      <c r="E1661"/>
    </row>
    <row r="1662" spans="5:5">
      <c r="E1662"/>
    </row>
    <row r="1663" spans="5:5">
      <c r="E1663"/>
    </row>
    <row r="1664" spans="5:5">
      <c r="E1664"/>
    </row>
    <row r="1665" spans="5:5">
      <c r="E1665"/>
    </row>
    <row r="1666" spans="5:5">
      <c r="E1666"/>
    </row>
    <row r="1667" spans="5:5">
      <c r="E1667"/>
    </row>
    <row r="1668" spans="5:5">
      <c r="E1668"/>
    </row>
    <row r="1669" spans="5:5">
      <c r="E1669"/>
    </row>
    <row r="1670" spans="5:5">
      <c r="E1670"/>
    </row>
    <row r="1671" spans="5:5">
      <c r="E1671"/>
    </row>
    <row r="1672" spans="5:5">
      <c r="E1672"/>
    </row>
    <row r="1673" spans="5:5">
      <c r="E1673"/>
    </row>
    <row r="1674" spans="5:5">
      <c r="E1674"/>
    </row>
    <row r="1675" spans="5:5">
      <c r="E1675"/>
    </row>
    <row r="1676" spans="5:5">
      <c r="E1676"/>
    </row>
    <row r="1677" spans="5:5">
      <c r="E1677"/>
    </row>
    <row r="1678" spans="5:5">
      <c r="E1678"/>
    </row>
    <row r="1679" spans="5:5">
      <c r="E1679"/>
    </row>
    <row r="1680" spans="5:5">
      <c r="E1680"/>
    </row>
    <row r="1681" spans="5:5">
      <c r="E1681"/>
    </row>
    <row r="1682" spans="5:5">
      <c r="E1682"/>
    </row>
    <row r="1683" spans="5:5">
      <c r="E1683"/>
    </row>
    <row r="1684" spans="5:5">
      <c r="E1684"/>
    </row>
    <row r="1685" spans="5:5">
      <c r="E1685"/>
    </row>
    <row r="1686" spans="5:5">
      <c r="E1686"/>
    </row>
    <row r="1687" spans="5:5">
      <c r="E1687"/>
    </row>
    <row r="1688" spans="5:5">
      <c r="E1688"/>
    </row>
    <row r="1689" spans="5:5">
      <c r="E1689"/>
    </row>
    <row r="1690" spans="5:5">
      <c r="E1690"/>
    </row>
    <row r="1691" spans="5:5">
      <c r="E1691"/>
    </row>
    <row r="1692" spans="5:5">
      <c r="E1692"/>
    </row>
    <row r="1693" spans="5:5">
      <c r="E1693"/>
    </row>
    <row r="1694" spans="5:5">
      <c r="E1694"/>
    </row>
    <row r="1695" spans="5:5">
      <c r="E1695"/>
    </row>
    <row r="1696" spans="5:5">
      <c r="E1696"/>
    </row>
    <row r="1697" spans="5:5">
      <c r="E1697"/>
    </row>
    <row r="1698" spans="5:5">
      <c r="E1698"/>
    </row>
    <row r="1699" spans="5:5">
      <c r="E1699"/>
    </row>
    <row r="1700" spans="5:5">
      <c r="E1700"/>
    </row>
    <row r="1701" spans="5:5">
      <c r="E1701"/>
    </row>
    <row r="1702" spans="5:5">
      <c r="E1702"/>
    </row>
    <row r="1703" spans="5:5">
      <c r="E1703"/>
    </row>
    <row r="1704" spans="5:5">
      <c r="E1704"/>
    </row>
    <row r="1705" spans="5:5">
      <c r="E1705"/>
    </row>
    <row r="1706" spans="5:5">
      <c r="E1706"/>
    </row>
    <row r="1707" spans="5:5">
      <c r="E1707"/>
    </row>
    <row r="1708" spans="5:5">
      <c r="E1708"/>
    </row>
    <row r="1709" spans="5:5">
      <c r="E1709"/>
    </row>
    <row r="1710" spans="5:5">
      <c r="E1710"/>
    </row>
    <row r="1711" spans="5:5">
      <c r="E1711"/>
    </row>
    <row r="1712" spans="5:5">
      <c r="E1712"/>
    </row>
    <row r="1713" spans="5:5">
      <c r="E1713"/>
    </row>
    <row r="1714" spans="5:5">
      <c r="E1714"/>
    </row>
    <row r="1715" spans="5:5">
      <c r="E1715"/>
    </row>
    <row r="1716" spans="5:5">
      <c r="E1716"/>
    </row>
    <row r="1717" spans="5:5">
      <c r="E1717"/>
    </row>
    <row r="1718" spans="5:5">
      <c r="E1718"/>
    </row>
    <row r="1719" spans="5:5">
      <c r="E1719"/>
    </row>
    <row r="1720" spans="5:5">
      <c r="E1720"/>
    </row>
    <row r="1721" spans="5:5">
      <c r="E1721"/>
    </row>
    <row r="1722" spans="5:5">
      <c r="E1722"/>
    </row>
    <row r="1723" spans="5:5">
      <c r="E1723"/>
    </row>
    <row r="1724" spans="5:5">
      <c r="E1724"/>
    </row>
    <row r="1725" spans="5:5">
      <c r="E1725"/>
    </row>
    <row r="1726" spans="5:5">
      <c r="E1726"/>
    </row>
    <row r="1727" spans="5:5">
      <c r="E1727"/>
    </row>
    <row r="1728" spans="5:5">
      <c r="E1728"/>
    </row>
    <row r="1729" spans="5:5">
      <c r="E1729"/>
    </row>
    <row r="1730" spans="5:5">
      <c r="E1730"/>
    </row>
    <row r="1731" spans="5:5">
      <c r="E1731"/>
    </row>
    <row r="1732" spans="5:5">
      <c r="E1732"/>
    </row>
    <row r="1733" spans="5:5">
      <c r="E1733"/>
    </row>
    <row r="1734" spans="5:5">
      <c r="E1734"/>
    </row>
    <row r="1735" spans="5:5">
      <c r="E1735"/>
    </row>
    <row r="1736" spans="5:5">
      <c r="E1736"/>
    </row>
    <row r="1737" spans="5:5">
      <c r="E1737"/>
    </row>
    <row r="1738" spans="5:5">
      <c r="E1738"/>
    </row>
    <row r="1739" spans="5:5">
      <c r="E1739"/>
    </row>
    <row r="1740" spans="5:5">
      <c r="E1740"/>
    </row>
    <row r="1741" spans="5:5">
      <c r="E1741"/>
    </row>
    <row r="1742" spans="5:5">
      <c r="E1742"/>
    </row>
    <row r="1743" spans="5:5">
      <c r="E1743"/>
    </row>
    <row r="1744" spans="5:5">
      <c r="E1744"/>
    </row>
    <row r="1745" spans="5:5">
      <c r="E1745"/>
    </row>
    <row r="1746" spans="5:5">
      <c r="E1746"/>
    </row>
    <row r="1747" spans="5:5">
      <c r="E1747"/>
    </row>
    <row r="1748" spans="5:5">
      <c r="E1748"/>
    </row>
    <row r="1749" spans="5:5">
      <c r="E1749"/>
    </row>
    <row r="1750" spans="5:5">
      <c r="E1750"/>
    </row>
    <row r="1751" spans="5:5">
      <c r="E1751"/>
    </row>
    <row r="1752" spans="5:5">
      <c r="E1752"/>
    </row>
    <row r="1753" spans="5:5">
      <c r="E1753"/>
    </row>
    <row r="1754" spans="5:5">
      <c r="E1754"/>
    </row>
    <row r="1755" spans="5:5">
      <c r="E1755"/>
    </row>
    <row r="1756" spans="5:5">
      <c r="E1756"/>
    </row>
    <row r="1757" spans="5:5">
      <c r="E1757"/>
    </row>
    <row r="1758" spans="5:5">
      <c r="E1758"/>
    </row>
    <row r="1759" spans="5:5">
      <c r="E1759"/>
    </row>
    <row r="1760" spans="5:5">
      <c r="E1760"/>
    </row>
    <row r="1761" spans="5:5">
      <c r="E1761"/>
    </row>
    <row r="1762" spans="5:5">
      <c r="E1762"/>
    </row>
    <row r="1763" spans="5:5">
      <c r="E1763"/>
    </row>
    <row r="1764" spans="5:5">
      <c r="E1764"/>
    </row>
    <row r="1765" spans="5:5">
      <c r="E1765"/>
    </row>
    <row r="1766" spans="5:5">
      <c r="E1766"/>
    </row>
    <row r="1767" spans="5:5">
      <c r="E1767"/>
    </row>
    <row r="1768" spans="5:5">
      <c r="E1768"/>
    </row>
    <row r="1769" spans="5:5">
      <c r="E1769"/>
    </row>
    <row r="1770" spans="5:5">
      <c r="E1770"/>
    </row>
    <row r="1771" spans="5:5">
      <c r="E1771"/>
    </row>
    <row r="1772" spans="5:5">
      <c r="E1772"/>
    </row>
    <row r="1773" spans="5:5">
      <c r="E1773"/>
    </row>
    <row r="1774" spans="5:5">
      <c r="E1774"/>
    </row>
    <row r="1775" spans="5:5">
      <c r="E1775"/>
    </row>
    <row r="1776" spans="5:5">
      <c r="E1776"/>
    </row>
    <row r="1777" spans="5:5">
      <c r="E1777"/>
    </row>
    <row r="1778" spans="5:5">
      <c r="E1778"/>
    </row>
    <row r="1779" spans="5:5">
      <c r="E1779"/>
    </row>
    <row r="1780" spans="5:5">
      <c r="E1780"/>
    </row>
    <row r="1781" spans="5:5">
      <c r="E1781"/>
    </row>
    <row r="1782" spans="5:5">
      <c r="E1782"/>
    </row>
    <row r="1783" spans="5:5">
      <c r="E1783"/>
    </row>
    <row r="1784" spans="5:5">
      <c r="E1784"/>
    </row>
    <row r="1785" spans="5:5">
      <c r="E1785"/>
    </row>
    <row r="1786" spans="5:5">
      <c r="E1786"/>
    </row>
    <row r="1787" spans="5:5">
      <c r="E1787"/>
    </row>
    <row r="1788" spans="5:5">
      <c r="E1788"/>
    </row>
    <row r="1789" spans="5:5">
      <c r="E1789"/>
    </row>
    <row r="1790" spans="5:5">
      <c r="E1790"/>
    </row>
    <row r="1791" spans="5:5">
      <c r="E1791"/>
    </row>
    <row r="1792" spans="5:5">
      <c r="E1792"/>
    </row>
    <row r="1793" spans="5:5">
      <c r="E1793"/>
    </row>
    <row r="1794" spans="5:5">
      <c r="E1794"/>
    </row>
    <row r="1795" spans="5:5">
      <c r="E1795"/>
    </row>
    <row r="1796" spans="5:5">
      <c r="E1796"/>
    </row>
    <row r="1797" spans="5:5">
      <c r="E1797"/>
    </row>
    <row r="1798" spans="5:5">
      <c r="E1798"/>
    </row>
    <row r="1799" spans="5:5">
      <c r="E1799"/>
    </row>
    <row r="1800" spans="5:5">
      <c r="E1800"/>
    </row>
    <row r="1801" spans="5:5">
      <c r="E1801"/>
    </row>
    <row r="1802" spans="5:5">
      <c r="E1802"/>
    </row>
    <row r="1803" spans="5:5">
      <c r="E1803"/>
    </row>
    <row r="1804" spans="5:5">
      <c r="E1804"/>
    </row>
    <row r="1805" spans="5:5">
      <c r="E1805"/>
    </row>
    <row r="1806" spans="5:5">
      <c r="E1806"/>
    </row>
    <row r="1807" spans="5:5">
      <c r="E1807"/>
    </row>
    <row r="1808" spans="5:5">
      <c r="E1808"/>
    </row>
    <row r="1809" spans="5:5">
      <c r="E1809"/>
    </row>
    <row r="1810" spans="5:5">
      <c r="E1810"/>
    </row>
    <row r="1811" spans="5:5">
      <c r="E1811"/>
    </row>
    <row r="1812" spans="5:5">
      <c r="E1812"/>
    </row>
    <row r="1813" spans="5:5">
      <c r="E1813"/>
    </row>
    <row r="1814" spans="5:5">
      <c r="E1814"/>
    </row>
    <row r="1815" spans="5:5">
      <c r="E1815"/>
    </row>
    <row r="1816" spans="5:5">
      <c r="E1816"/>
    </row>
    <row r="1817" spans="5:5">
      <c r="E1817"/>
    </row>
    <row r="1818" spans="5:5">
      <c r="E1818"/>
    </row>
    <row r="1819" spans="5:5">
      <c r="E1819"/>
    </row>
    <row r="1820" spans="5:5">
      <c r="E1820"/>
    </row>
    <row r="1821" spans="5:5">
      <c r="E1821"/>
    </row>
    <row r="1822" spans="5:5">
      <c r="E1822"/>
    </row>
    <row r="1823" spans="5:5">
      <c r="E1823"/>
    </row>
    <row r="1824" spans="5:5">
      <c r="E1824"/>
    </row>
    <row r="1825" spans="5:5">
      <c r="E1825"/>
    </row>
    <row r="1826" spans="5:5">
      <c r="E1826"/>
    </row>
    <row r="1827" spans="5:5">
      <c r="E1827"/>
    </row>
    <row r="1828" spans="5:5">
      <c r="E1828"/>
    </row>
    <row r="1829" spans="5:5">
      <c r="E1829"/>
    </row>
    <row r="1830" spans="5:5">
      <c r="E1830"/>
    </row>
    <row r="1831" spans="5:5">
      <c r="E1831"/>
    </row>
    <row r="1832" spans="5:5">
      <c r="E1832"/>
    </row>
    <row r="1833" spans="5:5">
      <c r="E1833"/>
    </row>
    <row r="1834" spans="5:5">
      <c r="E1834"/>
    </row>
    <row r="1835" spans="5:5">
      <c r="E1835"/>
    </row>
    <row r="1836" spans="5:5">
      <c r="E1836"/>
    </row>
    <row r="1837" spans="5:5">
      <c r="E1837"/>
    </row>
    <row r="1838" spans="5:5">
      <c r="E1838"/>
    </row>
    <row r="1839" spans="5:5">
      <c r="E1839"/>
    </row>
    <row r="1840" spans="5:5">
      <c r="E1840"/>
    </row>
    <row r="1841" spans="5:5">
      <c r="E1841"/>
    </row>
    <row r="1842" spans="5:5">
      <c r="E1842"/>
    </row>
    <row r="1843" spans="5:5">
      <c r="E1843"/>
    </row>
    <row r="1844" spans="5:5">
      <c r="E1844"/>
    </row>
    <row r="1845" spans="5:5">
      <c r="E1845"/>
    </row>
    <row r="1846" spans="5:5">
      <c r="E1846"/>
    </row>
    <row r="1847" spans="5:5">
      <c r="E1847"/>
    </row>
    <row r="1848" spans="5:5">
      <c r="E1848"/>
    </row>
    <row r="1849" spans="5:5">
      <c r="E1849"/>
    </row>
    <row r="1850" spans="5:5">
      <c r="E1850"/>
    </row>
    <row r="1851" spans="5:5">
      <c r="E1851"/>
    </row>
    <row r="1852" spans="5:5">
      <c r="E1852"/>
    </row>
    <row r="1853" spans="5:5">
      <c r="E1853"/>
    </row>
    <row r="1854" spans="5:5">
      <c r="E1854"/>
    </row>
    <row r="1855" spans="5:5">
      <c r="E1855"/>
    </row>
    <row r="1856" spans="5:5">
      <c r="E1856"/>
    </row>
    <row r="1857" spans="5:5">
      <c r="E1857"/>
    </row>
    <row r="1858" spans="5:5">
      <c r="E1858"/>
    </row>
    <row r="1859" spans="5:5">
      <c r="E1859"/>
    </row>
    <row r="1860" spans="5:5">
      <c r="E1860"/>
    </row>
    <row r="1861" spans="5:5">
      <c r="E1861"/>
    </row>
    <row r="1862" spans="5:5">
      <c r="E1862"/>
    </row>
    <row r="1863" spans="5:5">
      <c r="E1863"/>
    </row>
    <row r="1864" spans="5:5">
      <c r="E1864"/>
    </row>
    <row r="1865" spans="5:5">
      <c r="E1865"/>
    </row>
    <row r="1866" spans="5:5">
      <c r="E1866"/>
    </row>
    <row r="1867" spans="5:5">
      <c r="E1867"/>
    </row>
    <row r="1868" spans="5:5">
      <c r="E1868"/>
    </row>
    <row r="1869" spans="5:5">
      <c r="E1869"/>
    </row>
    <row r="1870" spans="5:5">
      <c r="E1870"/>
    </row>
    <row r="1871" spans="5:5">
      <c r="E1871"/>
    </row>
    <row r="1872" spans="5:5">
      <c r="E1872"/>
    </row>
    <row r="1873" spans="5:5">
      <c r="E1873"/>
    </row>
    <row r="1874" spans="5:5">
      <c r="E1874"/>
    </row>
    <row r="1875" spans="5:5">
      <c r="E1875"/>
    </row>
    <row r="1876" spans="5:5">
      <c r="E1876"/>
    </row>
    <row r="1877" spans="5:5">
      <c r="E1877"/>
    </row>
    <row r="1878" spans="5:5">
      <c r="E1878"/>
    </row>
    <row r="1879" spans="5:5">
      <c r="E1879"/>
    </row>
    <row r="1880" spans="5:5">
      <c r="E1880"/>
    </row>
    <row r="1881" spans="5:5">
      <c r="E1881"/>
    </row>
    <row r="1882" spans="5:5">
      <c r="E1882"/>
    </row>
    <row r="1883" spans="5:5">
      <c r="E1883"/>
    </row>
    <row r="1884" spans="5:5">
      <c r="E1884"/>
    </row>
    <row r="1885" spans="5:5">
      <c r="E1885"/>
    </row>
    <row r="1886" spans="5:5">
      <c r="E1886"/>
    </row>
    <row r="1887" spans="5:5">
      <c r="E1887"/>
    </row>
    <row r="1888" spans="5:5">
      <c r="E1888"/>
    </row>
    <row r="1889" spans="5:5">
      <c r="E1889"/>
    </row>
    <row r="1890" spans="5:5">
      <c r="E1890"/>
    </row>
    <row r="1891" spans="5:5">
      <c r="E1891"/>
    </row>
    <row r="1892" spans="5:5">
      <c r="E1892"/>
    </row>
    <row r="1893" spans="5:5">
      <c r="E1893"/>
    </row>
    <row r="1894" spans="5:5">
      <c r="E1894"/>
    </row>
    <row r="1895" spans="5:5">
      <c r="E1895"/>
    </row>
    <row r="1896" spans="5:5">
      <c r="E1896"/>
    </row>
    <row r="1897" spans="5:5">
      <c r="E1897"/>
    </row>
    <row r="1898" spans="5:5">
      <c r="E1898"/>
    </row>
    <row r="1899" spans="5:5">
      <c r="E1899"/>
    </row>
    <row r="1900" spans="5:5">
      <c r="E1900"/>
    </row>
    <row r="1901" spans="5:5">
      <c r="E1901"/>
    </row>
    <row r="1902" spans="5:5">
      <c r="E1902"/>
    </row>
    <row r="1903" spans="5:5">
      <c r="E1903"/>
    </row>
    <row r="1904" spans="5:5">
      <c r="E1904"/>
    </row>
    <row r="1905" spans="5:5">
      <c r="E1905"/>
    </row>
    <row r="1906" spans="5:5">
      <c r="E1906"/>
    </row>
    <row r="1907" spans="5:5">
      <c r="E1907"/>
    </row>
    <row r="1908" spans="5:5">
      <c r="E1908"/>
    </row>
    <row r="1909" spans="5:5">
      <c r="E1909"/>
    </row>
    <row r="1910" spans="5:5">
      <c r="E1910"/>
    </row>
    <row r="1911" spans="5:5">
      <c r="E1911"/>
    </row>
    <row r="1912" spans="5:5">
      <c r="E1912"/>
    </row>
    <row r="1913" spans="5:5">
      <c r="E1913"/>
    </row>
    <row r="1914" spans="5:5">
      <c r="E1914"/>
    </row>
    <row r="1915" spans="5:5">
      <c r="E1915"/>
    </row>
    <row r="1916" spans="5:5">
      <c r="E1916"/>
    </row>
    <row r="1917" spans="5:5">
      <c r="E1917"/>
    </row>
    <row r="1918" spans="5:5">
      <c r="E1918"/>
    </row>
    <row r="1919" spans="5:5">
      <c r="E1919"/>
    </row>
    <row r="1920" spans="5:5">
      <c r="E1920"/>
    </row>
    <row r="1921" spans="5:5">
      <c r="E1921"/>
    </row>
    <row r="1922" spans="5:5">
      <c r="E1922"/>
    </row>
    <row r="1923" spans="5:5">
      <c r="E1923"/>
    </row>
    <row r="1924" spans="5:5">
      <c r="E1924"/>
    </row>
    <row r="1925" spans="5:5">
      <c r="E1925"/>
    </row>
    <row r="1926" spans="5:5">
      <c r="E1926"/>
    </row>
    <row r="1927" spans="5:5">
      <c r="E1927"/>
    </row>
    <row r="1928" spans="5:5">
      <c r="E1928"/>
    </row>
    <row r="1929" spans="5:5">
      <c r="E1929"/>
    </row>
    <row r="1930" spans="5:5">
      <c r="E1930"/>
    </row>
    <row r="1931" spans="5:5">
      <c r="E1931"/>
    </row>
    <row r="1932" spans="5:5">
      <c r="E1932"/>
    </row>
    <row r="1933" spans="5:5">
      <c r="E1933"/>
    </row>
    <row r="1934" spans="5:5">
      <c r="E1934"/>
    </row>
    <row r="1935" spans="5:5">
      <c r="E1935"/>
    </row>
    <row r="1936" spans="5:5">
      <c r="E1936"/>
    </row>
    <row r="1937" spans="5:5">
      <c r="E1937"/>
    </row>
    <row r="1938" spans="5:5">
      <c r="E1938"/>
    </row>
    <row r="1939" spans="5:5">
      <c r="E1939"/>
    </row>
    <row r="1940" spans="5:5">
      <c r="E1940"/>
    </row>
    <row r="1941" spans="5:5">
      <c r="E1941"/>
    </row>
    <row r="1942" spans="5:5">
      <c r="E1942"/>
    </row>
    <row r="1943" spans="5:5">
      <c r="E1943"/>
    </row>
    <row r="1944" spans="5:5">
      <c r="E1944"/>
    </row>
    <row r="1945" spans="5:5">
      <c r="E1945"/>
    </row>
    <row r="1946" spans="5:5">
      <c r="E1946"/>
    </row>
    <row r="1947" spans="5:5">
      <c r="E1947"/>
    </row>
    <row r="1948" spans="5:5">
      <c r="E1948"/>
    </row>
    <row r="1949" spans="5:5">
      <c r="E1949"/>
    </row>
    <row r="1950" spans="5:5">
      <c r="E1950"/>
    </row>
    <row r="1951" spans="5:5">
      <c r="E1951"/>
    </row>
    <row r="1952" spans="5:5">
      <c r="E1952"/>
    </row>
    <row r="1953" spans="5:5">
      <c r="E1953"/>
    </row>
    <row r="1954" spans="5:5">
      <c r="E1954"/>
    </row>
    <row r="1955" spans="5:5">
      <c r="E1955"/>
    </row>
    <row r="1956" spans="5:5">
      <c r="E1956"/>
    </row>
    <row r="1957" spans="5:5">
      <c r="E1957"/>
    </row>
    <row r="1958" spans="5:5">
      <c r="E1958"/>
    </row>
    <row r="1959" spans="5:5">
      <c r="E1959"/>
    </row>
    <row r="1960" spans="5:5">
      <c r="E1960"/>
    </row>
    <row r="1961" spans="5:5">
      <c r="E1961"/>
    </row>
    <row r="1962" spans="5:5">
      <c r="E1962"/>
    </row>
    <row r="1963" spans="5:5">
      <c r="E1963"/>
    </row>
    <row r="1964" spans="5:5">
      <c r="E1964"/>
    </row>
    <row r="1965" spans="5:5">
      <c r="E1965"/>
    </row>
    <row r="1966" spans="5:5">
      <c r="E1966"/>
    </row>
    <row r="1967" spans="5:5">
      <c r="E1967"/>
    </row>
    <row r="1968" spans="5:5">
      <c r="E1968"/>
    </row>
    <row r="1969" spans="5:5">
      <c r="E1969"/>
    </row>
    <row r="1970" spans="5:5">
      <c r="E1970"/>
    </row>
    <row r="1971" spans="5:5">
      <c r="E1971"/>
    </row>
    <row r="1972" spans="5:5">
      <c r="E1972"/>
    </row>
    <row r="1973" spans="5:5">
      <c r="E1973"/>
    </row>
    <row r="1974" spans="5:5">
      <c r="E1974"/>
    </row>
    <row r="1975" spans="5:5">
      <c r="E1975"/>
    </row>
    <row r="1976" spans="5:5">
      <c r="E1976"/>
    </row>
    <row r="1977" spans="5:5">
      <c r="E1977"/>
    </row>
    <row r="1978" spans="5:5">
      <c r="E1978"/>
    </row>
    <row r="1979" spans="5:5">
      <c r="E1979"/>
    </row>
    <row r="1980" spans="5:5">
      <c r="E1980"/>
    </row>
    <row r="1981" spans="5:5">
      <c r="E1981"/>
    </row>
    <row r="1982" spans="5:5">
      <c r="E1982"/>
    </row>
    <row r="1983" spans="5:5">
      <c r="E1983"/>
    </row>
    <row r="1984" spans="5:5">
      <c r="E1984"/>
    </row>
    <row r="1985" spans="5:5">
      <c r="E1985"/>
    </row>
    <row r="1986" spans="5:5">
      <c r="E1986"/>
    </row>
    <row r="1987" spans="5:5">
      <c r="E1987"/>
    </row>
    <row r="1988" spans="5:5">
      <c r="E1988"/>
    </row>
    <row r="1989" spans="5:5">
      <c r="E1989"/>
    </row>
    <row r="1990" spans="5:5">
      <c r="E1990"/>
    </row>
    <row r="1991" spans="5:5">
      <c r="E1991"/>
    </row>
    <row r="1992" spans="5:5">
      <c r="E1992"/>
    </row>
    <row r="1993" spans="5:5">
      <c r="E1993"/>
    </row>
    <row r="1994" spans="5:5">
      <c r="E1994"/>
    </row>
    <row r="1995" spans="5:5">
      <c r="E1995"/>
    </row>
    <row r="1996" spans="5:5">
      <c r="E1996"/>
    </row>
    <row r="1997" spans="5:5">
      <c r="E1997"/>
    </row>
    <row r="1998" spans="5:5">
      <c r="E1998"/>
    </row>
    <row r="1999" spans="5:5">
      <c r="E1999"/>
    </row>
    <row r="2000" spans="5:5">
      <c r="E2000"/>
    </row>
    <row r="2001" spans="5:5">
      <c r="E2001"/>
    </row>
    <row r="2002" spans="5:5">
      <c r="E2002"/>
    </row>
    <row r="2003" spans="5:5">
      <c r="E2003"/>
    </row>
    <row r="2004" spans="5:5">
      <c r="E2004"/>
    </row>
    <row r="2005" spans="5:5">
      <c r="E2005"/>
    </row>
    <row r="2006" spans="5:5">
      <c r="E2006"/>
    </row>
    <row r="2007" spans="5:5">
      <c r="E2007"/>
    </row>
    <row r="2008" spans="5:5">
      <c r="E2008"/>
    </row>
    <row r="2009" spans="5:5">
      <c r="E2009"/>
    </row>
    <row r="2010" spans="5:5">
      <c r="E2010"/>
    </row>
    <row r="2011" spans="5:5">
      <c r="E2011"/>
    </row>
    <row r="2012" spans="5:5">
      <c r="E2012"/>
    </row>
    <row r="2013" spans="5:5">
      <c r="E2013"/>
    </row>
    <row r="2014" spans="5:5">
      <c r="E2014"/>
    </row>
    <row r="2015" spans="5:5">
      <c r="E2015"/>
    </row>
    <row r="2016" spans="5:5">
      <c r="E2016"/>
    </row>
    <row r="2017" spans="5:5">
      <c r="E2017"/>
    </row>
    <row r="2018" spans="5:5">
      <c r="E2018"/>
    </row>
    <row r="2019" spans="5:5">
      <c r="E2019"/>
    </row>
    <row r="2020" spans="5:5">
      <c r="E2020"/>
    </row>
    <row r="2021" spans="5:5">
      <c r="E2021"/>
    </row>
    <row r="2022" spans="5:5">
      <c r="E2022"/>
    </row>
    <row r="2023" spans="5:5">
      <c r="E2023"/>
    </row>
    <row r="2024" spans="5:5">
      <c r="E2024"/>
    </row>
    <row r="2025" spans="5:5">
      <c r="E2025"/>
    </row>
    <row r="2026" spans="5:5">
      <c r="E2026"/>
    </row>
    <row r="2027" spans="5:5">
      <c r="E2027"/>
    </row>
    <row r="2028" spans="5:5">
      <c r="E2028"/>
    </row>
    <row r="2029" spans="5:5">
      <c r="E2029"/>
    </row>
    <row r="2030" spans="5:5">
      <c r="E2030"/>
    </row>
    <row r="2031" spans="5:5">
      <c r="E2031"/>
    </row>
    <row r="2032" spans="5:5">
      <c r="E2032"/>
    </row>
    <row r="2033" spans="5:5">
      <c r="E2033"/>
    </row>
    <row r="2034" spans="5:5">
      <c r="E2034"/>
    </row>
    <row r="2035" spans="5:5">
      <c r="E2035"/>
    </row>
    <row r="2036" spans="5:5">
      <c r="E2036"/>
    </row>
    <row r="2037" spans="5:5">
      <c r="E2037"/>
    </row>
    <row r="2038" spans="5:5">
      <c r="E2038"/>
    </row>
    <row r="2039" spans="5:5">
      <c r="E2039"/>
    </row>
    <row r="2040" spans="5:5">
      <c r="E2040"/>
    </row>
    <row r="2041" spans="5:5">
      <c r="E2041"/>
    </row>
    <row r="2042" spans="5:5">
      <c r="E2042"/>
    </row>
    <row r="2043" spans="5:5">
      <c r="E2043"/>
    </row>
    <row r="2044" spans="5:5">
      <c r="E2044"/>
    </row>
    <row r="2045" spans="5:5">
      <c r="E2045"/>
    </row>
    <row r="2046" spans="5:5">
      <c r="E2046"/>
    </row>
    <row r="2047" spans="5:5">
      <c r="E2047"/>
    </row>
    <row r="2048" spans="5:5">
      <c r="E2048"/>
    </row>
    <row r="2049" spans="5:5">
      <c r="E2049"/>
    </row>
    <row r="2050" spans="5:5">
      <c r="E2050"/>
    </row>
    <row r="2051" spans="5:5">
      <c r="E2051"/>
    </row>
    <row r="2052" spans="5:5">
      <c r="E2052"/>
    </row>
    <row r="2053" spans="5:5">
      <c r="E2053"/>
    </row>
    <row r="2054" spans="5:5">
      <c r="E2054"/>
    </row>
    <row r="2055" spans="5:5">
      <c r="E2055"/>
    </row>
    <row r="2056" spans="5:5">
      <c r="E2056"/>
    </row>
    <row r="2057" spans="5:5">
      <c r="E2057"/>
    </row>
    <row r="2058" spans="5:5">
      <c r="E2058"/>
    </row>
    <row r="2059" spans="5:5">
      <c r="E2059"/>
    </row>
    <row r="2060" spans="5:5">
      <c r="E2060"/>
    </row>
    <row r="2061" spans="5:5">
      <c r="E2061"/>
    </row>
    <row r="2062" spans="5:5">
      <c r="E2062"/>
    </row>
    <row r="2063" spans="5:5">
      <c r="E2063"/>
    </row>
    <row r="2064" spans="5:5">
      <c r="E2064"/>
    </row>
    <row r="2065" spans="5:5">
      <c r="E2065"/>
    </row>
    <row r="2066" spans="5:5">
      <c r="E2066"/>
    </row>
    <row r="2067" spans="5:5">
      <c r="E2067"/>
    </row>
    <row r="2068" spans="5:5">
      <c r="E2068"/>
    </row>
    <row r="2069" spans="5:5">
      <c r="E2069"/>
    </row>
    <row r="2070" spans="5:5">
      <c r="E2070"/>
    </row>
    <row r="2071" spans="5:5">
      <c r="E2071"/>
    </row>
    <row r="2072" spans="5:5">
      <c r="E2072"/>
    </row>
    <row r="2073" spans="5:5">
      <c r="E2073"/>
    </row>
    <row r="2074" spans="5:5">
      <c r="E2074"/>
    </row>
    <row r="2075" spans="5:5">
      <c r="E2075"/>
    </row>
    <row r="2076" spans="5:5">
      <c r="E2076"/>
    </row>
    <row r="2077" spans="5:5">
      <c r="E2077"/>
    </row>
    <row r="2078" spans="5:5">
      <c r="E2078"/>
    </row>
    <row r="2079" spans="5:5">
      <c r="E2079"/>
    </row>
    <row r="2080" spans="5:5">
      <c r="E2080"/>
    </row>
    <row r="2081" spans="5:5">
      <c r="E2081"/>
    </row>
    <row r="2082" spans="5:5">
      <c r="E2082"/>
    </row>
    <row r="2083" spans="5:5">
      <c r="E2083"/>
    </row>
    <row r="2084" spans="5:5">
      <c r="E2084"/>
    </row>
    <row r="2085" spans="5:5">
      <c r="E2085"/>
    </row>
    <row r="2086" spans="5:5">
      <c r="E2086"/>
    </row>
    <row r="2087" spans="5:5">
      <c r="E2087"/>
    </row>
    <row r="2088" spans="5:5">
      <c r="E2088"/>
    </row>
    <row r="2089" spans="5:5">
      <c r="E2089"/>
    </row>
    <row r="2090" spans="5:5">
      <c r="E2090"/>
    </row>
    <row r="2091" spans="5:5">
      <c r="E2091"/>
    </row>
    <row r="2092" spans="5:5">
      <c r="E2092"/>
    </row>
    <row r="2093" spans="5:5">
      <c r="E2093"/>
    </row>
    <row r="2094" spans="5:5">
      <c r="E2094"/>
    </row>
    <row r="2095" spans="5:5">
      <c r="E2095"/>
    </row>
    <row r="2096" spans="5:5">
      <c r="E2096"/>
    </row>
    <row r="2097" spans="5:5">
      <c r="E2097"/>
    </row>
    <row r="2098" spans="5:5">
      <c r="E2098"/>
    </row>
    <row r="2099" spans="5:5">
      <c r="E2099"/>
    </row>
    <row r="2100" spans="5:5">
      <c r="E2100"/>
    </row>
    <row r="2101" spans="5:5">
      <c r="E2101"/>
    </row>
    <row r="2102" spans="5:5">
      <c r="E2102"/>
    </row>
    <row r="2103" spans="5:5">
      <c r="E2103"/>
    </row>
    <row r="2104" spans="5:5">
      <c r="E2104"/>
    </row>
    <row r="2105" spans="5:5">
      <c r="E2105"/>
    </row>
    <row r="2106" spans="5:5">
      <c r="E2106"/>
    </row>
    <row r="2107" spans="5:5">
      <c r="E2107"/>
    </row>
    <row r="2108" spans="5:5">
      <c r="E2108"/>
    </row>
    <row r="2109" spans="5:5">
      <c r="E2109"/>
    </row>
    <row r="2110" spans="5:5">
      <c r="E2110"/>
    </row>
    <row r="2111" spans="5:5">
      <c r="E2111"/>
    </row>
    <row r="2112" spans="5:5">
      <c r="E2112"/>
    </row>
    <row r="2113" spans="5:5">
      <c r="E2113"/>
    </row>
    <row r="2114" spans="5:5">
      <c r="E2114"/>
    </row>
    <row r="2115" spans="5:5">
      <c r="E2115"/>
    </row>
    <row r="2116" spans="5:5">
      <c r="E2116"/>
    </row>
    <row r="2117" spans="5:5">
      <c r="E2117"/>
    </row>
    <row r="2118" spans="5:5">
      <c r="E2118"/>
    </row>
    <row r="2119" spans="5:5">
      <c r="E2119"/>
    </row>
    <row r="2120" spans="5:5">
      <c r="E2120"/>
    </row>
    <row r="2121" spans="5:5">
      <c r="E2121"/>
    </row>
    <row r="2122" spans="5:5">
      <c r="E2122"/>
    </row>
    <row r="2123" spans="5:5">
      <c r="E2123"/>
    </row>
    <row r="2124" spans="5:5">
      <c r="E2124"/>
    </row>
    <row r="2125" spans="5:5">
      <c r="E2125"/>
    </row>
    <row r="2126" spans="5:5">
      <c r="E2126"/>
    </row>
    <row r="2127" spans="5:5">
      <c r="E2127"/>
    </row>
    <row r="2128" spans="5:5">
      <c r="E2128"/>
    </row>
    <row r="2129" spans="5:5">
      <c r="E2129"/>
    </row>
    <row r="2130" spans="5:5">
      <c r="E2130"/>
    </row>
    <row r="2131" spans="5:5">
      <c r="E2131"/>
    </row>
    <row r="2132" spans="5:5">
      <c r="E2132"/>
    </row>
    <row r="2133" spans="5:5">
      <c r="E2133"/>
    </row>
    <row r="2134" spans="5:5">
      <c r="E2134"/>
    </row>
    <row r="2135" spans="5:5">
      <c r="E2135"/>
    </row>
    <row r="2136" spans="5:5">
      <c r="E2136"/>
    </row>
    <row r="2137" spans="5:5">
      <c r="E2137"/>
    </row>
    <row r="2138" spans="5:5">
      <c r="E2138"/>
    </row>
    <row r="2139" spans="5:5">
      <c r="E2139"/>
    </row>
    <row r="2140" spans="5:5">
      <c r="E2140"/>
    </row>
    <row r="2141" spans="5:5">
      <c r="E2141"/>
    </row>
    <row r="2142" spans="5:5">
      <c r="E2142"/>
    </row>
    <row r="2143" spans="5:5">
      <c r="E2143"/>
    </row>
    <row r="2144" spans="5:5">
      <c r="E2144"/>
    </row>
    <row r="2145" spans="5:5">
      <c r="E2145"/>
    </row>
    <row r="2146" spans="5:5">
      <c r="E2146"/>
    </row>
    <row r="2147" spans="5:5">
      <c r="E2147"/>
    </row>
    <row r="2148" spans="5:5">
      <c r="E2148"/>
    </row>
    <row r="2149" spans="5:5">
      <c r="E2149"/>
    </row>
    <row r="2150" spans="5:5">
      <c r="E2150"/>
    </row>
    <row r="2151" spans="5:5">
      <c r="E2151"/>
    </row>
    <row r="2152" spans="5:5">
      <c r="E2152"/>
    </row>
    <row r="2153" spans="5:5">
      <c r="E2153"/>
    </row>
    <row r="2154" spans="5:5">
      <c r="E2154"/>
    </row>
    <row r="2155" spans="5:5">
      <c r="E2155"/>
    </row>
    <row r="2156" spans="5:5">
      <c r="E2156"/>
    </row>
    <row r="2157" spans="5:5">
      <c r="E2157"/>
    </row>
    <row r="2158" spans="5:5">
      <c r="E2158"/>
    </row>
    <row r="2159" spans="5:5">
      <c r="E2159"/>
    </row>
    <row r="2160" spans="5:5">
      <c r="E2160"/>
    </row>
    <row r="2161" spans="5:5">
      <c r="E2161"/>
    </row>
    <row r="2162" spans="5:5">
      <c r="E2162"/>
    </row>
    <row r="2163" spans="5:5">
      <c r="E2163"/>
    </row>
    <row r="2164" spans="5:5">
      <c r="E2164"/>
    </row>
    <row r="2165" spans="5:5">
      <c r="E2165"/>
    </row>
    <row r="2166" spans="5:5">
      <c r="E2166"/>
    </row>
    <row r="2167" spans="5:5">
      <c r="E2167"/>
    </row>
    <row r="2168" spans="5:5">
      <c r="E2168"/>
    </row>
    <row r="2169" spans="5:5">
      <c r="E2169"/>
    </row>
    <row r="2170" spans="5:5">
      <c r="E2170"/>
    </row>
    <row r="2171" spans="5:5">
      <c r="E2171"/>
    </row>
    <row r="2172" spans="5:5">
      <c r="E2172"/>
    </row>
    <row r="2173" spans="5:5">
      <c r="E2173"/>
    </row>
    <row r="2174" spans="5:5">
      <c r="E2174"/>
    </row>
    <row r="2175" spans="5:5">
      <c r="E2175"/>
    </row>
    <row r="2176" spans="5:5">
      <c r="E2176"/>
    </row>
    <row r="2177" spans="5:5">
      <c r="E2177"/>
    </row>
    <row r="2178" spans="5:5">
      <c r="E2178"/>
    </row>
    <row r="2179" spans="5:5">
      <c r="E2179"/>
    </row>
    <row r="2180" spans="5:5">
      <c r="E2180"/>
    </row>
    <row r="2181" spans="5:5">
      <c r="E2181"/>
    </row>
    <row r="2182" spans="5:5">
      <c r="E2182"/>
    </row>
    <row r="2183" spans="5:5">
      <c r="E2183"/>
    </row>
    <row r="2184" spans="5:5">
      <c r="E2184"/>
    </row>
    <row r="2185" spans="5:5">
      <c r="E2185"/>
    </row>
    <row r="2186" spans="5:5">
      <c r="E2186"/>
    </row>
    <row r="2187" spans="5:5">
      <c r="E2187"/>
    </row>
    <row r="2188" spans="5:5">
      <c r="E2188"/>
    </row>
    <row r="2189" spans="5:5">
      <c r="E2189"/>
    </row>
    <row r="2190" spans="5:5">
      <c r="E2190"/>
    </row>
    <row r="2191" spans="5:5">
      <c r="E2191"/>
    </row>
    <row r="2192" spans="5:5">
      <c r="E2192"/>
    </row>
    <row r="2193" spans="5:5">
      <c r="E2193"/>
    </row>
    <row r="2194" spans="5:5">
      <c r="E2194"/>
    </row>
    <row r="2195" spans="5:5">
      <c r="E2195"/>
    </row>
    <row r="2196" spans="5:5">
      <c r="E2196"/>
    </row>
    <row r="2197" spans="5:5">
      <c r="E2197"/>
    </row>
    <row r="2198" spans="5:5">
      <c r="E2198"/>
    </row>
    <row r="2199" spans="5:5">
      <c r="E2199"/>
    </row>
    <row r="2200" spans="5:5">
      <c r="E2200"/>
    </row>
    <row r="2201" spans="5:5">
      <c r="E2201"/>
    </row>
    <row r="2202" spans="5:5">
      <c r="E2202"/>
    </row>
    <row r="2203" spans="5:5">
      <c r="E2203"/>
    </row>
    <row r="2204" spans="5:5">
      <c r="E2204"/>
    </row>
    <row r="2205" spans="5:5">
      <c r="E2205"/>
    </row>
    <row r="2206" spans="5:5">
      <c r="E2206"/>
    </row>
    <row r="2207" spans="5:5">
      <c r="E2207"/>
    </row>
    <row r="2208" spans="5:5">
      <c r="E2208"/>
    </row>
    <row r="2209" spans="5:5">
      <c r="E2209"/>
    </row>
    <row r="2210" spans="5:5">
      <c r="E2210"/>
    </row>
    <row r="2211" spans="5:5">
      <c r="E2211"/>
    </row>
    <row r="2212" spans="5:5">
      <c r="E2212"/>
    </row>
    <row r="2213" spans="5:5">
      <c r="E2213"/>
    </row>
    <row r="2214" spans="5:5">
      <c r="E2214"/>
    </row>
    <row r="2215" spans="5:5">
      <c r="E2215"/>
    </row>
    <row r="2216" spans="5:5">
      <c r="E2216"/>
    </row>
    <row r="2217" spans="5:5">
      <c r="E2217"/>
    </row>
    <row r="2218" spans="5:5">
      <c r="E2218"/>
    </row>
    <row r="2219" spans="5:5">
      <c r="E2219"/>
    </row>
    <row r="2220" spans="5:5">
      <c r="E2220"/>
    </row>
    <row r="2221" spans="5:5">
      <c r="E2221"/>
    </row>
    <row r="2222" spans="5:5">
      <c r="E2222"/>
    </row>
    <row r="2223" spans="5:5">
      <c r="E2223"/>
    </row>
    <row r="2224" spans="5:5">
      <c r="E2224"/>
    </row>
    <row r="2225" spans="5:5">
      <c r="E2225"/>
    </row>
    <row r="2226" spans="5:5">
      <c r="E2226"/>
    </row>
    <row r="2227" spans="5:5">
      <c r="E2227"/>
    </row>
    <row r="2228" spans="5:5">
      <c r="E2228"/>
    </row>
    <row r="2229" spans="5:5">
      <c r="E2229"/>
    </row>
    <row r="2230" spans="5:5">
      <c r="E2230"/>
    </row>
    <row r="2231" spans="5:5">
      <c r="E2231"/>
    </row>
    <row r="2232" spans="5:5">
      <c r="E2232"/>
    </row>
    <row r="2233" spans="5:5">
      <c r="E2233"/>
    </row>
    <row r="2234" spans="5:5">
      <c r="E2234"/>
    </row>
    <row r="2235" spans="5:5">
      <c r="E2235"/>
    </row>
    <row r="2236" spans="5:5">
      <c r="E2236"/>
    </row>
    <row r="2237" spans="5:5">
      <c r="E2237"/>
    </row>
    <row r="2238" spans="5:5">
      <c r="E2238"/>
    </row>
    <row r="2239" spans="5:5">
      <c r="E2239"/>
    </row>
    <row r="2240" spans="5:5">
      <c r="E2240"/>
    </row>
    <row r="2241" spans="5:5">
      <c r="E2241"/>
    </row>
    <row r="2242" spans="5:5">
      <c r="E2242"/>
    </row>
    <row r="2243" spans="5:5">
      <c r="E2243"/>
    </row>
    <row r="2244" spans="5:5">
      <c r="E2244"/>
    </row>
    <row r="2245" spans="5:5">
      <c r="E2245"/>
    </row>
    <row r="2246" spans="5:5">
      <c r="E2246"/>
    </row>
    <row r="2247" spans="5:5">
      <c r="E2247"/>
    </row>
    <row r="2248" spans="5:5">
      <c r="E2248"/>
    </row>
    <row r="2249" spans="5:5">
      <c r="E2249"/>
    </row>
    <row r="2250" spans="5:5">
      <c r="E2250"/>
    </row>
    <row r="2251" spans="5:5">
      <c r="E2251"/>
    </row>
    <row r="2252" spans="5:5">
      <c r="E2252"/>
    </row>
    <row r="2253" spans="5:5">
      <c r="E2253"/>
    </row>
    <row r="2254" spans="5:5">
      <c r="E2254"/>
    </row>
    <row r="2255" spans="5:5">
      <c r="E2255"/>
    </row>
    <row r="2256" spans="5:5">
      <c r="E2256"/>
    </row>
    <row r="2257" spans="5:5">
      <c r="E2257"/>
    </row>
    <row r="2258" spans="5:5">
      <c r="E2258"/>
    </row>
    <row r="2259" spans="5:5">
      <c r="E2259"/>
    </row>
    <row r="2260" spans="5:5">
      <c r="E2260"/>
    </row>
    <row r="2261" spans="5:5">
      <c r="E2261"/>
    </row>
    <row r="2262" spans="5:5">
      <c r="E2262"/>
    </row>
    <row r="2263" spans="5:5">
      <c r="E2263"/>
    </row>
    <row r="2264" spans="5:5">
      <c r="E2264"/>
    </row>
    <row r="2265" spans="5:5">
      <c r="E2265"/>
    </row>
    <row r="2266" spans="5:5">
      <c r="E2266"/>
    </row>
    <row r="2267" spans="5:5">
      <c r="E2267"/>
    </row>
    <row r="2268" spans="5:5">
      <c r="E2268"/>
    </row>
    <row r="2269" spans="5:5">
      <c r="E2269"/>
    </row>
    <row r="2270" spans="5:5">
      <c r="E2270"/>
    </row>
    <row r="2271" spans="5:5">
      <c r="E2271"/>
    </row>
    <row r="2272" spans="5:5">
      <c r="E2272"/>
    </row>
    <row r="2273" spans="5:5">
      <c r="E2273"/>
    </row>
    <row r="2274" spans="5:5">
      <c r="E2274"/>
    </row>
    <row r="2275" spans="5:5">
      <c r="E2275"/>
    </row>
    <row r="2276" spans="5:5">
      <c r="E2276"/>
    </row>
    <row r="2277" spans="5:5">
      <c r="E2277"/>
    </row>
    <row r="2278" spans="5:5">
      <c r="E2278"/>
    </row>
    <row r="2279" spans="5:5">
      <c r="E2279"/>
    </row>
    <row r="2280" spans="5:5">
      <c r="E2280"/>
    </row>
    <row r="2281" spans="5:5">
      <c r="E2281"/>
    </row>
    <row r="2282" spans="5:5">
      <c r="E2282"/>
    </row>
    <row r="2283" spans="5:5">
      <c r="E2283"/>
    </row>
    <row r="2284" spans="5:5">
      <c r="E2284"/>
    </row>
    <row r="2285" spans="5:5">
      <c r="E2285"/>
    </row>
    <row r="2286" spans="5:5">
      <c r="E2286"/>
    </row>
    <row r="2287" spans="5:5">
      <c r="E2287"/>
    </row>
    <row r="2288" spans="5:5">
      <c r="E2288"/>
    </row>
    <row r="2289" spans="5:5">
      <c r="E2289"/>
    </row>
    <row r="2290" spans="5:5">
      <c r="E2290"/>
    </row>
    <row r="2291" spans="5:5">
      <c r="E2291"/>
    </row>
    <row r="2292" spans="5:5">
      <c r="E2292"/>
    </row>
    <row r="2293" spans="5:5">
      <c r="E2293"/>
    </row>
    <row r="2294" spans="5:5">
      <c r="E2294"/>
    </row>
    <row r="2295" spans="5:5">
      <c r="E2295"/>
    </row>
    <row r="2296" spans="5:5">
      <c r="E2296"/>
    </row>
    <row r="2297" spans="5:5">
      <c r="E2297"/>
    </row>
    <row r="2298" spans="5:5">
      <c r="E2298"/>
    </row>
    <row r="2299" spans="5:5">
      <c r="E2299"/>
    </row>
    <row r="2300" spans="5:5">
      <c r="E2300"/>
    </row>
    <row r="2301" spans="5:5">
      <c r="E2301"/>
    </row>
    <row r="2302" spans="5:5">
      <c r="E2302"/>
    </row>
    <row r="2303" spans="5:5">
      <c r="E2303"/>
    </row>
    <row r="2304" spans="5:5">
      <c r="E2304"/>
    </row>
    <row r="2305" spans="5:5">
      <c r="E2305"/>
    </row>
    <row r="2306" spans="5:5">
      <c r="E2306"/>
    </row>
    <row r="2307" spans="5:5">
      <c r="E2307"/>
    </row>
    <row r="2308" spans="5:5">
      <c r="E2308"/>
    </row>
    <row r="2309" spans="5:5">
      <c r="E2309"/>
    </row>
    <row r="2310" spans="5:5">
      <c r="E2310"/>
    </row>
    <row r="2311" spans="5:5">
      <c r="E2311"/>
    </row>
    <row r="2312" spans="5:5">
      <c r="E2312"/>
    </row>
    <row r="2313" spans="5:5">
      <c r="E2313"/>
    </row>
    <row r="2314" spans="5:5">
      <c r="E2314"/>
    </row>
    <row r="2315" spans="5:5">
      <c r="E2315"/>
    </row>
    <row r="2316" spans="5:5">
      <c r="E2316"/>
    </row>
    <row r="2317" spans="5:5">
      <c r="E2317"/>
    </row>
    <row r="2318" spans="5:5">
      <c r="E2318"/>
    </row>
    <row r="2319" spans="5:5">
      <c r="E2319"/>
    </row>
    <row r="2320" spans="5:5">
      <c r="E2320"/>
    </row>
    <row r="2321" spans="5:5">
      <c r="E2321"/>
    </row>
    <row r="2322" spans="5:5">
      <c r="E2322"/>
    </row>
    <row r="2323" spans="5:5">
      <c r="E2323"/>
    </row>
    <row r="2324" spans="5:5">
      <c r="E2324"/>
    </row>
    <row r="2325" spans="5:5">
      <c r="E2325"/>
    </row>
    <row r="2326" spans="5:5">
      <c r="E2326"/>
    </row>
    <row r="2327" spans="5:5">
      <c r="E2327"/>
    </row>
    <row r="2328" spans="5:5">
      <c r="E2328"/>
    </row>
    <row r="2329" spans="5:5">
      <c r="E2329"/>
    </row>
    <row r="2330" spans="5:5">
      <c r="E2330"/>
    </row>
    <row r="2331" spans="5:5">
      <c r="E2331"/>
    </row>
    <row r="2332" spans="5:5">
      <c r="E2332"/>
    </row>
    <row r="2333" spans="5:5">
      <c r="E2333"/>
    </row>
    <row r="2334" spans="5:5">
      <c r="E2334"/>
    </row>
    <row r="2335" spans="5:5">
      <c r="E2335"/>
    </row>
    <row r="2336" spans="5:5">
      <c r="E2336"/>
    </row>
    <row r="2337" spans="5:5">
      <c r="E2337"/>
    </row>
    <row r="2338" spans="5:5">
      <c r="E2338"/>
    </row>
    <row r="2339" spans="5:5">
      <c r="E2339"/>
    </row>
    <row r="2340" spans="5:5">
      <c r="E2340"/>
    </row>
    <row r="2341" spans="5:5">
      <c r="E2341"/>
    </row>
    <row r="2342" spans="5:5">
      <c r="E2342"/>
    </row>
    <row r="2343" spans="5:5">
      <c r="E2343"/>
    </row>
    <row r="2344" spans="5:5">
      <c r="E2344"/>
    </row>
    <row r="2345" spans="5:5">
      <c r="E2345"/>
    </row>
    <row r="2346" spans="5:5">
      <c r="E2346"/>
    </row>
    <row r="2347" spans="5:5">
      <c r="E2347"/>
    </row>
    <row r="2348" spans="5:5">
      <c r="E2348"/>
    </row>
    <row r="2349" spans="5:5">
      <c r="E2349"/>
    </row>
    <row r="2350" spans="5:5">
      <c r="E2350"/>
    </row>
    <row r="2351" spans="5:5">
      <c r="E2351"/>
    </row>
    <row r="2352" spans="5:5">
      <c r="E2352"/>
    </row>
    <row r="2353" spans="5:5">
      <c r="E2353"/>
    </row>
    <row r="2354" spans="5:5">
      <c r="E2354"/>
    </row>
    <row r="2355" spans="5:5">
      <c r="E2355"/>
    </row>
    <row r="2356" spans="5:5">
      <c r="E2356"/>
    </row>
    <row r="2357" spans="5:5">
      <c r="E2357"/>
    </row>
    <row r="2358" spans="5:5">
      <c r="E2358"/>
    </row>
    <row r="2359" spans="5:5">
      <c r="E2359"/>
    </row>
    <row r="2360" spans="5:5">
      <c r="E2360"/>
    </row>
    <row r="2361" spans="5:5">
      <c r="E2361"/>
    </row>
    <row r="2362" spans="5:5">
      <c r="E2362"/>
    </row>
    <row r="2363" spans="5:5">
      <c r="E2363"/>
    </row>
    <row r="2364" spans="5:5">
      <c r="E2364"/>
    </row>
    <row r="2365" spans="5:5">
      <c r="E2365"/>
    </row>
    <row r="2366" spans="5:5">
      <c r="E2366"/>
    </row>
    <row r="2367" spans="5:5">
      <c r="E2367"/>
    </row>
    <row r="2368" spans="5:5">
      <c r="E2368"/>
    </row>
    <row r="2369" spans="5:5">
      <c r="E2369"/>
    </row>
    <row r="2370" spans="5:5">
      <c r="E2370"/>
    </row>
    <row r="2371" spans="5:5">
      <c r="E2371"/>
    </row>
    <row r="2372" spans="5:5">
      <c r="E2372"/>
    </row>
    <row r="2373" spans="5:5">
      <c r="E2373"/>
    </row>
    <row r="2374" spans="5:5">
      <c r="E2374"/>
    </row>
    <row r="2375" spans="5:5">
      <c r="E2375"/>
    </row>
    <row r="2376" spans="5:5">
      <c r="E2376"/>
    </row>
    <row r="2377" spans="5:5">
      <c r="E2377"/>
    </row>
    <row r="2378" spans="5:5">
      <c r="E2378"/>
    </row>
    <row r="2379" spans="5:5">
      <c r="E2379"/>
    </row>
    <row r="2380" spans="5:5">
      <c r="E2380"/>
    </row>
    <row r="2381" spans="5:5">
      <c r="E2381"/>
    </row>
    <row r="2382" spans="5:5">
      <c r="E2382"/>
    </row>
    <row r="2383" spans="5:5">
      <c r="E2383"/>
    </row>
    <row r="2384" spans="5:5">
      <c r="E2384"/>
    </row>
    <row r="2385" spans="5:5">
      <c r="E2385"/>
    </row>
    <row r="2386" spans="5:5">
      <c r="E2386"/>
    </row>
    <row r="2387" spans="5:5">
      <c r="E2387"/>
    </row>
    <row r="2388" spans="5:5">
      <c r="E2388"/>
    </row>
    <row r="2389" spans="5:5">
      <c r="E2389"/>
    </row>
    <row r="2390" spans="5:5">
      <c r="E2390"/>
    </row>
    <row r="2391" spans="5:5">
      <c r="E2391"/>
    </row>
    <row r="2392" spans="5:5">
      <c r="E2392"/>
    </row>
    <row r="2393" spans="5:5">
      <c r="E2393"/>
    </row>
    <row r="2394" spans="5:5">
      <c r="E2394"/>
    </row>
    <row r="2395" spans="5:5">
      <c r="E2395"/>
    </row>
    <row r="2396" spans="5:5">
      <c r="E2396"/>
    </row>
    <row r="2397" spans="5:5">
      <c r="E2397"/>
    </row>
    <row r="2398" spans="5:5">
      <c r="E2398"/>
    </row>
    <row r="2399" spans="5:5">
      <c r="E2399"/>
    </row>
    <row r="2400" spans="5:5">
      <c r="E2400"/>
    </row>
    <row r="2401" spans="5:5">
      <c r="E2401"/>
    </row>
    <row r="2402" spans="5:5">
      <c r="E2402"/>
    </row>
    <row r="2403" spans="5:5">
      <c r="E2403"/>
    </row>
    <row r="2404" spans="5:5">
      <c r="E2404"/>
    </row>
    <row r="2405" spans="5:5">
      <c r="E2405"/>
    </row>
    <row r="2406" spans="5:5">
      <c r="E2406"/>
    </row>
    <row r="2407" spans="5:5">
      <c r="E2407"/>
    </row>
    <row r="2408" spans="5:5">
      <c r="E2408"/>
    </row>
    <row r="2409" spans="5:5">
      <c r="E2409"/>
    </row>
    <row r="2410" spans="5:5">
      <c r="E2410"/>
    </row>
    <row r="2411" spans="5:5">
      <c r="E2411"/>
    </row>
    <row r="2412" spans="5:5">
      <c r="E2412"/>
    </row>
    <row r="2413" spans="5:5">
      <c r="E2413"/>
    </row>
    <row r="2414" spans="5:5">
      <c r="E2414"/>
    </row>
    <row r="2415" spans="5:5">
      <c r="E2415"/>
    </row>
    <row r="2416" spans="5:5">
      <c r="E2416"/>
    </row>
    <row r="2417" spans="5:5">
      <c r="E2417"/>
    </row>
    <row r="2418" spans="5:5">
      <c r="E2418"/>
    </row>
    <row r="2419" spans="5:5">
      <c r="E2419"/>
    </row>
    <row r="2420" spans="5:5">
      <c r="E2420"/>
    </row>
    <row r="2421" spans="5:5">
      <c r="E2421"/>
    </row>
    <row r="2422" spans="5:5">
      <c r="E2422"/>
    </row>
    <row r="2423" spans="5:5">
      <c r="E2423"/>
    </row>
    <row r="2424" spans="5:5">
      <c r="E2424"/>
    </row>
    <row r="2425" spans="5:5">
      <c r="E2425"/>
    </row>
    <row r="2426" spans="5:5">
      <c r="E2426"/>
    </row>
    <row r="2427" spans="5:5">
      <c r="E2427"/>
    </row>
    <row r="2428" spans="5:5">
      <c r="E2428"/>
    </row>
    <row r="2429" spans="5:5">
      <c r="E2429"/>
    </row>
    <row r="2430" spans="5:5">
      <c r="E2430"/>
    </row>
    <row r="2431" spans="5:5">
      <c r="E2431"/>
    </row>
    <row r="2432" spans="5:5">
      <c r="E2432"/>
    </row>
    <row r="2433" spans="5:5">
      <c r="E2433"/>
    </row>
    <row r="2434" spans="5:5">
      <c r="E2434"/>
    </row>
    <row r="2435" spans="5:5">
      <c r="E2435"/>
    </row>
    <row r="2436" spans="5:5">
      <c r="E2436"/>
    </row>
    <row r="2437" spans="5:5">
      <c r="E2437"/>
    </row>
    <row r="2438" spans="5:5">
      <c r="E2438"/>
    </row>
    <row r="2439" spans="5:5">
      <c r="E2439"/>
    </row>
    <row r="2440" spans="5:5">
      <c r="E2440"/>
    </row>
    <row r="2441" spans="5:5">
      <c r="E2441"/>
    </row>
    <row r="2442" spans="5:5">
      <c r="E2442"/>
    </row>
    <row r="2443" spans="5:5">
      <c r="E2443"/>
    </row>
    <row r="2444" spans="5:5">
      <c r="E2444"/>
    </row>
    <row r="2445" spans="5:5">
      <c r="E2445"/>
    </row>
    <row r="2446" spans="5:5">
      <c r="E2446"/>
    </row>
    <row r="2447" spans="5:5">
      <c r="E2447"/>
    </row>
    <row r="2448" spans="5:5">
      <c r="E2448"/>
    </row>
    <row r="2449" spans="5:5">
      <c r="E2449"/>
    </row>
    <row r="2450" spans="5:5">
      <c r="E2450"/>
    </row>
    <row r="2451" spans="5:5">
      <c r="E2451"/>
    </row>
    <row r="2452" spans="5:5">
      <c r="E2452"/>
    </row>
    <row r="2453" spans="5:5">
      <c r="E2453"/>
    </row>
    <row r="2454" spans="5:5">
      <c r="E2454"/>
    </row>
    <row r="2455" spans="5:5">
      <c r="E2455"/>
    </row>
    <row r="2456" spans="5:5">
      <c r="E2456"/>
    </row>
    <row r="2457" spans="5:5">
      <c r="E2457"/>
    </row>
    <row r="2458" spans="5:5">
      <c r="E2458"/>
    </row>
    <row r="2459" spans="5:5">
      <c r="E2459"/>
    </row>
    <row r="2460" spans="5:5">
      <c r="E2460"/>
    </row>
    <row r="2461" spans="5:5">
      <c r="E2461"/>
    </row>
    <row r="2462" spans="5:5">
      <c r="E2462"/>
    </row>
    <row r="2463" spans="5:5">
      <c r="E2463"/>
    </row>
    <row r="2464" spans="5:5">
      <c r="E2464"/>
    </row>
    <row r="2465" spans="5:5">
      <c r="E2465"/>
    </row>
    <row r="2466" spans="5:5">
      <c r="E2466"/>
    </row>
    <row r="2467" spans="5:5">
      <c r="E2467"/>
    </row>
    <row r="2468" spans="5:5">
      <c r="E2468"/>
    </row>
    <row r="2469" spans="5:5">
      <c r="E2469"/>
    </row>
    <row r="2470" spans="5:5">
      <c r="E2470"/>
    </row>
    <row r="2471" spans="5:5">
      <c r="E2471"/>
    </row>
    <row r="2472" spans="5:5">
      <c r="E2472"/>
    </row>
    <row r="2473" spans="5:5">
      <c r="E2473"/>
    </row>
    <row r="2474" spans="5:5">
      <c r="E2474"/>
    </row>
    <row r="2475" spans="5:5">
      <c r="E2475"/>
    </row>
    <row r="2476" spans="5:5">
      <c r="E2476"/>
    </row>
    <row r="2477" spans="5:5">
      <c r="E2477"/>
    </row>
    <row r="2478" spans="5:5">
      <c r="E2478"/>
    </row>
    <row r="2479" spans="5:5">
      <c r="E2479"/>
    </row>
    <row r="2480" spans="5:5">
      <c r="E2480"/>
    </row>
    <row r="2481" spans="5:5">
      <c r="E2481"/>
    </row>
    <row r="2482" spans="5:5">
      <c r="E2482"/>
    </row>
    <row r="2483" spans="5:5">
      <c r="E2483"/>
    </row>
    <row r="2484" spans="5:5">
      <c r="E2484"/>
    </row>
    <row r="2485" spans="5:5">
      <c r="E2485"/>
    </row>
    <row r="2486" spans="5:5">
      <c r="E2486"/>
    </row>
    <row r="2487" spans="5:5">
      <c r="E2487"/>
    </row>
    <row r="2488" spans="5:5">
      <c r="E2488"/>
    </row>
    <row r="2489" spans="5:5">
      <c r="E2489"/>
    </row>
    <row r="2490" spans="5:5">
      <c r="E2490"/>
    </row>
    <row r="2491" spans="5:5">
      <c r="E2491"/>
    </row>
    <row r="2492" spans="5:5">
      <c r="E2492"/>
    </row>
    <row r="2493" spans="5:5">
      <c r="E2493"/>
    </row>
    <row r="2494" spans="5:5">
      <c r="E2494"/>
    </row>
    <row r="2495" spans="5:5">
      <c r="E2495"/>
    </row>
    <row r="2496" spans="5:5">
      <c r="E2496"/>
    </row>
    <row r="2497" spans="5:5">
      <c r="E2497"/>
    </row>
    <row r="2498" spans="5:5">
      <c r="E2498"/>
    </row>
    <row r="2499" spans="5:5">
      <c r="E2499"/>
    </row>
    <row r="2500" spans="5:5">
      <c r="E2500"/>
    </row>
    <row r="2501" spans="5:5">
      <c r="E2501"/>
    </row>
    <row r="2502" spans="5:5">
      <c r="E2502"/>
    </row>
    <row r="2503" spans="5:5">
      <c r="E2503"/>
    </row>
    <row r="2504" spans="5:5">
      <c r="E2504"/>
    </row>
    <row r="2505" spans="5:5">
      <c r="E2505"/>
    </row>
    <row r="2506" spans="5:5">
      <c r="E2506"/>
    </row>
    <row r="2507" spans="5:5">
      <c r="E2507"/>
    </row>
    <row r="2508" spans="5:5">
      <c r="E2508"/>
    </row>
    <row r="2509" spans="5:5">
      <c r="E2509"/>
    </row>
    <row r="2510" spans="5:5">
      <c r="E2510"/>
    </row>
    <row r="2511" spans="5:5">
      <c r="E2511"/>
    </row>
    <row r="2512" spans="5:5">
      <c r="E2512"/>
    </row>
    <row r="2513" spans="5:5">
      <c r="E2513"/>
    </row>
    <row r="2514" spans="5:5">
      <c r="E2514"/>
    </row>
    <row r="2515" spans="5:5">
      <c r="E2515"/>
    </row>
    <row r="2516" spans="5:5">
      <c r="E2516"/>
    </row>
    <row r="2517" spans="5:5">
      <c r="E2517"/>
    </row>
    <row r="2518" spans="5:5">
      <c r="E2518"/>
    </row>
    <row r="2519" spans="5:5">
      <c r="E2519"/>
    </row>
    <row r="2520" spans="5:5">
      <c r="E2520"/>
    </row>
    <row r="2521" spans="5:5">
      <c r="E2521"/>
    </row>
    <row r="2522" spans="5:5">
      <c r="E2522"/>
    </row>
    <row r="2523" spans="5:5">
      <c r="E2523"/>
    </row>
    <row r="2524" spans="5:5">
      <c r="E2524"/>
    </row>
    <row r="2525" spans="5:5">
      <c r="E2525"/>
    </row>
    <row r="2526" spans="5:5">
      <c r="E2526"/>
    </row>
    <row r="2527" spans="5:5">
      <c r="E2527"/>
    </row>
    <row r="2528" spans="5:5">
      <c r="E2528"/>
    </row>
    <row r="2529" spans="5:5">
      <c r="E2529"/>
    </row>
    <row r="2530" spans="5:5">
      <c r="E2530"/>
    </row>
    <row r="2531" spans="5:5">
      <c r="E2531"/>
    </row>
    <row r="2532" spans="5:5">
      <c r="E2532"/>
    </row>
    <row r="2533" spans="5:5">
      <c r="E2533"/>
    </row>
    <row r="2534" spans="5:5">
      <c r="E2534"/>
    </row>
    <row r="2535" spans="5:5">
      <c r="E2535"/>
    </row>
    <row r="2536" spans="5:5">
      <c r="E2536"/>
    </row>
    <row r="2537" spans="5:5">
      <c r="E2537"/>
    </row>
    <row r="2538" spans="5:5">
      <c r="E2538"/>
    </row>
    <row r="2539" spans="5:5">
      <c r="E2539"/>
    </row>
    <row r="2540" spans="5:5">
      <c r="E2540"/>
    </row>
    <row r="2541" spans="5:5">
      <c r="E2541"/>
    </row>
    <row r="2542" spans="5:5">
      <c r="E2542"/>
    </row>
    <row r="2543" spans="5:5">
      <c r="E2543"/>
    </row>
    <row r="2544" spans="5:5">
      <c r="E2544"/>
    </row>
    <row r="2545" spans="5:5">
      <c r="E2545"/>
    </row>
    <row r="2546" spans="5:5">
      <c r="E2546"/>
    </row>
    <row r="2547" spans="5:5">
      <c r="E2547"/>
    </row>
    <row r="2548" spans="5:5">
      <c r="E2548"/>
    </row>
    <row r="2549" spans="5:5">
      <c r="E2549"/>
    </row>
    <row r="2550" spans="5:5">
      <c r="E2550"/>
    </row>
    <row r="2551" spans="5:5">
      <c r="E2551"/>
    </row>
    <row r="2552" spans="5:5">
      <c r="E2552"/>
    </row>
    <row r="2553" spans="5:5">
      <c r="E2553"/>
    </row>
    <row r="2554" spans="5:5">
      <c r="E2554"/>
    </row>
    <row r="2555" spans="5:5">
      <c r="E2555"/>
    </row>
    <row r="2556" spans="5:5">
      <c r="E2556"/>
    </row>
    <row r="2557" spans="5:5">
      <c r="E2557"/>
    </row>
    <row r="2558" spans="5:5">
      <c r="E2558"/>
    </row>
    <row r="2559" spans="5:5">
      <c r="E2559"/>
    </row>
    <row r="2560" spans="5:5">
      <c r="E2560"/>
    </row>
    <row r="2561" spans="5:5">
      <c r="E2561"/>
    </row>
    <row r="2562" spans="5:5">
      <c r="E2562"/>
    </row>
    <row r="2563" spans="5:5">
      <c r="E2563"/>
    </row>
    <row r="2564" spans="5:5">
      <c r="E2564"/>
    </row>
    <row r="2565" spans="5:5">
      <c r="E2565"/>
    </row>
    <row r="2566" spans="5:5">
      <c r="E2566"/>
    </row>
    <row r="2567" spans="5:5">
      <c r="E2567"/>
    </row>
    <row r="2568" spans="5:5">
      <c r="E2568"/>
    </row>
    <row r="2569" spans="5:5">
      <c r="E2569"/>
    </row>
    <row r="2570" spans="5:5">
      <c r="E2570"/>
    </row>
    <row r="2571" spans="5:5">
      <c r="E2571"/>
    </row>
    <row r="2572" spans="5:5">
      <c r="E2572"/>
    </row>
    <row r="2573" spans="5:5">
      <c r="E2573"/>
    </row>
    <row r="2574" spans="5:5">
      <c r="E2574"/>
    </row>
    <row r="2575" spans="5:5">
      <c r="E2575"/>
    </row>
    <row r="2576" spans="5:5">
      <c r="E2576"/>
    </row>
    <row r="2577" spans="5:5">
      <c r="E2577"/>
    </row>
    <row r="2578" spans="5:5">
      <c r="E2578"/>
    </row>
    <row r="2579" spans="5:5">
      <c r="E2579"/>
    </row>
    <row r="2580" spans="5:5">
      <c r="E2580"/>
    </row>
    <row r="2581" spans="5:5">
      <c r="E2581"/>
    </row>
    <row r="2582" spans="5:5">
      <c r="E2582"/>
    </row>
    <row r="2583" spans="5:5">
      <c r="E2583"/>
    </row>
    <row r="2584" spans="5:5">
      <c r="E2584"/>
    </row>
    <row r="2585" spans="5:5">
      <c r="E2585"/>
    </row>
    <row r="2586" spans="5:5">
      <c r="E2586"/>
    </row>
    <row r="2587" spans="5:5">
      <c r="E2587"/>
    </row>
    <row r="2588" spans="5:5">
      <c r="E2588"/>
    </row>
    <row r="2589" spans="5:5">
      <c r="E2589"/>
    </row>
    <row r="2590" spans="5:5">
      <c r="E2590"/>
    </row>
    <row r="2591" spans="5:5">
      <c r="E2591"/>
    </row>
    <row r="2592" spans="5:5">
      <c r="E2592"/>
    </row>
    <row r="2593" spans="5:5">
      <c r="E2593"/>
    </row>
    <row r="2594" spans="5:5">
      <c r="E2594"/>
    </row>
    <row r="2595" spans="5:5">
      <c r="E2595"/>
    </row>
    <row r="2596" spans="5:5">
      <c r="E2596"/>
    </row>
    <row r="2597" spans="5:5">
      <c r="E2597"/>
    </row>
    <row r="2598" spans="5:5">
      <c r="E2598"/>
    </row>
    <row r="2599" spans="5:5">
      <c r="E2599"/>
    </row>
    <row r="2600" spans="5:5">
      <c r="E2600"/>
    </row>
    <row r="2601" spans="5:5">
      <c r="E2601"/>
    </row>
    <row r="2602" spans="5:5">
      <c r="E2602"/>
    </row>
    <row r="2603" spans="5:5">
      <c r="E2603"/>
    </row>
    <row r="2604" spans="5:5">
      <c r="E2604"/>
    </row>
    <row r="2605" spans="5:5">
      <c r="E2605"/>
    </row>
    <row r="2606" spans="5:5">
      <c r="E2606"/>
    </row>
    <row r="2607" spans="5:5">
      <c r="E2607"/>
    </row>
    <row r="2608" spans="5:5">
      <c r="E2608"/>
    </row>
    <row r="2609" spans="5:5">
      <c r="E2609"/>
    </row>
    <row r="2610" spans="5:5">
      <c r="E2610"/>
    </row>
    <row r="2611" spans="5:5">
      <c r="E2611"/>
    </row>
    <row r="2612" spans="5:5">
      <c r="E2612"/>
    </row>
    <row r="2613" spans="5:5">
      <c r="E2613"/>
    </row>
    <row r="2614" spans="5:5">
      <c r="E2614"/>
    </row>
    <row r="2615" spans="5:5">
      <c r="E2615"/>
    </row>
    <row r="2616" spans="5:5">
      <c r="E2616"/>
    </row>
    <row r="2617" spans="5:5">
      <c r="E2617"/>
    </row>
    <row r="2618" spans="5:5">
      <c r="E2618"/>
    </row>
    <row r="2619" spans="5:5">
      <c r="E2619"/>
    </row>
    <row r="2620" spans="5:5">
      <c r="E2620"/>
    </row>
    <row r="2621" spans="5:5">
      <c r="E2621"/>
    </row>
    <row r="2622" spans="5:5">
      <c r="E2622"/>
    </row>
    <row r="2623" spans="5:5">
      <c r="E2623"/>
    </row>
    <row r="2624" spans="5:5">
      <c r="E2624"/>
    </row>
    <row r="2625" spans="5:5">
      <c r="E2625"/>
    </row>
    <row r="2626" spans="5:5">
      <c r="E2626"/>
    </row>
    <row r="2627" spans="5:5">
      <c r="E2627"/>
    </row>
    <row r="2628" spans="5:5">
      <c r="E2628"/>
    </row>
    <row r="2629" spans="5:5">
      <c r="E2629"/>
    </row>
    <row r="2630" spans="5:5">
      <c r="E2630"/>
    </row>
    <row r="2631" spans="5:5">
      <c r="E2631"/>
    </row>
    <row r="2632" spans="5:5">
      <c r="E2632"/>
    </row>
    <row r="2633" spans="5:5">
      <c r="E2633"/>
    </row>
    <row r="2634" spans="5:5">
      <c r="E2634"/>
    </row>
    <row r="2635" spans="5:5">
      <c r="E2635"/>
    </row>
    <row r="2636" spans="5:5">
      <c r="E2636"/>
    </row>
    <row r="2637" spans="5:5">
      <c r="E2637"/>
    </row>
    <row r="2638" spans="5:5">
      <c r="E2638"/>
    </row>
    <row r="2639" spans="5:5">
      <c r="E2639"/>
    </row>
    <row r="2640" spans="5:5">
      <c r="E2640"/>
    </row>
    <row r="2641" spans="5:5">
      <c r="E2641"/>
    </row>
    <row r="2642" spans="5:5">
      <c r="E2642"/>
    </row>
    <row r="2643" spans="5:5">
      <c r="E2643"/>
    </row>
    <row r="2644" spans="5:5">
      <c r="E2644"/>
    </row>
    <row r="2645" spans="5:5">
      <c r="E2645"/>
    </row>
    <row r="2646" spans="5:5">
      <c r="E2646"/>
    </row>
    <row r="2647" spans="5:5">
      <c r="E2647"/>
    </row>
    <row r="2648" spans="5:5">
      <c r="E2648"/>
    </row>
    <row r="2649" spans="5:5">
      <c r="E2649"/>
    </row>
    <row r="2650" spans="5:5">
      <c r="E2650"/>
    </row>
    <row r="2651" spans="5:5">
      <c r="E2651"/>
    </row>
    <row r="2652" spans="5:5">
      <c r="E2652"/>
    </row>
    <row r="2653" spans="5:5">
      <c r="E2653"/>
    </row>
    <row r="2654" spans="5:5">
      <c r="E2654"/>
    </row>
    <row r="2655" spans="5:5">
      <c r="E2655"/>
    </row>
    <row r="2656" spans="5:5">
      <c r="E2656"/>
    </row>
    <row r="2657" spans="5:5">
      <c r="E2657"/>
    </row>
    <row r="2658" spans="5:5">
      <c r="E2658"/>
    </row>
    <row r="2659" spans="5:5">
      <c r="E2659"/>
    </row>
    <row r="2660" spans="5:5">
      <c r="E2660"/>
    </row>
    <row r="2661" spans="5:5">
      <c r="E2661"/>
    </row>
    <row r="2662" spans="5:5">
      <c r="E2662"/>
    </row>
    <row r="2663" spans="5:5">
      <c r="E2663"/>
    </row>
    <row r="2664" spans="5:5">
      <c r="E2664"/>
    </row>
    <row r="2665" spans="5:5">
      <c r="E2665"/>
    </row>
    <row r="2666" spans="5:5">
      <c r="E2666"/>
    </row>
    <row r="2667" spans="5:5">
      <c r="E2667"/>
    </row>
    <row r="2668" spans="5:5">
      <c r="E2668"/>
    </row>
    <row r="2669" spans="5:5">
      <c r="E2669"/>
    </row>
    <row r="2670" spans="5:5">
      <c r="E2670"/>
    </row>
    <row r="2671" spans="5:5">
      <c r="E2671"/>
    </row>
    <row r="2672" spans="5:5">
      <c r="E2672"/>
    </row>
    <row r="2673" spans="5:5">
      <c r="E2673"/>
    </row>
    <row r="2674" spans="5:5">
      <c r="E2674"/>
    </row>
    <row r="2675" spans="5:5">
      <c r="E2675"/>
    </row>
    <row r="2676" spans="5:5">
      <c r="E2676"/>
    </row>
    <row r="2677" spans="5:5">
      <c r="E2677"/>
    </row>
    <row r="2678" spans="5:5">
      <c r="E2678"/>
    </row>
    <row r="2679" spans="5:5">
      <c r="E2679"/>
    </row>
    <row r="2680" spans="5:5">
      <c r="E2680"/>
    </row>
    <row r="2681" spans="5:5">
      <c r="E2681"/>
    </row>
    <row r="2682" spans="5:5">
      <c r="E2682"/>
    </row>
    <row r="2683" spans="5:5">
      <c r="E2683"/>
    </row>
    <row r="2684" spans="5:5">
      <c r="E2684"/>
    </row>
    <row r="2685" spans="5:5">
      <c r="E2685"/>
    </row>
    <row r="2686" spans="5:5">
      <c r="E2686"/>
    </row>
    <row r="2687" spans="5:5">
      <c r="E2687"/>
    </row>
    <row r="2688" spans="5:5">
      <c r="E2688"/>
    </row>
    <row r="2689" spans="5:5">
      <c r="E2689"/>
    </row>
    <row r="2690" spans="5:5">
      <c r="E2690"/>
    </row>
    <row r="2691" spans="5:5">
      <c r="E2691"/>
    </row>
    <row r="2692" spans="5:5">
      <c r="E2692"/>
    </row>
    <row r="2693" spans="5:5">
      <c r="E2693"/>
    </row>
    <row r="2694" spans="5:5">
      <c r="E2694"/>
    </row>
    <row r="2695" spans="5:5">
      <c r="E2695"/>
    </row>
    <row r="2696" spans="5:5">
      <c r="E2696"/>
    </row>
    <row r="2697" spans="5:5">
      <c r="E2697"/>
    </row>
    <row r="2698" spans="5:5">
      <c r="E2698"/>
    </row>
    <row r="2699" spans="5:5">
      <c r="E2699"/>
    </row>
    <row r="2700" spans="5:5">
      <c r="E2700"/>
    </row>
    <row r="2701" spans="5:5">
      <c r="E2701"/>
    </row>
    <row r="2702" spans="5:5">
      <c r="E2702"/>
    </row>
    <row r="2703" spans="5:5">
      <c r="E2703"/>
    </row>
    <row r="2704" spans="5:5">
      <c r="E2704"/>
    </row>
    <row r="2705" spans="5:5">
      <c r="E2705"/>
    </row>
    <row r="2706" spans="5:5">
      <c r="E2706"/>
    </row>
    <row r="2707" spans="5:5">
      <c r="E2707"/>
    </row>
    <row r="2708" spans="5:5">
      <c r="E2708"/>
    </row>
    <row r="2709" spans="5:5">
      <c r="E2709"/>
    </row>
    <row r="2710" spans="5:5">
      <c r="E2710"/>
    </row>
    <row r="2711" spans="5:5">
      <c r="E2711"/>
    </row>
    <row r="2712" spans="5:5">
      <c r="E2712"/>
    </row>
    <row r="2713" spans="5:5">
      <c r="E2713"/>
    </row>
    <row r="2714" spans="5:5">
      <c r="E2714"/>
    </row>
    <row r="2715" spans="5:5">
      <c r="E2715"/>
    </row>
    <row r="2716" spans="5:5">
      <c r="E2716"/>
    </row>
    <row r="2717" spans="5:5">
      <c r="E2717"/>
    </row>
    <row r="2718" spans="5:5">
      <c r="E2718"/>
    </row>
    <row r="2719" spans="5:5">
      <c r="E2719"/>
    </row>
    <row r="2720" spans="5:5">
      <c r="E2720"/>
    </row>
    <row r="2721" spans="5:5">
      <c r="E2721"/>
    </row>
    <row r="2722" spans="5:5">
      <c r="E2722"/>
    </row>
    <row r="2723" spans="5:5">
      <c r="E2723"/>
    </row>
    <row r="2724" spans="5:5">
      <c r="E2724"/>
    </row>
    <row r="2725" spans="5:5">
      <c r="E2725"/>
    </row>
    <row r="2726" spans="5:5">
      <c r="E2726"/>
    </row>
    <row r="2727" spans="5:5">
      <c r="E2727"/>
    </row>
    <row r="2728" spans="5:5">
      <c r="E2728"/>
    </row>
    <row r="2729" spans="5:5">
      <c r="E2729"/>
    </row>
    <row r="2730" spans="5:5">
      <c r="E2730"/>
    </row>
    <row r="2731" spans="5:5">
      <c r="E2731"/>
    </row>
    <row r="2732" spans="5:5">
      <c r="E2732"/>
    </row>
    <row r="2733" spans="5:5">
      <c r="E2733"/>
    </row>
    <row r="2734" spans="5:5">
      <c r="E2734"/>
    </row>
    <row r="2735" spans="5:5">
      <c r="E2735"/>
    </row>
    <row r="2736" spans="5:5">
      <c r="E2736"/>
    </row>
    <row r="2737" spans="5:5">
      <c r="E2737"/>
    </row>
    <row r="2738" spans="5:5">
      <c r="E2738"/>
    </row>
    <row r="2739" spans="5:5">
      <c r="E2739"/>
    </row>
    <row r="2740" spans="5:5">
      <c r="E2740"/>
    </row>
    <row r="2741" spans="5:5">
      <c r="E2741"/>
    </row>
    <row r="2742" spans="5:5">
      <c r="E2742"/>
    </row>
    <row r="2743" spans="5:5">
      <c r="E2743"/>
    </row>
    <row r="2744" spans="5:5">
      <c r="E2744"/>
    </row>
    <row r="2745" spans="5:5">
      <c r="E2745"/>
    </row>
    <row r="2746" spans="5:5">
      <c r="E2746"/>
    </row>
    <row r="2747" spans="5:5">
      <c r="E2747"/>
    </row>
    <row r="2748" spans="5:5">
      <c r="E2748"/>
    </row>
    <row r="2749" spans="5:5">
      <c r="E2749"/>
    </row>
    <row r="2750" spans="5:5">
      <c r="E2750"/>
    </row>
    <row r="2751" spans="5:5">
      <c r="E2751"/>
    </row>
    <row r="2752" spans="5:5">
      <c r="E2752"/>
    </row>
    <row r="2753" spans="5:5">
      <c r="E2753"/>
    </row>
    <row r="2754" spans="5:5">
      <c r="E2754"/>
    </row>
    <row r="2755" spans="5:5">
      <c r="E2755"/>
    </row>
    <row r="2756" spans="5:5">
      <c r="E2756"/>
    </row>
    <row r="2757" spans="5:5">
      <c r="E2757"/>
    </row>
    <row r="2758" spans="5:5">
      <c r="E2758"/>
    </row>
    <row r="2759" spans="5:5">
      <c r="E2759"/>
    </row>
    <row r="2760" spans="5:5">
      <c r="E2760"/>
    </row>
    <row r="2761" spans="5:5">
      <c r="E2761"/>
    </row>
    <row r="2762" spans="5:5">
      <c r="E2762"/>
    </row>
    <row r="2763" spans="5:5">
      <c r="E2763"/>
    </row>
    <row r="2764" spans="5:5">
      <c r="E2764"/>
    </row>
    <row r="2765" spans="5:5">
      <c r="E2765"/>
    </row>
    <row r="2766" spans="5:5">
      <c r="E2766"/>
    </row>
    <row r="2767" spans="5:5">
      <c r="E2767"/>
    </row>
    <row r="2768" spans="5:5">
      <c r="E2768"/>
    </row>
    <row r="2769" spans="5:5">
      <c r="E2769"/>
    </row>
    <row r="2770" spans="5:5">
      <c r="E2770"/>
    </row>
    <row r="2771" spans="5:5">
      <c r="E2771"/>
    </row>
    <row r="2772" spans="5:5">
      <c r="E2772"/>
    </row>
    <row r="2773" spans="5:5">
      <c r="E2773"/>
    </row>
    <row r="2774" spans="5:5">
      <c r="E2774"/>
    </row>
    <row r="2775" spans="5:5">
      <c r="E2775"/>
    </row>
    <row r="2776" spans="5:5">
      <c r="E2776"/>
    </row>
    <row r="2777" spans="5:5">
      <c r="E2777"/>
    </row>
    <row r="2778" spans="5:5">
      <c r="E2778"/>
    </row>
    <row r="2779" spans="5:5">
      <c r="E2779"/>
    </row>
    <row r="2780" spans="5:5">
      <c r="E2780"/>
    </row>
    <row r="2781" spans="5:5">
      <c r="E2781"/>
    </row>
    <row r="2782" spans="5:5">
      <c r="E2782"/>
    </row>
    <row r="2783" spans="5:5">
      <c r="E2783"/>
    </row>
    <row r="2784" spans="5:5">
      <c r="E2784"/>
    </row>
    <row r="2785" spans="5:5">
      <c r="E2785"/>
    </row>
    <row r="2786" spans="5:5">
      <c r="E2786"/>
    </row>
    <row r="2787" spans="5:5">
      <c r="E2787"/>
    </row>
    <row r="2788" spans="5:5">
      <c r="E2788"/>
    </row>
    <row r="2789" spans="5:5">
      <c r="E2789"/>
    </row>
    <row r="2790" spans="5:5">
      <c r="E2790"/>
    </row>
    <row r="2791" spans="5:5">
      <c r="E2791"/>
    </row>
    <row r="2792" spans="5:5">
      <c r="E2792"/>
    </row>
    <row r="2793" spans="5:5">
      <c r="E2793"/>
    </row>
    <row r="2794" spans="5:5">
      <c r="E2794"/>
    </row>
    <row r="2795" spans="5:5">
      <c r="E2795"/>
    </row>
    <row r="2796" spans="5:5">
      <c r="E2796"/>
    </row>
    <row r="2797" spans="5:5">
      <c r="E2797"/>
    </row>
    <row r="2798" spans="5:5">
      <c r="E2798"/>
    </row>
    <row r="2799" spans="5:5">
      <c r="E2799"/>
    </row>
    <row r="2800" spans="5:5">
      <c r="E2800"/>
    </row>
    <row r="2801" spans="5:5">
      <c r="E2801"/>
    </row>
    <row r="2802" spans="5:5">
      <c r="E2802"/>
    </row>
    <row r="2803" spans="5:5">
      <c r="E2803"/>
    </row>
    <row r="2804" spans="5:5">
      <c r="E2804"/>
    </row>
    <row r="2805" spans="5:5">
      <c r="E2805"/>
    </row>
    <row r="2806" spans="5:5">
      <c r="E2806"/>
    </row>
    <row r="2807" spans="5:5">
      <c r="E2807"/>
    </row>
    <row r="2808" spans="5:5">
      <c r="E2808"/>
    </row>
    <row r="2809" spans="5:5">
      <c r="E2809"/>
    </row>
    <row r="2810" spans="5:5">
      <c r="E2810"/>
    </row>
    <row r="2811" spans="5:5">
      <c r="E2811"/>
    </row>
    <row r="2812" spans="5:5">
      <c r="E2812"/>
    </row>
    <row r="2813" spans="5:5">
      <c r="E2813"/>
    </row>
    <row r="2814" spans="5:5">
      <c r="E2814"/>
    </row>
    <row r="2815" spans="5:5">
      <c r="E2815"/>
    </row>
    <row r="2816" spans="5:5">
      <c r="E2816"/>
    </row>
    <row r="2817" spans="5:5">
      <c r="E2817"/>
    </row>
    <row r="2818" spans="5:5">
      <c r="E2818"/>
    </row>
    <row r="2819" spans="5:5">
      <c r="E2819"/>
    </row>
    <row r="2820" spans="5:5">
      <c r="E2820"/>
    </row>
    <row r="2821" spans="5:5">
      <c r="E2821"/>
    </row>
    <row r="2822" spans="5:5">
      <c r="E2822"/>
    </row>
    <row r="2823" spans="5:5">
      <c r="E2823"/>
    </row>
    <row r="2824" spans="5:5">
      <c r="E2824"/>
    </row>
    <row r="2825" spans="5:5">
      <c r="E2825"/>
    </row>
    <row r="2826" spans="5:5">
      <c r="E2826"/>
    </row>
    <row r="2827" spans="5:5">
      <c r="E2827"/>
    </row>
    <row r="2828" spans="5:5">
      <c r="E2828"/>
    </row>
    <row r="2829" spans="5:5">
      <c r="E2829"/>
    </row>
    <row r="2830" spans="5:5">
      <c r="E2830"/>
    </row>
    <row r="2831" spans="5:5">
      <c r="E2831"/>
    </row>
    <row r="2832" spans="5:5">
      <c r="E2832"/>
    </row>
    <row r="2833" spans="5:5">
      <c r="E2833"/>
    </row>
    <row r="2834" spans="5:5">
      <c r="E2834"/>
    </row>
    <row r="2835" spans="5:5">
      <c r="E2835"/>
    </row>
    <row r="2836" spans="5:5">
      <c r="E2836"/>
    </row>
    <row r="2837" spans="5:5">
      <c r="E2837"/>
    </row>
    <row r="2838" spans="5:5">
      <c r="E2838"/>
    </row>
    <row r="2839" spans="5:5">
      <c r="E2839"/>
    </row>
    <row r="2840" spans="5:5">
      <c r="E2840"/>
    </row>
    <row r="2841" spans="5:5">
      <c r="E2841"/>
    </row>
    <row r="2842" spans="5:5">
      <c r="E2842"/>
    </row>
    <row r="2843" spans="5:5">
      <c r="E2843"/>
    </row>
    <row r="2844" spans="5:5">
      <c r="E2844"/>
    </row>
    <row r="2845" spans="5:5">
      <c r="E2845"/>
    </row>
    <row r="2846" spans="5:5">
      <c r="E2846"/>
    </row>
    <row r="2847" spans="5:5">
      <c r="E2847"/>
    </row>
    <row r="2848" spans="5:5">
      <c r="E2848"/>
    </row>
    <row r="2849" spans="5:5">
      <c r="E2849"/>
    </row>
    <row r="2850" spans="5:5">
      <c r="E2850"/>
    </row>
    <row r="2851" spans="5:5">
      <c r="E2851"/>
    </row>
  </sheetData>
  <customSheetViews>
    <customSheetView guid="{59F7F58E-E303-4EFD-8799-C113523DAFE3}" scale="90" fitToPage="1">
      <selection activeCell="A4" sqref="A4"/>
      <pageMargins left="0.2" right="0.2" top="0.25" bottom="0.25" header="0.3" footer="0.3"/>
      <printOptions horizontalCentered="1"/>
      <pageSetup paperSize="9" scale="75" fitToHeight="0" orientation="landscape" r:id="rId2"/>
    </customSheetView>
    <customSheetView guid="{7CE3C6FB-F6D3-4D75-8BFB-F2BC75A132B8}" scale="90" fitToPage="1">
      <selection activeCell="A4" sqref="A4"/>
      <pageMargins left="0.2" right="0.2" top="0.25" bottom="0.25" header="0.3" footer="0.3"/>
      <printOptions horizontalCentered="1"/>
      <pageSetup paperSize="9" scale="75" fitToHeight="0" orientation="landscape" r:id="rId3"/>
    </customSheetView>
    <customSheetView guid="{ADD39B3A-46CF-4D0F-9A88-969AC41FD17D}" scale="90" fitToPage="1" topLeftCell="A7">
      <selection activeCell="F40" sqref="F40:F42"/>
      <pageMargins left="0.2" right="0.2" top="0.25" bottom="0.25" header="0.3" footer="0.3"/>
      <printOptions horizontalCentered="1"/>
      <pageSetup paperSize="9" scale="75" fitToHeight="0" orientation="landscape" r:id="rId4"/>
    </customSheetView>
  </customSheetViews>
  <printOptions horizontalCentered="1"/>
  <pageMargins left="0.2" right="0.2" top="0.25" bottom="0.25" header="0.3" footer="0.3"/>
  <pageSetup paperSize="9" scale="76" fitToHeight="0" orientation="landscape" r:id="rId5"/>
  <customProperties>
    <customPr name="_pios_id" r:id="rId6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X1329"/>
  <sheetViews>
    <sheetView zoomScale="80" zoomScaleNormal="80" workbookViewId="0">
      <selection sqref="A1:B1"/>
    </sheetView>
  </sheetViews>
  <sheetFormatPr defaultRowHeight="14.5"/>
  <cols>
    <col min="1" max="1" width="16.54296875" customWidth="1"/>
    <col min="2" max="2" width="15.26953125" bestFit="1" customWidth="1"/>
    <col min="3" max="3" width="17.26953125" bestFit="1" customWidth="1"/>
    <col min="4" max="4" width="32.26953125" bestFit="1" customWidth="1"/>
    <col min="5" max="5" width="14.26953125" bestFit="1" customWidth="1"/>
    <col min="6" max="12" width="14.26953125" style="13" bestFit="1" customWidth="1"/>
    <col min="13" max="23" width="14.26953125" bestFit="1" customWidth="1"/>
    <col min="24" max="24" width="11" bestFit="1" customWidth="1"/>
  </cols>
  <sheetData>
    <row r="1" spans="1:24">
      <c r="A1" s="30" t="s">
        <v>63</v>
      </c>
      <c r="B1" s="30" t="s">
        <v>1203</v>
      </c>
      <c r="F1"/>
      <c r="G1"/>
      <c r="H1"/>
      <c r="I1"/>
      <c r="J1"/>
    </row>
    <row r="2" spans="1:24">
      <c r="F2"/>
      <c r="G2"/>
      <c r="H2"/>
      <c r="I2"/>
      <c r="J2"/>
    </row>
    <row r="3" spans="1:24">
      <c r="A3" s="29" t="s">
        <v>92</v>
      </c>
      <c r="B3" s="29"/>
      <c r="C3" s="29"/>
      <c r="D3" s="29"/>
      <c r="E3" s="29" t="s">
        <v>62</v>
      </c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</row>
    <row r="4" spans="1:24">
      <c r="A4" s="29" t="s">
        <v>0</v>
      </c>
      <c r="B4" s="26" t="s">
        <v>5</v>
      </c>
      <c r="C4" s="25" t="s">
        <v>50</v>
      </c>
      <c r="D4" s="25" t="s">
        <v>49</v>
      </c>
      <c r="E4" s="29" t="s">
        <v>60</v>
      </c>
      <c r="F4" s="29" t="s">
        <v>1207</v>
      </c>
      <c r="G4" s="29" t="s">
        <v>1200</v>
      </c>
      <c r="H4" s="29" t="s">
        <v>1205</v>
      </c>
      <c r="I4" s="29" t="s">
        <v>1236</v>
      </c>
      <c r="J4" s="29" t="s">
        <v>1252</v>
      </c>
      <c r="K4" s="29" t="s">
        <v>1253</v>
      </c>
      <c r="L4" s="29" t="s">
        <v>1251</v>
      </c>
      <c r="M4" s="29" t="s">
        <v>1303</v>
      </c>
      <c r="N4" s="29" t="s">
        <v>1309</v>
      </c>
      <c r="O4" s="29" t="s">
        <v>1310</v>
      </c>
      <c r="P4" s="29" t="s">
        <v>1308</v>
      </c>
      <c r="Q4" s="29" t="s">
        <v>3510</v>
      </c>
      <c r="R4" s="29" t="s">
        <v>3499</v>
      </c>
      <c r="S4" s="29" t="s">
        <v>3513</v>
      </c>
      <c r="T4" s="29" t="s">
        <v>1361</v>
      </c>
      <c r="U4" s="29" t="s">
        <v>1342</v>
      </c>
      <c r="V4" s="29" t="s">
        <v>1344</v>
      </c>
      <c r="W4" s="29" t="s">
        <v>1332</v>
      </c>
      <c r="X4" s="29" t="s">
        <v>64</v>
      </c>
    </row>
    <row r="5" spans="1:24">
      <c r="A5" s="28">
        <v>44321</v>
      </c>
      <c r="B5" t="s">
        <v>3543</v>
      </c>
      <c r="C5" t="s">
        <v>1165</v>
      </c>
      <c r="D5" t="s">
        <v>22</v>
      </c>
      <c r="F5"/>
      <c r="G5">
        <v>1500</v>
      </c>
      <c r="H5">
        <v>3500</v>
      </c>
      <c r="I5">
        <v>1000</v>
      </c>
      <c r="J5">
        <v>16000</v>
      </c>
      <c r="K5">
        <v>1000</v>
      </c>
      <c r="L5">
        <v>48000</v>
      </c>
      <c r="M5">
        <v>8000</v>
      </c>
      <c r="X5">
        <v>79000</v>
      </c>
    </row>
    <row r="6" spans="1:24">
      <c r="B6" t="s">
        <v>3545</v>
      </c>
      <c r="C6" t="s">
        <v>1165</v>
      </c>
      <c r="D6" t="s">
        <v>22</v>
      </c>
      <c r="F6"/>
      <c r="G6">
        <v>2500</v>
      </c>
      <c r="H6">
        <v>5000</v>
      </c>
      <c r="I6">
        <v>2500</v>
      </c>
      <c r="J6">
        <v>16000</v>
      </c>
      <c r="K6">
        <v>2000</v>
      </c>
      <c r="L6">
        <v>48000</v>
      </c>
      <c r="M6">
        <v>8000</v>
      </c>
      <c r="X6">
        <v>84000</v>
      </c>
    </row>
    <row r="7" spans="1:24">
      <c r="B7" t="s">
        <v>3547</v>
      </c>
      <c r="C7" t="s">
        <v>1165</v>
      </c>
      <c r="D7" t="s">
        <v>22</v>
      </c>
      <c r="F7"/>
      <c r="G7">
        <v>1500</v>
      </c>
      <c r="H7">
        <v>2000</v>
      </c>
      <c r="I7">
        <v>1000</v>
      </c>
      <c r="J7">
        <v>10000</v>
      </c>
      <c r="K7">
        <v>1500</v>
      </c>
      <c r="L7">
        <v>32000</v>
      </c>
      <c r="M7">
        <v>5500</v>
      </c>
      <c r="X7">
        <v>53500</v>
      </c>
    </row>
    <row r="8" spans="1:24">
      <c r="B8" t="s">
        <v>3549</v>
      </c>
      <c r="C8" t="s">
        <v>1165</v>
      </c>
      <c r="D8" t="s">
        <v>22</v>
      </c>
      <c r="F8"/>
      <c r="G8">
        <v>500</v>
      </c>
      <c r="H8"/>
      <c r="I8"/>
      <c r="J8">
        <v>3500</v>
      </c>
      <c r="K8">
        <v>500</v>
      </c>
      <c r="L8">
        <v>8000</v>
      </c>
      <c r="M8">
        <v>2500</v>
      </c>
      <c r="X8">
        <v>15000</v>
      </c>
    </row>
    <row r="9" spans="1:24">
      <c r="B9" t="s">
        <v>3551</v>
      </c>
      <c r="C9" t="s">
        <v>1165</v>
      </c>
      <c r="D9" t="s">
        <v>22</v>
      </c>
      <c r="E9">
        <v>500</v>
      </c>
      <c r="F9"/>
      <c r="G9"/>
      <c r="H9"/>
      <c r="I9"/>
      <c r="J9"/>
      <c r="K9"/>
      <c r="L9"/>
      <c r="O9">
        <v>4500</v>
      </c>
      <c r="Q9">
        <v>2500</v>
      </c>
      <c r="R9">
        <v>6000</v>
      </c>
      <c r="X9">
        <v>13500</v>
      </c>
    </row>
    <row r="10" spans="1:24">
      <c r="B10" t="s">
        <v>3553</v>
      </c>
      <c r="C10" t="s">
        <v>1165</v>
      </c>
      <c r="D10" t="s">
        <v>22</v>
      </c>
      <c r="F10"/>
      <c r="G10">
        <v>1000</v>
      </c>
      <c r="H10">
        <v>3500</v>
      </c>
      <c r="I10">
        <v>1000</v>
      </c>
      <c r="J10">
        <v>12000</v>
      </c>
      <c r="K10">
        <v>1500</v>
      </c>
      <c r="L10">
        <v>32000</v>
      </c>
      <c r="M10">
        <v>7000</v>
      </c>
      <c r="X10">
        <v>58000</v>
      </c>
    </row>
    <row r="11" spans="1:24">
      <c r="B11" t="s">
        <v>3555</v>
      </c>
      <c r="C11" t="s">
        <v>1165</v>
      </c>
      <c r="D11" t="s">
        <v>22</v>
      </c>
      <c r="E11">
        <v>1000</v>
      </c>
      <c r="F11"/>
      <c r="G11"/>
      <c r="H11"/>
      <c r="I11"/>
      <c r="J11"/>
      <c r="K11"/>
      <c r="L11"/>
      <c r="N11">
        <v>1000</v>
      </c>
      <c r="O11">
        <v>6000</v>
      </c>
      <c r="P11">
        <v>1000</v>
      </c>
      <c r="Q11">
        <v>5000</v>
      </c>
      <c r="R11">
        <v>8000</v>
      </c>
      <c r="X11">
        <v>22000</v>
      </c>
    </row>
    <row r="12" spans="1:24">
      <c r="B12" t="s">
        <v>3557</v>
      </c>
      <c r="C12" t="s">
        <v>1165</v>
      </c>
      <c r="D12" t="s">
        <v>22</v>
      </c>
      <c r="E12">
        <v>1000</v>
      </c>
      <c r="F12"/>
      <c r="G12"/>
      <c r="H12"/>
      <c r="I12"/>
      <c r="J12"/>
      <c r="K12"/>
      <c r="L12"/>
      <c r="N12">
        <v>1000</v>
      </c>
      <c r="O12">
        <v>4000</v>
      </c>
      <c r="P12">
        <v>1000</v>
      </c>
      <c r="Q12">
        <v>6500</v>
      </c>
      <c r="R12">
        <v>7500</v>
      </c>
      <c r="X12">
        <v>21000</v>
      </c>
    </row>
    <row r="13" spans="1:24">
      <c r="B13" t="s">
        <v>3559</v>
      </c>
      <c r="C13" t="s">
        <v>1165</v>
      </c>
      <c r="D13" t="s">
        <v>22</v>
      </c>
      <c r="F13"/>
      <c r="G13">
        <v>1000</v>
      </c>
      <c r="H13">
        <v>3500</v>
      </c>
      <c r="I13">
        <v>1000</v>
      </c>
      <c r="J13">
        <v>9000</v>
      </c>
      <c r="K13">
        <v>1000</v>
      </c>
      <c r="L13">
        <v>26500</v>
      </c>
      <c r="M13">
        <v>5000</v>
      </c>
      <c r="X13">
        <v>47000</v>
      </c>
    </row>
    <row r="14" spans="1:24">
      <c r="B14" t="s">
        <v>3561</v>
      </c>
      <c r="C14" t="s">
        <v>1165</v>
      </c>
      <c r="D14" t="s">
        <v>22</v>
      </c>
      <c r="E14">
        <v>500</v>
      </c>
      <c r="F14"/>
      <c r="G14"/>
      <c r="H14"/>
      <c r="I14"/>
      <c r="J14"/>
      <c r="K14"/>
      <c r="L14"/>
      <c r="N14">
        <v>500</v>
      </c>
      <c r="O14">
        <v>5000</v>
      </c>
      <c r="P14">
        <v>500</v>
      </c>
      <c r="Q14">
        <v>6000</v>
      </c>
      <c r="R14">
        <v>4000</v>
      </c>
      <c r="X14">
        <v>16500</v>
      </c>
    </row>
    <row r="15" spans="1:24">
      <c r="B15" t="s">
        <v>3563</v>
      </c>
      <c r="C15" t="s">
        <v>1165</v>
      </c>
      <c r="D15" t="s">
        <v>22</v>
      </c>
      <c r="F15"/>
      <c r="G15">
        <v>500</v>
      </c>
      <c r="H15">
        <v>1500</v>
      </c>
      <c r="I15"/>
      <c r="J15">
        <v>10000</v>
      </c>
      <c r="K15"/>
      <c r="L15">
        <v>32000</v>
      </c>
      <c r="M15">
        <v>6000</v>
      </c>
      <c r="S15">
        <v>500</v>
      </c>
      <c r="X15">
        <v>50500</v>
      </c>
    </row>
    <row r="16" spans="1:24">
      <c r="B16" t="s">
        <v>3565</v>
      </c>
      <c r="C16" t="s">
        <v>1165</v>
      </c>
      <c r="D16" t="s">
        <v>22</v>
      </c>
      <c r="F16"/>
      <c r="G16"/>
      <c r="H16"/>
      <c r="I16"/>
      <c r="J16"/>
      <c r="K16"/>
      <c r="L16"/>
      <c r="O16">
        <v>2000</v>
      </c>
      <c r="R16">
        <v>3000</v>
      </c>
      <c r="X16">
        <v>5000</v>
      </c>
    </row>
    <row r="17" spans="2:24">
      <c r="B17" t="s">
        <v>3567</v>
      </c>
      <c r="C17" t="s">
        <v>1165</v>
      </c>
      <c r="D17" t="s">
        <v>22</v>
      </c>
      <c r="F17"/>
      <c r="G17">
        <v>1000</v>
      </c>
      <c r="H17">
        <v>1000</v>
      </c>
      <c r="I17"/>
      <c r="J17">
        <v>3000</v>
      </c>
      <c r="K17"/>
      <c r="L17"/>
      <c r="M17">
        <v>2500</v>
      </c>
      <c r="X17">
        <v>7500</v>
      </c>
    </row>
    <row r="18" spans="2:24">
      <c r="B18" t="s">
        <v>3569</v>
      </c>
      <c r="C18" t="s">
        <v>1165</v>
      </c>
      <c r="D18" t="s">
        <v>22</v>
      </c>
      <c r="E18">
        <v>500</v>
      </c>
      <c r="F18"/>
      <c r="G18"/>
      <c r="H18"/>
      <c r="I18"/>
      <c r="J18"/>
      <c r="K18"/>
      <c r="L18"/>
      <c r="N18">
        <v>500</v>
      </c>
      <c r="O18">
        <v>2000</v>
      </c>
      <c r="P18">
        <v>500</v>
      </c>
      <c r="Q18">
        <v>2000</v>
      </c>
      <c r="R18">
        <v>2000</v>
      </c>
      <c r="X18">
        <v>7500</v>
      </c>
    </row>
    <row r="19" spans="2:24">
      <c r="B19" t="s">
        <v>3571</v>
      </c>
      <c r="C19" t="s">
        <v>1165</v>
      </c>
      <c r="D19" t="s">
        <v>22</v>
      </c>
      <c r="F19"/>
      <c r="G19"/>
      <c r="H19">
        <v>1000</v>
      </c>
      <c r="I19"/>
      <c r="J19"/>
      <c r="K19">
        <v>500</v>
      </c>
      <c r="L19"/>
      <c r="M19">
        <v>2000</v>
      </c>
      <c r="X19">
        <v>3500</v>
      </c>
    </row>
    <row r="20" spans="2:24">
      <c r="B20" t="s">
        <v>3573</v>
      </c>
      <c r="C20" t="s">
        <v>1165</v>
      </c>
      <c r="D20" t="s">
        <v>22</v>
      </c>
      <c r="E20">
        <v>500</v>
      </c>
      <c r="F20"/>
      <c r="G20"/>
      <c r="H20"/>
      <c r="I20"/>
      <c r="J20"/>
      <c r="K20"/>
      <c r="L20"/>
      <c r="O20">
        <v>4000</v>
      </c>
      <c r="X20">
        <v>4500</v>
      </c>
    </row>
    <row r="21" spans="2:24">
      <c r="B21" t="s">
        <v>3575</v>
      </c>
      <c r="C21" t="s">
        <v>1165</v>
      </c>
      <c r="D21" t="s">
        <v>22</v>
      </c>
      <c r="F21"/>
      <c r="G21">
        <v>500</v>
      </c>
      <c r="H21">
        <v>1000</v>
      </c>
      <c r="I21">
        <v>500</v>
      </c>
      <c r="J21">
        <v>1500</v>
      </c>
      <c r="K21">
        <v>500</v>
      </c>
      <c r="L21">
        <v>2000</v>
      </c>
      <c r="M21">
        <v>1000</v>
      </c>
      <c r="X21">
        <v>7000</v>
      </c>
    </row>
    <row r="22" spans="2:24">
      <c r="B22" t="s">
        <v>3577</v>
      </c>
      <c r="C22" t="s">
        <v>1165</v>
      </c>
      <c r="D22" t="s">
        <v>22</v>
      </c>
      <c r="F22"/>
      <c r="G22"/>
      <c r="H22"/>
      <c r="I22"/>
      <c r="J22"/>
      <c r="K22"/>
      <c r="L22"/>
      <c r="O22">
        <v>500</v>
      </c>
      <c r="Q22">
        <v>1000</v>
      </c>
      <c r="X22">
        <v>1500</v>
      </c>
    </row>
    <row r="23" spans="2:24">
      <c r="B23" t="s">
        <v>3579</v>
      </c>
      <c r="C23" t="s">
        <v>1165</v>
      </c>
      <c r="D23" t="s">
        <v>22</v>
      </c>
      <c r="F23"/>
      <c r="G23"/>
      <c r="H23"/>
      <c r="I23">
        <v>500</v>
      </c>
      <c r="J23"/>
      <c r="K23">
        <v>500</v>
      </c>
      <c r="L23">
        <v>500</v>
      </c>
      <c r="M23">
        <v>1000</v>
      </c>
      <c r="X23">
        <v>2500</v>
      </c>
    </row>
    <row r="24" spans="2:24">
      <c r="B24" t="s">
        <v>3581</v>
      </c>
      <c r="C24" t="s">
        <v>1165</v>
      </c>
      <c r="D24" t="s">
        <v>22</v>
      </c>
      <c r="F24"/>
      <c r="G24"/>
      <c r="H24"/>
      <c r="I24"/>
      <c r="J24"/>
      <c r="K24"/>
      <c r="L24"/>
      <c r="O24">
        <v>500</v>
      </c>
      <c r="Q24">
        <v>1000</v>
      </c>
      <c r="X24">
        <v>1500</v>
      </c>
    </row>
    <row r="25" spans="2:24">
      <c r="B25" t="s">
        <v>3583</v>
      </c>
      <c r="C25" t="s">
        <v>1165</v>
      </c>
      <c r="D25" t="s">
        <v>22</v>
      </c>
      <c r="F25"/>
      <c r="G25"/>
      <c r="H25"/>
      <c r="I25"/>
      <c r="J25">
        <v>2000</v>
      </c>
      <c r="K25"/>
      <c r="L25">
        <v>500</v>
      </c>
      <c r="X25">
        <v>2500</v>
      </c>
    </row>
    <row r="26" spans="2:24">
      <c r="B26" t="s">
        <v>3585</v>
      </c>
      <c r="C26" t="s">
        <v>1165</v>
      </c>
      <c r="D26" t="s">
        <v>22</v>
      </c>
      <c r="F26"/>
      <c r="G26"/>
      <c r="H26"/>
      <c r="I26"/>
      <c r="J26"/>
      <c r="K26"/>
      <c r="L26"/>
      <c r="O26">
        <v>4000</v>
      </c>
      <c r="Q26">
        <v>3000</v>
      </c>
      <c r="R26">
        <v>2000</v>
      </c>
      <c r="X26">
        <v>9000</v>
      </c>
    </row>
    <row r="27" spans="2:24">
      <c r="B27" t="s">
        <v>3587</v>
      </c>
      <c r="C27" t="s">
        <v>1165</v>
      </c>
      <c r="D27" t="s">
        <v>22</v>
      </c>
      <c r="F27"/>
      <c r="G27"/>
      <c r="H27"/>
      <c r="I27"/>
      <c r="J27">
        <v>2000</v>
      </c>
      <c r="K27"/>
      <c r="L27">
        <v>7000</v>
      </c>
      <c r="M27">
        <v>2500</v>
      </c>
      <c r="X27">
        <v>11500</v>
      </c>
    </row>
    <row r="28" spans="2:24">
      <c r="B28" t="s">
        <v>3589</v>
      </c>
      <c r="C28" t="s">
        <v>1165</v>
      </c>
      <c r="D28" t="s">
        <v>22</v>
      </c>
      <c r="F28"/>
      <c r="G28"/>
      <c r="H28"/>
      <c r="I28"/>
      <c r="J28"/>
      <c r="K28"/>
      <c r="L28"/>
      <c r="N28">
        <v>500</v>
      </c>
      <c r="O28">
        <v>2000</v>
      </c>
      <c r="Q28">
        <v>500</v>
      </c>
      <c r="R28">
        <v>1000</v>
      </c>
      <c r="X28">
        <v>4000</v>
      </c>
    </row>
    <row r="29" spans="2:24">
      <c r="B29" t="s">
        <v>3591</v>
      </c>
      <c r="C29" t="s">
        <v>1165</v>
      </c>
      <c r="D29" t="s">
        <v>22</v>
      </c>
      <c r="F29"/>
      <c r="G29"/>
      <c r="H29">
        <v>500</v>
      </c>
      <c r="I29">
        <v>500</v>
      </c>
      <c r="J29">
        <v>500</v>
      </c>
      <c r="K29"/>
      <c r="L29">
        <v>3000</v>
      </c>
      <c r="M29">
        <v>1000</v>
      </c>
      <c r="X29">
        <v>5500</v>
      </c>
    </row>
    <row r="30" spans="2:24">
      <c r="B30" t="s">
        <v>3593</v>
      </c>
      <c r="C30" t="s">
        <v>1184</v>
      </c>
      <c r="D30" t="s">
        <v>37</v>
      </c>
      <c r="F30"/>
      <c r="G30"/>
      <c r="H30"/>
      <c r="I30"/>
      <c r="J30">
        <v>2000</v>
      </c>
      <c r="K30"/>
      <c r="L30">
        <v>6000</v>
      </c>
      <c r="M30">
        <v>3500</v>
      </c>
      <c r="O30">
        <v>2500</v>
      </c>
      <c r="Q30">
        <v>1000</v>
      </c>
      <c r="R30">
        <v>1000</v>
      </c>
      <c r="X30">
        <v>16000</v>
      </c>
    </row>
    <row r="31" spans="2:24">
      <c r="B31" t="s">
        <v>3595</v>
      </c>
      <c r="C31" t="s">
        <v>1213</v>
      </c>
      <c r="D31" t="s">
        <v>39</v>
      </c>
      <c r="F31"/>
      <c r="G31"/>
      <c r="H31">
        <v>2000</v>
      </c>
      <c r="I31"/>
      <c r="J31">
        <v>16000</v>
      </c>
      <c r="K31"/>
      <c r="L31"/>
      <c r="R31">
        <v>4000</v>
      </c>
      <c r="X31">
        <v>22000</v>
      </c>
    </row>
    <row r="32" spans="2:24">
      <c r="B32" t="s">
        <v>3597</v>
      </c>
      <c r="C32" t="s">
        <v>1213</v>
      </c>
      <c r="D32" t="s">
        <v>39</v>
      </c>
      <c r="F32"/>
      <c r="G32"/>
      <c r="H32"/>
      <c r="I32"/>
      <c r="J32"/>
      <c r="K32"/>
      <c r="L32">
        <v>24000</v>
      </c>
      <c r="X32">
        <v>24000</v>
      </c>
    </row>
    <row r="33" spans="2:24">
      <c r="B33" t="s">
        <v>3599</v>
      </c>
      <c r="C33" t="s">
        <v>1213</v>
      </c>
      <c r="D33" t="s">
        <v>39</v>
      </c>
      <c r="F33"/>
      <c r="G33"/>
      <c r="H33"/>
      <c r="I33"/>
      <c r="J33">
        <v>1000</v>
      </c>
      <c r="K33"/>
      <c r="L33"/>
      <c r="X33">
        <v>1000</v>
      </c>
    </row>
    <row r="34" spans="2:24">
      <c r="B34" t="s">
        <v>3601</v>
      </c>
      <c r="C34" t="s">
        <v>1182</v>
      </c>
      <c r="D34" t="s">
        <v>25</v>
      </c>
      <c r="F34"/>
      <c r="G34">
        <v>120</v>
      </c>
      <c r="H34">
        <v>330</v>
      </c>
      <c r="I34"/>
      <c r="J34">
        <v>430</v>
      </c>
      <c r="K34"/>
      <c r="L34">
        <v>510</v>
      </c>
      <c r="N34">
        <v>10</v>
      </c>
      <c r="P34">
        <v>80</v>
      </c>
      <c r="Q34">
        <v>30</v>
      </c>
      <c r="R34">
        <v>20</v>
      </c>
      <c r="X34">
        <v>1530</v>
      </c>
    </row>
    <row r="35" spans="2:24">
      <c r="B35" t="s">
        <v>3603</v>
      </c>
      <c r="C35" t="s">
        <v>1190</v>
      </c>
      <c r="D35" t="s">
        <v>1314</v>
      </c>
      <c r="F35"/>
      <c r="G35"/>
      <c r="H35"/>
      <c r="I35"/>
      <c r="J35">
        <v>500</v>
      </c>
      <c r="K35"/>
      <c r="L35">
        <v>2000</v>
      </c>
      <c r="M35">
        <v>500</v>
      </c>
      <c r="O35">
        <v>1000</v>
      </c>
      <c r="Q35">
        <v>500</v>
      </c>
      <c r="R35">
        <v>1000</v>
      </c>
      <c r="X35">
        <v>5500</v>
      </c>
    </row>
    <row r="36" spans="2:24">
      <c r="B36" t="s">
        <v>3605</v>
      </c>
      <c r="C36" t="s">
        <v>1416</v>
      </c>
      <c r="D36" t="s">
        <v>89</v>
      </c>
      <c r="F36"/>
      <c r="G36">
        <v>160</v>
      </c>
      <c r="H36">
        <v>200</v>
      </c>
      <c r="I36">
        <v>110</v>
      </c>
      <c r="J36">
        <v>280</v>
      </c>
      <c r="K36">
        <v>20</v>
      </c>
      <c r="L36">
        <v>270</v>
      </c>
      <c r="M36">
        <v>170</v>
      </c>
      <c r="O36">
        <v>60</v>
      </c>
      <c r="P36">
        <v>50</v>
      </c>
      <c r="Q36">
        <v>170</v>
      </c>
      <c r="R36">
        <v>30</v>
      </c>
      <c r="X36">
        <v>1520</v>
      </c>
    </row>
    <row r="37" spans="2:24">
      <c r="B37" t="s">
        <v>3609</v>
      </c>
      <c r="C37" t="s">
        <v>1176</v>
      </c>
      <c r="D37" t="s">
        <v>31</v>
      </c>
      <c r="F37"/>
      <c r="G37"/>
      <c r="H37"/>
      <c r="I37"/>
      <c r="J37"/>
      <c r="K37"/>
      <c r="L37"/>
      <c r="O37">
        <v>10</v>
      </c>
      <c r="X37">
        <v>10</v>
      </c>
    </row>
    <row r="38" spans="2:24">
      <c r="B38" t="s">
        <v>3611</v>
      </c>
      <c r="C38" t="s">
        <v>1171</v>
      </c>
      <c r="D38" t="s">
        <v>31</v>
      </c>
      <c r="F38"/>
      <c r="G38"/>
      <c r="H38"/>
      <c r="I38">
        <v>10</v>
      </c>
      <c r="J38"/>
      <c r="K38"/>
      <c r="L38"/>
      <c r="X38">
        <v>10</v>
      </c>
    </row>
    <row r="39" spans="2:24">
      <c r="B39" t="s">
        <v>3613</v>
      </c>
      <c r="C39" t="s">
        <v>1179</v>
      </c>
      <c r="D39" t="s">
        <v>31</v>
      </c>
      <c r="F39"/>
      <c r="G39"/>
      <c r="H39">
        <v>10</v>
      </c>
      <c r="I39"/>
      <c r="J39">
        <v>40</v>
      </c>
      <c r="K39"/>
      <c r="L39">
        <v>20</v>
      </c>
      <c r="R39">
        <v>10</v>
      </c>
      <c r="X39">
        <v>80</v>
      </c>
    </row>
    <row r="40" spans="2:24">
      <c r="B40" t="s">
        <v>3615</v>
      </c>
      <c r="C40" t="s">
        <v>1172</v>
      </c>
      <c r="D40" t="s">
        <v>31</v>
      </c>
      <c r="F40"/>
      <c r="G40"/>
      <c r="H40"/>
      <c r="I40"/>
      <c r="J40"/>
      <c r="K40"/>
      <c r="L40"/>
      <c r="Q40">
        <v>20</v>
      </c>
      <c r="X40">
        <v>20</v>
      </c>
    </row>
    <row r="41" spans="2:24">
      <c r="B41" t="s">
        <v>3617</v>
      </c>
      <c r="C41" t="s">
        <v>1173</v>
      </c>
      <c r="D41" t="s">
        <v>31</v>
      </c>
      <c r="F41"/>
      <c r="G41"/>
      <c r="H41"/>
      <c r="I41"/>
      <c r="J41"/>
      <c r="K41"/>
      <c r="L41">
        <v>20</v>
      </c>
      <c r="X41">
        <v>20</v>
      </c>
    </row>
    <row r="42" spans="2:24">
      <c r="B42" t="s">
        <v>3619</v>
      </c>
      <c r="C42" t="s">
        <v>1174</v>
      </c>
      <c r="D42" t="s">
        <v>31</v>
      </c>
      <c r="F42"/>
      <c r="G42"/>
      <c r="H42">
        <v>40</v>
      </c>
      <c r="I42"/>
      <c r="J42"/>
      <c r="K42"/>
      <c r="L42"/>
      <c r="X42">
        <v>40</v>
      </c>
    </row>
    <row r="43" spans="2:24">
      <c r="B43" t="s">
        <v>3621</v>
      </c>
      <c r="C43" t="s">
        <v>1175</v>
      </c>
      <c r="D43" t="s">
        <v>31</v>
      </c>
      <c r="F43"/>
      <c r="G43"/>
      <c r="H43"/>
      <c r="I43"/>
      <c r="J43"/>
      <c r="K43"/>
      <c r="L43"/>
      <c r="O43">
        <v>10</v>
      </c>
      <c r="P43">
        <v>20</v>
      </c>
      <c r="Q43">
        <v>20</v>
      </c>
      <c r="X43">
        <v>50</v>
      </c>
    </row>
    <row r="44" spans="2:24">
      <c r="B44" t="s">
        <v>3623</v>
      </c>
      <c r="C44" t="s">
        <v>1188</v>
      </c>
      <c r="D44" t="s">
        <v>31</v>
      </c>
      <c r="F44"/>
      <c r="G44">
        <v>10</v>
      </c>
      <c r="H44"/>
      <c r="I44"/>
      <c r="J44"/>
      <c r="K44"/>
      <c r="L44"/>
      <c r="P44">
        <v>20</v>
      </c>
      <c r="X44">
        <v>30</v>
      </c>
    </row>
    <row r="45" spans="2:24">
      <c r="B45" t="s">
        <v>3625</v>
      </c>
      <c r="C45" t="s">
        <v>1185</v>
      </c>
      <c r="D45" t="s">
        <v>31</v>
      </c>
      <c r="F45"/>
      <c r="G45">
        <v>20</v>
      </c>
      <c r="H45">
        <v>20</v>
      </c>
      <c r="I45"/>
      <c r="J45">
        <v>70</v>
      </c>
      <c r="K45"/>
      <c r="L45">
        <v>30</v>
      </c>
      <c r="X45">
        <v>140</v>
      </c>
    </row>
    <row r="46" spans="2:24">
      <c r="B46" t="s">
        <v>3627</v>
      </c>
      <c r="C46" t="s">
        <v>1169</v>
      </c>
      <c r="D46" t="s">
        <v>31</v>
      </c>
      <c r="F46"/>
      <c r="G46"/>
      <c r="H46"/>
      <c r="I46">
        <v>10</v>
      </c>
      <c r="J46"/>
      <c r="K46"/>
      <c r="L46">
        <v>40</v>
      </c>
      <c r="X46">
        <v>50</v>
      </c>
    </row>
    <row r="47" spans="2:24">
      <c r="B47" t="s">
        <v>3629</v>
      </c>
      <c r="C47" t="s">
        <v>1196</v>
      </c>
      <c r="D47" t="s">
        <v>31</v>
      </c>
      <c r="F47"/>
      <c r="G47"/>
      <c r="H47"/>
      <c r="I47"/>
      <c r="J47">
        <v>40</v>
      </c>
      <c r="K47"/>
      <c r="L47">
        <v>70</v>
      </c>
      <c r="P47">
        <v>50</v>
      </c>
      <c r="X47">
        <v>160</v>
      </c>
    </row>
    <row r="48" spans="2:24">
      <c r="B48" t="s">
        <v>3661</v>
      </c>
      <c r="C48" t="s">
        <v>1187</v>
      </c>
      <c r="D48" t="s">
        <v>31</v>
      </c>
      <c r="F48"/>
      <c r="G48"/>
      <c r="H48">
        <v>10</v>
      </c>
      <c r="I48"/>
      <c r="J48"/>
      <c r="K48"/>
      <c r="L48"/>
      <c r="X48">
        <v>10</v>
      </c>
    </row>
    <row r="49" spans="2:24">
      <c r="B49" t="s">
        <v>3663</v>
      </c>
      <c r="C49" t="s">
        <v>1186</v>
      </c>
      <c r="D49" t="s">
        <v>31</v>
      </c>
      <c r="F49"/>
      <c r="G49"/>
      <c r="H49">
        <v>20</v>
      </c>
      <c r="I49"/>
      <c r="J49"/>
      <c r="K49"/>
      <c r="L49">
        <v>40</v>
      </c>
      <c r="R49">
        <v>20</v>
      </c>
      <c r="X49">
        <v>80</v>
      </c>
    </row>
    <row r="50" spans="2:24">
      <c r="B50" t="s">
        <v>3665</v>
      </c>
      <c r="C50" t="s">
        <v>1197</v>
      </c>
      <c r="D50" t="s">
        <v>31</v>
      </c>
      <c r="F50"/>
      <c r="G50"/>
      <c r="H50"/>
      <c r="I50"/>
      <c r="J50"/>
      <c r="K50"/>
      <c r="L50"/>
      <c r="Q50">
        <v>20</v>
      </c>
      <c r="X50">
        <v>20</v>
      </c>
    </row>
    <row r="51" spans="2:24">
      <c r="B51" t="s">
        <v>3667</v>
      </c>
      <c r="C51" t="s">
        <v>1166</v>
      </c>
      <c r="D51" t="s">
        <v>31</v>
      </c>
      <c r="F51"/>
      <c r="G51"/>
      <c r="H51"/>
      <c r="I51"/>
      <c r="J51">
        <v>100</v>
      </c>
      <c r="K51"/>
      <c r="L51">
        <v>50</v>
      </c>
      <c r="P51">
        <v>30</v>
      </c>
      <c r="Q51">
        <v>50</v>
      </c>
      <c r="X51">
        <v>230</v>
      </c>
    </row>
    <row r="52" spans="2:24">
      <c r="B52" t="s">
        <v>3669</v>
      </c>
      <c r="C52" t="s">
        <v>1170</v>
      </c>
      <c r="D52" t="s">
        <v>31</v>
      </c>
      <c r="F52"/>
      <c r="G52">
        <v>20</v>
      </c>
      <c r="H52"/>
      <c r="I52"/>
      <c r="J52"/>
      <c r="K52"/>
      <c r="L52"/>
      <c r="R52">
        <v>20</v>
      </c>
      <c r="X52">
        <v>40</v>
      </c>
    </row>
    <row r="53" spans="2:24">
      <c r="B53" t="s">
        <v>3671</v>
      </c>
      <c r="C53" t="s">
        <v>1177</v>
      </c>
      <c r="D53" t="s">
        <v>31</v>
      </c>
      <c r="E53">
        <v>20</v>
      </c>
      <c r="F53"/>
      <c r="G53"/>
      <c r="H53">
        <v>20</v>
      </c>
      <c r="I53"/>
      <c r="J53"/>
      <c r="K53"/>
      <c r="L53"/>
      <c r="Q53">
        <v>50</v>
      </c>
      <c r="X53">
        <v>90</v>
      </c>
    </row>
    <row r="54" spans="2:24">
      <c r="B54" t="s">
        <v>3673</v>
      </c>
      <c r="C54" t="s">
        <v>1178</v>
      </c>
      <c r="D54" t="s">
        <v>31</v>
      </c>
      <c r="F54"/>
      <c r="G54">
        <v>30</v>
      </c>
      <c r="H54">
        <v>20</v>
      </c>
      <c r="I54"/>
      <c r="J54">
        <v>50</v>
      </c>
      <c r="K54"/>
      <c r="L54">
        <v>40</v>
      </c>
      <c r="O54">
        <v>20</v>
      </c>
      <c r="X54">
        <v>160</v>
      </c>
    </row>
    <row r="55" spans="2:24">
      <c r="B55" t="s">
        <v>3675</v>
      </c>
      <c r="C55" t="s">
        <v>1180</v>
      </c>
      <c r="D55" t="s">
        <v>31</v>
      </c>
      <c r="F55"/>
      <c r="G55"/>
      <c r="H55">
        <v>40</v>
      </c>
      <c r="I55"/>
      <c r="J55"/>
      <c r="K55"/>
      <c r="L55"/>
      <c r="M55">
        <v>10</v>
      </c>
      <c r="X55">
        <v>50</v>
      </c>
    </row>
    <row r="56" spans="2:24">
      <c r="B56" t="s">
        <v>3677</v>
      </c>
      <c r="C56" t="s">
        <v>1221</v>
      </c>
      <c r="D56" t="s">
        <v>31</v>
      </c>
      <c r="F56"/>
      <c r="G56"/>
      <c r="H56"/>
      <c r="I56"/>
      <c r="J56"/>
      <c r="K56"/>
      <c r="L56"/>
      <c r="M56">
        <v>50</v>
      </c>
      <c r="Q56">
        <v>30</v>
      </c>
      <c r="X56">
        <v>80</v>
      </c>
    </row>
    <row r="57" spans="2:24">
      <c r="B57" t="s">
        <v>3679</v>
      </c>
      <c r="C57" t="s">
        <v>1222</v>
      </c>
      <c r="D57" t="s">
        <v>31</v>
      </c>
      <c r="F57"/>
      <c r="G57"/>
      <c r="H57">
        <v>80</v>
      </c>
      <c r="I57"/>
      <c r="J57"/>
      <c r="K57"/>
      <c r="L57"/>
      <c r="X57">
        <v>80</v>
      </c>
    </row>
    <row r="58" spans="2:24">
      <c r="B58" t="s">
        <v>3681</v>
      </c>
      <c r="C58" t="s">
        <v>1220</v>
      </c>
      <c r="D58" t="s">
        <v>31</v>
      </c>
      <c r="F58"/>
      <c r="G58"/>
      <c r="H58">
        <v>50</v>
      </c>
      <c r="I58">
        <v>10</v>
      </c>
      <c r="J58">
        <v>50</v>
      </c>
      <c r="K58"/>
      <c r="L58"/>
      <c r="M58">
        <v>20</v>
      </c>
      <c r="X58">
        <v>130</v>
      </c>
    </row>
    <row r="59" spans="2:24">
      <c r="B59" t="s">
        <v>3683</v>
      </c>
      <c r="C59" t="s">
        <v>1219</v>
      </c>
      <c r="D59" t="s">
        <v>31</v>
      </c>
      <c r="F59"/>
      <c r="G59"/>
      <c r="H59"/>
      <c r="I59"/>
      <c r="J59">
        <v>30</v>
      </c>
      <c r="K59"/>
      <c r="L59"/>
      <c r="X59">
        <v>30</v>
      </c>
    </row>
    <row r="60" spans="2:24">
      <c r="B60" t="s">
        <v>3685</v>
      </c>
      <c r="C60" t="s">
        <v>1226</v>
      </c>
      <c r="D60" t="s">
        <v>31</v>
      </c>
      <c r="F60"/>
      <c r="G60">
        <v>10</v>
      </c>
      <c r="H60">
        <v>30</v>
      </c>
      <c r="I60"/>
      <c r="J60"/>
      <c r="K60"/>
      <c r="L60"/>
      <c r="M60">
        <v>20</v>
      </c>
      <c r="X60">
        <v>60</v>
      </c>
    </row>
    <row r="61" spans="2:24">
      <c r="B61" t="s">
        <v>3687</v>
      </c>
      <c r="C61" t="s">
        <v>1231</v>
      </c>
      <c r="D61" t="s">
        <v>31</v>
      </c>
      <c r="F61"/>
      <c r="G61"/>
      <c r="H61"/>
      <c r="I61"/>
      <c r="J61">
        <v>20</v>
      </c>
      <c r="K61"/>
      <c r="L61"/>
      <c r="M61">
        <v>20</v>
      </c>
      <c r="X61">
        <v>40</v>
      </c>
    </row>
    <row r="62" spans="2:24">
      <c r="B62" t="s">
        <v>3689</v>
      </c>
      <c r="C62" t="s">
        <v>1216</v>
      </c>
      <c r="D62" t="s">
        <v>31</v>
      </c>
      <c r="F62"/>
      <c r="G62"/>
      <c r="H62"/>
      <c r="I62"/>
      <c r="J62"/>
      <c r="K62"/>
      <c r="L62"/>
      <c r="Q62">
        <v>20</v>
      </c>
      <c r="X62">
        <v>20</v>
      </c>
    </row>
    <row r="63" spans="2:24">
      <c r="B63" t="s">
        <v>3691</v>
      </c>
      <c r="C63" t="s">
        <v>1263</v>
      </c>
      <c r="D63" t="s">
        <v>31</v>
      </c>
      <c r="F63"/>
      <c r="G63"/>
      <c r="H63"/>
      <c r="I63"/>
      <c r="J63">
        <v>30</v>
      </c>
      <c r="K63"/>
      <c r="L63"/>
      <c r="X63">
        <v>30</v>
      </c>
    </row>
    <row r="64" spans="2:24">
      <c r="B64" t="s">
        <v>3693</v>
      </c>
      <c r="C64" t="s">
        <v>1317</v>
      </c>
      <c r="D64" t="s">
        <v>31</v>
      </c>
      <c r="F64"/>
      <c r="G64"/>
      <c r="H64">
        <v>20</v>
      </c>
      <c r="I64"/>
      <c r="J64">
        <v>70</v>
      </c>
      <c r="K64"/>
      <c r="L64"/>
      <c r="Q64">
        <v>10</v>
      </c>
      <c r="X64">
        <v>100</v>
      </c>
    </row>
    <row r="65" spans="1:24">
      <c r="B65" t="s">
        <v>3695</v>
      </c>
      <c r="C65" t="s">
        <v>1199</v>
      </c>
      <c r="D65" t="s">
        <v>31</v>
      </c>
      <c r="F65"/>
      <c r="G65"/>
      <c r="H65">
        <v>10</v>
      </c>
      <c r="I65">
        <v>10</v>
      </c>
      <c r="J65">
        <v>20</v>
      </c>
      <c r="K65"/>
      <c r="L65"/>
      <c r="X65">
        <v>40</v>
      </c>
    </row>
    <row r="66" spans="1:24">
      <c r="B66" t="s">
        <v>3697</v>
      </c>
      <c r="C66" t="s">
        <v>1323</v>
      </c>
      <c r="D66" t="s">
        <v>31</v>
      </c>
      <c r="F66"/>
      <c r="G66"/>
      <c r="H66">
        <v>20</v>
      </c>
      <c r="I66"/>
      <c r="J66"/>
      <c r="K66"/>
      <c r="L66"/>
      <c r="X66">
        <v>20</v>
      </c>
    </row>
    <row r="67" spans="1:24">
      <c r="B67" t="s">
        <v>3699</v>
      </c>
      <c r="C67" t="s">
        <v>1390</v>
      </c>
      <c r="D67" t="s">
        <v>31</v>
      </c>
      <c r="F67"/>
      <c r="G67"/>
      <c r="H67"/>
      <c r="I67"/>
      <c r="J67">
        <v>20</v>
      </c>
      <c r="K67"/>
      <c r="L67">
        <v>10</v>
      </c>
      <c r="Q67">
        <v>20</v>
      </c>
      <c r="X67">
        <v>50</v>
      </c>
    </row>
    <row r="68" spans="1:24">
      <c r="B68" t="s">
        <v>3701</v>
      </c>
      <c r="C68" t="s">
        <v>1181</v>
      </c>
      <c r="D68" t="s">
        <v>31</v>
      </c>
      <c r="F68"/>
      <c r="G68"/>
      <c r="H68"/>
      <c r="I68"/>
      <c r="J68">
        <v>10</v>
      </c>
      <c r="K68"/>
      <c r="L68">
        <v>20</v>
      </c>
      <c r="M68">
        <v>20</v>
      </c>
      <c r="X68">
        <v>50</v>
      </c>
    </row>
    <row r="69" spans="1:24">
      <c r="B69" t="s">
        <v>3703</v>
      </c>
      <c r="C69" t="s">
        <v>1255</v>
      </c>
      <c r="D69" t="s">
        <v>31</v>
      </c>
      <c r="F69"/>
      <c r="G69"/>
      <c r="H69">
        <v>10</v>
      </c>
      <c r="I69"/>
      <c r="J69"/>
      <c r="K69"/>
      <c r="L69"/>
      <c r="M69">
        <v>30</v>
      </c>
      <c r="X69">
        <v>40</v>
      </c>
    </row>
    <row r="70" spans="1:24">
      <c r="A70" t="s">
        <v>4716</v>
      </c>
      <c r="E70">
        <v>4020</v>
      </c>
      <c r="F70"/>
      <c r="G70">
        <v>10370</v>
      </c>
      <c r="H70">
        <v>25430</v>
      </c>
      <c r="I70">
        <v>8150</v>
      </c>
      <c r="J70">
        <v>106260</v>
      </c>
      <c r="K70">
        <v>9020</v>
      </c>
      <c r="L70">
        <v>272620</v>
      </c>
      <c r="M70">
        <v>56340</v>
      </c>
      <c r="N70">
        <v>3510</v>
      </c>
      <c r="O70">
        <v>38100</v>
      </c>
      <c r="P70">
        <v>3250</v>
      </c>
      <c r="Q70">
        <v>29440</v>
      </c>
      <c r="R70">
        <v>39600</v>
      </c>
      <c r="S70">
        <v>500</v>
      </c>
      <c r="X70">
        <v>606610</v>
      </c>
    </row>
    <row r="71" spans="1:24">
      <c r="A71" s="28">
        <v>44322</v>
      </c>
      <c r="B71" t="s">
        <v>3705</v>
      </c>
      <c r="C71" t="s">
        <v>1156</v>
      </c>
      <c r="D71" t="s">
        <v>79</v>
      </c>
      <c r="E71">
        <v>500</v>
      </c>
      <c r="F71"/>
      <c r="G71"/>
      <c r="H71"/>
      <c r="I71"/>
      <c r="J71"/>
      <c r="K71">
        <v>500</v>
      </c>
      <c r="L71"/>
      <c r="X71">
        <v>1000</v>
      </c>
    </row>
    <row r="72" spans="1:24">
      <c r="B72" t="s">
        <v>3707</v>
      </c>
      <c r="C72" t="s">
        <v>1162</v>
      </c>
      <c r="D72" t="s">
        <v>3507</v>
      </c>
      <c r="F72"/>
      <c r="G72"/>
      <c r="H72">
        <v>500</v>
      </c>
      <c r="I72"/>
      <c r="J72">
        <v>1000</v>
      </c>
      <c r="K72"/>
      <c r="L72">
        <v>1000</v>
      </c>
      <c r="M72">
        <v>500</v>
      </c>
      <c r="O72">
        <v>500</v>
      </c>
      <c r="R72">
        <v>500</v>
      </c>
      <c r="X72">
        <v>4000</v>
      </c>
    </row>
    <row r="73" spans="1:24">
      <c r="B73" t="s">
        <v>3709</v>
      </c>
      <c r="C73" t="s">
        <v>1165</v>
      </c>
      <c r="D73" t="s">
        <v>22</v>
      </c>
      <c r="E73">
        <v>500</v>
      </c>
      <c r="F73"/>
      <c r="G73"/>
      <c r="H73"/>
      <c r="I73"/>
      <c r="J73"/>
      <c r="K73"/>
      <c r="L73"/>
      <c r="N73">
        <v>1000</v>
      </c>
      <c r="O73">
        <v>6000</v>
      </c>
      <c r="P73">
        <v>500</v>
      </c>
      <c r="Q73">
        <v>6000</v>
      </c>
      <c r="R73">
        <v>5000</v>
      </c>
      <c r="X73">
        <v>19000</v>
      </c>
    </row>
    <row r="74" spans="1:24">
      <c r="B74" t="s">
        <v>3711</v>
      </c>
      <c r="C74" t="s">
        <v>1165</v>
      </c>
      <c r="D74" t="s">
        <v>22</v>
      </c>
      <c r="F74"/>
      <c r="G74"/>
      <c r="H74">
        <v>2000</v>
      </c>
      <c r="I74"/>
      <c r="J74">
        <v>8000</v>
      </c>
      <c r="K74"/>
      <c r="L74">
        <v>20000</v>
      </c>
      <c r="M74">
        <v>4500</v>
      </c>
      <c r="X74">
        <v>34500</v>
      </c>
    </row>
    <row r="75" spans="1:24">
      <c r="B75" t="s">
        <v>3713</v>
      </c>
      <c r="C75" t="s">
        <v>1213</v>
      </c>
      <c r="D75" t="s">
        <v>39</v>
      </c>
      <c r="F75"/>
      <c r="G75">
        <v>1500</v>
      </c>
      <c r="H75"/>
      <c r="I75"/>
      <c r="J75"/>
      <c r="K75"/>
      <c r="L75">
        <v>8000</v>
      </c>
      <c r="M75">
        <v>4000</v>
      </c>
      <c r="O75">
        <v>5000</v>
      </c>
      <c r="Q75">
        <v>5000</v>
      </c>
      <c r="R75">
        <v>4000</v>
      </c>
      <c r="X75">
        <v>27500</v>
      </c>
    </row>
    <row r="76" spans="1:24">
      <c r="B76" t="s">
        <v>3715</v>
      </c>
      <c r="C76" t="s">
        <v>1213</v>
      </c>
      <c r="D76" t="s">
        <v>39</v>
      </c>
      <c r="F76"/>
      <c r="G76"/>
      <c r="H76"/>
      <c r="I76"/>
      <c r="J76"/>
      <c r="K76"/>
      <c r="L76"/>
      <c r="M76">
        <v>1000</v>
      </c>
      <c r="X76">
        <v>1000</v>
      </c>
    </row>
    <row r="77" spans="1:24">
      <c r="B77" t="s">
        <v>3717</v>
      </c>
      <c r="C77" t="s">
        <v>1159</v>
      </c>
      <c r="D77" t="s">
        <v>28</v>
      </c>
      <c r="F77"/>
      <c r="G77">
        <v>250</v>
      </c>
      <c r="H77">
        <v>250</v>
      </c>
      <c r="I77">
        <v>250</v>
      </c>
      <c r="J77">
        <v>500</v>
      </c>
      <c r="K77">
        <v>100</v>
      </c>
      <c r="L77">
        <v>250</v>
      </c>
      <c r="M77">
        <v>500</v>
      </c>
      <c r="N77">
        <v>50</v>
      </c>
      <c r="P77">
        <v>100</v>
      </c>
      <c r="X77">
        <v>2250</v>
      </c>
    </row>
    <row r="78" spans="1:24">
      <c r="B78" t="s">
        <v>3719</v>
      </c>
      <c r="C78" t="s">
        <v>1158</v>
      </c>
      <c r="D78" t="s">
        <v>28</v>
      </c>
      <c r="F78"/>
      <c r="G78">
        <v>250</v>
      </c>
      <c r="H78">
        <v>250</v>
      </c>
      <c r="I78"/>
      <c r="J78">
        <v>500</v>
      </c>
      <c r="K78"/>
      <c r="L78"/>
      <c r="M78">
        <v>250</v>
      </c>
      <c r="N78">
        <v>100</v>
      </c>
      <c r="P78">
        <v>200</v>
      </c>
      <c r="Q78">
        <v>100</v>
      </c>
      <c r="R78">
        <v>100</v>
      </c>
      <c r="X78">
        <v>1750</v>
      </c>
    </row>
    <row r="79" spans="1:24">
      <c r="B79" t="s">
        <v>3721</v>
      </c>
      <c r="C79" t="s">
        <v>1160</v>
      </c>
      <c r="D79" t="s">
        <v>28</v>
      </c>
      <c r="F79"/>
      <c r="G79">
        <v>250</v>
      </c>
      <c r="H79">
        <v>500</v>
      </c>
      <c r="I79">
        <v>200</v>
      </c>
      <c r="J79">
        <v>500</v>
      </c>
      <c r="K79">
        <v>50</v>
      </c>
      <c r="L79">
        <v>250</v>
      </c>
      <c r="M79">
        <v>500</v>
      </c>
      <c r="O79">
        <v>50</v>
      </c>
      <c r="Q79">
        <v>100</v>
      </c>
      <c r="R79">
        <v>100</v>
      </c>
      <c r="X79">
        <v>2500</v>
      </c>
    </row>
    <row r="80" spans="1:24">
      <c r="B80" t="s">
        <v>3723</v>
      </c>
      <c r="C80" t="s">
        <v>1165</v>
      </c>
      <c r="D80" t="s">
        <v>22</v>
      </c>
      <c r="F80"/>
      <c r="G80">
        <v>1500</v>
      </c>
      <c r="H80">
        <v>500</v>
      </c>
      <c r="I80">
        <v>500</v>
      </c>
      <c r="J80">
        <v>16000</v>
      </c>
      <c r="K80">
        <v>500</v>
      </c>
      <c r="L80">
        <v>24000</v>
      </c>
      <c r="M80">
        <v>5000</v>
      </c>
      <c r="S80">
        <v>1000</v>
      </c>
      <c r="X80">
        <v>49000</v>
      </c>
    </row>
    <row r="81" spans="1:24">
      <c r="B81" t="s">
        <v>3725</v>
      </c>
      <c r="C81" t="s">
        <v>1165</v>
      </c>
      <c r="D81" t="s">
        <v>22</v>
      </c>
      <c r="F81"/>
      <c r="G81"/>
      <c r="H81"/>
      <c r="I81"/>
      <c r="J81"/>
      <c r="K81"/>
      <c r="L81"/>
      <c r="O81">
        <v>5000</v>
      </c>
      <c r="P81">
        <v>500</v>
      </c>
      <c r="Q81">
        <v>5000</v>
      </c>
      <c r="R81">
        <v>10000</v>
      </c>
      <c r="X81">
        <v>20500</v>
      </c>
    </row>
    <row r="82" spans="1:24">
      <c r="B82" t="s">
        <v>3727</v>
      </c>
      <c r="C82" t="s">
        <v>1165</v>
      </c>
      <c r="D82" t="s">
        <v>22</v>
      </c>
      <c r="F82"/>
      <c r="G82">
        <v>1500</v>
      </c>
      <c r="H82">
        <v>2000</v>
      </c>
      <c r="I82">
        <v>500</v>
      </c>
      <c r="J82">
        <v>12000</v>
      </c>
      <c r="K82">
        <v>1000</v>
      </c>
      <c r="L82">
        <v>24000</v>
      </c>
      <c r="M82">
        <v>6500</v>
      </c>
      <c r="X82">
        <v>47500</v>
      </c>
    </row>
    <row r="83" spans="1:24">
      <c r="B83" t="s">
        <v>3729</v>
      </c>
      <c r="C83" t="s">
        <v>1165</v>
      </c>
      <c r="D83" t="s">
        <v>22</v>
      </c>
      <c r="E83">
        <v>500</v>
      </c>
      <c r="F83"/>
      <c r="G83"/>
      <c r="H83"/>
      <c r="I83"/>
      <c r="J83"/>
      <c r="K83"/>
      <c r="L83"/>
      <c r="N83">
        <v>1500</v>
      </c>
      <c r="O83">
        <v>5000</v>
      </c>
      <c r="P83">
        <v>1000</v>
      </c>
      <c r="Q83">
        <v>6000</v>
      </c>
      <c r="R83">
        <v>6000</v>
      </c>
      <c r="X83">
        <v>20000</v>
      </c>
    </row>
    <row r="84" spans="1:24">
      <c r="B84" t="s">
        <v>3731</v>
      </c>
      <c r="C84" t="s">
        <v>1165</v>
      </c>
      <c r="D84" t="s">
        <v>22</v>
      </c>
      <c r="F84"/>
      <c r="G84"/>
      <c r="H84">
        <v>500</v>
      </c>
      <c r="I84">
        <v>500</v>
      </c>
      <c r="J84">
        <v>2500</v>
      </c>
      <c r="K84"/>
      <c r="L84">
        <v>8000</v>
      </c>
      <c r="M84">
        <v>1500</v>
      </c>
      <c r="X84">
        <v>13000</v>
      </c>
    </row>
    <row r="85" spans="1:24">
      <c r="B85" t="s">
        <v>3733</v>
      </c>
      <c r="C85" t="s">
        <v>1165</v>
      </c>
      <c r="D85" t="s">
        <v>22</v>
      </c>
      <c r="F85"/>
      <c r="G85"/>
      <c r="H85"/>
      <c r="I85"/>
      <c r="J85"/>
      <c r="K85"/>
      <c r="L85"/>
      <c r="P85">
        <v>500</v>
      </c>
      <c r="Q85">
        <v>2500</v>
      </c>
      <c r="X85">
        <v>3000</v>
      </c>
    </row>
    <row r="86" spans="1:24">
      <c r="B86" t="s">
        <v>3735</v>
      </c>
      <c r="C86" t="s">
        <v>1167</v>
      </c>
      <c r="D86" t="s">
        <v>33</v>
      </c>
      <c r="E86">
        <v>120</v>
      </c>
      <c r="F86"/>
      <c r="G86"/>
      <c r="H86"/>
      <c r="I86"/>
      <c r="J86">
        <v>920</v>
      </c>
      <c r="K86"/>
      <c r="L86">
        <v>1160</v>
      </c>
      <c r="M86">
        <v>240</v>
      </c>
      <c r="O86">
        <v>120</v>
      </c>
      <c r="Q86">
        <v>160</v>
      </c>
      <c r="R86">
        <v>40</v>
      </c>
      <c r="U86">
        <v>40</v>
      </c>
      <c r="X86">
        <v>2800</v>
      </c>
    </row>
    <row r="87" spans="1:24">
      <c r="A87" t="s">
        <v>4717</v>
      </c>
      <c r="E87">
        <v>1620</v>
      </c>
      <c r="F87"/>
      <c r="G87">
        <v>5250</v>
      </c>
      <c r="H87">
        <v>6500</v>
      </c>
      <c r="I87">
        <v>1950</v>
      </c>
      <c r="J87">
        <v>41920</v>
      </c>
      <c r="K87">
        <v>2150</v>
      </c>
      <c r="L87">
        <v>86660</v>
      </c>
      <c r="M87">
        <v>24490</v>
      </c>
      <c r="N87">
        <v>2650</v>
      </c>
      <c r="O87">
        <v>21670</v>
      </c>
      <c r="P87">
        <v>2800</v>
      </c>
      <c r="Q87">
        <v>24860</v>
      </c>
      <c r="R87">
        <v>25740</v>
      </c>
      <c r="S87">
        <v>1000</v>
      </c>
      <c r="U87">
        <v>40</v>
      </c>
      <c r="X87">
        <v>249300</v>
      </c>
    </row>
    <row r="88" spans="1:24">
      <c r="A88" s="28">
        <v>44323</v>
      </c>
      <c r="B88" t="s">
        <v>3744</v>
      </c>
      <c r="C88" t="s">
        <v>1167</v>
      </c>
      <c r="D88" t="s">
        <v>33</v>
      </c>
      <c r="F88"/>
      <c r="G88"/>
      <c r="H88"/>
      <c r="I88"/>
      <c r="J88">
        <v>720</v>
      </c>
      <c r="K88"/>
      <c r="L88">
        <v>680</v>
      </c>
      <c r="M88">
        <v>40</v>
      </c>
      <c r="O88">
        <v>160</v>
      </c>
      <c r="Q88">
        <v>160</v>
      </c>
      <c r="R88">
        <v>200</v>
      </c>
      <c r="T88">
        <v>80</v>
      </c>
      <c r="X88">
        <v>2040</v>
      </c>
    </row>
    <row r="89" spans="1:24">
      <c r="B89" t="s">
        <v>3746</v>
      </c>
      <c r="C89" t="s">
        <v>1167</v>
      </c>
      <c r="D89" t="s">
        <v>33</v>
      </c>
      <c r="F89"/>
      <c r="G89"/>
      <c r="H89"/>
      <c r="I89"/>
      <c r="J89">
        <v>200</v>
      </c>
      <c r="K89"/>
      <c r="L89">
        <v>600</v>
      </c>
      <c r="M89">
        <v>80</v>
      </c>
      <c r="O89">
        <v>80</v>
      </c>
      <c r="Q89">
        <v>160</v>
      </c>
      <c r="R89">
        <v>120</v>
      </c>
      <c r="X89">
        <v>1240</v>
      </c>
    </row>
    <row r="90" spans="1:24">
      <c r="B90" t="s">
        <v>3748</v>
      </c>
      <c r="C90" t="s">
        <v>1156</v>
      </c>
      <c r="D90" t="s">
        <v>79</v>
      </c>
      <c r="F90"/>
      <c r="G90">
        <v>500</v>
      </c>
      <c r="H90">
        <v>1000</v>
      </c>
      <c r="I90"/>
      <c r="J90">
        <v>2000</v>
      </c>
      <c r="K90"/>
      <c r="L90">
        <v>6000</v>
      </c>
      <c r="M90">
        <v>1000</v>
      </c>
      <c r="N90">
        <v>500</v>
      </c>
      <c r="O90">
        <v>1000</v>
      </c>
      <c r="Q90">
        <v>2000</v>
      </c>
      <c r="R90">
        <v>1000</v>
      </c>
      <c r="X90">
        <v>15000</v>
      </c>
    </row>
    <row r="91" spans="1:24">
      <c r="B91" t="s">
        <v>3750</v>
      </c>
      <c r="C91" t="s">
        <v>1184</v>
      </c>
      <c r="D91" t="s">
        <v>37</v>
      </c>
      <c r="F91"/>
      <c r="G91"/>
      <c r="H91"/>
      <c r="I91"/>
      <c r="J91">
        <v>200</v>
      </c>
      <c r="K91"/>
      <c r="L91">
        <v>200</v>
      </c>
      <c r="X91">
        <v>400</v>
      </c>
    </row>
    <row r="92" spans="1:24">
      <c r="B92" t="s">
        <v>3752</v>
      </c>
      <c r="C92" t="s">
        <v>1190</v>
      </c>
      <c r="D92" t="s">
        <v>1314</v>
      </c>
      <c r="F92"/>
      <c r="G92"/>
      <c r="H92"/>
      <c r="I92"/>
      <c r="J92">
        <v>1000</v>
      </c>
      <c r="K92"/>
      <c r="L92">
        <v>2000</v>
      </c>
      <c r="M92">
        <v>1000</v>
      </c>
      <c r="O92">
        <v>500</v>
      </c>
      <c r="Q92">
        <v>1000</v>
      </c>
      <c r="R92">
        <v>500</v>
      </c>
      <c r="X92">
        <v>6000</v>
      </c>
    </row>
    <row r="93" spans="1:24">
      <c r="B93" t="s">
        <v>3772</v>
      </c>
      <c r="C93" t="s">
        <v>1165</v>
      </c>
      <c r="D93" t="s">
        <v>22</v>
      </c>
      <c r="F93"/>
      <c r="G93">
        <v>500</v>
      </c>
      <c r="H93">
        <v>1000</v>
      </c>
      <c r="I93"/>
      <c r="J93">
        <v>12000</v>
      </c>
      <c r="K93"/>
      <c r="L93">
        <v>12000</v>
      </c>
      <c r="M93">
        <v>2500</v>
      </c>
      <c r="X93">
        <v>28000</v>
      </c>
    </row>
    <row r="94" spans="1:24">
      <c r="B94" t="s">
        <v>3774</v>
      </c>
      <c r="C94" t="s">
        <v>1165</v>
      </c>
      <c r="D94" t="s">
        <v>22</v>
      </c>
      <c r="E94">
        <v>500</v>
      </c>
      <c r="F94"/>
      <c r="G94"/>
      <c r="H94"/>
      <c r="I94"/>
      <c r="J94"/>
      <c r="K94"/>
      <c r="L94"/>
      <c r="O94">
        <v>2000</v>
      </c>
      <c r="Q94">
        <v>4000</v>
      </c>
      <c r="R94">
        <v>1500</v>
      </c>
      <c r="X94">
        <v>8000</v>
      </c>
    </row>
    <row r="95" spans="1:24">
      <c r="B95" t="s">
        <v>3776</v>
      </c>
      <c r="C95" t="s">
        <v>1165</v>
      </c>
      <c r="D95" t="s">
        <v>22</v>
      </c>
      <c r="F95"/>
      <c r="G95"/>
      <c r="H95">
        <v>500</v>
      </c>
      <c r="I95"/>
      <c r="J95">
        <v>3000</v>
      </c>
      <c r="K95"/>
      <c r="L95">
        <v>9000</v>
      </c>
      <c r="M95">
        <v>2500</v>
      </c>
      <c r="X95">
        <v>15000</v>
      </c>
    </row>
    <row r="96" spans="1:24">
      <c r="B96" t="s">
        <v>3778</v>
      </c>
      <c r="C96" t="s">
        <v>1165</v>
      </c>
      <c r="D96" t="s">
        <v>22</v>
      </c>
      <c r="F96"/>
      <c r="G96"/>
      <c r="H96"/>
      <c r="I96"/>
      <c r="J96"/>
      <c r="K96"/>
      <c r="L96"/>
      <c r="O96">
        <v>3000</v>
      </c>
      <c r="Q96">
        <v>2500</v>
      </c>
      <c r="R96">
        <v>4000</v>
      </c>
      <c r="X96">
        <v>9500</v>
      </c>
    </row>
    <row r="97" spans="2:24">
      <c r="B97" t="s">
        <v>3780</v>
      </c>
      <c r="C97" t="s">
        <v>1165</v>
      </c>
      <c r="D97" t="s">
        <v>22</v>
      </c>
      <c r="F97"/>
      <c r="G97">
        <v>500</v>
      </c>
      <c r="H97">
        <v>1500</v>
      </c>
      <c r="I97"/>
      <c r="J97">
        <v>2500</v>
      </c>
      <c r="K97"/>
      <c r="L97">
        <v>5000</v>
      </c>
      <c r="M97">
        <v>1000</v>
      </c>
      <c r="X97">
        <v>10500</v>
      </c>
    </row>
    <row r="98" spans="2:24">
      <c r="B98" t="s">
        <v>3782</v>
      </c>
      <c r="C98" t="s">
        <v>1165</v>
      </c>
      <c r="D98" t="s">
        <v>22</v>
      </c>
      <c r="F98"/>
      <c r="G98"/>
      <c r="H98"/>
      <c r="I98"/>
      <c r="J98"/>
      <c r="K98"/>
      <c r="L98"/>
      <c r="O98">
        <v>2000</v>
      </c>
      <c r="Q98">
        <v>2000</v>
      </c>
      <c r="R98">
        <v>3500</v>
      </c>
      <c r="X98">
        <v>7500</v>
      </c>
    </row>
    <row r="99" spans="2:24">
      <c r="B99" t="s">
        <v>3784</v>
      </c>
      <c r="C99" t="s">
        <v>1165</v>
      </c>
      <c r="D99" t="s">
        <v>22</v>
      </c>
      <c r="F99"/>
      <c r="G99">
        <v>500</v>
      </c>
      <c r="H99">
        <v>1000</v>
      </c>
      <c r="I99"/>
      <c r="J99">
        <v>2500</v>
      </c>
      <c r="K99"/>
      <c r="L99">
        <v>3000</v>
      </c>
      <c r="X99">
        <v>7000</v>
      </c>
    </row>
    <row r="100" spans="2:24">
      <c r="B100" t="s">
        <v>3786</v>
      </c>
      <c r="C100" t="s">
        <v>1165</v>
      </c>
      <c r="D100" t="s">
        <v>22</v>
      </c>
      <c r="E100">
        <v>500</v>
      </c>
      <c r="F100"/>
      <c r="G100"/>
      <c r="H100"/>
      <c r="I100"/>
      <c r="J100"/>
      <c r="K100"/>
      <c r="L100"/>
      <c r="O100">
        <v>2000</v>
      </c>
      <c r="P100">
        <v>500</v>
      </c>
      <c r="Q100">
        <v>3500</v>
      </c>
      <c r="R100">
        <v>1000</v>
      </c>
      <c r="X100">
        <v>7500</v>
      </c>
    </row>
    <row r="101" spans="2:24">
      <c r="B101" t="s">
        <v>3788</v>
      </c>
      <c r="C101" t="s">
        <v>1165</v>
      </c>
      <c r="D101" t="s">
        <v>22</v>
      </c>
      <c r="F101"/>
      <c r="G101">
        <v>500</v>
      </c>
      <c r="H101">
        <v>1000</v>
      </c>
      <c r="I101">
        <v>500</v>
      </c>
      <c r="J101">
        <v>5000</v>
      </c>
      <c r="K101"/>
      <c r="L101">
        <v>5000</v>
      </c>
      <c r="M101">
        <v>2500</v>
      </c>
      <c r="X101">
        <v>14500</v>
      </c>
    </row>
    <row r="102" spans="2:24">
      <c r="B102" t="s">
        <v>3790</v>
      </c>
      <c r="C102" t="s">
        <v>1165</v>
      </c>
      <c r="D102" t="s">
        <v>22</v>
      </c>
      <c r="E102">
        <v>500</v>
      </c>
      <c r="F102"/>
      <c r="G102"/>
      <c r="H102"/>
      <c r="I102"/>
      <c r="J102"/>
      <c r="K102"/>
      <c r="L102"/>
      <c r="N102">
        <v>500</v>
      </c>
      <c r="O102">
        <v>2000</v>
      </c>
      <c r="Q102">
        <v>2500</v>
      </c>
      <c r="R102">
        <v>5000</v>
      </c>
      <c r="X102">
        <v>10500</v>
      </c>
    </row>
    <row r="103" spans="2:24">
      <c r="B103" t="s">
        <v>3792</v>
      </c>
      <c r="C103" t="s">
        <v>1165</v>
      </c>
      <c r="D103" t="s">
        <v>22</v>
      </c>
      <c r="F103"/>
      <c r="G103"/>
      <c r="H103">
        <v>500</v>
      </c>
      <c r="I103">
        <v>500</v>
      </c>
      <c r="J103">
        <v>1500</v>
      </c>
      <c r="K103">
        <v>500</v>
      </c>
      <c r="L103">
        <v>7000</v>
      </c>
      <c r="M103">
        <v>2000</v>
      </c>
      <c r="X103">
        <v>12000</v>
      </c>
    </row>
    <row r="104" spans="2:24">
      <c r="B104" t="s">
        <v>3794</v>
      </c>
      <c r="C104" t="s">
        <v>1165</v>
      </c>
      <c r="D104" t="s">
        <v>22</v>
      </c>
      <c r="E104">
        <v>500</v>
      </c>
      <c r="F104"/>
      <c r="G104"/>
      <c r="H104"/>
      <c r="I104"/>
      <c r="J104"/>
      <c r="K104"/>
      <c r="L104"/>
      <c r="O104">
        <v>2000</v>
      </c>
      <c r="Q104">
        <v>2000</v>
      </c>
      <c r="R104">
        <v>4000</v>
      </c>
      <c r="X104">
        <v>8500</v>
      </c>
    </row>
    <row r="105" spans="2:24">
      <c r="B105" t="s">
        <v>3796</v>
      </c>
      <c r="C105" t="s">
        <v>1165</v>
      </c>
      <c r="D105" t="s">
        <v>22</v>
      </c>
      <c r="F105"/>
      <c r="G105">
        <v>1000</v>
      </c>
      <c r="H105">
        <v>2500</v>
      </c>
      <c r="I105">
        <v>500</v>
      </c>
      <c r="J105">
        <v>4000</v>
      </c>
      <c r="K105">
        <v>500</v>
      </c>
      <c r="L105">
        <v>34500</v>
      </c>
      <c r="M105">
        <v>5500</v>
      </c>
      <c r="X105">
        <v>48500</v>
      </c>
    </row>
    <row r="106" spans="2:24">
      <c r="B106" t="s">
        <v>3798</v>
      </c>
      <c r="C106" t="s">
        <v>1165</v>
      </c>
      <c r="D106" t="s">
        <v>22</v>
      </c>
      <c r="E106">
        <v>500</v>
      </c>
      <c r="F106"/>
      <c r="G106"/>
      <c r="H106"/>
      <c r="I106"/>
      <c r="J106"/>
      <c r="K106"/>
      <c r="L106"/>
      <c r="N106">
        <v>1000</v>
      </c>
      <c r="O106">
        <v>4500</v>
      </c>
      <c r="P106">
        <v>500</v>
      </c>
      <c r="Q106">
        <v>3500</v>
      </c>
      <c r="X106">
        <v>10000</v>
      </c>
    </row>
    <row r="107" spans="2:24">
      <c r="B107" t="s">
        <v>3800</v>
      </c>
      <c r="C107" t="s">
        <v>1165</v>
      </c>
      <c r="D107" t="s">
        <v>22</v>
      </c>
      <c r="F107"/>
      <c r="G107">
        <v>2500</v>
      </c>
      <c r="H107">
        <v>2500</v>
      </c>
      <c r="I107">
        <v>1500</v>
      </c>
      <c r="J107">
        <v>12000</v>
      </c>
      <c r="K107">
        <v>500</v>
      </c>
      <c r="L107">
        <v>24000</v>
      </c>
      <c r="M107">
        <v>6500</v>
      </c>
      <c r="S107">
        <v>500</v>
      </c>
      <c r="X107">
        <v>50000</v>
      </c>
    </row>
    <row r="108" spans="2:24">
      <c r="B108" t="s">
        <v>3802</v>
      </c>
      <c r="C108" t="s">
        <v>1165</v>
      </c>
      <c r="D108" t="s">
        <v>22</v>
      </c>
      <c r="E108">
        <v>1000</v>
      </c>
      <c r="F108"/>
      <c r="G108"/>
      <c r="H108"/>
      <c r="I108"/>
      <c r="J108"/>
      <c r="K108"/>
      <c r="L108"/>
      <c r="N108">
        <v>500</v>
      </c>
      <c r="O108">
        <v>6000</v>
      </c>
      <c r="P108">
        <v>500</v>
      </c>
      <c r="Q108">
        <v>8000</v>
      </c>
      <c r="R108">
        <v>6000</v>
      </c>
      <c r="X108">
        <v>22000</v>
      </c>
    </row>
    <row r="109" spans="2:24">
      <c r="B109" t="s">
        <v>3804</v>
      </c>
      <c r="C109" t="s">
        <v>1165</v>
      </c>
      <c r="D109" t="s">
        <v>22</v>
      </c>
      <c r="F109"/>
      <c r="G109">
        <v>500</v>
      </c>
      <c r="H109">
        <v>1000</v>
      </c>
      <c r="I109">
        <v>500</v>
      </c>
      <c r="J109">
        <v>5000</v>
      </c>
      <c r="K109">
        <v>500</v>
      </c>
      <c r="L109">
        <v>24000</v>
      </c>
      <c r="M109">
        <v>2500</v>
      </c>
      <c r="X109">
        <v>34000</v>
      </c>
    </row>
    <row r="110" spans="2:24">
      <c r="B110" t="s">
        <v>3806</v>
      </c>
      <c r="C110" t="s">
        <v>1165</v>
      </c>
      <c r="D110" t="s">
        <v>22</v>
      </c>
      <c r="E110">
        <v>500</v>
      </c>
      <c r="F110"/>
      <c r="G110"/>
      <c r="H110"/>
      <c r="I110"/>
      <c r="J110"/>
      <c r="K110"/>
      <c r="L110"/>
      <c r="N110">
        <v>500</v>
      </c>
      <c r="O110">
        <v>5000</v>
      </c>
      <c r="Q110">
        <v>2000</v>
      </c>
      <c r="R110">
        <v>3000</v>
      </c>
      <c r="X110">
        <v>11000</v>
      </c>
    </row>
    <row r="111" spans="2:24">
      <c r="B111" t="s">
        <v>3808</v>
      </c>
      <c r="C111" t="s">
        <v>1184</v>
      </c>
      <c r="D111" t="s">
        <v>37</v>
      </c>
      <c r="F111"/>
      <c r="G111"/>
      <c r="H111"/>
      <c r="I111"/>
      <c r="J111">
        <v>9000</v>
      </c>
      <c r="K111"/>
      <c r="L111">
        <v>20000</v>
      </c>
      <c r="M111">
        <v>6500</v>
      </c>
      <c r="O111">
        <v>5500</v>
      </c>
      <c r="Q111">
        <v>6000</v>
      </c>
      <c r="R111">
        <v>7000</v>
      </c>
      <c r="X111">
        <v>54000</v>
      </c>
    </row>
    <row r="112" spans="2:24">
      <c r="B112" t="s">
        <v>3810</v>
      </c>
      <c r="C112" t="s">
        <v>1162</v>
      </c>
      <c r="D112" t="s">
        <v>3507</v>
      </c>
      <c r="F112"/>
      <c r="G112"/>
      <c r="H112"/>
      <c r="I112"/>
      <c r="J112"/>
      <c r="K112"/>
      <c r="L112">
        <v>1000</v>
      </c>
      <c r="M112">
        <v>500</v>
      </c>
      <c r="O112">
        <v>500</v>
      </c>
      <c r="Q112">
        <v>500</v>
      </c>
      <c r="R112">
        <v>500</v>
      </c>
      <c r="X112">
        <v>3000</v>
      </c>
    </row>
    <row r="113" spans="1:24">
      <c r="B113" t="s">
        <v>3812</v>
      </c>
      <c r="C113" t="s">
        <v>1213</v>
      </c>
      <c r="D113" t="s">
        <v>39</v>
      </c>
      <c r="F113"/>
      <c r="G113"/>
      <c r="H113"/>
      <c r="I113"/>
      <c r="J113"/>
      <c r="K113"/>
      <c r="L113">
        <v>2500</v>
      </c>
      <c r="X113">
        <v>2500</v>
      </c>
    </row>
    <row r="114" spans="1:24">
      <c r="B114" t="s">
        <v>3814</v>
      </c>
      <c r="C114" t="s">
        <v>1165</v>
      </c>
      <c r="D114" t="s">
        <v>22</v>
      </c>
      <c r="F114"/>
      <c r="G114">
        <v>-9</v>
      </c>
      <c r="H114"/>
      <c r="I114"/>
      <c r="J114"/>
      <c r="K114"/>
      <c r="L114"/>
      <c r="X114">
        <v>-9</v>
      </c>
    </row>
    <row r="115" spans="1:24">
      <c r="B115" t="s">
        <v>3815</v>
      </c>
      <c r="C115" t="s">
        <v>1165</v>
      </c>
      <c r="D115" t="s">
        <v>22</v>
      </c>
      <c r="F115"/>
      <c r="G115">
        <v>-1</v>
      </c>
      <c r="H115"/>
      <c r="I115"/>
      <c r="J115"/>
      <c r="K115"/>
      <c r="L115"/>
      <c r="X115">
        <v>-1</v>
      </c>
    </row>
    <row r="116" spans="1:24">
      <c r="B116" t="s">
        <v>3817</v>
      </c>
      <c r="C116" t="s">
        <v>1165</v>
      </c>
      <c r="D116" t="s">
        <v>22</v>
      </c>
      <c r="E116">
        <v>-8</v>
      </c>
      <c r="F116"/>
      <c r="G116">
        <v>-8</v>
      </c>
      <c r="H116"/>
      <c r="I116"/>
      <c r="J116"/>
      <c r="K116"/>
      <c r="L116">
        <v>-9</v>
      </c>
      <c r="M116">
        <v>-9</v>
      </c>
      <c r="X116">
        <v>-34</v>
      </c>
    </row>
    <row r="117" spans="1:24">
      <c r="B117" t="s">
        <v>3818</v>
      </c>
      <c r="C117" t="s">
        <v>1165</v>
      </c>
      <c r="D117" t="s">
        <v>22</v>
      </c>
      <c r="E117">
        <v>-2</v>
      </c>
      <c r="F117"/>
      <c r="G117">
        <v>-2</v>
      </c>
      <c r="H117"/>
      <c r="I117"/>
      <c r="J117"/>
      <c r="K117"/>
      <c r="L117">
        <v>-1</v>
      </c>
      <c r="M117">
        <v>-1</v>
      </c>
      <c r="X117">
        <v>-6</v>
      </c>
    </row>
    <row r="118" spans="1:24">
      <c r="B118" t="s">
        <v>3820</v>
      </c>
      <c r="C118" t="s">
        <v>1165</v>
      </c>
      <c r="D118" t="s">
        <v>22</v>
      </c>
      <c r="F118"/>
      <c r="G118"/>
      <c r="H118"/>
      <c r="I118"/>
      <c r="J118">
        <v>-8</v>
      </c>
      <c r="K118"/>
      <c r="L118"/>
      <c r="M118">
        <v>-16</v>
      </c>
      <c r="X118">
        <v>-24</v>
      </c>
    </row>
    <row r="119" spans="1:24">
      <c r="B119" t="s">
        <v>3821</v>
      </c>
      <c r="C119" t="s">
        <v>1165</v>
      </c>
      <c r="D119" t="s">
        <v>22</v>
      </c>
      <c r="F119"/>
      <c r="G119"/>
      <c r="H119"/>
      <c r="I119"/>
      <c r="J119">
        <v>-2</v>
      </c>
      <c r="K119"/>
      <c r="L119"/>
      <c r="M119">
        <v>-4</v>
      </c>
      <c r="X119">
        <v>-6</v>
      </c>
    </row>
    <row r="120" spans="1:24">
      <c r="B120" t="s">
        <v>3823</v>
      </c>
      <c r="C120" t="s">
        <v>1165</v>
      </c>
      <c r="D120" t="s">
        <v>22</v>
      </c>
      <c r="F120"/>
      <c r="G120"/>
      <c r="H120"/>
      <c r="I120"/>
      <c r="J120"/>
      <c r="K120"/>
      <c r="L120"/>
      <c r="O120">
        <v>-9</v>
      </c>
      <c r="X120">
        <v>-9</v>
      </c>
    </row>
    <row r="121" spans="1:24">
      <c r="B121" t="s">
        <v>3824</v>
      </c>
      <c r="C121" t="s">
        <v>1165</v>
      </c>
      <c r="D121" t="s">
        <v>22</v>
      </c>
      <c r="F121"/>
      <c r="G121"/>
      <c r="H121"/>
      <c r="I121"/>
      <c r="J121"/>
      <c r="K121"/>
      <c r="L121"/>
      <c r="M121">
        <v>-30</v>
      </c>
      <c r="O121">
        <v>-1</v>
      </c>
      <c r="X121">
        <v>-31</v>
      </c>
    </row>
    <row r="122" spans="1:24">
      <c r="B122" t="s">
        <v>3826</v>
      </c>
      <c r="C122" t="s">
        <v>1165</v>
      </c>
      <c r="D122" t="s">
        <v>22</v>
      </c>
      <c r="F122"/>
      <c r="G122"/>
      <c r="H122"/>
      <c r="I122">
        <v>-1</v>
      </c>
      <c r="J122"/>
      <c r="K122">
        <v>-10</v>
      </c>
      <c r="L122"/>
      <c r="P122">
        <v>-10</v>
      </c>
      <c r="X122">
        <v>-21</v>
      </c>
    </row>
    <row r="123" spans="1:24">
      <c r="B123" t="s">
        <v>3828</v>
      </c>
      <c r="C123" t="s">
        <v>1190</v>
      </c>
      <c r="D123" t="s">
        <v>1314</v>
      </c>
      <c r="F123"/>
      <c r="G123"/>
      <c r="H123"/>
      <c r="I123"/>
      <c r="J123"/>
      <c r="K123"/>
      <c r="L123">
        <v>-8</v>
      </c>
      <c r="X123">
        <v>-8</v>
      </c>
    </row>
    <row r="124" spans="1:24">
      <c r="B124" t="s">
        <v>3829</v>
      </c>
      <c r="C124" t="s">
        <v>1190</v>
      </c>
      <c r="D124" t="s">
        <v>1314</v>
      </c>
      <c r="F124"/>
      <c r="G124"/>
      <c r="H124"/>
      <c r="I124"/>
      <c r="J124"/>
      <c r="K124"/>
      <c r="L124">
        <v>-2</v>
      </c>
      <c r="X124">
        <v>-2</v>
      </c>
    </row>
    <row r="125" spans="1:24">
      <c r="B125" t="s">
        <v>3831</v>
      </c>
      <c r="C125" t="s">
        <v>1190</v>
      </c>
      <c r="D125" t="s">
        <v>1314</v>
      </c>
      <c r="F125"/>
      <c r="G125"/>
      <c r="H125"/>
      <c r="I125"/>
      <c r="J125"/>
      <c r="K125"/>
      <c r="L125">
        <v>-10</v>
      </c>
      <c r="X125">
        <v>-10</v>
      </c>
    </row>
    <row r="126" spans="1:24">
      <c r="B126" t="s">
        <v>3833</v>
      </c>
      <c r="C126" t="s">
        <v>1163</v>
      </c>
      <c r="D126" t="s">
        <v>1244</v>
      </c>
      <c r="F126"/>
      <c r="G126"/>
      <c r="H126"/>
      <c r="I126"/>
      <c r="J126">
        <v>-500</v>
      </c>
      <c r="K126"/>
      <c r="L126"/>
      <c r="X126">
        <v>-500</v>
      </c>
    </row>
    <row r="127" spans="1:24">
      <c r="A127" t="s">
        <v>4718</v>
      </c>
      <c r="E127">
        <v>3990</v>
      </c>
      <c r="F127"/>
      <c r="G127">
        <v>6480</v>
      </c>
      <c r="H127">
        <v>12500</v>
      </c>
      <c r="I127">
        <v>3499</v>
      </c>
      <c r="J127">
        <v>60110</v>
      </c>
      <c r="K127">
        <v>1990</v>
      </c>
      <c r="L127">
        <v>156450</v>
      </c>
      <c r="M127">
        <v>34060</v>
      </c>
      <c r="N127">
        <v>3000</v>
      </c>
      <c r="O127">
        <v>36230</v>
      </c>
      <c r="P127">
        <v>1490</v>
      </c>
      <c r="Q127">
        <v>39820</v>
      </c>
      <c r="R127">
        <v>37320</v>
      </c>
      <c r="S127">
        <v>500</v>
      </c>
      <c r="T127">
        <v>80</v>
      </c>
      <c r="X127">
        <v>397519</v>
      </c>
    </row>
    <row r="128" spans="1:24">
      <c r="A128" s="28">
        <v>44326</v>
      </c>
      <c r="B128" t="s">
        <v>3835</v>
      </c>
      <c r="C128" t="s">
        <v>1161</v>
      </c>
      <c r="D128" t="s">
        <v>34</v>
      </c>
      <c r="F128"/>
      <c r="G128"/>
      <c r="H128">
        <v>700</v>
      </c>
      <c r="I128"/>
      <c r="J128">
        <v>1160</v>
      </c>
      <c r="K128"/>
      <c r="L128">
        <v>1740</v>
      </c>
      <c r="M128">
        <v>600</v>
      </c>
      <c r="O128">
        <v>640</v>
      </c>
      <c r="Q128">
        <v>1040</v>
      </c>
      <c r="R128">
        <v>760</v>
      </c>
      <c r="X128">
        <v>6640</v>
      </c>
    </row>
    <row r="129" spans="2:24">
      <c r="B129" t="s">
        <v>3837</v>
      </c>
      <c r="C129" t="s">
        <v>1163</v>
      </c>
      <c r="D129" t="s">
        <v>1244</v>
      </c>
      <c r="F129"/>
      <c r="G129"/>
      <c r="H129"/>
      <c r="I129"/>
      <c r="J129"/>
      <c r="K129"/>
      <c r="L129">
        <v>10000</v>
      </c>
      <c r="M129">
        <v>1500</v>
      </c>
      <c r="O129">
        <v>1500</v>
      </c>
      <c r="P129">
        <v>500</v>
      </c>
      <c r="Q129">
        <v>2500</v>
      </c>
      <c r="R129">
        <v>2500</v>
      </c>
      <c r="X129">
        <v>18500</v>
      </c>
    </row>
    <row r="130" spans="2:24">
      <c r="B130" t="s">
        <v>3839</v>
      </c>
      <c r="C130" t="s">
        <v>1165</v>
      </c>
      <c r="D130" t="s">
        <v>22</v>
      </c>
      <c r="F130"/>
      <c r="G130">
        <v>1500</v>
      </c>
      <c r="H130">
        <v>1000</v>
      </c>
      <c r="I130">
        <v>1000</v>
      </c>
      <c r="J130">
        <v>12000</v>
      </c>
      <c r="K130">
        <v>500</v>
      </c>
      <c r="L130">
        <v>16000</v>
      </c>
      <c r="M130">
        <v>7000</v>
      </c>
      <c r="X130">
        <v>39000</v>
      </c>
    </row>
    <row r="131" spans="2:24">
      <c r="B131" t="s">
        <v>3841</v>
      </c>
      <c r="C131" t="s">
        <v>1165</v>
      </c>
      <c r="D131" t="s">
        <v>22</v>
      </c>
      <c r="E131">
        <v>500</v>
      </c>
      <c r="F131"/>
      <c r="G131"/>
      <c r="H131"/>
      <c r="I131"/>
      <c r="J131"/>
      <c r="K131"/>
      <c r="L131"/>
      <c r="N131">
        <v>1000</v>
      </c>
      <c r="O131">
        <v>3500</v>
      </c>
      <c r="P131">
        <v>1000</v>
      </c>
      <c r="Q131">
        <v>5000</v>
      </c>
      <c r="R131">
        <v>4500</v>
      </c>
      <c r="X131">
        <v>15500</v>
      </c>
    </row>
    <row r="132" spans="2:24">
      <c r="B132" t="s">
        <v>3843</v>
      </c>
      <c r="C132" t="s">
        <v>1182</v>
      </c>
      <c r="D132" t="s">
        <v>25</v>
      </c>
      <c r="F132"/>
      <c r="G132">
        <v>130</v>
      </c>
      <c r="H132">
        <v>350</v>
      </c>
      <c r="I132"/>
      <c r="J132">
        <v>460</v>
      </c>
      <c r="K132">
        <v>20</v>
      </c>
      <c r="L132">
        <v>520</v>
      </c>
      <c r="P132">
        <v>60</v>
      </c>
      <c r="Q132">
        <v>520</v>
      </c>
      <c r="R132">
        <v>80</v>
      </c>
      <c r="X132">
        <v>2140</v>
      </c>
    </row>
    <row r="133" spans="2:24">
      <c r="B133" t="s">
        <v>3861</v>
      </c>
      <c r="C133" t="s">
        <v>1179</v>
      </c>
      <c r="D133" t="s">
        <v>31</v>
      </c>
      <c r="F133"/>
      <c r="G133"/>
      <c r="H133"/>
      <c r="I133"/>
      <c r="J133"/>
      <c r="K133"/>
      <c r="L133">
        <v>20</v>
      </c>
      <c r="O133">
        <v>20</v>
      </c>
      <c r="Q133">
        <v>10</v>
      </c>
      <c r="X133">
        <v>50</v>
      </c>
    </row>
    <row r="134" spans="2:24">
      <c r="B134" t="s">
        <v>3863</v>
      </c>
      <c r="C134" t="s">
        <v>1174</v>
      </c>
      <c r="D134" t="s">
        <v>31</v>
      </c>
      <c r="F134"/>
      <c r="G134">
        <v>30</v>
      </c>
      <c r="H134">
        <v>50</v>
      </c>
      <c r="I134"/>
      <c r="J134"/>
      <c r="K134"/>
      <c r="L134"/>
      <c r="X134">
        <v>80</v>
      </c>
    </row>
    <row r="135" spans="2:24">
      <c r="B135" t="s">
        <v>3865</v>
      </c>
      <c r="C135" t="s">
        <v>1174</v>
      </c>
      <c r="D135" t="s">
        <v>31</v>
      </c>
      <c r="F135"/>
      <c r="G135"/>
      <c r="H135"/>
      <c r="I135"/>
      <c r="J135"/>
      <c r="K135"/>
      <c r="L135"/>
      <c r="M135">
        <v>30</v>
      </c>
      <c r="X135">
        <v>30</v>
      </c>
    </row>
    <row r="136" spans="2:24">
      <c r="B136" t="s">
        <v>3867</v>
      </c>
      <c r="C136" t="s">
        <v>1188</v>
      </c>
      <c r="D136" t="s">
        <v>31</v>
      </c>
      <c r="F136"/>
      <c r="G136"/>
      <c r="H136"/>
      <c r="I136">
        <v>10</v>
      </c>
      <c r="J136">
        <v>20</v>
      </c>
      <c r="K136"/>
      <c r="L136">
        <v>30</v>
      </c>
      <c r="M136">
        <v>30</v>
      </c>
      <c r="X136">
        <v>90</v>
      </c>
    </row>
    <row r="137" spans="2:24">
      <c r="B137" t="s">
        <v>3869</v>
      </c>
      <c r="C137" t="s">
        <v>1169</v>
      </c>
      <c r="D137" t="s">
        <v>31</v>
      </c>
      <c r="F137"/>
      <c r="G137"/>
      <c r="H137"/>
      <c r="I137"/>
      <c r="J137">
        <v>60</v>
      </c>
      <c r="K137"/>
      <c r="L137"/>
      <c r="P137">
        <v>10</v>
      </c>
      <c r="Q137">
        <v>20</v>
      </c>
      <c r="X137">
        <v>90</v>
      </c>
    </row>
    <row r="138" spans="2:24">
      <c r="B138" t="s">
        <v>3871</v>
      </c>
      <c r="C138" t="s">
        <v>1196</v>
      </c>
      <c r="D138" t="s">
        <v>31</v>
      </c>
      <c r="F138"/>
      <c r="G138"/>
      <c r="H138">
        <v>40</v>
      </c>
      <c r="I138"/>
      <c r="J138"/>
      <c r="K138"/>
      <c r="L138"/>
      <c r="M138">
        <v>10</v>
      </c>
      <c r="X138">
        <v>50</v>
      </c>
    </row>
    <row r="139" spans="2:24">
      <c r="B139" t="s">
        <v>3873</v>
      </c>
      <c r="C139" t="s">
        <v>1187</v>
      </c>
      <c r="D139" t="s">
        <v>31</v>
      </c>
      <c r="F139"/>
      <c r="G139"/>
      <c r="H139"/>
      <c r="I139">
        <v>10</v>
      </c>
      <c r="J139">
        <v>20</v>
      </c>
      <c r="K139"/>
      <c r="L139"/>
      <c r="Q139">
        <v>10</v>
      </c>
      <c r="X139">
        <v>40</v>
      </c>
    </row>
    <row r="140" spans="2:24">
      <c r="B140" t="s">
        <v>3875</v>
      </c>
      <c r="C140" t="s">
        <v>1186</v>
      </c>
      <c r="D140" t="s">
        <v>31</v>
      </c>
      <c r="F140"/>
      <c r="G140"/>
      <c r="H140"/>
      <c r="I140">
        <v>10</v>
      </c>
      <c r="J140"/>
      <c r="K140"/>
      <c r="L140"/>
      <c r="Q140">
        <v>60</v>
      </c>
      <c r="X140">
        <v>70</v>
      </c>
    </row>
    <row r="141" spans="2:24">
      <c r="B141" t="s">
        <v>3877</v>
      </c>
      <c r="C141" t="s">
        <v>1197</v>
      </c>
      <c r="D141" t="s">
        <v>31</v>
      </c>
      <c r="F141"/>
      <c r="G141">
        <v>10</v>
      </c>
      <c r="H141"/>
      <c r="I141"/>
      <c r="J141">
        <v>30</v>
      </c>
      <c r="K141"/>
      <c r="L141">
        <v>30</v>
      </c>
      <c r="M141">
        <v>20</v>
      </c>
      <c r="R141">
        <v>20</v>
      </c>
      <c r="X141">
        <v>110</v>
      </c>
    </row>
    <row r="142" spans="2:24">
      <c r="B142" t="s">
        <v>3879</v>
      </c>
      <c r="C142" t="s">
        <v>1166</v>
      </c>
      <c r="D142" t="s">
        <v>31</v>
      </c>
      <c r="F142"/>
      <c r="G142">
        <v>10</v>
      </c>
      <c r="H142"/>
      <c r="I142"/>
      <c r="J142"/>
      <c r="K142"/>
      <c r="L142"/>
      <c r="X142">
        <v>10</v>
      </c>
    </row>
    <row r="143" spans="2:24">
      <c r="B143" t="s">
        <v>3881</v>
      </c>
      <c r="C143" t="s">
        <v>1170</v>
      </c>
      <c r="D143" t="s">
        <v>31</v>
      </c>
      <c r="F143"/>
      <c r="G143"/>
      <c r="H143"/>
      <c r="I143"/>
      <c r="J143"/>
      <c r="K143"/>
      <c r="L143"/>
      <c r="N143">
        <v>30</v>
      </c>
      <c r="X143">
        <v>30</v>
      </c>
    </row>
    <row r="144" spans="2:24">
      <c r="B144" t="s">
        <v>3883</v>
      </c>
      <c r="C144" t="s">
        <v>1177</v>
      </c>
      <c r="D144" t="s">
        <v>31</v>
      </c>
      <c r="E144">
        <v>20</v>
      </c>
      <c r="F144"/>
      <c r="G144"/>
      <c r="H144">
        <v>30</v>
      </c>
      <c r="I144">
        <v>20</v>
      </c>
      <c r="J144"/>
      <c r="K144"/>
      <c r="L144"/>
      <c r="O144">
        <v>30</v>
      </c>
      <c r="Q144">
        <v>50</v>
      </c>
      <c r="T144">
        <v>10</v>
      </c>
      <c r="X144">
        <v>160</v>
      </c>
    </row>
    <row r="145" spans="1:24">
      <c r="B145" t="s">
        <v>3885</v>
      </c>
      <c r="C145" t="s">
        <v>1178</v>
      </c>
      <c r="D145" t="s">
        <v>31</v>
      </c>
      <c r="F145"/>
      <c r="G145"/>
      <c r="H145"/>
      <c r="I145"/>
      <c r="J145"/>
      <c r="K145"/>
      <c r="L145"/>
      <c r="P145">
        <v>10</v>
      </c>
      <c r="X145">
        <v>10</v>
      </c>
    </row>
    <row r="146" spans="1:24">
      <c r="B146" t="s">
        <v>3887</v>
      </c>
      <c r="C146" t="s">
        <v>1180</v>
      </c>
      <c r="D146" t="s">
        <v>31</v>
      </c>
      <c r="F146"/>
      <c r="G146"/>
      <c r="H146"/>
      <c r="I146"/>
      <c r="J146">
        <v>20</v>
      </c>
      <c r="K146"/>
      <c r="L146"/>
      <c r="X146">
        <v>20</v>
      </c>
    </row>
    <row r="147" spans="1:24">
      <c r="B147" t="s">
        <v>3889</v>
      </c>
      <c r="C147" t="s">
        <v>1222</v>
      </c>
      <c r="D147" t="s">
        <v>31</v>
      </c>
      <c r="E147">
        <v>20</v>
      </c>
      <c r="F147"/>
      <c r="G147"/>
      <c r="H147"/>
      <c r="I147"/>
      <c r="J147"/>
      <c r="K147"/>
      <c r="L147"/>
      <c r="X147">
        <v>20</v>
      </c>
    </row>
    <row r="148" spans="1:24">
      <c r="B148" t="s">
        <v>3891</v>
      </c>
      <c r="C148" t="s">
        <v>1220</v>
      </c>
      <c r="D148" t="s">
        <v>31</v>
      </c>
      <c r="F148"/>
      <c r="G148">
        <v>10</v>
      </c>
      <c r="H148"/>
      <c r="I148"/>
      <c r="J148"/>
      <c r="K148"/>
      <c r="L148">
        <v>60</v>
      </c>
      <c r="R148">
        <v>30</v>
      </c>
      <c r="X148">
        <v>100</v>
      </c>
    </row>
    <row r="149" spans="1:24">
      <c r="B149" t="s">
        <v>3893</v>
      </c>
      <c r="C149" t="s">
        <v>1219</v>
      </c>
      <c r="D149" t="s">
        <v>31</v>
      </c>
      <c r="F149"/>
      <c r="G149"/>
      <c r="H149"/>
      <c r="I149"/>
      <c r="J149"/>
      <c r="K149"/>
      <c r="L149">
        <v>30</v>
      </c>
      <c r="M149">
        <v>10</v>
      </c>
      <c r="X149">
        <v>40</v>
      </c>
    </row>
    <row r="150" spans="1:24">
      <c r="B150" t="s">
        <v>3895</v>
      </c>
      <c r="C150" t="s">
        <v>1226</v>
      </c>
      <c r="D150" t="s">
        <v>31</v>
      </c>
      <c r="F150"/>
      <c r="G150">
        <v>20</v>
      </c>
      <c r="H150">
        <v>40</v>
      </c>
      <c r="I150">
        <v>10</v>
      </c>
      <c r="J150">
        <v>50</v>
      </c>
      <c r="K150"/>
      <c r="L150">
        <v>20</v>
      </c>
      <c r="R150">
        <v>10</v>
      </c>
      <c r="X150">
        <v>150</v>
      </c>
    </row>
    <row r="151" spans="1:24">
      <c r="B151" t="s">
        <v>3897</v>
      </c>
      <c r="C151" t="s">
        <v>1263</v>
      </c>
      <c r="D151" t="s">
        <v>31</v>
      </c>
      <c r="F151"/>
      <c r="G151"/>
      <c r="H151">
        <v>30</v>
      </c>
      <c r="I151"/>
      <c r="J151">
        <v>40</v>
      </c>
      <c r="K151"/>
      <c r="L151"/>
      <c r="M151">
        <v>20</v>
      </c>
      <c r="O151">
        <v>10</v>
      </c>
      <c r="X151">
        <v>100</v>
      </c>
    </row>
    <row r="152" spans="1:24">
      <c r="B152" t="s">
        <v>3899</v>
      </c>
      <c r="C152" t="s">
        <v>1199</v>
      </c>
      <c r="D152" t="s">
        <v>31</v>
      </c>
      <c r="F152"/>
      <c r="G152"/>
      <c r="H152"/>
      <c r="I152"/>
      <c r="J152"/>
      <c r="K152"/>
      <c r="L152">
        <v>30</v>
      </c>
      <c r="P152">
        <v>10</v>
      </c>
      <c r="X152">
        <v>40</v>
      </c>
    </row>
    <row r="153" spans="1:24">
      <c r="B153" t="s">
        <v>3901</v>
      </c>
      <c r="C153" t="s">
        <v>1210</v>
      </c>
      <c r="D153" t="s">
        <v>31</v>
      </c>
      <c r="F153"/>
      <c r="G153"/>
      <c r="H153"/>
      <c r="I153"/>
      <c r="J153">
        <v>60</v>
      </c>
      <c r="K153"/>
      <c r="L153"/>
      <c r="X153">
        <v>60</v>
      </c>
    </row>
    <row r="154" spans="1:24">
      <c r="B154" t="s">
        <v>3903</v>
      </c>
      <c r="C154" t="s">
        <v>1181</v>
      </c>
      <c r="D154" t="s">
        <v>31</v>
      </c>
      <c r="F154"/>
      <c r="G154"/>
      <c r="H154"/>
      <c r="I154">
        <v>10</v>
      </c>
      <c r="J154"/>
      <c r="K154"/>
      <c r="L154"/>
      <c r="R154">
        <v>20</v>
      </c>
      <c r="X154">
        <v>30</v>
      </c>
    </row>
    <row r="155" spans="1:24">
      <c r="B155" t="s">
        <v>3905</v>
      </c>
      <c r="C155" t="s">
        <v>1255</v>
      </c>
      <c r="D155" t="s">
        <v>31</v>
      </c>
      <c r="F155"/>
      <c r="G155"/>
      <c r="H155"/>
      <c r="I155"/>
      <c r="J155">
        <v>20</v>
      </c>
      <c r="K155"/>
      <c r="L155"/>
      <c r="X155">
        <v>20</v>
      </c>
    </row>
    <row r="156" spans="1:24">
      <c r="A156" t="s">
        <v>4719</v>
      </c>
      <c r="E156">
        <v>540</v>
      </c>
      <c r="F156"/>
      <c r="G156">
        <v>1710</v>
      </c>
      <c r="H156">
        <v>2240</v>
      </c>
      <c r="I156">
        <v>1070</v>
      </c>
      <c r="J156">
        <v>13940</v>
      </c>
      <c r="K156">
        <v>520</v>
      </c>
      <c r="L156">
        <v>28480</v>
      </c>
      <c r="M156">
        <v>9220</v>
      </c>
      <c r="N156">
        <v>1030</v>
      </c>
      <c r="O156">
        <v>5700</v>
      </c>
      <c r="P156">
        <v>1590</v>
      </c>
      <c r="Q156">
        <v>9210</v>
      </c>
      <c r="R156">
        <v>7920</v>
      </c>
      <c r="T156">
        <v>10</v>
      </c>
      <c r="X156">
        <v>83180</v>
      </c>
    </row>
    <row r="157" spans="1:24">
      <c r="A157" s="28">
        <v>44327</v>
      </c>
      <c r="B157" t="s">
        <v>3909</v>
      </c>
      <c r="C157" t="s">
        <v>1213</v>
      </c>
      <c r="D157" t="s">
        <v>39</v>
      </c>
      <c r="F157"/>
      <c r="G157"/>
      <c r="H157"/>
      <c r="I157"/>
      <c r="J157">
        <v>8000</v>
      </c>
      <c r="K157"/>
      <c r="L157">
        <v>8000</v>
      </c>
      <c r="M157">
        <v>4000</v>
      </c>
      <c r="Q157">
        <v>5000</v>
      </c>
      <c r="X157">
        <v>25000</v>
      </c>
    </row>
    <row r="158" spans="1:24">
      <c r="B158" t="s">
        <v>3911</v>
      </c>
      <c r="C158" t="s">
        <v>1156</v>
      </c>
      <c r="D158" t="s">
        <v>79</v>
      </c>
      <c r="F158"/>
      <c r="G158">
        <v>500</v>
      </c>
      <c r="H158">
        <v>500</v>
      </c>
      <c r="I158"/>
      <c r="J158">
        <v>2000</v>
      </c>
      <c r="K158"/>
      <c r="L158"/>
      <c r="M158">
        <v>1000</v>
      </c>
      <c r="O158">
        <v>500</v>
      </c>
      <c r="X158">
        <v>4500</v>
      </c>
    </row>
    <row r="159" spans="1:24">
      <c r="B159" t="s">
        <v>3913</v>
      </c>
      <c r="C159" t="s">
        <v>1165</v>
      </c>
      <c r="D159" t="s">
        <v>22</v>
      </c>
      <c r="F159"/>
      <c r="G159">
        <v>4000</v>
      </c>
      <c r="H159">
        <v>4000</v>
      </c>
      <c r="I159">
        <v>1500</v>
      </c>
      <c r="J159">
        <v>16000</v>
      </c>
      <c r="K159">
        <v>1000</v>
      </c>
      <c r="L159">
        <v>32000</v>
      </c>
      <c r="M159">
        <v>8000</v>
      </c>
      <c r="X159">
        <v>66500</v>
      </c>
    </row>
    <row r="160" spans="1:24">
      <c r="B160" t="s">
        <v>3915</v>
      </c>
      <c r="C160" t="s">
        <v>1165</v>
      </c>
      <c r="D160" t="s">
        <v>22</v>
      </c>
      <c r="E160">
        <v>500</v>
      </c>
      <c r="F160"/>
      <c r="G160"/>
      <c r="H160"/>
      <c r="I160"/>
      <c r="J160"/>
      <c r="K160"/>
      <c r="L160"/>
      <c r="N160">
        <v>1000</v>
      </c>
      <c r="O160">
        <v>10000</v>
      </c>
      <c r="P160">
        <v>500</v>
      </c>
      <c r="Q160">
        <v>10000</v>
      </c>
      <c r="R160">
        <v>10000</v>
      </c>
      <c r="X160">
        <v>32000</v>
      </c>
    </row>
    <row r="161" spans="2:24">
      <c r="B161" t="s">
        <v>3917</v>
      </c>
      <c r="C161" t="s">
        <v>1165</v>
      </c>
      <c r="D161" t="s">
        <v>22</v>
      </c>
      <c r="F161"/>
      <c r="G161">
        <v>500</v>
      </c>
      <c r="H161">
        <v>4000</v>
      </c>
      <c r="I161">
        <v>1500</v>
      </c>
      <c r="J161">
        <v>16000</v>
      </c>
      <c r="K161">
        <v>1000</v>
      </c>
      <c r="L161">
        <v>40000</v>
      </c>
      <c r="M161">
        <v>8000</v>
      </c>
      <c r="X161">
        <v>71000</v>
      </c>
    </row>
    <row r="162" spans="2:24">
      <c r="B162" t="s">
        <v>3919</v>
      </c>
      <c r="C162" t="s">
        <v>1165</v>
      </c>
      <c r="D162" t="s">
        <v>22</v>
      </c>
      <c r="F162"/>
      <c r="G162"/>
      <c r="H162"/>
      <c r="I162"/>
      <c r="J162"/>
      <c r="K162"/>
      <c r="L162"/>
      <c r="N162">
        <v>1000</v>
      </c>
      <c r="O162">
        <v>8000</v>
      </c>
      <c r="P162">
        <v>1000</v>
      </c>
      <c r="Q162">
        <v>7000</v>
      </c>
      <c r="R162">
        <v>8000</v>
      </c>
      <c r="X162">
        <v>25000</v>
      </c>
    </row>
    <row r="163" spans="2:24">
      <c r="B163" t="s">
        <v>3921</v>
      </c>
      <c r="C163" t="s">
        <v>1165</v>
      </c>
      <c r="D163" t="s">
        <v>22</v>
      </c>
      <c r="F163"/>
      <c r="G163">
        <v>1000</v>
      </c>
      <c r="H163">
        <v>2500</v>
      </c>
      <c r="I163">
        <v>500</v>
      </c>
      <c r="J163">
        <v>7000</v>
      </c>
      <c r="K163">
        <v>500</v>
      </c>
      <c r="L163">
        <v>16000</v>
      </c>
      <c r="M163">
        <v>4500</v>
      </c>
      <c r="X163">
        <v>32000</v>
      </c>
    </row>
    <row r="164" spans="2:24">
      <c r="B164" t="s">
        <v>3923</v>
      </c>
      <c r="C164" t="s">
        <v>1165</v>
      </c>
      <c r="D164" t="s">
        <v>22</v>
      </c>
      <c r="F164"/>
      <c r="G164"/>
      <c r="H164"/>
      <c r="I164"/>
      <c r="J164"/>
      <c r="K164"/>
      <c r="L164"/>
      <c r="N164">
        <v>500</v>
      </c>
      <c r="O164">
        <v>5000</v>
      </c>
      <c r="P164">
        <v>500</v>
      </c>
      <c r="Q164">
        <v>6000</v>
      </c>
      <c r="R164">
        <v>6000</v>
      </c>
      <c r="X164">
        <v>18000</v>
      </c>
    </row>
    <row r="165" spans="2:24">
      <c r="B165" t="s">
        <v>3925</v>
      </c>
      <c r="C165" t="s">
        <v>1416</v>
      </c>
      <c r="D165" t="s">
        <v>89</v>
      </c>
      <c r="E165">
        <v>20</v>
      </c>
      <c r="F165"/>
      <c r="G165"/>
      <c r="H165">
        <v>50</v>
      </c>
      <c r="I165">
        <v>10</v>
      </c>
      <c r="J165">
        <v>40</v>
      </c>
      <c r="K165"/>
      <c r="L165">
        <v>170</v>
      </c>
      <c r="M165">
        <v>90</v>
      </c>
      <c r="O165">
        <v>10</v>
      </c>
      <c r="P165">
        <v>80</v>
      </c>
      <c r="Q165">
        <v>10</v>
      </c>
      <c r="R165">
        <v>60</v>
      </c>
      <c r="X165">
        <v>540</v>
      </c>
    </row>
    <row r="166" spans="2:24">
      <c r="B166" t="s">
        <v>3927</v>
      </c>
      <c r="C166" t="s">
        <v>1222</v>
      </c>
      <c r="D166" t="s">
        <v>31</v>
      </c>
      <c r="F166"/>
      <c r="G166">
        <v>10</v>
      </c>
      <c r="H166">
        <v>200</v>
      </c>
      <c r="I166"/>
      <c r="J166">
        <v>100</v>
      </c>
      <c r="K166"/>
      <c r="L166">
        <v>170</v>
      </c>
      <c r="M166">
        <v>30</v>
      </c>
      <c r="X166">
        <v>510</v>
      </c>
    </row>
    <row r="167" spans="2:24">
      <c r="B167" t="s">
        <v>3941</v>
      </c>
      <c r="C167" t="s">
        <v>1165</v>
      </c>
      <c r="D167" t="s">
        <v>22</v>
      </c>
      <c r="F167"/>
      <c r="G167">
        <v>500</v>
      </c>
      <c r="H167">
        <v>1500</v>
      </c>
      <c r="I167">
        <v>500</v>
      </c>
      <c r="J167">
        <v>8000</v>
      </c>
      <c r="K167">
        <v>500</v>
      </c>
      <c r="L167">
        <v>12000</v>
      </c>
      <c r="M167">
        <v>2500</v>
      </c>
      <c r="X167">
        <v>25500</v>
      </c>
    </row>
    <row r="168" spans="2:24">
      <c r="B168" t="s">
        <v>3943</v>
      </c>
      <c r="C168" t="s">
        <v>1165</v>
      </c>
      <c r="D168" t="s">
        <v>22</v>
      </c>
      <c r="E168">
        <v>500</v>
      </c>
      <c r="F168"/>
      <c r="G168"/>
      <c r="H168"/>
      <c r="I168"/>
      <c r="J168"/>
      <c r="K168"/>
      <c r="L168"/>
      <c r="N168">
        <v>500</v>
      </c>
      <c r="O168">
        <v>5000</v>
      </c>
      <c r="P168">
        <v>500</v>
      </c>
      <c r="Q168">
        <v>8000</v>
      </c>
      <c r="R168">
        <v>3000</v>
      </c>
      <c r="X168">
        <v>17500</v>
      </c>
    </row>
    <row r="169" spans="2:24">
      <c r="B169" t="s">
        <v>3945</v>
      </c>
      <c r="C169" t="s">
        <v>1165</v>
      </c>
      <c r="D169" t="s">
        <v>22</v>
      </c>
      <c r="F169"/>
      <c r="G169">
        <v>500</v>
      </c>
      <c r="H169">
        <v>500</v>
      </c>
      <c r="I169"/>
      <c r="J169">
        <v>2000</v>
      </c>
      <c r="K169"/>
      <c r="L169">
        <v>5000</v>
      </c>
      <c r="M169">
        <v>2000</v>
      </c>
      <c r="X169">
        <v>10000</v>
      </c>
    </row>
    <row r="170" spans="2:24">
      <c r="B170" t="s">
        <v>3947</v>
      </c>
      <c r="C170" t="s">
        <v>1165</v>
      </c>
      <c r="D170" t="s">
        <v>22</v>
      </c>
      <c r="F170"/>
      <c r="G170"/>
      <c r="H170"/>
      <c r="I170"/>
      <c r="J170"/>
      <c r="K170"/>
      <c r="L170"/>
      <c r="N170">
        <v>500</v>
      </c>
      <c r="O170">
        <v>5000</v>
      </c>
      <c r="P170">
        <v>500</v>
      </c>
      <c r="Q170">
        <v>2500</v>
      </c>
      <c r="R170">
        <v>3000</v>
      </c>
      <c r="X170">
        <v>11500</v>
      </c>
    </row>
    <row r="171" spans="2:24">
      <c r="B171" t="s">
        <v>3949</v>
      </c>
      <c r="C171" t="s">
        <v>1165</v>
      </c>
      <c r="D171" t="s">
        <v>22</v>
      </c>
      <c r="F171"/>
      <c r="G171"/>
      <c r="H171"/>
      <c r="I171"/>
      <c r="J171">
        <v>1500</v>
      </c>
      <c r="K171"/>
      <c r="L171">
        <v>7000</v>
      </c>
      <c r="M171">
        <v>2000</v>
      </c>
      <c r="X171">
        <v>10500</v>
      </c>
    </row>
    <row r="172" spans="2:24">
      <c r="B172" t="s">
        <v>3951</v>
      </c>
      <c r="C172" t="s">
        <v>1165</v>
      </c>
      <c r="D172" t="s">
        <v>22</v>
      </c>
      <c r="F172"/>
      <c r="G172"/>
      <c r="H172"/>
      <c r="I172"/>
      <c r="J172"/>
      <c r="K172"/>
      <c r="L172"/>
      <c r="O172">
        <v>3500</v>
      </c>
      <c r="Q172">
        <v>500</v>
      </c>
      <c r="R172">
        <v>1000</v>
      </c>
      <c r="X172">
        <v>5000</v>
      </c>
    </row>
    <row r="173" spans="2:24">
      <c r="B173" t="s">
        <v>3953</v>
      </c>
      <c r="C173" t="s">
        <v>1165</v>
      </c>
      <c r="D173" t="s">
        <v>22</v>
      </c>
      <c r="F173"/>
      <c r="G173">
        <v>500</v>
      </c>
      <c r="H173">
        <v>1000</v>
      </c>
      <c r="I173"/>
      <c r="J173"/>
      <c r="K173"/>
      <c r="L173">
        <v>1000</v>
      </c>
      <c r="X173">
        <v>2500</v>
      </c>
    </row>
    <row r="174" spans="2:24">
      <c r="B174" t="s">
        <v>3955</v>
      </c>
      <c r="C174" t="s">
        <v>1165</v>
      </c>
      <c r="D174" t="s">
        <v>22</v>
      </c>
      <c r="F174"/>
      <c r="G174"/>
      <c r="H174"/>
      <c r="I174"/>
      <c r="J174"/>
      <c r="K174"/>
      <c r="L174"/>
      <c r="Q174">
        <v>1000</v>
      </c>
      <c r="X174">
        <v>1000</v>
      </c>
    </row>
    <row r="175" spans="2:24">
      <c r="B175" t="s">
        <v>3957</v>
      </c>
      <c r="C175" t="s">
        <v>1165</v>
      </c>
      <c r="D175" t="s">
        <v>22</v>
      </c>
      <c r="F175"/>
      <c r="G175">
        <v>1000</v>
      </c>
      <c r="H175">
        <v>1500</v>
      </c>
      <c r="I175">
        <v>500</v>
      </c>
      <c r="J175">
        <v>3000</v>
      </c>
      <c r="K175">
        <v>500</v>
      </c>
      <c r="L175">
        <v>10000</v>
      </c>
      <c r="M175">
        <v>2500</v>
      </c>
      <c r="X175">
        <v>19000</v>
      </c>
    </row>
    <row r="176" spans="2:24">
      <c r="B176" t="s">
        <v>3959</v>
      </c>
      <c r="C176" t="s">
        <v>1165</v>
      </c>
      <c r="D176" t="s">
        <v>22</v>
      </c>
      <c r="E176">
        <v>500</v>
      </c>
      <c r="F176"/>
      <c r="G176"/>
      <c r="H176"/>
      <c r="I176"/>
      <c r="J176"/>
      <c r="K176"/>
      <c r="L176"/>
      <c r="O176">
        <v>5000</v>
      </c>
      <c r="P176">
        <v>1000</v>
      </c>
      <c r="Q176">
        <v>3000</v>
      </c>
      <c r="R176">
        <v>3000</v>
      </c>
      <c r="X176">
        <v>12500</v>
      </c>
    </row>
    <row r="177" spans="1:24">
      <c r="B177" t="s">
        <v>3961</v>
      </c>
      <c r="C177" t="s">
        <v>1165</v>
      </c>
      <c r="D177" t="s">
        <v>22</v>
      </c>
      <c r="F177"/>
      <c r="G177">
        <v>500</v>
      </c>
      <c r="H177">
        <v>500</v>
      </c>
      <c r="I177"/>
      <c r="J177">
        <v>3500</v>
      </c>
      <c r="K177"/>
      <c r="L177">
        <v>6000</v>
      </c>
      <c r="M177">
        <v>2500</v>
      </c>
      <c r="X177">
        <v>13000</v>
      </c>
    </row>
    <row r="178" spans="1:24">
      <c r="B178" t="s">
        <v>3963</v>
      </c>
      <c r="C178" t="s">
        <v>1165</v>
      </c>
      <c r="D178" t="s">
        <v>22</v>
      </c>
      <c r="F178"/>
      <c r="G178"/>
      <c r="H178"/>
      <c r="I178"/>
      <c r="J178"/>
      <c r="K178"/>
      <c r="L178"/>
      <c r="N178">
        <v>500</v>
      </c>
      <c r="O178">
        <v>4000</v>
      </c>
      <c r="P178">
        <v>500</v>
      </c>
      <c r="Q178">
        <v>4000</v>
      </c>
      <c r="R178">
        <v>3000</v>
      </c>
      <c r="X178">
        <v>12000</v>
      </c>
    </row>
    <row r="179" spans="1:24">
      <c r="B179" t="s">
        <v>3965</v>
      </c>
      <c r="C179" t="s">
        <v>1165</v>
      </c>
      <c r="D179" t="s">
        <v>22</v>
      </c>
      <c r="F179"/>
      <c r="G179"/>
      <c r="H179"/>
      <c r="I179"/>
      <c r="J179"/>
      <c r="K179"/>
      <c r="L179"/>
      <c r="M179">
        <v>-1</v>
      </c>
      <c r="X179">
        <v>-1</v>
      </c>
    </row>
    <row r="180" spans="1:24">
      <c r="B180" t="s">
        <v>3967</v>
      </c>
      <c r="C180" t="s">
        <v>1190</v>
      </c>
      <c r="D180" t="s">
        <v>1314</v>
      </c>
      <c r="F180"/>
      <c r="G180"/>
      <c r="H180"/>
      <c r="I180"/>
      <c r="J180"/>
      <c r="K180"/>
      <c r="L180">
        <v>-8</v>
      </c>
      <c r="X180">
        <v>-8</v>
      </c>
    </row>
    <row r="181" spans="1:24">
      <c r="B181" t="s">
        <v>3968</v>
      </c>
      <c r="C181" t="s">
        <v>1190</v>
      </c>
      <c r="D181" t="s">
        <v>1314</v>
      </c>
      <c r="F181"/>
      <c r="G181"/>
      <c r="H181"/>
      <c r="I181"/>
      <c r="J181"/>
      <c r="K181"/>
      <c r="L181">
        <v>-2</v>
      </c>
      <c r="X181">
        <v>-2</v>
      </c>
    </row>
    <row r="182" spans="1:24">
      <c r="B182" t="s">
        <v>3970</v>
      </c>
      <c r="C182" t="s">
        <v>1165</v>
      </c>
      <c r="D182" t="s">
        <v>22</v>
      </c>
      <c r="F182"/>
      <c r="G182"/>
      <c r="H182"/>
      <c r="I182"/>
      <c r="J182"/>
      <c r="K182"/>
      <c r="L182"/>
      <c r="S182">
        <v>-500</v>
      </c>
      <c r="X182">
        <v>-500</v>
      </c>
    </row>
    <row r="183" spans="1:24">
      <c r="B183" t="s">
        <v>3972</v>
      </c>
      <c r="C183" t="s">
        <v>1174</v>
      </c>
      <c r="D183" t="s">
        <v>31</v>
      </c>
      <c r="F183"/>
      <c r="G183"/>
      <c r="H183"/>
      <c r="I183"/>
      <c r="J183"/>
      <c r="K183"/>
      <c r="L183"/>
      <c r="W183">
        <v>-4</v>
      </c>
      <c r="X183">
        <v>-4</v>
      </c>
    </row>
    <row r="184" spans="1:24">
      <c r="B184" t="s">
        <v>3974</v>
      </c>
      <c r="C184" t="s">
        <v>1177</v>
      </c>
      <c r="D184" t="s">
        <v>31</v>
      </c>
      <c r="E184">
        <v>-20</v>
      </c>
      <c r="F184"/>
      <c r="G184"/>
      <c r="H184">
        <v>-20</v>
      </c>
      <c r="I184"/>
      <c r="J184"/>
      <c r="K184"/>
      <c r="L184"/>
      <c r="Q184">
        <v>-50</v>
      </c>
      <c r="X184">
        <v>-90</v>
      </c>
    </row>
    <row r="185" spans="1:24">
      <c r="B185" t="s">
        <v>3976</v>
      </c>
      <c r="C185" t="s">
        <v>1263</v>
      </c>
      <c r="D185" t="s">
        <v>31</v>
      </c>
      <c r="F185"/>
      <c r="G185"/>
      <c r="H185"/>
      <c r="I185"/>
      <c r="J185">
        <v>-30</v>
      </c>
      <c r="K185"/>
      <c r="L185"/>
      <c r="X185">
        <v>-30</v>
      </c>
    </row>
    <row r="186" spans="1:24">
      <c r="B186" t="s">
        <v>3978</v>
      </c>
      <c r="C186" t="s">
        <v>1165</v>
      </c>
      <c r="D186" t="s">
        <v>22</v>
      </c>
      <c r="F186"/>
      <c r="G186"/>
      <c r="H186"/>
      <c r="I186"/>
      <c r="J186"/>
      <c r="K186"/>
      <c r="L186">
        <v>-499</v>
      </c>
      <c r="X186">
        <v>-499</v>
      </c>
    </row>
    <row r="187" spans="1:24">
      <c r="B187" t="s">
        <v>3979</v>
      </c>
      <c r="C187" t="s">
        <v>1165</v>
      </c>
      <c r="D187" t="s">
        <v>22</v>
      </c>
      <c r="F187"/>
      <c r="G187"/>
      <c r="H187"/>
      <c r="I187"/>
      <c r="J187"/>
      <c r="K187"/>
      <c r="L187">
        <v>-1</v>
      </c>
      <c r="X187">
        <v>-1</v>
      </c>
    </row>
    <row r="188" spans="1:24">
      <c r="A188" t="s">
        <v>4720</v>
      </c>
      <c r="E188">
        <v>1500</v>
      </c>
      <c r="F188"/>
      <c r="G188">
        <v>9010</v>
      </c>
      <c r="H188">
        <v>16230</v>
      </c>
      <c r="I188">
        <v>4510</v>
      </c>
      <c r="J188">
        <v>67110</v>
      </c>
      <c r="K188">
        <v>3500</v>
      </c>
      <c r="L188">
        <v>136830</v>
      </c>
      <c r="M188">
        <v>37119</v>
      </c>
      <c r="N188">
        <v>4000</v>
      </c>
      <c r="O188">
        <v>46010</v>
      </c>
      <c r="P188">
        <v>4580</v>
      </c>
      <c r="Q188">
        <v>46960</v>
      </c>
      <c r="R188">
        <v>37060</v>
      </c>
      <c r="S188">
        <v>-500</v>
      </c>
      <c r="W188">
        <v>-4</v>
      </c>
      <c r="X188">
        <v>413915</v>
      </c>
    </row>
    <row r="189" spans="1:24">
      <c r="A189" s="28">
        <v>44328</v>
      </c>
      <c r="B189" t="s">
        <v>3989</v>
      </c>
      <c r="C189" t="s">
        <v>1255</v>
      </c>
      <c r="D189" t="s">
        <v>31</v>
      </c>
      <c r="F189"/>
      <c r="G189"/>
      <c r="H189"/>
      <c r="I189"/>
      <c r="J189"/>
      <c r="K189"/>
      <c r="L189"/>
      <c r="M189">
        <v>30</v>
      </c>
      <c r="X189">
        <v>30</v>
      </c>
    </row>
    <row r="190" spans="1:24">
      <c r="A190" t="s">
        <v>4721</v>
      </c>
      <c r="F190"/>
      <c r="G190"/>
      <c r="H190"/>
      <c r="I190"/>
      <c r="J190"/>
      <c r="K190"/>
      <c r="L190"/>
      <c r="M190">
        <v>30</v>
      </c>
      <c r="X190">
        <v>30</v>
      </c>
    </row>
    <row r="191" spans="1:24">
      <c r="A191" s="28">
        <v>44329</v>
      </c>
      <c r="B191" t="s">
        <v>3993</v>
      </c>
      <c r="C191" t="s">
        <v>1176</v>
      </c>
      <c r="D191" t="s">
        <v>31</v>
      </c>
      <c r="F191"/>
      <c r="G191"/>
      <c r="H191"/>
      <c r="I191"/>
      <c r="J191">
        <v>80</v>
      </c>
      <c r="K191"/>
      <c r="L191">
        <v>70</v>
      </c>
      <c r="P191">
        <v>20</v>
      </c>
      <c r="Q191">
        <v>40</v>
      </c>
      <c r="X191">
        <v>210</v>
      </c>
    </row>
    <row r="192" spans="1:24">
      <c r="B192" t="s">
        <v>3995</v>
      </c>
      <c r="C192" t="s">
        <v>1171</v>
      </c>
      <c r="D192" t="s">
        <v>31</v>
      </c>
      <c r="F192"/>
      <c r="G192"/>
      <c r="H192"/>
      <c r="I192"/>
      <c r="J192">
        <v>30</v>
      </c>
      <c r="K192"/>
      <c r="L192">
        <v>20</v>
      </c>
      <c r="M192">
        <v>20</v>
      </c>
      <c r="X192">
        <v>70</v>
      </c>
    </row>
    <row r="193" spans="2:24">
      <c r="B193" t="s">
        <v>3997</v>
      </c>
      <c r="C193" t="s">
        <v>1172</v>
      </c>
      <c r="D193" t="s">
        <v>31</v>
      </c>
      <c r="F193"/>
      <c r="G193"/>
      <c r="H193">
        <v>90</v>
      </c>
      <c r="I193"/>
      <c r="J193">
        <v>70</v>
      </c>
      <c r="K193"/>
      <c r="L193">
        <v>50</v>
      </c>
      <c r="M193">
        <v>20</v>
      </c>
      <c r="X193">
        <v>230</v>
      </c>
    </row>
    <row r="194" spans="2:24">
      <c r="B194" t="s">
        <v>3999</v>
      </c>
      <c r="C194" t="s">
        <v>1173</v>
      </c>
      <c r="D194" t="s">
        <v>31</v>
      </c>
      <c r="F194"/>
      <c r="G194"/>
      <c r="H194"/>
      <c r="I194"/>
      <c r="J194"/>
      <c r="K194">
        <v>10</v>
      </c>
      <c r="L194"/>
      <c r="P194">
        <v>20</v>
      </c>
      <c r="R194">
        <v>10</v>
      </c>
      <c r="X194">
        <v>40</v>
      </c>
    </row>
    <row r="195" spans="2:24">
      <c r="B195" t="s">
        <v>4001</v>
      </c>
      <c r="C195" t="s">
        <v>1175</v>
      </c>
      <c r="D195" t="s">
        <v>31</v>
      </c>
      <c r="F195"/>
      <c r="G195">
        <v>60</v>
      </c>
      <c r="H195">
        <v>230</v>
      </c>
      <c r="I195">
        <v>60</v>
      </c>
      <c r="J195">
        <v>120</v>
      </c>
      <c r="K195"/>
      <c r="L195">
        <v>70</v>
      </c>
      <c r="M195">
        <v>40</v>
      </c>
      <c r="X195">
        <v>580</v>
      </c>
    </row>
    <row r="196" spans="2:24">
      <c r="B196" t="s">
        <v>4003</v>
      </c>
      <c r="C196" t="s">
        <v>1185</v>
      </c>
      <c r="D196" t="s">
        <v>31</v>
      </c>
      <c r="F196"/>
      <c r="G196"/>
      <c r="H196">
        <v>20</v>
      </c>
      <c r="I196">
        <v>20</v>
      </c>
      <c r="J196"/>
      <c r="K196"/>
      <c r="L196"/>
      <c r="X196">
        <v>40</v>
      </c>
    </row>
    <row r="197" spans="2:24">
      <c r="B197" t="s">
        <v>4005</v>
      </c>
      <c r="C197" t="s">
        <v>1221</v>
      </c>
      <c r="D197" t="s">
        <v>31</v>
      </c>
      <c r="F197"/>
      <c r="G197"/>
      <c r="H197">
        <v>130</v>
      </c>
      <c r="I197"/>
      <c r="J197"/>
      <c r="K197"/>
      <c r="L197"/>
      <c r="N197">
        <v>30</v>
      </c>
      <c r="P197">
        <v>40</v>
      </c>
      <c r="X197">
        <v>200</v>
      </c>
    </row>
    <row r="198" spans="2:24">
      <c r="B198" t="s">
        <v>4007</v>
      </c>
      <c r="C198" t="s">
        <v>1317</v>
      </c>
      <c r="D198" t="s">
        <v>31</v>
      </c>
      <c r="E198">
        <v>10</v>
      </c>
      <c r="F198"/>
      <c r="G198">
        <v>10</v>
      </c>
      <c r="H198"/>
      <c r="I198"/>
      <c r="J198"/>
      <c r="K198"/>
      <c r="L198">
        <v>20</v>
      </c>
      <c r="X198">
        <v>40</v>
      </c>
    </row>
    <row r="199" spans="2:24">
      <c r="B199" t="s">
        <v>4009</v>
      </c>
      <c r="C199" t="s">
        <v>1390</v>
      </c>
      <c r="D199" t="s">
        <v>31</v>
      </c>
      <c r="F199"/>
      <c r="G199"/>
      <c r="H199"/>
      <c r="I199"/>
      <c r="J199">
        <v>30</v>
      </c>
      <c r="K199"/>
      <c r="L199">
        <v>10</v>
      </c>
      <c r="Q199">
        <v>20</v>
      </c>
      <c r="X199">
        <v>60</v>
      </c>
    </row>
    <row r="200" spans="2:24">
      <c r="B200" t="s">
        <v>4011</v>
      </c>
      <c r="C200" t="s">
        <v>1163</v>
      </c>
      <c r="D200" t="s">
        <v>1244</v>
      </c>
      <c r="F200"/>
      <c r="G200"/>
      <c r="H200">
        <v>1000</v>
      </c>
      <c r="I200">
        <v>500</v>
      </c>
      <c r="J200">
        <v>6000</v>
      </c>
      <c r="K200"/>
      <c r="L200">
        <v>7500</v>
      </c>
      <c r="M200">
        <v>3000</v>
      </c>
      <c r="O200">
        <v>2000</v>
      </c>
      <c r="P200">
        <v>500</v>
      </c>
      <c r="Q200">
        <v>3000</v>
      </c>
      <c r="R200">
        <v>1500</v>
      </c>
      <c r="X200">
        <v>25000</v>
      </c>
    </row>
    <row r="201" spans="2:24">
      <c r="B201" t="s">
        <v>4012</v>
      </c>
      <c r="C201" t="s">
        <v>1190</v>
      </c>
      <c r="D201" t="s">
        <v>1314</v>
      </c>
      <c r="F201"/>
      <c r="G201"/>
      <c r="H201"/>
      <c r="I201"/>
      <c r="J201">
        <v>1000</v>
      </c>
      <c r="K201"/>
      <c r="L201">
        <v>2000</v>
      </c>
      <c r="M201">
        <v>500</v>
      </c>
      <c r="O201">
        <v>500</v>
      </c>
      <c r="Q201">
        <v>500</v>
      </c>
      <c r="R201">
        <v>500</v>
      </c>
      <c r="X201">
        <v>5000</v>
      </c>
    </row>
    <row r="202" spans="2:24">
      <c r="B202" t="s">
        <v>4014</v>
      </c>
      <c r="C202" t="s">
        <v>1162</v>
      </c>
      <c r="D202" t="s">
        <v>3507</v>
      </c>
      <c r="F202"/>
      <c r="G202"/>
      <c r="H202">
        <v>500</v>
      </c>
      <c r="I202"/>
      <c r="J202">
        <v>1000</v>
      </c>
      <c r="K202"/>
      <c r="L202">
        <v>2000</v>
      </c>
      <c r="M202">
        <v>500</v>
      </c>
      <c r="O202">
        <v>500</v>
      </c>
      <c r="Q202">
        <v>500</v>
      </c>
      <c r="R202">
        <v>500</v>
      </c>
      <c r="X202">
        <v>5500</v>
      </c>
    </row>
    <row r="203" spans="2:24">
      <c r="B203" t="s">
        <v>4016</v>
      </c>
      <c r="C203" t="s">
        <v>1213</v>
      </c>
      <c r="D203" t="s">
        <v>39</v>
      </c>
      <c r="F203"/>
      <c r="G203"/>
      <c r="H203"/>
      <c r="I203"/>
      <c r="J203"/>
      <c r="K203"/>
      <c r="L203">
        <v>2500</v>
      </c>
      <c r="X203">
        <v>2500</v>
      </c>
    </row>
    <row r="204" spans="2:24">
      <c r="B204" t="s">
        <v>4018</v>
      </c>
      <c r="C204" t="s">
        <v>1213</v>
      </c>
      <c r="D204" t="s">
        <v>39</v>
      </c>
      <c r="F204"/>
      <c r="G204"/>
      <c r="H204"/>
      <c r="I204"/>
      <c r="J204"/>
      <c r="K204"/>
      <c r="L204">
        <v>1000</v>
      </c>
      <c r="X204">
        <v>1000</v>
      </c>
    </row>
    <row r="205" spans="2:24">
      <c r="B205" t="s">
        <v>4020</v>
      </c>
      <c r="C205" t="s">
        <v>1213</v>
      </c>
      <c r="D205" t="s">
        <v>39</v>
      </c>
      <c r="F205"/>
      <c r="G205"/>
      <c r="H205"/>
      <c r="I205"/>
      <c r="J205"/>
      <c r="K205"/>
      <c r="L205">
        <v>16000</v>
      </c>
      <c r="M205">
        <v>4000</v>
      </c>
      <c r="O205">
        <v>5000</v>
      </c>
      <c r="R205">
        <v>4000</v>
      </c>
      <c r="X205">
        <v>29000</v>
      </c>
    </row>
    <row r="206" spans="2:24">
      <c r="B206" t="s">
        <v>4022</v>
      </c>
      <c r="C206" t="s">
        <v>1167</v>
      </c>
      <c r="D206" t="s">
        <v>33</v>
      </c>
      <c r="F206"/>
      <c r="G206"/>
      <c r="H206"/>
      <c r="I206"/>
      <c r="J206">
        <v>360</v>
      </c>
      <c r="K206"/>
      <c r="L206">
        <v>120</v>
      </c>
      <c r="M206">
        <v>160</v>
      </c>
      <c r="O206">
        <v>80</v>
      </c>
      <c r="Q206">
        <v>80</v>
      </c>
      <c r="R206">
        <v>120</v>
      </c>
      <c r="X206">
        <v>920</v>
      </c>
    </row>
    <row r="207" spans="2:24">
      <c r="B207" t="s">
        <v>4024</v>
      </c>
      <c r="C207" t="s">
        <v>1167</v>
      </c>
      <c r="D207" t="s">
        <v>33</v>
      </c>
      <c r="F207"/>
      <c r="G207"/>
      <c r="H207"/>
      <c r="I207"/>
      <c r="J207">
        <v>320</v>
      </c>
      <c r="K207"/>
      <c r="L207">
        <v>680</v>
      </c>
      <c r="M207">
        <v>280</v>
      </c>
      <c r="O207">
        <v>240</v>
      </c>
      <c r="Q207">
        <v>200</v>
      </c>
      <c r="X207">
        <v>1720</v>
      </c>
    </row>
    <row r="208" spans="2:24">
      <c r="B208" t="s">
        <v>4026</v>
      </c>
      <c r="C208" t="s">
        <v>1167</v>
      </c>
      <c r="D208" t="s">
        <v>33</v>
      </c>
      <c r="F208"/>
      <c r="G208"/>
      <c r="H208"/>
      <c r="I208"/>
      <c r="J208">
        <v>1400</v>
      </c>
      <c r="K208"/>
      <c r="L208">
        <v>1480</v>
      </c>
      <c r="M208">
        <v>280</v>
      </c>
      <c r="Q208">
        <v>280</v>
      </c>
      <c r="R208">
        <v>80</v>
      </c>
      <c r="X208">
        <v>3520</v>
      </c>
    </row>
    <row r="209" spans="1:24">
      <c r="B209" t="s">
        <v>4028</v>
      </c>
      <c r="C209" t="s">
        <v>1165</v>
      </c>
      <c r="D209" t="s">
        <v>22</v>
      </c>
      <c r="F209"/>
      <c r="G209"/>
      <c r="H209"/>
      <c r="I209">
        <v>500</v>
      </c>
      <c r="J209"/>
      <c r="K209">
        <v>500</v>
      </c>
      <c r="L209">
        <v>11500</v>
      </c>
      <c r="M209">
        <v>3500</v>
      </c>
      <c r="X209">
        <v>16000</v>
      </c>
    </row>
    <row r="210" spans="1:24">
      <c r="B210" t="s">
        <v>4030</v>
      </c>
      <c r="C210" t="s">
        <v>1165</v>
      </c>
      <c r="D210" t="s">
        <v>22</v>
      </c>
      <c r="E210">
        <v>500</v>
      </c>
      <c r="F210"/>
      <c r="G210"/>
      <c r="H210"/>
      <c r="I210"/>
      <c r="J210"/>
      <c r="K210"/>
      <c r="L210"/>
      <c r="N210">
        <v>500</v>
      </c>
      <c r="O210">
        <v>4000</v>
      </c>
      <c r="P210">
        <v>500</v>
      </c>
      <c r="Q210">
        <v>4500</v>
      </c>
      <c r="R210">
        <v>2500</v>
      </c>
      <c r="X210">
        <v>12500</v>
      </c>
    </row>
    <row r="211" spans="1:24">
      <c r="B211" t="s">
        <v>4032</v>
      </c>
      <c r="C211" t="s">
        <v>1165</v>
      </c>
      <c r="D211" t="s">
        <v>22</v>
      </c>
      <c r="F211"/>
      <c r="G211">
        <v>1000</v>
      </c>
      <c r="H211">
        <v>3000</v>
      </c>
      <c r="I211">
        <v>500</v>
      </c>
      <c r="J211">
        <v>12000</v>
      </c>
      <c r="K211">
        <v>1000</v>
      </c>
      <c r="L211">
        <v>32000</v>
      </c>
      <c r="M211">
        <v>8000</v>
      </c>
      <c r="X211">
        <v>57500</v>
      </c>
    </row>
    <row r="212" spans="1:24">
      <c r="B212" t="s">
        <v>4034</v>
      </c>
      <c r="C212" t="s">
        <v>1165</v>
      </c>
      <c r="D212" t="s">
        <v>22</v>
      </c>
      <c r="E212">
        <v>500</v>
      </c>
      <c r="F212"/>
      <c r="G212"/>
      <c r="H212"/>
      <c r="I212"/>
      <c r="J212"/>
      <c r="K212"/>
      <c r="L212"/>
      <c r="N212">
        <v>500</v>
      </c>
      <c r="O212">
        <v>6000</v>
      </c>
      <c r="P212">
        <v>1000</v>
      </c>
      <c r="Q212">
        <v>8000</v>
      </c>
      <c r="R212">
        <v>6000</v>
      </c>
      <c r="X212">
        <v>22000</v>
      </c>
    </row>
    <row r="213" spans="1:24">
      <c r="B213" t="s">
        <v>4036</v>
      </c>
      <c r="C213" t="s">
        <v>1165</v>
      </c>
      <c r="D213" t="s">
        <v>22</v>
      </c>
      <c r="F213"/>
      <c r="G213">
        <v>500</v>
      </c>
      <c r="H213">
        <v>500</v>
      </c>
      <c r="I213"/>
      <c r="J213">
        <v>2000</v>
      </c>
      <c r="K213">
        <v>500</v>
      </c>
      <c r="L213">
        <v>8000</v>
      </c>
      <c r="M213">
        <v>2000</v>
      </c>
      <c r="X213">
        <v>13500</v>
      </c>
    </row>
    <row r="214" spans="1:24">
      <c r="B214" t="s">
        <v>4038</v>
      </c>
      <c r="C214" t="s">
        <v>1165</v>
      </c>
      <c r="D214" t="s">
        <v>22</v>
      </c>
      <c r="F214"/>
      <c r="G214"/>
      <c r="H214"/>
      <c r="I214"/>
      <c r="J214"/>
      <c r="K214"/>
      <c r="L214"/>
      <c r="N214">
        <v>500</v>
      </c>
      <c r="O214">
        <v>4000</v>
      </c>
      <c r="Q214">
        <v>2000</v>
      </c>
      <c r="R214">
        <v>2000</v>
      </c>
      <c r="X214">
        <v>8500</v>
      </c>
    </row>
    <row r="215" spans="1:24">
      <c r="B215" t="s">
        <v>4040</v>
      </c>
      <c r="C215" t="s">
        <v>1159</v>
      </c>
      <c r="D215" t="s">
        <v>28</v>
      </c>
      <c r="F215"/>
      <c r="G215">
        <v>250</v>
      </c>
      <c r="H215">
        <v>250</v>
      </c>
      <c r="I215">
        <v>150</v>
      </c>
      <c r="J215">
        <v>300</v>
      </c>
      <c r="K215"/>
      <c r="L215"/>
      <c r="M215">
        <v>250</v>
      </c>
      <c r="O215">
        <v>50</v>
      </c>
      <c r="P215">
        <v>100</v>
      </c>
      <c r="Q215">
        <v>150</v>
      </c>
      <c r="X215">
        <v>1500</v>
      </c>
    </row>
    <row r="216" spans="1:24">
      <c r="B216" t="s">
        <v>4042</v>
      </c>
      <c r="C216" t="s">
        <v>1158</v>
      </c>
      <c r="D216" t="s">
        <v>28</v>
      </c>
      <c r="F216"/>
      <c r="G216">
        <v>250</v>
      </c>
      <c r="H216">
        <v>500</v>
      </c>
      <c r="I216"/>
      <c r="J216"/>
      <c r="K216"/>
      <c r="L216">
        <v>250</v>
      </c>
      <c r="X216">
        <v>1000</v>
      </c>
    </row>
    <row r="217" spans="1:24">
      <c r="B217" t="s">
        <v>4044</v>
      </c>
      <c r="C217" t="s">
        <v>1160</v>
      </c>
      <c r="D217" t="s">
        <v>28</v>
      </c>
      <c r="F217"/>
      <c r="G217">
        <v>150</v>
      </c>
      <c r="H217">
        <v>500</v>
      </c>
      <c r="I217">
        <v>100</v>
      </c>
      <c r="J217">
        <v>500</v>
      </c>
      <c r="K217">
        <v>50</v>
      </c>
      <c r="L217">
        <v>100</v>
      </c>
      <c r="M217">
        <v>200</v>
      </c>
      <c r="O217">
        <v>50</v>
      </c>
      <c r="Q217">
        <v>100</v>
      </c>
      <c r="X217">
        <v>1750</v>
      </c>
    </row>
    <row r="218" spans="1:24">
      <c r="A218" t="s">
        <v>4722</v>
      </c>
      <c r="E218">
        <v>1010</v>
      </c>
      <c r="F218"/>
      <c r="G218">
        <v>2220</v>
      </c>
      <c r="H218">
        <v>6720</v>
      </c>
      <c r="I218">
        <v>1830</v>
      </c>
      <c r="J218">
        <v>25210</v>
      </c>
      <c r="K218">
        <v>2060</v>
      </c>
      <c r="L218">
        <v>85370</v>
      </c>
      <c r="M218">
        <v>22750</v>
      </c>
      <c r="N218">
        <v>1530</v>
      </c>
      <c r="O218">
        <v>22420</v>
      </c>
      <c r="P218">
        <v>2180</v>
      </c>
      <c r="Q218">
        <v>19370</v>
      </c>
      <c r="R218">
        <v>17210</v>
      </c>
      <c r="X218">
        <v>209880</v>
      </c>
    </row>
    <row r="219" spans="1:24">
      <c r="A219" s="28">
        <v>44330</v>
      </c>
      <c r="B219" t="s">
        <v>4050</v>
      </c>
      <c r="C219" t="s">
        <v>1165</v>
      </c>
      <c r="D219" t="s">
        <v>22</v>
      </c>
      <c r="F219"/>
      <c r="G219">
        <v>1000</v>
      </c>
      <c r="H219">
        <v>3500</v>
      </c>
      <c r="I219">
        <v>500</v>
      </c>
      <c r="J219">
        <v>10000</v>
      </c>
      <c r="K219">
        <v>500</v>
      </c>
      <c r="L219">
        <v>20000</v>
      </c>
      <c r="M219">
        <v>5000</v>
      </c>
      <c r="X219">
        <v>40500</v>
      </c>
    </row>
    <row r="220" spans="1:24">
      <c r="B220" t="s">
        <v>4052</v>
      </c>
      <c r="C220" t="s">
        <v>1165</v>
      </c>
      <c r="D220" t="s">
        <v>22</v>
      </c>
      <c r="E220">
        <v>500</v>
      </c>
      <c r="F220"/>
      <c r="G220"/>
      <c r="H220"/>
      <c r="I220"/>
      <c r="J220"/>
      <c r="K220"/>
      <c r="L220"/>
      <c r="O220">
        <v>5000</v>
      </c>
      <c r="P220">
        <v>1000</v>
      </c>
      <c r="Q220">
        <v>5000</v>
      </c>
      <c r="R220">
        <v>8000</v>
      </c>
      <c r="X220">
        <v>19500</v>
      </c>
    </row>
    <row r="221" spans="1:24">
      <c r="B221" t="s">
        <v>4070</v>
      </c>
      <c r="C221" t="s">
        <v>1190</v>
      </c>
      <c r="D221" t="s">
        <v>1314</v>
      </c>
      <c r="F221"/>
      <c r="G221"/>
      <c r="H221"/>
      <c r="I221"/>
      <c r="J221">
        <v>500</v>
      </c>
      <c r="K221"/>
      <c r="L221">
        <v>1000</v>
      </c>
      <c r="M221">
        <v>500</v>
      </c>
      <c r="O221">
        <v>500</v>
      </c>
      <c r="Q221">
        <v>1000</v>
      </c>
      <c r="R221">
        <v>1000</v>
      </c>
      <c r="X221">
        <v>4500</v>
      </c>
    </row>
    <row r="222" spans="1:24">
      <c r="B222" t="s">
        <v>4072</v>
      </c>
      <c r="C222" t="s">
        <v>1194</v>
      </c>
      <c r="D222" t="s">
        <v>720</v>
      </c>
      <c r="F222"/>
      <c r="G222">
        <v>500</v>
      </c>
      <c r="H222">
        <v>500</v>
      </c>
      <c r="I222">
        <v>500</v>
      </c>
      <c r="J222">
        <v>500</v>
      </c>
      <c r="K222">
        <v>500</v>
      </c>
      <c r="L222">
        <v>4000</v>
      </c>
      <c r="M222">
        <v>1000</v>
      </c>
      <c r="O222">
        <v>1000</v>
      </c>
      <c r="P222">
        <v>500</v>
      </c>
      <c r="Q222">
        <v>1000</v>
      </c>
      <c r="R222">
        <v>1000</v>
      </c>
      <c r="X222">
        <v>11000</v>
      </c>
    </row>
    <row r="223" spans="1:24">
      <c r="B223" t="s">
        <v>4074</v>
      </c>
      <c r="C223" t="s">
        <v>1162</v>
      </c>
      <c r="D223" t="s">
        <v>3507</v>
      </c>
      <c r="F223"/>
      <c r="G223"/>
      <c r="H223"/>
      <c r="I223">
        <v>500</v>
      </c>
      <c r="J223">
        <v>1000</v>
      </c>
      <c r="K223"/>
      <c r="L223">
        <v>1500</v>
      </c>
      <c r="M223">
        <v>500</v>
      </c>
      <c r="O223">
        <v>500</v>
      </c>
      <c r="Q223">
        <v>500</v>
      </c>
      <c r="R223">
        <v>500</v>
      </c>
      <c r="X223">
        <v>5000</v>
      </c>
    </row>
    <row r="224" spans="1:24">
      <c r="B224" t="s">
        <v>4080</v>
      </c>
      <c r="C224" t="s">
        <v>1165</v>
      </c>
      <c r="D224" t="s">
        <v>22</v>
      </c>
      <c r="F224"/>
      <c r="G224"/>
      <c r="H224">
        <v>2500</v>
      </c>
      <c r="I224">
        <v>1000</v>
      </c>
      <c r="J224">
        <v>16000</v>
      </c>
      <c r="K224">
        <v>1000</v>
      </c>
      <c r="L224">
        <v>32000</v>
      </c>
      <c r="M224">
        <v>8000</v>
      </c>
      <c r="X224">
        <v>60500</v>
      </c>
    </row>
    <row r="225" spans="2:24">
      <c r="B225" t="s">
        <v>4082</v>
      </c>
      <c r="C225" t="s">
        <v>1165</v>
      </c>
      <c r="D225" t="s">
        <v>22</v>
      </c>
      <c r="E225">
        <v>500</v>
      </c>
      <c r="F225"/>
      <c r="G225"/>
      <c r="H225"/>
      <c r="I225"/>
      <c r="J225"/>
      <c r="K225"/>
      <c r="L225"/>
      <c r="N225">
        <v>500</v>
      </c>
      <c r="O225">
        <v>6000</v>
      </c>
      <c r="Q225">
        <v>6000</v>
      </c>
      <c r="R225">
        <v>5500</v>
      </c>
      <c r="X225">
        <v>18500</v>
      </c>
    </row>
    <row r="226" spans="2:24">
      <c r="B226" t="s">
        <v>4084</v>
      </c>
      <c r="C226" t="s">
        <v>1165</v>
      </c>
      <c r="D226" t="s">
        <v>22</v>
      </c>
      <c r="F226"/>
      <c r="G226">
        <v>1000</v>
      </c>
      <c r="H226">
        <v>3000</v>
      </c>
      <c r="I226">
        <v>1000</v>
      </c>
      <c r="J226">
        <v>10000</v>
      </c>
      <c r="K226">
        <v>500</v>
      </c>
      <c r="L226">
        <v>24000</v>
      </c>
      <c r="M226">
        <v>6000</v>
      </c>
      <c r="X226">
        <v>45500</v>
      </c>
    </row>
    <row r="227" spans="2:24">
      <c r="B227" t="s">
        <v>4086</v>
      </c>
      <c r="C227" t="s">
        <v>1165</v>
      </c>
      <c r="D227" t="s">
        <v>22</v>
      </c>
      <c r="E227">
        <v>1000</v>
      </c>
      <c r="F227"/>
      <c r="G227"/>
      <c r="H227"/>
      <c r="I227"/>
      <c r="J227"/>
      <c r="K227"/>
      <c r="L227"/>
      <c r="N227">
        <v>1000</v>
      </c>
      <c r="O227">
        <v>5000</v>
      </c>
      <c r="P227">
        <v>1000</v>
      </c>
      <c r="Q227">
        <v>6000</v>
      </c>
      <c r="R227">
        <v>6000</v>
      </c>
      <c r="X227">
        <v>20000</v>
      </c>
    </row>
    <row r="228" spans="2:24">
      <c r="B228" t="s">
        <v>4088</v>
      </c>
      <c r="C228" t="s">
        <v>1165</v>
      </c>
      <c r="D228" t="s">
        <v>22</v>
      </c>
      <c r="F228"/>
      <c r="G228">
        <v>500</v>
      </c>
      <c r="H228">
        <v>1000</v>
      </c>
      <c r="I228"/>
      <c r="J228">
        <v>5000</v>
      </c>
      <c r="K228"/>
      <c r="L228">
        <v>24000</v>
      </c>
      <c r="M228">
        <v>5000</v>
      </c>
      <c r="X228">
        <v>35500</v>
      </c>
    </row>
    <row r="229" spans="2:24">
      <c r="B229" t="s">
        <v>4090</v>
      </c>
      <c r="C229" t="s">
        <v>1165</v>
      </c>
      <c r="D229" t="s">
        <v>22</v>
      </c>
      <c r="E229">
        <v>500</v>
      </c>
      <c r="F229"/>
      <c r="G229"/>
      <c r="H229"/>
      <c r="I229"/>
      <c r="J229"/>
      <c r="K229"/>
      <c r="L229"/>
      <c r="N229">
        <v>500</v>
      </c>
      <c r="O229">
        <v>4000</v>
      </c>
      <c r="P229">
        <v>500</v>
      </c>
      <c r="Q229">
        <v>5000</v>
      </c>
      <c r="R229">
        <v>3000</v>
      </c>
      <c r="X229">
        <v>13500</v>
      </c>
    </row>
    <row r="230" spans="2:24">
      <c r="B230" t="s">
        <v>4092</v>
      </c>
      <c r="C230" t="s">
        <v>1165</v>
      </c>
      <c r="D230" t="s">
        <v>22</v>
      </c>
      <c r="F230"/>
      <c r="G230">
        <v>500</v>
      </c>
      <c r="H230">
        <v>1500</v>
      </c>
      <c r="I230">
        <v>500</v>
      </c>
      <c r="J230">
        <v>12000</v>
      </c>
      <c r="K230"/>
      <c r="L230">
        <v>12000</v>
      </c>
      <c r="M230">
        <v>1500</v>
      </c>
      <c r="X230">
        <v>28000</v>
      </c>
    </row>
    <row r="231" spans="2:24">
      <c r="B231" t="s">
        <v>4094</v>
      </c>
      <c r="C231" t="s">
        <v>1165</v>
      </c>
      <c r="D231" t="s">
        <v>22</v>
      </c>
      <c r="F231"/>
      <c r="G231"/>
      <c r="H231"/>
      <c r="I231"/>
      <c r="J231"/>
      <c r="K231"/>
      <c r="L231"/>
      <c r="O231">
        <v>3500</v>
      </c>
      <c r="P231">
        <v>500</v>
      </c>
      <c r="Q231">
        <v>4000</v>
      </c>
      <c r="R231">
        <v>2500</v>
      </c>
      <c r="X231">
        <v>10500</v>
      </c>
    </row>
    <row r="232" spans="2:24">
      <c r="B232" t="s">
        <v>4096</v>
      </c>
      <c r="C232" t="s">
        <v>1165</v>
      </c>
      <c r="D232" t="s">
        <v>22</v>
      </c>
      <c r="F232"/>
      <c r="G232"/>
      <c r="H232"/>
      <c r="I232">
        <v>500</v>
      </c>
      <c r="J232">
        <v>3000</v>
      </c>
      <c r="K232">
        <v>500</v>
      </c>
      <c r="L232">
        <v>6000</v>
      </c>
      <c r="M232">
        <v>2500</v>
      </c>
      <c r="X232">
        <v>12500</v>
      </c>
    </row>
    <row r="233" spans="2:24">
      <c r="B233" t="s">
        <v>4098</v>
      </c>
      <c r="C233" t="s">
        <v>1165</v>
      </c>
      <c r="D233" t="s">
        <v>22</v>
      </c>
      <c r="E233">
        <v>500</v>
      </c>
      <c r="F233"/>
      <c r="G233"/>
      <c r="H233"/>
      <c r="I233"/>
      <c r="J233"/>
      <c r="K233"/>
      <c r="L233"/>
      <c r="N233">
        <v>500</v>
      </c>
      <c r="O233">
        <v>500</v>
      </c>
      <c r="P233">
        <v>500</v>
      </c>
      <c r="Q233">
        <v>2000</v>
      </c>
      <c r="R233">
        <v>4000</v>
      </c>
      <c r="X233">
        <v>8000</v>
      </c>
    </row>
    <row r="234" spans="2:24">
      <c r="B234" t="s">
        <v>4100</v>
      </c>
      <c r="C234" t="s">
        <v>1165</v>
      </c>
      <c r="D234" t="s">
        <v>22</v>
      </c>
      <c r="F234"/>
      <c r="G234">
        <v>500</v>
      </c>
      <c r="H234">
        <v>500</v>
      </c>
      <c r="I234"/>
      <c r="J234">
        <v>2500</v>
      </c>
      <c r="K234">
        <v>500</v>
      </c>
      <c r="L234">
        <v>5000</v>
      </c>
      <c r="M234">
        <v>1000</v>
      </c>
      <c r="X234">
        <v>10000</v>
      </c>
    </row>
    <row r="235" spans="2:24">
      <c r="B235" t="s">
        <v>4102</v>
      </c>
      <c r="C235" t="s">
        <v>1165</v>
      </c>
      <c r="D235" t="s">
        <v>22</v>
      </c>
      <c r="E235">
        <v>500</v>
      </c>
      <c r="F235"/>
      <c r="G235"/>
      <c r="H235"/>
      <c r="I235"/>
      <c r="J235"/>
      <c r="K235"/>
      <c r="L235"/>
      <c r="N235">
        <v>500</v>
      </c>
      <c r="O235">
        <v>500</v>
      </c>
      <c r="Q235">
        <v>2500</v>
      </c>
      <c r="R235">
        <v>2000</v>
      </c>
      <c r="X235">
        <v>6000</v>
      </c>
    </row>
    <row r="236" spans="2:24">
      <c r="B236" t="s">
        <v>4104</v>
      </c>
      <c r="C236" t="s">
        <v>1165</v>
      </c>
      <c r="D236" t="s">
        <v>22</v>
      </c>
      <c r="F236"/>
      <c r="G236">
        <v>500</v>
      </c>
      <c r="H236">
        <v>500</v>
      </c>
      <c r="I236"/>
      <c r="J236">
        <v>1500</v>
      </c>
      <c r="K236"/>
      <c r="L236">
        <v>1000</v>
      </c>
      <c r="M236">
        <v>500</v>
      </c>
      <c r="X236">
        <v>4000</v>
      </c>
    </row>
    <row r="237" spans="2:24">
      <c r="B237" t="s">
        <v>4106</v>
      </c>
      <c r="C237" t="s">
        <v>1165</v>
      </c>
      <c r="D237" t="s">
        <v>22</v>
      </c>
      <c r="F237"/>
      <c r="G237"/>
      <c r="H237"/>
      <c r="I237"/>
      <c r="J237"/>
      <c r="K237"/>
      <c r="L237"/>
      <c r="O237">
        <v>500</v>
      </c>
      <c r="Q237">
        <v>500</v>
      </c>
      <c r="R237">
        <v>500</v>
      </c>
      <c r="X237">
        <v>1500</v>
      </c>
    </row>
    <row r="238" spans="2:24">
      <c r="B238" t="s">
        <v>4108</v>
      </c>
      <c r="C238" t="s">
        <v>1165</v>
      </c>
      <c r="D238" t="s">
        <v>22</v>
      </c>
      <c r="F238"/>
      <c r="G238"/>
      <c r="H238">
        <v>500</v>
      </c>
      <c r="I238"/>
      <c r="J238">
        <v>5000</v>
      </c>
      <c r="K238"/>
      <c r="L238">
        <v>5000</v>
      </c>
      <c r="M238">
        <v>3000</v>
      </c>
      <c r="X238">
        <v>13500</v>
      </c>
    </row>
    <row r="239" spans="2:24">
      <c r="B239" t="s">
        <v>4110</v>
      </c>
      <c r="C239" t="s">
        <v>1165</v>
      </c>
      <c r="D239" t="s">
        <v>22</v>
      </c>
      <c r="F239"/>
      <c r="G239"/>
      <c r="H239"/>
      <c r="I239"/>
      <c r="J239"/>
      <c r="K239"/>
      <c r="L239"/>
      <c r="N239">
        <v>500</v>
      </c>
      <c r="O239">
        <v>2000</v>
      </c>
      <c r="Q239">
        <v>2000</v>
      </c>
      <c r="R239">
        <v>6000</v>
      </c>
      <c r="X239">
        <v>10500</v>
      </c>
    </row>
    <row r="240" spans="2:24">
      <c r="B240" t="s">
        <v>4112</v>
      </c>
      <c r="C240" t="s">
        <v>1165</v>
      </c>
      <c r="D240" t="s">
        <v>22</v>
      </c>
      <c r="F240"/>
      <c r="G240"/>
      <c r="H240"/>
      <c r="I240">
        <v>500</v>
      </c>
      <c r="J240">
        <v>1500</v>
      </c>
      <c r="K240">
        <v>500</v>
      </c>
      <c r="L240">
        <v>8000</v>
      </c>
      <c r="M240">
        <v>2000</v>
      </c>
      <c r="X240">
        <v>12500</v>
      </c>
    </row>
    <row r="241" spans="1:24">
      <c r="B241" t="s">
        <v>4114</v>
      </c>
      <c r="C241" t="s">
        <v>1165</v>
      </c>
      <c r="D241" t="s">
        <v>22</v>
      </c>
      <c r="F241"/>
      <c r="G241"/>
      <c r="H241"/>
      <c r="I241"/>
      <c r="J241"/>
      <c r="K241"/>
      <c r="L241"/>
      <c r="N241">
        <v>500</v>
      </c>
      <c r="O241">
        <v>2000</v>
      </c>
      <c r="Q241">
        <v>1500</v>
      </c>
      <c r="R241">
        <v>4000</v>
      </c>
      <c r="X241">
        <v>8000</v>
      </c>
    </row>
    <row r="242" spans="1:24">
      <c r="A242" t="s">
        <v>4723</v>
      </c>
      <c r="E242">
        <v>3500</v>
      </c>
      <c r="F242"/>
      <c r="G242">
        <v>4500</v>
      </c>
      <c r="H242">
        <v>13500</v>
      </c>
      <c r="I242">
        <v>5000</v>
      </c>
      <c r="J242">
        <v>68500</v>
      </c>
      <c r="K242">
        <v>4000</v>
      </c>
      <c r="L242">
        <v>143500</v>
      </c>
      <c r="M242">
        <v>36500</v>
      </c>
      <c r="N242">
        <v>4000</v>
      </c>
      <c r="O242">
        <v>31000</v>
      </c>
      <c r="P242">
        <v>4000</v>
      </c>
      <c r="Q242">
        <v>37000</v>
      </c>
      <c r="R242">
        <v>44000</v>
      </c>
      <c r="X242">
        <v>399000</v>
      </c>
    </row>
    <row r="243" spans="1:24">
      <c r="A243" s="28">
        <v>44333</v>
      </c>
      <c r="B243" t="s">
        <v>4116</v>
      </c>
      <c r="C243" t="s">
        <v>1161</v>
      </c>
      <c r="D243" t="s">
        <v>34</v>
      </c>
      <c r="F243"/>
      <c r="G243">
        <v>550</v>
      </c>
      <c r="H243"/>
      <c r="I243"/>
      <c r="J243">
        <v>530</v>
      </c>
      <c r="K243"/>
      <c r="L243"/>
      <c r="N243">
        <v>550</v>
      </c>
      <c r="X243">
        <v>1630</v>
      </c>
    </row>
    <row r="244" spans="1:24">
      <c r="B244" t="s">
        <v>4118</v>
      </c>
      <c r="C244" t="s">
        <v>1163</v>
      </c>
      <c r="D244" t="s">
        <v>1244</v>
      </c>
      <c r="F244"/>
      <c r="G244">
        <v>1000</v>
      </c>
      <c r="H244">
        <v>1000</v>
      </c>
      <c r="I244"/>
      <c r="J244">
        <v>4000</v>
      </c>
      <c r="K244"/>
      <c r="L244">
        <v>7500</v>
      </c>
      <c r="M244">
        <v>2000</v>
      </c>
      <c r="O244">
        <v>2000</v>
      </c>
      <c r="Q244">
        <v>2500</v>
      </c>
      <c r="R244">
        <v>1000</v>
      </c>
      <c r="X244">
        <v>21000</v>
      </c>
    </row>
    <row r="245" spans="1:24">
      <c r="B245" t="s">
        <v>4120</v>
      </c>
      <c r="C245" t="s">
        <v>1165</v>
      </c>
      <c r="D245" t="s">
        <v>22</v>
      </c>
      <c r="F245"/>
      <c r="G245"/>
      <c r="H245">
        <v>1000</v>
      </c>
      <c r="I245">
        <v>500</v>
      </c>
      <c r="J245">
        <v>8000</v>
      </c>
      <c r="K245">
        <v>1000</v>
      </c>
      <c r="L245">
        <v>16000</v>
      </c>
      <c r="M245">
        <v>5000</v>
      </c>
      <c r="X245">
        <v>31500</v>
      </c>
    </row>
    <row r="246" spans="1:24">
      <c r="B246" t="s">
        <v>4122</v>
      </c>
      <c r="C246" t="s">
        <v>1165</v>
      </c>
      <c r="D246" t="s">
        <v>22</v>
      </c>
      <c r="F246"/>
      <c r="G246"/>
      <c r="H246"/>
      <c r="I246"/>
      <c r="J246"/>
      <c r="K246"/>
      <c r="L246"/>
      <c r="N246">
        <v>500</v>
      </c>
      <c r="O246">
        <v>4000</v>
      </c>
      <c r="P246">
        <v>1000</v>
      </c>
      <c r="Q246">
        <v>6000</v>
      </c>
      <c r="R246">
        <v>5000</v>
      </c>
      <c r="X246">
        <v>16500</v>
      </c>
    </row>
    <row r="247" spans="1:24">
      <c r="B247" t="s">
        <v>4124</v>
      </c>
      <c r="C247" t="s">
        <v>1182</v>
      </c>
      <c r="D247" t="s">
        <v>25</v>
      </c>
      <c r="F247"/>
      <c r="G247">
        <v>80</v>
      </c>
      <c r="H247">
        <v>320</v>
      </c>
      <c r="I247">
        <v>60</v>
      </c>
      <c r="J247">
        <v>450</v>
      </c>
      <c r="K247">
        <v>10</v>
      </c>
      <c r="L247">
        <v>400</v>
      </c>
      <c r="N247">
        <v>20</v>
      </c>
      <c r="P247">
        <v>140</v>
      </c>
      <c r="Q247">
        <v>110</v>
      </c>
      <c r="X247">
        <v>1590</v>
      </c>
    </row>
    <row r="248" spans="1:24">
      <c r="B248" t="s">
        <v>4132</v>
      </c>
      <c r="C248" t="s">
        <v>1179</v>
      </c>
      <c r="D248" t="s">
        <v>31</v>
      </c>
      <c r="F248"/>
      <c r="G248"/>
      <c r="H248">
        <v>10</v>
      </c>
      <c r="I248"/>
      <c r="J248"/>
      <c r="K248"/>
      <c r="L248">
        <v>30</v>
      </c>
      <c r="X248">
        <v>40</v>
      </c>
    </row>
    <row r="249" spans="1:24">
      <c r="B249" t="s">
        <v>4134</v>
      </c>
      <c r="C249" t="s">
        <v>1174</v>
      </c>
      <c r="D249" t="s">
        <v>31</v>
      </c>
      <c r="F249"/>
      <c r="G249"/>
      <c r="H249"/>
      <c r="I249"/>
      <c r="J249"/>
      <c r="K249"/>
      <c r="L249"/>
      <c r="Q249">
        <v>10</v>
      </c>
      <c r="X249">
        <v>10</v>
      </c>
    </row>
    <row r="250" spans="1:24">
      <c r="B250" t="s">
        <v>4136</v>
      </c>
      <c r="C250" t="s">
        <v>1188</v>
      </c>
      <c r="D250" t="s">
        <v>31</v>
      </c>
      <c r="F250"/>
      <c r="G250"/>
      <c r="H250">
        <v>20</v>
      </c>
      <c r="I250"/>
      <c r="J250"/>
      <c r="K250"/>
      <c r="L250"/>
      <c r="Q250">
        <v>10</v>
      </c>
      <c r="R250">
        <v>20</v>
      </c>
      <c r="X250">
        <v>50</v>
      </c>
    </row>
    <row r="251" spans="1:24">
      <c r="B251" t="s">
        <v>4138</v>
      </c>
      <c r="C251" t="s">
        <v>1169</v>
      </c>
      <c r="D251" t="s">
        <v>31</v>
      </c>
      <c r="F251"/>
      <c r="G251"/>
      <c r="H251"/>
      <c r="I251"/>
      <c r="J251"/>
      <c r="K251"/>
      <c r="L251">
        <v>40</v>
      </c>
      <c r="P251">
        <v>10</v>
      </c>
      <c r="X251">
        <v>50</v>
      </c>
    </row>
    <row r="252" spans="1:24">
      <c r="B252" t="s">
        <v>4140</v>
      </c>
      <c r="C252" t="s">
        <v>1196</v>
      </c>
      <c r="D252" t="s">
        <v>31</v>
      </c>
      <c r="F252"/>
      <c r="G252"/>
      <c r="H252"/>
      <c r="I252"/>
      <c r="J252">
        <v>80</v>
      </c>
      <c r="K252"/>
      <c r="L252"/>
      <c r="M252">
        <v>10</v>
      </c>
      <c r="P252">
        <v>30</v>
      </c>
      <c r="X252">
        <v>120</v>
      </c>
    </row>
    <row r="253" spans="1:24">
      <c r="B253" t="s">
        <v>4142</v>
      </c>
      <c r="C253" t="s">
        <v>1187</v>
      </c>
      <c r="D253" t="s">
        <v>31</v>
      </c>
      <c r="F253"/>
      <c r="G253">
        <v>10</v>
      </c>
      <c r="H253"/>
      <c r="I253"/>
      <c r="J253"/>
      <c r="K253"/>
      <c r="L253"/>
      <c r="M253">
        <v>10</v>
      </c>
      <c r="X253">
        <v>20</v>
      </c>
    </row>
    <row r="254" spans="1:24">
      <c r="B254" t="s">
        <v>4144</v>
      </c>
      <c r="C254" t="s">
        <v>1186</v>
      </c>
      <c r="D254" t="s">
        <v>31</v>
      </c>
      <c r="F254"/>
      <c r="G254"/>
      <c r="H254"/>
      <c r="I254"/>
      <c r="J254">
        <v>40</v>
      </c>
      <c r="K254"/>
      <c r="L254"/>
      <c r="M254">
        <v>30</v>
      </c>
      <c r="O254">
        <v>20</v>
      </c>
      <c r="X254">
        <v>90</v>
      </c>
    </row>
    <row r="255" spans="1:24">
      <c r="B255" t="s">
        <v>4146</v>
      </c>
      <c r="C255" t="s">
        <v>1197</v>
      </c>
      <c r="D255" t="s">
        <v>31</v>
      </c>
      <c r="F255"/>
      <c r="G255"/>
      <c r="H255">
        <v>10</v>
      </c>
      <c r="I255"/>
      <c r="J255"/>
      <c r="K255"/>
      <c r="L255"/>
      <c r="X255">
        <v>10</v>
      </c>
    </row>
    <row r="256" spans="1:24">
      <c r="B256" t="s">
        <v>4148</v>
      </c>
      <c r="C256" t="s">
        <v>1166</v>
      </c>
      <c r="D256" t="s">
        <v>31</v>
      </c>
      <c r="F256"/>
      <c r="G256"/>
      <c r="H256"/>
      <c r="I256"/>
      <c r="J256">
        <v>90</v>
      </c>
      <c r="K256"/>
      <c r="L256">
        <v>40</v>
      </c>
      <c r="R256">
        <v>20</v>
      </c>
      <c r="X256">
        <v>150</v>
      </c>
    </row>
    <row r="257" spans="1:24">
      <c r="B257" t="s">
        <v>4150</v>
      </c>
      <c r="C257" t="s">
        <v>1170</v>
      </c>
      <c r="D257" t="s">
        <v>31</v>
      </c>
      <c r="F257"/>
      <c r="G257"/>
      <c r="H257"/>
      <c r="I257"/>
      <c r="J257"/>
      <c r="K257"/>
      <c r="L257">
        <v>40</v>
      </c>
      <c r="N257">
        <v>40</v>
      </c>
      <c r="X257">
        <v>80</v>
      </c>
    </row>
    <row r="258" spans="1:24">
      <c r="B258" t="s">
        <v>4152</v>
      </c>
      <c r="C258" t="s">
        <v>1177</v>
      </c>
      <c r="D258" t="s">
        <v>31</v>
      </c>
      <c r="F258"/>
      <c r="G258">
        <v>10</v>
      </c>
      <c r="H258"/>
      <c r="I258"/>
      <c r="J258"/>
      <c r="K258"/>
      <c r="L258"/>
      <c r="X258">
        <v>10</v>
      </c>
    </row>
    <row r="259" spans="1:24">
      <c r="B259" t="s">
        <v>4154</v>
      </c>
      <c r="C259" t="s">
        <v>1178</v>
      </c>
      <c r="D259" t="s">
        <v>31</v>
      </c>
      <c r="F259"/>
      <c r="G259">
        <v>30</v>
      </c>
      <c r="H259">
        <v>20</v>
      </c>
      <c r="I259">
        <v>10</v>
      </c>
      <c r="J259"/>
      <c r="K259"/>
      <c r="L259">
        <v>50</v>
      </c>
      <c r="Q259">
        <v>40</v>
      </c>
      <c r="X259">
        <v>150</v>
      </c>
    </row>
    <row r="260" spans="1:24">
      <c r="B260" t="s">
        <v>4156</v>
      </c>
      <c r="C260" t="s">
        <v>1180</v>
      </c>
      <c r="D260" t="s">
        <v>31</v>
      </c>
      <c r="F260"/>
      <c r="G260"/>
      <c r="H260">
        <v>20</v>
      </c>
      <c r="I260"/>
      <c r="J260">
        <v>30</v>
      </c>
      <c r="K260"/>
      <c r="L260">
        <v>30</v>
      </c>
      <c r="M260">
        <v>20</v>
      </c>
      <c r="X260">
        <v>100</v>
      </c>
    </row>
    <row r="261" spans="1:24">
      <c r="B261" t="s">
        <v>4158</v>
      </c>
      <c r="C261" t="s">
        <v>1222</v>
      </c>
      <c r="D261" t="s">
        <v>31</v>
      </c>
      <c r="F261"/>
      <c r="G261"/>
      <c r="H261">
        <v>130</v>
      </c>
      <c r="I261"/>
      <c r="J261"/>
      <c r="K261"/>
      <c r="L261">
        <v>90</v>
      </c>
      <c r="X261">
        <v>220</v>
      </c>
    </row>
    <row r="262" spans="1:24">
      <c r="B262" t="s">
        <v>4160</v>
      </c>
      <c r="C262" t="s">
        <v>1220</v>
      </c>
      <c r="D262" t="s">
        <v>31</v>
      </c>
      <c r="F262"/>
      <c r="G262"/>
      <c r="H262"/>
      <c r="I262"/>
      <c r="J262">
        <v>40</v>
      </c>
      <c r="K262"/>
      <c r="L262"/>
      <c r="X262">
        <v>40</v>
      </c>
    </row>
    <row r="263" spans="1:24">
      <c r="B263" t="s">
        <v>4162</v>
      </c>
      <c r="C263" t="s">
        <v>1219</v>
      </c>
      <c r="D263" t="s">
        <v>31</v>
      </c>
      <c r="F263"/>
      <c r="G263"/>
      <c r="H263"/>
      <c r="I263"/>
      <c r="J263">
        <v>30</v>
      </c>
      <c r="K263"/>
      <c r="L263"/>
      <c r="X263">
        <v>30</v>
      </c>
    </row>
    <row r="264" spans="1:24">
      <c r="B264" t="s">
        <v>4164</v>
      </c>
      <c r="C264" t="s">
        <v>1226</v>
      </c>
      <c r="D264" t="s">
        <v>31</v>
      </c>
      <c r="F264"/>
      <c r="G264">
        <v>20</v>
      </c>
      <c r="H264">
        <v>40</v>
      </c>
      <c r="I264"/>
      <c r="J264"/>
      <c r="K264"/>
      <c r="L264"/>
      <c r="X264">
        <v>60</v>
      </c>
    </row>
    <row r="265" spans="1:24">
      <c r="B265" t="s">
        <v>4166</v>
      </c>
      <c r="C265" t="s">
        <v>1216</v>
      </c>
      <c r="D265" t="s">
        <v>31</v>
      </c>
      <c r="F265"/>
      <c r="G265">
        <v>10</v>
      </c>
      <c r="H265">
        <v>10</v>
      </c>
      <c r="I265"/>
      <c r="J265">
        <v>100</v>
      </c>
      <c r="K265"/>
      <c r="L265">
        <v>100</v>
      </c>
      <c r="O265">
        <v>10</v>
      </c>
      <c r="Q265">
        <v>10</v>
      </c>
      <c r="X265">
        <v>240</v>
      </c>
    </row>
    <row r="266" spans="1:24">
      <c r="B266" t="s">
        <v>4168</v>
      </c>
      <c r="C266" t="s">
        <v>1263</v>
      </c>
      <c r="D266" t="s">
        <v>31</v>
      </c>
      <c r="F266"/>
      <c r="G266"/>
      <c r="H266"/>
      <c r="I266"/>
      <c r="J266"/>
      <c r="K266"/>
      <c r="L266">
        <v>40</v>
      </c>
      <c r="Q266">
        <v>30</v>
      </c>
      <c r="R266">
        <v>10</v>
      </c>
      <c r="X266">
        <v>80</v>
      </c>
    </row>
    <row r="267" spans="1:24">
      <c r="B267" t="s">
        <v>4170</v>
      </c>
      <c r="C267" t="s">
        <v>1199</v>
      </c>
      <c r="D267" t="s">
        <v>31</v>
      </c>
      <c r="F267"/>
      <c r="G267"/>
      <c r="H267"/>
      <c r="I267"/>
      <c r="J267"/>
      <c r="K267"/>
      <c r="L267"/>
      <c r="M267">
        <v>10</v>
      </c>
      <c r="X267">
        <v>10</v>
      </c>
    </row>
    <row r="268" spans="1:24">
      <c r="B268" t="s">
        <v>4172</v>
      </c>
      <c r="C268" t="s">
        <v>1181</v>
      </c>
      <c r="D268" t="s">
        <v>31</v>
      </c>
      <c r="F268"/>
      <c r="G268"/>
      <c r="H268"/>
      <c r="I268"/>
      <c r="J268">
        <v>10</v>
      </c>
      <c r="K268"/>
      <c r="L268"/>
      <c r="X268">
        <v>10</v>
      </c>
    </row>
    <row r="269" spans="1:24">
      <c r="B269" t="s">
        <v>4174</v>
      </c>
      <c r="C269" t="s">
        <v>1255</v>
      </c>
      <c r="D269" t="s">
        <v>31</v>
      </c>
      <c r="F269"/>
      <c r="G269"/>
      <c r="H269"/>
      <c r="I269"/>
      <c r="J269"/>
      <c r="K269"/>
      <c r="L269">
        <v>10</v>
      </c>
      <c r="P269">
        <v>20</v>
      </c>
      <c r="X269">
        <v>30</v>
      </c>
    </row>
    <row r="270" spans="1:24">
      <c r="A270" t="s">
        <v>4724</v>
      </c>
      <c r="F270"/>
      <c r="G270">
        <v>1710</v>
      </c>
      <c r="H270">
        <v>2580</v>
      </c>
      <c r="I270">
        <v>570</v>
      </c>
      <c r="J270">
        <v>13400</v>
      </c>
      <c r="K270">
        <v>1010</v>
      </c>
      <c r="L270">
        <v>24370</v>
      </c>
      <c r="M270">
        <v>7080</v>
      </c>
      <c r="N270">
        <v>1110</v>
      </c>
      <c r="O270">
        <v>6030</v>
      </c>
      <c r="P270">
        <v>1200</v>
      </c>
      <c r="Q270">
        <v>8710</v>
      </c>
      <c r="R270">
        <v>6050</v>
      </c>
      <c r="X270">
        <v>73820</v>
      </c>
    </row>
    <row r="271" spans="1:24">
      <c r="A271" s="28">
        <v>44334</v>
      </c>
      <c r="B271" t="s">
        <v>4180</v>
      </c>
      <c r="C271" t="s">
        <v>1190</v>
      </c>
      <c r="D271" t="s">
        <v>1314</v>
      </c>
      <c r="F271"/>
      <c r="G271"/>
      <c r="H271"/>
      <c r="I271"/>
      <c r="J271">
        <v>1000</v>
      </c>
      <c r="K271"/>
      <c r="L271">
        <v>1500</v>
      </c>
      <c r="M271">
        <v>500</v>
      </c>
      <c r="O271">
        <v>500</v>
      </c>
      <c r="P271">
        <v>500</v>
      </c>
      <c r="Q271">
        <v>500</v>
      </c>
      <c r="X271">
        <v>4500</v>
      </c>
    </row>
    <row r="272" spans="1:24">
      <c r="B272" t="s">
        <v>4182</v>
      </c>
      <c r="C272" t="s">
        <v>1213</v>
      </c>
      <c r="D272" t="s">
        <v>39</v>
      </c>
      <c r="F272"/>
      <c r="G272"/>
      <c r="H272">
        <v>2000</v>
      </c>
      <c r="I272"/>
      <c r="J272"/>
      <c r="K272"/>
      <c r="L272">
        <v>8000</v>
      </c>
      <c r="O272">
        <v>5000</v>
      </c>
      <c r="R272">
        <v>4000</v>
      </c>
      <c r="X272">
        <v>19000</v>
      </c>
    </row>
    <row r="273" spans="2:24">
      <c r="B273" t="s">
        <v>4184</v>
      </c>
      <c r="C273" t="s">
        <v>1213</v>
      </c>
      <c r="D273" t="s">
        <v>39</v>
      </c>
      <c r="F273"/>
      <c r="G273"/>
      <c r="H273"/>
      <c r="I273"/>
      <c r="J273">
        <v>8000</v>
      </c>
      <c r="K273"/>
      <c r="L273"/>
      <c r="M273">
        <v>4000</v>
      </c>
      <c r="Q273">
        <v>5000</v>
      </c>
      <c r="X273">
        <v>17000</v>
      </c>
    </row>
    <row r="274" spans="2:24">
      <c r="B274" t="s">
        <v>4186</v>
      </c>
      <c r="C274" t="s">
        <v>1165</v>
      </c>
      <c r="D274" t="s">
        <v>22</v>
      </c>
      <c r="F274"/>
      <c r="G274">
        <v>500</v>
      </c>
      <c r="H274">
        <v>2000</v>
      </c>
      <c r="I274">
        <v>500</v>
      </c>
      <c r="J274">
        <v>8000</v>
      </c>
      <c r="K274">
        <v>1000</v>
      </c>
      <c r="L274">
        <v>32000</v>
      </c>
      <c r="M274">
        <v>4000</v>
      </c>
      <c r="X274">
        <v>48000</v>
      </c>
    </row>
    <row r="275" spans="2:24">
      <c r="B275" t="s">
        <v>4188</v>
      </c>
      <c r="C275" t="s">
        <v>1165</v>
      </c>
      <c r="D275" t="s">
        <v>22</v>
      </c>
      <c r="E275">
        <v>500</v>
      </c>
      <c r="F275"/>
      <c r="G275"/>
      <c r="H275"/>
      <c r="I275"/>
      <c r="J275"/>
      <c r="K275"/>
      <c r="L275"/>
      <c r="N275">
        <v>1000</v>
      </c>
      <c r="O275">
        <v>10000</v>
      </c>
      <c r="P275">
        <v>1500</v>
      </c>
      <c r="Q275">
        <v>10000</v>
      </c>
      <c r="R275">
        <v>10000</v>
      </c>
      <c r="X275">
        <v>33000</v>
      </c>
    </row>
    <row r="276" spans="2:24">
      <c r="B276" t="s">
        <v>4190</v>
      </c>
      <c r="C276" t="s">
        <v>1165</v>
      </c>
      <c r="D276" t="s">
        <v>22</v>
      </c>
      <c r="F276"/>
      <c r="G276">
        <v>1500</v>
      </c>
      <c r="H276">
        <v>1500</v>
      </c>
      <c r="I276">
        <v>1000</v>
      </c>
      <c r="J276">
        <v>14000</v>
      </c>
      <c r="K276">
        <v>1000</v>
      </c>
      <c r="L276">
        <v>40000</v>
      </c>
      <c r="M276">
        <v>6000</v>
      </c>
      <c r="X276">
        <v>65000</v>
      </c>
    </row>
    <row r="277" spans="2:24">
      <c r="B277" t="s">
        <v>4192</v>
      </c>
      <c r="C277" t="s">
        <v>1165</v>
      </c>
      <c r="D277" t="s">
        <v>22</v>
      </c>
      <c r="F277"/>
      <c r="G277"/>
      <c r="H277"/>
      <c r="I277"/>
      <c r="J277"/>
      <c r="K277"/>
      <c r="L277"/>
      <c r="N277">
        <v>1000</v>
      </c>
      <c r="O277">
        <v>5000</v>
      </c>
      <c r="P277">
        <v>500</v>
      </c>
      <c r="Q277">
        <v>7000</v>
      </c>
      <c r="R277">
        <v>6000</v>
      </c>
      <c r="X277">
        <v>19500</v>
      </c>
    </row>
    <row r="278" spans="2:24">
      <c r="B278" t="s">
        <v>4194</v>
      </c>
      <c r="C278" t="s">
        <v>1165</v>
      </c>
      <c r="D278" t="s">
        <v>22</v>
      </c>
      <c r="F278"/>
      <c r="G278">
        <v>1500</v>
      </c>
      <c r="H278">
        <v>2000</v>
      </c>
      <c r="I278">
        <v>1000</v>
      </c>
      <c r="J278">
        <v>10000</v>
      </c>
      <c r="K278">
        <v>1000</v>
      </c>
      <c r="L278">
        <v>24000</v>
      </c>
      <c r="M278">
        <v>5000</v>
      </c>
      <c r="X278">
        <v>44500</v>
      </c>
    </row>
    <row r="279" spans="2:24">
      <c r="B279" t="s">
        <v>4196</v>
      </c>
      <c r="C279" t="s">
        <v>1165</v>
      </c>
      <c r="D279" t="s">
        <v>22</v>
      </c>
      <c r="E279">
        <v>500</v>
      </c>
      <c r="F279"/>
      <c r="G279"/>
      <c r="H279"/>
      <c r="I279"/>
      <c r="J279"/>
      <c r="K279"/>
      <c r="L279"/>
      <c r="N279">
        <v>500</v>
      </c>
      <c r="O279">
        <v>7000</v>
      </c>
      <c r="P279">
        <v>500</v>
      </c>
      <c r="Q279">
        <v>6000</v>
      </c>
      <c r="R279">
        <v>7000</v>
      </c>
      <c r="X279">
        <v>21500</v>
      </c>
    </row>
    <row r="280" spans="2:24">
      <c r="B280" t="s">
        <v>4204</v>
      </c>
      <c r="C280" t="s">
        <v>1416</v>
      </c>
      <c r="D280" t="s">
        <v>89</v>
      </c>
      <c r="E280">
        <v>10</v>
      </c>
      <c r="F280"/>
      <c r="G280">
        <v>120</v>
      </c>
      <c r="H280">
        <v>250</v>
      </c>
      <c r="I280">
        <v>40</v>
      </c>
      <c r="J280">
        <v>250</v>
      </c>
      <c r="K280"/>
      <c r="L280">
        <v>230</v>
      </c>
      <c r="M280">
        <v>120</v>
      </c>
      <c r="N280">
        <v>20</v>
      </c>
      <c r="O280">
        <v>40</v>
      </c>
      <c r="P280">
        <v>200</v>
      </c>
      <c r="Q280">
        <v>60</v>
      </c>
      <c r="R280">
        <v>80</v>
      </c>
      <c r="X280">
        <v>1420</v>
      </c>
    </row>
    <row r="281" spans="2:24">
      <c r="B281" t="s">
        <v>4212</v>
      </c>
      <c r="C281" t="s">
        <v>1165</v>
      </c>
      <c r="D281" t="s">
        <v>22</v>
      </c>
      <c r="F281"/>
      <c r="G281">
        <v>500</v>
      </c>
      <c r="H281">
        <v>500</v>
      </c>
      <c r="I281"/>
      <c r="J281">
        <v>8000</v>
      </c>
      <c r="K281"/>
      <c r="L281">
        <v>12000</v>
      </c>
      <c r="M281">
        <v>3500</v>
      </c>
      <c r="X281">
        <v>24500</v>
      </c>
    </row>
    <row r="282" spans="2:24">
      <c r="B282" t="s">
        <v>4214</v>
      </c>
      <c r="C282" t="s">
        <v>1165</v>
      </c>
      <c r="D282" t="s">
        <v>22</v>
      </c>
      <c r="E282">
        <v>1000</v>
      </c>
      <c r="F282"/>
      <c r="G282"/>
      <c r="H282"/>
      <c r="I282"/>
      <c r="J282"/>
      <c r="K282"/>
      <c r="L282"/>
      <c r="N282">
        <v>500</v>
      </c>
      <c r="O282">
        <v>4000</v>
      </c>
      <c r="P282">
        <v>500</v>
      </c>
      <c r="Q282">
        <v>8000</v>
      </c>
      <c r="R282">
        <v>2000</v>
      </c>
      <c r="X282">
        <v>16000</v>
      </c>
    </row>
    <row r="283" spans="2:24">
      <c r="B283" t="s">
        <v>4216</v>
      </c>
      <c r="C283" t="s">
        <v>1165</v>
      </c>
      <c r="D283" t="s">
        <v>22</v>
      </c>
      <c r="F283"/>
      <c r="G283">
        <v>500</v>
      </c>
      <c r="H283">
        <v>500</v>
      </c>
      <c r="I283">
        <v>500</v>
      </c>
      <c r="J283">
        <v>2500</v>
      </c>
      <c r="K283"/>
      <c r="L283">
        <v>7000</v>
      </c>
      <c r="M283">
        <v>2000</v>
      </c>
      <c r="X283">
        <v>13000</v>
      </c>
    </row>
    <row r="284" spans="2:24">
      <c r="B284" t="s">
        <v>4218</v>
      </c>
      <c r="C284" t="s">
        <v>1165</v>
      </c>
      <c r="D284" t="s">
        <v>22</v>
      </c>
      <c r="F284"/>
      <c r="G284"/>
      <c r="H284"/>
      <c r="I284"/>
      <c r="J284"/>
      <c r="K284"/>
      <c r="L284"/>
      <c r="O284">
        <v>4000</v>
      </c>
      <c r="Q284">
        <v>3000</v>
      </c>
      <c r="R284">
        <v>3500</v>
      </c>
      <c r="X284">
        <v>10500</v>
      </c>
    </row>
    <row r="285" spans="2:24">
      <c r="B285" t="s">
        <v>4220</v>
      </c>
      <c r="C285" t="s">
        <v>1165</v>
      </c>
      <c r="D285" t="s">
        <v>22</v>
      </c>
      <c r="F285"/>
      <c r="G285">
        <v>500</v>
      </c>
      <c r="H285">
        <v>500</v>
      </c>
      <c r="I285">
        <v>500</v>
      </c>
      <c r="J285">
        <v>4000</v>
      </c>
      <c r="K285"/>
      <c r="L285">
        <v>5000</v>
      </c>
      <c r="M285">
        <v>2000</v>
      </c>
      <c r="X285">
        <v>12500</v>
      </c>
    </row>
    <row r="286" spans="2:24">
      <c r="B286" t="s">
        <v>4222</v>
      </c>
      <c r="C286" t="s">
        <v>1165</v>
      </c>
      <c r="D286" t="s">
        <v>22</v>
      </c>
      <c r="F286"/>
      <c r="G286"/>
      <c r="H286"/>
      <c r="I286"/>
      <c r="J286"/>
      <c r="K286"/>
      <c r="L286"/>
      <c r="O286">
        <v>4000</v>
      </c>
      <c r="P286">
        <v>500</v>
      </c>
      <c r="Q286">
        <v>1500</v>
      </c>
      <c r="R286">
        <v>2000</v>
      </c>
      <c r="X286">
        <v>8000</v>
      </c>
    </row>
    <row r="287" spans="2:24">
      <c r="B287" t="s">
        <v>4224</v>
      </c>
      <c r="C287" t="s">
        <v>1165</v>
      </c>
      <c r="D287" t="s">
        <v>22</v>
      </c>
      <c r="F287"/>
      <c r="G287">
        <v>500</v>
      </c>
      <c r="H287">
        <v>1000</v>
      </c>
      <c r="I287"/>
      <c r="J287">
        <v>2500</v>
      </c>
      <c r="K287"/>
      <c r="L287">
        <v>3000</v>
      </c>
      <c r="X287">
        <v>7000</v>
      </c>
    </row>
    <row r="288" spans="2:24">
      <c r="B288" t="s">
        <v>4226</v>
      </c>
      <c r="C288" t="s">
        <v>1165</v>
      </c>
      <c r="D288" t="s">
        <v>22</v>
      </c>
      <c r="F288"/>
      <c r="G288"/>
      <c r="H288"/>
      <c r="I288"/>
      <c r="J288"/>
      <c r="K288"/>
      <c r="L288"/>
      <c r="O288">
        <v>1500</v>
      </c>
      <c r="Q288">
        <v>3000</v>
      </c>
      <c r="R288">
        <v>1000</v>
      </c>
      <c r="X288">
        <v>5500</v>
      </c>
    </row>
    <row r="289" spans="2:24">
      <c r="B289" t="s">
        <v>4228</v>
      </c>
      <c r="C289" t="s">
        <v>1165</v>
      </c>
      <c r="D289" t="s">
        <v>22</v>
      </c>
      <c r="F289"/>
      <c r="G289"/>
      <c r="H289">
        <v>1000</v>
      </c>
      <c r="I289">
        <v>500</v>
      </c>
      <c r="J289">
        <v>4000</v>
      </c>
      <c r="K289">
        <v>500</v>
      </c>
      <c r="L289">
        <v>10000</v>
      </c>
      <c r="M289">
        <v>3000</v>
      </c>
      <c r="X289">
        <v>19000</v>
      </c>
    </row>
    <row r="290" spans="2:24">
      <c r="B290" t="s">
        <v>4230</v>
      </c>
      <c r="C290" t="s">
        <v>1165</v>
      </c>
      <c r="D290" t="s">
        <v>22</v>
      </c>
      <c r="F290"/>
      <c r="G290"/>
      <c r="H290"/>
      <c r="I290"/>
      <c r="J290"/>
      <c r="K290"/>
      <c r="L290"/>
      <c r="O290">
        <v>6000</v>
      </c>
      <c r="P290">
        <v>500</v>
      </c>
      <c r="Q290">
        <v>4000</v>
      </c>
      <c r="R290">
        <v>6000</v>
      </c>
      <c r="X290">
        <v>16500</v>
      </c>
    </row>
    <row r="291" spans="2:24">
      <c r="B291" t="s">
        <v>4232</v>
      </c>
      <c r="C291" t="s">
        <v>1176</v>
      </c>
      <c r="D291" t="s">
        <v>31</v>
      </c>
      <c r="F291"/>
      <c r="G291"/>
      <c r="H291">
        <v>40</v>
      </c>
      <c r="I291"/>
      <c r="J291"/>
      <c r="K291"/>
      <c r="L291"/>
      <c r="Q291">
        <v>30</v>
      </c>
      <c r="X291">
        <v>70</v>
      </c>
    </row>
    <row r="292" spans="2:24">
      <c r="B292" t="s">
        <v>4234</v>
      </c>
      <c r="C292" t="s">
        <v>1172</v>
      </c>
      <c r="D292" t="s">
        <v>31</v>
      </c>
      <c r="F292"/>
      <c r="G292">
        <v>20</v>
      </c>
      <c r="H292"/>
      <c r="I292"/>
      <c r="J292"/>
      <c r="K292"/>
      <c r="L292"/>
      <c r="Q292">
        <v>30</v>
      </c>
      <c r="X292">
        <v>50</v>
      </c>
    </row>
    <row r="293" spans="2:24">
      <c r="B293" t="s">
        <v>4236</v>
      </c>
      <c r="C293" t="s">
        <v>1173</v>
      </c>
      <c r="D293" t="s">
        <v>31</v>
      </c>
      <c r="F293"/>
      <c r="G293">
        <v>20</v>
      </c>
      <c r="H293"/>
      <c r="I293"/>
      <c r="J293">
        <v>20</v>
      </c>
      <c r="K293"/>
      <c r="L293"/>
      <c r="X293">
        <v>40</v>
      </c>
    </row>
    <row r="294" spans="2:24">
      <c r="B294" t="s">
        <v>4238</v>
      </c>
      <c r="C294" t="s">
        <v>1175</v>
      </c>
      <c r="D294" t="s">
        <v>31</v>
      </c>
      <c r="F294"/>
      <c r="G294"/>
      <c r="H294"/>
      <c r="I294"/>
      <c r="J294">
        <v>110</v>
      </c>
      <c r="K294"/>
      <c r="L294"/>
      <c r="N294">
        <v>20</v>
      </c>
      <c r="Q294">
        <v>20</v>
      </c>
      <c r="X294">
        <v>150</v>
      </c>
    </row>
    <row r="295" spans="2:24">
      <c r="B295" t="s">
        <v>4240</v>
      </c>
      <c r="C295" t="s">
        <v>1221</v>
      </c>
      <c r="D295" t="s">
        <v>31</v>
      </c>
      <c r="E295">
        <v>20</v>
      </c>
      <c r="F295"/>
      <c r="G295">
        <v>50</v>
      </c>
      <c r="H295"/>
      <c r="I295">
        <v>50</v>
      </c>
      <c r="J295">
        <v>150</v>
      </c>
      <c r="K295"/>
      <c r="L295"/>
      <c r="Q295">
        <v>30</v>
      </c>
      <c r="X295">
        <v>300</v>
      </c>
    </row>
    <row r="296" spans="2:24">
      <c r="B296" t="s">
        <v>4242</v>
      </c>
      <c r="C296" t="s">
        <v>1390</v>
      </c>
      <c r="D296" t="s">
        <v>31</v>
      </c>
      <c r="F296"/>
      <c r="G296"/>
      <c r="H296">
        <v>30</v>
      </c>
      <c r="I296"/>
      <c r="J296"/>
      <c r="K296"/>
      <c r="L296">
        <v>20</v>
      </c>
      <c r="X296">
        <v>50</v>
      </c>
    </row>
    <row r="297" spans="2:24">
      <c r="B297" t="s">
        <v>4244</v>
      </c>
      <c r="C297" t="s">
        <v>1184</v>
      </c>
      <c r="D297" t="s">
        <v>37</v>
      </c>
      <c r="F297"/>
      <c r="G297"/>
      <c r="H297"/>
      <c r="I297"/>
      <c r="J297">
        <v>6000</v>
      </c>
      <c r="K297"/>
      <c r="L297">
        <v>13500</v>
      </c>
      <c r="M297">
        <v>4000</v>
      </c>
      <c r="O297">
        <v>3500</v>
      </c>
      <c r="Q297">
        <v>4000</v>
      </c>
      <c r="R297">
        <v>4000</v>
      </c>
      <c r="X297">
        <v>35000</v>
      </c>
    </row>
    <row r="298" spans="2:24">
      <c r="B298" t="s">
        <v>4246</v>
      </c>
      <c r="C298" t="s">
        <v>1416</v>
      </c>
      <c r="D298" t="s">
        <v>89</v>
      </c>
      <c r="F298"/>
      <c r="G298">
        <v>20</v>
      </c>
      <c r="H298"/>
      <c r="I298"/>
      <c r="J298">
        <v>50</v>
      </c>
      <c r="K298"/>
      <c r="L298"/>
      <c r="X298">
        <v>70</v>
      </c>
    </row>
    <row r="299" spans="2:24">
      <c r="B299" t="s">
        <v>4248</v>
      </c>
      <c r="C299" t="s">
        <v>1165</v>
      </c>
      <c r="D299" t="s">
        <v>22</v>
      </c>
      <c r="F299"/>
      <c r="G299"/>
      <c r="H299"/>
      <c r="I299">
        <v>-9</v>
      </c>
      <c r="J299"/>
      <c r="K299"/>
      <c r="L299"/>
      <c r="X299">
        <v>-9</v>
      </c>
    </row>
    <row r="300" spans="2:24">
      <c r="B300" t="s">
        <v>4249</v>
      </c>
      <c r="C300" t="s">
        <v>1165</v>
      </c>
      <c r="D300" t="s">
        <v>22</v>
      </c>
      <c r="F300"/>
      <c r="G300"/>
      <c r="H300"/>
      <c r="I300">
        <v>-1</v>
      </c>
      <c r="J300"/>
      <c r="K300"/>
      <c r="L300"/>
      <c r="X300">
        <v>-1</v>
      </c>
    </row>
    <row r="301" spans="2:24">
      <c r="B301" t="s">
        <v>4251</v>
      </c>
      <c r="C301" t="s">
        <v>1165</v>
      </c>
      <c r="D301" t="s">
        <v>22</v>
      </c>
      <c r="F301"/>
      <c r="G301"/>
      <c r="H301"/>
      <c r="I301"/>
      <c r="J301"/>
      <c r="K301"/>
      <c r="L301"/>
      <c r="Q301">
        <v>-498</v>
      </c>
      <c r="X301">
        <v>-498</v>
      </c>
    </row>
    <row r="302" spans="2:24">
      <c r="B302" t="s">
        <v>4252</v>
      </c>
      <c r="C302" t="s">
        <v>1165</v>
      </c>
      <c r="D302" t="s">
        <v>22</v>
      </c>
      <c r="F302"/>
      <c r="G302"/>
      <c r="H302"/>
      <c r="I302"/>
      <c r="J302"/>
      <c r="K302"/>
      <c r="L302"/>
      <c r="Q302">
        <v>-2</v>
      </c>
      <c r="X302">
        <v>-2</v>
      </c>
    </row>
    <row r="303" spans="2:24">
      <c r="B303" t="s">
        <v>4254</v>
      </c>
      <c r="C303" t="s">
        <v>1165</v>
      </c>
      <c r="D303" t="s">
        <v>22</v>
      </c>
      <c r="F303"/>
      <c r="G303"/>
      <c r="H303"/>
      <c r="I303"/>
      <c r="J303"/>
      <c r="K303"/>
      <c r="L303"/>
      <c r="M303">
        <v>-496</v>
      </c>
      <c r="X303">
        <v>-496</v>
      </c>
    </row>
    <row r="304" spans="2:24">
      <c r="B304" t="s">
        <v>4255</v>
      </c>
      <c r="C304" t="s">
        <v>1165</v>
      </c>
      <c r="D304" t="s">
        <v>22</v>
      </c>
      <c r="F304"/>
      <c r="G304"/>
      <c r="H304"/>
      <c r="I304"/>
      <c r="J304"/>
      <c r="K304"/>
      <c r="L304"/>
      <c r="M304">
        <v>-4</v>
      </c>
      <c r="X304">
        <v>-4</v>
      </c>
    </row>
    <row r="305" spans="1:24">
      <c r="B305" t="s">
        <v>4257</v>
      </c>
      <c r="C305" t="s">
        <v>1165</v>
      </c>
      <c r="D305" t="s">
        <v>22</v>
      </c>
      <c r="F305"/>
      <c r="G305"/>
      <c r="H305"/>
      <c r="I305"/>
      <c r="J305"/>
      <c r="K305"/>
      <c r="L305"/>
      <c r="O305">
        <v>-500</v>
      </c>
      <c r="Q305">
        <v>-499</v>
      </c>
      <c r="X305">
        <v>-999</v>
      </c>
    </row>
    <row r="306" spans="1:24">
      <c r="B306" t="s">
        <v>4258</v>
      </c>
      <c r="C306" t="s">
        <v>1165</v>
      </c>
      <c r="D306" t="s">
        <v>22</v>
      </c>
      <c r="F306"/>
      <c r="G306"/>
      <c r="H306"/>
      <c r="I306"/>
      <c r="J306"/>
      <c r="K306"/>
      <c r="L306"/>
      <c r="Q306">
        <v>-1</v>
      </c>
      <c r="X306">
        <v>-1</v>
      </c>
    </row>
    <row r="307" spans="1:24">
      <c r="A307" t="s">
        <v>4725</v>
      </c>
      <c r="E307">
        <v>2030</v>
      </c>
      <c r="F307"/>
      <c r="G307">
        <v>5730</v>
      </c>
      <c r="H307">
        <v>11320</v>
      </c>
      <c r="I307">
        <v>4080</v>
      </c>
      <c r="J307">
        <v>68580</v>
      </c>
      <c r="K307">
        <v>3500</v>
      </c>
      <c r="L307">
        <v>156250</v>
      </c>
      <c r="M307">
        <v>33620</v>
      </c>
      <c r="N307">
        <v>3040</v>
      </c>
      <c r="O307">
        <v>50040</v>
      </c>
      <c r="P307">
        <v>4700</v>
      </c>
      <c r="Q307">
        <v>51170</v>
      </c>
      <c r="R307">
        <v>45580</v>
      </c>
      <c r="X307">
        <v>439640</v>
      </c>
    </row>
    <row r="308" spans="1:24">
      <c r="A308" s="28">
        <v>44335</v>
      </c>
      <c r="B308" t="s">
        <v>4260</v>
      </c>
      <c r="C308" t="s">
        <v>1165</v>
      </c>
      <c r="D308" t="s">
        <v>22</v>
      </c>
      <c r="F308"/>
      <c r="G308">
        <v>500</v>
      </c>
      <c r="H308">
        <v>1000</v>
      </c>
      <c r="I308"/>
      <c r="J308">
        <v>4000</v>
      </c>
      <c r="K308">
        <v>500</v>
      </c>
      <c r="L308">
        <v>10000</v>
      </c>
      <c r="M308">
        <v>3500</v>
      </c>
      <c r="X308">
        <v>19500</v>
      </c>
    </row>
    <row r="309" spans="1:24">
      <c r="B309" t="s">
        <v>4262</v>
      </c>
      <c r="C309" t="s">
        <v>1165</v>
      </c>
      <c r="D309" t="s">
        <v>22</v>
      </c>
      <c r="E309">
        <v>500</v>
      </c>
      <c r="F309"/>
      <c r="G309"/>
      <c r="H309"/>
      <c r="I309"/>
      <c r="J309"/>
      <c r="K309"/>
      <c r="L309"/>
      <c r="O309">
        <v>4000</v>
      </c>
      <c r="Q309">
        <v>3500</v>
      </c>
      <c r="R309">
        <v>5000</v>
      </c>
      <c r="X309">
        <v>13000</v>
      </c>
    </row>
    <row r="310" spans="1:24">
      <c r="A310" t="s">
        <v>4726</v>
      </c>
      <c r="E310">
        <v>500</v>
      </c>
      <c r="F310"/>
      <c r="G310">
        <v>500</v>
      </c>
      <c r="H310">
        <v>1000</v>
      </c>
      <c r="I310"/>
      <c r="J310">
        <v>4000</v>
      </c>
      <c r="K310">
        <v>500</v>
      </c>
      <c r="L310">
        <v>10000</v>
      </c>
      <c r="M310">
        <v>3500</v>
      </c>
      <c r="O310">
        <v>4000</v>
      </c>
      <c r="Q310">
        <v>3500</v>
      </c>
      <c r="R310">
        <v>5000</v>
      </c>
      <c r="X310">
        <v>32500</v>
      </c>
    </row>
    <row r="311" spans="1:24">
      <c r="A311" s="28">
        <v>44336</v>
      </c>
      <c r="B311" t="s">
        <v>4266</v>
      </c>
      <c r="C311" t="s">
        <v>1162</v>
      </c>
      <c r="D311" t="s">
        <v>3507</v>
      </c>
      <c r="F311"/>
      <c r="G311"/>
      <c r="H311"/>
      <c r="I311"/>
      <c r="J311">
        <v>1000</v>
      </c>
      <c r="K311"/>
      <c r="L311">
        <v>2500</v>
      </c>
      <c r="M311">
        <v>500</v>
      </c>
      <c r="O311">
        <v>500</v>
      </c>
      <c r="Q311">
        <v>500</v>
      </c>
      <c r="R311">
        <v>500</v>
      </c>
      <c r="X311">
        <v>5500</v>
      </c>
    </row>
    <row r="312" spans="1:24">
      <c r="B312" t="s">
        <v>4268</v>
      </c>
      <c r="C312" t="s">
        <v>1213</v>
      </c>
      <c r="D312" t="s">
        <v>39</v>
      </c>
      <c r="F312"/>
      <c r="G312">
        <v>1500</v>
      </c>
      <c r="H312"/>
      <c r="I312"/>
      <c r="J312"/>
      <c r="K312"/>
      <c r="L312">
        <v>24000</v>
      </c>
      <c r="X312">
        <v>25500</v>
      </c>
    </row>
    <row r="313" spans="1:24">
      <c r="B313" t="s">
        <v>4270</v>
      </c>
      <c r="C313" t="s">
        <v>1213</v>
      </c>
      <c r="D313" t="s">
        <v>39</v>
      </c>
      <c r="F313"/>
      <c r="G313"/>
      <c r="H313"/>
      <c r="I313"/>
      <c r="J313"/>
      <c r="K313"/>
      <c r="L313">
        <v>16000</v>
      </c>
      <c r="Q313">
        <v>10000</v>
      </c>
      <c r="X313">
        <v>26000</v>
      </c>
    </row>
    <row r="314" spans="1:24">
      <c r="B314" t="s">
        <v>4272</v>
      </c>
      <c r="C314" t="s">
        <v>1213</v>
      </c>
      <c r="D314" t="s">
        <v>39</v>
      </c>
      <c r="F314"/>
      <c r="G314"/>
      <c r="H314"/>
      <c r="I314"/>
      <c r="J314">
        <v>16000</v>
      </c>
      <c r="K314"/>
      <c r="L314"/>
      <c r="M314">
        <v>8000</v>
      </c>
      <c r="X314">
        <v>24000</v>
      </c>
    </row>
    <row r="315" spans="1:24">
      <c r="B315" t="s">
        <v>4274</v>
      </c>
      <c r="C315" t="s">
        <v>1213</v>
      </c>
      <c r="D315" t="s">
        <v>39</v>
      </c>
      <c r="F315"/>
      <c r="G315"/>
      <c r="H315">
        <v>2000</v>
      </c>
      <c r="I315"/>
      <c r="J315"/>
      <c r="K315"/>
      <c r="L315"/>
      <c r="O315">
        <v>10000</v>
      </c>
      <c r="R315">
        <v>12000</v>
      </c>
      <c r="X315">
        <v>24000</v>
      </c>
    </row>
    <row r="316" spans="1:24">
      <c r="B316" t="s">
        <v>4276</v>
      </c>
      <c r="C316" t="s">
        <v>1213</v>
      </c>
      <c r="D316" t="s">
        <v>39</v>
      </c>
      <c r="F316"/>
      <c r="G316"/>
      <c r="H316"/>
      <c r="I316"/>
      <c r="J316">
        <v>1000</v>
      </c>
      <c r="K316"/>
      <c r="L316">
        <v>1000</v>
      </c>
      <c r="O316">
        <v>1000</v>
      </c>
      <c r="X316">
        <v>3000</v>
      </c>
    </row>
    <row r="317" spans="1:24">
      <c r="B317" t="s">
        <v>4278</v>
      </c>
      <c r="C317" t="s">
        <v>1167</v>
      </c>
      <c r="D317" t="s">
        <v>33</v>
      </c>
      <c r="F317"/>
      <c r="G317"/>
      <c r="H317"/>
      <c r="I317"/>
      <c r="J317">
        <v>520</v>
      </c>
      <c r="K317"/>
      <c r="L317">
        <v>1600</v>
      </c>
      <c r="M317">
        <v>200</v>
      </c>
      <c r="O317">
        <v>560</v>
      </c>
      <c r="Q317">
        <v>520</v>
      </c>
      <c r="X317">
        <v>3400</v>
      </c>
    </row>
    <row r="318" spans="1:24">
      <c r="B318" t="s">
        <v>4280</v>
      </c>
      <c r="C318" t="s">
        <v>1167</v>
      </c>
      <c r="D318" t="s">
        <v>33</v>
      </c>
      <c r="F318"/>
      <c r="G318"/>
      <c r="H318"/>
      <c r="I318"/>
      <c r="J318">
        <v>1200</v>
      </c>
      <c r="K318"/>
      <c r="L318">
        <v>920</v>
      </c>
      <c r="M318">
        <v>200</v>
      </c>
      <c r="O318">
        <v>80</v>
      </c>
      <c r="Q318">
        <v>280</v>
      </c>
      <c r="R318">
        <v>40</v>
      </c>
      <c r="T318">
        <v>80</v>
      </c>
      <c r="V318">
        <v>40</v>
      </c>
      <c r="X318">
        <v>2840</v>
      </c>
    </row>
    <row r="319" spans="1:24">
      <c r="B319" t="s">
        <v>4282</v>
      </c>
      <c r="C319" t="s">
        <v>1167</v>
      </c>
      <c r="D319" t="s">
        <v>33</v>
      </c>
      <c r="F319"/>
      <c r="G319"/>
      <c r="H319"/>
      <c r="I319"/>
      <c r="J319">
        <v>560</v>
      </c>
      <c r="K319"/>
      <c r="L319">
        <v>960</v>
      </c>
      <c r="M319">
        <v>280</v>
      </c>
      <c r="Q319">
        <v>80</v>
      </c>
      <c r="V319">
        <v>80</v>
      </c>
      <c r="X319">
        <v>1960</v>
      </c>
    </row>
    <row r="320" spans="1:24">
      <c r="B320" t="s">
        <v>4284</v>
      </c>
      <c r="C320" t="s">
        <v>1190</v>
      </c>
      <c r="D320" t="s">
        <v>1314</v>
      </c>
      <c r="F320"/>
      <c r="G320"/>
      <c r="H320"/>
      <c r="I320"/>
      <c r="J320">
        <v>1000</v>
      </c>
      <c r="K320"/>
      <c r="L320">
        <v>1500</v>
      </c>
      <c r="M320">
        <v>1000</v>
      </c>
      <c r="O320">
        <v>500</v>
      </c>
      <c r="Q320">
        <v>500</v>
      </c>
      <c r="R320">
        <v>1000</v>
      </c>
      <c r="X320">
        <v>5500</v>
      </c>
    </row>
    <row r="321" spans="1:24">
      <c r="B321" t="s">
        <v>4286</v>
      </c>
      <c r="C321" t="s">
        <v>1165</v>
      </c>
      <c r="D321" t="s">
        <v>22</v>
      </c>
      <c r="F321"/>
      <c r="G321">
        <v>1000</v>
      </c>
      <c r="H321">
        <v>2500</v>
      </c>
      <c r="I321">
        <v>500</v>
      </c>
      <c r="J321">
        <v>6000</v>
      </c>
      <c r="K321">
        <v>500</v>
      </c>
      <c r="L321">
        <v>20500</v>
      </c>
      <c r="M321">
        <v>5000</v>
      </c>
      <c r="X321">
        <v>36000</v>
      </c>
    </row>
    <row r="322" spans="1:24">
      <c r="B322" t="s">
        <v>4288</v>
      </c>
      <c r="C322" t="s">
        <v>1165</v>
      </c>
      <c r="D322" t="s">
        <v>22</v>
      </c>
      <c r="E322">
        <v>500</v>
      </c>
      <c r="F322"/>
      <c r="G322"/>
      <c r="H322"/>
      <c r="I322"/>
      <c r="J322"/>
      <c r="K322"/>
      <c r="L322"/>
      <c r="N322">
        <v>500</v>
      </c>
      <c r="O322">
        <v>1000</v>
      </c>
      <c r="P322">
        <v>500</v>
      </c>
      <c r="Q322">
        <v>3000</v>
      </c>
      <c r="R322">
        <v>1500</v>
      </c>
      <c r="X322">
        <v>7000</v>
      </c>
    </row>
    <row r="323" spans="1:24">
      <c r="B323" t="s">
        <v>4290</v>
      </c>
      <c r="C323" t="s">
        <v>1165</v>
      </c>
      <c r="D323" t="s">
        <v>22</v>
      </c>
      <c r="F323"/>
      <c r="G323">
        <v>1000</v>
      </c>
      <c r="H323">
        <v>3500</v>
      </c>
      <c r="I323">
        <v>1000</v>
      </c>
      <c r="J323">
        <v>12000</v>
      </c>
      <c r="K323">
        <v>500</v>
      </c>
      <c r="L323">
        <v>32000</v>
      </c>
      <c r="M323">
        <v>9000</v>
      </c>
      <c r="S323">
        <v>500</v>
      </c>
      <c r="X323">
        <v>59500</v>
      </c>
    </row>
    <row r="324" spans="1:24">
      <c r="B324" t="s">
        <v>4292</v>
      </c>
      <c r="C324" t="s">
        <v>1165</v>
      </c>
      <c r="D324" t="s">
        <v>22</v>
      </c>
      <c r="E324">
        <v>1000</v>
      </c>
      <c r="F324"/>
      <c r="G324"/>
      <c r="H324"/>
      <c r="I324"/>
      <c r="J324"/>
      <c r="K324"/>
      <c r="L324"/>
      <c r="N324">
        <v>500</v>
      </c>
      <c r="O324">
        <v>8000</v>
      </c>
      <c r="P324">
        <v>1000</v>
      </c>
      <c r="Q324">
        <v>8000</v>
      </c>
      <c r="R324">
        <v>6000</v>
      </c>
      <c r="X324">
        <v>24500</v>
      </c>
    </row>
    <row r="325" spans="1:24">
      <c r="B325" t="s">
        <v>4294</v>
      </c>
      <c r="C325" t="s">
        <v>1165</v>
      </c>
      <c r="D325" t="s">
        <v>22</v>
      </c>
      <c r="F325"/>
      <c r="G325">
        <v>1000</v>
      </c>
      <c r="H325">
        <v>2500</v>
      </c>
      <c r="I325">
        <v>500</v>
      </c>
      <c r="J325">
        <v>8000</v>
      </c>
      <c r="K325">
        <v>500</v>
      </c>
      <c r="L325">
        <v>24000</v>
      </c>
      <c r="M325">
        <v>4000</v>
      </c>
      <c r="X325">
        <v>40500</v>
      </c>
    </row>
    <row r="326" spans="1:24">
      <c r="B326" t="s">
        <v>4296</v>
      </c>
      <c r="C326" t="s">
        <v>1165</v>
      </c>
      <c r="D326" t="s">
        <v>22</v>
      </c>
      <c r="E326">
        <v>500</v>
      </c>
      <c r="F326"/>
      <c r="G326"/>
      <c r="H326"/>
      <c r="I326"/>
      <c r="J326"/>
      <c r="K326"/>
      <c r="L326"/>
      <c r="N326">
        <v>1000</v>
      </c>
      <c r="O326">
        <v>6000</v>
      </c>
      <c r="P326">
        <v>500</v>
      </c>
      <c r="Q326">
        <v>6000</v>
      </c>
      <c r="R326">
        <v>5000</v>
      </c>
      <c r="X326">
        <v>19000</v>
      </c>
    </row>
    <row r="327" spans="1:24">
      <c r="B327" t="s">
        <v>4298</v>
      </c>
      <c r="C327" t="s">
        <v>1159</v>
      </c>
      <c r="D327" t="s">
        <v>28</v>
      </c>
      <c r="F327"/>
      <c r="G327"/>
      <c r="H327">
        <v>250</v>
      </c>
      <c r="I327"/>
      <c r="J327"/>
      <c r="K327"/>
      <c r="L327"/>
      <c r="M327">
        <v>200</v>
      </c>
      <c r="N327">
        <v>50</v>
      </c>
      <c r="X327">
        <v>500</v>
      </c>
    </row>
    <row r="328" spans="1:24">
      <c r="B328" t="s">
        <v>4300</v>
      </c>
      <c r="C328" t="s">
        <v>1158</v>
      </c>
      <c r="D328" t="s">
        <v>28</v>
      </c>
      <c r="F328"/>
      <c r="G328"/>
      <c r="H328">
        <v>250</v>
      </c>
      <c r="I328">
        <v>250</v>
      </c>
      <c r="J328">
        <v>500</v>
      </c>
      <c r="K328">
        <v>50</v>
      </c>
      <c r="L328"/>
      <c r="M328">
        <v>250</v>
      </c>
      <c r="N328">
        <v>100</v>
      </c>
      <c r="P328">
        <v>100</v>
      </c>
      <c r="X328">
        <v>1500</v>
      </c>
    </row>
    <row r="329" spans="1:24">
      <c r="B329" t="s">
        <v>4302</v>
      </c>
      <c r="C329" t="s">
        <v>1160</v>
      </c>
      <c r="D329" t="s">
        <v>28</v>
      </c>
      <c r="E329">
        <v>50</v>
      </c>
      <c r="F329"/>
      <c r="G329">
        <v>100</v>
      </c>
      <c r="H329">
        <v>100</v>
      </c>
      <c r="I329">
        <v>100</v>
      </c>
      <c r="J329">
        <v>100</v>
      </c>
      <c r="K329"/>
      <c r="L329">
        <v>100</v>
      </c>
      <c r="M329">
        <v>100</v>
      </c>
      <c r="P329">
        <v>200</v>
      </c>
      <c r="Q329">
        <v>100</v>
      </c>
      <c r="R329">
        <v>50</v>
      </c>
      <c r="X329">
        <v>1000</v>
      </c>
    </row>
    <row r="330" spans="1:24">
      <c r="B330" t="s">
        <v>4308</v>
      </c>
      <c r="C330" t="s">
        <v>1190</v>
      </c>
      <c r="D330" t="s">
        <v>1314</v>
      </c>
      <c r="F330"/>
      <c r="G330"/>
      <c r="H330"/>
      <c r="I330"/>
      <c r="J330"/>
      <c r="K330"/>
      <c r="L330"/>
      <c r="N330">
        <v>500</v>
      </c>
      <c r="X330">
        <v>500</v>
      </c>
    </row>
    <row r="331" spans="1:24">
      <c r="B331" t="s">
        <v>4310</v>
      </c>
      <c r="C331" t="s">
        <v>1163</v>
      </c>
      <c r="D331" t="s">
        <v>1244</v>
      </c>
      <c r="E331">
        <v>500</v>
      </c>
      <c r="F331"/>
      <c r="G331">
        <v>500</v>
      </c>
      <c r="H331">
        <v>1000</v>
      </c>
      <c r="I331">
        <v>500</v>
      </c>
      <c r="J331">
        <v>6000</v>
      </c>
      <c r="K331"/>
      <c r="L331">
        <v>9000</v>
      </c>
      <c r="M331">
        <v>2500</v>
      </c>
      <c r="O331">
        <v>2500</v>
      </c>
      <c r="P331">
        <v>500</v>
      </c>
      <c r="Q331">
        <v>3000</v>
      </c>
      <c r="R331">
        <v>2500</v>
      </c>
      <c r="X331">
        <v>28500</v>
      </c>
    </row>
    <row r="332" spans="1:24">
      <c r="A332" t="s">
        <v>4727</v>
      </c>
      <c r="E332">
        <v>2550</v>
      </c>
      <c r="F332"/>
      <c r="G332">
        <v>5100</v>
      </c>
      <c r="H332">
        <v>12100</v>
      </c>
      <c r="I332">
        <v>2850</v>
      </c>
      <c r="J332">
        <v>53880</v>
      </c>
      <c r="K332">
        <v>1550</v>
      </c>
      <c r="L332">
        <v>134080</v>
      </c>
      <c r="M332">
        <v>31230</v>
      </c>
      <c r="N332">
        <v>2650</v>
      </c>
      <c r="O332">
        <v>30140</v>
      </c>
      <c r="P332">
        <v>2800</v>
      </c>
      <c r="Q332">
        <v>31980</v>
      </c>
      <c r="R332">
        <v>28590</v>
      </c>
      <c r="S332">
        <v>500</v>
      </c>
      <c r="T332">
        <v>80</v>
      </c>
      <c r="V332">
        <v>120</v>
      </c>
      <c r="X332">
        <v>340200</v>
      </c>
    </row>
    <row r="333" spans="1:24">
      <c r="A333" s="28">
        <v>44337</v>
      </c>
      <c r="B333" t="s">
        <v>4316</v>
      </c>
      <c r="C333" t="s">
        <v>1165</v>
      </c>
      <c r="D333" t="s">
        <v>22</v>
      </c>
      <c r="F333"/>
      <c r="G333">
        <v>1500</v>
      </c>
      <c r="H333">
        <v>2000</v>
      </c>
      <c r="I333"/>
      <c r="J333">
        <v>12000</v>
      </c>
      <c r="K333">
        <v>500</v>
      </c>
      <c r="L333">
        <v>24000</v>
      </c>
      <c r="M333">
        <v>6000</v>
      </c>
      <c r="X333">
        <v>46000</v>
      </c>
    </row>
    <row r="334" spans="1:24">
      <c r="B334" t="s">
        <v>4318</v>
      </c>
      <c r="C334" t="s">
        <v>1165</v>
      </c>
      <c r="D334" t="s">
        <v>22</v>
      </c>
      <c r="E334">
        <v>1000</v>
      </c>
      <c r="F334"/>
      <c r="G334"/>
      <c r="H334"/>
      <c r="I334"/>
      <c r="J334"/>
      <c r="K334"/>
      <c r="L334"/>
      <c r="N334">
        <v>1000</v>
      </c>
      <c r="O334">
        <v>6000</v>
      </c>
      <c r="P334">
        <v>500</v>
      </c>
      <c r="Q334">
        <v>6000</v>
      </c>
      <c r="R334">
        <v>7000</v>
      </c>
      <c r="X334">
        <v>21500</v>
      </c>
    </row>
    <row r="335" spans="1:24">
      <c r="B335" t="s">
        <v>4320</v>
      </c>
      <c r="C335" t="s">
        <v>1166</v>
      </c>
      <c r="D335" t="s">
        <v>31</v>
      </c>
      <c r="F335"/>
      <c r="G335"/>
      <c r="H335"/>
      <c r="I335"/>
      <c r="J335">
        <v>100</v>
      </c>
      <c r="K335"/>
      <c r="L335">
        <v>200</v>
      </c>
      <c r="X335">
        <v>300</v>
      </c>
    </row>
    <row r="336" spans="1:24">
      <c r="B336" t="s">
        <v>4348</v>
      </c>
      <c r="C336" t="s">
        <v>3341</v>
      </c>
      <c r="D336" t="s">
        <v>3508</v>
      </c>
      <c r="F336"/>
      <c r="G336">
        <v>40</v>
      </c>
      <c r="H336">
        <v>30</v>
      </c>
      <c r="I336">
        <v>30</v>
      </c>
      <c r="J336">
        <v>50</v>
      </c>
      <c r="K336">
        <v>10</v>
      </c>
      <c r="L336">
        <v>20</v>
      </c>
      <c r="M336">
        <v>10</v>
      </c>
      <c r="X336">
        <v>190</v>
      </c>
    </row>
    <row r="337" spans="2:24">
      <c r="B337" t="s">
        <v>4350</v>
      </c>
      <c r="C337" t="s">
        <v>1162</v>
      </c>
      <c r="D337" t="s">
        <v>3507</v>
      </c>
      <c r="F337"/>
      <c r="G337"/>
      <c r="H337"/>
      <c r="I337"/>
      <c r="J337">
        <v>500</v>
      </c>
      <c r="K337"/>
      <c r="L337">
        <v>1000</v>
      </c>
      <c r="M337">
        <v>500</v>
      </c>
      <c r="O337">
        <v>500</v>
      </c>
      <c r="Q337">
        <v>500</v>
      </c>
      <c r="R337">
        <v>500</v>
      </c>
      <c r="X337">
        <v>3500</v>
      </c>
    </row>
    <row r="338" spans="2:24">
      <c r="B338" t="s">
        <v>4352</v>
      </c>
      <c r="C338" t="s">
        <v>1190</v>
      </c>
      <c r="D338" t="s">
        <v>1314</v>
      </c>
      <c r="F338"/>
      <c r="G338"/>
      <c r="H338"/>
      <c r="I338"/>
      <c r="J338">
        <v>1500</v>
      </c>
      <c r="K338"/>
      <c r="L338">
        <v>2500</v>
      </c>
      <c r="M338">
        <v>1000</v>
      </c>
      <c r="O338">
        <v>1000</v>
      </c>
      <c r="Q338">
        <v>1500</v>
      </c>
      <c r="R338">
        <v>1000</v>
      </c>
      <c r="X338">
        <v>8500</v>
      </c>
    </row>
    <row r="339" spans="2:24">
      <c r="B339" t="s">
        <v>4358</v>
      </c>
      <c r="C339" t="s">
        <v>1165</v>
      </c>
      <c r="D339" t="s">
        <v>22</v>
      </c>
      <c r="F339"/>
      <c r="G339">
        <v>1000</v>
      </c>
      <c r="H339">
        <v>1000</v>
      </c>
      <c r="I339">
        <v>1000</v>
      </c>
      <c r="J339">
        <v>8000</v>
      </c>
      <c r="K339">
        <v>1000</v>
      </c>
      <c r="L339">
        <v>24000</v>
      </c>
      <c r="M339">
        <v>5000</v>
      </c>
      <c r="X339">
        <v>41000</v>
      </c>
    </row>
    <row r="340" spans="2:24">
      <c r="B340" t="s">
        <v>4360</v>
      </c>
      <c r="C340" t="s">
        <v>1165</v>
      </c>
      <c r="D340" t="s">
        <v>22</v>
      </c>
      <c r="E340">
        <v>500</v>
      </c>
      <c r="F340"/>
      <c r="G340"/>
      <c r="H340"/>
      <c r="I340"/>
      <c r="J340"/>
      <c r="K340"/>
      <c r="L340"/>
      <c r="N340">
        <v>500</v>
      </c>
      <c r="O340">
        <v>5500</v>
      </c>
      <c r="Q340">
        <v>4500</v>
      </c>
      <c r="R340">
        <v>4500</v>
      </c>
      <c r="X340">
        <v>15500</v>
      </c>
    </row>
    <row r="341" spans="2:24">
      <c r="B341" t="s">
        <v>4362</v>
      </c>
      <c r="C341" t="s">
        <v>1165</v>
      </c>
      <c r="D341" t="s">
        <v>22</v>
      </c>
      <c r="F341"/>
      <c r="G341">
        <v>1500</v>
      </c>
      <c r="H341">
        <v>4000</v>
      </c>
      <c r="I341">
        <v>1000</v>
      </c>
      <c r="J341">
        <v>12000</v>
      </c>
      <c r="K341">
        <v>500</v>
      </c>
      <c r="L341">
        <v>32000</v>
      </c>
      <c r="M341">
        <v>6000</v>
      </c>
      <c r="S341">
        <v>500</v>
      </c>
      <c r="X341">
        <v>57500</v>
      </c>
    </row>
    <row r="342" spans="2:24">
      <c r="B342" t="s">
        <v>4364</v>
      </c>
      <c r="C342" t="s">
        <v>1165</v>
      </c>
      <c r="D342" t="s">
        <v>22</v>
      </c>
      <c r="F342"/>
      <c r="G342"/>
      <c r="H342"/>
      <c r="I342"/>
      <c r="J342"/>
      <c r="K342"/>
      <c r="L342"/>
      <c r="N342">
        <v>1000</v>
      </c>
      <c r="O342">
        <v>5000</v>
      </c>
      <c r="P342">
        <v>500</v>
      </c>
      <c r="Q342">
        <v>8000</v>
      </c>
      <c r="R342">
        <v>8000</v>
      </c>
      <c r="X342">
        <v>22500</v>
      </c>
    </row>
    <row r="343" spans="2:24">
      <c r="B343" t="s">
        <v>4366</v>
      </c>
      <c r="C343" t="s">
        <v>1165</v>
      </c>
      <c r="D343" t="s">
        <v>22</v>
      </c>
      <c r="F343"/>
      <c r="G343">
        <v>500</v>
      </c>
      <c r="H343">
        <v>1500</v>
      </c>
      <c r="I343">
        <v>500</v>
      </c>
      <c r="J343">
        <v>4000</v>
      </c>
      <c r="K343">
        <v>500</v>
      </c>
      <c r="L343">
        <v>16000</v>
      </c>
      <c r="M343">
        <v>3500</v>
      </c>
      <c r="X343">
        <v>26500</v>
      </c>
    </row>
    <row r="344" spans="2:24">
      <c r="B344" t="s">
        <v>4368</v>
      </c>
      <c r="C344" t="s">
        <v>1165</v>
      </c>
      <c r="D344" t="s">
        <v>22</v>
      </c>
      <c r="E344">
        <v>500</v>
      </c>
      <c r="F344"/>
      <c r="G344"/>
      <c r="H344"/>
      <c r="I344"/>
      <c r="J344"/>
      <c r="K344"/>
      <c r="L344"/>
      <c r="O344">
        <v>8000</v>
      </c>
      <c r="Q344">
        <v>4000</v>
      </c>
      <c r="R344">
        <v>5000</v>
      </c>
      <c r="X344">
        <v>17500</v>
      </c>
    </row>
    <row r="345" spans="2:24">
      <c r="B345" t="s">
        <v>4370</v>
      </c>
      <c r="C345" t="s">
        <v>1165</v>
      </c>
      <c r="D345" t="s">
        <v>22</v>
      </c>
      <c r="F345"/>
      <c r="G345">
        <v>1000</v>
      </c>
      <c r="H345">
        <v>1500</v>
      </c>
      <c r="I345">
        <v>500</v>
      </c>
      <c r="J345">
        <v>8000</v>
      </c>
      <c r="K345">
        <v>500</v>
      </c>
      <c r="L345">
        <v>8000</v>
      </c>
      <c r="M345">
        <v>1500</v>
      </c>
      <c r="X345">
        <v>21000</v>
      </c>
    </row>
    <row r="346" spans="2:24">
      <c r="B346" t="s">
        <v>4372</v>
      </c>
      <c r="C346" t="s">
        <v>1165</v>
      </c>
      <c r="D346" t="s">
        <v>22</v>
      </c>
      <c r="E346">
        <v>500</v>
      </c>
      <c r="F346"/>
      <c r="G346"/>
      <c r="H346"/>
      <c r="I346"/>
      <c r="J346"/>
      <c r="K346"/>
      <c r="L346"/>
      <c r="O346">
        <v>3000</v>
      </c>
      <c r="P346">
        <v>500</v>
      </c>
      <c r="Q346">
        <v>7000</v>
      </c>
      <c r="R346">
        <v>2000</v>
      </c>
      <c r="X346">
        <v>13000</v>
      </c>
    </row>
    <row r="347" spans="2:24">
      <c r="B347" t="s">
        <v>4374</v>
      </c>
      <c r="C347" t="s">
        <v>1165</v>
      </c>
      <c r="D347" t="s">
        <v>22</v>
      </c>
      <c r="F347"/>
      <c r="G347">
        <v>500</v>
      </c>
      <c r="H347">
        <v>1000</v>
      </c>
      <c r="I347"/>
      <c r="J347">
        <v>1500</v>
      </c>
      <c r="K347">
        <v>500</v>
      </c>
      <c r="L347">
        <v>7000</v>
      </c>
      <c r="M347">
        <v>2000</v>
      </c>
      <c r="X347">
        <v>12500</v>
      </c>
    </row>
    <row r="348" spans="2:24">
      <c r="B348" t="s">
        <v>4376</v>
      </c>
      <c r="C348" t="s">
        <v>1165</v>
      </c>
      <c r="D348" t="s">
        <v>22</v>
      </c>
      <c r="E348">
        <v>500</v>
      </c>
      <c r="F348"/>
      <c r="G348"/>
      <c r="H348"/>
      <c r="I348"/>
      <c r="J348"/>
      <c r="K348"/>
      <c r="L348"/>
      <c r="N348">
        <v>500</v>
      </c>
      <c r="O348">
        <v>2500</v>
      </c>
      <c r="Q348">
        <v>1500</v>
      </c>
      <c r="R348">
        <v>1500</v>
      </c>
      <c r="X348">
        <v>6500</v>
      </c>
    </row>
    <row r="349" spans="2:24">
      <c r="B349" t="s">
        <v>4378</v>
      </c>
      <c r="C349" t="s">
        <v>1165</v>
      </c>
      <c r="D349" t="s">
        <v>22</v>
      </c>
      <c r="F349"/>
      <c r="G349"/>
      <c r="H349">
        <v>500</v>
      </c>
      <c r="I349">
        <v>500</v>
      </c>
      <c r="J349"/>
      <c r="K349"/>
      <c r="L349">
        <v>8000</v>
      </c>
      <c r="M349">
        <v>2000</v>
      </c>
      <c r="X349">
        <v>11000</v>
      </c>
    </row>
    <row r="350" spans="2:24">
      <c r="B350" t="s">
        <v>4380</v>
      </c>
      <c r="C350" t="s">
        <v>1165</v>
      </c>
      <c r="D350" t="s">
        <v>22</v>
      </c>
      <c r="F350"/>
      <c r="G350"/>
      <c r="H350"/>
      <c r="I350"/>
      <c r="J350"/>
      <c r="K350"/>
      <c r="L350"/>
      <c r="N350">
        <v>500</v>
      </c>
      <c r="O350">
        <v>1500</v>
      </c>
      <c r="Q350">
        <v>2500</v>
      </c>
      <c r="R350">
        <v>2500</v>
      </c>
      <c r="X350">
        <v>7000</v>
      </c>
    </row>
    <row r="351" spans="2:24">
      <c r="B351" t="s">
        <v>4382</v>
      </c>
      <c r="C351" t="s">
        <v>1165</v>
      </c>
      <c r="D351" t="s">
        <v>22</v>
      </c>
      <c r="F351"/>
      <c r="G351">
        <v>500</v>
      </c>
      <c r="H351">
        <v>500</v>
      </c>
      <c r="I351"/>
      <c r="J351"/>
      <c r="K351"/>
      <c r="L351">
        <v>500</v>
      </c>
      <c r="M351">
        <v>500</v>
      </c>
      <c r="X351">
        <v>2000</v>
      </c>
    </row>
    <row r="352" spans="2:24">
      <c r="B352" t="s">
        <v>4384</v>
      </c>
      <c r="C352" t="s">
        <v>1165</v>
      </c>
      <c r="D352" t="s">
        <v>22</v>
      </c>
      <c r="F352"/>
      <c r="G352"/>
      <c r="H352"/>
      <c r="I352"/>
      <c r="J352"/>
      <c r="K352"/>
      <c r="L352"/>
      <c r="P352">
        <v>500</v>
      </c>
      <c r="Q352">
        <v>2000</v>
      </c>
      <c r="X352">
        <v>2500</v>
      </c>
    </row>
    <row r="353" spans="1:24">
      <c r="B353" t="s">
        <v>4386</v>
      </c>
      <c r="C353" t="s">
        <v>1165</v>
      </c>
      <c r="D353" t="s">
        <v>22</v>
      </c>
      <c r="F353"/>
      <c r="G353">
        <v>500</v>
      </c>
      <c r="H353">
        <v>1000</v>
      </c>
      <c r="I353"/>
      <c r="J353">
        <v>2500</v>
      </c>
      <c r="K353"/>
      <c r="L353">
        <v>8000</v>
      </c>
      <c r="M353">
        <v>2500</v>
      </c>
      <c r="X353">
        <v>14500</v>
      </c>
    </row>
    <row r="354" spans="1:24">
      <c r="B354" t="s">
        <v>4388</v>
      </c>
      <c r="C354" t="s">
        <v>1165</v>
      </c>
      <c r="D354" t="s">
        <v>22</v>
      </c>
      <c r="E354">
        <v>500</v>
      </c>
      <c r="F354"/>
      <c r="G354"/>
      <c r="H354"/>
      <c r="I354"/>
      <c r="J354"/>
      <c r="K354"/>
      <c r="L354"/>
      <c r="N354">
        <v>500</v>
      </c>
      <c r="O354">
        <v>2500</v>
      </c>
      <c r="Q354">
        <v>2000</v>
      </c>
      <c r="R354">
        <v>4000</v>
      </c>
      <c r="X354">
        <v>9500</v>
      </c>
    </row>
    <row r="355" spans="1:24">
      <c r="B355" t="s">
        <v>4390</v>
      </c>
      <c r="C355" t="s">
        <v>1165</v>
      </c>
      <c r="D355" t="s">
        <v>22</v>
      </c>
      <c r="F355"/>
      <c r="G355"/>
      <c r="H355">
        <v>500</v>
      </c>
      <c r="I355">
        <v>500</v>
      </c>
      <c r="J355">
        <v>2000</v>
      </c>
      <c r="K355"/>
      <c r="L355">
        <v>4500</v>
      </c>
      <c r="M355">
        <v>2000</v>
      </c>
      <c r="X355">
        <v>9500</v>
      </c>
    </row>
    <row r="356" spans="1:24">
      <c r="B356" t="s">
        <v>4392</v>
      </c>
      <c r="C356" t="s">
        <v>1165</v>
      </c>
      <c r="D356" t="s">
        <v>22</v>
      </c>
      <c r="F356"/>
      <c r="G356"/>
      <c r="H356"/>
      <c r="I356"/>
      <c r="J356"/>
      <c r="K356"/>
      <c r="L356"/>
      <c r="N356">
        <v>500</v>
      </c>
      <c r="O356">
        <v>3000</v>
      </c>
      <c r="P356">
        <v>500</v>
      </c>
      <c r="Q356">
        <v>1000</v>
      </c>
      <c r="R356">
        <v>3000</v>
      </c>
      <c r="X356">
        <v>8000</v>
      </c>
    </row>
    <row r="357" spans="1:24">
      <c r="B357" t="s">
        <v>4394</v>
      </c>
      <c r="C357" t="s">
        <v>1165</v>
      </c>
      <c r="D357" t="s">
        <v>22</v>
      </c>
      <c r="F357"/>
      <c r="G357"/>
      <c r="H357"/>
      <c r="I357"/>
      <c r="J357"/>
      <c r="K357"/>
      <c r="L357"/>
      <c r="M357">
        <v>-9</v>
      </c>
      <c r="N357">
        <v>-9</v>
      </c>
      <c r="X357">
        <v>-18</v>
      </c>
    </row>
    <row r="358" spans="1:24">
      <c r="B358" t="s">
        <v>4395</v>
      </c>
      <c r="C358" t="s">
        <v>1165</v>
      </c>
      <c r="D358" t="s">
        <v>22</v>
      </c>
      <c r="F358"/>
      <c r="G358"/>
      <c r="H358"/>
      <c r="I358"/>
      <c r="J358"/>
      <c r="K358"/>
      <c r="L358"/>
      <c r="M358">
        <v>-1</v>
      </c>
      <c r="N358">
        <v>-1</v>
      </c>
      <c r="X358">
        <v>-2</v>
      </c>
    </row>
    <row r="359" spans="1:24">
      <c r="B359" t="s">
        <v>4397</v>
      </c>
      <c r="C359" t="s">
        <v>1165</v>
      </c>
      <c r="D359" t="s">
        <v>22</v>
      </c>
      <c r="F359"/>
      <c r="G359"/>
      <c r="H359"/>
      <c r="I359"/>
      <c r="J359"/>
      <c r="K359"/>
      <c r="L359"/>
      <c r="M359">
        <v>-9</v>
      </c>
      <c r="N359">
        <v>-9</v>
      </c>
      <c r="X359">
        <v>-18</v>
      </c>
    </row>
    <row r="360" spans="1:24">
      <c r="B360" t="s">
        <v>4398</v>
      </c>
      <c r="C360" t="s">
        <v>1165</v>
      </c>
      <c r="D360" t="s">
        <v>22</v>
      </c>
      <c r="F360"/>
      <c r="G360"/>
      <c r="H360"/>
      <c r="I360"/>
      <c r="J360"/>
      <c r="K360"/>
      <c r="L360"/>
      <c r="M360">
        <v>-1</v>
      </c>
      <c r="N360">
        <v>-1</v>
      </c>
      <c r="X360">
        <v>-2</v>
      </c>
    </row>
    <row r="361" spans="1:24">
      <c r="B361" t="s">
        <v>4400</v>
      </c>
      <c r="C361" t="s">
        <v>1165</v>
      </c>
      <c r="D361" t="s">
        <v>22</v>
      </c>
      <c r="F361"/>
      <c r="G361"/>
      <c r="H361">
        <v>-499</v>
      </c>
      <c r="I361"/>
      <c r="J361"/>
      <c r="K361"/>
      <c r="L361"/>
      <c r="X361">
        <v>-499</v>
      </c>
    </row>
    <row r="362" spans="1:24">
      <c r="B362" t="s">
        <v>4401</v>
      </c>
      <c r="C362" t="s">
        <v>1165</v>
      </c>
      <c r="D362" t="s">
        <v>22</v>
      </c>
      <c r="F362"/>
      <c r="G362"/>
      <c r="H362">
        <v>-1</v>
      </c>
      <c r="I362"/>
      <c r="J362"/>
      <c r="K362"/>
      <c r="L362"/>
      <c r="X362">
        <v>-1</v>
      </c>
    </row>
    <row r="363" spans="1:24">
      <c r="A363" t="s">
        <v>4728</v>
      </c>
      <c r="E363">
        <v>3500</v>
      </c>
      <c r="F363"/>
      <c r="G363">
        <v>7040</v>
      </c>
      <c r="H363">
        <v>13030</v>
      </c>
      <c r="I363">
        <v>4030</v>
      </c>
      <c r="J363">
        <v>52150</v>
      </c>
      <c r="K363">
        <v>3510</v>
      </c>
      <c r="L363">
        <v>135720</v>
      </c>
      <c r="M363">
        <v>32490</v>
      </c>
      <c r="N363">
        <v>4480</v>
      </c>
      <c r="O363">
        <v>38500</v>
      </c>
      <c r="P363">
        <v>2500</v>
      </c>
      <c r="Q363">
        <v>40500</v>
      </c>
      <c r="R363">
        <v>39000</v>
      </c>
      <c r="S363">
        <v>500</v>
      </c>
      <c r="X363">
        <v>376950</v>
      </c>
    </row>
    <row r="364" spans="1:24">
      <c r="A364" s="28">
        <v>44340</v>
      </c>
      <c r="B364" t="s">
        <v>4403</v>
      </c>
      <c r="C364" t="s">
        <v>1165</v>
      </c>
      <c r="D364" t="s">
        <v>22</v>
      </c>
      <c r="F364"/>
      <c r="G364">
        <v>500</v>
      </c>
      <c r="H364">
        <v>3500</v>
      </c>
      <c r="I364">
        <v>1000</v>
      </c>
      <c r="J364">
        <v>8000</v>
      </c>
      <c r="K364">
        <v>500</v>
      </c>
      <c r="L364">
        <v>16000</v>
      </c>
      <c r="M364">
        <v>4000</v>
      </c>
      <c r="X364">
        <v>33500</v>
      </c>
    </row>
    <row r="365" spans="1:24">
      <c r="B365" t="s">
        <v>4405</v>
      </c>
      <c r="C365" t="s">
        <v>1165</v>
      </c>
      <c r="D365" t="s">
        <v>22</v>
      </c>
      <c r="E365">
        <v>500</v>
      </c>
      <c r="F365"/>
      <c r="G365"/>
      <c r="H365"/>
      <c r="I365"/>
      <c r="J365"/>
      <c r="K365"/>
      <c r="L365"/>
      <c r="N365">
        <v>1000</v>
      </c>
      <c r="O365">
        <v>5000</v>
      </c>
      <c r="P365">
        <v>500</v>
      </c>
      <c r="Q365">
        <v>4000</v>
      </c>
      <c r="R365">
        <v>6000</v>
      </c>
      <c r="X365">
        <v>17000</v>
      </c>
    </row>
    <row r="366" spans="1:24">
      <c r="B366" t="s">
        <v>4407</v>
      </c>
      <c r="C366" t="s">
        <v>1184</v>
      </c>
      <c r="D366" t="s">
        <v>37</v>
      </c>
      <c r="F366"/>
      <c r="G366"/>
      <c r="H366"/>
      <c r="I366"/>
      <c r="J366">
        <v>1500</v>
      </c>
      <c r="K366"/>
      <c r="L366">
        <v>4000</v>
      </c>
      <c r="M366">
        <v>1500</v>
      </c>
      <c r="O366">
        <v>1000</v>
      </c>
      <c r="Q366">
        <v>1000</v>
      </c>
      <c r="R366">
        <v>1000</v>
      </c>
      <c r="X366">
        <v>10000</v>
      </c>
    </row>
    <row r="367" spans="1:24">
      <c r="B367" t="s">
        <v>4409</v>
      </c>
      <c r="C367" t="s">
        <v>1182</v>
      </c>
      <c r="D367" t="s">
        <v>25</v>
      </c>
      <c r="F367"/>
      <c r="G367">
        <v>80</v>
      </c>
      <c r="H367">
        <v>280</v>
      </c>
      <c r="I367"/>
      <c r="J367">
        <v>340</v>
      </c>
      <c r="K367">
        <v>20</v>
      </c>
      <c r="L367">
        <v>400</v>
      </c>
      <c r="P367">
        <v>40</v>
      </c>
      <c r="Q367">
        <v>150</v>
      </c>
      <c r="X367">
        <v>1310</v>
      </c>
    </row>
    <row r="368" spans="1:24">
      <c r="B368" t="s">
        <v>4411</v>
      </c>
      <c r="C368" t="s">
        <v>1323</v>
      </c>
      <c r="D368" t="s">
        <v>31</v>
      </c>
      <c r="F368"/>
      <c r="G368"/>
      <c r="H368">
        <v>40</v>
      </c>
      <c r="I368"/>
      <c r="J368">
        <v>40</v>
      </c>
      <c r="K368"/>
      <c r="L368">
        <v>40</v>
      </c>
      <c r="M368">
        <v>40</v>
      </c>
      <c r="X368">
        <v>160</v>
      </c>
    </row>
    <row r="369" spans="2:24">
      <c r="B369" t="s">
        <v>4413</v>
      </c>
      <c r="C369" t="s">
        <v>1179</v>
      </c>
      <c r="D369" t="s">
        <v>31</v>
      </c>
      <c r="F369"/>
      <c r="G369"/>
      <c r="H369"/>
      <c r="I369"/>
      <c r="J369"/>
      <c r="K369"/>
      <c r="L369"/>
      <c r="O369">
        <v>20</v>
      </c>
      <c r="P369">
        <v>10</v>
      </c>
      <c r="R369">
        <v>20</v>
      </c>
      <c r="X369">
        <v>50</v>
      </c>
    </row>
    <row r="370" spans="2:24">
      <c r="B370" t="s">
        <v>4415</v>
      </c>
      <c r="C370" t="s">
        <v>1174</v>
      </c>
      <c r="D370" t="s">
        <v>31</v>
      </c>
      <c r="F370"/>
      <c r="G370"/>
      <c r="H370">
        <v>20</v>
      </c>
      <c r="I370"/>
      <c r="J370"/>
      <c r="K370"/>
      <c r="L370"/>
      <c r="M370">
        <v>40</v>
      </c>
      <c r="X370">
        <v>60</v>
      </c>
    </row>
    <row r="371" spans="2:24">
      <c r="B371" t="s">
        <v>4417</v>
      </c>
      <c r="C371" t="s">
        <v>1188</v>
      </c>
      <c r="D371" t="s">
        <v>31</v>
      </c>
      <c r="F371"/>
      <c r="G371"/>
      <c r="H371"/>
      <c r="I371"/>
      <c r="J371"/>
      <c r="K371"/>
      <c r="L371">
        <v>30</v>
      </c>
      <c r="M371">
        <v>20</v>
      </c>
      <c r="X371">
        <v>50</v>
      </c>
    </row>
    <row r="372" spans="2:24">
      <c r="B372" t="s">
        <v>4419</v>
      </c>
      <c r="C372" t="s">
        <v>1169</v>
      </c>
      <c r="D372" t="s">
        <v>31</v>
      </c>
      <c r="F372"/>
      <c r="G372"/>
      <c r="H372"/>
      <c r="I372"/>
      <c r="J372"/>
      <c r="K372"/>
      <c r="L372"/>
      <c r="R372">
        <v>10</v>
      </c>
      <c r="X372">
        <v>10</v>
      </c>
    </row>
    <row r="373" spans="2:24">
      <c r="B373" t="s">
        <v>4421</v>
      </c>
      <c r="C373" t="s">
        <v>1196</v>
      </c>
      <c r="D373" t="s">
        <v>31</v>
      </c>
      <c r="E373">
        <v>60</v>
      </c>
      <c r="F373"/>
      <c r="G373"/>
      <c r="H373">
        <v>30</v>
      </c>
      <c r="I373"/>
      <c r="J373"/>
      <c r="K373"/>
      <c r="L373"/>
      <c r="M373">
        <v>10</v>
      </c>
      <c r="Q373">
        <v>20</v>
      </c>
      <c r="X373">
        <v>120</v>
      </c>
    </row>
    <row r="374" spans="2:24">
      <c r="B374" t="s">
        <v>4423</v>
      </c>
      <c r="C374" t="s">
        <v>1187</v>
      </c>
      <c r="D374" t="s">
        <v>31</v>
      </c>
      <c r="F374"/>
      <c r="G374"/>
      <c r="H374">
        <v>10</v>
      </c>
      <c r="I374"/>
      <c r="J374"/>
      <c r="K374"/>
      <c r="L374"/>
      <c r="X374">
        <v>10</v>
      </c>
    </row>
    <row r="375" spans="2:24">
      <c r="B375" t="s">
        <v>4425</v>
      </c>
      <c r="C375" t="s">
        <v>1186</v>
      </c>
      <c r="D375" t="s">
        <v>31</v>
      </c>
      <c r="F375"/>
      <c r="G375"/>
      <c r="H375">
        <v>20</v>
      </c>
      <c r="I375"/>
      <c r="J375"/>
      <c r="K375"/>
      <c r="L375"/>
      <c r="X375">
        <v>20</v>
      </c>
    </row>
    <row r="376" spans="2:24">
      <c r="B376" t="s">
        <v>4427</v>
      </c>
      <c r="C376" t="s">
        <v>1197</v>
      </c>
      <c r="D376" t="s">
        <v>31</v>
      </c>
      <c r="F376"/>
      <c r="G376"/>
      <c r="H376"/>
      <c r="I376"/>
      <c r="J376">
        <v>30</v>
      </c>
      <c r="K376"/>
      <c r="L376">
        <v>20</v>
      </c>
      <c r="M376">
        <v>20</v>
      </c>
      <c r="X376">
        <v>70</v>
      </c>
    </row>
    <row r="377" spans="2:24">
      <c r="B377" t="s">
        <v>4429</v>
      </c>
      <c r="C377" t="s">
        <v>1166</v>
      </c>
      <c r="D377" t="s">
        <v>31</v>
      </c>
      <c r="E377">
        <v>30</v>
      </c>
      <c r="F377"/>
      <c r="G377"/>
      <c r="H377">
        <v>20</v>
      </c>
      <c r="I377"/>
      <c r="J377"/>
      <c r="K377"/>
      <c r="L377"/>
      <c r="X377">
        <v>50</v>
      </c>
    </row>
    <row r="378" spans="2:24">
      <c r="B378" t="s">
        <v>4431</v>
      </c>
      <c r="C378" t="s">
        <v>1170</v>
      </c>
      <c r="D378" t="s">
        <v>31</v>
      </c>
      <c r="F378"/>
      <c r="G378"/>
      <c r="H378"/>
      <c r="I378"/>
      <c r="J378">
        <v>20</v>
      </c>
      <c r="K378"/>
      <c r="L378"/>
      <c r="M378">
        <v>10</v>
      </c>
      <c r="N378">
        <v>40</v>
      </c>
      <c r="O378">
        <v>10</v>
      </c>
      <c r="X378">
        <v>80</v>
      </c>
    </row>
    <row r="379" spans="2:24">
      <c r="B379" t="s">
        <v>4433</v>
      </c>
      <c r="C379" t="s">
        <v>1177</v>
      </c>
      <c r="D379" t="s">
        <v>31</v>
      </c>
      <c r="F379"/>
      <c r="G379"/>
      <c r="H379">
        <v>30</v>
      </c>
      <c r="I379"/>
      <c r="J379"/>
      <c r="K379"/>
      <c r="L379"/>
      <c r="X379">
        <v>30</v>
      </c>
    </row>
    <row r="380" spans="2:24">
      <c r="B380" t="s">
        <v>4435</v>
      </c>
      <c r="C380" t="s">
        <v>1180</v>
      </c>
      <c r="D380" t="s">
        <v>31</v>
      </c>
      <c r="F380"/>
      <c r="G380">
        <v>30</v>
      </c>
      <c r="H380"/>
      <c r="I380"/>
      <c r="J380">
        <v>20</v>
      </c>
      <c r="K380"/>
      <c r="L380"/>
      <c r="X380">
        <v>50</v>
      </c>
    </row>
    <row r="381" spans="2:24">
      <c r="B381" t="s">
        <v>4437</v>
      </c>
      <c r="C381" t="s">
        <v>1222</v>
      </c>
      <c r="D381" t="s">
        <v>31</v>
      </c>
      <c r="F381"/>
      <c r="G381"/>
      <c r="H381"/>
      <c r="I381"/>
      <c r="J381"/>
      <c r="K381"/>
      <c r="L381"/>
      <c r="P381">
        <v>40</v>
      </c>
      <c r="X381">
        <v>40</v>
      </c>
    </row>
    <row r="382" spans="2:24">
      <c r="B382" t="s">
        <v>4439</v>
      </c>
      <c r="C382" t="s">
        <v>1220</v>
      </c>
      <c r="D382" t="s">
        <v>31</v>
      </c>
      <c r="F382"/>
      <c r="G382"/>
      <c r="H382">
        <v>50</v>
      </c>
      <c r="I382"/>
      <c r="J382"/>
      <c r="K382"/>
      <c r="L382">
        <v>50</v>
      </c>
      <c r="R382">
        <v>40</v>
      </c>
      <c r="X382">
        <v>140</v>
      </c>
    </row>
    <row r="383" spans="2:24">
      <c r="B383" t="s">
        <v>4441</v>
      </c>
      <c r="C383" t="s">
        <v>1226</v>
      </c>
      <c r="D383" t="s">
        <v>31</v>
      </c>
      <c r="F383"/>
      <c r="G383"/>
      <c r="H383"/>
      <c r="I383">
        <v>20</v>
      </c>
      <c r="J383"/>
      <c r="K383"/>
      <c r="L383"/>
      <c r="M383">
        <v>20</v>
      </c>
      <c r="O383">
        <v>10</v>
      </c>
      <c r="X383">
        <v>50</v>
      </c>
    </row>
    <row r="384" spans="2:24">
      <c r="B384" t="s">
        <v>4443</v>
      </c>
      <c r="C384" t="s">
        <v>1231</v>
      </c>
      <c r="D384" t="s">
        <v>31</v>
      </c>
      <c r="F384"/>
      <c r="G384">
        <v>40</v>
      </c>
      <c r="H384">
        <v>30</v>
      </c>
      <c r="I384"/>
      <c r="J384"/>
      <c r="K384">
        <v>20</v>
      </c>
      <c r="L384"/>
      <c r="Q384">
        <v>10</v>
      </c>
      <c r="X384">
        <v>100</v>
      </c>
    </row>
    <row r="385" spans="1:24">
      <c r="B385" t="s">
        <v>4445</v>
      </c>
      <c r="C385" t="s">
        <v>1216</v>
      </c>
      <c r="D385" t="s">
        <v>31</v>
      </c>
      <c r="F385"/>
      <c r="G385"/>
      <c r="H385"/>
      <c r="I385"/>
      <c r="J385"/>
      <c r="K385"/>
      <c r="L385"/>
      <c r="Q385">
        <v>20</v>
      </c>
      <c r="X385">
        <v>20</v>
      </c>
    </row>
    <row r="386" spans="1:24">
      <c r="B386" t="s">
        <v>4447</v>
      </c>
      <c r="C386" t="s">
        <v>1210</v>
      </c>
      <c r="D386" t="s">
        <v>31</v>
      </c>
      <c r="F386"/>
      <c r="G386"/>
      <c r="H386"/>
      <c r="I386"/>
      <c r="J386"/>
      <c r="K386"/>
      <c r="L386">
        <v>10</v>
      </c>
      <c r="X386">
        <v>10</v>
      </c>
    </row>
    <row r="387" spans="1:24">
      <c r="B387" t="s">
        <v>4449</v>
      </c>
      <c r="C387" t="s">
        <v>1181</v>
      </c>
      <c r="D387" t="s">
        <v>31</v>
      </c>
      <c r="F387"/>
      <c r="G387"/>
      <c r="H387"/>
      <c r="I387"/>
      <c r="J387"/>
      <c r="K387"/>
      <c r="L387"/>
      <c r="M387">
        <v>20</v>
      </c>
      <c r="Q387">
        <v>10</v>
      </c>
      <c r="X387">
        <v>30</v>
      </c>
    </row>
    <row r="388" spans="1:24">
      <c r="B388" t="s">
        <v>4451</v>
      </c>
      <c r="C388" t="s">
        <v>1263</v>
      </c>
      <c r="D388" t="s">
        <v>31</v>
      </c>
      <c r="F388"/>
      <c r="G388"/>
      <c r="H388"/>
      <c r="I388"/>
      <c r="J388">
        <v>40</v>
      </c>
      <c r="K388"/>
      <c r="L388"/>
      <c r="X388">
        <v>40</v>
      </c>
    </row>
    <row r="389" spans="1:24">
      <c r="B389" t="s">
        <v>4453</v>
      </c>
      <c r="C389" t="s">
        <v>1199</v>
      </c>
      <c r="D389" t="s">
        <v>31</v>
      </c>
      <c r="F389"/>
      <c r="G389">
        <v>10</v>
      </c>
      <c r="H389"/>
      <c r="I389"/>
      <c r="J389">
        <v>20</v>
      </c>
      <c r="K389"/>
      <c r="L389"/>
      <c r="R389">
        <v>20</v>
      </c>
      <c r="X389">
        <v>50</v>
      </c>
    </row>
    <row r="390" spans="1:24">
      <c r="A390" t="s">
        <v>4729</v>
      </c>
      <c r="E390">
        <v>590</v>
      </c>
      <c r="F390"/>
      <c r="G390">
        <v>660</v>
      </c>
      <c r="H390">
        <v>4030</v>
      </c>
      <c r="I390">
        <v>1020</v>
      </c>
      <c r="J390">
        <v>10010</v>
      </c>
      <c r="K390">
        <v>540</v>
      </c>
      <c r="L390">
        <v>20550</v>
      </c>
      <c r="M390">
        <v>5680</v>
      </c>
      <c r="N390">
        <v>1040</v>
      </c>
      <c r="O390">
        <v>6040</v>
      </c>
      <c r="P390">
        <v>590</v>
      </c>
      <c r="Q390">
        <v>5210</v>
      </c>
      <c r="R390">
        <v>7090</v>
      </c>
      <c r="X390">
        <v>63050</v>
      </c>
    </row>
    <row r="391" spans="1:24">
      <c r="A391" s="28">
        <v>44341</v>
      </c>
      <c r="B391" t="s">
        <v>4463</v>
      </c>
      <c r="C391" t="s">
        <v>1163</v>
      </c>
      <c r="D391" t="s">
        <v>1244</v>
      </c>
      <c r="F391"/>
      <c r="G391"/>
      <c r="H391">
        <v>500</v>
      </c>
      <c r="I391"/>
      <c r="J391">
        <v>4000</v>
      </c>
      <c r="K391"/>
      <c r="L391">
        <v>6000</v>
      </c>
      <c r="M391">
        <v>2500</v>
      </c>
      <c r="O391">
        <v>1500</v>
      </c>
      <c r="Q391">
        <v>1500</v>
      </c>
      <c r="R391">
        <v>1000</v>
      </c>
      <c r="X391">
        <v>17000</v>
      </c>
    </row>
    <row r="392" spans="1:24">
      <c r="B392" t="s">
        <v>4465</v>
      </c>
      <c r="C392" t="s">
        <v>1176</v>
      </c>
      <c r="D392" t="s">
        <v>31</v>
      </c>
      <c r="F392"/>
      <c r="G392"/>
      <c r="H392"/>
      <c r="I392"/>
      <c r="J392"/>
      <c r="K392"/>
      <c r="L392">
        <v>50</v>
      </c>
      <c r="P392">
        <v>20</v>
      </c>
      <c r="X392">
        <v>70</v>
      </c>
    </row>
    <row r="393" spans="1:24">
      <c r="B393" t="s">
        <v>4467</v>
      </c>
      <c r="C393" t="s">
        <v>1172</v>
      </c>
      <c r="D393" t="s">
        <v>31</v>
      </c>
      <c r="E393">
        <v>10</v>
      </c>
      <c r="F393"/>
      <c r="G393"/>
      <c r="H393">
        <v>60</v>
      </c>
      <c r="I393">
        <v>30</v>
      </c>
      <c r="J393"/>
      <c r="K393"/>
      <c r="L393">
        <v>40</v>
      </c>
      <c r="M393">
        <v>30</v>
      </c>
      <c r="X393">
        <v>170</v>
      </c>
    </row>
    <row r="394" spans="1:24">
      <c r="B394" t="s">
        <v>4469</v>
      </c>
      <c r="C394" t="s">
        <v>1173</v>
      </c>
      <c r="D394" t="s">
        <v>31</v>
      </c>
      <c r="F394"/>
      <c r="G394"/>
      <c r="H394"/>
      <c r="I394"/>
      <c r="J394"/>
      <c r="K394"/>
      <c r="L394"/>
      <c r="R394">
        <v>10</v>
      </c>
      <c r="X394">
        <v>10</v>
      </c>
    </row>
    <row r="395" spans="1:24">
      <c r="B395" t="s">
        <v>4471</v>
      </c>
      <c r="C395" t="s">
        <v>1175</v>
      </c>
      <c r="D395" t="s">
        <v>31</v>
      </c>
      <c r="F395"/>
      <c r="G395"/>
      <c r="H395">
        <v>230</v>
      </c>
      <c r="I395">
        <v>70</v>
      </c>
      <c r="J395">
        <v>150</v>
      </c>
      <c r="K395"/>
      <c r="L395">
        <v>60</v>
      </c>
      <c r="P395">
        <v>30</v>
      </c>
      <c r="Q395">
        <v>20</v>
      </c>
      <c r="X395">
        <v>560</v>
      </c>
    </row>
    <row r="396" spans="1:24">
      <c r="B396" t="s">
        <v>4473</v>
      </c>
      <c r="C396" t="s">
        <v>1185</v>
      </c>
      <c r="D396" t="s">
        <v>31</v>
      </c>
      <c r="F396"/>
      <c r="G396"/>
      <c r="H396"/>
      <c r="I396"/>
      <c r="J396"/>
      <c r="K396"/>
      <c r="L396">
        <v>30</v>
      </c>
      <c r="X396">
        <v>30</v>
      </c>
    </row>
    <row r="397" spans="1:24">
      <c r="B397" t="s">
        <v>4475</v>
      </c>
      <c r="C397" t="s">
        <v>1221</v>
      </c>
      <c r="D397" t="s">
        <v>31</v>
      </c>
      <c r="E397">
        <v>20</v>
      </c>
      <c r="F397"/>
      <c r="G397">
        <v>60</v>
      </c>
      <c r="H397">
        <v>110</v>
      </c>
      <c r="I397">
        <v>60</v>
      </c>
      <c r="J397">
        <v>190</v>
      </c>
      <c r="K397"/>
      <c r="L397">
        <v>130</v>
      </c>
      <c r="P397">
        <v>40</v>
      </c>
      <c r="Q397">
        <v>50</v>
      </c>
      <c r="R397">
        <v>30</v>
      </c>
      <c r="T397">
        <v>10</v>
      </c>
      <c r="X397">
        <v>700</v>
      </c>
    </row>
    <row r="398" spans="1:24">
      <c r="B398" t="s">
        <v>4477</v>
      </c>
      <c r="C398" t="s">
        <v>1317</v>
      </c>
      <c r="D398" t="s">
        <v>31</v>
      </c>
      <c r="E398">
        <v>10</v>
      </c>
      <c r="F398"/>
      <c r="G398"/>
      <c r="H398">
        <v>20</v>
      </c>
      <c r="I398"/>
      <c r="J398">
        <v>70</v>
      </c>
      <c r="K398"/>
      <c r="L398"/>
      <c r="O398">
        <v>20</v>
      </c>
      <c r="Q398">
        <v>10</v>
      </c>
      <c r="X398">
        <v>130</v>
      </c>
    </row>
    <row r="399" spans="1:24">
      <c r="B399" t="s">
        <v>4479</v>
      </c>
      <c r="C399" t="s">
        <v>1390</v>
      </c>
      <c r="D399" t="s">
        <v>31</v>
      </c>
      <c r="F399"/>
      <c r="G399"/>
      <c r="H399">
        <v>30</v>
      </c>
      <c r="I399"/>
      <c r="J399">
        <v>30</v>
      </c>
      <c r="K399"/>
      <c r="L399"/>
      <c r="Q399">
        <v>20</v>
      </c>
      <c r="X399">
        <v>80</v>
      </c>
    </row>
    <row r="400" spans="1:24">
      <c r="B400" t="s">
        <v>4481</v>
      </c>
      <c r="C400" t="s">
        <v>1161</v>
      </c>
      <c r="D400" t="s">
        <v>34</v>
      </c>
      <c r="F400"/>
      <c r="G400"/>
      <c r="H400">
        <v>1000</v>
      </c>
      <c r="I400"/>
      <c r="J400">
        <v>1000</v>
      </c>
      <c r="K400"/>
      <c r="L400"/>
      <c r="X400">
        <v>2000</v>
      </c>
    </row>
    <row r="401" spans="2:24">
      <c r="B401" t="s">
        <v>4483</v>
      </c>
      <c r="C401" t="s">
        <v>1190</v>
      </c>
      <c r="D401" t="s">
        <v>1314</v>
      </c>
      <c r="F401"/>
      <c r="G401"/>
      <c r="H401"/>
      <c r="I401"/>
      <c r="J401">
        <v>1000</v>
      </c>
      <c r="K401"/>
      <c r="L401">
        <v>2000</v>
      </c>
      <c r="M401">
        <v>1000</v>
      </c>
      <c r="O401">
        <v>500</v>
      </c>
      <c r="Q401">
        <v>500</v>
      </c>
      <c r="R401">
        <v>500</v>
      </c>
      <c r="X401">
        <v>5500</v>
      </c>
    </row>
    <row r="402" spans="2:24">
      <c r="B402" t="s">
        <v>4485</v>
      </c>
      <c r="C402" t="s">
        <v>1165</v>
      </c>
      <c r="D402" t="s">
        <v>22</v>
      </c>
      <c r="F402"/>
      <c r="G402">
        <v>4000</v>
      </c>
      <c r="H402">
        <v>2000</v>
      </c>
      <c r="I402">
        <v>500</v>
      </c>
      <c r="J402">
        <v>8000</v>
      </c>
      <c r="K402">
        <v>500</v>
      </c>
      <c r="L402">
        <v>32000</v>
      </c>
      <c r="M402">
        <v>8000</v>
      </c>
      <c r="X402">
        <v>55000</v>
      </c>
    </row>
    <row r="403" spans="2:24">
      <c r="B403" t="s">
        <v>4487</v>
      </c>
      <c r="C403" t="s">
        <v>1165</v>
      </c>
      <c r="D403" t="s">
        <v>22</v>
      </c>
      <c r="E403">
        <v>500</v>
      </c>
      <c r="F403"/>
      <c r="G403"/>
      <c r="H403"/>
      <c r="I403"/>
      <c r="J403"/>
      <c r="K403"/>
      <c r="L403"/>
      <c r="N403">
        <v>500</v>
      </c>
      <c r="O403">
        <v>10000</v>
      </c>
      <c r="P403">
        <v>500</v>
      </c>
      <c r="Q403">
        <v>10000</v>
      </c>
      <c r="R403">
        <v>10000</v>
      </c>
      <c r="X403">
        <v>31500</v>
      </c>
    </row>
    <row r="404" spans="2:24">
      <c r="B404" t="s">
        <v>4489</v>
      </c>
      <c r="C404" t="s">
        <v>1165</v>
      </c>
      <c r="D404" t="s">
        <v>22</v>
      </c>
      <c r="F404"/>
      <c r="G404">
        <v>1500</v>
      </c>
      <c r="H404">
        <v>3000</v>
      </c>
      <c r="I404">
        <v>1000</v>
      </c>
      <c r="J404">
        <v>16000</v>
      </c>
      <c r="K404">
        <v>1000</v>
      </c>
      <c r="L404">
        <v>24000</v>
      </c>
      <c r="M404">
        <v>6000</v>
      </c>
      <c r="X404">
        <v>52500</v>
      </c>
    </row>
    <row r="405" spans="2:24">
      <c r="B405" t="s">
        <v>4491</v>
      </c>
      <c r="C405" t="s">
        <v>1165</v>
      </c>
      <c r="D405" t="s">
        <v>22</v>
      </c>
      <c r="E405">
        <v>500</v>
      </c>
      <c r="F405"/>
      <c r="G405"/>
      <c r="H405"/>
      <c r="I405"/>
      <c r="J405"/>
      <c r="K405"/>
      <c r="L405"/>
      <c r="N405">
        <v>500</v>
      </c>
      <c r="O405">
        <v>6000</v>
      </c>
      <c r="P405">
        <v>1000</v>
      </c>
      <c r="Q405">
        <v>7000</v>
      </c>
      <c r="R405">
        <v>7000</v>
      </c>
      <c r="X405">
        <v>22000</v>
      </c>
    </row>
    <row r="406" spans="2:24">
      <c r="B406" t="s">
        <v>4493</v>
      </c>
      <c r="C406" t="s">
        <v>1165</v>
      </c>
      <c r="D406" t="s">
        <v>22</v>
      </c>
      <c r="F406"/>
      <c r="G406">
        <v>500</v>
      </c>
      <c r="H406">
        <v>1500</v>
      </c>
      <c r="I406">
        <v>500</v>
      </c>
      <c r="J406">
        <v>8000</v>
      </c>
      <c r="K406">
        <v>500</v>
      </c>
      <c r="L406">
        <v>24000</v>
      </c>
      <c r="M406">
        <v>4000</v>
      </c>
      <c r="X406">
        <v>39000</v>
      </c>
    </row>
    <row r="407" spans="2:24">
      <c r="B407" t="s">
        <v>4495</v>
      </c>
      <c r="C407" t="s">
        <v>1165</v>
      </c>
      <c r="D407" t="s">
        <v>22</v>
      </c>
      <c r="F407"/>
      <c r="G407"/>
      <c r="H407"/>
      <c r="I407"/>
      <c r="J407"/>
      <c r="K407"/>
      <c r="L407"/>
      <c r="N407">
        <v>500</v>
      </c>
      <c r="O407">
        <v>2000</v>
      </c>
      <c r="P407">
        <v>500</v>
      </c>
      <c r="Q407">
        <v>5000</v>
      </c>
      <c r="R407">
        <v>5000</v>
      </c>
      <c r="X407">
        <v>13000</v>
      </c>
    </row>
    <row r="408" spans="2:24">
      <c r="B408" t="s">
        <v>4499</v>
      </c>
      <c r="C408" t="s">
        <v>1416</v>
      </c>
      <c r="D408" t="s">
        <v>89</v>
      </c>
      <c r="F408"/>
      <c r="G408">
        <v>200</v>
      </c>
      <c r="H408">
        <v>200</v>
      </c>
      <c r="I408">
        <v>60</v>
      </c>
      <c r="J408">
        <v>150</v>
      </c>
      <c r="K408"/>
      <c r="L408">
        <v>250</v>
      </c>
      <c r="M408">
        <v>20</v>
      </c>
      <c r="N408">
        <v>10</v>
      </c>
      <c r="O408">
        <v>90</v>
      </c>
      <c r="P408">
        <v>10</v>
      </c>
      <c r="Q408">
        <v>110</v>
      </c>
      <c r="R408">
        <v>130</v>
      </c>
      <c r="S408">
        <v>20</v>
      </c>
      <c r="X408">
        <v>1250</v>
      </c>
    </row>
    <row r="409" spans="2:24">
      <c r="B409" t="s">
        <v>4501</v>
      </c>
      <c r="C409" t="s">
        <v>1194</v>
      </c>
      <c r="D409" t="s">
        <v>720</v>
      </c>
      <c r="F409"/>
      <c r="G409"/>
      <c r="H409"/>
      <c r="I409"/>
      <c r="J409">
        <v>1000</v>
      </c>
      <c r="K409"/>
      <c r="L409">
        <v>4000</v>
      </c>
      <c r="O409">
        <v>1500</v>
      </c>
      <c r="R409">
        <v>1000</v>
      </c>
      <c r="X409">
        <v>7500</v>
      </c>
    </row>
    <row r="410" spans="2:24">
      <c r="B410" t="s">
        <v>4519</v>
      </c>
      <c r="C410" t="s">
        <v>1174</v>
      </c>
      <c r="D410" t="s">
        <v>31</v>
      </c>
      <c r="F410"/>
      <c r="G410"/>
      <c r="H410">
        <v>50</v>
      </c>
      <c r="I410"/>
      <c r="J410"/>
      <c r="K410"/>
      <c r="L410"/>
      <c r="X410">
        <v>50</v>
      </c>
    </row>
    <row r="411" spans="2:24">
      <c r="B411" t="s">
        <v>4523</v>
      </c>
      <c r="C411" t="s">
        <v>1165</v>
      </c>
      <c r="D411" t="s">
        <v>22</v>
      </c>
      <c r="F411"/>
      <c r="G411">
        <v>500</v>
      </c>
      <c r="H411">
        <v>1500</v>
      </c>
      <c r="I411"/>
      <c r="J411">
        <v>8000</v>
      </c>
      <c r="K411"/>
      <c r="L411">
        <v>12000</v>
      </c>
      <c r="M411">
        <v>2000</v>
      </c>
      <c r="X411">
        <v>24000</v>
      </c>
    </row>
    <row r="412" spans="2:24">
      <c r="B412" t="s">
        <v>4525</v>
      </c>
      <c r="C412" t="s">
        <v>1165</v>
      </c>
      <c r="D412" t="s">
        <v>22</v>
      </c>
      <c r="E412">
        <v>500</v>
      </c>
      <c r="F412"/>
      <c r="G412"/>
      <c r="H412"/>
      <c r="I412"/>
      <c r="J412"/>
      <c r="K412"/>
      <c r="L412"/>
      <c r="N412">
        <v>500</v>
      </c>
      <c r="O412">
        <v>3000</v>
      </c>
      <c r="P412">
        <v>500</v>
      </c>
      <c r="Q412">
        <v>3500</v>
      </c>
      <c r="R412">
        <v>2000</v>
      </c>
      <c r="X412">
        <v>10000</v>
      </c>
    </row>
    <row r="413" spans="2:24">
      <c r="B413" t="s">
        <v>4527</v>
      </c>
      <c r="C413" t="s">
        <v>1165</v>
      </c>
      <c r="D413" t="s">
        <v>22</v>
      </c>
      <c r="F413"/>
      <c r="G413"/>
      <c r="H413"/>
      <c r="I413"/>
      <c r="J413">
        <v>4000</v>
      </c>
      <c r="K413"/>
      <c r="L413">
        <v>7000</v>
      </c>
      <c r="M413">
        <v>2500</v>
      </c>
      <c r="X413">
        <v>13500</v>
      </c>
    </row>
    <row r="414" spans="2:24">
      <c r="B414" t="s">
        <v>4529</v>
      </c>
      <c r="C414" t="s">
        <v>1165</v>
      </c>
      <c r="D414" t="s">
        <v>22</v>
      </c>
      <c r="F414"/>
      <c r="G414"/>
      <c r="H414"/>
      <c r="I414"/>
      <c r="J414"/>
      <c r="K414"/>
      <c r="L414"/>
      <c r="O414">
        <v>3000</v>
      </c>
      <c r="Q414">
        <v>2500</v>
      </c>
      <c r="R414">
        <v>5000</v>
      </c>
      <c r="X414">
        <v>10500</v>
      </c>
    </row>
    <row r="415" spans="2:24">
      <c r="B415" t="s">
        <v>4531</v>
      </c>
      <c r="C415" t="s">
        <v>1165</v>
      </c>
      <c r="D415" t="s">
        <v>22</v>
      </c>
      <c r="F415"/>
      <c r="G415">
        <v>500</v>
      </c>
      <c r="H415">
        <v>1000</v>
      </c>
      <c r="I415"/>
      <c r="J415">
        <v>4000</v>
      </c>
      <c r="K415">
        <v>500</v>
      </c>
      <c r="L415">
        <v>5000</v>
      </c>
      <c r="M415">
        <v>2000</v>
      </c>
      <c r="X415">
        <v>13000</v>
      </c>
    </row>
    <row r="416" spans="2:24">
      <c r="B416" t="s">
        <v>4533</v>
      </c>
      <c r="C416" t="s">
        <v>1165</v>
      </c>
      <c r="D416" t="s">
        <v>22</v>
      </c>
      <c r="F416"/>
      <c r="G416"/>
      <c r="H416"/>
      <c r="I416"/>
      <c r="J416"/>
      <c r="K416"/>
      <c r="L416"/>
      <c r="O416">
        <v>2000</v>
      </c>
      <c r="P416">
        <v>500</v>
      </c>
      <c r="Q416">
        <v>1500</v>
      </c>
      <c r="R416">
        <v>4000</v>
      </c>
      <c r="X416">
        <v>8000</v>
      </c>
    </row>
    <row r="417" spans="1:24">
      <c r="B417" t="s">
        <v>4535</v>
      </c>
      <c r="C417" t="s">
        <v>1165</v>
      </c>
      <c r="D417" t="s">
        <v>22</v>
      </c>
      <c r="F417"/>
      <c r="G417">
        <v>500</v>
      </c>
      <c r="H417">
        <v>1500</v>
      </c>
      <c r="I417">
        <v>500</v>
      </c>
      <c r="J417">
        <v>2000</v>
      </c>
      <c r="K417"/>
      <c r="L417">
        <v>2000</v>
      </c>
      <c r="X417">
        <v>6500</v>
      </c>
    </row>
    <row r="418" spans="1:24">
      <c r="B418" t="s">
        <v>4537</v>
      </c>
      <c r="C418" t="s">
        <v>1165</v>
      </c>
      <c r="D418" t="s">
        <v>22</v>
      </c>
      <c r="F418"/>
      <c r="G418"/>
      <c r="H418"/>
      <c r="I418"/>
      <c r="J418"/>
      <c r="K418"/>
      <c r="L418"/>
      <c r="O418">
        <v>2000</v>
      </c>
      <c r="Q418">
        <v>2000</v>
      </c>
      <c r="R418">
        <v>1000</v>
      </c>
      <c r="X418">
        <v>5000</v>
      </c>
    </row>
    <row r="419" spans="1:24">
      <c r="B419" t="s">
        <v>4539</v>
      </c>
      <c r="C419" t="s">
        <v>1165</v>
      </c>
      <c r="D419" t="s">
        <v>22</v>
      </c>
      <c r="F419"/>
      <c r="G419">
        <v>500</v>
      </c>
      <c r="H419">
        <v>1000</v>
      </c>
      <c r="I419">
        <v>500</v>
      </c>
      <c r="J419">
        <v>7000</v>
      </c>
      <c r="K419">
        <v>500</v>
      </c>
      <c r="L419">
        <v>6000</v>
      </c>
      <c r="M419">
        <v>3000</v>
      </c>
      <c r="X419">
        <v>18500</v>
      </c>
    </row>
    <row r="420" spans="1:24">
      <c r="B420" t="s">
        <v>4541</v>
      </c>
      <c r="C420" t="s">
        <v>1165</v>
      </c>
      <c r="D420" t="s">
        <v>22</v>
      </c>
      <c r="F420"/>
      <c r="G420"/>
      <c r="H420"/>
      <c r="I420"/>
      <c r="J420"/>
      <c r="K420"/>
      <c r="L420"/>
      <c r="O420">
        <v>5000</v>
      </c>
      <c r="Q420">
        <v>3500</v>
      </c>
      <c r="R420">
        <v>5000</v>
      </c>
      <c r="X420">
        <v>13500</v>
      </c>
    </row>
    <row r="421" spans="1:24">
      <c r="B421" t="s">
        <v>4543</v>
      </c>
      <c r="C421" t="s">
        <v>1165</v>
      </c>
      <c r="D421" t="s">
        <v>22</v>
      </c>
      <c r="F421"/>
      <c r="G421"/>
      <c r="H421">
        <v>1000</v>
      </c>
      <c r="I421"/>
      <c r="J421">
        <v>3500</v>
      </c>
      <c r="K421">
        <v>500</v>
      </c>
      <c r="L421">
        <v>10000</v>
      </c>
      <c r="M421">
        <v>2500</v>
      </c>
      <c r="X421">
        <v>17500</v>
      </c>
    </row>
    <row r="422" spans="1:24">
      <c r="B422" t="s">
        <v>4545</v>
      </c>
      <c r="C422" t="s">
        <v>1165</v>
      </c>
      <c r="D422" t="s">
        <v>22</v>
      </c>
      <c r="E422">
        <v>500</v>
      </c>
      <c r="F422"/>
      <c r="G422"/>
      <c r="H422"/>
      <c r="I422"/>
      <c r="J422"/>
      <c r="K422"/>
      <c r="L422"/>
      <c r="N422">
        <v>500</v>
      </c>
      <c r="O422">
        <v>4000</v>
      </c>
      <c r="Q422">
        <v>3000</v>
      </c>
      <c r="R422">
        <v>5000</v>
      </c>
      <c r="X422">
        <v>13000</v>
      </c>
    </row>
    <row r="423" spans="1:24">
      <c r="A423" t="s">
        <v>4730</v>
      </c>
      <c r="E423">
        <v>2040</v>
      </c>
      <c r="F423"/>
      <c r="G423">
        <v>8260</v>
      </c>
      <c r="H423">
        <v>14700</v>
      </c>
      <c r="I423">
        <v>3220</v>
      </c>
      <c r="J423">
        <v>68090</v>
      </c>
      <c r="K423">
        <v>3500</v>
      </c>
      <c r="L423">
        <v>134560</v>
      </c>
      <c r="M423">
        <v>33550</v>
      </c>
      <c r="N423">
        <v>2510</v>
      </c>
      <c r="O423">
        <v>40610</v>
      </c>
      <c r="P423">
        <v>3100</v>
      </c>
      <c r="Q423">
        <v>40210</v>
      </c>
      <c r="R423">
        <v>46670</v>
      </c>
      <c r="S423">
        <v>20</v>
      </c>
      <c r="T423">
        <v>10</v>
      </c>
      <c r="X423">
        <v>401050</v>
      </c>
    </row>
    <row r="424" spans="1:24">
      <c r="A424" s="28">
        <v>44343</v>
      </c>
      <c r="B424" t="s">
        <v>4547</v>
      </c>
      <c r="C424" t="s">
        <v>1163</v>
      </c>
      <c r="D424" t="s">
        <v>1244</v>
      </c>
      <c r="E424">
        <v>500</v>
      </c>
      <c r="F424"/>
      <c r="G424">
        <v>500</v>
      </c>
      <c r="H424">
        <v>1000</v>
      </c>
      <c r="I424">
        <v>500</v>
      </c>
      <c r="J424">
        <v>6000</v>
      </c>
      <c r="K424">
        <v>500</v>
      </c>
      <c r="L424">
        <v>10000</v>
      </c>
      <c r="M424">
        <v>2500</v>
      </c>
      <c r="N424">
        <v>500</v>
      </c>
      <c r="O424">
        <v>2500</v>
      </c>
      <c r="P424">
        <v>500</v>
      </c>
      <c r="Q424">
        <v>3000</v>
      </c>
      <c r="R424">
        <v>2000</v>
      </c>
      <c r="X424">
        <v>30000</v>
      </c>
    </row>
    <row r="425" spans="1:24">
      <c r="B425" t="s">
        <v>4549</v>
      </c>
      <c r="C425" t="s">
        <v>1162</v>
      </c>
      <c r="D425" t="s">
        <v>3507</v>
      </c>
      <c r="F425"/>
      <c r="G425">
        <v>500</v>
      </c>
      <c r="H425">
        <v>500</v>
      </c>
      <c r="I425"/>
      <c r="J425">
        <v>1000</v>
      </c>
      <c r="K425"/>
      <c r="L425">
        <v>1000</v>
      </c>
      <c r="M425">
        <v>500</v>
      </c>
      <c r="O425">
        <v>500</v>
      </c>
      <c r="Q425">
        <v>500</v>
      </c>
      <c r="R425">
        <v>1000</v>
      </c>
      <c r="X425">
        <v>5500</v>
      </c>
    </row>
    <row r="426" spans="1:24">
      <c r="B426" t="s">
        <v>4551</v>
      </c>
      <c r="C426" t="s">
        <v>1165</v>
      </c>
      <c r="D426" t="s">
        <v>22</v>
      </c>
      <c r="F426"/>
      <c r="G426">
        <v>1000</v>
      </c>
      <c r="H426">
        <v>2000</v>
      </c>
      <c r="I426">
        <v>500</v>
      </c>
      <c r="J426">
        <v>10000</v>
      </c>
      <c r="K426">
        <v>500</v>
      </c>
      <c r="L426">
        <v>16000</v>
      </c>
      <c r="M426">
        <v>4500</v>
      </c>
      <c r="X426">
        <v>34500</v>
      </c>
    </row>
    <row r="427" spans="1:24">
      <c r="B427" t="s">
        <v>4553</v>
      </c>
      <c r="C427" t="s">
        <v>1165</v>
      </c>
      <c r="D427" t="s">
        <v>22</v>
      </c>
      <c r="E427">
        <v>500</v>
      </c>
      <c r="F427"/>
      <c r="G427"/>
      <c r="H427"/>
      <c r="I427"/>
      <c r="J427"/>
      <c r="K427"/>
      <c r="L427"/>
      <c r="O427">
        <v>4000</v>
      </c>
      <c r="P427">
        <v>1000</v>
      </c>
      <c r="Q427">
        <v>7000</v>
      </c>
      <c r="R427">
        <v>5000</v>
      </c>
      <c r="X427">
        <v>17500</v>
      </c>
    </row>
    <row r="428" spans="1:24">
      <c r="B428" t="s">
        <v>4555</v>
      </c>
      <c r="C428" t="s">
        <v>1165</v>
      </c>
      <c r="D428" t="s">
        <v>22</v>
      </c>
      <c r="F428"/>
      <c r="G428"/>
      <c r="H428">
        <v>2500</v>
      </c>
      <c r="I428">
        <v>1000</v>
      </c>
      <c r="J428">
        <v>9000</v>
      </c>
      <c r="K428">
        <v>1000</v>
      </c>
      <c r="L428">
        <v>20000</v>
      </c>
      <c r="M428">
        <v>2500</v>
      </c>
      <c r="X428">
        <v>36000</v>
      </c>
    </row>
    <row r="429" spans="1:24">
      <c r="B429" t="s">
        <v>4557</v>
      </c>
      <c r="C429" t="s">
        <v>1165</v>
      </c>
      <c r="D429" t="s">
        <v>22</v>
      </c>
      <c r="F429"/>
      <c r="G429"/>
      <c r="H429"/>
      <c r="I429"/>
      <c r="J429"/>
      <c r="K429"/>
      <c r="L429"/>
      <c r="N429">
        <v>1000</v>
      </c>
      <c r="P429">
        <v>500</v>
      </c>
      <c r="Q429">
        <v>1500</v>
      </c>
      <c r="R429">
        <v>1500</v>
      </c>
      <c r="X429">
        <v>4500</v>
      </c>
    </row>
    <row r="430" spans="1:24">
      <c r="B430" t="s">
        <v>4559</v>
      </c>
      <c r="C430" t="s">
        <v>1165</v>
      </c>
      <c r="D430" t="s">
        <v>22</v>
      </c>
      <c r="F430"/>
      <c r="G430">
        <v>1500</v>
      </c>
      <c r="H430">
        <v>4000</v>
      </c>
      <c r="I430">
        <v>1000</v>
      </c>
      <c r="J430">
        <v>12000</v>
      </c>
      <c r="K430">
        <v>1000</v>
      </c>
      <c r="L430">
        <v>32000</v>
      </c>
      <c r="M430">
        <v>8000</v>
      </c>
      <c r="X430">
        <v>59500</v>
      </c>
    </row>
    <row r="431" spans="1:24">
      <c r="B431" t="s">
        <v>4561</v>
      </c>
      <c r="C431" t="s">
        <v>1165</v>
      </c>
      <c r="D431" t="s">
        <v>22</v>
      </c>
      <c r="E431">
        <v>1000</v>
      </c>
      <c r="F431"/>
      <c r="G431"/>
      <c r="H431"/>
      <c r="I431"/>
      <c r="J431"/>
      <c r="K431"/>
      <c r="L431"/>
      <c r="N431">
        <v>1500</v>
      </c>
      <c r="O431">
        <v>7000</v>
      </c>
      <c r="P431">
        <v>1000</v>
      </c>
      <c r="Q431">
        <v>8000</v>
      </c>
      <c r="R431">
        <v>8000</v>
      </c>
      <c r="X431">
        <v>26500</v>
      </c>
    </row>
    <row r="432" spans="1:24">
      <c r="B432" t="s">
        <v>4563</v>
      </c>
      <c r="C432" t="s">
        <v>1165</v>
      </c>
      <c r="D432" t="s">
        <v>22</v>
      </c>
      <c r="F432"/>
      <c r="G432">
        <v>1000</v>
      </c>
      <c r="H432">
        <v>2000</v>
      </c>
      <c r="I432">
        <v>500</v>
      </c>
      <c r="J432">
        <v>8000</v>
      </c>
      <c r="K432">
        <v>500</v>
      </c>
      <c r="L432">
        <v>8000</v>
      </c>
      <c r="M432">
        <v>4000</v>
      </c>
      <c r="X432">
        <v>24000</v>
      </c>
    </row>
    <row r="433" spans="1:24">
      <c r="B433" t="s">
        <v>4565</v>
      </c>
      <c r="C433" t="s">
        <v>1165</v>
      </c>
      <c r="D433" t="s">
        <v>22</v>
      </c>
      <c r="E433">
        <v>500</v>
      </c>
      <c r="F433"/>
      <c r="G433"/>
      <c r="H433"/>
      <c r="I433"/>
      <c r="J433"/>
      <c r="K433"/>
      <c r="L433"/>
      <c r="N433">
        <v>500</v>
      </c>
      <c r="O433">
        <v>4000</v>
      </c>
      <c r="P433">
        <v>500</v>
      </c>
      <c r="Q433">
        <v>4000</v>
      </c>
      <c r="R433">
        <v>5000</v>
      </c>
      <c r="X433">
        <v>14500</v>
      </c>
    </row>
    <row r="434" spans="1:24">
      <c r="B434" t="s">
        <v>4567</v>
      </c>
      <c r="C434" t="s">
        <v>1167</v>
      </c>
      <c r="D434" t="s">
        <v>33</v>
      </c>
      <c r="F434"/>
      <c r="G434"/>
      <c r="H434"/>
      <c r="I434"/>
      <c r="J434">
        <v>680</v>
      </c>
      <c r="K434"/>
      <c r="L434">
        <v>960</v>
      </c>
      <c r="M434">
        <v>400</v>
      </c>
      <c r="O434">
        <v>280</v>
      </c>
      <c r="Q434">
        <v>120</v>
      </c>
      <c r="R434">
        <v>240</v>
      </c>
      <c r="X434">
        <v>2680</v>
      </c>
    </row>
    <row r="435" spans="1:24">
      <c r="B435" t="s">
        <v>4569</v>
      </c>
      <c r="C435" t="s">
        <v>1167</v>
      </c>
      <c r="D435" t="s">
        <v>33</v>
      </c>
      <c r="F435"/>
      <c r="G435"/>
      <c r="H435"/>
      <c r="I435"/>
      <c r="J435">
        <v>1440</v>
      </c>
      <c r="K435"/>
      <c r="L435">
        <v>1920</v>
      </c>
      <c r="M435">
        <v>120</v>
      </c>
      <c r="O435">
        <v>40</v>
      </c>
      <c r="Q435">
        <v>440</v>
      </c>
      <c r="R435">
        <v>80</v>
      </c>
      <c r="V435">
        <v>80</v>
      </c>
      <c r="X435">
        <v>4120</v>
      </c>
    </row>
    <row r="436" spans="1:24">
      <c r="B436" t="s">
        <v>4571</v>
      </c>
      <c r="C436" t="s">
        <v>1167</v>
      </c>
      <c r="D436" t="s">
        <v>33</v>
      </c>
      <c r="F436"/>
      <c r="G436"/>
      <c r="H436"/>
      <c r="I436"/>
      <c r="J436"/>
      <c r="K436"/>
      <c r="L436">
        <v>40</v>
      </c>
      <c r="X436">
        <v>40</v>
      </c>
    </row>
    <row r="437" spans="1:24">
      <c r="B437" t="s">
        <v>4573</v>
      </c>
      <c r="C437" t="s">
        <v>1167</v>
      </c>
      <c r="D437" t="s">
        <v>33</v>
      </c>
      <c r="F437"/>
      <c r="G437"/>
      <c r="H437"/>
      <c r="I437"/>
      <c r="J437">
        <v>160</v>
      </c>
      <c r="K437"/>
      <c r="L437">
        <v>360</v>
      </c>
      <c r="M437">
        <v>40</v>
      </c>
      <c r="O437">
        <v>80</v>
      </c>
      <c r="Q437">
        <v>160</v>
      </c>
      <c r="X437">
        <v>800</v>
      </c>
    </row>
    <row r="438" spans="1:24">
      <c r="B438" t="s">
        <v>4575</v>
      </c>
      <c r="C438" t="s">
        <v>1159</v>
      </c>
      <c r="D438" t="s">
        <v>28</v>
      </c>
      <c r="F438"/>
      <c r="G438"/>
      <c r="H438">
        <v>250</v>
      </c>
      <c r="I438"/>
      <c r="J438">
        <v>500</v>
      </c>
      <c r="K438"/>
      <c r="L438"/>
      <c r="X438">
        <v>750</v>
      </c>
    </row>
    <row r="439" spans="1:24">
      <c r="B439" t="s">
        <v>4577</v>
      </c>
      <c r="C439" t="s">
        <v>1158</v>
      </c>
      <c r="D439" t="s">
        <v>28</v>
      </c>
      <c r="F439"/>
      <c r="G439"/>
      <c r="H439"/>
      <c r="I439"/>
      <c r="J439">
        <v>1000</v>
      </c>
      <c r="K439"/>
      <c r="L439"/>
      <c r="X439">
        <v>1000</v>
      </c>
    </row>
    <row r="440" spans="1:24">
      <c r="B440" t="s">
        <v>4579</v>
      </c>
      <c r="C440" t="s">
        <v>1160</v>
      </c>
      <c r="D440" t="s">
        <v>28</v>
      </c>
      <c r="F440"/>
      <c r="G440"/>
      <c r="H440">
        <v>250</v>
      </c>
      <c r="I440"/>
      <c r="J440">
        <v>250</v>
      </c>
      <c r="K440"/>
      <c r="L440"/>
      <c r="X440">
        <v>500</v>
      </c>
    </row>
    <row r="441" spans="1:24">
      <c r="B441" t="s">
        <v>4581</v>
      </c>
      <c r="C441" t="s">
        <v>1255</v>
      </c>
      <c r="D441" t="s">
        <v>31</v>
      </c>
      <c r="F441"/>
      <c r="G441"/>
      <c r="H441"/>
      <c r="I441"/>
      <c r="J441"/>
      <c r="K441"/>
      <c r="L441"/>
      <c r="M441">
        <v>50</v>
      </c>
      <c r="X441">
        <v>50</v>
      </c>
    </row>
    <row r="442" spans="1:24">
      <c r="A442" t="s">
        <v>4731</v>
      </c>
      <c r="E442">
        <v>2500</v>
      </c>
      <c r="F442"/>
      <c r="G442">
        <v>4500</v>
      </c>
      <c r="H442">
        <v>12500</v>
      </c>
      <c r="I442">
        <v>3500</v>
      </c>
      <c r="J442">
        <v>50030</v>
      </c>
      <c r="K442">
        <v>3500</v>
      </c>
      <c r="L442">
        <v>90280</v>
      </c>
      <c r="M442">
        <v>22610</v>
      </c>
      <c r="N442">
        <v>3500</v>
      </c>
      <c r="O442">
        <v>18400</v>
      </c>
      <c r="P442">
        <v>3500</v>
      </c>
      <c r="Q442">
        <v>24720</v>
      </c>
      <c r="R442">
        <v>22820</v>
      </c>
      <c r="V442">
        <v>80</v>
      </c>
      <c r="X442">
        <v>262440</v>
      </c>
    </row>
    <row r="443" spans="1:24">
      <c r="A443" s="28">
        <v>44344</v>
      </c>
      <c r="B443" t="s">
        <v>4605</v>
      </c>
      <c r="C443" t="s">
        <v>1190</v>
      </c>
      <c r="D443" t="s">
        <v>1314</v>
      </c>
      <c r="F443"/>
      <c r="G443"/>
      <c r="H443"/>
      <c r="I443"/>
      <c r="J443">
        <v>500</v>
      </c>
      <c r="K443"/>
      <c r="L443">
        <v>1500</v>
      </c>
      <c r="M443">
        <v>500</v>
      </c>
      <c r="O443">
        <v>500</v>
      </c>
      <c r="P443">
        <v>500</v>
      </c>
      <c r="Q443">
        <v>500</v>
      </c>
      <c r="R443">
        <v>1000</v>
      </c>
      <c r="X443">
        <v>5000</v>
      </c>
    </row>
    <row r="444" spans="1:24">
      <c r="B444" t="s">
        <v>4607</v>
      </c>
      <c r="C444" t="s">
        <v>1162</v>
      </c>
      <c r="D444" t="s">
        <v>3507</v>
      </c>
      <c r="F444"/>
      <c r="G444"/>
      <c r="H444"/>
      <c r="I444"/>
      <c r="J444">
        <v>500</v>
      </c>
      <c r="K444">
        <v>500</v>
      </c>
      <c r="L444">
        <v>1000</v>
      </c>
      <c r="M444">
        <v>500</v>
      </c>
      <c r="O444">
        <v>500</v>
      </c>
      <c r="P444">
        <v>500</v>
      </c>
      <c r="Q444">
        <v>500</v>
      </c>
      <c r="X444">
        <v>4000</v>
      </c>
    </row>
    <row r="445" spans="1:24">
      <c r="B445" t="s">
        <v>4609</v>
      </c>
      <c r="C445" t="s">
        <v>1184</v>
      </c>
      <c r="D445" t="s">
        <v>37</v>
      </c>
      <c r="F445"/>
      <c r="G445"/>
      <c r="H445"/>
      <c r="I445"/>
      <c r="J445">
        <v>11000</v>
      </c>
      <c r="K445"/>
      <c r="L445">
        <v>24000</v>
      </c>
      <c r="M445">
        <v>7500</v>
      </c>
      <c r="O445">
        <v>6000</v>
      </c>
      <c r="Q445">
        <v>7500</v>
      </c>
      <c r="R445">
        <v>8000</v>
      </c>
      <c r="X445">
        <v>64000</v>
      </c>
    </row>
    <row r="446" spans="1:24">
      <c r="B446" t="s">
        <v>4611</v>
      </c>
      <c r="C446" t="s">
        <v>1165</v>
      </c>
      <c r="D446" t="s">
        <v>22</v>
      </c>
      <c r="F446"/>
      <c r="G446"/>
      <c r="H446">
        <v>2000</v>
      </c>
      <c r="I446">
        <v>500</v>
      </c>
      <c r="J446"/>
      <c r="K446">
        <v>500</v>
      </c>
      <c r="L446">
        <v>24000</v>
      </c>
      <c r="M446">
        <v>8000</v>
      </c>
      <c r="X446">
        <v>35000</v>
      </c>
    </row>
    <row r="447" spans="1:24">
      <c r="B447" t="s">
        <v>4613</v>
      </c>
      <c r="C447" t="s">
        <v>1165</v>
      </c>
      <c r="D447" t="s">
        <v>22</v>
      </c>
      <c r="E447">
        <v>500</v>
      </c>
      <c r="F447"/>
      <c r="G447"/>
      <c r="H447"/>
      <c r="I447"/>
      <c r="J447"/>
      <c r="K447"/>
      <c r="L447"/>
      <c r="N447">
        <v>500</v>
      </c>
      <c r="O447">
        <v>5500</v>
      </c>
      <c r="P447">
        <v>500</v>
      </c>
      <c r="Q447">
        <v>5000</v>
      </c>
      <c r="R447">
        <v>5500</v>
      </c>
      <c r="X447">
        <v>17500</v>
      </c>
    </row>
    <row r="448" spans="1:24">
      <c r="B448" t="s">
        <v>4615</v>
      </c>
      <c r="C448" t="s">
        <v>1165</v>
      </c>
      <c r="D448" t="s">
        <v>22</v>
      </c>
      <c r="F448"/>
      <c r="G448">
        <v>1000</v>
      </c>
      <c r="H448">
        <v>1500</v>
      </c>
      <c r="I448">
        <v>1000</v>
      </c>
      <c r="J448">
        <v>8000</v>
      </c>
      <c r="K448">
        <v>500</v>
      </c>
      <c r="L448">
        <v>24000</v>
      </c>
      <c r="M448">
        <v>6000</v>
      </c>
      <c r="X448">
        <v>42000</v>
      </c>
    </row>
    <row r="449" spans="1:24">
      <c r="B449" t="s">
        <v>4617</v>
      </c>
      <c r="C449" t="s">
        <v>1165</v>
      </c>
      <c r="D449" t="s">
        <v>22</v>
      </c>
      <c r="F449"/>
      <c r="G449"/>
      <c r="H449"/>
      <c r="I449"/>
      <c r="J449"/>
      <c r="K449"/>
      <c r="L449"/>
      <c r="N449">
        <v>500</v>
      </c>
      <c r="O449">
        <v>5500</v>
      </c>
      <c r="Q449">
        <v>5000</v>
      </c>
      <c r="R449">
        <v>5000</v>
      </c>
      <c r="X449">
        <v>16000</v>
      </c>
    </row>
    <row r="450" spans="1:24">
      <c r="B450" t="s">
        <v>4619</v>
      </c>
      <c r="C450" t="s">
        <v>1165</v>
      </c>
      <c r="D450" t="s">
        <v>22</v>
      </c>
      <c r="F450"/>
      <c r="G450">
        <v>1000</v>
      </c>
      <c r="H450">
        <v>500</v>
      </c>
      <c r="I450"/>
      <c r="J450">
        <v>4000</v>
      </c>
      <c r="K450">
        <v>500</v>
      </c>
      <c r="L450">
        <v>24000</v>
      </c>
      <c r="M450">
        <v>4000</v>
      </c>
      <c r="X450">
        <v>34000</v>
      </c>
    </row>
    <row r="451" spans="1:24">
      <c r="B451" t="s">
        <v>4621</v>
      </c>
      <c r="C451" t="s">
        <v>1165</v>
      </c>
      <c r="D451" t="s">
        <v>22</v>
      </c>
      <c r="E451">
        <v>500</v>
      </c>
      <c r="F451"/>
      <c r="G451"/>
      <c r="H451"/>
      <c r="I451"/>
      <c r="J451"/>
      <c r="K451"/>
      <c r="L451"/>
      <c r="N451">
        <v>500</v>
      </c>
      <c r="O451">
        <v>4500</v>
      </c>
      <c r="P451">
        <v>500</v>
      </c>
      <c r="Q451">
        <v>5000</v>
      </c>
      <c r="R451">
        <v>4000</v>
      </c>
      <c r="X451">
        <v>15000</v>
      </c>
    </row>
    <row r="452" spans="1:24">
      <c r="B452" t="s">
        <v>4623</v>
      </c>
      <c r="C452" t="s">
        <v>1165</v>
      </c>
      <c r="D452" t="s">
        <v>22</v>
      </c>
      <c r="F452"/>
      <c r="G452">
        <v>500</v>
      </c>
      <c r="H452">
        <v>500</v>
      </c>
      <c r="I452"/>
      <c r="J452">
        <v>8000</v>
      </c>
      <c r="K452"/>
      <c r="L452">
        <v>8000</v>
      </c>
      <c r="M452">
        <v>2000</v>
      </c>
      <c r="X452">
        <v>19000</v>
      </c>
    </row>
    <row r="453" spans="1:24">
      <c r="B453" t="s">
        <v>4625</v>
      </c>
      <c r="C453" t="s">
        <v>1165</v>
      </c>
      <c r="D453" t="s">
        <v>22</v>
      </c>
      <c r="F453"/>
      <c r="G453"/>
      <c r="H453"/>
      <c r="I453"/>
      <c r="J453"/>
      <c r="K453"/>
      <c r="L453"/>
      <c r="O453">
        <v>2000</v>
      </c>
      <c r="Q453">
        <v>5000</v>
      </c>
      <c r="R453">
        <v>1500</v>
      </c>
      <c r="X453">
        <v>8500</v>
      </c>
    </row>
    <row r="454" spans="1:24">
      <c r="B454" t="s">
        <v>4627</v>
      </c>
      <c r="C454" t="s">
        <v>1165</v>
      </c>
      <c r="D454" t="s">
        <v>22</v>
      </c>
      <c r="F454"/>
      <c r="G454">
        <v>500</v>
      </c>
      <c r="H454">
        <v>500</v>
      </c>
      <c r="I454">
        <v>500</v>
      </c>
      <c r="J454">
        <v>500</v>
      </c>
      <c r="K454">
        <v>500</v>
      </c>
      <c r="L454">
        <v>3000</v>
      </c>
      <c r="M454">
        <v>2500</v>
      </c>
      <c r="X454">
        <v>8000</v>
      </c>
    </row>
    <row r="455" spans="1:24">
      <c r="B455" t="s">
        <v>4629</v>
      </c>
      <c r="C455" t="s">
        <v>1165</v>
      </c>
      <c r="D455" t="s">
        <v>22</v>
      </c>
      <c r="E455">
        <v>500</v>
      </c>
      <c r="F455"/>
      <c r="G455"/>
      <c r="H455"/>
      <c r="I455"/>
      <c r="J455"/>
      <c r="K455"/>
      <c r="L455"/>
      <c r="N455">
        <v>500</v>
      </c>
      <c r="O455">
        <v>3000</v>
      </c>
      <c r="P455">
        <v>500</v>
      </c>
      <c r="Q455">
        <v>1500</v>
      </c>
      <c r="R455">
        <v>2000</v>
      </c>
      <c r="X455">
        <v>8000</v>
      </c>
    </row>
    <row r="456" spans="1:24">
      <c r="B456" t="s">
        <v>4631</v>
      </c>
      <c r="C456" t="s">
        <v>1165</v>
      </c>
      <c r="D456" t="s">
        <v>22</v>
      </c>
      <c r="F456"/>
      <c r="G456"/>
      <c r="H456"/>
      <c r="I456">
        <v>500</v>
      </c>
      <c r="J456">
        <v>1500</v>
      </c>
      <c r="K456"/>
      <c r="L456">
        <v>5000</v>
      </c>
      <c r="M456">
        <v>1500</v>
      </c>
      <c r="X456">
        <v>8500</v>
      </c>
    </row>
    <row r="457" spans="1:24">
      <c r="B457" t="s">
        <v>4633</v>
      </c>
      <c r="C457" t="s">
        <v>1165</v>
      </c>
      <c r="D457" t="s">
        <v>22</v>
      </c>
      <c r="E457">
        <v>500</v>
      </c>
      <c r="F457"/>
      <c r="G457"/>
      <c r="H457"/>
      <c r="I457"/>
      <c r="J457"/>
      <c r="K457"/>
      <c r="L457"/>
      <c r="N457">
        <v>500</v>
      </c>
      <c r="O457">
        <v>3500</v>
      </c>
      <c r="Q457">
        <v>1500</v>
      </c>
      <c r="R457">
        <v>1000</v>
      </c>
      <c r="X457">
        <v>7000</v>
      </c>
    </row>
    <row r="458" spans="1:24">
      <c r="B458" t="s">
        <v>4635</v>
      </c>
      <c r="C458" t="s">
        <v>1165</v>
      </c>
      <c r="D458" t="s">
        <v>22</v>
      </c>
      <c r="F458"/>
      <c r="G458">
        <v>500</v>
      </c>
      <c r="H458"/>
      <c r="I458"/>
      <c r="J458">
        <v>1500</v>
      </c>
      <c r="K458"/>
      <c r="L458">
        <v>2000</v>
      </c>
      <c r="M458">
        <v>500</v>
      </c>
      <c r="X458">
        <v>4500</v>
      </c>
    </row>
    <row r="459" spans="1:24">
      <c r="B459" t="s">
        <v>4637</v>
      </c>
      <c r="C459" t="s">
        <v>1165</v>
      </c>
      <c r="D459" t="s">
        <v>22</v>
      </c>
      <c r="F459"/>
      <c r="G459"/>
      <c r="H459"/>
      <c r="I459"/>
      <c r="J459"/>
      <c r="K459"/>
      <c r="L459"/>
      <c r="O459">
        <v>1000</v>
      </c>
      <c r="Q459">
        <v>1000</v>
      </c>
      <c r="X459">
        <v>2000</v>
      </c>
    </row>
    <row r="460" spans="1:24">
      <c r="B460" t="s">
        <v>4639</v>
      </c>
      <c r="C460" t="s">
        <v>1165</v>
      </c>
      <c r="D460" t="s">
        <v>22</v>
      </c>
      <c r="F460"/>
      <c r="G460">
        <v>500</v>
      </c>
      <c r="H460">
        <v>500</v>
      </c>
      <c r="I460">
        <v>500</v>
      </c>
      <c r="J460">
        <v>1500</v>
      </c>
      <c r="K460">
        <v>500</v>
      </c>
      <c r="L460">
        <v>5000</v>
      </c>
      <c r="M460">
        <v>1500</v>
      </c>
      <c r="X460">
        <v>10000</v>
      </c>
    </row>
    <row r="461" spans="1:24">
      <c r="B461" t="s">
        <v>4641</v>
      </c>
      <c r="C461" t="s">
        <v>1165</v>
      </c>
      <c r="D461" t="s">
        <v>22</v>
      </c>
      <c r="E461">
        <v>500</v>
      </c>
      <c r="F461"/>
      <c r="G461"/>
      <c r="H461"/>
      <c r="I461"/>
      <c r="J461"/>
      <c r="K461"/>
      <c r="L461"/>
      <c r="N461">
        <v>500</v>
      </c>
      <c r="O461">
        <v>2000</v>
      </c>
      <c r="P461">
        <v>500</v>
      </c>
      <c r="Q461">
        <v>2000</v>
      </c>
      <c r="R461">
        <v>5000</v>
      </c>
      <c r="X461">
        <v>10500</v>
      </c>
    </row>
    <row r="462" spans="1:24">
      <c r="A462" t="s">
        <v>4732</v>
      </c>
      <c r="E462">
        <v>2500</v>
      </c>
      <c r="F462"/>
      <c r="G462">
        <v>4000</v>
      </c>
      <c r="H462">
        <v>5500</v>
      </c>
      <c r="I462">
        <v>3000</v>
      </c>
      <c r="J462">
        <v>37000</v>
      </c>
      <c r="K462">
        <v>3000</v>
      </c>
      <c r="L462">
        <v>121500</v>
      </c>
      <c r="M462">
        <v>34500</v>
      </c>
      <c r="N462">
        <v>3000</v>
      </c>
      <c r="O462">
        <v>34000</v>
      </c>
      <c r="P462">
        <v>3000</v>
      </c>
      <c r="Q462">
        <v>34500</v>
      </c>
      <c r="R462">
        <v>33000</v>
      </c>
      <c r="X462">
        <v>318500</v>
      </c>
    </row>
    <row r="463" spans="1:24">
      <c r="A463" s="28">
        <v>44347</v>
      </c>
      <c r="B463" t="s">
        <v>4643</v>
      </c>
      <c r="C463" t="s">
        <v>1161</v>
      </c>
      <c r="D463" t="s">
        <v>34</v>
      </c>
      <c r="F463"/>
      <c r="G463">
        <v>520</v>
      </c>
      <c r="H463"/>
      <c r="I463">
        <v>920</v>
      </c>
      <c r="J463"/>
      <c r="K463">
        <v>400</v>
      </c>
      <c r="L463">
        <v>800</v>
      </c>
      <c r="M463">
        <v>880</v>
      </c>
      <c r="O463">
        <v>720</v>
      </c>
      <c r="Q463">
        <v>760</v>
      </c>
      <c r="X463">
        <v>5000</v>
      </c>
    </row>
    <row r="464" spans="1:24">
      <c r="B464" t="s">
        <v>4645</v>
      </c>
      <c r="C464" t="s">
        <v>1163</v>
      </c>
      <c r="D464" t="s">
        <v>1244</v>
      </c>
      <c r="F464"/>
      <c r="G464">
        <v>500</v>
      </c>
      <c r="H464">
        <v>500</v>
      </c>
      <c r="I464"/>
      <c r="J464">
        <v>5000</v>
      </c>
      <c r="K464"/>
      <c r="L464">
        <v>7500</v>
      </c>
      <c r="M464">
        <v>2500</v>
      </c>
      <c r="O464">
        <v>1500</v>
      </c>
      <c r="P464">
        <v>500</v>
      </c>
      <c r="Q464">
        <v>3000</v>
      </c>
      <c r="R464">
        <v>1500</v>
      </c>
      <c r="X464">
        <v>22500</v>
      </c>
    </row>
    <row r="465" spans="2:24">
      <c r="B465" t="s">
        <v>4647</v>
      </c>
      <c r="C465" t="s">
        <v>1165</v>
      </c>
      <c r="D465" t="s">
        <v>22</v>
      </c>
      <c r="F465"/>
      <c r="G465">
        <v>500</v>
      </c>
      <c r="H465">
        <v>2500</v>
      </c>
      <c r="I465">
        <v>500</v>
      </c>
      <c r="J465">
        <v>12000</v>
      </c>
      <c r="K465">
        <v>500</v>
      </c>
      <c r="L465">
        <v>16000</v>
      </c>
      <c r="M465">
        <v>6000</v>
      </c>
      <c r="X465">
        <v>38000</v>
      </c>
    </row>
    <row r="466" spans="2:24">
      <c r="B466" t="s">
        <v>4649</v>
      </c>
      <c r="C466" t="s">
        <v>1176</v>
      </c>
      <c r="D466" t="s">
        <v>31</v>
      </c>
      <c r="F466"/>
      <c r="G466"/>
      <c r="H466">
        <v>40</v>
      </c>
      <c r="I466"/>
      <c r="J466">
        <v>50</v>
      </c>
      <c r="K466">
        <v>10</v>
      </c>
      <c r="L466"/>
      <c r="Q466">
        <v>30</v>
      </c>
      <c r="X466">
        <v>130</v>
      </c>
    </row>
    <row r="467" spans="2:24">
      <c r="B467" t="s">
        <v>4651</v>
      </c>
      <c r="C467" t="s">
        <v>1179</v>
      </c>
      <c r="D467" t="s">
        <v>31</v>
      </c>
      <c r="F467"/>
      <c r="G467"/>
      <c r="H467">
        <v>10</v>
      </c>
      <c r="I467"/>
      <c r="J467">
        <v>40</v>
      </c>
      <c r="K467"/>
      <c r="L467">
        <v>30</v>
      </c>
      <c r="X467">
        <v>80</v>
      </c>
    </row>
    <row r="468" spans="2:24">
      <c r="B468" t="s">
        <v>4653</v>
      </c>
      <c r="C468" t="s">
        <v>1172</v>
      </c>
      <c r="D468" t="s">
        <v>31</v>
      </c>
      <c r="F468"/>
      <c r="G468">
        <v>20</v>
      </c>
      <c r="H468"/>
      <c r="I468"/>
      <c r="J468">
        <v>80</v>
      </c>
      <c r="K468">
        <v>20</v>
      </c>
      <c r="L468"/>
      <c r="P468">
        <v>30</v>
      </c>
      <c r="Q468">
        <v>20</v>
      </c>
      <c r="X468">
        <v>170</v>
      </c>
    </row>
    <row r="469" spans="2:24">
      <c r="B469" t="s">
        <v>4655</v>
      </c>
      <c r="C469" t="s">
        <v>1173</v>
      </c>
      <c r="D469" t="s">
        <v>31</v>
      </c>
      <c r="F469"/>
      <c r="G469"/>
      <c r="H469">
        <v>30</v>
      </c>
      <c r="I469"/>
      <c r="J469"/>
      <c r="K469">
        <v>10</v>
      </c>
      <c r="L469"/>
      <c r="X469">
        <v>40</v>
      </c>
    </row>
    <row r="470" spans="2:24">
      <c r="B470" t="s">
        <v>4657</v>
      </c>
      <c r="C470" t="s">
        <v>1174</v>
      </c>
      <c r="D470" t="s">
        <v>31</v>
      </c>
      <c r="F470"/>
      <c r="G470"/>
      <c r="H470">
        <v>40</v>
      </c>
      <c r="I470">
        <v>20</v>
      </c>
      <c r="J470"/>
      <c r="K470"/>
      <c r="L470"/>
      <c r="X470">
        <v>60</v>
      </c>
    </row>
    <row r="471" spans="2:24">
      <c r="B471" t="s">
        <v>4659</v>
      </c>
      <c r="C471" t="s">
        <v>1175</v>
      </c>
      <c r="D471" t="s">
        <v>31</v>
      </c>
      <c r="F471"/>
      <c r="G471">
        <v>60</v>
      </c>
      <c r="H471"/>
      <c r="I471"/>
      <c r="J471"/>
      <c r="K471"/>
      <c r="L471"/>
      <c r="X471">
        <v>60</v>
      </c>
    </row>
    <row r="472" spans="2:24">
      <c r="B472" t="s">
        <v>4661</v>
      </c>
      <c r="C472" t="s">
        <v>1188</v>
      </c>
      <c r="D472" t="s">
        <v>31</v>
      </c>
      <c r="F472"/>
      <c r="G472"/>
      <c r="H472"/>
      <c r="I472"/>
      <c r="J472">
        <v>20</v>
      </c>
      <c r="K472"/>
      <c r="L472">
        <v>30</v>
      </c>
      <c r="P472">
        <v>20</v>
      </c>
      <c r="X472">
        <v>70</v>
      </c>
    </row>
    <row r="473" spans="2:24">
      <c r="B473" t="s">
        <v>4663</v>
      </c>
      <c r="C473" t="s">
        <v>1185</v>
      </c>
      <c r="D473" t="s">
        <v>31</v>
      </c>
      <c r="F473"/>
      <c r="G473"/>
      <c r="H473">
        <v>20</v>
      </c>
      <c r="I473"/>
      <c r="J473"/>
      <c r="K473"/>
      <c r="L473"/>
      <c r="X473">
        <v>20</v>
      </c>
    </row>
    <row r="474" spans="2:24">
      <c r="B474" t="s">
        <v>4665</v>
      </c>
      <c r="C474" t="s">
        <v>1187</v>
      </c>
      <c r="D474" t="s">
        <v>31</v>
      </c>
      <c r="F474"/>
      <c r="G474"/>
      <c r="H474"/>
      <c r="I474"/>
      <c r="J474">
        <v>20</v>
      </c>
      <c r="K474"/>
      <c r="L474"/>
      <c r="X474">
        <v>20</v>
      </c>
    </row>
    <row r="475" spans="2:24">
      <c r="B475" t="s">
        <v>4667</v>
      </c>
      <c r="C475" t="s">
        <v>1186</v>
      </c>
      <c r="D475" t="s">
        <v>31</v>
      </c>
      <c r="F475"/>
      <c r="G475">
        <v>20</v>
      </c>
      <c r="H475"/>
      <c r="I475"/>
      <c r="J475">
        <v>40</v>
      </c>
      <c r="K475"/>
      <c r="L475">
        <v>30</v>
      </c>
      <c r="X475">
        <v>90</v>
      </c>
    </row>
    <row r="476" spans="2:24">
      <c r="B476" t="s">
        <v>4669</v>
      </c>
      <c r="C476" t="s">
        <v>1197</v>
      </c>
      <c r="D476" t="s">
        <v>31</v>
      </c>
      <c r="F476"/>
      <c r="G476"/>
      <c r="H476">
        <v>10</v>
      </c>
      <c r="I476"/>
      <c r="J476"/>
      <c r="K476"/>
      <c r="L476"/>
      <c r="X476">
        <v>10</v>
      </c>
    </row>
    <row r="477" spans="2:24">
      <c r="B477" t="s">
        <v>4671</v>
      </c>
      <c r="C477" t="s">
        <v>1170</v>
      </c>
      <c r="D477" t="s">
        <v>31</v>
      </c>
      <c r="F477"/>
      <c r="G477"/>
      <c r="H477"/>
      <c r="I477"/>
      <c r="J477"/>
      <c r="K477">
        <v>10</v>
      </c>
      <c r="L477">
        <v>30</v>
      </c>
      <c r="O477">
        <v>10</v>
      </c>
      <c r="X477">
        <v>50</v>
      </c>
    </row>
    <row r="478" spans="2:24">
      <c r="B478" t="s">
        <v>4673</v>
      </c>
      <c r="C478" t="s">
        <v>1177</v>
      </c>
      <c r="D478" t="s">
        <v>31</v>
      </c>
      <c r="E478">
        <v>30</v>
      </c>
      <c r="F478"/>
      <c r="G478"/>
      <c r="H478">
        <v>30</v>
      </c>
      <c r="I478"/>
      <c r="J478"/>
      <c r="K478"/>
      <c r="L478"/>
      <c r="Q478">
        <v>30</v>
      </c>
      <c r="R478">
        <v>10</v>
      </c>
      <c r="X478">
        <v>100</v>
      </c>
    </row>
    <row r="479" spans="2:24">
      <c r="B479" t="s">
        <v>4675</v>
      </c>
      <c r="C479" t="s">
        <v>1180</v>
      </c>
      <c r="D479" t="s">
        <v>31</v>
      </c>
      <c r="F479"/>
      <c r="G479">
        <v>20</v>
      </c>
      <c r="H479"/>
      <c r="I479">
        <v>10</v>
      </c>
      <c r="J479"/>
      <c r="K479"/>
      <c r="L479"/>
      <c r="X479">
        <v>30</v>
      </c>
    </row>
    <row r="480" spans="2:24">
      <c r="B480" t="s">
        <v>4677</v>
      </c>
      <c r="C480" t="s">
        <v>1221</v>
      </c>
      <c r="D480" t="s">
        <v>31</v>
      </c>
      <c r="F480"/>
      <c r="G480"/>
      <c r="H480">
        <v>90</v>
      </c>
      <c r="I480"/>
      <c r="J480"/>
      <c r="K480"/>
      <c r="L480"/>
      <c r="X480">
        <v>90</v>
      </c>
    </row>
    <row r="481" spans="1:24">
      <c r="B481" t="s">
        <v>4679</v>
      </c>
      <c r="C481" t="s">
        <v>1220</v>
      </c>
      <c r="D481" t="s">
        <v>31</v>
      </c>
      <c r="F481"/>
      <c r="G481"/>
      <c r="H481"/>
      <c r="I481"/>
      <c r="J481">
        <v>40</v>
      </c>
      <c r="K481"/>
      <c r="L481"/>
      <c r="M481">
        <v>30</v>
      </c>
      <c r="X481">
        <v>70</v>
      </c>
    </row>
    <row r="482" spans="1:24">
      <c r="B482" t="s">
        <v>4681</v>
      </c>
      <c r="C482" t="s">
        <v>1226</v>
      </c>
      <c r="D482" t="s">
        <v>31</v>
      </c>
      <c r="F482"/>
      <c r="G482">
        <v>20</v>
      </c>
      <c r="H482">
        <v>50</v>
      </c>
      <c r="I482"/>
      <c r="J482"/>
      <c r="K482"/>
      <c r="L482"/>
      <c r="N482">
        <v>10</v>
      </c>
      <c r="X482">
        <v>80</v>
      </c>
    </row>
    <row r="483" spans="1:24">
      <c r="B483" t="s">
        <v>4683</v>
      </c>
      <c r="C483" t="s">
        <v>1181</v>
      </c>
      <c r="D483" t="s">
        <v>31</v>
      </c>
      <c r="F483"/>
      <c r="G483"/>
      <c r="H483">
        <v>20</v>
      </c>
      <c r="I483"/>
      <c r="J483">
        <v>10</v>
      </c>
      <c r="K483"/>
      <c r="L483"/>
      <c r="X483">
        <v>30</v>
      </c>
    </row>
    <row r="484" spans="1:24">
      <c r="B484" t="s">
        <v>4685</v>
      </c>
      <c r="C484" t="s">
        <v>1263</v>
      </c>
      <c r="D484" t="s">
        <v>31</v>
      </c>
      <c r="F484"/>
      <c r="G484"/>
      <c r="H484"/>
      <c r="I484"/>
      <c r="J484"/>
      <c r="K484"/>
      <c r="L484"/>
      <c r="M484">
        <v>20</v>
      </c>
      <c r="X484">
        <v>20</v>
      </c>
    </row>
    <row r="485" spans="1:24">
      <c r="B485" t="s">
        <v>4687</v>
      </c>
      <c r="C485" t="s">
        <v>1199</v>
      </c>
      <c r="D485" t="s">
        <v>31</v>
      </c>
      <c r="F485"/>
      <c r="G485"/>
      <c r="H485"/>
      <c r="I485">
        <v>10</v>
      </c>
      <c r="J485">
        <v>20</v>
      </c>
      <c r="K485">
        <v>20</v>
      </c>
      <c r="L485"/>
      <c r="P485">
        <v>10</v>
      </c>
      <c r="X485">
        <v>60</v>
      </c>
    </row>
    <row r="486" spans="1:24">
      <c r="B486" t="s">
        <v>4689</v>
      </c>
      <c r="C486" t="s">
        <v>1390</v>
      </c>
      <c r="D486" t="s">
        <v>31</v>
      </c>
      <c r="F486"/>
      <c r="G486"/>
      <c r="H486"/>
      <c r="I486"/>
      <c r="J486"/>
      <c r="K486"/>
      <c r="L486">
        <v>20</v>
      </c>
      <c r="Q486">
        <v>10</v>
      </c>
      <c r="X486">
        <v>30</v>
      </c>
    </row>
    <row r="487" spans="1:24">
      <c r="B487" t="s">
        <v>4691</v>
      </c>
      <c r="C487" t="s">
        <v>1171</v>
      </c>
      <c r="D487" t="s">
        <v>31</v>
      </c>
      <c r="F487"/>
      <c r="G487"/>
      <c r="H487"/>
      <c r="I487"/>
      <c r="J487"/>
      <c r="K487"/>
      <c r="L487">
        <v>20</v>
      </c>
      <c r="X487">
        <v>20</v>
      </c>
    </row>
    <row r="488" spans="1:24">
      <c r="B488" t="s">
        <v>4693</v>
      </c>
      <c r="C488" t="s">
        <v>1178</v>
      </c>
      <c r="D488" t="s">
        <v>31</v>
      </c>
      <c r="F488"/>
      <c r="G488"/>
      <c r="H488"/>
      <c r="I488"/>
      <c r="J488">
        <v>50</v>
      </c>
      <c r="K488"/>
      <c r="L488">
        <v>40</v>
      </c>
      <c r="X488">
        <v>90</v>
      </c>
    </row>
    <row r="489" spans="1:24">
      <c r="B489" t="s">
        <v>4695</v>
      </c>
      <c r="C489" t="s">
        <v>1219</v>
      </c>
      <c r="D489" t="s">
        <v>31</v>
      </c>
      <c r="F489"/>
      <c r="G489"/>
      <c r="H489"/>
      <c r="I489"/>
      <c r="J489">
        <v>30</v>
      </c>
      <c r="K489"/>
      <c r="L489">
        <v>20</v>
      </c>
      <c r="X489">
        <v>50</v>
      </c>
    </row>
    <row r="490" spans="1:24">
      <c r="B490" t="s">
        <v>4697</v>
      </c>
      <c r="C490" t="s">
        <v>1416</v>
      </c>
      <c r="D490" t="s">
        <v>89</v>
      </c>
      <c r="E490">
        <v>50</v>
      </c>
      <c r="F490"/>
      <c r="G490">
        <v>50</v>
      </c>
      <c r="H490">
        <v>190</v>
      </c>
      <c r="I490">
        <v>50</v>
      </c>
      <c r="J490">
        <v>280</v>
      </c>
      <c r="K490"/>
      <c r="L490">
        <v>350</v>
      </c>
      <c r="M490">
        <v>50</v>
      </c>
      <c r="N490">
        <v>20</v>
      </c>
      <c r="O490">
        <v>180</v>
      </c>
      <c r="Q490">
        <v>130</v>
      </c>
      <c r="R490">
        <v>10</v>
      </c>
      <c r="X490">
        <v>1360</v>
      </c>
    </row>
    <row r="491" spans="1:24">
      <c r="A491" t="s">
        <v>4733</v>
      </c>
      <c r="E491">
        <v>80</v>
      </c>
      <c r="F491"/>
      <c r="G491">
        <v>1710</v>
      </c>
      <c r="H491">
        <v>3530</v>
      </c>
      <c r="I491">
        <v>1510</v>
      </c>
      <c r="J491">
        <v>17680</v>
      </c>
      <c r="K491">
        <v>970</v>
      </c>
      <c r="L491">
        <v>24870</v>
      </c>
      <c r="M491">
        <v>9480</v>
      </c>
      <c r="N491">
        <v>30</v>
      </c>
      <c r="O491">
        <v>2410</v>
      </c>
      <c r="P491">
        <v>560</v>
      </c>
      <c r="Q491">
        <v>3980</v>
      </c>
      <c r="R491">
        <v>1520</v>
      </c>
      <c r="X491">
        <v>68330</v>
      </c>
    </row>
    <row r="492" spans="1:24">
      <c r="A492" t="s">
        <v>1207</v>
      </c>
      <c r="B492" t="s">
        <v>1207</v>
      </c>
      <c r="C492" t="s">
        <v>1207</v>
      </c>
      <c r="D492" t="s">
        <v>1207</v>
      </c>
      <c r="F492"/>
      <c r="G492"/>
      <c r="H492"/>
      <c r="I492"/>
      <c r="J492"/>
      <c r="K492"/>
      <c r="L492"/>
    </row>
    <row r="493" spans="1:24">
      <c r="A493" t="s">
        <v>1208</v>
      </c>
      <c r="F493"/>
      <c r="G493"/>
      <c r="H493"/>
      <c r="I493"/>
      <c r="J493"/>
      <c r="K493"/>
      <c r="L493"/>
    </row>
    <row r="494" spans="1:24">
      <c r="A494" t="s">
        <v>64</v>
      </c>
      <c r="E494">
        <v>32470</v>
      </c>
      <c r="F494"/>
      <c r="G494">
        <v>78750</v>
      </c>
      <c r="H494">
        <v>163410</v>
      </c>
      <c r="I494">
        <v>49789</v>
      </c>
      <c r="J494">
        <v>757870</v>
      </c>
      <c r="K494">
        <v>44820</v>
      </c>
      <c r="L494">
        <v>1762090</v>
      </c>
      <c r="M494">
        <v>434249</v>
      </c>
      <c r="N494">
        <v>41080</v>
      </c>
      <c r="O494">
        <v>431300</v>
      </c>
      <c r="P494">
        <v>41840</v>
      </c>
      <c r="Q494">
        <v>451140</v>
      </c>
      <c r="R494">
        <v>444170</v>
      </c>
      <c r="S494">
        <v>2520</v>
      </c>
      <c r="T494">
        <v>180</v>
      </c>
      <c r="U494">
        <v>40</v>
      </c>
      <c r="V494">
        <v>200</v>
      </c>
      <c r="W494">
        <v>-4</v>
      </c>
      <c r="X494">
        <v>4735914</v>
      </c>
    </row>
    <row r="495" spans="1:24">
      <c r="F495"/>
      <c r="G495"/>
      <c r="H495"/>
      <c r="I495"/>
      <c r="J495"/>
      <c r="K495"/>
      <c r="L495"/>
    </row>
    <row r="496" spans="1:24">
      <c r="F496"/>
      <c r="G496"/>
      <c r="H496"/>
      <c r="I496"/>
      <c r="J496"/>
      <c r="K496"/>
      <c r="L496"/>
    </row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spans="6:12">
      <c r="F993"/>
      <c r="G993"/>
      <c r="H993"/>
      <c r="I993"/>
      <c r="J993"/>
      <c r="K993"/>
      <c r="L993"/>
    </row>
    <row r="994" spans="6:12">
      <c r="F994"/>
      <c r="G994"/>
      <c r="H994"/>
      <c r="I994"/>
      <c r="J994"/>
      <c r="K994"/>
      <c r="L994"/>
    </row>
    <row r="995" spans="6:12">
      <c r="F995"/>
      <c r="G995"/>
      <c r="H995"/>
      <c r="I995"/>
      <c r="J995"/>
      <c r="K995"/>
      <c r="L995"/>
    </row>
    <row r="996" spans="6:12">
      <c r="F996"/>
      <c r="G996"/>
      <c r="H996"/>
      <c r="I996"/>
      <c r="J996"/>
      <c r="K996"/>
      <c r="L996"/>
    </row>
    <row r="997" spans="6:12">
      <c r="F997"/>
      <c r="G997"/>
      <c r="H997"/>
      <c r="I997"/>
      <c r="J997"/>
      <c r="K997"/>
      <c r="L997"/>
    </row>
    <row r="998" spans="6:12">
      <c r="F998"/>
      <c r="G998"/>
      <c r="H998"/>
      <c r="I998"/>
      <c r="J998"/>
      <c r="K998"/>
      <c r="L998"/>
    </row>
    <row r="999" spans="6:12">
      <c r="F999"/>
      <c r="G999"/>
      <c r="H999"/>
      <c r="I999"/>
      <c r="J999"/>
      <c r="K999"/>
      <c r="L999"/>
    </row>
    <row r="1000" spans="6:12">
      <c r="F1000"/>
      <c r="G1000"/>
      <c r="H1000"/>
      <c r="I1000"/>
      <c r="J1000"/>
      <c r="K1000"/>
      <c r="L1000"/>
    </row>
    <row r="1001" spans="6:12">
      <c r="F1001"/>
      <c r="G1001"/>
      <c r="H1001"/>
      <c r="I1001"/>
      <c r="J1001"/>
      <c r="K1001"/>
      <c r="L1001"/>
    </row>
    <row r="1002" spans="6:12">
      <c r="F1002"/>
      <c r="G1002"/>
      <c r="H1002"/>
      <c r="I1002"/>
      <c r="J1002"/>
      <c r="K1002"/>
      <c r="L1002"/>
    </row>
    <row r="1003" spans="6:12">
      <c r="F1003"/>
      <c r="G1003"/>
      <c r="H1003"/>
      <c r="I1003"/>
      <c r="J1003"/>
      <c r="K1003"/>
      <c r="L1003"/>
    </row>
    <row r="1004" spans="6:12">
      <c r="F1004"/>
      <c r="G1004"/>
      <c r="H1004"/>
      <c r="I1004"/>
      <c r="J1004"/>
      <c r="K1004"/>
      <c r="L1004"/>
    </row>
    <row r="1005" spans="6:12">
      <c r="F1005"/>
      <c r="G1005"/>
      <c r="H1005"/>
      <c r="I1005"/>
      <c r="J1005"/>
      <c r="K1005"/>
      <c r="L1005"/>
    </row>
    <row r="1006" spans="6:12">
      <c r="F1006"/>
      <c r="G1006"/>
      <c r="H1006"/>
      <c r="I1006"/>
      <c r="J1006"/>
    </row>
    <row r="1007" spans="6:12">
      <c r="F1007"/>
      <c r="G1007"/>
      <c r="H1007"/>
      <c r="I1007"/>
      <c r="J1007"/>
    </row>
    <row r="1008" spans="6:12">
      <c r="F1008"/>
      <c r="G1008"/>
      <c r="H1008"/>
      <c r="I1008"/>
      <c r="J1008"/>
    </row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</sheetData>
  <dataConsolidate/>
  <customSheetViews>
    <customSheetView guid="{59F7F58E-E303-4EFD-8799-C113523DAFE3}" scale="80" topLeftCell="C1">
      <selection activeCell="E3" sqref="E3"/>
      <pageMargins left="0.7" right="0.7" top="0.75" bottom="0.75" header="0.3" footer="0.3"/>
    </customSheetView>
    <customSheetView guid="{7CE3C6FB-F6D3-4D75-8BFB-F2BC75A132B8}" scale="80" topLeftCell="C1">
      <selection activeCell="J111" sqref="J111"/>
      <pageMargins left="0.7" right="0.7" top="0.75" bottom="0.75" header="0.3" footer="0.3"/>
    </customSheetView>
    <customSheetView guid="{ADD39B3A-46CF-4D0F-9A88-969AC41FD17D}" scale="80">
      <selection activeCell="F30" sqref="F30"/>
      <pageMargins left="0.7" right="0.7" top="0.75" bottom="0.75" header="0.3" footer="0.3"/>
    </customSheetView>
  </customSheetViews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3:J68"/>
  <sheetViews>
    <sheetView topLeftCell="B1" zoomScale="80" zoomScaleNormal="80" workbookViewId="0">
      <selection activeCell="C15" sqref="C15"/>
    </sheetView>
  </sheetViews>
  <sheetFormatPr defaultRowHeight="14.5"/>
  <cols>
    <col min="1" max="1" width="16.7265625" bestFit="1" customWidth="1"/>
    <col min="2" max="2" width="37.26953125" customWidth="1"/>
    <col min="3" max="3" width="16.26953125" style="13" bestFit="1" customWidth="1"/>
    <col min="4" max="4" width="16.26953125" style="13" customWidth="1"/>
    <col min="5" max="9" width="16.26953125" style="13" bestFit="1" customWidth="1"/>
    <col min="10" max="10" width="16.26953125" style="13" customWidth="1"/>
    <col min="11" max="11" width="16.26953125" customWidth="1"/>
    <col min="12" max="14" width="16.26953125" bestFit="1" customWidth="1"/>
    <col min="15" max="15" width="13" bestFit="1" customWidth="1"/>
  </cols>
  <sheetData>
    <row r="3" spans="1:10">
      <c r="A3" s="29"/>
      <c r="B3" s="33"/>
      <c r="C3" s="33"/>
      <c r="D3" s="33"/>
      <c r="E3" s="33"/>
      <c r="F3" s="33"/>
      <c r="G3" s="33"/>
      <c r="H3"/>
      <c r="I3"/>
      <c r="J3"/>
    </row>
    <row r="4" spans="1:10">
      <c r="B4" s="12"/>
      <c r="C4" s="12"/>
      <c r="D4" s="12"/>
      <c r="E4" s="12"/>
      <c r="F4" s="12"/>
      <c r="G4" s="12"/>
      <c r="H4"/>
      <c r="I4"/>
      <c r="J4"/>
    </row>
    <row r="5" spans="1:10">
      <c r="B5" s="12"/>
      <c r="C5" s="12"/>
      <c r="D5" s="12"/>
      <c r="E5" s="12"/>
      <c r="F5" s="12"/>
      <c r="G5" s="12"/>
      <c r="H5"/>
      <c r="I5"/>
      <c r="J5"/>
    </row>
    <row r="6" spans="1:10">
      <c r="B6" s="12"/>
      <c r="C6" s="12"/>
      <c r="D6" s="12"/>
      <c r="E6" s="12"/>
      <c r="F6" s="12"/>
      <c r="G6" s="12"/>
      <c r="H6"/>
      <c r="I6"/>
      <c r="J6"/>
    </row>
    <row r="7" spans="1:10">
      <c r="B7" s="12"/>
      <c r="C7" s="12"/>
      <c r="D7" s="12"/>
      <c r="E7" s="12"/>
      <c r="F7" s="12"/>
      <c r="G7" s="12"/>
      <c r="H7"/>
      <c r="I7"/>
      <c r="J7"/>
    </row>
    <row r="8" spans="1:10">
      <c r="B8" s="12"/>
      <c r="C8" s="12"/>
      <c r="D8" s="12"/>
      <c r="E8" s="12"/>
      <c r="F8" s="12"/>
      <c r="G8" s="12"/>
      <c r="H8"/>
      <c r="I8"/>
      <c r="J8"/>
    </row>
    <row r="9" spans="1:10">
      <c r="B9" s="12"/>
      <c r="C9" s="12"/>
      <c r="D9" s="12"/>
      <c r="E9" s="12"/>
      <c r="F9" s="12"/>
      <c r="G9" s="12"/>
      <c r="H9"/>
      <c r="I9"/>
      <c r="J9"/>
    </row>
    <row r="10" spans="1:10">
      <c r="B10" s="12"/>
      <c r="C10" s="12"/>
      <c r="D10" s="12"/>
      <c r="E10" s="12"/>
      <c r="F10" s="12"/>
      <c r="G10" s="12"/>
      <c r="H10"/>
      <c r="I10"/>
      <c r="J10"/>
    </row>
    <row r="11" spans="1:10">
      <c r="B11" s="12"/>
      <c r="C11" s="12"/>
      <c r="D11" s="12"/>
      <c r="E11" s="12"/>
      <c r="F11" s="12"/>
      <c r="G11" s="12"/>
      <c r="H11"/>
      <c r="I11"/>
      <c r="J11"/>
    </row>
    <row r="12" spans="1:10">
      <c r="B12" s="12"/>
      <c r="C12" s="12"/>
      <c r="D12" s="12"/>
      <c r="E12" s="12"/>
      <c r="F12" s="12"/>
      <c r="G12" s="12"/>
      <c r="H12"/>
      <c r="I12"/>
      <c r="J12"/>
    </row>
    <row r="13" spans="1:10">
      <c r="B13" s="12"/>
      <c r="C13" s="12"/>
      <c r="D13" s="12"/>
      <c r="E13" s="12"/>
      <c r="F13" s="12"/>
      <c r="G13" s="12"/>
      <c r="H13"/>
      <c r="I13"/>
      <c r="J13"/>
    </row>
    <row r="14" spans="1:10">
      <c r="B14" s="12"/>
      <c r="C14" s="12"/>
      <c r="D14" s="12"/>
      <c r="E14" s="12"/>
      <c r="F14" s="12"/>
      <c r="G14" s="12"/>
      <c r="H14"/>
      <c r="I14"/>
      <c r="J14"/>
    </row>
    <row r="15" spans="1:10">
      <c r="B15" s="12"/>
      <c r="C15" s="12"/>
      <c r="D15" s="12"/>
      <c r="E15" s="12"/>
      <c r="F15" s="12"/>
      <c r="G15" s="12"/>
      <c r="H15"/>
      <c r="I15"/>
      <c r="J15"/>
    </row>
    <row r="16" spans="1:10">
      <c r="B16" s="12"/>
      <c r="C16" s="12"/>
      <c r="D16" s="12"/>
      <c r="E16" s="12"/>
      <c r="F16" s="12"/>
      <c r="G16" s="12"/>
      <c r="H16"/>
      <c r="I16"/>
      <c r="J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</sheetData>
  <customSheetViews>
    <customSheetView guid="{59F7F58E-E303-4EFD-8799-C113523DAFE3}">
      <selection activeCell="E31" sqref="E31"/>
      <pageMargins left="0.7" right="0.7" top="0.75" bottom="0.75" header="0.3" footer="0.3"/>
    </customSheetView>
    <customSheetView guid="{7CE3C6FB-F6D3-4D75-8BFB-F2BC75A132B8}">
      <selection activeCell="D32" sqref="D32"/>
      <pageMargins left="0.7" right="0.7" top="0.75" bottom="0.75" header="0.3" footer="0.3"/>
    </customSheetView>
    <customSheetView guid="{ADD39B3A-46CF-4D0F-9A88-969AC41FD17D}" scale="80" hiddenColumns="1">
      <selection activeCell="E59" sqref="E59"/>
      <pageMargins left="0.7" right="0.7" top="0.75" bottom="0.75" header="0.3" footer="0.3"/>
    </customSheetView>
  </customSheetViews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402D-20C1-412C-BD77-FCCC3CBE1135}">
  <dimension ref="A1"/>
  <sheetViews>
    <sheetView workbookViewId="0">
      <selection activeCell="O5" sqref="O5"/>
    </sheetView>
  </sheetViews>
  <sheetFormatPr defaultRowHeight="14.5"/>
  <sheetData>
    <row r="1" spans="1:1">
      <c r="A1" s="99" t="s">
        <v>4905</v>
      </c>
    </row>
  </sheetData>
  <pageMargins left="0.7" right="0.7" top="0.75" bottom="0.75" header="0.3" footer="0.3"/>
  <customProperties>
    <customPr name="_pios_id" r:id="rId1"/>
  </customPropertie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26F3F-E233-4C29-93F5-5B7D2EDC2D0F}">
  <sheetPr codeName="Sheet27">
    <tabColor rgb="FF0000FF"/>
  </sheetPr>
  <dimension ref="A1:M1923"/>
  <sheetViews>
    <sheetView showGridLines="0" topLeftCell="A116" zoomScale="90" zoomScaleNormal="90" workbookViewId="0">
      <selection activeCell="G135" sqref="G135"/>
    </sheetView>
  </sheetViews>
  <sheetFormatPr defaultColWidth="12.26953125" defaultRowHeight="14.5"/>
  <cols>
    <col min="1" max="1" width="36.453125" bestFit="1" customWidth="1"/>
    <col min="2" max="2" width="37.54296875" bestFit="1" customWidth="1"/>
    <col min="3" max="3" width="16" bestFit="1" customWidth="1"/>
    <col min="4" max="4" width="13" style="184" bestFit="1" customWidth="1"/>
    <col min="5" max="5" width="12" style="13" bestFit="1" customWidth="1"/>
    <col min="6" max="13" width="13" style="13" bestFit="1" customWidth="1"/>
    <col min="14" max="21" width="13" bestFit="1" customWidth="1"/>
    <col min="22" max="24" width="12" bestFit="1" customWidth="1"/>
  </cols>
  <sheetData>
    <row r="1" spans="1:13">
      <c r="C1" s="135"/>
      <c r="D1" s="183"/>
      <c r="E1" s="137"/>
      <c r="M1" s="47"/>
    </row>
    <row r="2" spans="1:13">
      <c r="A2" s="128" t="s">
        <v>63</v>
      </c>
      <c r="B2" t="s">
        <v>1203</v>
      </c>
    </row>
    <row r="3" spans="1:13">
      <c r="E3"/>
      <c r="F3"/>
      <c r="G3"/>
      <c r="H3"/>
      <c r="I3"/>
      <c r="J3"/>
      <c r="K3"/>
      <c r="L3"/>
      <c r="M3"/>
    </row>
    <row r="4" spans="1:13">
      <c r="A4" s="128" t="s">
        <v>3374</v>
      </c>
      <c r="D4" s="185" t="s">
        <v>3516</v>
      </c>
      <c r="E4" s="12"/>
      <c r="F4"/>
      <c r="G4"/>
      <c r="H4"/>
      <c r="I4"/>
      <c r="J4"/>
      <c r="K4"/>
      <c r="L4"/>
      <c r="M4"/>
    </row>
    <row r="5" spans="1:13">
      <c r="A5" s="128" t="s">
        <v>4837</v>
      </c>
      <c r="B5" s="128" t="s">
        <v>49</v>
      </c>
      <c r="C5" s="52" t="s">
        <v>62</v>
      </c>
      <c r="D5" s="184" t="s">
        <v>4836</v>
      </c>
      <c r="E5" s="162" t="s">
        <v>64</v>
      </c>
      <c r="F5"/>
      <c r="G5"/>
      <c r="H5"/>
      <c r="I5"/>
      <c r="J5"/>
      <c r="K5"/>
      <c r="L5"/>
      <c r="M5"/>
    </row>
    <row r="6" spans="1:13">
      <c r="A6" t="s">
        <v>4838</v>
      </c>
      <c r="B6" t="s">
        <v>3358</v>
      </c>
      <c r="C6" t="s">
        <v>1200</v>
      </c>
      <c r="D6" s="186">
        <v>6.0000000000000001E-3</v>
      </c>
      <c r="E6" s="166">
        <v>6.0000000000000001E-3</v>
      </c>
      <c r="F6"/>
      <c r="G6"/>
      <c r="H6"/>
      <c r="I6"/>
      <c r="J6"/>
      <c r="K6"/>
      <c r="L6"/>
      <c r="M6"/>
    </row>
    <row r="7" spans="1:13">
      <c r="C7" t="s">
        <v>1205</v>
      </c>
      <c r="D7" s="186">
        <v>0.01</v>
      </c>
      <c r="E7" s="166">
        <v>0.01</v>
      </c>
      <c r="F7"/>
      <c r="G7"/>
      <c r="H7"/>
      <c r="I7"/>
      <c r="J7"/>
      <c r="K7"/>
      <c r="L7"/>
      <c r="M7"/>
    </row>
    <row r="8" spans="1:13">
      <c r="C8" t="s">
        <v>1308</v>
      </c>
      <c r="D8" s="186">
        <v>4.0000000000000001E-3</v>
      </c>
      <c r="E8" s="166">
        <v>4.0000000000000001E-3</v>
      </c>
      <c r="F8"/>
      <c r="G8"/>
      <c r="H8"/>
      <c r="I8"/>
      <c r="J8"/>
      <c r="K8"/>
      <c r="L8"/>
      <c r="M8"/>
    </row>
    <row r="9" spans="1:13">
      <c r="C9" t="s">
        <v>1310</v>
      </c>
      <c r="D9" s="186">
        <v>0.23</v>
      </c>
      <c r="E9" s="166">
        <v>0.23</v>
      </c>
      <c r="F9"/>
      <c r="G9"/>
      <c r="H9"/>
      <c r="I9"/>
      <c r="J9"/>
      <c r="K9"/>
      <c r="L9"/>
      <c r="M9"/>
    </row>
    <row r="10" spans="1:13">
      <c r="C10" t="s">
        <v>3510</v>
      </c>
      <c r="D10" s="186">
        <v>0.16</v>
      </c>
      <c r="E10" s="166">
        <v>0.16</v>
      </c>
      <c r="F10"/>
      <c r="G10"/>
      <c r="H10"/>
      <c r="I10"/>
      <c r="J10"/>
      <c r="K10"/>
      <c r="L10"/>
      <c r="M10"/>
    </row>
    <row r="11" spans="1:13">
      <c r="C11" t="s">
        <v>3499</v>
      </c>
      <c r="D11" s="186">
        <v>0.2</v>
      </c>
      <c r="E11" s="166">
        <v>0.2</v>
      </c>
      <c r="F11"/>
      <c r="G11"/>
      <c r="H11"/>
      <c r="I11"/>
      <c r="J11"/>
      <c r="K11"/>
      <c r="L11"/>
      <c r="M11"/>
    </row>
    <row r="12" spans="1:13">
      <c r="C12" t="s">
        <v>1251</v>
      </c>
      <c r="D12" s="186">
        <v>1.48</v>
      </c>
      <c r="E12" s="166">
        <v>1.48</v>
      </c>
      <c r="F12"/>
      <c r="G12"/>
      <c r="H12"/>
      <c r="I12"/>
      <c r="J12"/>
      <c r="K12"/>
      <c r="L12"/>
      <c r="M12"/>
    </row>
    <row r="13" spans="1:13">
      <c r="C13" t="s">
        <v>1252</v>
      </c>
      <c r="D13" s="186">
        <v>0.28999999999999998</v>
      </c>
      <c r="E13" s="166">
        <v>0.28999999999999998</v>
      </c>
      <c r="F13"/>
      <c r="G13"/>
      <c r="H13"/>
      <c r="I13"/>
      <c r="J13"/>
      <c r="K13"/>
      <c r="L13"/>
      <c r="M13"/>
    </row>
    <row r="14" spans="1:13">
      <c r="C14" t="s">
        <v>1303</v>
      </c>
      <c r="D14" s="186">
        <v>0.17</v>
      </c>
      <c r="E14" s="166">
        <v>0.17</v>
      </c>
      <c r="F14"/>
      <c r="G14"/>
      <c r="H14"/>
      <c r="I14"/>
      <c r="J14"/>
      <c r="K14"/>
      <c r="L14"/>
      <c r="M14"/>
    </row>
    <row r="15" spans="1:13">
      <c r="C15" t="s">
        <v>4802</v>
      </c>
      <c r="D15" s="186">
        <v>0.28000000000000003</v>
      </c>
      <c r="E15" s="166">
        <v>0.28000000000000003</v>
      </c>
      <c r="F15"/>
      <c r="G15"/>
      <c r="H15"/>
      <c r="I15"/>
      <c r="J15"/>
      <c r="K15"/>
      <c r="L15"/>
      <c r="M15"/>
    </row>
    <row r="16" spans="1:13">
      <c r="C16" t="s">
        <v>4825</v>
      </c>
      <c r="D16" s="186">
        <v>0.02</v>
      </c>
      <c r="E16" s="166">
        <v>0.02</v>
      </c>
      <c r="F16"/>
      <c r="G16"/>
      <c r="H16"/>
      <c r="I16"/>
      <c r="J16"/>
      <c r="K16"/>
      <c r="L16"/>
      <c r="M16"/>
    </row>
    <row r="17" spans="1:13">
      <c r="C17" t="s">
        <v>4807</v>
      </c>
      <c r="D17" s="186">
        <v>0.05</v>
      </c>
      <c r="E17" s="166">
        <v>0.05</v>
      </c>
      <c r="F17"/>
      <c r="G17"/>
      <c r="H17"/>
      <c r="I17"/>
      <c r="J17"/>
      <c r="K17"/>
      <c r="L17"/>
      <c r="M17"/>
    </row>
    <row r="18" spans="1:13">
      <c r="B18" t="s">
        <v>3359</v>
      </c>
      <c r="C18" t="s">
        <v>1200</v>
      </c>
      <c r="D18" s="186">
        <v>4.0000000000000001E-3</v>
      </c>
      <c r="E18" s="166">
        <v>4.0000000000000001E-3</v>
      </c>
      <c r="F18"/>
      <c r="G18"/>
      <c r="H18"/>
      <c r="I18"/>
      <c r="J18"/>
      <c r="K18"/>
      <c r="L18"/>
      <c r="M18"/>
    </row>
    <row r="19" spans="1:13">
      <c r="C19" t="s">
        <v>1205</v>
      </c>
      <c r="D19" s="186">
        <v>1.4E-2</v>
      </c>
      <c r="E19" s="166">
        <v>1.4E-2</v>
      </c>
      <c r="F19"/>
      <c r="G19"/>
      <c r="H19"/>
      <c r="I19"/>
      <c r="J19"/>
      <c r="K19"/>
      <c r="L19"/>
      <c r="M19"/>
    </row>
    <row r="20" spans="1:13">
      <c r="C20" t="s">
        <v>1236</v>
      </c>
      <c r="D20" s="186">
        <v>1E-3</v>
      </c>
      <c r="E20" s="166">
        <v>1E-3</v>
      </c>
      <c r="F20"/>
      <c r="G20"/>
      <c r="H20"/>
      <c r="I20"/>
      <c r="J20"/>
      <c r="K20"/>
      <c r="L20"/>
      <c r="M20"/>
    </row>
    <row r="21" spans="1:13">
      <c r="C21" t="s">
        <v>1308</v>
      </c>
      <c r="D21" s="186">
        <v>1E-3</v>
      </c>
      <c r="E21" s="166">
        <v>1E-3</v>
      </c>
      <c r="F21"/>
      <c r="G21"/>
      <c r="H21"/>
      <c r="I21"/>
      <c r="J21"/>
      <c r="K21"/>
      <c r="L21"/>
      <c r="M21"/>
    </row>
    <row r="22" spans="1:13">
      <c r="C22" t="s">
        <v>1310</v>
      </c>
      <c r="D22" s="186">
        <v>0.25</v>
      </c>
      <c r="E22" s="166">
        <v>0.25</v>
      </c>
      <c r="F22"/>
      <c r="G22"/>
      <c r="H22"/>
      <c r="I22"/>
      <c r="J22"/>
      <c r="K22"/>
      <c r="L22"/>
      <c r="M22"/>
    </row>
    <row r="23" spans="1:13">
      <c r="C23" t="s">
        <v>3510</v>
      </c>
      <c r="D23" s="186">
        <v>0.15</v>
      </c>
      <c r="E23" s="166">
        <v>0.15</v>
      </c>
      <c r="F23"/>
      <c r="G23"/>
      <c r="H23"/>
      <c r="I23"/>
      <c r="J23"/>
      <c r="K23"/>
      <c r="L23"/>
      <c r="M23"/>
    </row>
    <row r="24" spans="1:13">
      <c r="C24" t="s">
        <v>3499</v>
      </c>
      <c r="D24" s="186">
        <v>0.19</v>
      </c>
      <c r="E24" s="166">
        <v>0.19</v>
      </c>
      <c r="F24"/>
      <c r="G24"/>
      <c r="H24"/>
      <c r="I24"/>
      <c r="J24"/>
      <c r="K24"/>
      <c r="L24"/>
      <c r="M24"/>
    </row>
    <row r="25" spans="1:13">
      <c r="C25" t="s">
        <v>1251</v>
      </c>
      <c r="D25" s="186">
        <v>1.94</v>
      </c>
      <c r="E25" s="166">
        <v>1.94</v>
      </c>
      <c r="F25"/>
      <c r="G25"/>
      <c r="H25"/>
      <c r="I25"/>
      <c r="J25"/>
      <c r="K25"/>
      <c r="L25"/>
      <c r="M25"/>
    </row>
    <row r="26" spans="1:13">
      <c r="C26" t="s">
        <v>1252</v>
      </c>
      <c r="D26" s="186">
        <v>0.28999999999999998</v>
      </c>
      <c r="E26" s="166">
        <v>0.28999999999999998</v>
      </c>
      <c r="F26"/>
      <c r="G26"/>
      <c r="H26"/>
      <c r="I26"/>
      <c r="J26"/>
      <c r="K26"/>
      <c r="L26"/>
      <c r="M26"/>
    </row>
    <row r="27" spans="1:13">
      <c r="C27" t="s">
        <v>1303</v>
      </c>
      <c r="D27" s="186">
        <v>0.155</v>
      </c>
      <c r="E27" s="166">
        <v>0.155</v>
      </c>
      <c r="F27"/>
      <c r="G27"/>
      <c r="H27"/>
      <c r="I27"/>
      <c r="J27"/>
      <c r="K27"/>
      <c r="L27"/>
      <c r="M27"/>
    </row>
    <row r="28" spans="1:13">
      <c r="C28" t="s">
        <v>4802</v>
      </c>
      <c r="D28" s="186">
        <v>0.29499999999999998</v>
      </c>
      <c r="E28" s="166">
        <v>0.29499999999999998</v>
      </c>
      <c r="F28"/>
      <c r="G28"/>
      <c r="H28"/>
      <c r="I28"/>
      <c r="J28"/>
      <c r="K28"/>
      <c r="L28"/>
      <c r="M28"/>
    </row>
    <row r="29" spans="1:13">
      <c r="C29" t="s">
        <v>4825</v>
      </c>
      <c r="D29" s="186">
        <v>0.02</v>
      </c>
      <c r="E29" s="166">
        <v>0.02</v>
      </c>
      <c r="F29"/>
      <c r="G29"/>
      <c r="H29"/>
      <c r="I29"/>
      <c r="J29"/>
      <c r="K29"/>
      <c r="L29"/>
      <c r="M29"/>
    </row>
    <row r="30" spans="1:13">
      <c r="C30" t="s">
        <v>4807</v>
      </c>
      <c r="D30" s="186">
        <v>0.02</v>
      </c>
      <c r="E30" s="166">
        <v>0.02</v>
      </c>
      <c r="F30"/>
      <c r="G30"/>
      <c r="H30"/>
      <c r="I30"/>
      <c r="J30"/>
      <c r="K30"/>
      <c r="L30"/>
      <c r="M30"/>
    </row>
    <row r="31" spans="1:13">
      <c r="A31" t="s">
        <v>4839</v>
      </c>
      <c r="D31" s="186">
        <v>6.23</v>
      </c>
      <c r="E31" s="166">
        <v>6.23</v>
      </c>
      <c r="F31"/>
      <c r="G31"/>
      <c r="H31"/>
      <c r="I31"/>
      <c r="J31"/>
      <c r="K31"/>
      <c r="L31"/>
      <c r="M31"/>
    </row>
    <row r="32" spans="1:13">
      <c r="A32" t="s">
        <v>4840</v>
      </c>
      <c r="B32" t="s">
        <v>3363</v>
      </c>
      <c r="C32" t="s">
        <v>1200</v>
      </c>
      <c r="D32" s="186">
        <v>5.4000000000000003E-3</v>
      </c>
      <c r="E32" s="166">
        <v>5.4000000000000003E-3</v>
      </c>
      <c r="F32"/>
      <c r="G32"/>
      <c r="H32"/>
      <c r="I32"/>
      <c r="J32"/>
      <c r="K32"/>
      <c r="L32"/>
      <c r="M32"/>
    </row>
    <row r="33" spans="2:5" customFormat="1">
      <c r="C33" t="s">
        <v>1205</v>
      </c>
      <c r="D33" s="186">
        <v>7.0000000000000001E-3</v>
      </c>
      <c r="E33" s="166">
        <v>7.0000000000000001E-3</v>
      </c>
    </row>
    <row r="34" spans="2:5" customFormat="1">
      <c r="C34" t="s">
        <v>1236</v>
      </c>
      <c r="D34" s="186">
        <v>4.7999999999999996E-3</v>
      </c>
      <c r="E34" s="166">
        <v>4.7999999999999996E-3</v>
      </c>
    </row>
    <row r="35" spans="2:5" customFormat="1">
      <c r="C35" t="s">
        <v>1308</v>
      </c>
      <c r="D35" s="186">
        <v>6.0000000000000001E-3</v>
      </c>
      <c r="E35" s="166">
        <v>6.0000000000000001E-3</v>
      </c>
    </row>
    <row r="36" spans="2:5" customFormat="1">
      <c r="C36" t="s">
        <v>1310</v>
      </c>
      <c r="D36" s="186">
        <v>0.51400000000000001</v>
      </c>
      <c r="E36" s="166">
        <v>0.51400000000000001</v>
      </c>
    </row>
    <row r="37" spans="2:5" customFormat="1">
      <c r="C37" t="s">
        <v>3510</v>
      </c>
      <c r="D37" s="186">
        <v>0.28499999999999998</v>
      </c>
      <c r="E37" s="166">
        <v>0.28499999999999998</v>
      </c>
    </row>
    <row r="38" spans="2:5" customFormat="1">
      <c r="C38" t="s">
        <v>3499</v>
      </c>
      <c r="D38" s="186">
        <v>0.31</v>
      </c>
      <c r="E38" s="166">
        <v>0.31</v>
      </c>
    </row>
    <row r="39" spans="2:5" customFormat="1">
      <c r="C39" t="s">
        <v>1251</v>
      </c>
      <c r="D39" s="186">
        <v>1.4722</v>
      </c>
      <c r="E39" s="166">
        <v>1.4722</v>
      </c>
    </row>
    <row r="40" spans="2:5" customFormat="1">
      <c r="C40" t="s">
        <v>1252</v>
      </c>
      <c r="D40" s="186">
        <v>0.3654</v>
      </c>
      <c r="E40" s="166">
        <v>0.3654</v>
      </c>
    </row>
    <row r="41" spans="2:5" customFormat="1">
      <c r="C41" t="s">
        <v>1303</v>
      </c>
      <c r="D41" s="186">
        <v>0.2072</v>
      </c>
      <c r="E41" s="166">
        <v>0.2072</v>
      </c>
    </row>
    <row r="42" spans="2:5" customFormat="1">
      <c r="C42" t="s">
        <v>4802</v>
      </c>
      <c r="D42" s="186">
        <v>0.33900000000000002</v>
      </c>
      <c r="E42" s="166">
        <v>0.33900000000000002</v>
      </c>
    </row>
    <row r="43" spans="2:5" customFormat="1">
      <c r="C43" t="s">
        <v>4825</v>
      </c>
      <c r="D43" s="186">
        <v>2.3E-2</v>
      </c>
      <c r="E43" s="166">
        <v>2.3E-2</v>
      </c>
    </row>
    <row r="44" spans="2:5" customFormat="1">
      <c r="C44" t="s">
        <v>4807</v>
      </c>
      <c r="D44" s="186">
        <v>6.0999999999999999E-2</v>
      </c>
      <c r="E44" s="166">
        <v>6.0999999999999999E-2</v>
      </c>
    </row>
    <row r="45" spans="2:5" customFormat="1">
      <c r="B45" t="s">
        <v>3373</v>
      </c>
      <c r="C45" t="s">
        <v>1236</v>
      </c>
      <c r="D45" s="186">
        <v>1E-3</v>
      </c>
      <c r="E45" s="166">
        <v>1E-3</v>
      </c>
    </row>
    <row r="46" spans="2:5" customFormat="1">
      <c r="C46" t="s">
        <v>1308</v>
      </c>
      <c r="D46" s="186">
        <v>1E-3</v>
      </c>
      <c r="E46" s="166">
        <v>1E-3</v>
      </c>
    </row>
    <row r="47" spans="2:5" customFormat="1">
      <c r="C47" t="s">
        <v>1310</v>
      </c>
      <c r="D47" s="186">
        <v>0.15</v>
      </c>
      <c r="E47" s="166">
        <v>0.15</v>
      </c>
    </row>
    <row r="48" spans="2:5" customFormat="1">
      <c r="C48" t="s">
        <v>3510</v>
      </c>
      <c r="D48" s="186">
        <v>0.06</v>
      </c>
      <c r="E48" s="166">
        <v>0.06</v>
      </c>
    </row>
    <row r="49" spans="2:5" customFormat="1">
      <c r="C49" t="s">
        <v>3499</v>
      </c>
      <c r="D49" s="186">
        <v>0.16500000000000001</v>
      </c>
      <c r="E49" s="166">
        <v>0.16500000000000001</v>
      </c>
    </row>
    <row r="50" spans="2:5" customFormat="1">
      <c r="C50" t="s">
        <v>1251</v>
      </c>
      <c r="D50" s="186">
        <v>0.3</v>
      </c>
      <c r="E50" s="166">
        <v>0.3</v>
      </c>
    </row>
    <row r="51" spans="2:5" customFormat="1">
      <c r="C51" t="s">
        <v>1252</v>
      </c>
      <c r="D51" s="186">
        <v>0.06</v>
      </c>
      <c r="E51" s="166">
        <v>0.06</v>
      </c>
    </row>
    <row r="52" spans="2:5" customFormat="1">
      <c r="C52" t="s">
        <v>1303</v>
      </c>
      <c r="D52" s="186">
        <v>0.13</v>
      </c>
      <c r="E52" s="166">
        <v>0.13</v>
      </c>
    </row>
    <row r="53" spans="2:5" customFormat="1">
      <c r="C53" t="s">
        <v>4802</v>
      </c>
      <c r="D53" s="186">
        <v>0.08</v>
      </c>
      <c r="E53" s="166">
        <v>0.08</v>
      </c>
    </row>
    <row r="54" spans="2:5" customFormat="1">
      <c r="C54" t="s">
        <v>4825</v>
      </c>
      <c r="D54" s="186">
        <v>0.02</v>
      </c>
      <c r="E54" s="166">
        <v>0.02</v>
      </c>
    </row>
    <row r="55" spans="2:5" customFormat="1">
      <c r="C55" t="s">
        <v>4807</v>
      </c>
      <c r="D55" s="186">
        <v>3.5000000000000003E-2</v>
      </c>
      <c r="E55" s="166">
        <v>3.5000000000000003E-2</v>
      </c>
    </row>
    <row r="56" spans="2:5" customFormat="1">
      <c r="B56" t="s">
        <v>3353</v>
      </c>
      <c r="C56" t="s">
        <v>1200</v>
      </c>
      <c r="D56" s="186">
        <v>6.0000000000000001E-3</v>
      </c>
      <c r="E56" s="166">
        <v>6.0000000000000001E-3</v>
      </c>
    </row>
    <row r="57" spans="2:5" customFormat="1">
      <c r="C57" t="s">
        <v>1205</v>
      </c>
      <c r="D57" s="186">
        <v>2.7E-2</v>
      </c>
      <c r="E57" s="166">
        <v>2.7E-2</v>
      </c>
    </row>
    <row r="58" spans="2:5" customFormat="1">
      <c r="C58" t="s">
        <v>1236</v>
      </c>
      <c r="D58" s="186">
        <v>2E-3</v>
      </c>
      <c r="E58" s="166">
        <v>2E-3</v>
      </c>
    </row>
    <row r="59" spans="2:5" customFormat="1">
      <c r="C59" t="s">
        <v>1308</v>
      </c>
      <c r="D59" s="186">
        <v>2.5000000000000001E-2</v>
      </c>
      <c r="E59" s="166">
        <v>2.5000000000000001E-2</v>
      </c>
    </row>
    <row r="60" spans="2:5" customFormat="1">
      <c r="C60" t="s">
        <v>1310</v>
      </c>
      <c r="D60" s="186">
        <v>0.31</v>
      </c>
      <c r="E60" s="166">
        <v>0.31</v>
      </c>
    </row>
    <row r="61" spans="2:5" customFormat="1">
      <c r="C61" t="s">
        <v>3510</v>
      </c>
      <c r="D61" s="186">
        <v>0.19</v>
      </c>
      <c r="E61" s="166">
        <v>0.19</v>
      </c>
    </row>
    <row r="62" spans="2:5" customFormat="1">
      <c r="C62" t="s">
        <v>3499</v>
      </c>
      <c r="D62" s="186">
        <v>0.33</v>
      </c>
      <c r="E62" s="166">
        <v>0.33</v>
      </c>
    </row>
    <row r="63" spans="2:5" customFormat="1">
      <c r="C63" t="s">
        <v>1251</v>
      </c>
      <c r="D63" s="186">
        <v>2.2999999999999998</v>
      </c>
      <c r="E63" s="166">
        <v>2.2999999999999998</v>
      </c>
    </row>
    <row r="64" spans="2:5" customFormat="1">
      <c r="C64" t="s">
        <v>1252</v>
      </c>
      <c r="D64" s="186">
        <v>0.68</v>
      </c>
      <c r="E64" s="166">
        <v>0.68</v>
      </c>
    </row>
    <row r="65" spans="1:5" customFormat="1">
      <c r="C65" t="s">
        <v>1303</v>
      </c>
      <c r="D65" s="186">
        <v>0.28000000000000003</v>
      </c>
      <c r="E65" s="166">
        <v>0.28000000000000003</v>
      </c>
    </row>
    <row r="66" spans="1:5" customFormat="1">
      <c r="C66" t="s">
        <v>4802</v>
      </c>
      <c r="D66" s="186">
        <v>0.43</v>
      </c>
      <c r="E66" s="166">
        <v>0.43</v>
      </c>
    </row>
    <row r="67" spans="1:5" customFormat="1">
      <c r="C67" t="s">
        <v>4825</v>
      </c>
      <c r="D67" s="186">
        <v>0.01</v>
      </c>
      <c r="E67" s="166">
        <v>0.01</v>
      </c>
    </row>
    <row r="68" spans="1:5" customFormat="1">
      <c r="C68" t="s">
        <v>4807</v>
      </c>
      <c r="D68" s="186">
        <v>0.06</v>
      </c>
      <c r="E68" s="166">
        <v>0.06</v>
      </c>
    </row>
    <row r="69" spans="1:5" customFormat="1">
      <c r="A69" t="s">
        <v>4841</v>
      </c>
      <c r="D69" s="186">
        <v>9.2520000000000007</v>
      </c>
      <c r="E69" s="166">
        <v>9.2520000000000007</v>
      </c>
    </row>
    <row r="70" spans="1:5" customFormat="1">
      <c r="A70" t="s">
        <v>4842</v>
      </c>
      <c r="B70" t="s">
        <v>3369</v>
      </c>
      <c r="C70" t="s">
        <v>1205</v>
      </c>
      <c r="D70" s="186">
        <v>8.9999999999999993E-3</v>
      </c>
      <c r="E70" s="166">
        <v>8.9999999999999993E-3</v>
      </c>
    </row>
    <row r="71" spans="1:5" customFormat="1">
      <c r="C71" t="s">
        <v>1308</v>
      </c>
      <c r="D71" s="186">
        <v>2.1000000000000001E-2</v>
      </c>
      <c r="E71" s="166">
        <v>2.1000000000000001E-2</v>
      </c>
    </row>
    <row r="72" spans="1:5" customFormat="1">
      <c r="C72" t="s">
        <v>1310</v>
      </c>
      <c r="D72" s="186">
        <v>0.16</v>
      </c>
      <c r="E72" s="166">
        <v>0.16</v>
      </c>
    </row>
    <row r="73" spans="1:5" customFormat="1">
      <c r="C73" t="s">
        <v>3510</v>
      </c>
      <c r="D73" s="186">
        <v>0.23</v>
      </c>
      <c r="E73" s="166">
        <v>0.23</v>
      </c>
    </row>
    <row r="74" spans="1:5" customFormat="1">
      <c r="C74" t="s">
        <v>3499</v>
      </c>
      <c r="D74" s="186">
        <v>0.04</v>
      </c>
      <c r="E74" s="166">
        <v>0.04</v>
      </c>
    </row>
    <row r="75" spans="1:5" customFormat="1">
      <c r="C75" t="s">
        <v>1251</v>
      </c>
      <c r="D75" s="186">
        <v>0.66</v>
      </c>
      <c r="E75" s="166">
        <v>0.66</v>
      </c>
    </row>
    <row r="76" spans="1:5" customFormat="1">
      <c r="C76" t="s">
        <v>1252</v>
      </c>
      <c r="D76" s="186">
        <v>0.53</v>
      </c>
      <c r="E76" s="166">
        <v>0.53</v>
      </c>
    </row>
    <row r="77" spans="1:5" customFormat="1">
      <c r="C77" t="s">
        <v>1303</v>
      </c>
      <c r="D77" s="186">
        <v>7.0000000000000007E-2</v>
      </c>
      <c r="E77" s="166">
        <v>7.0000000000000007E-2</v>
      </c>
    </row>
    <row r="78" spans="1:5" customFormat="1">
      <c r="C78" t="s">
        <v>4802</v>
      </c>
      <c r="D78" s="186">
        <v>7.0000000000000007E-2</v>
      </c>
      <c r="E78" s="166">
        <v>7.0000000000000007E-2</v>
      </c>
    </row>
    <row r="79" spans="1:5" customFormat="1">
      <c r="B79" t="s">
        <v>3497</v>
      </c>
      <c r="C79" t="s">
        <v>1200</v>
      </c>
      <c r="D79" s="186">
        <v>1.6E-2</v>
      </c>
      <c r="E79" s="166">
        <v>1.6E-2</v>
      </c>
    </row>
    <row r="80" spans="1:5" customFormat="1">
      <c r="C80" t="s">
        <v>1205</v>
      </c>
      <c r="D80" s="186">
        <v>9.5999999999999992E-3</v>
      </c>
      <c r="E80" s="166">
        <v>9.5999999999999992E-3</v>
      </c>
    </row>
    <row r="81" spans="2:5" customFormat="1">
      <c r="C81" t="s">
        <v>1236</v>
      </c>
      <c r="D81" s="186">
        <v>1E-3</v>
      </c>
      <c r="E81" s="166">
        <v>1E-3</v>
      </c>
    </row>
    <row r="82" spans="2:5" customFormat="1">
      <c r="C82" t="s">
        <v>1308</v>
      </c>
      <c r="D82" s="186">
        <v>1.2200000000000001E-2</v>
      </c>
      <c r="E82" s="166">
        <v>1.2200000000000001E-2</v>
      </c>
    </row>
    <row r="83" spans="2:5" customFormat="1">
      <c r="C83" t="s">
        <v>1310</v>
      </c>
      <c r="D83" s="186">
        <v>0.47</v>
      </c>
      <c r="E83" s="166">
        <v>0.47</v>
      </c>
    </row>
    <row r="84" spans="2:5" customFormat="1">
      <c r="C84" t="s">
        <v>3510</v>
      </c>
      <c r="D84" s="186">
        <v>0.42</v>
      </c>
      <c r="E84" s="166">
        <v>0.42</v>
      </c>
    </row>
    <row r="85" spans="2:5" customFormat="1">
      <c r="C85" t="s">
        <v>3499</v>
      </c>
      <c r="D85" s="186">
        <v>0.11</v>
      </c>
      <c r="E85" s="166">
        <v>0.11</v>
      </c>
    </row>
    <row r="86" spans="2:5" customFormat="1">
      <c r="C86" t="s">
        <v>1251</v>
      </c>
      <c r="D86" s="186">
        <v>1.03</v>
      </c>
      <c r="E86" s="166">
        <v>1.03</v>
      </c>
    </row>
    <row r="87" spans="2:5" customFormat="1">
      <c r="C87" t="s">
        <v>1252</v>
      </c>
      <c r="D87" s="186">
        <v>0.60360000000000003</v>
      </c>
      <c r="E87" s="166">
        <v>0.60360000000000003</v>
      </c>
    </row>
    <row r="88" spans="2:5" customFormat="1">
      <c r="C88" t="s">
        <v>1303</v>
      </c>
      <c r="D88" s="186">
        <v>0.06</v>
      </c>
      <c r="E88" s="166">
        <v>0.06</v>
      </c>
    </row>
    <row r="89" spans="2:5" customFormat="1">
      <c r="C89" t="s">
        <v>4802</v>
      </c>
      <c r="D89" s="186">
        <v>7.0000000000000007E-2</v>
      </c>
      <c r="E89" s="166">
        <v>7.0000000000000007E-2</v>
      </c>
    </row>
    <row r="90" spans="2:5" customFormat="1">
      <c r="B90" t="s">
        <v>82</v>
      </c>
      <c r="C90" t="s">
        <v>1200</v>
      </c>
      <c r="D90" s="186">
        <v>2E-3</v>
      </c>
      <c r="E90" s="166">
        <v>2E-3</v>
      </c>
    </row>
    <row r="91" spans="2:5" customFormat="1">
      <c r="C91" t="s">
        <v>1308</v>
      </c>
      <c r="D91" s="186">
        <v>4.0000000000000001E-3</v>
      </c>
      <c r="E91" s="166">
        <v>4.0000000000000001E-3</v>
      </c>
    </row>
    <row r="92" spans="2:5" customFormat="1">
      <c r="C92" t="s">
        <v>1310</v>
      </c>
      <c r="D92" s="186">
        <v>0.02</v>
      </c>
      <c r="E92" s="166">
        <v>0.02</v>
      </c>
    </row>
    <row r="93" spans="2:5" customFormat="1">
      <c r="C93" t="s">
        <v>3510</v>
      </c>
      <c r="D93" s="186">
        <v>0.1</v>
      </c>
      <c r="E93" s="166">
        <v>0.1</v>
      </c>
    </row>
    <row r="94" spans="2:5" customFormat="1">
      <c r="C94" t="s">
        <v>1251</v>
      </c>
      <c r="D94" s="186">
        <v>0.1</v>
      </c>
      <c r="E94" s="166">
        <v>0.1</v>
      </c>
    </row>
    <row r="95" spans="2:5" customFormat="1">
      <c r="C95" t="s">
        <v>1252</v>
      </c>
      <c r="D95" s="186">
        <v>0.3</v>
      </c>
      <c r="E95" s="166">
        <v>0.3</v>
      </c>
    </row>
    <row r="96" spans="2:5" customFormat="1">
      <c r="C96" t="s">
        <v>1303</v>
      </c>
      <c r="D96" s="186">
        <v>0.02</v>
      </c>
      <c r="E96" s="166">
        <v>0.02</v>
      </c>
    </row>
    <row r="97" spans="1:5" customFormat="1">
      <c r="C97" t="s">
        <v>4802</v>
      </c>
      <c r="D97" s="186">
        <v>4.0000000000000001E-3</v>
      </c>
      <c r="E97" s="166">
        <v>4.0000000000000001E-3</v>
      </c>
    </row>
    <row r="98" spans="1:5" customFormat="1">
      <c r="A98" t="s">
        <v>4843</v>
      </c>
      <c r="D98" s="186">
        <v>5.1424000000000003</v>
      </c>
      <c r="E98" s="166">
        <v>5.1424000000000003</v>
      </c>
    </row>
    <row r="99" spans="1:5" customFormat="1">
      <c r="A99" t="s">
        <v>4844</v>
      </c>
      <c r="B99" t="s">
        <v>3500</v>
      </c>
      <c r="C99" t="s">
        <v>1200</v>
      </c>
      <c r="D99" s="186">
        <v>2E-3</v>
      </c>
      <c r="E99" s="166">
        <v>2E-3</v>
      </c>
    </row>
    <row r="100" spans="1:5" customFormat="1">
      <c r="C100" t="s">
        <v>1205</v>
      </c>
      <c r="D100" s="186">
        <v>7.0000000000000001E-3</v>
      </c>
      <c r="E100" s="166">
        <v>7.0000000000000001E-3</v>
      </c>
    </row>
    <row r="101" spans="1:5" customFormat="1">
      <c r="C101" t="s">
        <v>1308</v>
      </c>
      <c r="D101" s="186">
        <v>7.0000000000000001E-3</v>
      </c>
      <c r="E101" s="166">
        <v>7.0000000000000001E-3</v>
      </c>
    </row>
    <row r="102" spans="1:5" customFormat="1">
      <c r="C102" t="s">
        <v>1310</v>
      </c>
      <c r="D102" s="186">
        <v>0.85</v>
      </c>
      <c r="E102" s="166">
        <v>0.85</v>
      </c>
    </row>
    <row r="103" spans="1:5" customFormat="1">
      <c r="C103" t="s">
        <v>3510</v>
      </c>
      <c r="D103" s="186">
        <v>0.22</v>
      </c>
      <c r="E103" s="166">
        <v>0.22</v>
      </c>
    </row>
    <row r="104" spans="1:5" customFormat="1">
      <c r="C104" t="s">
        <v>3499</v>
      </c>
      <c r="D104" s="186">
        <v>0.8</v>
      </c>
      <c r="E104" s="166">
        <v>0.8</v>
      </c>
    </row>
    <row r="105" spans="1:5" customFormat="1">
      <c r="C105" t="s">
        <v>1251</v>
      </c>
      <c r="D105" s="186">
        <v>1.06</v>
      </c>
      <c r="E105" s="166">
        <v>1.06</v>
      </c>
    </row>
    <row r="106" spans="1:5" customFormat="1">
      <c r="C106" t="s">
        <v>1252</v>
      </c>
      <c r="D106" s="186">
        <v>0.39</v>
      </c>
      <c r="E106" s="166">
        <v>0.39</v>
      </c>
    </row>
    <row r="107" spans="1:5" customFormat="1">
      <c r="C107" t="s">
        <v>1303</v>
      </c>
      <c r="D107" s="186">
        <v>0.23400000000000001</v>
      </c>
      <c r="E107" s="166">
        <v>0.23400000000000001</v>
      </c>
    </row>
    <row r="108" spans="1:5" customFormat="1">
      <c r="C108" t="s">
        <v>4802</v>
      </c>
      <c r="D108" s="186">
        <v>0.53</v>
      </c>
      <c r="E108" s="166">
        <v>0.53</v>
      </c>
    </row>
    <row r="109" spans="1:5" customFormat="1">
      <c r="C109" t="s">
        <v>4807</v>
      </c>
      <c r="D109" s="186">
        <v>0.32</v>
      </c>
      <c r="E109" s="166">
        <v>0.32</v>
      </c>
    </row>
    <row r="110" spans="1:5" customFormat="1">
      <c r="A110" t="s">
        <v>4845</v>
      </c>
      <c r="D110" s="186">
        <v>4.42</v>
      </c>
      <c r="E110" s="166">
        <v>4.42</v>
      </c>
    </row>
    <row r="111" spans="1:5" customFormat="1">
      <c r="A111" t="s">
        <v>4846</v>
      </c>
      <c r="B111" t="s">
        <v>3495</v>
      </c>
      <c r="C111" t="s">
        <v>1200</v>
      </c>
      <c r="D111" s="186">
        <v>1E-3</v>
      </c>
      <c r="E111" s="166">
        <v>1E-3</v>
      </c>
    </row>
    <row r="112" spans="1:5" customFormat="1">
      <c r="C112" t="s">
        <v>1205</v>
      </c>
      <c r="D112" s="186">
        <v>5.0000000000000001E-3</v>
      </c>
      <c r="E112" s="166">
        <v>5.0000000000000001E-3</v>
      </c>
    </row>
    <row r="113" spans="1:5" customFormat="1">
      <c r="C113" t="s">
        <v>1308</v>
      </c>
      <c r="D113" s="186">
        <v>1.4E-3</v>
      </c>
      <c r="E113" s="166">
        <v>1.4E-3</v>
      </c>
    </row>
    <row r="114" spans="1:5" customFormat="1">
      <c r="C114" t="s">
        <v>1310</v>
      </c>
      <c r="D114" s="186">
        <v>0.3846</v>
      </c>
      <c r="E114" s="166">
        <v>0.3846</v>
      </c>
    </row>
    <row r="115" spans="1:5" customFormat="1">
      <c r="C115" t="s">
        <v>3510</v>
      </c>
      <c r="D115" s="186">
        <v>0.129</v>
      </c>
      <c r="E115" s="166">
        <v>0.129</v>
      </c>
    </row>
    <row r="116" spans="1:5" customFormat="1">
      <c r="C116" t="s">
        <v>3499</v>
      </c>
      <c r="D116" s="186">
        <v>0.26500000000000001</v>
      </c>
      <c r="E116" s="166">
        <v>0.26500000000000001</v>
      </c>
    </row>
    <row r="117" spans="1:5" customFormat="1">
      <c r="C117" t="s">
        <v>1251</v>
      </c>
      <c r="D117" s="186">
        <v>0.67500000000000004</v>
      </c>
      <c r="E117" s="166">
        <v>0.67500000000000004</v>
      </c>
    </row>
    <row r="118" spans="1:5" customFormat="1">
      <c r="C118" t="s">
        <v>1252</v>
      </c>
      <c r="D118" s="186">
        <v>0.185</v>
      </c>
      <c r="E118" s="166">
        <v>0.185</v>
      </c>
    </row>
    <row r="119" spans="1:5" customFormat="1">
      <c r="C119" t="s">
        <v>1303</v>
      </c>
      <c r="D119" s="186">
        <v>0.215</v>
      </c>
      <c r="E119" s="166">
        <v>0.215</v>
      </c>
    </row>
    <row r="120" spans="1:5" customFormat="1">
      <c r="C120" t="s">
        <v>4802</v>
      </c>
      <c r="D120" s="186">
        <v>0.36499999999999999</v>
      </c>
      <c r="E120" s="166">
        <v>0.36499999999999999</v>
      </c>
    </row>
    <row r="121" spans="1:5" customFormat="1">
      <c r="C121" t="s">
        <v>4807</v>
      </c>
      <c r="D121" s="186">
        <v>0.224</v>
      </c>
      <c r="E121" s="166">
        <v>0.224</v>
      </c>
    </row>
    <row r="122" spans="1:5" customFormat="1">
      <c r="A122" t="s">
        <v>4847</v>
      </c>
      <c r="D122" s="186">
        <v>2.4500000000000002</v>
      </c>
      <c r="E122" s="166">
        <v>2.4500000000000002</v>
      </c>
    </row>
    <row r="123" spans="1:5" customFormat="1">
      <c r="A123" t="s">
        <v>4798</v>
      </c>
      <c r="B123" t="s">
        <v>4798</v>
      </c>
      <c r="C123" t="s">
        <v>1200</v>
      </c>
      <c r="D123" s="186">
        <v>8.9999999999999993E-3</v>
      </c>
      <c r="E123" s="166">
        <v>8.9999999999999993E-3</v>
      </c>
    </row>
    <row r="124" spans="1:5" customFormat="1">
      <c r="C124" t="s">
        <v>1205</v>
      </c>
      <c r="D124" s="186">
        <v>2.3E-2</v>
      </c>
      <c r="E124" s="166">
        <v>2.3E-2</v>
      </c>
    </row>
    <row r="125" spans="1:5" customFormat="1">
      <c r="C125" t="s">
        <v>1236</v>
      </c>
      <c r="D125" s="186">
        <v>3.0000000000000001E-3</v>
      </c>
      <c r="E125" s="166">
        <v>3.0000000000000001E-3</v>
      </c>
    </row>
    <row r="126" spans="1:5" customFormat="1">
      <c r="C126" t="s">
        <v>1308</v>
      </c>
      <c r="D126" s="186">
        <v>4.0000000000000001E-3</v>
      </c>
      <c r="E126" s="166">
        <v>4.0000000000000001E-3</v>
      </c>
    </row>
    <row r="127" spans="1:5" customFormat="1">
      <c r="C127" t="s">
        <v>1310</v>
      </c>
      <c r="D127" s="186">
        <v>0.2</v>
      </c>
      <c r="E127" s="166">
        <v>0.2</v>
      </c>
    </row>
    <row r="128" spans="1:5" customFormat="1">
      <c r="C128" t="s">
        <v>3510</v>
      </c>
      <c r="D128" s="186">
        <v>0.1</v>
      </c>
      <c r="E128" s="166">
        <v>0.1</v>
      </c>
    </row>
    <row r="129" spans="1:5" customFormat="1">
      <c r="C129" t="s">
        <v>3499</v>
      </c>
      <c r="D129" s="186">
        <v>0.16</v>
      </c>
      <c r="E129" s="166">
        <v>0.16</v>
      </c>
    </row>
    <row r="130" spans="1:5" customFormat="1">
      <c r="C130" t="s">
        <v>1251</v>
      </c>
      <c r="D130" s="186">
        <v>1.07</v>
      </c>
      <c r="E130" s="166">
        <v>1.07</v>
      </c>
    </row>
    <row r="131" spans="1:5" customFormat="1">
      <c r="C131" t="s">
        <v>1252</v>
      </c>
      <c r="D131" s="186">
        <v>0.25</v>
      </c>
      <c r="E131" s="166">
        <v>0.25</v>
      </c>
    </row>
    <row r="132" spans="1:5" customFormat="1">
      <c r="C132" t="s">
        <v>1303</v>
      </c>
      <c r="D132" s="186">
        <v>0.18</v>
      </c>
      <c r="E132" s="166">
        <v>0.18</v>
      </c>
    </row>
    <row r="133" spans="1:5" customFormat="1">
      <c r="C133" t="s">
        <v>4802</v>
      </c>
      <c r="D133" s="186">
        <v>0.16600000000000001</v>
      </c>
      <c r="E133" s="166">
        <v>0.16600000000000001</v>
      </c>
    </row>
    <row r="134" spans="1:5" customFormat="1">
      <c r="C134" t="s">
        <v>4825</v>
      </c>
      <c r="D134" s="186">
        <v>1.6E-2</v>
      </c>
      <c r="E134" s="166">
        <v>1.6E-2</v>
      </c>
    </row>
    <row r="135" spans="1:5" customFormat="1">
      <c r="C135" t="s">
        <v>4807</v>
      </c>
      <c r="D135" s="186">
        <v>1.9E-2</v>
      </c>
      <c r="E135" s="166">
        <v>1.9E-2</v>
      </c>
    </row>
    <row r="136" spans="1:5" customFormat="1">
      <c r="A136" t="s">
        <v>4848</v>
      </c>
      <c r="D136" s="186">
        <v>2.2000000000000002</v>
      </c>
      <c r="E136" s="166">
        <v>2.2000000000000002</v>
      </c>
    </row>
    <row r="137" spans="1:5" customFormat="1">
      <c r="A137" t="s">
        <v>64</v>
      </c>
      <c r="D137" s="186">
        <v>29.694400000000002</v>
      </c>
      <c r="E137" s="163">
        <v>29.694400000000002</v>
      </c>
    </row>
    <row r="138" spans="1:5" customFormat="1">
      <c r="D138" s="184"/>
    </row>
    <row r="139" spans="1:5" customFormat="1">
      <c r="D139" s="184"/>
    </row>
    <row r="140" spans="1:5" customFormat="1">
      <c r="D140" s="184"/>
    </row>
    <row r="141" spans="1:5" customFormat="1">
      <c r="D141" s="184"/>
    </row>
    <row r="142" spans="1:5" customFormat="1">
      <c r="D142" s="184"/>
    </row>
    <row r="143" spans="1:5" customFormat="1">
      <c r="D143" s="184"/>
    </row>
    <row r="144" spans="1:5" customFormat="1">
      <c r="D144" s="184"/>
    </row>
    <row r="145" spans="4:4" customFormat="1">
      <c r="D145" s="184"/>
    </row>
    <row r="146" spans="4:4" customFormat="1">
      <c r="D146" s="184"/>
    </row>
    <row r="147" spans="4:4" customFormat="1">
      <c r="D147" s="184"/>
    </row>
    <row r="148" spans="4:4" customFormat="1">
      <c r="D148" s="184"/>
    </row>
    <row r="149" spans="4:4" customFormat="1">
      <c r="D149" s="184"/>
    </row>
    <row r="150" spans="4:4" customFormat="1">
      <c r="D150" s="184"/>
    </row>
    <row r="151" spans="4:4" customFormat="1">
      <c r="D151" s="184"/>
    </row>
    <row r="152" spans="4:4" customFormat="1">
      <c r="D152" s="184"/>
    </row>
    <row r="153" spans="4:4" customFormat="1">
      <c r="D153" s="184"/>
    </row>
    <row r="154" spans="4:4" customFormat="1">
      <c r="D154" s="184"/>
    </row>
    <row r="155" spans="4:4" customFormat="1">
      <c r="D155" s="184"/>
    </row>
    <row r="156" spans="4:4" customFormat="1">
      <c r="D156" s="184"/>
    </row>
    <row r="157" spans="4:4" customFormat="1">
      <c r="D157" s="184"/>
    </row>
    <row r="158" spans="4:4" customFormat="1">
      <c r="D158" s="184"/>
    </row>
    <row r="159" spans="4:4" customFormat="1">
      <c r="D159" s="184"/>
    </row>
    <row r="160" spans="4:4" customFormat="1">
      <c r="D160" s="184"/>
    </row>
    <row r="161" spans="4:4" customFormat="1">
      <c r="D161" s="184"/>
    </row>
    <row r="162" spans="4:4" customFormat="1">
      <c r="D162" s="184"/>
    </row>
    <row r="163" spans="4:4" customFormat="1">
      <c r="D163" s="184"/>
    </row>
    <row r="164" spans="4:4" customFormat="1">
      <c r="D164" s="184"/>
    </row>
    <row r="165" spans="4:4" customFormat="1">
      <c r="D165" s="184"/>
    </row>
    <row r="166" spans="4:4" customFormat="1">
      <c r="D166" s="184"/>
    </row>
    <row r="167" spans="4:4" customFormat="1">
      <c r="D167" s="184"/>
    </row>
    <row r="168" spans="4:4" customFormat="1">
      <c r="D168" s="184"/>
    </row>
    <row r="169" spans="4:4" customFormat="1">
      <c r="D169" s="184"/>
    </row>
    <row r="170" spans="4:4" customFormat="1">
      <c r="D170" s="184"/>
    </row>
    <row r="171" spans="4:4" customFormat="1">
      <c r="D171" s="184"/>
    </row>
    <row r="172" spans="4:4" customFormat="1">
      <c r="D172" s="184"/>
    </row>
    <row r="173" spans="4:4" customFormat="1">
      <c r="D173" s="184"/>
    </row>
    <row r="174" spans="4:4" customFormat="1">
      <c r="D174" s="184"/>
    </row>
    <row r="175" spans="4:4" customFormat="1">
      <c r="D175" s="184"/>
    </row>
    <row r="176" spans="4:4" customFormat="1">
      <c r="D176" s="184"/>
    </row>
    <row r="177" spans="4:4" customFormat="1">
      <c r="D177" s="184"/>
    </row>
    <row r="178" spans="4:4" customFormat="1">
      <c r="D178" s="184"/>
    </row>
    <row r="179" spans="4:4" customFormat="1">
      <c r="D179" s="184"/>
    </row>
    <row r="180" spans="4:4" customFormat="1">
      <c r="D180" s="184"/>
    </row>
    <row r="181" spans="4:4" customFormat="1">
      <c r="D181" s="184"/>
    </row>
    <row r="182" spans="4:4" customFormat="1">
      <c r="D182" s="184"/>
    </row>
    <row r="183" spans="4:4" customFormat="1">
      <c r="D183" s="184"/>
    </row>
    <row r="184" spans="4:4" customFormat="1">
      <c r="D184" s="184"/>
    </row>
    <row r="185" spans="4:4" customFormat="1">
      <c r="D185" s="184"/>
    </row>
    <row r="186" spans="4:4" customFormat="1">
      <c r="D186" s="184"/>
    </row>
    <row r="187" spans="4:4" customFormat="1">
      <c r="D187" s="184"/>
    </row>
    <row r="188" spans="4:4" customFormat="1">
      <c r="D188" s="184"/>
    </row>
    <row r="189" spans="4:4" customFormat="1">
      <c r="D189" s="184"/>
    </row>
    <row r="190" spans="4:4" customFormat="1">
      <c r="D190" s="184"/>
    </row>
    <row r="191" spans="4:4" customFormat="1">
      <c r="D191" s="184"/>
    </row>
    <row r="192" spans="4:4" customFormat="1">
      <c r="D192" s="184"/>
    </row>
    <row r="193" spans="4:4" customFormat="1">
      <c r="D193" s="184"/>
    </row>
    <row r="194" spans="4:4" customFormat="1">
      <c r="D194" s="184"/>
    </row>
    <row r="195" spans="4:4" customFormat="1">
      <c r="D195" s="184"/>
    </row>
    <row r="196" spans="4:4" customFormat="1">
      <c r="D196" s="184"/>
    </row>
    <row r="197" spans="4:4" customFormat="1">
      <c r="D197" s="184"/>
    </row>
    <row r="198" spans="4:4" customFormat="1">
      <c r="D198" s="184"/>
    </row>
    <row r="199" spans="4:4" customFormat="1">
      <c r="D199" s="184"/>
    </row>
    <row r="200" spans="4:4" customFormat="1">
      <c r="D200" s="184"/>
    </row>
    <row r="201" spans="4:4" customFormat="1">
      <c r="D201" s="184"/>
    </row>
    <row r="202" spans="4:4" customFormat="1">
      <c r="D202" s="184"/>
    </row>
    <row r="203" spans="4:4" customFormat="1">
      <c r="D203" s="184"/>
    </row>
    <row r="204" spans="4:4" customFormat="1">
      <c r="D204" s="184"/>
    </row>
    <row r="205" spans="4:4" customFormat="1">
      <c r="D205" s="184"/>
    </row>
    <row r="206" spans="4:4" customFormat="1">
      <c r="D206" s="184"/>
    </row>
    <row r="207" spans="4:4" customFormat="1">
      <c r="D207" s="184"/>
    </row>
    <row r="208" spans="4:4" customFormat="1">
      <c r="D208" s="184"/>
    </row>
    <row r="209" spans="4:4" customFormat="1">
      <c r="D209" s="184"/>
    </row>
    <row r="210" spans="4:4" customFormat="1">
      <c r="D210" s="184"/>
    </row>
    <row r="211" spans="4:4" customFormat="1">
      <c r="D211" s="184"/>
    </row>
    <row r="212" spans="4:4" customFormat="1">
      <c r="D212" s="184"/>
    </row>
    <row r="213" spans="4:4" customFormat="1">
      <c r="D213" s="184"/>
    </row>
    <row r="214" spans="4:4" customFormat="1">
      <c r="D214" s="184"/>
    </row>
    <row r="215" spans="4:4" customFormat="1">
      <c r="D215" s="184"/>
    </row>
    <row r="216" spans="4:4" customFormat="1">
      <c r="D216" s="184"/>
    </row>
    <row r="217" spans="4:4" customFormat="1">
      <c r="D217" s="184"/>
    </row>
    <row r="218" spans="4:4" customFormat="1">
      <c r="D218" s="184"/>
    </row>
    <row r="219" spans="4:4" customFormat="1">
      <c r="D219" s="184"/>
    </row>
    <row r="220" spans="4:4" customFormat="1">
      <c r="D220" s="184"/>
    </row>
    <row r="221" spans="4:4" customFormat="1">
      <c r="D221" s="184"/>
    </row>
    <row r="222" spans="4:4" customFormat="1">
      <c r="D222" s="184"/>
    </row>
    <row r="223" spans="4:4" customFormat="1">
      <c r="D223" s="184"/>
    </row>
    <row r="224" spans="4:4" customFormat="1">
      <c r="D224" s="184"/>
    </row>
    <row r="225" spans="4:4" customFormat="1">
      <c r="D225" s="184"/>
    </row>
    <row r="226" spans="4:4" customFormat="1">
      <c r="D226" s="184"/>
    </row>
    <row r="227" spans="4:4" customFormat="1">
      <c r="D227" s="184"/>
    </row>
    <row r="228" spans="4:4" customFormat="1">
      <c r="D228" s="184"/>
    </row>
    <row r="229" spans="4:4" customFormat="1">
      <c r="D229" s="184"/>
    </row>
    <row r="230" spans="4:4" customFormat="1">
      <c r="D230" s="184"/>
    </row>
    <row r="231" spans="4:4" customFormat="1">
      <c r="D231" s="184"/>
    </row>
    <row r="232" spans="4:4" customFormat="1">
      <c r="D232" s="184"/>
    </row>
    <row r="233" spans="4:4" customFormat="1">
      <c r="D233" s="184"/>
    </row>
    <row r="234" spans="4:4" customFormat="1">
      <c r="D234" s="184"/>
    </row>
    <row r="235" spans="4:4" customFormat="1">
      <c r="D235" s="184"/>
    </row>
    <row r="236" spans="4:4" customFormat="1">
      <c r="D236" s="184"/>
    </row>
    <row r="237" spans="4:4" customFormat="1">
      <c r="D237" s="184"/>
    </row>
    <row r="238" spans="4:4" customFormat="1">
      <c r="D238" s="184"/>
    </row>
    <row r="239" spans="4:4" customFormat="1">
      <c r="D239" s="184"/>
    </row>
    <row r="240" spans="4:4" customFormat="1">
      <c r="D240" s="184"/>
    </row>
    <row r="241" spans="4:4" customFormat="1">
      <c r="D241" s="184"/>
    </row>
    <row r="242" spans="4:4" customFormat="1">
      <c r="D242" s="184"/>
    </row>
    <row r="243" spans="4:4" customFormat="1">
      <c r="D243" s="184"/>
    </row>
    <row r="244" spans="4:4" customFormat="1">
      <c r="D244" s="184"/>
    </row>
    <row r="245" spans="4:4" customFormat="1">
      <c r="D245" s="184"/>
    </row>
    <row r="246" spans="4:4" customFormat="1">
      <c r="D246" s="184"/>
    </row>
    <row r="247" spans="4:4" customFormat="1">
      <c r="D247" s="184"/>
    </row>
    <row r="248" spans="4:4" customFormat="1">
      <c r="D248" s="184"/>
    </row>
    <row r="249" spans="4:4" customFormat="1">
      <c r="D249" s="184"/>
    </row>
    <row r="250" spans="4:4" customFormat="1">
      <c r="D250" s="184"/>
    </row>
    <row r="251" spans="4:4" customFormat="1">
      <c r="D251" s="184"/>
    </row>
    <row r="252" spans="4:4" customFormat="1">
      <c r="D252" s="184"/>
    </row>
    <row r="253" spans="4:4" customFormat="1">
      <c r="D253" s="184"/>
    </row>
    <row r="254" spans="4:4" customFormat="1">
      <c r="D254" s="184"/>
    </row>
    <row r="255" spans="4:4" customFormat="1">
      <c r="D255" s="184"/>
    </row>
    <row r="256" spans="4:4" customFormat="1">
      <c r="D256" s="184"/>
    </row>
    <row r="257" spans="4:4" customFormat="1">
      <c r="D257" s="184"/>
    </row>
    <row r="258" spans="4:4" customFormat="1">
      <c r="D258" s="184"/>
    </row>
    <row r="259" spans="4:4" customFormat="1">
      <c r="D259" s="184"/>
    </row>
    <row r="260" spans="4:4" customFormat="1">
      <c r="D260" s="184"/>
    </row>
    <row r="261" spans="4:4" customFormat="1">
      <c r="D261" s="184"/>
    </row>
    <row r="262" spans="4:4" customFormat="1">
      <c r="D262" s="184"/>
    </row>
    <row r="263" spans="4:4" customFormat="1">
      <c r="D263" s="184"/>
    </row>
    <row r="264" spans="4:4" customFormat="1">
      <c r="D264" s="184"/>
    </row>
    <row r="265" spans="4:4" customFormat="1">
      <c r="D265" s="184"/>
    </row>
    <row r="266" spans="4:4" customFormat="1">
      <c r="D266" s="184"/>
    </row>
    <row r="267" spans="4:4" customFormat="1">
      <c r="D267" s="184"/>
    </row>
    <row r="268" spans="4:4" customFormat="1">
      <c r="D268" s="184"/>
    </row>
    <row r="269" spans="4:4" customFormat="1">
      <c r="D269" s="184"/>
    </row>
    <row r="270" spans="4:4" customFormat="1">
      <c r="D270" s="184"/>
    </row>
    <row r="271" spans="4:4" customFormat="1">
      <c r="D271" s="184"/>
    </row>
    <row r="272" spans="4:4" customFormat="1">
      <c r="D272" s="184"/>
    </row>
    <row r="273" spans="4:4" customFormat="1">
      <c r="D273" s="184"/>
    </row>
    <row r="274" spans="4:4" customFormat="1">
      <c r="D274" s="184"/>
    </row>
    <row r="275" spans="4:4" customFormat="1">
      <c r="D275" s="184"/>
    </row>
    <row r="276" spans="4:4" customFormat="1">
      <c r="D276" s="184"/>
    </row>
    <row r="277" spans="4:4" customFormat="1">
      <c r="D277" s="184"/>
    </row>
    <row r="278" spans="4:4" customFormat="1">
      <c r="D278" s="184"/>
    </row>
    <row r="279" spans="4:4" customFormat="1">
      <c r="D279" s="184"/>
    </row>
    <row r="280" spans="4:4" customFormat="1">
      <c r="D280" s="184"/>
    </row>
    <row r="281" spans="4:4" customFormat="1">
      <c r="D281" s="184"/>
    </row>
    <row r="282" spans="4:4" customFormat="1">
      <c r="D282" s="184"/>
    </row>
    <row r="283" spans="4:4" customFormat="1">
      <c r="D283" s="184"/>
    </row>
    <row r="284" spans="4:4" customFormat="1">
      <c r="D284" s="184"/>
    </row>
    <row r="285" spans="4:4" customFormat="1">
      <c r="D285" s="184"/>
    </row>
    <row r="286" spans="4:4" customFormat="1">
      <c r="D286" s="184"/>
    </row>
    <row r="287" spans="4:4" customFormat="1">
      <c r="D287" s="184"/>
    </row>
    <row r="288" spans="4:4" customFormat="1">
      <c r="D288" s="184"/>
    </row>
    <row r="289" spans="4:4" customFormat="1">
      <c r="D289" s="184"/>
    </row>
    <row r="290" spans="4:4" customFormat="1">
      <c r="D290" s="184"/>
    </row>
    <row r="291" spans="4:4" customFormat="1">
      <c r="D291" s="184"/>
    </row>
    <row r="292" spans="4:4" customFormat="1">
      <c r="D292" s="184"/>
    </row>
    <row r="293" spans="4:4" customFormat="1">
      <c r="D293" s="184"/>
    </row>
    <row r="294" spans="4:4" customFormat="1">
      <c r="D294" s="184"/>
    </row>
    <row r="295" spans="4:4" customFormat="1">
      <c r="D295" s="184"/>
    </row>
    <row r="296" spans="4:4" customFormat="1">
      <c r="D296" s="184"/>
    </row>
    <row r="297" spans="4:4" customFormat="1">
      <c r="D297" s="184"/>
    </row>
    <row r="298" spans="4:4" customFormat="1">
      <c r="D298" s="184"/>
    </row>
    <row r="299" spans="4:4" customFormat="1">
      <c r="D299" s="184"/>
    </row>
    <row r="300" spans="4:4" customFormat="1">
      <c r="D300" s="184"/>
    </row>
    <row r="301" spans="4:4" customFormat="1">
      <c r="D301" s="184"/>
    </row>
    <row r="302" spans="4:4" customFormat="1">
      <c r="D302" s="184"/>
    </row>
    <row r="303" spans="4:4" customFormat="1">
      <c r="D303" s="184"/>
    </row>
    <row r="304" spans="4:4" customFormat="1">
      <c r="D304" s="184"/>
    </row>
    <row r="305" spans="4:4" customFormat="1">
      <c r="D305" s="184"/>
    </row>
    <row r="306" spans="4:4" customFormat="1">
      <c r="D306" s="184"/>
    </row>
    <row r="307" spans="4:4" customFormat="1">
      <c r="D307" s="184"/>
    </row>
    <row r="308" spans="4:4" customFormat="1">
      <c r="D308" s="184"/>
    </row>
    <row r="309" spans="4:4" customFormat="1">
      <c r="D309" s="184"/>
    </row>
    <row r="310" spans="4:4" customFormat="1">
      <c r="D310" s="184"/>
    </row>
    <row r="311" spans="4:4" customFormat="1">
      <c r="D311" s="184"/>
    </row>
    <row r="312" spans="4:4" customFormat="1">
      <c r="D312" s="184"/>
    </row>
    <row r="313" spans="4:4" customFormat="1">
      <c r="D313" s="184"/>
    </row>
    <row r="314" spans="4:4" customFormat="1">
      <c r="D314" s="184"/>
    </row>
    <row r="315" spans="4:4" customFormat="1">
      <c r="D315" s="184"/>
    </row>
    <row r="316" spans="4:4" customFormat="1">
      <c r="D316" s="184"/>
    </row>
    <row r="317" spans="4:4" customFormat="1">
      <c r="D317" s="184"/>
    </row>
    <row r="318" spans="4:4" customFormat="1">
      <c r="D318" s="184"/>
    </row>
    <row r="319" spans="4:4" customFormat="1">
      <c r="D319" s="184"/>
    </row>
    <row r="320" spans="4:4" customFormat="1">
      <c r="D320" s="184"/>
    </row>
    <row r="321" spans="4:4" customFormat="1">
      <c r="D321" s="184"/>
    </row>
    <row r="322" spans="4:4" customFormat="1">
      <c r="D322" s="184"/>
    </row>
    <row r="323" spans="4:4" customFormat="1">
      <c r="D323" s="184"/>
    </row>
    <row r="324" spans="4:4" customFormat="1">
      <c r="D324" s="184"/>
    </row>
    <row r="325" spans="4:4" customFormat="1">
      <c r="D325" s="184"/>
    </row>
    <row r="326" spans="4:4" customFormat="1">
      <c r="D326" s="184"/>
    </row>
    <row r="327" spans="4:4" customFormat="1">
      <c r="D327" s="184"/>
    </row>
    <row r="328" spans="4:4" customFormat="1">
      <c r="D328" s="184"/>
    </row>
    <row r="329" spans="4:4" customFormat="1">
      <c r="D329" s="184"/>
    </row>
    <row r="330" spans="4:4" customFormat="1">
      <c r="D330" s="184"/>
    </row>
    <row r="331" spans="4:4" customFormat="1">
      <c r="D331" s="184"/>
    </row>
    <row r="332" spans="4:4" customFormat="1">
      <c r="D332" s="184"/>
    </row>
    <row r="333" spans="4:4" customFormat="1">
      <c r="D333" s="184"/>
    </row>
    <row r="334" spans="4:4" customFormat="1">
      <c r="D334" s="184"/>
    </row>
    <row r="335" spans="4:4" customFormat="1">
      <c r="D335" s="184"/>
    </row>
    <row r="336" spans="4:4" customFormat="1">
      <c r="D336" s="184"/>
    </row>
    <row r="337" spans="4:4" customFormat="1">
      <c r="D337" s="184"/>
    </row>
    <row r="338" spans="4:4" customFormat="1">
      <c r="D338" s="184"/>
    </row>
    <row r="339" spans="4:4" customFormat="1">
      <c r="D339" s="184"/>
    </row>
    <row r="340" spans="4:4" customFormat="1">
      <c r="D340" s="184"/>
    </row>
    <row r="341" spans="4:4" customFormat="1">
      <c r="D341" s="184"/>
    </row>
    <row r="342" spans="4:4" customFormat="1">
      <c r="D342" s="184"/>
    </row>
    <row r="343" spans="4:4" customFormat="1">
      <c r="D343" s="184"/>
    </row>
    <row r="344" spans="4:4" customFormat="1">
      <c r="D344" s="184"/>
    </row>
    <row r="345" spans="4:4" customFormat="1">
      <c r="D345" s="184"/>
    </row>
    <row r="346" spans="4:4" customFormat="1">
      <c r="D346" s="184"/>
    </row>
    <row r="347" spans="4:4" customFormat="1">
      <c r="D347" s="184"/>
    </row>
    <row r="348" spans="4:4" customFormat="1">
      <c r="D348" s="184"/>
    </row>
    <row r="349" spans="4:4" customFormat="1">
      <c r="D349" s="184"/>
    </row>
    <row r="350" spans="4:4" customFormat="1">
      <c r="D350" s="184"/>
    </row>
    <row r="351" spans="4:4" customFormat="1">
      <c r="D351" s="184"/>
    </row>
    <row r="352" spans="4:4" customFormat="1">
      <c r="D352" s="184"/>
    </row>
    <row r="353" spans="4:4" customFormat="1">
      <c r="D353" s="184"/>
    </row>
    <row r="354" spans="4:4" customFormat="1">
      <c r="D354" s="184"/>
    </row>
    <row r="355" spans="4:4" customFormat="1">
      <c r="D355" s="184"/>
    </row>
    <row r="356" spans="4:4" customFormat="1">
      <c r="D356" s="184"/>
    </row>
    <row r="357" spans="4:4" customFormat="1">
      <c r="D357" s="184"/>
    </row>
    <row r="358" spans="4:4" customFormat="1">
      <c r="D358" s="184"/>
    </row>
    <row r="359" spans="4:4" customFormat="1">
      <c r="D359" s="184"/>
    </row>
    <row r="360" spans="4:4" customFormat="1">
      <c r="D360" s="184"/>
    </row>
    <row r="361" spans="4:4" customFormat="1">
      <c r="D361" s="184"/>
    </row>
    <row r="362" spans="4:4" customFormat="1">
      <c r="D362" s="184"/>
    </row>
    <row r="363" spans="4:4" customFormat="1">
      <c r="D363" s="184"/>
    </row>
    <row r="364" spans="4:4" customFormat="1">
      <c r="D364" s="184"/>
    </row>
    <row r="365" spans="4:4" customFormat="1">
      <c r="D365" s="184"/>
    </row>
    <row r="366" spans="4:4" customFormat="1">
      <c r="D366" s="184"/>
    </row>
    <row r="367" spans="4:4" customFormat="1">
      <c r="D367" s="184"/>
    </row>
    <row r="368" spans="4:4" customFormat="1">
      <c r="D368" s="184"/>
    </row>
    <row r="369" spans="4:4" customFormat="1">
      <c r="D369" s="184"/>
    </row>
    <row r="370" spans="4:4" customFormat="1">
      <c r="D370" s="184"/>
    </row>
    <row r="371" spans="4:4" customFormat="1">
      <c r="D371" s="184"/>
    </row>
    <row r="372" spans="4:4" customFormat="1">
      <c r="D372" s="184"/>
    </row>
    <row r="373" spans="4:4" customFormat="1">
      <c r="D373" s="184"/>
    </row>
    <row r="374" spans="4:4" customFormat="1">
      <c r="D374" s="184"/>
    </row>
    <row r="375" spans="4:4" customFormat="1">
      <c r="D375" s="184"/>
    </row>
    <row r="376" spans="4:4" customFormat="1">
      <c r="D376" s="184"/>
    </row>
    <row r="377" spans="4:4" customFormat="1">
      <c r="D377" s="184"/>
    </row>
    <row r="378" spans="4:4" customFormat="1">
      <c r="D378" s="184"/>
    </row>
    <row r="379" spans="4:4" customFormat="1">
      <c r="D379" s="184"/>
    </row>
    <row r="380" spans="4:4" customFormat="1">
      <c r="D380" s="184"/>
    </row>
    <row r="381" spans="4:4" customFormat="1">
      <c r="D381" s="184"/>
    </row>
    <row r="382" spans="4:4" customFormat="1">
      <c r="D382" s="184"/>
    </row>
    <row r="383" spans="4:4" customFormat="1">
      <c r="D383" s="184"/>
    </row>
    <row r="384" spans="4:4" customFormat="1">
      <c r="D384" s="184"/>
    </row>
    <row r="385" spans="4:4" customFormat="1">
      <c r="D385" s="184"/>
    </row>
    <row r="386" spans="4:4" customFormat="1">
      <c r="D386" s="184"/>
    </row>
    <row r="387" spans="4:4" customFormat="1">
      <c r="D387" s="184"/>
    </row>
    <row r="388" spans="4:4" customFormat="1">
      <c r="D388" s="184"/>
    </row>
    <row r="389" spans="4:4" customFormat="1">
      <c r="D389" s="184"/>
    </row>
    <row r="390" spans="4:4" customFormat="1">
      <c r="D390" s="184"/>
    </row>
    <row r="391" spans="4:4" customFormat="1">
      <c r="D391" s="184"/>
    </row>
    <row r="392" spans="4:4" customFormat="1">
      <c r="D392" s="184"/>
    </row>
    <row r="393" spans="4:4" customFormat="1">
      <c r="D393" s="184"/>
    </row>
    <row r="394" spans="4:4" customFormat="1">
      <c r="D394" s="184"/>
    </row>
    <row r="395" spans="4:4" customFormat="1">
      <c r="D395" s="184"/>
    </row>
    <row r="396" spans="4:4" customFormat="1">
      <c r="D396" s="184"/>
    </row>
    <row r="397" spans="4:4" customFormat="1">
      <c r="D397" s="184"/>
    </row>
    <row r="398" spans="4:4" customFormat="1">
      <c r="D398" s="184"/>
    </row>
    <row r="399" spans="4:4" customFormat="1">
      <c r="D399" s="184"/>
    </row>
    <row r="400" spans="4:4" customFormat="1">
      <c r="D400" s="184"/>
    </row>
    <row r="401" spans="4:4" customFormat="1">
      <c r="D401" s="184"/>
    </row>
    <row r="402" spans="4:4" customFormat="1">
      <c r="D402" s="184"/>
    </row>
    <row r="403" spans="4:4" customFormat="1">
      <c r="D403" s="184"/>
    </row>
    <row r="404" spans="4:4" customFormat="1">
      <c r="D404" s="184"/>
    </row>
    <row r="405" spans="4:4" customFormat="1">
      <c r="D405" s="184"/>
    </row>
    <row r="406" spans="4:4" customFormat="1">
      <c r="D406" s="184"/>
    </row>
    <row r="407" spans="4:4" customFormat="1">
      <c r="D407" s="184"/>
    </row>
    <row r="408" spans="4:4" customFormat="1">
      <c r="D408" s="184"/>
    </row>
    <row r="409" spans="4:4" customFormat="1">
      <c r="D409" s="184"/>
    </row>
    <row r="410" spans="4:4" customFormat="1">
      <c r="D410" s="184"/>
    </row>
    <row r="411" spans="4:4" customFormat="1">
      <c r="D411" s="184"/>
    </row>
    <row r="412" spans="4:4" customFormat="1">
      <c r="D412" s="184"/>
    </row>
    <row r="413" spans="4:4" customFormat="1">
      <c r="D413" s="184"/>
    </row>
    <row r="414" spans="4:4" customFormat="1">
      <c r="D414" s="184"/>
    </row>
    <row r="415" spans="4:4" customFormat="1">
      <c r="D415" s="184"/>
    </row>
    <row r="416" spans="4:4" customFormat="1">
      <c r="D416" s="184"/>
    </row>
    <row r="417" spans="4:4" customFormat="1">
      <c r="D417" s="184"/>
    </row>
    <row r="418" spans="4:4" customFormat="1">
      <c r="D418" s="184"/>
    </row>
    <row r="419" spans="4:4" customFormat="1">
      <c r="D419" s="184"/>
    </row>
    <row r="420" spans="4:4" customFormat="1">
      <c r="D420" s="184"/>
    </row>
    <row r="421" spans="4:4" customFormat="1">
      <c r="D421" s="184"/>
    </row>
    <row r="422" spans="4:4" customFormat="1">
      <c r="D422" s="184"/>
    </row>
    <row r="423" spans="4:4" customFormat="1">
      <c r="D423" s="184"/>
    </row>
    <row r="424" spans="4:4" customFormat="1">
      <c r="D424" s="184"/>
    </row>
    <row r="425" spans="4:4" customFormat="1">
      <c r="D425" s="184"/>
    </row>
    <row r="426" spans="4:4" customFormat="1">
      <c r="D426" s="184"/>
    </row>
    <row r="427" spans="4:4" customFormat="1">
      <c r="D427" s="184"/>
    </row>
    <row r="428" spans="4:4" customFormat="1">
      <c r="D428" s="184"/>
    </row>
    <row r="429" spans="4:4" customFormat="1">
      <c r="D429" s="184"/>
    </row>
    <row r="430" spans="4:4" customFormat="1">
      <c r="D430" s="184"/>
    </row>
    <row r="431" spans="4:4" customFormat="1">
      <c r="D431" s="184"/>
    </row>
    <row r="432" spans="4:4" customFormat="1">
      <c r="D432" s="184"/>
    </row>
    <row r="433" spans="4:4" customFormat="1">
      <c r="D433" s="184"/>
    </row>
    <row r="434" spans="4:4" customFormat="1">
      <c r="D434" s="184"/>
    </row>
    <row r="435" spans="4:4" customFormat="1">
      <c r="D435" s="184"/>
    </row>
    <row r="436" spans="4:4" customFormat="1">
      <c r="D436" s="184"/>
    </row>
    <row r="437" spans="4:4" customFormat="1">
      <c r="D437" s="184"/>
    </row>
    <row r="438" spans="4:4" customFormat="1">
      <c r="D438" s="184"/>
    </row>
    <row r="439" spans="4:4" customFormat="1">
      <c r="D439" s="184"/>
    </row>
    <row r="440" spans="4:4" customFormat="1">
      <c r="D440" s="184"/>
    </row>
    <row r="441" spans="4:4" customFormat="1">
      <c r="D441" s="184"/>
    </row>
    <row r="442" spans="4:4" customFormat="1">
      <c r="D442" s="184"/>
    </row>
    <row r="443" spans="4:4" customFormat="1">
      <c r="D443" s="184"/>
    </row>
    <row r="444" spans="4:4" customFormat="1">
      <c r="D444" s="184"/>
    </row>
    <row r="445" spans="4:4" customFormat="1">
      <c r="D445" s="184"/>
    </row>
    <row r="446" spans="4:4" customFormat="1">
      <c r="D446" s="184"/>
    </row>
    <row r="447" spans="4:4" customFormat="1">
      <c r="D447" s="184"/>
    </row>
    <row r="448" spans="4:4" customFormat="1">
      <c r="D448" s="184"/>
    </row>
    <row r="449" spans="4:4" customFormat="1">
      <c r="D449" s="184"/>
    </row>
    <row r="450" spans="4:4" customFormat="1">
      <c r="D450" s="184"/>
    </row>
    <row r="451" spans="4:4" customFormat="1">
      <c r="D451" s="184"/>
    </row>
    <row r="452" spans="4:4" customFormat="1">
      <c r="D452" s="184"/>
    </row>
    <row r="453" spans="4:4" customFormat="1">
      <c r="D453" s="184"/>
    </row>
    <row r="454" spans="4:4" customFormat="1">
      <c r="D454" s="184"/>
    </row>
    <row r="455" spans="4:4" customFormat="1">
      <c r="D455" s="184"/>
    </row>
    <row r="456" spans="4:4" customFormat="1">
      <c r="D456" s="184"/>
    </row>
    <row r="457" spans="4:4" customFormat="1">
      <c r="D457" s="184"/>
    </row>
    <row r="458" spans="4:4" customFormat="1">
      <c r="D458" s="184"/>
    </row>
    <row r="459" spans="4:4" customFormat="1">
      <c r="D459" s="184"/>
    </row>
    <row r="460" spans="4:4" customFormat="1">
      <c r="D460" s="184"/>
    </row>
    <row r="461" spans="4:4" customFormat="1">
      <c r="D461" s="184"/>
    </row>
    <row r="462" spans="4:4" customFormat="1">
      <c r="D462" s="184"/>
    </row>
    <row r="463" spans="4:4" customFormat="1">
      <c r="D463" s="184"/>
    </row>
    <row r="464" spans="4:4" customFormat="1">
      <c r="D464" s="184"/>
    </row>
    <row r="465" spans="4:4" customFormat="1">
      <c r="D465" s="184"/>
    </row>
    <row r="466" spans="4:4" customFormat="1">
      <c r="D466" s="184"/>
    </row>
    <row r="467" spans="4:4" customFormat="1">
      <c r="D467" s="184"/>
    </row>
    <row r="468" spans="4:4" customFormat="1">
      <c r="D468" s="184"/>
    </row>
    <row r="469" spans="4:4" customFormat="1">
      <c r="D469" s="184"/>
    </row>
    <row r="470" spans="4:4" customFormat="1">
      <c r="D470" s="184"/>
    </row>
    <row r="471" spans="4:4" customFormat="1">
      <c r="D471" s="184"/>
    </row>
    <row r="472" spans="4:4" customFormat="1">
      <c r="D472" s="184"/>
    </row>
    <row r="473" spans="4:4" customFormat="1">
      <c r="D473" s="184"/>
    </row>
    <row r="474" spans="4:4" customFormat="1">
      <c r="D474" s="184"/>
    </row>
    <row r="475" spans="4:4" customFormat="1">
      <c r="D475" s="184"/>
    </row>
    <row r="476" spans="4:4" customFormat="1">
      <c r="D476" s="184"/>
    </row>
    <row r="477" spans="4:4" customFormat="1">
      <c r="D477" s="184"/>
    </row>
    <row r="478" spans="4:4" customFormat="1">
      <c r="D478" s="184"/>
    </row>
    <row r="479" spans="4:4" customFormat="1">
      <c r="D479" s="184"/>
    </row>
    <row r="480" spans="4:4" customFormat="1">
      <c r="D480" s="184"/>
    </row>
    <row r="481" spans="4:4" customFormat="1">
      <c r="D481" s="184"/>
    </row>
    <row r="482" spans="4:4" customFormat="1">
      <c r="D482" s="184"/>
    </row>
    <row r="483" spans="4:4" customFormat="1">
      <c r="D483" s="184"/>
    </row>
    <row r="484" spans="4:4" customFormat="1">
      <c r="D484" s="184"/>
    </row>
    <row r="485" spans="4:4" customFormat="1">
      <c r="D485" s="184"/>
    </row>
    <row r="486" spans="4:4" customFormat="1">
      <c r="D486" s="184"/>
    </row>
    <row r="487" spans="4:4" customFormat="1">
      <c r="D487" s="184"/>
    </row>
    <row r="488" spans="4:4" customFormat="1">
      <c r="D488" s="184"/>
    </row>
    <row r="489" spans="4:4" customFormat="1">
      <c r="D489" s="184"/>
    </row>
    <row r="490" spans="4:4" customFormat="1">
      <c r="D490" s="184"/>
    </row>
    <row r="491" spans="4:4" customFormat="1">
      <c r="D491" s="184"/>
    </row>
    <row r="492" spans="4:4" customFormat="1">
      <c r="D492" s="184"/>
    </row>
    <row r="493" spans="4:4" customFormat="1">
      <c r="D493" s="184"/>
    </row>
    <row r="494" spans="4:4" customFormat="1">
      <c r="D494" s="184"/>
    </row>
    <row r="495" spans="4:4" customFormat="1">
      <c r="D495" s="184"/>
    </row>
    <row r="496" spans="4:4" customFormat="1">
      <c r="D496" s="184"/>
    </row>
    <row r="497" spans="4:4" customFormat="1">
      <c r="D497" s="184"/>
    </row>
    <row r="498" spans="4:4" customFormat="1">
      <c r="D498" s="184"/>
    </row>
    <row r="499" spans="4:4" customFormat="1">
      <c r="D499" s="184"/>
    </row>
    <row r="500" spans="4:4" customFormat="1">
      <c r="D500" s="184"/>
    </row>
    <row r="501" spans="4:4" customFormat="1">
      <c r="D501" s="184"/>
    </row>
    <row r="502" spans="4:4" customFormat="1">
      <c r="D502" s="184"/>
    </row>
    <row r="503" spans="4:4" customFormat="1">
      <c r="D503" s="184"/>
    </row>
    <row r="504" spans="4:4" customFormat="1">
      <c r="D504" s="184"/>
    </row>
    <row r="505" spans="4:4" customFormat="1">
      <c r="D505" s="184"/>
    </row>
    <row r="506" spans="4:4" customFormat="1">
      <c r="D506" s="184"/>
    </row>
    <row r="507" spans="4:4" customFormat="1">
      <c r="D507" s="184"/>
    </row>
    <row r="508" spans="4:4" customFormat="1">
      <c r="D508" s="184"/>
    </row>
    <row r="509" spans="4:4" customFormat="1">
      <c r="D509" s="184"/>
    </row>
    <row r="510" spans="4:4" customFormat="1">
      <c r="D510" s="184"/>
    </row>
    <row r="511" spans="4:4" customFormat="1">
      <c r="D511" s="184"/>
    </row>
    <row r="512" spans="4:4" customFormat="1">
      <c r="D512" s="184"/>
    </row>
    <row r="513" spans="4:4" customFormat="1">
      <c r="D513" s="184"/>
    </row>
    <row r="514" spans="4:4" customFormat="1">
      <c r="D514" s="184"/>
    </row>
    <row r="515" spans="4:4" customFormat="1">
      <c r="D515" s="184"/>
    </row>
    <row r="516" spans="4:4" customFormat="1">
      <c r="D516" s="184"/>
    </row>
    <row r="517" spans="4:4" customFormat="1">
      <c r="D517" s="184"/>
    </row>
    <row r="518" spans="4:4" customFormat="1">
      <c r="D518" s="184"/>
    </row>
    <row r="519" spans="4:4" customFormat="1">
      <c r="D519" s="184"/>
    </row>
    <row r="520" spans="4:4" customFormat="1">
      <c r="D520" s="184"/>
    </row>
    <row r="521" spans="4:4" customFormat="1">
      <c r="D521" s="184"/>
    </row>
    <row r="522" spans="4:4" customFormat="1">
      <c r="D522" s="184"/>
    </row>
    <row r="523" spans="4:4" customFormat="1">
      <c r="D523" s="184"/>
    </row>
    <row r="524" spans="4:4" customFormat="1">
      <c r="D524" s="184"/>
    </row>
    <row r="525" spans="4:4" customFormat="1">
      <c r="D525" s="184"/>
    </row>
    <row r="526" spans="4:4" customFormat="1">
      <c r="D526" s="184"/>
    </row>
    <row r="527" spans="4:4" customFormat="1">
      <c r="D527" s="184"/>
    </row>
    <row r="528" spans="4:4" customFormat="1">
      <c r="D528" s="184"/>
    </row>
    <row r="529" spans="4:4" customFormat="1">
      <c r="D529" s="184"/>
    </row>
    <row r="530" spans="4:4" customFormat="1">
      <c r="D530" s="184"/>
    </row>
    <row r="531" spans="4:4" customFormat="1">
      <c r="D531" s="184"/>
    </row>
    <row r="532" spans="4:4" customFormat="1">
      <c r="D532" s="184"/>
    </row>
    <row r="533" spans="4:4" customFormat="1">
      <c r="D533" s="184"/>
    </row>
    <row r="534" spans="4:4" customFormat="1">
      <c r="D534" s="184"/>
    </row>
    <row r="535" spans="4:4" customFormat="1">
      <c r="D535" s="184"/>
    </row>
    <row r="536" spans="4:4" customFormat="1">
      <c r="D536" s="184"/>
    </row>
    <row r="537" spans="4:4" customFormat="1">
      <c r="D537" s="184"/>
    </row>
    <row r="538" spans="4:4" customFormat="1">
      <c r="D538" s="184"/>
    </row>
    <row r="539" spans="4:4" customFormat="1">
      <c r="D539" s="184"/>
    </row>
    <row r="540" spans="4:4" customFormat="1">
      <c r="D540" s="184"/>
    </row>
    <row r="541" spans="4:4" customFormat="1">
      <c r="D541" s="184"/>
    </row>
    <row r="542" spans="4:4" customFormat="1">
      <c r="D542" s="184"/>
    </row>
    <row r="543" spans="4:4" customFormat="1">
      <c r="D543" s="184"/>
    </row>
    <row r="544" spans="4:4" customFormat="1">
      <c r="D544" s="184"/>
    </row>
    <row r="545" spans="4:4" customFormat="1">
      <c r="D545" s="184"/>
    </row>
    <row r="546" spans="4:4" customFormat="1">
      <c r="D546" s="184"/>
    </row>
    <row r="547" spans="4:4" customFormat="1">
      <c r="D547" s="184"/>
    </row>
    <row r="548" spans="4:4" customFormat="1">
      <c r="D548" s="184"/>
    </row>
    <row r="549" spans="4:4" customFormat="1">
      <c r="D549" s="184"/>
    </row>
    <row r="550" spans="4:4" customFormat="1">
      <c r="D550" s="184"/>
    </row>
    <row r="551" spans="4:4" customFormat="1">
      <c r="D551" s="184"/>
    </row>
    <row r="552" spans="4:4" customFormat="1">
      <c r="D552" s="184"/>
    </row>
    <row r="553" spans="4:4" customFormat="1">
      <c r="D553" s="184"/>
    </row>
    <row r="554" spans="4:4" customFormat="1">
      <c r="D554" s="184"/>
    </row>
    <row r="555" spans="4:4" customFormat="1">
      <c r="D555" s="184"/>
    </row>
    <row r="556" spans="4:4" customFormat="1">
      <c r="D556" s="184"/>
    </row>
    <row r="557" spans="4:4" customFormat="1">
      <c r="D557" s="184"/>
    </row>
    <row r="558" spans="4:4" customFormat="1">
      <c r="D558" s="184"/>
    </row>
    <row r="559" spans="4:4" customFormat="1">
      <c r="D559" s="184"/>
    </row>
    <row r="560" spans="4:4" customFormat="1">
      <c r="D560" s="184"/>
    </row>
    <row r="561" spans="4:4" customFormat="1">
      <c r="D561" s="184"/>
    </row>
    <row r="562" spans="4:4" customFormat="1">
      <c r="D562" s="184"/>
    </row>
    <row r="563" spans="4:4" customFormat="1">
      <c r="D563" s="184"/>
    </row>
    <row r="564" spans="4:4" customFormat="1">
      <c r="D564" s="184"/>
    </row>
    <row r="565" spans="4:4" customFormat="1">
      <c r="D565" s="184"/>
    </row>
    <row r="566" spans="4:4" customFormat="1">
      <c r="D566" s="184"/>
    </row>
    <row r="567" spans="4:4" customFormat="1">
      <c r="D567" s="184"/>
    </row>
    <row r="568" spans="4:4" customFormat="1">
      <c r="D568" s="184"/>
    </row>
    <row r="569" spans="4:4" customFormat="1">
      <c r="D569" s="184"/>
    </row>
    <row r="570" spans="4:4" customFormat="1">
      <c r="D570" s="184"/>
    </row>
    <row r="571" spans="4:4" customFormat="1">
      <c r="D571" s="184"/>
    </row>
    <row r="572" spans="4:4" customFormat="1">
      <c r="D572" s="184"/>
    </row>
    <row r="573" spans="4:4" customFormat="1">
      <c r="D573" s="184"/>
    </row>
    <row r="574" spans="4:4" customFormat="1">
      <c r="D574" s="184"/>
    </row>
    <row r="575" spans="4:4" customFormat="1">
      <c r="D575" s="184"/>
    </row>
    <row r="576" spans="4:4" customFormat="1">
      <c r="D576" s="184"/>
    </row>
    <row r="577" spans="4:4" customFormat="1">
      <c r="D577" s="184"/>
    </row>
    <row r="578" spans="4:4" customFormat="1">
      <c r="D578" s="184"/>
    </row>
    <row r="579" spans="4:4" customFormat="1">
      <c r="D579" s="184"/>
    </row>
    <row r="580" spans="4:4" customFormat="1">
      <c r="D580" s="184"/>
    </row>
    <row r="581" spans="4:4" customFormat="1">
      <c r="D581" s="184"/>
    </row>
    <row r="582" spans="4:4" customFormat="1">
      <c r="D582" s="184"/>
    </row>
    <row r="583" spans="4:4" customFormat="1">
      <c r="D583" s="184"/>
    </row>
    <row r="584" spans="4:4" customFormat="1">
      <c r="D584" s="184"/>
    </row>
    <row r="585" spans="4:4" customFormat="1">
      <c r="D585" s="184"/>
    </row>
    <row r="586" spans="4:4" customFormat="1">
      <c r="D586" s="184"/>
    </row>
    <row r="587" spans="4:4" customFormat="1">
      <c r="D587" s="184"/>
    </row>
    <row r="588" spans="4:4" customFormat="1">
      <c r="D588" s="184"/>
    </row>
    <row r="589" spans="4:4" customFormat="1">
      <c r="D589" s="184"/>
    </row>
    <row r="590" spans="4:4" customFormat="1">
      <c r="D590" s="184"/>
    </row>
    <row r="591" spans="4:4" customFormat="1">
      <c r="D591" s="184"/>
    </row>
    <row r="592" spans="4:4" customFormat="1">
      <c r="D592" s="184"/>
    </row>
    <row r="593" spans="4:4" customFormat="1">
      <c r="D593" s="184"/>
    </row>
    <row r="594" spans="4:4" customFormat="1">
      <c r="D594" s="184"/>
    </row>
    <row r="595" spans="4:4" customFormat="1">
      <c r="D595" s="184"/>
    </row>
    <row r="596" spans="4:4" customFormat="1">
      <c r="D596" s="184"/>
    </row>
    <row r="597" spans="4:4" customFormat="1">
      <c r="D597" s="184"/>
    </row>
    <row r="598" spans="4:4" customFormat="1">
      <c r="D598" s="184"/>
    </row>
    <row r="599" spans="4:4" customFormat="1">
      <c r="D599" s="184"/>
    </row>
    <row r="600" spans="4:4" customFormat="1">
      <c r="D600" s="184"/>
    </row>
    <row r="601" spans="4:4" customFormat="1">
      <c r="D601" s="184"/>
    </row>
    <row r="602" spans="4:4" customFormat="1">
      <c r="D602" s="184"/>
    </row>
    <row r="603" spans="4:4" customFormat="1">
      <c r="D603" s="184"/>
    </row>
    <row r="604" spans="4:4" customFormat="1">
      <c r="D604" s="184"/>
    </row>
    <row r="605" spans="4:4" customFormat="1">
      <c r="D605" s="184"/>
    </row>
    <row r="606" spans="4:4" customFormat="1">
      <c r="D606" s="184"/>
    </row>
    <row r="607" spans="4:4" customFormat="1">
      <c r="D607" s="184"/>
    </row>
    <row r="608" spans="4:4" customFormat="1">
      <c r="D608" s="184"/>
    </row>
    <row r="609" spans="4:4" customFormat="1">
      <c r="D609" s="184"/>
    </row>
    <row r="610" spans="4:4" customFormat="1">
      <c r="D610" s="184"/>
    </row>
    <row r="611" spans="4:4" customFormat="1">
      <c r="D611" s="184"/>
    </row>
    <row r="612" spans="4:4" customFormat="1">
      <c r="D612" s="184"/>
    </row>
    <row r="613" spans="4:4" customFormat="1">
      <c r="D613" s="184"/>
    </row>
    <row r="614" spans="4:4" customFormat="1">
      <c r="D614" s="184"/>
    </row>
    <row r="615" spans="4:4" customFormat="1">
      <c r="D615" s="184"/>
    </row>
    <row r="616" spans="4:4" customFormat="1">
      <c r="D616" s="184"/>
    </row>
    <row r="617" spans="4:4" customFormat="1">
      <c r="D617" s="184"/>
    </row>
    <row r="618" spans="4:4" customFormat="1">
      <c r="D618" s="184"/>
    </row>
    <row r="619" spans="4:4" customFormat="1">
      <c r="D619" s="184"/>
    </row>
    <row r="620" spans="4:4" customFormat="1">
      <c r="D620" s="184"/>
    </row>
    <row r="621" spans="4:4" customFormat="1">
      <c r="D621" s="184"/>
    </row>
    <row r="622" spans="4:4" customFormat="1">
      <c r="D622" s="184"/>
    </row>
    <row r="623" spans="4:4" customFormat="1">
      <c r="D623" s="184"/>
    </row>
    <row r="624" spans="4:4" customFormat="1">
      <c r="D624" s="184"/>
    </row>
    <row r="625" spans="4:4" customFormat="1">
      <c r="D625" s="184"/>
    </row>
    <row r="626" spans="4:4" customFormat="1">
      <c r="D626" s="184"/>
    </row>
    <row r="627" spans="4:4" customFormat="1">
      <c r="D627" s="184"/>
    </row>
    <row r="628" spans="4:4" customFormat="1">
      <c r="D628" s="184"/>
    </row>
    <row r="629" spans="4:4" customFormat="1">
      <c r="D629" s="184"/>
    </row>
    <row r="630" spans="4:4" customFormat="1">
      <c r="D630" s="184"/>
    </row>
    <row r="631" spans="4:4" customFormat="1">
      <c r="D631" s="184"/>
    </row>
    <row r="632" spans="4:4" customFormat="1">
      <c r="D632" s="184"/>
    </row>
    <row r="633" spans="4:4" customFormat="1">
      <c r="D633" s="184"/>
    </row>
    <row r="634" spans="4:4" customFormat="1">
      <c r="D634" s="184"/>
    </row>
    <row r="635" spans="4:4" customFormat="1">
      <c r="D635" s="184"/>
    </row>
    <row r="636" spans="4:4" customFormat="1">
      <c r="D636" s="184"/>
    </row>
    <row r="637" spans="4:4" customFormat="1">
      <c r="D637" s="184"/>
    </row>
    <row r="638" spans="4:4" customFormat="1">
      <c r="D638" s="184"/>
    </row>
    <row r="639" spans="4:4" customFormat="1">
      <c r="D639" s="184"/>
    </row>
    <row r="640" spans="4:4" customFormat="1">
      <c r="D640" s="184"/>
    </row>
    <row r="641" spans="4:4" customFormat="1">
      <c r="D641" s="184"/>
    </row>
    <row r="642" spans="4:4" customFormat="1">
      <c r="D642" s="184"/>
    </row>
    <row r="643" spans="4:4" customFormat="1">
      <c r="D643" s="184"/>
    </row>
    <row r="644" spans="4:4" customFormat="1">
      <c r="D644" s="184"/>
    </row>
    <row r="645" spans="4:4" customFormat="1">
      <c r="D645" s="184"/>
    </row>
    <row r="646" spans="4:4" customFormat="1">
      <c r="D646" s="184"/>
    </row>
    <row r="647" spans="4:4" customFormat="1">
      <c r="D647" s="184"/>
    </row>
    <row r="648" spans="4:4" customFormat="1">
      <c r="D648" s="184"/>
    </row>
    <row r="649" spans="4:4" customFormat="1">
      <c r="D649" s="184"/>
    </row>
    <row r="650" spans="4:4" customFormat="1">
      <c r="D650" s="184"/>
    </row>
    <row r="651" spans="4:4" customFormat="1">
      <c r="D651" s="184"/>
    </row>
    <row r="652" spans="4:4" customFormat="1">
      <c r="D652" s="184"/>
    </row>
    <row r="653" spans="4:4" customFormat="1">
      <c r="D653" s="184"/>
    </row>
    <row r="654" spans="4:4" customFormat="1">
      <c r="D654" s="184"/>
    </row>
    <row r="655" spans="4:4" customFormat="1">
      <c r="D655" s="184"/>
    </row>
    <row r="656" spans="4:4" customFormat="1">
      <c r="D656" s="184"/>
    </row>
    <row r="657" spans="4:4" customFormat="1">
      <c r="D657" s="184"/>
    </row>
    <row r="658" spans="4:4" customFormat="1">
      <c r="D658" s="184"/>
    </row>
    <row r="659" spans="4:4" customFormat="1">
      <c r="D659" s="184"/>
    </row>
    <row r="660" spans="4:4" customFormat="1">
      <c r="D660" s="184"/>
    </row>
    <row r="661" spans="4:4" customFormat="1">
      <c r="D661" s="184"/>
    </row>
    <row r="662" spans="4:4" customFormat="1">
      <c r="D662" s="184"/>
    </row>
    <row r="663" spans="4:4" customFormat="1">
      <c r="D663" s="184"/>
    </row>
    <row r="664" spans="4:4" customFormat="1">
      <c r="D664" s="184"/>
    </row>
    <row r="665" spans="4:4" customFormat="1">
      <c r="D665" s="184"/>
    </row>
    <row r="666" spans="4:4" customFormat="1">
      <c r="D666" s="184"/>
    </row>
    <row r="667" spans="4:4" customFormat="1">
      <c r="D667" s="184"/>
    </row>
    <row r="668" spans="4:4" customFormat="1">
      <c r="D668" s="184"/>
    </row>
    <row r="669" spans="4:4" customFormat="1">
      <c r="D669" s="184"/>
    </row>
    <row r="670" spans="4:4" customFormat="1">
      <c r="D670" s="184"/>
    </row>
    <row r="671" spans="4:4" customFormat="1">
      <c r="D671" s="184"/>
    </row>
    <row r="672" spans="4:4" customFormat="1">
      <c r="D672" s="184"/>
    </row>
    <row r="673" spans="4:4" customFormat="1">
      <c r="D673" s="184"/>
    </row>
    <row r="674" spans="4:4" customFormat="1">
      <c r="D674" s="184"/>
    </row>
    <row r="675" spans="4:4" customFormat="1">
      <c r="D675" s="184"/>
    </row>
    <row r="676" spans="4:4" customFormat="1">
      <c r="D676" s="184"/>
    </row>
    <row r="677" spans="4:4" customFormat="1">
      <c r="D677" s="184"/>
    </row>
    <row r="678" spans="4:4" customFormat="1">
      <c r="D678" s="184"/>
    </row>
    <row r="679" spans="4:4" customFormat="1">
      <c r="D679" s="184"/>
    </row>
    <row r="680" spans="4:4" customFormat="1">
      <c r="D680" s="184"/>
    </row>
    <row r="681" spans="4:4" customFormat="1">
      <c r="D681" s="184"/>
    </row>
    <row r="682" spans="4:4" customFormat="1">
      <c r="D682" s="184"/>
    </row>
    <row r="683" spans="4:4" customFormat="1">
      <c r="D683" s="184"/>
    </row>
    <row r="684" spans="4:4" customFormat="1">
      <c r="D684" s="184"/>
    </row>
    <row r="685" spans="4:4" customFormat="1">
      <c r="D685" s="184"/>
    </row>
    <row r="686" spans="4:4" customFormat="1">
      <c r="D686" s="184"/>
    </row>
    <row r="687" spans="4:4" customFormat="1">
      <c r="D687" s="184"/>
    </row>
    <row r="688" spans="4:4" customFormat="1">
      <c r="D688" s="184"/>
    </row>
    <row r="689" spans="4:4" customFormat="1">
      <c r="D689" s="184"/>
    </row>
    <row r="690" spans="4:4" customFormat="1">
      <c r="D690" s="184"/>
    </row>
    <row r="691" spans="4:4" customFormat="1">
      <c r="D691" s="184"/>
    </row>
    <row r="692" spans="4:4" customFormat="1">
      <c r="D692" s="184"/>
    </row>
    <row r="693" spans="4:4" customFormat="1">
      <c r="D693" s="184"/>
    </row>
    <row r="694" spans="4:4" customFormat="1">
      <c r="D694" s="184"/>
    </row>
    <row r="695" spans="4:4" customFormat="1">
      <c r="D695" s="184"/>
    </row>
    <row r="696" spans="4:4" customFormat="1">
      <c r="D696" s="184"/>
    </row>
    <row r="697" spans="4:4" customFormat="1">
      <c r="D697" s="184"/>
    </row>
    <row r="698" spans="4:4" customFormat="1">
      <c r="D698" s="184"/>
    </row>
    <row r="699" spans="4:4" customFormat="1">
      <c r="D699" s="184"/>
    </row>
    <row r="700" spans="4:4" customFormat="1">
      <c r="D700" s="184"/>
    </row>
    <row r="701" spans="4:4" customFormat="1">
      <c r="D701" s="184"/>
    </row>
    <row r="702" spans="4:4" customFormat="1">
      <c r="D702" s="184"/>
    </row>
    <row r="703" spans="4:4" customFormat="1">
      <c r="D703" s="184"/>
    </row>
    <row r="704" spans="4:4" customFormat="1">
      <c r="D704" s="184"/>
    </row>
    <row r="705" spans="4:4" customFormat="1">
      <c r="D705" s="184"/>
    </row>
    <row r="706" spans="4:4" customFormat="1">
      <c r="D706" s="184"/>
    </row>
    <row r="707" spans="4:4" customFormat="1">
      <c r="D707" s="184"/>
    </row>
    <row r="708" spans="4:4" customFormat="1">
      <c r="D708" s="184"/>
    </row>
    <row r="709" spans="4:4" customFormat="1">
      <c r="D709" s="184"/>
    </row>
    <row r="710" spans="4:4" customFormat="1">
      <c r="D710" s="184"/>
    </row>
    <row r="711" spans="4:4" customFormat="1">
      <c r="D711" s="184"/>
    </row>
    <row r="712" spans="4:4" customFormat="1">
      <c r="D712" s="184"/>
    </row>
    <row r="713" spans="4:4" customFormat="1">
      <c r="D713" s="184"/>
    </row>
    <row r="714" spans="4:4" customFormat="1">
      <c r="D714" s="184"/>
    </row>
    <row r="715" spans="4:4" customFormat="1">
      <c r="D715" s="184"/>
    </row>
    <row r="716" spans="4:4" customFormat="1">
      <c r="D716" s="184"/>
    </row>
    <row r="717" spans="4:4" customFormat="1">
      <c r="D717" s="184"/>
    </row>
    <row r="718" spans="4:4" customFormat="1">
      <c r="D718" s="184"/>
    </row>
    <row r="719" spans="4:4" customFormat="1">
      <c r="D719" s="184"/>
    </row>
    <row r="720" spans="4:4" customFormat="1">
      <c r="D720" s="184"/>
    </row>
    <row r="721" spans="4:4" customFormat="1">
      <c r="D721" s="184"/>
    </row>
    <row r="722" spans="4:4" customFormat="1">
      <c r="D722" s="184"/>
    </row>
    <row r="723" spans="4:4" customFormat="1">
      <c r="D723" s="184"/>
    </row>
    <row r="724" spans="4:4" customFormat="1">
      <c r="D724" s="184"/>
    </row>
    <row r="725" spans="4:4" customFormat="1">
      <c r="D725" s="184"/>
    </row>
    <row r="726" spans="4:4" customFormat="1">
      <c r="D726" s="184"/>
    </row>
    <row r="727" spans="4:4" customFormat="1">
      <c r="D727" s="184"/>
    </row>
    <row r="728" spans="4:4" customFormat="1">
      <c r="D728" s="184"/>
    </row>
    <row r="729" spans="4:4" customFormat="1">
      <c r="D729" s="184"/>
    </row>
    <row r="730" spans="4:4" customFormat="1">
      <c r="D730" s="184"/>
    </row>
    <row r="731" spans="4:4" customFormat="1">
      <c r="D731" s="184"/>
    </row>
    <row r="732" spans="4:4" customFormat="1">
      <c r="D732" s="184"/>
    </row>
    <row r="733" spans="4:4" customFormat="1">
      <c r="D733" s="184"/>
    </row>
    <row r="734" spans="4:4" customFormat="1">
      <c r="D734" s="184"/>
    </row>
    <row r="735" spans="4:4" customFormat="1">
      <c r="D735" s="184"/>
    </row>
    <row r="736" spans="4:4" customFormat="1">
      <c r="D736" s="184"/>
    </row>
    <row r="737" spans="4:4" customFormat="1">
      <c r="D737" s="184"/>
    </row>
    <row r="738" spans="4:4" customFormat="1">
      <c r="D738" s="184"/>
    </row>
    <row r="739" spans="4:4" customFormat="1">
      <c r="D739" s="184"/>
    </row>
    <row r="740" spans="4:4" customFormat="1">
      <c r="D740" s="184"/>
    </row>
    <row r="741" spans="4:4" customFormat="1">
      <c r="D741" s="184"/>
    </row>
    <row r="742" spans="4:4" customFormat="1">
      <c r="D742" s="184"/>
    </row>
    <row r="743" spans="4:4" customFormat="1">
      <c r="D743" s="184"/>
    </row>
    <row r="744" spans="4:4" customFormat="1">
      <c r="D744" s="184"/>
    </row>
    <row r="745" spans="4:4" customFormat="1">
      <c r="D745" s="184"/>
    </row>
    <row r="746" spans="4:4" customFormat="1">
      <c r="D746" s="184"/>
    </row>
    <row r="747" spans="4:4" customFormat="1">
      <c r="D747" s="184"/>
    </row>
    <row r="748" spans="4:4" customFormat="1">
      <c r="D748" s="184"/>
    </row>
    <row r="749" spans="4:4" customFormat="1">
      <c r="D749" s="184"/>
    </row>
    <row r="750" spans="4:4" customFormat="1">
      <c r="D750" s="184"/>
    </row>
    <row r="751" spans="4:4" customFormat="1">
      <c r="D751" s="184"/>
    </row>
    <row r="752" spans="4:4" customFormat="1">
      <c r="D752" s="184"/>
    </row>
    <row r="753" spans="4:4" customFormat="1">
      <c r="D753" s="184"/>
    </row>
    <row r="754" spans="4:4" customFormat="1">
      <c r="D754" s="184"/>
    </row>
    <row r="755" spans="4:4" customFormat="1">
      <c r="D755" s="184"/>
    </row>
    <row r="756" spans="4:4" customFormat="1">
      <c r="D756" s="184"/>
    </row>
    <row r="757" spans="4:4" customFormat="1">
      <c r="D757" s="184"/>
    </row>
    <row r="758" spans="4:4" customFormat="1">
      <c r="D758" s="184"/>
    </row>
    <row r="759" spans="4:4" customFormat="1">
      <c r="D759" s="184"/>
    </row>
    <row r="760" spans="4:4" customFormat="1">
      <c r="D760" s="184"/>
    </row>
    <row r="761" spans="4:4" customFormat="1">
      <c r="D761" s="184"/>
    </row>
    <row r="762" spans="4:4" customFormat="1">
      <c r="D762" s="184"/>
    </row>
    <row r="763" spans="4:4" customFormat="1">
      <c r="D763" s="184"/>
    </row>
    <row r="764" spans="4:4" customFormat="1">
      <c r="D764" s="184"/>
    </row>
    <row r="765" spans="4:4" customFormat="1">
      <c r="D765" s="184"/>
    </row>
    <row r="766" spans="4:4" customFormat="1">
      <c r="D766" s="184"/>
    </row>
    <row r="767" spans="4:4" customFormat="1">
      <c r="D767" s="184"/>
    </row>
    <row r="768" spans="4:4" customFormat="1">
      <c r="D768" s="184"/>
    </row>
    <row r="769" spans="4:4" customFormat="1">
      <c r="D769" s="184"/>
    </row>
    <row r="770" spans="4:4" customFormat="1">
      <c r="D770" s="184"/>
    </row>
    <row r="771" spans="4:4" customFormat="1">
      <c r="D771" s="184"/>
    </row>
    <row r="772" spans="4:4" customFormat="1">
      <c r="D772" s="184"/>
    </row>
    <row r="773" spans="4:4" customFormat="1">
      <c r="D773" s="184"/>
    </row>
    <row r="774" spans="4:4" customFormat="1">
      <c r="D774" s="184"/>
    </row>
    <row r="775" spans="4:4" customFormat="1">
      <c r="D775" s="184"/>
    </row>
    <row r="776" spans="4:4" customFormat="1">
      <c r="D776" s="184"/>
    </row>
    <row r="777" spans="4:4" customFormat="1">
      <c r="D777" s="184"/>
    </row>
    <row r="778" spans="4:4" customFormat="1">
      <c r="D778" s="184"/>
    </row>
    <row r="779" spans="4:4" customFormat="1">
      <c r="D779" s="184"/>
    </row>
    <row r="780" spans="4:4" customFormat="1">
      <c r="D780" s="184"/>
    </row>
    <row r="781" spans="4:4" customFormat="1">
      <c r="D781" s="184"/>
    </row>
    <row r="782" spans="4:4" customFormat="1">
      <c r="D782" s="184"/>
    </row>
    <row r="783" spans="4:4" customFormat="1">
      <c r="D783" s="184"/>
    </row>
    <row r="784" spans="4:4" customFormat="1">
      <c r="D784" s="184"/>
    </row>
    <row r="785" spans="4:4" customFormat="1">
      <c r="D785" s="184"/>
    </row>
    <row r="786" spans="4:4" customFormat="1">
      <c r="D786" s="184"/>
    </row>
    <row r="787" spans="4:4" customFormat="1">
      <c r="D787" s="184"/>
    </row>
    <row r="788" spans="4:4" customFormat="1">
      <c r="D788" s="184"/>
    </row>
    <row r="789" spans="4:4" customFormat="1">
      <c r="D789" s="184"/>
    </row>
    <row r="790" spans="4:4" customFormat="1">
      <c r="D790" s="184"/>
    </row>
    <row r="791" spans="4:4" customFormat="1">
      <c r="D791" s="184"/>
    </row>
    <row r="792" spans="4:4" customFormat="1">
      <c r="D792" s="184"/>
    </row>
    <row r="793" spans="4:4" customFormat="1">
      <c r="D793" s="184"/>
    </row>
    <row r="794" spans="4:4" customFormat="1">
      <c r="D794" s="184"/>
    </row>
    <row r="795" spans="4:4" customFormat="1">
      <c r="D795" s="184"/>
    </row>
    <row r="796" spans="4:4" customFormat="1">
      <c r="D796" s="184"/>
    </row>
    <row r="797" spans="4:4" customFormat="1">
      <c r="D797" s="184"/>
    </row>
    <row r="798" spans="4:4" customFormat="1">
      <c r="D798" s="184"/>
    </row>
    <row r="799" spans="4:4" customFormat="1">
      <c r="D799" s="184"/>
    </row>
    <row r="800" spans="4:4" customFormat="1">
      <c r="D800" s="184"/>
    </row>
    <row r="801" spans="4:4" customFormat="1">
      <c r="D801" s="184"/>
    </row>
    <row r="802" spans="4:4" customFormat="1">
      <c r="D802" s="184"/>
    </row>
    <row r="803" spans="4:4" customFormat="1">
      <c r="D803" s="184"/>
    </row>
    <row r="804" spans="4:4" customFormat="1">
      <c r="D804" s="184"/>
    </row>
    <row r="805" spans="4:4" customFormat="1">
      <c r="D805" s="184"/>
    </row>
    <row r="806" spans="4:4" customFormat="1">
      <c r="D806" s="184"/>
    </row>
    <row r="807" spans="4:4" customFormat="1">
      <c r="D807" s="184"/>
    </row>
    <row r="808" spans="4:4" customFormat="1">
      <c r="D808" s="184"/>
    </row>
    <row r="809" spans="4:4" customFormat="1">
      <c r="D809" s="184"/>
    </row>
    <row r="810" spans="4:4" customFormat="1">
      <c r="D810" s="184"/>
    </row>
    <row r="811" spans="4:4" customFormat="1">
      <c r="D811" s="184"/>
    </row>
    <row r="812" spans="4:4" customFormat="1">
      <c r="D812" s="184"/>
    </row>
    <row r="813" spans="4:4" customFormat="1">
      <c r="D813" s="184"/>
    </row>
    <row r="814" spans="4:4" customFormat="1">
      <c r="D814" s="184"/>
    </row>
    <row r="815" spans="4:4" customFormat="1">
      <c r="D815" s="184"/>
    </row>
    <row r="816" spans="4:4" customFormat="1">
      <c r="D816" s="184"/>
    </row>
    <row r="817" spans="4:4" customFormat="1">
      <c r="D817" s="184"/>
    </row>
    <row r="818" spans="4:4" customFormat="1">
      <c r="D818" s="184"/>
    </row>
    <row r="819" spans="4:4" customFormat="1">
      <c r="D819" s="184"/>
    </row>
    <row r="820" spans="4:4" customFormat="1">
      <c r="D820" s="184"/>
    </row>
    <row r="821" spans="4:4" customFormat="1">
      <c r="D821" s="184"/>
    </row>
    <row r="822" spans="4:4" customFormat="1">
      <c r="D822" s="184"/>
    </row>
    <row r="823" spans="4:4" customFormat="1">
      <c r="D823" s="184"/>
    </row>
    <row r="824" spans="4:4" customFormat="1">
      <c r="D824" s="184"/>
    </row>
    <row r="825" spans="4:4" customFormat="1">
      <c r="D825" s="184"/>
    </row>
    <row r="826" spans="4:4" customFormat="1">
      <c r="D826" s="184"/>
    </row>
    <row r="827" spans="4:4" customFormat="1">
      <c r="D827" s="184"/>
    </row>
    <row r="828" spans="4:4" customFormat="1">
      <c r="D828" s="184"/>
    </row>
    <row r="829" spans="4:4" customFormat="1">
      <c r="D829" s="184"/>
    </row>
    <row r="830" spans="4:4" customFormat="1">
      <c r="D830" s="184"/>
    </row>
    <row r="831" spans="4:4" customFormat="1">
      <c r="D831" s="184"/>
    </row>
    <row r="832" spans="4:4" customFormat="1">
      <c r="D832" s="184"/>
    </row>
    <row r="833" spans="4:4" customFormat="1">
      <c r="D833" s="184"/>
    </row>
    <row r="834" spans="4:4" customFormat="1">
      <c r="D834" s="184"/>
    </row>
    <row r="835" spans="4:4" customFormat="1">
      <c r="D835" s="184"/>
    </row>
    <row r="836" spans="4:4" customFormat="1">
      <c r="D836" s="184"/>
    </row>
    <row r="837" spans="4:4" customFormat="1">
      <c r="D837" s="184"/>
    </row>
    <row r="838" spans="4:4" customFormat="1">
      <c r="D838" s="184"/>
    </row>
    <row r="839" spans="4:4" customFormat="1">
      <c r="D839" s="184"/>
    </row>
    <row r="840" spans="4:4" customFormat="1">
      <c r="D840" s="184"/>
    </row>
    <row r="841" spans="4:4" customFormat="1">
      <c r="D841" s="184"/>
    </row>
    <row r="842" spans="4:4" customFormat="1">
      <c r="D842" s="184"/>
    </row>
    <row r="843" spans="4:4" customFormat="1">
      <c r="D843" s="184"/>
    </row>
    <row r="844" spans="4:4" customFormat="1">
      <c r="D844" s="184"/>
    </row>
    <row r="845" spans="4:4" customFormat="1">
      <c r="D845" s="184"/>
    </row>
    <row r="846" spans="4:4" customFormat="1">
      <c r="D846" s="184"/>
    </row>
    <row r="847" spans="4:4" customFormat="1">
      <c r="D847" s="184"/>
    </row>
    <row r="848" spans="4:4" customFormat="1">
      <c r="D848" s="184"/>
    </row>
    <row r="849" spans="4:4" customFormat="1">
      <c r="D849" s="184"/>
    </row>
    <row r="850" spans="4:4" customFormat="1">
      <c r="D850" s="184"/>
    </row>
    <row r="851" spans="4:4" customFormat="1">
      <c r="D851" s="184"/>
    </row>
    <row r="852" spans="4:4" customFormat="1">
      <c r="D852" s="184"/>
    </row>
    <row r="853" spans="4:4" customFormat="1">
      <c r="D853" s="184"/>
    </row>
    <row r="854" spans="4:4" customFormat="1">
      <c r="D854" s="184"/>
    </row>
    <row r="855" spans="4:4" customFormat="1">
      <c r="D855" s="184"/>
    </row>
    <row r="856" spans="4:4" customFormat="1">
      <c r="D856" s="184"/>
    </row>
    <row r="857" spans="4:4" customFormat="1">
      <c r="D857" s="184"/>
    </row>
    <row r="858" spans="4:4" customFormat="1">
      <c r="D858" s="184"/>
    </row>
    <row r="859" spans="4:4" customFormat="1">
      <c r="D859" s="184"/>
    </row>
    <row r="860" spans="4:4" customFormat="1">
      <c r="D860" s="184"/>
    </row>
    <row r="861" spans="4:4" customFormat="1">
      <c r="D861" s="184"/>
    </row>
    <row r="862" spans="4:4" customFormat="1">
      <c r="D862" s="184"/>
    </row>
    <row r="863" spans="4:4" customFormat="1">
      <c r="D863" s="184"/>
    </row>
    <row r="864" spans="4:4" customFormat="1">
      <c r="D864" s="184"/>
    </row>
    <row r="865" spans="4:4" customFormat="1">
      <c r="D865" s="184"/>
    </row>
    <row r="866" spans="4:4" customFormat="1">
      <c r="D866" s="184"/>
    </row>
    <row r="867" spans="4:4" customFormat="1">
      <c r="D867" s="184"/>
    </row>
    <row r="868" spans="4:4" customFormat="1">
      <c r="D868" s="184"/>
    </row>
    <row r="869" spans="4:4" customFormat="1">
      <c r="D869" s="184"/>
    </row>
    <row r="870" spans="4:4" customFormat="1">
      <c r="D870" s="184"/>
    </row>
    <row r="871" spans="4:4" customFormat="1">
      <c r="D871" s="184"/>
    </row>
    <row r="872" spans="4:4" customFormat="1">
      <c r="D872" s="184"/>
    </row>
    <row r="873" spans="4:4" customFormat="1">
      <c r="D873" s="184"/>
    </row>
    <row r="874" spans="4:4" customFormat="1">
      <c r="D874" s="184"/>
    </row>
    <row r="875" spans="4:4" customFormat="1">
      <c r="D875" s="184"/>
    </row>
    <row r="876" spans="4:4" customFormat="1">
      <c r="D876" s="184"/>
    </row>
    <row r="877" spans="4:4" customFormat="1">
      <c r="D877" s="184"/>
    </row>
    <row r="878" spans="4:4" customFormat="1">
      <c r="D878" s="184"/>
    </row>
    <row r="879" spans="4:4" customFormat="1">
      <c r="D879" s="184"/>
    </row>
    <row r="880" spans="4:4" customFormat="1">
      <c r="D880" s="184"/>
    </row>
    <row r="881" spans="4:4" customFormat="1">
      <c r="D881" s="184"/>
    </row>
    <row r="882" spans="4:4" customFormat="1">
      <c r="D882" s="184"/>
    </row>
    <row r="883" spans="4:4" customFormat="1">
      <c r="D883" s="184"/>
    </row>
    <row r="884" spans="4:4" customFormat="1">
      <c r="D884" s="184"/>
    </row>
    <row r="885" spans="4:4" customFormat="1">
      <c r="D885" s="184"/>
    </row>
    <row r="886" spans="4:4" customFormat="1">
      <c r="D886" s="184"/>
    </row>
    <row r="887" spans="4:4" customFormat="1">
      <c r="D887" s="184"/>
    </row>
    <row r="888" spans="4:4" customFormat="1">
      <c r="D888" s="184"/>
    </row>
    <row r="889" spans="4:4" customFormat="1">
      <c r="D889" s="184"/>
    </row>
    <row r="890" spans="4:4" customFormat="1">
      <c r="D890" s="184"/>
    </row>
    <row r="891" spans="4:4" customFormat="1">
      <c r="D891" s="184"/>
    </row>
    <row r="892" spans="4:4" customFormat="1">
      <c r="D892" s="184"/>
    </row>
    <row r="893" spans="4:4" customFormat="1">
      <c r="D893" s="184"/>
    </row>
    <row r="894" spans="4:4" customFormat="1">
      <c r="D894" s="184"/>
    </row>
    <row r="895" spans="4:4" customFormat="1">
      <c r="D895" s="184"/>
    </row>
    <row r="896" spans="4:4" customFormat="1">
      <c r="D896" s="184"/>
    </row>
    <row r="897" spans="4:4" customFormat="1">
      <c r="D897" s="184"/>
    </row>
    <row r="898" spans="4:4" customFormat="1">
      <c r="D898" s="184"/>
    </row>
    <row r="899" spans="4:4" customFormat="1">
      <c r="D899" s="184"/>
    </row>
    <row r="900" spans="4:4" customFormat="1">
      <c r="D900" s="184"/>
    </row>
    <row r="901" spans="4:4" customFormat="1">
      <c r="D901" s="184"/>
    </row>
    <row r="902" spans="4:4" customFormat="1">
      <c r="D902" s="184"/>
    </row>
    <row r="903" spans="4:4" customFormat="1">
      <c r="D903" s="184"/>
    </row>
    <row r="904" spans="4:4" customFormat="1">
      <c r="D904" s="184"/>
    </row>
    <row r="905" spans="4:4" customFormat="1">
      <c r="D905" s="184"/>
    </row>
    <row r="906" spans="4:4" customFormat="1">
      <c r="D906" s="184"/>
    </row>
    <row r="907" spans="4:4" customFormat="1">
      <c r="D907" s="184"/>
    </row>
    <row r="908" spans="4:4" customFormat="1">
      <c r="D908" s="184"/>
    </row>
    <row r="909" spans="4:4" customFormat="1">
      <c r="D909" s="184"/>
    </row>
    <row r="910" spans="4:4" customFormat="1">
      <c r="D910" s="184"/>
    </row>
    <row r="911" spans="4:4" customFormat="1">
      <c r="D911" s="184"/>
    </row>
    <row r="912" spans="4:4" customFormat="1">
      <c r="D912" s="184"/>
    </row>
    <row r="913" spans="4:4" customFormat="1">
      <c r="D913" s="184"/>
    </row>
    <row r="914" spans="4:4" customFormat="1">
      <c r="D914" s="184"/>
    </row>
    <row r="915" spans="4:4" customFormat="1">
      <c r="D915" s="184"/>
    </row>
    <row r="916" spans="4:4" customFormat="1">
      <c r="D916" s="184"/>
    </row>
    <row r="917" spans="4:4" customFormat="1">
      <c r="D917" s="184"/>
    </row>
    <row r="918" spans="4:4" customFormat="1">
      <c r="D918" s="184"/>
    </row>
    <row r="919" spans="4:4" customFormat="1">
      <c r="D919" s="184"/>
    </row>
    <row r="920" spans="4:4" customFormat="1">
      <c r="D920" s="184"/>
    </row>
    <row r="921" spans="4:4" customFormat="1">
      <c r="D921" s="184"/>
    </row>
    <row r="922" spans="4:4" customFormat="1">
      <c r="D922" s="184"/>
    </row>
    <row r="923" spans="4:4" customFormat="1">
      <c r="D923" s="184"/>
    </row>
    <row r="924" spans="4:4" customFormat="1">
      <c r="D924" s="184"/>
    </row>
    <row r="925" spans="4:4" customFormat="1">
      <c r="D925" s="184"/>
    </row>
    <row r="926" spans="4:4" customFormat="1">
      <c r="D926" s="184"/>
    </row>
    <row r="927" spans="4:4" customFormat="1">
      <c r="D927" s="184"/>
    </row>
    <row r="928" spans="4:4" customFormat="1">
      <c r="D928" s="184"/>
    </row>
    <row r="929" spans="4:4" customFormat="1">
      <c r="D929" s="184"/>
    </row>
    <row r="930" spans="4:4" customFormat="1">
      <c r="D930" s="184"/>
    </row>
    <row r="931" spans="4:4" customFormat="1">
      <c r="D931" s="184"/>
    </row>
    <row r="932" spans="4:4" customFormat="1">
      <c r="D932" s="184"/>
    </row>
    <row r="933" spans="4:4" customFormat="1">
      <c r="D933" s="184"/>
    </row>
    <row r="934" spans="4:4" customFormat="1">
      <c r="D934" s="184"/>
    </row>
    <row r="935" spans="4:4" customFormat="1">
      <c r="D935" s="184"/>
    </row>
    <row r="936" spans="4:4" customFormat="1">
      <c r="D936" s="184"/>
    </row>
    <row r="937" spans="4:4" customFormat="1">
      <c r="D937" s="184"/>
    </row>
    <row r="938" spans="4:4" customFormat="1">
      <c r="D938" s="184"/>
    </row>
    <row r="939" spans="4:4" customFormat="1">
      <c r="D939" s="184"/>
    </row>
    <row r="940" spans="4:4" customFormat="1">
      <c r="D940" s="184"/>
    </row>
    <row r="941" spans="4:4" customFormat="1">
      <c r="D941" s="184"/>
    </row>
    <row r="942" spans="4:4" customFormat="1">
      <c r="D942" s="184"/>
    </row>
    <row r="943" spans="4:4" customFormat="1">
      <c r="D943" s="184"/>
    </row>
    <row r="944" spans="4:4" customFormat="1">
      <c r="D944" s="184"/>
    </row>
    <row r="945" spans="4:4" customFormat="1">
      <c r="D945" s="184"/>
    </row>
    <row r="946" spans="4:4" customFormat="1">
      <c r="D946" s="184"/>
    </row>
    <row r="947" spans="4:4" customFormat="1">
      <c r="D947" s="184"/>
    </row>
    <row r="948" spans="4:4" customFormat="1">
      <c r="D948" s="184"/>
    </row>
    <row r="949" spans="4:4" customFormat="1">
      <c r="D949" s="184"/>
    </row>
    <row r="950" spans="4:4" customFormat="1">
      <c r="D950" s="184"/>
    </row>
    <row r="951" spans="4:4" customFormat="1">
      <c r="D951" s="184"/>
    </row>
    <row r="952" spans="4:4" customFormat="1">
      <c r="D952" s="184"/>
    </row>
    <row r="953" spans="4:4" customFormat="1">
      <c r="D953" s="184"/>
    </row>
    <row r="954" spans="4:4" customFormat="1">
      <c r="D954" s="184"/>
    </row>
    <row r="955" spans="4:4" customFormat="1">
      <c r="D955" s="184"/>
    </row>
    <row r="956" spans="4:4" customFormat="1">
      <c r="D956" s="184"/>
    </row>
    <row r="957" spans="4:4" customFormat="1">
      <c r="D957" s="184"/>
    </row>
    <row r="958" spans="4:4" customFormat="1">
      <c r="D958" s="184"/>
    </row>
    <row r="959" spans="4:4" customFormat="1">
      <c r="D959" s="184"/>
    </row>
    <row r="960" spans="4:4" customFormat="1">
      <c r="D960" s="184"/>
    </row>
    <row r="961" spans="4:4" customFormat="1">
      <c r="D961" s="184"/>
    </row>
    <row r="962" spans="4:4" customFormat="1">
      <c r="D962" s="184"/>
    </row>
    <row r="963" spans="4:4" customFormat="1">
      <c r="D963" s="184"/>
    </row>
    <row r="964" spans="4:4" customFormat="1">
      <c r="D964" s="184"/>
    </row>
    <row r="965" spans="4:4" customFormat="1">
      <c r="D965" s="184"/>
    </row>
    <row r="966" spans="4:4" customFormat="1">
      <c r="D966" s="184"/>
    </row>
    <row r="967" spans="4:4" customFormat="1">
      <c r="D967" s="184"/>
    </row>
    <row r="968" spans="4:4" customFormat="1">
      <c r="D968" s="184"/>
    </row>
    <row r="969" spans="4:4" customFormat="1">
      <c r="D969" s="184"/>
    </row>
    <row r="970" spans="4:4" customFormat="1">
      <c r="D970" s="184"/>
    </row>
    <row r="971" spans="4:4" customFormat="1">
      <c r="D971" s="184"/>
    </row>
    <row r="972" spans="4:4" customFormat="1">
      <c r="D972" s="184"/>
    </row>
    <row r="973" spans="4:4" customFormat="1">
      <c r="D973" s="184"/>
    </row>
    <row r="974" spans="4:4" customFormat="1">
      <c r="D974" s="184"/>
    </row>
    <row r="975" spans="4:4" customFormat="1">
      <c r="D975" s="184"/>
    </row>
    <row r="976" spans="4:4" customFormat="1">
      <c r="D976" s="184"/>
    </row>
    <row r="977" spans="4:4" customFormat="1">
      <c r="D977" s="184"/>
    </row>
    <row r="978" spans="4:4" customFormat="1">
      <c r="D978" s="184"/>
    </row>
    <row r="979" spans="4:4" customFormat="1">
      <c r="D979" s="184"/>
    </row>
    <row r="980" spans="4:4" customFormat="1">
      <c r="D980" s="184"/>
    </row>
    <row r="981" spans="4:4" customFormat="1">
      <c r="D981" s="184"/>
    </row>
    <row r="982" spans="4:4" customFormat="1">
      <c r="D982" s="184"/>
    </row>
    <row r="983" spans="4:4" customFormat="1">
      <c r="D983" s="184"/>
    </row>
    <row r="984" spans="4:4" customFormat="1">
      <c r="D984" s="184"/>
    </row>
    <row r="985" spans="4:4" customFormat="1">
      <c r="D985" s="184"/>
    </row>
    <row r="986" spans="4:4" customFormat="1">
      <c r="D986" s="184"/>
    </row>
    <row r="987" spans="4:4" customFormat="1">
      <c r="D987" s="184"/>
    </row>
    <row r="988" spans="4:4" customFormat="1">
      <c r="D988" s="184"/>
    </row>
    <row r="989" spans="4:4" customFormat="1">
      <c r="D989" s="184"/>
    </row>
    <row r="990" spans="4:4" customFormat="1">
      <c r="D990" s="184"/>
    </row>
    <row r="991" spans="4:4" customFormat="1">
      <c r="D991" s="184"/>
    </row>
    <row r="992" spans="4:4" customFormat="1">
      <c r="D992" s="184"/>
    </row>
    <row r="993" spans="4:4" customFormat="1">
      <c r="D993" s="184"/>
    </row>
    <row r="994" spans="4:4" customFormat="1">
      <c r="D994" s="184"/>
    </row>
    <row r="995" spans="4:4" customFormat="1">
      <c r="D995" s="184"/>
    </row>
    <row r="996" spans="4:4" customFormat="1">
      <c r="D996" s="184"/>
    </row>
    <row r="997" spans="4:4" customFormat="1">
      <c r="D997" s="184"/>
    </row>
    <row r="998" spans="4:4" customFormat="1">
      <c r="D998" s="184"/>
    </row>
    <row r="999" spans="4:4" customFormat="1">
      <c r="D999" s="184"/>
    </row>
    <row r="1000" spans="4:4" customFormat="1">
      <c r="D1000" s="184"/>
    </row>
    <row r="1001" spans="4:4" customFormat="1">
      <c r="D1001" s="184"/>
    </row>
    <row r="1002" spans="4:4" customFormat="1">
      <c r="D1002" s="184"/>
    </row>
    <row r="1003" spans="4:4" customFormat="1">
      <c r="D1003" s="184"/>
    </row>
    <row r="1004" spans="4:4" customFormat="1">
      <c r="D1004" s="184"/>
    </row>
    <row r="1005" spans="4:4" customFormat="1">
      <c r="D1005" s="184"/>
    </row>
    <row r="1006" spans="4:4" customFormat="1">
      <c r="D1006" s="184"/>
    </row>
    <row r="1007" spans="4:4" customFormat="1">
      <c r="D1007" s="184"/>
    </row>
    <row r="1008" spans="4:4" customFormat="1">
      <c r="D1008" s="184"/>
    </row>
    <row r="1009" spans="4:4" customFormat="1">
      <c r="D1009" s="184"/>
    </row>
    <row r="1010" spans="4:4" customFormat="1">
      <c r="D1010" s="184"/>
    </row>
    <row r="1011" spans="4:4" customFormat="1">
      <c r="D1011" s="184"/>
    </row>
    <row r="1012" spans="4:4" customFormat="1">
      <c r="D1012" s="184"/>
    </row>
    <row r="1013" spans="4:4" customFormat="1">
      <c r="D1013" s="184"/>
    </row>
    <row r="1014" spans="4:4" customFormat="1">
      <c r="D1014" s="184"/>
    </row>
    <row r="1015" spans="4:4" customFormat="1">
      <c r="D1015" s="184"/>
    </row>
    <row r="1016" spans="4:4" customFormat="1">
      <c r="D1016" s="184"/>
    </row>
    <row r="1017" spans="4:4" customFormat="1">
      <c r="D1017" s="184"/>
    </row>
    <row r="1018" spans="4:4" customFormat="1">
      <c r="D1018" s="184"/>
    </row>
    <row r="1019" spans="4:4" customFormat="1">
      <c r="D1019" s="184"/>
    </row>
    <row r="1020" spans="4:4" customFormat="1">
      <c r="D1020" s="184"/>
    </row>
    <row r="1021" spans="4:4" customFormat="1">
      <c r="D1021" s="184"/>
    </row>
    <row r="1022" spans="4:4" customFormat="1">
      <c r="D1022" s="184"/>
    </row>
    <row r="1023" spans="4:4" customFormat="1">
      <c r="D1023" s="184"/>
    </row>
    <row r="1024" spans="4:4" customFormat="1">
      <c r="D1024" s="184"/>
    </row>
    <row r="1025" spans="4:4" customFormat="1">
      <c r="D1025" s="184"/>
    </row>
    <row r="1026" spans="4:4" customFormat="1">
      <c r="D1026" s="184"/>
    </row>
    <row r="1027" spans="4:4" customFormat="1">
      <c r="D1027" s="184"/>
    </row>
    <row r="1028" spans="4:4" customFormat="1">
      <c r="D1028" s="184"/>
    </row>
    <row r="1029" spans="4:4" customFormat="1">
      <c r="D1029" s="184"/>
    </row>
    <row r="1030" spans="4:4" customFormat="1">
      <c r="D1030" s="184"/>
    </row>
    <row r="1031" spans="4:4" customFormat="1">
      <c r="D1031" s="184"/>
    </row>
    <row r="1032" spans="4:4" customFormat="1">
      <c r="D1032" s="184"/>
    </row>
    <row r="1033" spans="4:4" customFormat="1">
      <c r="D1033" s="184"/>
    </row>
    <row r="1034" spans="4:4" customFormat="1">
      <c r="D1034" s="184"/>
    </row>
    <row r="1035" spans="4:4" customFormat="1">
      <c r="D1035" s="184"/>
    </row>
    <row r="1036" spans="4:4" customFormat="1">
      <c r="D1036" s="184"/>
    </row>
    <row r="1037" spans="4:4" customFormat="1">
      <c r="D1037" s="184"/>
    </row>
    <row r="1038" spans="4:4" customFormat="1">
      <c r="D1038" s="184"/>
    </row>
    <row r="1039" spans="4:4" customFormat="1">
      <c r="D1039" s="184"/>
    </row>
    <row r="1040" spans="4:4" customFormat="1">
      <c r="D1040" s="184"/>
    </row>
    <row r="1041" spans="4:4" customFormat="1">
      <c r="D1041" s="184"/>
    </row>
    <row r="1042" spans="4:4" customFormat="1">
      <c r="D1042" s="184"/>
    </row>
    <row r="1043" spans="4:4" customFormat="1">
      <c r="D1043" s="184"/>
    </row>
    <row r="1044" spans="4:4" customFormat="1">
      <c r="D1044" s="184"/>
    </row>
    <row r="1045" spans="4:4" customFormat="1">
      <c r="D1045" s="184"/>
    </row>
    <row r="1046" spans="4:4" customFormat="1">
      <c r="D1046" s="184"/>
    </row>
    <row r="1047" spans="4:4" customFormat="1">
      <c r="D1047" s="184"/>
    </row>
    <row r="1048" spans="4:4" customFormat="1">
      <c r="D1048" s="184"/>
    </row>
    <row r="1049" spans="4:4" customFormat="1">
      <c r="D1049" s="184"/>
    </row>
    <row r="1050" spans="4:4" customFormat="1">
      <c r="D1050" s="184"/>
    </row>
    <row r="1051" spans="4:4" customFormat="1">
      <c r="D1051" s="184"/>
    </row>
    <row r="1052" spans="4:4" customFormat="1">
      <c r="D1052" s="184"/>
    </row>
    <row r="1053" spans="4:4" customFormat="1">
      <c r="D1053" s="184"/>
    </row>
    <row r="1054" spans="4:4" customFormat="1">
      <c r="D1054" s="184"/>
    </row>
    <row r="1055" spans="4:4" customFormat="1">
      <c r="D1055" s="184"/>
    </row>
    <row r="1056" spans="4:4" customFormat="1">
      <c r="D1056" s="184"/>
    </row>
    <row r="1057" spans="4:4" customFormat="1">
      <c r="D1057" s="184"/>
    </row>
    <row r="1058" spans="4:4" customFormat="1">
      <c r="D1058" s="184"/>
    </row>
    <row r="1059" spans="4:4" customFormat="1">
      <c r="D1059" s="184"/>
    </row>
    <row r="1060" spans="4:4" customFormat="1">
      <c r="D1060" s="184"/>
    </row>
    <row r="1061" spans="4:4" customFormat="1">
      <c r="D1061" s="184"/>
    </row>
    <row r="1062" spans="4:4" customFormat="1">
      <c r="D1062" s="184"/>
    </row>
    <row r="1063" spans="4:4" customFormat="1">
      <c r="D1063" s="184"/>
    </row>
    <row r="1064" spans="4:4" customFormat="1">
      <c r="D1064" s="184"/>
    </row>
    <row r="1065" spans="4:4" customFormat="1">
      <c r="D1065" s="184"/>
    </row>
    <row r="1066" spans="4:4" customFormat="1">
      <c r="D1066" s="184"/>
    </row>
    <row r="1067" spans="4:4" customFormat="1">
      <c r="D1067" s="184"/>
    </row>
    <row r="1068" spans="4:4" customFormat="1">
      <c r="D1068" s="184"/>
    </row>
    <row r="1069" spans="4:4" customFormat="1">
      <c r="D1069" s="184"/>
    </row>
    <row r="1070" spans="4:4" customFormat="1">
      <c r="D1070" s="184"/>
    </row>
    <row r="1071" spans="4:4" customFormat="1">
      <c r="D1071" s="184"/>
    </row>
    <row r="1072" spans="4:4" customFormat="1">
      <c r="D1072" s="184"/>
    </row>
    <row r="1073" spans="4:4" customFormat="1">
      <c r="D1073" s="184"/>
    </row>
    <row r="1074" spans="4:4" customFormat="1">
      <c r="D1074" s="184"/>
    </row>
    <row r="1075" spans="4:4" customFormat="1">
      <c r="D1075" s="184"/>
    </row>
    <row r="1076" spans="4:4" customFormat="1">
      <c r="D1076" s="184"/>
    </row>
    <row r="1077" spans="4:4" customFormat="1">
      <c r="D1077" s="184"/>
    </row>
    <row r="1078" spans="4:4" customFormat="1">
      <c r="D1078" s="184"/>
    </row>
    <row r="1079" spans="4:4" customFormat="1">
      <c r="D1079" s="184"/>
    </row>
    <row r="1080" spans="4:4" customFormat="1">
      <c r="D1080" s="184"/>
    </row>
    <row r="1081" spans="4:4" customFormat="1">
      <c r="D1081" s="184"/>
    </row>
    <row r="1082" spans="4:4" customFormat="1">
      <c r="D1082" s="184"/>
    </row>
    <row r="1083" spans="4:4" customFormat="1">
      <c r="D1083" s="184"/>
    </row>
    <row r="1084" spans="4:4" customFormat="1">
      <c r="D1084" s="184"/>
    </row>
    <row r="1085" spans="4:4" customFormat="1">
      <c r="D1085" s="184"/>
    </row>
    <row r="1086" spans="4:4" customFormat="1">
      <c r="D1086" s="184"/>
    </row>
    <row r="1087" spans="4:4" customFormat="1">
      <c r="D1087" s="184"/>
    </row>
    <row r="1088" spans="4:4" customFormat="1">
      <c r="D1088" s="184"/>
    </row>
    <row r="1089" spans="4:4" customFormat="1">
      <c r="D1089" s="184"/>
    </row>
    <row r="1090" spans="4:4" customFormat="1">
      <c r="D1090" s="184"/>
    </row>
    <row r="1091" spans="4:4" customFormat="1">
      <c r="D1091" s="184"/>
    </row>
    <row r="1092" spans="4:4" customFormat="1">
      <c r="D1092" s="184"/>
    </row>
    <row r="1093" spans="4:4" customFormat="1">
      <c r="D1093" s="184"/>
    </row>
    <row r="1094" spans="4:4" customFormat="1">
      <c r="D1094" s="184"/>
    </row>
    <row r="1095" spans="4:4" customFormat="1">
      <c r="D1095" s="184"/>
    </row>
    <row r="1096" spans="4:4" customFormat="1">
      <c r="D1096" s="184"/>
    </row>
    <row r="1097" spans="4:4" customFormat="1">
      <c r="D1097" s="184"/>
    </row>
    <row r="1098" spans="4:4" customFormat="1">
      <c r="D1098" s="184"/>
    </row>
    <row r="1099" spans="4:4" customFormat="1">
      <c r="D1099" s="184"/>
    </row>
    <row r="1100" spans="4:4" customFormat="1">
      <c r="D1100" s="184"/>
    </row>
    <row r="1101" spans="4:4" customFormat="1">
      <c r="D1101" s="184"/>
    </row>
    <row r="1102" spans="4:4" customFormat="1">
      <c r="D1102" s="184"/>
    </row>
    <row r="1103" spans="4:4" customFormat="1">
      <c r="D1103" s="184"/>
    </row>
    <row r="1104" spans="4:4" customFormat="1">
      <c r="D1104" s="184"/>
    </row>
    <row r="1105" spans="4:4" customFormat="1">
      <c r="D1105" s="184"/>
    </row>
    <row r="1106" spans="4:4" customFormat="1">
      <c r="D1106" s="184"/>
    </row>
    <row r="1107" spans="4:4" customFormat="1">
      <c r="D1107" s="184"/>
    </row>
    <row r="1108" spans="4:4" customFormat="1">
      <c r="D1108" s="184"/>
    </row>
    <row r="1109" spans="4:4" customFormat="1">
      <c r="D1109" s="184"/>
    </row>
    <row r="1110" spans="4:4" customFormat="1">
      <c r="D1110" s="184"/>
    </row>
    <row r="1111" spans="4:4" customFormat="1">
      <c r="D1111" s="184"/>
    </row>
    <row r="1112" spans="4:4" customFormat="1">
      <c r="D1112" s="184"/>
    </row>
    <row r="1113" spans="4:4" customFormat="1">
      <c r="D1113" s="184"/>
    </row>
    <row r="1114" spans="4:4" customFormat="1">
      <c r="D1114" s="184"/>
    </row>
    <row r="1115" spans="4:4" customFormat="1">
      <c r="D1115" s="184"/>
    </row>
    <row r="1116" spans="4:4" customFormat="1">
      <c r="D1116" s="184"/>
    </row>
    <row r="1117" spans="4:4" customFormat="1">
      <c r="D1117" s="184"/>
    </row>
    <row r="1118" spans="4:4" customFormat="1">
      <c r="D1118" s="184"/>
    </row>
    <row r="1119" spans="4:4" customFormat="1">
      <c r="D1119" s="184"/>
    </row>
    <row r="1120" spans="4:4" customFormat="1">
      <c r="D1120" s="184"/>
    </row>
    <row r="1121" spans="4:4" customFormat="1">
      <c r="D1121" s="184"/>
    </row>
    <row r="1122" spans="4:4" customFormat="1">
      <c r="D1122" s="184"/>
    </row>
    <row r="1123" spans="4:4" customFormat="1">
      <c r="D1123" s="184"/>
    </row>
    <row r="1124" spans="4:4" customFormat="1">
      <c r="D1124" s="184"/>
    </row>
    <row r="1125" spans="4:4" customFormat="1">
      <c r="D1125" s="184"/>
    </row>
    <row r="1126" spans="4:4" customFormat="1">
      <c r="D1126" s="184"/>
    </row>
    <row r="1127" spans="4:4" customFormat="1">
      <c r="D1127" s="184"/>
    </row>
    <row r="1128" spans="4:4" customFormat="1">
      <c r="D1128" s="184"/>
    </row>
    <row r="1129" spans="4:4" customFormat="1">
      <c r="D1129" s="184"/>
    </row>
    <row r="1130" spans="4:4" customFormat="1">
      <c r="D1130" s="184"/>
    </row>
    <row r="1131" spans="4:4" customFormat="1">
      <c r="D1131" s="184"/>
    </row>
    <row r="1132" spans="4:4" customFormat="1">
      <c r="D1132" s="184"/>
    </row>
    <row r="1133" spans="4:4" customFormat="1">
      <c r="D1133" s="184"/>
    </row>
    <row r="1134" spans="4:4" customFormat="1">
      <c r="D1134" s="184"/>
    </row>
    <row r="1135" spans="4:4" customFormat="1">
      <c r="D1135" s="184"/>
    </row>
    <row r="1136" spans="4:4" customFormat="1">
      <c r="D1136" s="184"/>
    </row>
    <row r="1137" spans="4:4" customFormat="1">
      <c r="D1137" s="184"/>
    </row>
    <row r="1138" spans="4:4" customFormat="1">
      <c r="D1138" s="184"/>
    </row>
    <row r="1139" spans="4:4" customFormat="1">
      <c r="D1139" s="184"/>
    </row>
    <row r="1140" spans="4:4" customFormat="1">
      <c r="D1140" s="184"/>
    </row>
    <row r="1141" spans="4:4" customFormat="1">
      <c r="D1141" s="184"/>
    </row>
    <row r="1142" spans="4:4" customFormat="1">
      <c r="D1142" s="184"/>
    </row>
    <row r="1143" spans="4:4" customFormat="1">
      <c r="D1143" s="184"/>
    </row>
    <row r="1144" spans="4:4" customFormat="1">
      <c r="D1144" s="184"/>
    </row>
    <row r="1145" spans="4:4" customFormat="1">
      <c r="D1145" s="184"/>
    </row>
    <row r="1146" spans="4:4" customFormat="1">
      <c r="D1146" s="184"/>
    </row>
    <row r="1147" spans="4:4" customFormat="1">
      <c r="D1147" s="184"/>
    </row>
    <row r="1148" spans="4:4" customFormat="1">
      <c r="D1148" s="184"/>
    </row>
    <row r="1149" spans="4:4" customFormat="1">
      <c r="D1149" s="184"/>
    </row>
    <row r="1150" spans="4:4" customFormat="1">
      <c r="D1150" s="184"/>
    </row>
    <row r="1151" spans="4:4" customFormat="1">
      <c r="D1151" s="184"/>
    </row>
    <row r="1152" spans="4:4" customFormat="1">
      <c r="D1152" s="184"/>
    </row>
    <row r="1153" spans="4:4" customFormat="1">
      <c r="D1153" s="184"/>
    </row>
    <row r="1154" spans="4:4" customFormat="1">
      <c r="D1154" s="184"/>
    </row>
    <row r="1155" spans="4:4" customFormat="1">
      <c r="D1155" s="184"/>
    </row>
    <row r="1156" spans="4:4" customFormat="1">
      <c r="D1156" s="184"/>
    </row>
    <row r="1157" spans="4:4" customFormat="1">
      <c r="D1157" s="184"/>
    </row>
    <row r="1158" spans="4:4" customFormat="1">
      <c r="D1158" s="184"/>
    </row>
    <row r="1159" spans="4:4" customFormat="1">
      <c r="D1159" s="184"/>
    </row>
    <row r="1160" spans="4:4" customFormat="1">
      <c r="D1160" s="184"/>
    </row>
    <row r="1161" spans="4:4" customFormat="1">
      <c r="D1161" s="184"/>
    </row>
    <row r="1162" spans="4:4" customFormat="1">
      <c r="D1162" s="184"/>
    </row>
    <row r="1163" spans="4:4" customFormat="1">
      <c r="D1163" s="184"/>
    </row>
    <row r="1164" spans="4:4" customFormat="1">
      <c r="D1164" s="184"/>
    </row>
    <row r="1165" spans="4:4" customFormat="1">
      <c r="D1165" s="184"/>
    </row>
    <row r="1166" spans="4:4" customFormat="1">
      <c r="D1166" s="184"/>
    </row>
    <row r="1167" spans="4:4" customFormat="1">
      <c r="D1167" s="184"/>
    </row>
    <row r="1168" spans="4:4" customFormat="1">
      <c r="D1168" s="184"/>
    </row>
    <row r="1169" spans="4:4" customFormat="1">
      <c r="D1169" s="184"/>
    </row>
    <row r="1170" spans="4:4" customFormat="1">
      <c r="D1170" s="184"/>
    </row>
    <row r="1171" spans="4:4" customFormat="1">
      <c r="D1171" s="184"/>
    </row>
    <row r="1172" spans="4:4" customFormat="1">
      <c r="D1172" s="184"/>
    </row>
    <row r="1173" spans="4:4" customFormat="1">
      <c r="D1173" s="184"/>
    </row>
    <row r="1174" spans="4:4" customFormat="1">
      <c r="D1174" s="184"/>
    </row>
    <row r="1175" spans="4:4" customFormat="1">
      <c r="D1175" s="184"/>
    </row>
    <row r="1176" spans="4:4" customFormat="1">
      <c r="D1176" s="184"/>
    </row>
    <row r="1177" spans="4:4" customFormat="1">
      <c r="D1177" s="184"/>
    </row>
    <row r="1178" spans="4:4" customFormat="1">
      <c r="D1178" s="184"/>
    </row>
    <row r="1179" spans="4:4" customFormat="1">
      <c r="D1179" s="184"/>
    </row>
    <row r="1180" spans="4:4" customFormat="1">
      <c r="D1180" s="184"/>
    </row>
    <row r="1181" spans="4:4" customFormat="1">
      <c r="D1181" s="184"/>
    </row>
    <row r="1182" spans="4:4" customFormat="1">
      <c r="D1182" s="184"/>
    </row>
    <row r="1183" spans="4:4" customFormat="1">
      <c r="D1183" s="184"/>
    </row>
    <row r="1184" spans="4:4" customFormat="1">
      <c r="D1184" s="184"/>
    </row>
    <row r="1185" spans="4:4" customFormat="1">
      <c r="D1185" s="184"/>
    </row>
    <row r="1186" spans="4:4" customFormat="1">
      <c r="D1186" s="184"/>
    </row>
    <row r="1187" spans="4:4" customFormat="1">
      <c r="D1187" s="184"/>
    </row>
    <row r="1188" spans="4:4" customFormat="1">
      <c r="D1188" s="184"/>
    </row>
    <row r="1189" spans="4:4" customFormat="1">
      <c r="D1189" s="184"/>
    </row>
    <row r="1190" spans="4:4" customFormat="1">
      <c r="D1190" s="184"/>
    </row>
    <row r="1191" spans="4:4" customFormat="1">
      <c r="D1191" s="184"/>
    </row>
    <row r="1192" spans="4:4" customFormat="1">
      <c r="D1192" s="184"/>
    </row>
    <row r="1193" spans="4:4" customFormat="1">
      <c r="D1193" s="184"/>
    </row>
    <row r="1194" spans="4:4" customFormat="1">
      <c r="D1194" s="184"/>
    </row>
    <row r="1195" spans="4:4" customFormat="1">
      <c r="D1195" s="184"/>
    </row>
    <row r="1196" spans="4:4" customFormat="1">
      <c r="D1196" s="184"/>
    </row>
    <row r="1197" spans="4:4" customFormat="1">
      <c r="D1197" s="184"/>
    </row>
    <row r="1198" spans="4:4" customFormat="1">
      <c r="D1198" s="184"/>
    </row>
    <row r="1199" spans="4:4" customFormat="1">
      <c r="D1199" s="184"/>
    </row>
    <row r="1200" spans="4:4" customFormat="1">
      <c r="D1200" s="184"/>
    </row>
    <row r="1201" spans="4:4" customFormat="1">
      <c r="D1201" s="184"/>
    </row>
    <row r="1202" spans="4:4" customFormat="1">
      <c r="D1202" s="184"/>
    </row>
    <row r="1203" spans="4:4" customFormat="1">
      <c r="D1203" s="184"/>
    </row>
    <row r="1204" spans="4:4" customFormat="1">
      <c r="D1204" s="184"/>
    </row>
    <row r="1205" spans="4:4" customFormat="1">
      <c r="D1205" s="184"/>
    </row>
    <row r="1206" spans="4:4" customFormat="1">
      <c r="D1206" s="184"/>
    </row>
    <row r="1207" spans="4:4" customFormat="1">
      <c r="D1207" s="184"/>
    </row>
    <row r="1208" spans="4:4" customFormat="1">
      <c r="D1208" s="184"/>
    </row>
    <row r="1209" spans="4:4" customFormat="1">
      <c r="D1209" s="184"/>
    </row>
    <row r="1210" spans="4:4" customFormat="1">
      <c r="D1210" s="184"/>
    </row>
    <row r="1211" spans="4:4" customFormat="1">
      <c r="D1211" s="184"/>
    </row>
    <row r="1212" spans="4:4" customFormat="1">
      <c r="D1212" s="184"/>
    </row>
    <row r="1213" spans="4:4" customFormat="1">
      <c r="D1213" s="184"/>
    </row>
    <row r="1214" spans="4:4" customFormat="1">
      <c r="D1214" s="184"/>
    </row>
    <row r="1215" spans="4:4" customFormat="1">
      <c r="D1215" s="184"/>
    </row>
    <row r="1216" spans="4:4" customFormat="1">
      <c r="D1216" s="184"/>
    </row>
    <row r="1217" spans="4:4" customFormat="1">
      <c r="D1217" s="184"/>
    </row>
    <row r="1218" spans="4:4" customFormat="1">
      <c r="D1218" s="184"/>
    </row>
    <row r="1219" spans="4:4" customFormat="1">
      <c r="D1219" s="184"/>
    </row>
    <row r="1220" spans="4:4" customFormat="1">
      <c r="D1220" s="184"/>
    </row>
    <row r="1221" spans="4:4" customFormat="1">
      <c r="D1221" s="184"/>
    </row>
    <row r="1222" spans="4:4" customFormat="1">
      <c r="D1222" s="184"/>
    </row>
    <row r="1223" spans="4:4" customFormat="1">
      <c r="D1223" s="184"/>
    </row>
    <row r="1224" spans="4:4" customFormat="1">
      <c r="D1224" s="184"/>
    </row>
    <row r="1225" spans="4:4" customFormat="1">
      <c r="D1225" s="184"/>
    </row>
    <row r="1226" spans="4:4" customFormat="1">
      <c r="D1226" s="184"/>
    </row>
    <row r="1227" spans="4:4" customFormat="1">
      <c r="D1227" s="184"/>
    </row>
    <row r="1228" spans="4:4" customFormat="1">
      <c r="D1228" s="184"/>
    </row>
    <row r="1229" spans="4:4" customFormat="1">
      <c r="D1229" s="184"/>
    </row>
    <row r="1230" spans="4:4" customFormat="1">
      <c r="D1230" s="184"/>
    </row>
    <row r="1231" spans="4:4" customFormat="1">
      <c r="D1231" s="184"/>
    </row>
    <row r="1232" spans="4:4" customFormat="1">
      <c r="D1232" s="184"/>
    </row>
    <row r="1233" spans="4:4" customFormat="1">
      <c r="D1233" s="184"/>
    </row>
    <row r="1234" spans="4:4" customFormat="1">
      <c r="D1234" s="184"/>
    </row>
    <row r="1235" spans="4:4" customFormat="1">
      <c r="D1235" s="184"/>
    </row>
    <row r="1236" spans="4:4" customFormat="1">
      <c r="D1236" s="184"/>
    </row>
    <row r="1237" spans="4:4" customFormat="1">
      <c r="D1237" s="184"/>
    </row>
    <row r="1238" spans="4:4" customFormat="1">
      <c r="D1238" s="184"/>
    </row>
    <row r="1239" spans="4:4" customFormat="1">
      <c r="D1239" s="184"/>
    </row>
    <row r="1240" spans="4:4" customFormat="1">
      <c r="D1240" s="184"/>
    </row>
    <row r="1241" spans="4:4" customFormat="1">
      <c r="D1241" s="184"/>
    </row>
    <row r="1242" spans="4:4" customFormat="1">
      <c r="D1242" s="184"/>
    </row>
    <row r="1243" spans="4:4" customFormat="1">
      <c r="D1243" s="184"/>
    </row>
    <row r="1244" spans="4:4" customFormat="1">
      <c r="D1244" s="184"/>
    </row>
    <row r="1245" spans="4:4" customFormat="1">
      <c r="D1245" s="184"/>
    </row>
    <row r="1246" spans="4:4" customFormat="1">
      <c r="D1246" s="184"/>
    </row>
    <row r="1247" spans="4:4" customFormat="1">
      <c r="D1247" s="184"/>
    </row>
    <row r="1248" spans="4:4" customFormat="1">
      <c r="D1248" s="184"/>
    </row>
    <row r="1249" spans="4:4" customFormat="1">
      <c r="D1249" s="184"/>
    </row>
    <row r="1250" spans="4:4" customFormat="1">
      <c r="D1250" s="184"/>
    </row>
    <row r="1251" spans="4:4" customFormat="1">
      <c r="D1251" s="184"/>
    </row>
    <row r="1252" spans="4:4" customFormat="1">
      <c r="D1252" s="184"/>
    </row>
    <row r="1253" spans="4:4" customFormat="1">
      <c r="D1253" s="184"/>
    </row>
    <row r="1254" spans="4:4" customFormat="1">
      <c r="D1254" s="184"/>
    </row>
    <row r="1255" spans="4:4" customFormat="1">
      <c r="D1255" s="184"/>
    </row>
    <row r="1256" spans="4:4" customFormat="1">
      <c r="D1256" s="184"/>
    </row>
    <row r="1257" spans="4:4" customFormat="1">
      <c r="D1257" s="184"/>
    </row>
    <row r="1258" spans="4:4" customFormat="1">
      <c r="D1258" s="184"/>
    </row>
    <row r="1259" spans="4:4" customFormat="1">
      <c r="D1259" s="184"/>
    </row>
    <row r="1260" spans="4:4" customFormat="1">
      <c r="D1260" s="184"/>
    </row>
    <row r="1261" spans="4:4" customFormat="1">
      <c r="D1261" s="184"/>
    </row>
    <row r="1262" spans="4:4" customFormat="1">
      <c r="D1262" s="184"/>
    </row>
    <row r="1263" spans="4:4" customFormat="1">
      <c r="D1263" s="184"/>
    </row>
    <row r="1264" spans="4:4" customFormat="1">
      <c r="D1264" s="184"/>
    </row>
    <row r="1265" spans="4:4" customFormat="1">
      <c r="D1265" s="184"/>
    </row>
    <row r="1266" spans="4:4" customFormat="1">
      <c r="D1266" s="184"/>
    </row>
    <row r="1267" spans="4:4" customFormat="1">
      <c r="D1267" s="184"/>
    </row>
    <row r="1268" spans="4:4" customFormat="1">
      <c r="D1268" s="184"/>
    </row>
    <row r="1269" spans="4:4" customFormat="1">
      <c r="D1269" s="184"/>
    </row>
    <row r="1270" spans="4:4" customFormat="1">
      <c r="D1270" s="184"/>
    </row>
    <row r="1271" spans="4:4" customFormat="1">
      <c r="D1271" s="184"/>
    </row>
    <row r="1272" spans="4:4" customFormat="1">
      <c r="D1272" s="184"/>
    </row>
    <row r="1273" spans="4:4" customFormat="1">
      <c r="D1273" s="184"/>
    </row>
    <row r="1274" spans="4:4" customFormat="1">
      <c r="D1274" s="184"/>
    </row>
    <row r="1275" spans="4:4" customFormat="1">
      <c r="D1275" s="184"/>
    </row>
    <row r="1276" spans="4:4" customFormat="1">
      <c r="D1276" s="184"/>
    </row>
    <row r="1277" spans="4:4" customFormat="1">
      <c r="D1277" s="184"/>
    </row>
    <row r="1278" spans="4:4" customFormat="1">
      <c r="D1278" s="184"/>
    </row>
    <row r="1279" spans="4:4" customFormat="1">
      <c r="D1279" s="184"/>
    </row>
    <row r="1280" spans="4:4" customFormat="1">
      <c r="D1280" s="184"/>
    </row>
    <row r="1281" spans="4:4" customFormat="1">
      <c r="D1281" s="184"/>
    </row>
    <row r="1282" spans="4:4" customFormat="1">
      <c r="D1282" s="184"/>
    </row>
    <row r="1283" spans="4:4" customFormat="1">
      <c r="D1283" s="184"/>
    </row>
    <row r="1284" spans="4:4" customFormat="1">
      <c r="D1284" s="184"/>
    </row>
    <row r="1285" spans="4:4" customFormat="1">
      <c r="D1285" s="184"/>
    </row>
    <row r="1286" spans="4:4" customFormat="1">
      <c r="D1286" s="184"/>
    </row>
    <row r="1287" spans="4:4" customFormat="1">
      <c r="D1287" s="184"/>
    </row>
    <row r="1288" spans="4:4" customFormat="1">
      <c r="D1288" s="184"/>
    </row>
    <row r="1289" spans="4:4" customFormat="1">
      <c r="D1289" s="184"/>
    </row>
    <row r="1290" spans="4:4" customFormat="1">
      <c r="D1290" s="184"/>
    </row>
    <row r="1291" spans="4:4" customFormat="1">
      <c r="D1291" s="184"/>
    </row>
    <row r="1292" spans="4:4" customFormat="1">
      <c r="D1292" s="184"/>
    </row>
    <row r="1293" spans="4:4" customFormat="1">
      <c r="D1293" s="184"/>
    </row>
    <row r="1294" spans="4:4" customFormat="1">
      <c r="D1294" s="184"/>
    </row>
    <row r="1295" spans="4:4" customFormat="1">
      <c r="D1295" s="184"/>
    </row>
    <row r="1296" spans="4:4" customFormat="1">
      <c r="D1296" s="184"/>
    </row>
    <row r="1297" spans="4:4" customFormat="1">
      <c r="D1297" s="184"/>
    </row>
    <row r="1298" spans="4:4" customFormat="1">
      <c r="D1298" s="184"/>
    </row>
    <row r="1299" spans="4:4" customFormat="1">
      <c r="D1299" s="184"/>
    </row>
    <row r="1300" spans="4:4" customFormat="1">
      <c r="D1300" s="184"/>
    </row>
    <row r="1301" spans="4:4" customFormat="1">
      <c r="D1301" s="184"/>
    </row>
    <row r="1302" spans="4:4" customFormat="1">
      <c r="D1302" s="184"/>
    </row>
    <row r="1303" spans="4:4" customFormat="1">
      <c r="D1303" s="184"/>
    </row>
    <row r="1304" spans="4:4" customFormat="1">
      <c r="D1304" s="184"/>
    </row>
    <row r="1305" spans="4:4" customFormat="1">
      <c r="D1305" s="184"/>
    </row>
    <row r="1306" spans="4:4" customFormat="1">
      <c r="D1306" s="184"/>
    </row>
    <row r="1307" spans="4:4" customFormat="1">
      <c r="D1307" s="184"/>
    </row>
    <row r="1308" spans="4:4" customFormat="1">
      <c r="D1308" s="184"/>
    </row>
    <row r="1309" spans="4:4" customFormat="1">
      <c r="D1309" s="184"/>
    </row>
    <row r="1310" spans="4:4" customFormat="1">
      <c r="D1310" s="184"/>
    </row>
    <row r="1311" spans="4:4" customFormat="1">
      <c r="D1311" s="184"/>
    </row>
    <row r="1312" spans="4:4" customFormat="1">
      <c r="D1312" s="184"/>
    </row>
    <row r="1313" spans="4:4" customFormat="1">
      <c r="D1313" s="184"/>
    </row>
    <row r="1314" spans="4:4" customFormat="1">
      <c r="D1314" s="184"/>
    </row>
    <row r="1315" spans="4:4" customFormat="1">
      <c r="D1315" s="184"/>
    </row>
    <row r="1316" spans="4:4" customFormat="1">
      <c r="D1316" s="184"/>
    </row>
    <row r="1317" spans="4:4" customFormat="1">
      <c r="D1317" s="184"/>
    </row>
    <row r="1318" spans="4:4" customFormat="1">
      <c r="D1318" s="184"/>
    </row>
    <row r="1319" spans="4:4" customFormat="1">
      <c r="D1319" s="184"/>
    </row>
    <row r="1320" spans="4:4" customFormat="1">
      <c r="D1320" s="184"/>
    </row>
    <row r="1321" spans="4:4" customFormat="1">
      <c r="D1321" s="184"/>
    </row>
    <row r="1322" spans="4:4" customFormat="1">
      <c r="D1322" s="184"/>
    </row>
    <row r="1323" spans="4:4" customFormat="1">
      <c r="D1323" s="184"/>
    </row>
    <row r="1324" spans="4:4" customFormat="1">
      <c r="D1324" s="184"/>
    </row>
    <row r="1325" spans="4:4" customFormat="1">
      <c r="D1325" s="184"/>
    </row>
    <row r="1326" spans="4:4" customFormat="1">
      <c r="D1326" s="184"/>
    </row>
    <row r="1327" spans="4:4" customFormat="1">
      <c r="D1327" s="184"/>
    </row>
    <row r="1328" spans="4:4" customFormat="1">
      <c r="D1328" s="184"/>
    </row>
    <row r="1329" spans="4:4" customFormat="1">
      <c r="D1329" s="184"/>
    </row>
    <row r="1330" spans="4:4" customFormat="1">
      <c r="D1330" s="184"/>
    </row>
    <row r="1331" spans="4:4" customFormat="1">
      <c r="D1331" s="184"/>
    </row>
    <row r="1332" spans="4:4" customFormat="1">
      <c r="D1332" s="184"/>
    </row>
    <row r="1333" spans="4:4" customFormat="1">
      <c r="D1333" s="184"/>
    </row>
    <row r="1334" spans="4:4" customFormat="1">
      <c r="D1334" s="184"/>
    </row>
    <row r="1335" spans="4:4" customFormat="1">
      <c r="D1335" s="184"/>
    </row>
    <row r="1336" spans="4:4" customFormat="1">
      <c r="D1336" s="184"/>
    </row>
    <row r="1337" spans="4:4" customFormat="1">
      <c r="D1337" s="184"/>
    </row>
    <row r="1338" spans="4:4" customFormat="1">
      <c r="D1338" s="184"/>
    </row>
    <row r="1339" spans="4:4" customFormat="1">
      <c r="D1339" s="184"/>
    </row>
    <row r="1340" spans="4:4" customFormat="1">
      <c r="D1340" s="184"/>
    </row>
    <row r="1341" spans="4:4" customFormat="1">
      <c r="D1341" s="184"/>
    </row>
    <row r="1342" spans="4:4" customFormat="1">
      <c r="D1342" s="184"/>
    </row>
    <row r="1343" spans="4:4" customFormat="1">
      <c r="D1343" s="184"/>
    </row>
    <row r="1344" spans="4:4" customFormat="1">
      <c r="D1344" s="184"/>
    </row>
    <row r="1345" spans="4:4" customFormat="1">
      <c r="D1345" s="184"/>
    </row>
    <row r="1346" spans="4:4" customFormat="1">
      <c r="D1346" s="184"/>
    </row>
    <row r="1347" spans="4:4" customFormat="1">
      <c r="D1347" s="184"/>
    </row>
    <row r="1348" spans="4:4" customFormat="1">
      <c r="D1348" s="184"/>
    </row>
    <row r="1349" spans="4:4" customFormat="1">
      <c r="D1349" s="184"/>
    </row>
    <row r="1350" spans="4:4" customFormat="1">
      <c r="D1350" s="184"/>
    </row>
    <row r="1351" spans="4:4" customFormat="1">
      <c r="D1351" s="184"/>
    </row>
    <row r="1352" spans="4:4" customFormat="1">
      <c r="D1352" s="184"/>
    </row>
    <row r="1353" spans="4:4" customFormat="1">
      <c r="D1353" s="184"/>
    </row>
    <row r="1354" spans="4:4" customFormat="1">
      <c r="D1354" s="184"/>
    </row>
    <row r="1355" spans="4:4" customFormat="1">
      <c r="D1355" s="184"/>
    </row>
    <row r="1356" spans="4:4" customFormat="1">
      <c r="D1356" s="184"/>
    </row>
    <row r="1357" spans="4:4" customFormat="1">
      <c r="D1357" s="184"/>
    </row>
    <row r="1358" spans="4:4" customFormat="1">
      <c r="D1358" s="184"/>
    </row>
    <row r="1359" spans="4:4" customFormat="1">
      <c r="D1359" s="184"/>
    </row>
    <row r="1360" spans="4:4" customFormat="1">
      <c r="D1360" s="184"/>
    </row>
    <row r="1361" spans="4:4" customFormat="1">
      <c r="D1361" s="184"/>
    </row>
    <row r="1362" spans="4:4" customFormat="1">
      <c r="D1362" s="184"/>
    </row>
    <row r="1363" spans="4:4" customFormat="1">
      <c r="D1363" s="184"/>
    </row>
    <row r="1364" spans="4:4" customFormat="1">
      <c r="D1364" s="184"/>
    </row>
    <row r="1365" spans="4:4" customFormat="1">
      <c r="D1365" s="184"/>
    </row>
    <row r="1366" spans="4:4" customFormat="1">
      <c r="D1366" s="184"/>
    </row>
    <row r="1367" spans="4:4" customFormat="1">
      <c r="D1367" s="184"/>
    </row>
    <row r="1368" spans="4:4" customFormat="1">
      <c r="D1368" s="184"/>
    </row>
    <row r="1369" spans="4:4" customFormat="1">
      <c r="D1369" s="184"/>
    </row>
    <row r="1370" spans="4:4" customFormat="1">
      <c r="D1370" s="184"/>
    </row>
    <row r="1371" spans="4:4" customFormat="1">
      <c r="D1371" s="184"/>
    </row>
    <row r="1372" spans="4:4" customFormat="1">
      <c r="D1372" s="184"/>
    </row>
    <row r="1373" spans="4:4" customFormat="1">
      <c r="D1373" s="184"/>
    </row>
    <row r="1374" spans="4:4" customFormat="1">
      <c r="D1374" s="184"/>
    </row>
    <row r="1375" spans="4:4" customFormat="1">
      <c r="D1375" s="184"/>
    </row>
    <row r="1376" spans="4:4" customFormat="1">
      <c r="D1376" s="184"/>
    </row>
    <row r="1377" spans="4:4" customFormat="1">
      <c r="D1377" s="184"/>
    </row>
    <row r="1378" spans="4:4" customFormat="1">
      <c r="D1378" s="184"/>
    </row>
    <row r="1379" spans="4:4" customFormat="1">
      <c r="D1379" s="184"/>
    </row>
    <row r="1380" spans="4:4" customFormat="1">
      <c r="D1380" s="184"/>
    </row>
    <row r="1381" spans="4:4" customFormat="1">
      <c r="D1381" s="184"/>
    </row>
    <row r="1382" spans="4:4" customFormat="1">
      <c r="D1382" s="184"/>
    </row>
    <row r="1383" spans="4:4" customFormat="1">
      <c r="D1383" s="184"/>
    </row>
    <row r="1384" spans="4:4" customFormat="1">
      <c r="D1384" s="184"/>
    </row>
    <row r="1385" spans="4:4" customFormat="1">
      <c r="D1385" s="184"/>
    </row>
    <row r="1386" spans="4:4" customFormat="1">
      <c r="D1386" s="184"/>
    </row>
    <row r="1387" spans="4:4" customFormat="1">
      <c r="D1387" s="184"/>
    </row>
    <row r="1388" spans="4:4" customFormat="1">
      <c r="D1388" s="184"/>
    </row>
    <row r="1389" spans="4:4" customFormat="1">
      <c r="D1389" s="184"/>
    </row>
    <row r="1390" spans="4:4" customFormat="1">
      <c r="D1390" s="184"/>
    </row>
    <row r="1391" spans="4:4" customFormat="1">
      <c r="D1391" s="184"/>
    </row>
    <row r="1392" spans="4:4" customFormat="1">
      <c r="D1392" s="184"/>
    </row>
    <row r="1393" spans="4:4" customFormat="1">
      <c r="D1393" s="184"/>
    </row>
    <row r="1394" spans="4:4" customFormat="1">
      <c r="D1394" s="184"/>
    </row>
    <row r="1395" spans="4:4" customFormat="1">
      <c r="D1395" s="184"/>
    </row>
    <row r="1396" spans="4:4" customFormat="1">
      <c r="D1396" s="184"/>
    </row>
    <row r="1397" spans="4:4" customFormat="1">
      <c r="D1397" s="184"/>
    </row>
    <row r="1398" spans="4:4" customFormat="1">
      <c r="D1398" s="184"/>
    </row>
    <row r="1399" spans="4:4" customFormat="1">
      <c r="D1399" s="184"/>
    </row>
    <row r="1400" spans="4:4" customFormat="1">
      <c r="D1400" s="184"/>
    </row>
    <row r="1401" spans="4:4" customFormat="1">
      <c r="D1401" s="184"/>
    </row>
    <row r="1402" spans="4:4" customFormat="1">
      <c r="D1402" s="184"/>
    </row>
    <row r="1403" spans="4:4" customFormat="1">
      <c r="D1403" s="184"/>
    </row>
    <row r="1404" spans="4:4" customFormat="1">
      <c r="D1404" s="184"/>
    </row>
    <row r="1405" spans="4:4" customFormat="1">
      <c r="D1405" s="184"/>
    </row>
    <row r="1406" spans="4:4" customFormat="1">
      <c r="D1406" s="184"/>
    </row>
    <row r="1407" spans="4:4" customFormat="1">
      <c r="D1407" s="184"/>
    </row>
    <row r="1408" spans="4:4" customFormat="1">
      <c r="D1408" s="184"/>
    </row>
    <row r="1409" spans="4:4" customFormat="1">
      <c r="D1409" s="184"/>
    </row>
    <row r="1410" spans="4:4" customFormat="1">
      <c r="D1410" s="184"/>
    </row>
    <row r="1411" spans="4:4" customFormat="1">
      <c r="D1411" s="184"/>
    </row>
    <row r="1412" spans="4:4" customFormat="1">
      <c r="D1412" s="184"/>
    </row>
    <row r="1413" spans="4:4" customFormat="1">
      <c r="D1413" s="184"/>
    </row>
    <row r="1414" spans="4:4" customFormat="1">
      <c r="D1414" s="184"/>
    </row>
    <row r="1415" spans="4:4" customFormat="1">
      <c r="D1415" s="184"/>
    </row>
    <row r="1416" spans="4:4" customFormat="1">
      <c r="D1416" s="184"/>
    </row>
    <row r="1417" spans="4:4" customFormat="1">
      <c r="D1417" s="184"/>
    </row>
    <row r="1418" spans="4:4" customFormat="1">
      <c r="D1418" s="184"/>
    </row>
    <row r="1419" spans="4:4" customFormat="1">
      <c r="D1419" s="184"/>
    </row>
    <row r="1420" spans="4:4" customFormat="1">
      <c r="D1420" s="184"/>
    </row>
    <row r="1421" spans="4:4" customFormat="1">
      <c r="D1421" s="184"/>
    </row>
    <row r="1422" spans="4:4" customFormat="1">
      <c r="D1422" s="184"/>
    </row>
    <row r="1423" spans="4:4" customFormat="1">
      <c r="D1423" s="184"/>
    </row>
    <row r="1424" spans="4:4" customFormat="1">
      <c r="D1424" s="184"/>
    </row>
    <row r="1425" spans="4:4" customFormat="1">
      <c r="D1425" s="184"/>
    </row>
    <row r="1426" spans="4:4" customFormat="1">
      <c r="D1426" s="184"/>
    </row>
    <row r="1427" spans="4:4" customFormat="1">
      <c r="D1427" s="184"/>
    </row>
    <row r="1428" spans="4:4" customFormat="1">
      <c r="D1428" s="184"/>
    </row>
    <row r="1429" spans="4:4" customFormat="1">
      <c r="D1429" s="184"/>
    </row>
    <row r="1430" spans="4:4" customFormat="1">
      <c r="D1430" s="184"/>
    </row>
    <row r="1431" spans="4:4" customFormat="1">
      <c r="D1431" s="184"/>
    </row>
    <row r="1432" spans="4:4" customFormat="1">
      <c r="D1432" s="184"/>
    </row>
    <row r="1433" spans="4:4" customFormat="1">
      <c r="D1433" s="184"/>
    </row>
    <row r="1434" spans="4:4" customFormat="1">
      <c r="D1434" s="184"/>
    </row>
    <row r="1435" spans="4:4" customFormat="1">
      <c r="D1435" s="184"/>
    </row>
    <row r="1436" spans="4:4" customFormat="1">
      <c r="D1436" s="184"/>
    </row>
    <row r="1437" spans="4:4" customFormat="1">
      <c r="D1437" s="184"/>
    </row>
    <row r="1438" spans="4:4" customFormat="1">
      <c r="D1438" s="184"/>
    </row>
    <row r="1439" spans="4:4" customFormat="1">
      <c r="D1439" s="184"/>
    </row>
    <row r="1440" spans="4:4" customFormat="1">
      <c r="D1440" s="184"/>
    </row>
    <row r="1441" spans="4:4" customFormat="1">
      <c r="D1441" s="184"/>
    </row>
    <row r="1442" spans="4:4" customFormat="1">
      <c r="D1442" s="184"/>
    </row>
    <row r="1443" spans="4:4" customFormat="1">
      <c r="D1443" s="184"/>
    </row>
    <row r="1444" spans="4:4" customFormat="1">
      <c r="D1444" s="184"/>
    </row>
    <row r="1445" spans="4:4" customFormat="1">
      <c r="D1445" s="184"/>
    </row>
    <row r="1446" spans="4:4" customFormat="1">
      <c r="D1446" s="184"/>
    </row>
    <row r="1447" spans="4:4" customFormat="1">
      <c r="D1447" s="184"/>
    </row>
    <row r="1448" spans="4:4" customFormat="1">
      <c r="D1448" s="184"/>
    </row>
    <row r="1449" spans="4:4" customFormat="1">
      <c r="D1449" s="184"/>
    </row>
    <row r="1450" spans="4:4" customFormat="1">
      <c r="D1450" s="184"/>
    </row>
    <row r="1451" spans="4:4" customFormat="1">
      <c r="D1451" s="184"/>
    </row>
    <row r="1452" spans="4:4" customFormat="1">
      <c r="D1452" s="184"/>
    </row>
    <row r="1453" spans="4:4" customFormat="1">
      <c r="D1453" s="184"/>
    </row>
    <row r="1454" spans="4:4" customFormat="1">
      <c r="D1454" s="184"/>
    </row>
    <row r="1455" spans="4:4" customFormat="1">
      <c r="D1455" s="184"/>
    </row>
    <row r="1456" spans="4:4" customFormat="1">
      <c r="D1456" s="184"/>
    </row>
    <row r="1457" spans="4:4" customFormat="1">
      <c r="D1457" s="184"/>
    </row>
    <row r="1458" spans="4:4" customFormat="1">
      <c r="D1458" s="184"/>
    </row>
    <row r="1459" spans="4:4" customFormat="1">
      <c r="D1459" s="184"/>
    </row>
    <row r="1460" spans="4:4" customFormat="1">
      <c r="D1460" s="184"/>
    </row>
    <row r="1461" spans="4:4" customFormat="1">
      <c r="D1461" s="184"/>
    </row>
    <row r="1462" spans="4:4" customFormat="1">
      <c r="D1462" s="184"/>
    </row>
    <row r="1463" spans="4:4" customFormat="1">
      <c r="D1463" s="184"/>
    </row>
    <row r="1464" spans="4:4" customFormat="1">
      <c r="D1464" s="184"/>
    </row>
    <row r="1465" spans="4:4" customFormat="1">
      <c r="D1465" s="184"/>
    </row>
    <row r="1466" spans="4:4" customFormat="1">
      <c r="D1466" s="184"/>
    </row>
    <row r="1467" spans="4:4" customFormat="1">
      <c r="D1467" s="184"/>
    </row>
    <row r="1468" spans="4:4" customFormat="1">
      <c r="D1468" s="184"/>
    </row>
    <row r="1469" spans="4:4" customFormat="1">
      <c r="D1469" s="184"/>
    </row>
    <row r="1470" spans="4:4" customFormat="1">
      <c r="D1470" s="184"/>
    </row>
    <row r="1471" spans="4:4" customFormat="1">
      <c r="D1471" s="184"/>
    </row>
    <row r="1472" spans="4:4" customFormat="1">
      <c r="D1472" s="184"/>
    </row>
    <row r="1473" spans="4:4" customFormat="1">
      <c r="D1473" s="184"/>
    </row>
    <row r="1474" spans="4:4" customFormat="1">
      <c r="D1474" s="184"/>
    </row>
    <row r="1475" spans="4:4" customFormat="1">
      <c r="D1475" s="184"/>
    </row>
    <row r="1476" spans="4:4" customFormat="1">
      <c r="D1476" s="184"/>
    </row>
    <row r="1477" spans="4:4" customFormat="1">
      <c r="D1477" s="184"/>
    </row>
    <row r="1478" spans="4:4" customFormat="1">
      <c r="D1478" s="184"/>
    </row>
    <row r="1479" spans="4:4" customFormat="1">
      <c r="D1479" s="184"/>
    </row>
    <row r="1480" spans="4:4" customFormat="1">
      <c r="D1480" s="184"/>
    </row>
    <row r="1481" spans="4:4" customFormat="1">
      <c r="D1481" s="184"/>
    </row>
    <row r="1482" spans="4:4" customFormat="1">
      <c r="D1482" s="184"/>
    </row>
    <row r="1483" spans="4:4" customFormat="1">
      <c r="D1483" s="184"/>
    </row>
    <row r="1484" spans="4:4" customFormat="1">
      <c r="D1484" s="184"/>
    </row>
    <row r="1485" spans="4:4" customFormat="1">
      <c r="D1485" s="184"/>
    </row>
    <row r="1486" spans="4:4" customFormat="1">
      <c r="D1486" s="184"/>
    </row>
    <row r="1487" spans="4:4" customFormat="1">
      <c r="D1487" s="184"/>
    </row>
    <row r="1488" spans="4:4" customFormat="1">
      <c r="D1488" s="184"/>
    </row>
    <row r="1489" spans="4:4" customFormat="1">
      <c r="D1489" s="184"/>
    </row>
    <row r="1490" spans="4:4" customFormat="1">
      <c r="D1490" s="184"/>
    </row>
    <row r="1491" spans="4:4" customFormat="1">
      <c r="D1491" s="184"/>
    </row>
    <row r="1492" spans="4:4" customFormat="1">
      <c r="D1492" s="184"/>
    </row>
    <row r="1493" spans="4:4" customFormat="1">
      <c r="D1493" s="184"/>
    </row>
    <row r="1494" spans="4:4" customFormat="1">
      <c r="D1494" s="184"/>
    </row>
    <row r="1495" spans="4:4" customFormat="1">
      <c r="D1495" s="184"/>
    </row>
    <row r="1496" spans="4:4" customFormat="1">
      <c r="D1496" s="184"/>
    </row>
    <row r="1497" spans="4:4" customFormat="1">
      <c r="D1497" s="184"/>
    </row>
    <row r="1498" spans="4:4" customFormat="1">
      <c r="D1498" s="184"/>
    </row>
    <row r="1499" spans="4:4" customFormat="1">
      <c r="D1499" s="184"/>
    </row>
    <row r="1500" spans="4:4" customFormat="1">
      <c r="D1500" s="184"/>
    </row>
    <row r="1501" spans="4:4" customFormat="1">
      <c r="D1501" s="184"/>
    </row>
    <row r="1502" spans="4:4" customFormat="1">
      <c r="D1502" s="184"/>
    </row>
    <row r="1503" spans="4:4" customFormat="1">
      <c r="D1503" s="184"/>
    </row>
    <row r="1504" spans="4:4" customFormat="1">
      <c r="D1504" s="184"/>
    </row>
    <row r="1505" spans="4:4" customFormat="1">
      <c r="D1505" s="184"/>
    </row>
    <row r="1506" spans="4:4" customFormat="1">
      <c r="D1506" s="184"/>
    </row>
    <row r="1507" spans="4:4" customFormat="1">
      <c r="D1507" s="184"/>
    </row>
    <row r="1508" spans="4:4" customFormat="1">
      <c r="D1508" s="184"/>
    </row>
    <row r="1509" spans="4:4" customFormat="1">
      <c r="D1509" s="184"/>
    </row>
    <row r="1510" spans="4:4" customFormat="1">
      <c r="D1510" s="184"/>
    </row>
    <row r="1511" spans="4:4" customFormat="1">
      <c r="D1511" s="184"/>
    </row>
    <row r="1512" spans="4:4" customFormat="1">
      <c r="D1512" s="184"/>
    </row>
    <row r="1513" spans="4:4" customFormat="1">
      <c r="D1513" s="184"/>
    </row>
    <row r="1514" spans="4:4" customFormat="1">
      <c r="D1514" s="184"/>
    </row>
    <row r="1515" spans="4:4" customFormat="1">
      <c r="D1515" s="184"/>
    </row>
    <row r="1516" spans="4:4" customFormat="1">
      <c r="D1516" s="184"/>
    </row>
    <row r="1517" spans="4:4" customFormat="1">
      <c r="D1517" s="184"/>
    </row>
    <row r="1518" spans="4:4" customFormat="1">
      <c r="D1518" s="184"/>
    </row>
    <row r="1519" spans="4:4" customFormat="1">
      <c r="D1519" s="184"/>
    </row>
    <row r="1520" spans="4:4" customFormat="1">
      <c r="D1520" s="184"/>
    </row>
    <row r="1521" spans="4:4" customFormat="1">
      <c r="D1521" s="184"/>
    </row>
    <row r="1522" spans="4:4" customFormat="1">
      <c r="D1522" s="184"/>
    </row>
    <row r="1523" spans="4:4" customFormat="1">
      <c r="D1523" s="184"/>
    </row>
    <row r="1524" spans="4:4" customFormat="1">
      <c r="D1524" s="184"/>
    </row>
    <row r="1525" spans="4:4" customFormat="1">
      <c r="D1525" s="184"/>
    </row>
    <row r="1526" spans="4:4" customFormat="1">
      <c r="D1526" s="184"/>
    </row>
    <row r="1527" spans="4:4" customFormat="1">
      <c r="D1527" s="184"/>
    </row>
    <row r="1528" spans="4:4" customFormat="1">
      <c r="D1528" s="184"/>
    </row>
    <row r="1529" spans="4:4" customFormat="1">
      <c r="D1529" s="184"/>
    </row>
    <row r="1530" spans="4:4" customFormat="1">
      <c r="D1530" s="184"/>
    </row>
    <row r="1531" spans="4:4" customFormat="1">
      <c r="D1531" s="184"/>
    </row>
    <row r="1532" spans="4:4" customFormat="1">
      <c r="D1532" s="184"/>
    </row>
    <row r="1533" spans="4:4" customFormat="1">
      <c r="D1533" s="184"/>
    </row>
    <row r="1534" spans="4:4" customFormat="1">
      <c r="D1534" s="184"/>
    </row>
    <row r="1535" spans="4:4" customFormat="1">
      <c r="D1535" s="184"/>
    </row>
    <row r="1536" spans="4:4" customFormat="1">
      <c r="D1536" s="184"/>
    </row>
    <row r="1537" spans="4:4" customFormat="1">
      <c r="D1537" s="184"/>
    </row>
    <row r="1538" spans="4:4" customFormat="1">
      <c r="D1538" s="184"/>
    </row>
    <row r="1539" spans="4:4" customFormat="1">
      <c r="D1539" s="184"/>
    </row>
    <row r="1540" spans="4:4" customFormat="1">
      <c r="D1540" s="184"/>
    </row>
    <row r="1541" spans="4:4" customFormat="1">
      <c r="D1541" s="184"/>
    </row>
    <row r="1542" spans="4:4" customFormat="1">
      <c r="D1542" s="184"/>
    </row>
    <row r="1543" spans="4:4" customFormat="1">
      <c r="D1543" s="184"/>
    </row>
    <row r="1544" spans="4:4" customFormat="1">
      <c r="D1544" s="184"/>
    </row>
    <row r="1545" spans="4:4" customFormat="1">
      <c r="D1545" s="184"/>
    </row>
    <row r="1546" spans="4:4" customFormat="1">
      <c r="D1546" s="184"/>
    </row>
    <row r="1547" spans="4:4" customFormat="1">
      <c r="D1547" s="184"/>
    </row>
    <row r="1548" spans="4:4" customFormat="1">
      <c r="D1548" s="184"/>
    </row>
    <row r="1549" spans="4:4" customFormat="1">
      <c r="D1549" s="184"/>
    </row>
    <row r="1550" spans="4:4" customFormat="1">
      <c r="D1550" s="184"/>
    </row>
    <row r="1551" spans="4:4" customFormat="1">
      <c r="D1551" s="184"/>
    </row>
    <row r="1552" spans="4:4" customFormat="1">
      <c r="D1552" s="184"/>
    </row>
    <row r="1553" spans="4:4" customFormat="1">
      <c r="D1553" s="184"/>
    </row>
    <row r="1554" spans="4:4" customFormat="1">
      <c r="D1554" s="184"/>
    </row>
    <row r="1555" spans="4:4" customFormat="1">
      <c r="D1555" s="184"/>
    </row>
    <row r="1556" spans="4:4" customFormat="1">
      <c r="D1556" s="184"/>
    </row>
    <row r="1557" spans="4:4" customFormat="1">
      <c r="D1557" s="184"/>
    </row>
    <row r="1558" spans="4:4" customFormat="1">
      <c r="D1558" s="184"/>
    </row>
    <row r="1559" spans="4:4" customFormat="1">
      <c r="D1559" s="184"/>
    </row>
    <row r="1560" spans="4:4" customFormat="1">
      <c r="D1560" s="184"/>
    </row>
    <row r="1561" spans="4:4" customFormat="1">
      <c r="D1561" s="184"/>
    </row>
    <row r="1562" spans="4:4" customFormat="1">
      <c r="D1562" s="184"/>
    </row>
    <row r="1563" spans="4:4" customFormat="1">
      <c r="D1563" s="184"/>
    </row>
    <row r="1564" spans="4:4" customFormat="1">
      <c r="D1564" s="184"/>
    </row>
    <row r="1565" spans="4:4" customFormat="1">
      <c r="D1565" s="184"/>
    </row>
    <row r="1566" spans="4:4" customFormat="1">
      <c r="D1566" s="184"/>
    </row>
    <row r="1567" spans="4:4" customFormat="1">
      <c r="D1567" s="184"/>
    </row>
    <row r="1568" spans="4:4" customFormat="1">
      <c r="D1568" s="184"/>
    </row>
    <row r="1569" spans="4:4" customFormat="1">
      <c r="D1569" s="184"/>
    </row>
    <row r="1570" spans="4:4" customFormat="1">
      <c r="D1570" s="184"/>
    </row>
    <row r="1571" spans="4:4" customFormat="1">
      <c r="D1571" s="184"/>
    </row>
    <row r="1572" spans="4:4" customFormat="1">
      <c r="D1572" s="184"/>
    </row>
    <row r="1573" spans="4:4" customFormat="1">
      <c r="D1573" s="184"/>
    </row>
    <row r="1574" spans="4:4" customFormat="1">
      <c r="D1574" s="184"/>
    </row>
    <row r="1575" spans="4:4" customFormat="1">
      <c r="D1575" s="184"/>
    </row>
    <row r="1576" spans="4:4" customFormat="1">
      <c r="D1576" s="184"/>
    </row>
    <row r="1577" spans="4:4" customFormat="1">
      <c r="D1577" s="184"/>
    </row>
    <row r="1578" spans="4:4" customFormat="1">
      <c r="D1578" s="184"/>
    </row>
    <row r="1579" spans="4:4" customFormat="1">
      <c r="D1579" s="184"/>
    </row>
    <row r="1580" spans="4:4" customFormat="1">
      <c r="D1580" s="184"/>
    </row>
    <row r="1581" spans="4:4" customFormat="1">
      <c r="D1581" s="184"/>
    </row>
    <row r="1582" spans="4:4" customFormat="1">
      <c r="D1582" s="184"/>
    </row>
    <row r="1583" spans="4:4" customFormat="1">
      <c r="D1583" s="184"/>
    </row>
    <row r="1584" spans="4:4" customFormat="1">
      <c r="D1584" s="184"/>
    </row>
    <row r="1585" spans="4:4" customFormat="1">
      <c r="D1585" s="184"/>
    </row>
    <row r="1586" spans="4:4" customFormat="1">
      <c r="D1586" s="184"/>
    </row>
    <row r="1587" spans="4:4" customFormat="1">
      <c r="D1587" s="184"/>
    </row>
    <row r="1588" spans="4:4" customFormat="1">
      <c r="D1588" s="184"/>
    </row>
    <row r="1589" spans="4:4" customFormat="1">
      <c r="D1589" s="184"/>
    </row>
    <row r="1590" spans="4:4" customFormat="1">
      <c r="D1590" s="184"/>
    </row>
    <row r="1591" spans="4:4" customFormat="1">
      <c r="D1591" s="184"/>
    </row>
    <row r="1592" spans="4:4" customFormat="1">
      <c r="D1592" s="184"/>
    </row>
    <row r="1593" spans="4:4" customFormat="1">
      <c r="D1593" s="184"/>
    </row>
    <row r="1594" spans="4:4" customFormat="1">
      <c r="D1594" s="184"/>
    </row>
    <row r="1595" spans="4:4" customFormat="1">
      <c r="D1595" s="184"/>
    </row>
    <row r="1596" spans="4:4" customFormat="1">
      <c r="D1596" s="184"/>
    </row>
    <row r="1597" spans="4:4" customFormat="1">
      <c r="D1597" s="184"/>
    </row>
    <row r="1598" spans="4:4" customFormat="1">
      <c r="D1598" s="184"/>
    </row>
    <row r="1599" spans="4:4" customFormat="1">
      <c r="D1599" s="184"/>
    </row>
    <row r="1600" spans="4:4" customFormat="1">
      <c r="D1600" s="184"/>
    </row>
    <row r="1601" spans="4:4" customFormat="1">
      <c r="D1601" s="184"/>
    </row>
    <row r="1602" spans="4:4" customFormat="1">
      <c r="D1602" s="184"/>
    </row>
    <row r="1603" spans="4:4" customFormat="1">
      <c r="D1603" s="184"/>
    </row>
    <row r="1604" spans="4:4" customFormat="1">
      <c r="D1604" s="184"/>
    </row>
    <row r="1605" spans="4:4" customFormat="1">
      <c r="D1605" s="184"/>
    </row>
    <row r="1606" spans="4:4" customFormat="1">
      <c r="D1606" s="184"/>
    </row>
    <row r="1607" spans="4:4" customFormat="1">
      <c r="D1607" s="184"/>
    </row>
    <row r="1608" spans="4:4" customFormat="1">
      <c r="D1608" s="184"/>
    </row>
    <row r="1609" spans="4:4" customFormat="1">
      <c r="D1609" s="184"/>
    </row>
    <row r="1610" spans="4:4" customFormat="1">
      <c r="D1610" s="184"/>
    </row>
    <row r="1611" spans="4:4" customFormat="1">
      <c r="D1611" s="184"/>
    </row>
    <row r="1612" spans="4:4" customFormat="1">
      <c r="D1612" s="184"/>
    </row>
    <row r="1613" spans="4:4" customFormat="1">
      <c r="D1613" s="184"/>
    </row>
    <row r="1614" spans="4:4" customFormat="1">
      <c r="D1614" s="184"/>
    </row>
    <row r="1615" spans="4:4" customFormat="1">
      <c r="D1615" s="184"/>
    </row>
    <row r="1616" spans="4:4" customFormat="1">
      <c r="D1616" s="184"/>
    </row>
    <row r="1617" spans="4:4" customFormat="1">
      <c r="D1617" s="184"/>
    </row>
    <row r="1618" spans="4:4" customFormat="1">
      <c r="D1618" s="184"/>
    </row>
    <row r="1619" spans="4:4" customFormat="1">
      <c r="D1619" s="184"/>
    </row>
    <row r="1620" spans="4:4" customFormat="1">
      <c r="D1620" s="184"/>
    </row>
    <row r="1621" spans="4:4" customFormat="1">
      <c r="D1621" s="184"/>
    </row>
    <row r="1622" spans="4:4" customFormat="1">
      <c r="D1622" s="184"/>
    </row>
    <row r="1623" spans="4:4" customFormat="1">
      <c r="D1623" s="184"/>
    </row>
    <row r="1624" spans="4:4" customFormat="1">
      <c r="D1624" s="184"/>
    </row>
    <row r="1625" spans="4:4" customFormat="1">
      <c r="D1625" s="184"/>
    </row>
    <row r="1626" spans="4:4" customFormat="1">
      <c r="D1626" s="184"/>
    </row>
    <row r="1627" spans="4:4" customFormat="1">
      <c r="D1627" s="184"/>
    </row>
    <row r="1628" spans="4:4" customFormat="1">
      <c r="D1628" s="184"/>
    </row>
    <row r="1629" spans="4:4" customFormat="1">
      <c r="D1629" s="184"/>
    </row>
    <row r="1630" spans="4:4" customFormat="1">
      <c r="D1630" s="184"/>
    </row>
    <row r="1631" spans="4:4" customFormat="1">
      <c r="D1631" s="184"/>
    </row>
    <row r="1632" spans="4:4" customFormat="1">
      <c r="D1632" s="184"/>
    </row>
    <row r="1633" spans="4:4" customFormat="1">
      <c r="D1633" s="184"/>
    </row>
    <row r="1634" spans="4:4" customFormat="1">
      <c r="D1634" s="184"/>
    </row>
    <row r="1635" spans="4:4" customFormat="1">
      <c r="D1635" s="184"/>
    </row>
    <row r="1636" spans="4:4" customFormat="1">
      <c r="D1636" s="184"/>
    </row>
    <row r="1637" spans="4:4" customFormat="1">
      <c r="D1637" s="184"/>
    </row>
    <row r="1638" spans="4:4" customFormat="1">
      <c r="D1638" s="184"/>
    </row>
    <row r="1639" spans="4:4" customFormat="1">
      <c r="D1639" s="184"/>
    </row>
    <row r="1640" spans="4:4" customFormat="1">
      <c r="D1640" s="184"/>
    </row>
    <row r="1641" spans="4:4" customFormat="1">
      <c r="D1641" s="184"/>
    </row>
    <row r="1642" spans="4:4" customFormat="1">
      <c r="D1642" s="184"/>
    </row>
    <row r="1643" spans="4:4" customFormat="1">
      <c r="D1643" s="184"/>
    </row>
    <row r="1644" spans="4:4" customFormat="1">
      <c r="D1644" s="184"/>
    </row>
    <row r="1645" spans="4:4" customFormat="1">
      <c r="D1645" s="184"/>
    </row>
    <row r="1646" spans="4:4" customFormat="1">
      <c r="D1646" s="184"/>
    </row>
    <row r="1647" spans="4:4" customFormat="1">
      <c r="D1647" s="184"/>
    </row>
    <row r="1648" spans="4:4" customFormat="1">
      <c r="D1648" s="184"/>
    </row>
    <row r="1649" spans="4:4" customFormat="1">
      <c r="D1649" s="184"/>
    </row>
    <row r="1650" spans="4:4" customFormat="1">
      <c r="D1650" s="184"/>
    </row>
    <row r="1651" spans="4:4" customFormat="1">
      <c r="D1651" s="184"/>
    </row>
    <row r="1652" spans="4:4" customFormat="1">
      <c r="D1652" s="184"/>
    </row>
    <row r="1653" spans="4:4" customFormat="1">
      <c r="D1653" s="184"/>
    </row>
    <row r="1654" spans="4:4" customFormat="1">
      <c r="D1654" s="184"/>
    </row>
    <row r="1655" spans="4:4" customFormat="1">
      <c r="D1655" s="184"/>
    </row>
    <row r="1656" spans="4:4" customFormat="1">
      <c r="D1656" s="184"/>
    </row>
    <row r="1657" spans="4:4" customFormat="1">
      <c r="D1657" s="184"/>
    </row>
    <row r="1658" spans="4:4" customFormat="1">
      <c r="D1658" s="184"/>
    </row>
    <row r="1659" spans="4:4" customFormat="1">
      <c r="D1659" s="184"/>
    </row>
    <row r="1660" spans="4:4" customFormat="1">
      <c r="D1660" s="184"/>
    </row>
    <row r="1661" spans="4:4" customFormat="1">
      <c r="D1661" s="184"/>
    </row>
    <row r="1662" spans="4:4" customFormat="1">
      <c r="D1662" s="184"/>
    </row>
    <row r="1663" spans="4:4" customFormat="1">
      <c r="D1663" s="184"/>
    </row>
    <row r="1664" spans="4:4" customFormat="1">
      <c r="D1664" s="184"/>
    </row>
    <row r="1665" spans="4:4" customFormat="1">
      <c r="D1665" s="184"/>
    </row>
    <row r="1666" spans="4:4" customFormat="1">
      <c r="D1666" s="184"/>
    </row>
    <row r="1667" spans="4:4" customFormat="1">
      <c r="D1667" s="184"/>
    </row>
    <row r="1668" spans="4:4" customFormat="1">
      <c r="D1668" s="184"/>
    </row>
    <row r="1669" spans="4:4" customFormat="1">
      <c r="D1669" s="184"/>
    </row>
    <row r="1670" spans="4:4" customFormat="1">
      <c r="D1670" s="184"/>
    </row>
    <row r="1671" spans="4:4" customFormat="1">
      <c r="D1671" s="184"/>
    </row>
    <row r="1672" spans="4:4" customFormat="1">
      <c r="D1672" s="184"/>
    </row>
    <row r="1673" spans="4:4" customFormat="1">
      <c r="D1673" s="184"/>
    </row>
    <row r="1674" spans="4:4" customFormat="1">
      <c r="D1674" s="184"/>
    </row>
    <row r="1675" spans="4:4" customFormat="1">
      <c r="D1675" s="184"/>
    </row>
    <row r="1676" spans="4:4" customFormat="1">
      <c r="D1676" s="184"/>
    </row>
    <row r="1677" spans="4:4" customFormat="1">
      <c r="D1677" s="184"/>
    </row>
    <row r="1678" spans="4:4" customFormat="1">
      <c r="D1678" s="184"/>
    </row>
    <row r="1679" spans="4:4" customFormat="1">
      <c r="D1679" s="184"/>
    </row>
    <row r="1680" spans="4:4" customFormat="1">
      <c r="D1680" s="184"/>
    </row>
    <row r="1681" spans="4:4" customFormat="1">
      <c r="D1681" s="184"/>
    </row>
    <row r="1682" spans="4:4" customFormat="1">
      <c r="D1682" s="184"/>
    </row>
    <row r="1683" spans="4:4" customFormat="1">
      <c r="D1683" s="184"/>
    </row>
    <row r="1684" spans="4:4" customFormat="1">
      <c r="D1684" s="184"/>
    </row>
    <row r="1685" spans="4:4" customFormat="1">
      <c r="D1685" s="184"/>
    </row>
    <row r="1686" spans="4:4" customFormat="1">
      <c r="D1686" s="184"/>
    </row>
    <row r="1687" spans="4:4" customFormat="1">
      <c r="D1687" s="184"/>
    </row>
    <row r="1688" spans="4:4" customFormat="1">
      <c r="D1688" s="184"/>
    </row>
    <row r="1689" spans="4:4" customFormat="1">
      <c r="D1689" s="184"/>
    </row>
    <row r="1690" spans="4:4" customFormat="1">
      <c r="D1690" s="184"/>
    </row>
    <row r="1691" spans="4:4" customFormat="1">
      <c r="D1691" s="184"/>
    </row>
    <row r="1692" spans="4:4" customFormat="1">
      <c r="D1692" s="184"/>
    </row>
    <row r="1693" spans="4:4" customFormat="1">
      <c r="D1693" s="184"/>
    </row>
    <row r="1694" spans="4:4" customFormat="1">
      <c r="D1694" s="184"/>
    </row>
    <row r="1695" spans="4:4" customFormat="1">
      <c r="D1695" s="184"/>
    </row>
    <row r="1696" spans="4:4" customFormat="1">
      <c r="D1696" s="184"/>
    </row>
    <row r="1697" spans="4:4" customFormat="1">
      <c r="D1697" s="184"/>
    </row>
    <row r="1698" spans="4:4" customFormat="1">
      <c r="D1698" s="184"/>
    </row>
    <row r="1699" spans="4:4" customFormat="1">
      <c r="D1699" s="184"/>
    </row>
    <row r="1700" spans="4:4" customFormat="1">
      <c r="D1700" s="184"/>
    </row>
    <row r="1701" spans="4:4" customFormat="1">
      <c r="D1701" s="184"/>
    </row>
    <row r="1702" spans="4:4" customFormat="1">
      <c r="D1702" s="184"/>
    </row>
    <row r="1703" spans="4:4" customFormat="1">
      <c r="D1703" s="184"/>
    </row>
    <row r="1704" spans="4:4" customFormat="1">
      <c r="D1704" s="184"/>
    </row>
    <row r="1705" spans="4:4" customFormat="1">
      <c r="D1705" s="184"/>
    </row>
    <row r="1706" spans="4:4" customFormat="1">
      <c r="D1706" s="184"/>
    </row>
    <row r="1707" spans="4:4" customFormat="1">
      <c r="D1707" s="184"/>
    </row>
    <row r="1708" spans="4:4" customFormat="1">
      <c r="D1708" s="184"/>
    </row>
    <row r="1709" spans="4:4" customFormat="1">
      <c r="D1709" s="184"/>
    </row>
    <row r="1710" spans="4:4" customFormat="1">
      <c r="D1710" s="184"/>
    </row>
    <row r="1711" spans="4:4" customFormat="1">
      <c r="D1711" s="184"/>
    </row>
    <row r="1712" spans="4:4" customFormat="1">
      <c r="D1712" s="184"/>
    </row>
    <row r="1713" spans="4:4" customFormat="1">
      <c r="D1713" s="184"/>
    </row>
    <row r="1714" spans="4:4" customFormat="1">
      <c r="D1714" s="184"/>
    </row>
    <row r="1715" spans="4:4" customFormat="1">
      <c r="D1715" s="184"/>
    </row>
    <row r="1716" spans="4:4" customFormat="1">
      <c r="D1716" s="184"/>
    </row>
    <row r="1717" spans="4:4" customFormat="1">
      <c r="D1717" s="184"/>
    </row>
    <row r="1718" spans="4:4" customFormat="1">
      <c r="D1718" s="184"/>
    </row>
    <row r="1719" spans="4:4" customFormat="1">
      <c r="D1719" s="184"/>
    </row>
    <row r="1720" spans="4:4" customFormat="1">
      <c r="D1720" s="184"/>
    </row>
    <row r="1721" spans="4:4" customFormat="1">
      <c r="D1721" s="184"/>
    </row>
    <row r="1722" spans="4:4" customFormat="1">
      <c r="D1722" s="184"/>
    </row>
    <row r="1723" spans="4:4" customFormat="1">
      <c r="D1723" s="184"/>
    </row>
    <row r="1724" spans="4:4" customFormat="1">
      <c r="D1724" s="184"/>
    </row>
    <row r="1725" spans="4:4" customFormat="1">
      <c r="D1725" s="184"/>
    </row>
    <row r="1726" spans="4:4" customFormat="1">
      <c r="D1726" s="184"/>
    </row>
    <row r="1727" spans="4:4" customFormat="1">
      <c r="D1727" s="184"/>
    </row>
    <row r="1728" spans="4:4" customFormat="1">
      <c r="D1728" s="184"/>
    </row>
    <row r="1729" spans="4:4" customFormat="1">
      <c r="D1729" s="184"/>
    </row>
    <row r="1730" spans="4:4" customFormat="1">
      <c r="D1730" s="184"/>
    </row>
    <row r="1731" spans="4:4" customFormat="1">
      <c r="D1731" s="184"/>
    </row>
    <row r="1732" spans="4:4" customFormat="1">
      <c r="D1732" s="184"/>
    </row>
    <row r="1733" spans="4:4" customFormat="1">
      <c r="D1733" s="184"/>
    </row>
    <row r="1734" spans="4:4" customFormat="1">
      <c r="D1734" s="184"/>
    </row>
    <row r="1735" spans="4:4" customFormat="1">
      <c r="D1735" s="184"/>
    </row>
    <row r="1736" spans="4:4" customFormat="1">
      <c r="D1736" s="184"/>
    </row>
    <row r="1737" spans="4:4" customFormat="1">
      <c r="D1737" s="184"/>
    </row>
    <row r="1738" spans="4:4" customFormat="1">
      <c r="D1738" s="184"/>
    </row>
    <row r="1739" spans="4:4" customFormat="1">
      <c r="D1739" s="184"/>
    </row>
    <row r="1740" spans="4:4" customFormat="1">
      <c r="D1740" s="184"/>
    </row>
    <row r="1741" spans="4:4" customFormat="1">
      <c r="D1741" s="184"/>
    </row>
    <row r="1742" spans="4:4" customFormat="1">
      <c r="D1742" s="184"/>
    </row>
    <row r="1743" spans="4:4" customFormat="1">
      <c r="D1743" s="184"/>
    </row>
    <row r="1744" spans="4:4" customFormat="1">
      <c r="D1744" s="184"/>
    </row>
    <row r="1745" spans="4:4" customFormat="1">
      <c r="D1745" s="184"/>
    </row>
    <row r="1746" spans="4:4" customFormat="1">
      <c r="D1746" s="184"/>
    </row>
    <row r="1747" spans="4:4" customFormat="1">
      <c r="D1747" s="184"/>
    </row>
    <row r="1748" spans="4:4" customFormat="1">
      <c r="D1748" s="184"/>
    </row>
    <row r="1749" spans="4:4" customFormat="1">
      <c r="D1749" s="184"/>
    </row>
    <row r="1750" spans="4:4" customFormat="1">
      <c r="D1750" s="184"/>
    </row>
    <row r="1751" spans="4:4" customFormat="1">
      <c r="D1751" s="184"/>
    </row>
    <row r="1752" spans="4:4" customFormat="1">
      <c r="D1752" s="184"/>
    </row>
    <row r="1753" spans="4:4" customFormat="1">
      <c r="D1753" s="184"/>
    </row>
    <row r="1754" spans="4:4" customFormat="1">
      <c r="D1754" s="184"/>
    </row>
    <row r="1755" spans="4:4" customFormat="1">
      <c r="D1755" s="184"/>
    </row>
    <row r="1756" spans="4:4" customFormat="1">
      <c r="D1756" s="184"/>
    </row>
    <row r="1757" spans="4:4" customFormat="1">
      <c r="D1757" s="184"/>
    </row>
    <row r="1758" spans="4:4" customFormat="1">
      <c r="D1758" s="184"/>
    </row>
    <row r="1759" spans="4:4" customFormat="1">
      <c r="D1759" s="184"/>
    </row>
    <row r="1760" spans="4:4" customFormat="1">
      <c r="D1760" s="184"/>
    </row>
    <row r="1761" spans="4:4" customFormat="1">
      <c r="D1761" s="184"/>
    </row>
    <row r="1762" spans="4:4" customFormat="1">
      <c r="D1762" s="184"/>
    </row>
    <row r="1763" spans="4:4" customFormat="1">
      <c r="D1763" s="184"/>
    </row>
    <row r="1764" spans="4:4" customFormat="1">
      <c r="D1764" s="184"/>
    </row>
    <row r="1765" spans="4:4" customFormat="1">
      <c r="D1765" s="184"/>
    </row>
    <row r="1766" spans="4:4" customFormat="1">
      <c r="D1766" s="184"/>
    </row>
    <row r="1767" spans="4:4" customFormat="1">
      <c r="D1767" s="184"/>
    </row>
    <row r="1768" spans="4:4" customFormat="1">
      <c r="D1768" s="184"/>
    </row>
    <row r="1769" spans="4:4" customFormat="1">
      <c r="D1769" s="184"/>
    </row>
    <row r="1770" spans="4:4" customFormat="1">
      <c r="D1770" s="184"/>
    </row>
    <row r="1771" spans="4:4" customFormat="1">
      <c r="D1771" s="184"/>
    </row>
    <row r="1772" spans="4:4" customFormat="1">
      <c r="D1772" s="184"/>
    </row>
    <row r="1773" spans="4:4" customFormat="1">
      <c r="D1773" s="184"/>
    </row>
    <row r="1774" spans="4:4" customFormat="1">
      <c r="D1774" s="184"/>
    </row>
    <row r="1775" spans="4:4" customFormat="1">
      <c r="D1775" s="184"/>
    </row>
    <row r="1776" spans="4:4" customFormat="1">
      <c r="D1776" s="184"/>
    </row>
    <row r="1777" spans="4:4" customFormat="1">
      <c r="D1777" s="184"/>
    </row>
    <row r="1778" spans="4:4" customFormat="1">
      <c r="D1778" s="184"/>
    </row>
    <row r="1779" spans="4:4" customFormat="1">
      <c r="D1779" s="184"/>
    </row>
    <row r="1780" spans="4:4" customFormat="1">
      <c r="D1780" s="184"/>
    </row>
    <row r="1781" spans="4:4" customFormat="1">
      <c r="D1781" s="184"/>
    </row>
    <row r="1782" spans="4:4" customFormat="1">
      <c r="D1782" s="184"/>
    </row>
    <row r="1783" spans="4:4" customFormat="1">
      <c r="D1783" s="184"/>
    </row>
    <row r="1784" spans="4:4" customFormat="1">
      <c r="D1784" s="184"/>
    </row>
    <row r="1785" spans="4:4" customFormat="1">
      <c r="D1785" s="184"/>
    </row>
    <row r="1786" spans="4:4" customFormat="1">
      <c r="D1786" s="184"/>
    </row>
    <row r="1787" spans="4:4" customFormat="1">
      <c r="D1787" s="184"/>
    </row>
    <row r="1788" spans="4:4" customFormat="1">
      <c r="D1788" s="184"/>
    </row>
    <row r="1789" spans="4:4" customFormat="1">
      <c r="D1789" s="184"/>
    </row>
    <row r="1790" spans="4:4" customFormat="1">
      <c r="D1790" s="184"/>
    </row>
    <row r="1791" spans="4:4" customFormat="1">
      <c r="D1791" s="184"/>
    </row>
    <row r="1792" spans="4:4" customFormat="1">
      <c r="D1792" s="184"/>
    </row>
    <row r="1793" spans="4:4" customFormat="1">
      <c r="D1793" s="184"/>
    </row>
    <row r="1794" spans="4:4" customFormat="1">
      <c r="D1794" s="184"/>
    </row>
    <row r="1795" spans="4:4" customFormat="1">
      <c r="D1795" s="184"/>
    </row>
    <row r="1796" spans="4:4" customFormat="1">
      <c r="D1796" s="184"/>
    </row>
    <row r="1797" spans="4:4" customFormat="1">
      <c r="D1797" s="184"/>
    </row>
    <row r="1798" spans="4:4" customFormat="1">
      <c r="D1798" s="184"/>
    </row>
    <row r="1799" spans="4:4" customFormat="1">
      <c r="D1799" s="184"/>
    </row>
    <row r="1800" spans="4:4" customFormat="1">
      <c r="D1800" s="184"/>
    </row>
    <row r="1801" spans="4:4" customFormat="1">
      <c r="D1801" s="184"/>
    </row>
    <row r="1802" spans="4:4" customFormat="1">
      <c r="D1802" s="184"/>
    </row>
    <row r="1803" spans="4:4" customFormat="1">
      <c r="D1803" s="184"/>
    </row>
    <row r="1804" spans="4:4" customFormat="1">
      <c r="D1804" s="184"/>
    </row>
    <row r="1805" spans="4:4" customFormat="1">
      <c r="D1805" s="184"/>
    </row>
    <row r="1806" spans="4:4" customFormat="1">
      <c r="D1806" s="184"/>
    </row>
    <row r="1807" spans="4:4" customFormat="1">
      <c r="D1807" s="184"/>
    </row>
    <row r="1808" spans="4:4" customFormat="1">
      <c r="D1808" s="184"/>
    </row>
    <row r="1809" spans="4:4" customFormat="1">
      <c r="D1809" s="184"/>
    </row>
    <row r="1810" spans="4:4" customFormat="1">
      <c r="D1810" s="184"/>
    </row>
    <row r="1811" spans="4:4" customFormat="1">
      <c r="D1811" s="184"/>
    </row>
    <row r="1812" spans="4:4" customFormat="1">
      <c r="D1812" s="184"/>
    </row>
    <row r="1813" spans="4:4" customFormat="1">
      <c r="D1813" s="184"/>
    </row>
    <row r="1814" spans="4:4" customFormat="1">
      <c r="D1814" s="184"/>
    </row>
    <row r="1815" spans="4:4" customFormat="1">
      <c r="D1815" s="184"/>
    </row>
    <row r="1816" spans="4:4" customFormat="1">
      <c r="D1816" s="184"/>
    </row>
    <row r="1817" spans="4:4" customFormat="1">
      <c r="D1817" s="184"/>
    </row>
    <row r="1818" spans="4:4" customFormat="1">
      <c r="D1818" s="184"/>
    </row>
    <row r="1819" spans="4:4" customFormat="1">
      <c r="D1819" s="184"/>
    </row>
    <row r="1820" spans="4:4" customFormat="1">
      <c r="D1820" s="184"/>
    </row>
    <row r="1821" spans="4:4" customFormat="1">
      <c r="D1821" s="184"/>
    </row>
    <row r="1822" spans="4:4" customFormat="1">
      <c r="D1822" s="184"/>
    </row>
    <row r="1823" spans="4:4" customFormat="1">
      <c r="D1823" s="184"/>
    </row>
    <row r="1824" spans="4:4" customFormat="1">
      <c r="D1824" s="184"/>
    </row>
    <row r="1825" spans="4:4" customFormat="1">
      <c r="D1825" s="184"/>
    </row>
    <row r="1826" spans="4:4" customFormat="1">
      <c r="D1826" s="184"/>
    </row>
    <row r="1827" spans="4:4" customFormat="1">
      <c r="D1827" s="184"/>
    </row>
    <row r="1828" spans="4:4" customFormat="1">
      <c r="D1828" s="184"/>
    </row>
    <row r="1829" spans="4:4" customFormat="1">
      <c r="D1829" s="184"/>
    </row>
    <row r="1830" spans="4:4" customFormat="1">
      <c r="D1830" s="184"/>
    </row>
    <row r="1831" spans="4:4" customFormat="1">
      <c r="D1831" s="184"/>
    </row>
    <row r="1832" spans="4:4" customFormat="1">
      <c r="D1832" s="184"/>
    </row>
    <row r="1833" spans="4:4" customFormat="1">
      <c r="D1833" s="184"/>
    </row>
    <row r="1834" spans="4:4" customFormat="1">
      <c r="D1834" s="184"/>
    </row>
    <row r="1835" spans="4:4" customFormat="1">
      <c r="D1835" s="184"/>
    </row>
    <row r="1836" spans="4:4" customFormat="1">
      <c r="D1836" s="184"/>
    </row>
    <row r="1837" spans="4:4" customFormat="1">
      <c r="D1837" s="184"/>
    </row>
    <row r="1838" spans="4:4" customFormat="1">
      <c r="D1838" s="184"/>
    </row>
    <row r="1839" spans="4:4" customFormat="1">
      <c r="D1839" s="184"/>
    </row>
    <row r="1840" spans="4:4" customFormat="1">
      <c r="D1840" s="184"/>
    </row>
    <row r="1841" spans="4:4" customFormat="1">
      <c r="D1841" s="184"/>
    </row>
    <row r="1842" spans="4:4" customFormat="1">
      <c r="D1842" s="184"/>
    </row>
    <row r="1843" spans="4:4" customFormat="1">
      <c r="D1843" s="184"/>
    </row>
    <row r="1844" spans="4:4" customFormat="1">
      <c r="D1844" s="184"/>
    </row>
    <row r="1845" spans="4:4" customFormat="1">
      <c r="D1845" s="184"/>
    </row>
    <row r="1846" spans="4:4" customFormat="1">
      <c r="D1846" s="184"/>
    </row>
    <row r="1847" spans="4:4" customFormat="1">
      <c r="D1847" s="184"/>
    </row>
    <row r="1848" spans="4:4" customFormat="1">
      <c r="D1848" s="184"/>
    </row>
    <row r="1849" spans="4:4" customFormat="1">
      <c r="D1849" s="184"/>
    </row>
    <row r="1850" spans="4:4" customFormat="1">
      <c r="D1850" s="184"/>
    </row>
    <row r="1851" spans="4:4" customFormat="1">
      <c r="D1851" s="184"/>
    </row>
    <row r="1852" spans="4:4" customFormat="1">
      <c r="D1852" s="184"/>
    </row>
    <row r="1853" spans="4:4" customFormat="1">
      <c r="D1853" s="184"/>
    </row>
    <row r="1854" spans="4:4" customFormat="1">
      <c r="D1854" s="184"/>
    </row>
    <row r="1855" spans="4:4" customFormat="1">
      <c r="D1855" s="184"/>
    </row>
    <row r="1856" spans="4:4" customFormat="1">
      <c r="D1856" s="184"/>
    </row>
    <row r="1857" spans="4:4" customFormat="1">
      <c r="D1857" s="184"/>
    </row>
    <row r="1858" spans="4:4" customFormat="1">
      <c r="D1858" s="184"/>
    </row>
    <row r="1859" spans="4:4" customFormat="1">
      <c r="D1859" s="184"/>
    </row>
    <row r="1860" spans="4:4" customFormat="1">
      <c r="D1860" s="184"/>
    </row>
    <row r="1861" spans="4:4" customFormat="1">
      <c r="D1861" s="184"/>
    </row>
    <row r="1862" spans="4:4" customFormat="1">
      <c r="D1862" s="184"/>
    </row>
    <row r="1863" spans="4:4" customFormat="1">
      <c r="D1863" s="184"/>
    </row>
    <row r="1864" spans="4:4" customFormat="1">
      <c r="D1864" s="184"/>
    </row>
    <row r="1865" spans="4:4" customFormat="1">
      <c r="D1865" s="184"/>
    </row>
    <row r="1866" spans="4:4" customFormat="1">
      <c r="D1866" s="184"/>
    </row>
    <row r="1867" spans="4:4" customFormat="1">
      <c r="D1867" s="184"/>
    </row>
    <row r="1868" spans="4:4" customFormat="1">
      <c r="D1868" s="184"/>
    </row>
    <row r="1869" spans="4:4" customFormat="1">
      <c r="D1869" s="184"/>
    </row>
    <row r="1870" spans="4:4" customFormat="1">
      <c r="D1870" s="184"/>
    </row>
    <row r="1871" spans="4:4" customFormat="1">
      <c r="D1871" s="184"/>
    </row>
    <row r="1872" spans="4:4" customFormat="1">
      <c r="D1872" s="184"/>
    </row>
    <row r="1873" spans="4:4" customFormat="1">
      <c r="D1873" s="184"/>
    </row>
    <row r="1874" spans="4:4" customFormat="1">
      <c r="D1874" s="184"/>
    </row>
    <row r="1875" spans="4:4" customFormat="1">
      <c r="D1875" s="184"/>
    </row>
    <row r="1876" spans="4:4" customFormat="1">
      <c r="D1876" s="184"/>
    </row>
    <row r="1877" spans="4:4" customFormat="1">
      <c r="D1877" s="184"/>
    </row>
    <row r="1878" spans="4:4" customFormat="1">
      <c r="D1878" s="184"/>
    </row>
    <row r="1879" spans="4:4" customFormat="1">
      <c r="D1879" s="184"/>
    </row>
    <row r="1880" spans="4:4" customFormat="1">
      <c r="D1880" s="184"/>
    </row>
    <row r="1881" spans="4:4" customFormat="1">
      <c r="D1881" s="184"/>
    </row>
    <row r="1882" spans="4:4" customFormat="1">
      <c r="D1882" s="184"/>
    </row>
    <row r="1883" spans="4:4" customFormat="1">
      <c r="D1883" s="184"/>
    </row>
    <row r="1884" spans="4:4" customFormat="1">
      <c r="D1884" s="184"/>
    </row>
    <row r="1885" spans="4:4" customFormat="1">
      <c r="D1885" s="184"/>
    </row>
    <row r="1886" spans="4:4" customFormat="1">
      <c r="D1886" s="184"/>
    </row>
    <row r="1887" spans="4:4" customFormat="1">
      <c r="D1887" s="184"/>
    </row>
    <row r="1888" spans="4:4" customFormat="1">
      <c r="D1888" s="184"/>
    </row>
    <row r="1889" spans="4:4" customFormat="1">
      <c r="D1889" s="184"/>
    </row>
    <row r="1890" spans="4:4" customFormat="1">
      <c r="D1890" s="184"/>
    </row>
    <row r="1891" spans="4:4" customFormat="1">
      <c r="D1891" s="184"/>
    </row>
    <row r="1892" spans="4:4" customFormat="1">
      <c r="D1892" s="184"/>
    </row>
    <row r="1893" spans="4:4" customFormat="1">
      <c r="D1893" s="184"/>
    </row>
    <row r="1894" spans="4:4" customFormat="1">
      <c r="D1894" s="184"/>
    </row>
    <row r="1895" spans="4:4" customFormat="1">
      <c r="D1895" s="184"/>
    </row>
    <row r="1896" spans="4:4" customFormat="1">
      <c r="D1896" s="184"/>
    </row>
    <row r="1897" spans="4:4" customFormat="1">
      <c r="D1897" s="184"/>
    </row>
    <row r="1898" spans="4:4" customFormat="1">
      <c r="D1898" s="184"/>
    </row>
    <row r="1899" spans="4:4" customFormat="1">
      <c r="D1899" s="184"/>
    </row>
    <row r="1900" spans="4:4" customFormat="1">
      <c r="D1900" s="184"/>
    </row>
    <row r="1901" spans="4:4" customFormat="1">
      <c r="D1901" s="184"/>
    </row>
    <row r="1902" spans="4:4" customFormat="1">
      <c r="D1902" s="184"/>
    </row>
    <row r="1903" spans="4:4" customFormat="1">
      <c r="D1903" s="184"/>
    </row>
    <row r="1904" spans="4:4" customFormat="1">
      <c r="D1904" s="184"/>
    </row>
    <row r="1905" spans="4:4" customFormat="1">
      <c r="D1905" s="184"/>
    </row>
    <row r="1906" spans="4:4" customFormat="1">
      <c r="D1906" s="184"/>
    </row>
    <row r="1907" spans="4:4" customFormat="1">
      <c r="D1907" s="184"/>
    </row>
    <row r="1908" spans="4:4" customFormat="1">
      <c r="D1908" s="184"/>
    </row>
    <row r="1909" spans="4:4" customFormat="1">
      <c r="D1909" s="184"/>
    </row>
    <row r="1910" spans="4:4" customFormat="1">
      <c r="D1910" s="184"/>
    </row>
    <row r="1911" spans="4:4" customFormat="1">
      <c r="D1911" s="184"/>
    </row>
    <row r="1912" spans="4:4" customFormat="1">
      <c r="D1912" s="184"/>
    </row>
    <row r="1913" spans="4:4" customFormat="1">
      <c r="D1913" s="184"/>
    </row>
    <row r="1914" spans="4:4" customFormat="1">
      <c r="D1914" s="184"/>
    </row>
    <row r="1915" spans="4:4" customFormat="1">
      <c r="D1915" s="184"/>
    </row>
    <row r="1916" spans="4:4" customFormat="1">
      <c r="D1916" s="184"/>
    </row>
    <row r="1917" spans="4:4" customFormat="1">
      <c r="D1917" s="184"/>
    </row>
    <row r="1918" spans="4:4" customFormat="1">
      <c r="D1918" s="184"/>
    </row>
    <row r="1919" spans="4:4" customFormat="1">
      <c r="D1919" s="184"/>
    </row>
    <row r="1920" spans="4:4" customFormat="1">
      <c r="D1920" s="184"/>
    </row>
    <row r="1921" spans="4:4" customFormat="1">
      <c r="D1921" s="184"/>
    </row>
    <row r="1922" spans="4:4" customFormat="1">
      <c r="D1922" s="184"/>
    </row>
    <row r="1923" spans="4:4" customFormat="1">
      <c r="D1923" s="184"/>
    </row>
  </sheetData>
  <conditionalFormatting sqref="D1:E1">
    <cfRule type="containsErrors" dxfId="16" priority="1">
      <formula>ISERROR(D1)</formula>
    </cfRule>
  </conditionalFormatting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1DCA-CCEA-4486-8FA0-372E59067759}">
  <sheetPr codeName="Sheet28">
    <tabColor rgb="FF0000FF"/>
  </sheetPr>
  <dimension ref="A1:M1923"/>
  <sheetViews>
    <sheetView showGridLines="0" zoomScale="60" zoomScaleNormal="60" workbookViewId="0">
      <selection activeCell="I14" sqref="I14"/>
    </sheetView>
  </sheetViews>
  <sheetFormatPr defaultColWidth="12.26953125" defaultRowHeight="14.5"/>
  <cols>
    <col min="1" max="1" width="32.453125" bestFit="1" customWidth="1"/>
    <col min="2" max="3" width="24.81640625" bestFit="1" customWidth="1"/>
    <col min="4" max="4" width="20.1796875" bestFit="1" customWidth="1"/>
    <col min="5" max="5" width="31" style="13" bestFit="1" customWidth="1"/>
    <col min="6" max="13" width="13" style="13" bestFit="1" customWidth="1"/>
    <col min="14" max="21" width="13" bestFit="1" customWidth="1"/>
    <col min="22" max="24" width="12" bestFit="1" customWidth="1"/>
  </cols>
  <sheetData>
    <row r="1" spans="1:13">
      <c r="A1" s="128" t="s">
        <v>63</v>
      </c>
      <c r="B1" t="s">
        <v>1203</v>
      </c>
      <c r="C1" s="135"/>
      <c r="D1" s="136"/>
      <c r="E1" s="137"/>
      <c r="M1" s="47"/>
    </row>
    <row r="2" spans="1:13">
      <c r="A2" s="52" t="s">
        <v>62</v>
      </c>
      <c r="B2" t="s">
        <v>1209</v>
      </c>
    </row>
    <row r="3" spans="1:13">
      <c r="E3"/>
      <c r="F3"/>
      <c r="G3"/>
      <c r="H3"/>
      <c r="I3"/>
      <c r="J3"/>
      <c r="K3"/>
      <c r="L3"/>
      <c r="M3"/>
    </row>
    <row r="4" spans="1:13">
      <c r="B4" s="128" t="s">
        <v>3516</v>
      </c>
      <c r="C4" s="128" t="s">
        <v>93</v>
      </c>
      <c r="D4" s="12"/>
      <c r="E4" s="12"/>
      <c r="F4"/>
      <c r="G4"/>
      <c r="H4"/>
      <c r="I4"/>
      <c r="J4"/>
      <c r="K4"/>
      <c r="L4"/>
      <c r="M4"/>
    </row>
    <row r="5" spans="1:13">
      <c r="B5" t="s">
        <v>4835</v>
      </c>
      <c r="D5" s="162" t="s">
        <v>4849</v>
      </c>
      <c r="E5" s="162" t="s">
        <v>4850</v>
      </c>
      <c r="F5"/>
      <c r="G5"/>
      <c r="H5"/>
      <c r="I5"/>
      <c r="J5"/>
      <c r="K5"/>
      <c r="L5"/>
      <c r="M5"/>
    </row>
    <row r="6" spans="1:13">
      <c r="A6" s="128" t="s">
        <v>49</v>
      </c>
      <c r="B6" t="s">
        <v>1120</v>
      </c>
      <c r="C6" t="s">
        <v>1116</v>
      </c>
      <c r="D6" s="162"/>
      <c r="E6" s="162"/>
      <c r="F6"/>
      <c r="G6"/>
      <c r="H6"/>
      <c r="I6"/>
      <c r="J6"/>
      <c r="K6"/>
      <c r="L6"/>
      <c r="M6"/>
    </row>
    <row r="7" spans="1:13">
      <c r="A7" t="s">
        <v>4798</v>
      </c>
      <c r="B7" s="163">
        <v>6991851.5</v>
      </c>
      <c r="C7" s="163">
        <v>6946172</v>
      </c>
      <c r="D7" s="163">
        <v>6991851.5</v>
      </c>
      <c r="E7" s="163">
        <v>6946172</v>
      </c>
      <c r="F7"/>
      <c r="G7"/>
      <c r="H7"/>
      <c r="I7"/>
      <c r="J7"/>
      <c r="K7"/>
      <c r="L7"/>
      <c r="M7"/>
    </row>
    <row r="8" spans="1:13">
      <c r="A8" t="s">
        <v>3359</v>
      </c>
      <c r="B8" s="163">
        <v>10459145.5</v>
      </c>
      <c r="C8" s="163">
        <v>10383309</v>
      </c>
      <c r="D8" s="163">
        <v>10459145.5</v>
      </c>
      <c r="E8" s="163">
        <v>10383309</v>
      </c>
      <c r="F8"/>
      <c r="G8"/>
      <c r="H8"/>
      <c r="I8"/>
      <c r="J8"/>
      <c r="K8"/>
      <c r="L8"/>
      <c r="M8"/>
    </row>
    <row r="9" spans="1:13">
      <c r="A9" t="s">
        <v>3358</v>
      </c>
      <c r="B9" s="163">
        <v>9102100</v>
      </c>
      <c r="C9" s="163">
        <v>9039831</v>
      </c>
      <c r="D9" s="163">
        <v>9102100</v>
      </c>
      <c r="E9" s="163">
        <v>9039831</v>
      </c>
      <c r="F9"/>
      <c r="G9"/>
      <c r="H9"/>
      <c r="I9"/>
      <c r="J9"/>
      <c r="K9"/>
      <c r="L9"/>
      <c r="M9"/>
    </row>
    <row r="10" spans="1:13">
      <c r="A10" t="s">
        <v>3353</v>
      </c>
      <c r="B10" s="163">
        <v>14665178</v>
      </c>
      <c r="C10" s="163">
        <v>14569130</v>
      </c>
      <c r="D10" s="163">
        <v>14665178</v>
      </c>
      <c r="E10" s="163">
        <v>14569130</v>
      </c>
      <c r="F10"/>
      <c r="G10"/>
      <c r="H10"/>
      <c r="I10"/>
      <c r="J10"/>
      <c r="K10"/>
      <c r="L10"/>
      <c r="M10"/>
    </row>
    <row r="11" spans="1:13">
      <c r="A11" t="s">
        <v>3363</v>
      </c>
      <c r="B11" s="163">
        <v>11270997.200000003</v>
      </c>
      <c r="C11" s="163">
        <v>11191229.299999995</v>
      </c>
      <c r="D11" s="163">
        <v>11270997.200000003</v>
      </c>
      <c r="E11" s="163">
        <v>11191229.299999995</v>
      </c>
      <c r="F11"/>
      <c r="G11"/>
      <c r="H11"/>
      <c r="I11"/>
      <c r="J11"/>
      <c r="K11"/>
      <c r="L11"/>
      <c r="M11"/>
    </row>
    <row r="12" spans="1:13">
      <c r="A12" t="s">
        <v>3373</v>
      </c>
      <c r="B12" s="163">
        <v>3116699</v>
      </c>
      <c r="C12" s="163">
        <v>3094915.5</v>
      </c>
      <c r="D12" s="163">
        <v>3116699</v>
      </c>
      <c r="E12" s="163">
        <v>3094915.5</v>
      </c>
      <c r="F12"/>
      <c r="G12"/>
      <c r="H12"/>
      <c r="I12"/>
      <c r="J12"/>
      <c r="K12"/>
      <c r="L12"/>
      <c r="M12"/>
    </row>
    <row r="13" spans="1:13">
      <c r="A13" t="s">
        <v>3369</v>
      </c>
      <c r="B13" s="163">
        <v>5645407</v>
      </c>
      <c r="C13" s="163">
        <v>5602014</v>
      </c>
      <c r="D13" s="163">
        <v>5645407</v>
      </c>
      <c r="E13" s="163">
        <v>5602014</v>
      </c>
      <c r="F13"/>
      <c r="G13"/>
      <c r="H13"/>
      <c r="I13"/>
      <c r="J13"/>
      <c r="K13"/>
      <c r="L13"/>
      <c r="M13"/>
    </row>
    <row r="14" spans="1:13">
      <c r="A14" t="s">
        <v>3497</v>
      </c>
      <c r="B14" s="163">
        <v>8839365.1999999993</v>
      </c>
      <c r="C14" s="163">
        <v>8762467.1999999993</v>
      </c>
      <c r="D14" s="163">
        <v>8839365.1999999993</v>
      </c>
      <c r="E14" s="163">
        <v>8762467.1999999993</v>
      </c>
      <c r="F14"/>
      <c r="G14"/>
      <c r="H14"/>
      <c r="I14"/>
      <c r="J14"/>
      <c r="K14"/>
      <c r="L14"/>
      <c r="M14"/>
    </row>
    <row r="15" spans="1:13">
      <c r="A15" t="s">
        <v>82</v>
      </c>
      <c r="B15" s="163">
        <v>1731473</v>
      </c>
      <c r="C15" s="163">
        <v>1707595</v>
      </c>
      <c r="D15" s="163">
        <v>1731473</v>
      </c>
      <c r="E15" s="163">
        <v>1707595</v>
      </c>
      <c r="F15"/>
      <c r="G15"/>
      <c r="H15"/>
      <c r="I15"/>
      <c r="J15"/>
      <c r="K15"/>
      <c r="L15"/>
      <c r="M15"/>
    </row>
    <row r="16" spans="1:13">
      <c r="A16" t="s">
        <v>3500</v>
      </c>
      <c r="B16" s="163">
        <v>13731248</v>
      </c>
      <c r="C16" s="163">
        <v>13656202</v>
      </c>
      <c r="D16" s="163">
        <v>13731248</v>
      </c>
      <c r="E16" s="163">
        <v>13656202</v>
      </c>
      <c r="F16"/>
      <c r="G16"/>
      <c r="H16"/>
      <c r="I16"/>
      <c r="J16"/>
      <c r="K16"/>
      <c r="L16"/>
      <c r="M16"/>
    </row>
    <row r="17" spans="1:13">
      <c r="A17" t="s">
        <v>3495</v>
      </c>
      <c r="B17" s="163">
        <v>7620640.1999999993</v>
      </c>
      <c r="C17" s="163">
        <v>7586803.7000000002</v>
      </c>
      <c r="D17" s="163">
        <v>7620640.1999999993</v>
      </c>
      <c r="E17" s="163">
        <v>7586803.7000000002</v>
      </c>
      <c r="F17"/>
      <c r="G17"/>
      <c r="H17"/>
      <c r="I17"/>
      <c r="J17"/>
      <c r="K17"/>
      <c r="L17"/>
      <c r="M17"/>
    </row>
    <row r="18" spans="1:13">
      <c r="A18" t="s">
        <v>64</v>
      </c>
      <c r="B18" s="163">
        <v>93174104.600000009</v>
      </c>
      <c r="C18" s="163">
        <v>92539668.700000003</v>
      </c>
      <c r="D18" s="163">
        <v>93174104.600000009</v>
      </c>
      <c r="E18" s="163">
        <v>92539668.700000003</v>
      </c>
      <c r="F18"/>
      <c r="G18"/>
      <c r="H18"/>
      <c r="I18"/>
      <c r="J18"/>
      <c r="K18"/>
      <c r="L18"/>
      <c r="M18"/>
    </row>
    <row r="19" spans="1:13">
      <c r="E19"/>
      <c r="F19"/>
      <c r="G19"/>
      <c r="H19"/>
      <c r="I19"/>
      <c r="J19"/>
      <c r="K19"/>
      <c r="L19"/>
      <c r="M19"/>
    </row>
    <row r="20" spans="1:13">
      <c r="E20"/>
      <c r="F20"/>
      <c r="G20"/>
      <c r="H20"/>
      <c r="I20"/>
      <c r="J20"/>
      <c r="K20"/>
      <c r="L20"/>
      <c r="M20"/>
    </row>
    <row r="21" spans="1:13">
      <c r="E21"/>
      <c r="F21"/>
      <c r="G21"/>
      <c r="H21"/>
      <c r="I21"/>
      <c r="J21"/>
      <c r="K21"/>
      <c r="L21"/>
      <c r="M21"/>
    </row>
    <row r="22" spans="1:13">
      <c r="E22"/>
      <c r="F22"/>
      <c r="G22"/>
      <c r="H22"/>
      <c r="I22"/>
      <c r="J22"/>
      <c r="K22"/>
      <c r="L22"/>
      <c r="M22"/>
    </row>
    <row r="23" spans="1:13">
      <c r="E23"/>
      <c r="F23"/>
      <c r="G23"/>
      <c r="H23"/>
      <c r="I23"/>
      <c r="J23"/>
      <c r="K23"/>
      <c r="L23"/>
      <c r="M23"/>
    </row>
    <row r="24" spans="1:13">
      <c r="E24"/>
      <c r="F24"/>
      <c r="G24"/>
      <c r="H24"/>
      <c r="I24"/>
      <c r="J24"/>
      <c r="K24"/>
      <c r="L24"/>
      <c r="M24"/>
    </row>
    <row r="25" spans="1:13">
      <c r="E25"/>
      <c r="F25"/>
      <c r="G25"/>
      <c r="H25"/>
      <c r="I25"/>
      <c r="J25"/>
      <c r="K25"/>
      <c r="L25"/>
      <c r="M25"/>
    </row>
    <row r="26" spans="1:13">
      <c r="E26"/>
      <c r="F26"/>
      <c r="G26"/>
      <c r="H26"/>
      <c r="I26"/>
      <c r="J26"/>
      <c r="K26"/>
      <c r="L26"/>
      <c r="M26"/>
    </row>
    <row r="27" spans="1:13">
      <c r="E27"/>
      <c r="F27"/>
      <c r="G27"/>
      <c r="H27"/>
      <c r="I27"/>
      <c r="J27"/>
      <c r="K27"/>
      <c r="L27"/>
      <c r="M27"/>
    </row>
    <row r="28" spans="1:13">
      <c r="E28"/>
      <c r="F28"/>
      <c r="G28"/>
      <c r="H28"/>
      <c r="I28"/>
      <c r="J28"/>
      <c r="K28"/>
      <c r="L28"/>
      <c r="M28"/>
    </row>
    <row r="29" spans="1:13">
      <c r="E29"/>
      <c r="F29"/>
      <c r="G29"/>
      <c r="H29"/>
      <c r="I29"/>
      <c r="J29"/>
      <c r="K29"/>
      <c r="L29"/>
      <c r="M29"/>
    </row>
    <row r="30" spans="1:13">
      <c r="E30"/>
      <c r="F30"/>
      <c r="G30"/>
      <c r="H30"/>
      <c r="I30"/>
      <c r="J30"/>
      <c r="K30"/>
      <c r="L30"/>
      <c r="M30"/>
    </row>
    <row r="31" spans="1:13">
      <c r="E31"/>
      <c r="F31"/>
      <c r="G31"/>
      <c r="H31"/>
      <c r="I31"/>
      <c r="J31"/>
      <c r="K31"/>
      <c r="L31"/>
      <c r="M31"/>
    </row>
    <row r="32" spans="1:13">
      <c r="E32"/>
      <c r="F32"/>
      <c r="G32"/>
      <c r="H32"/>
      <c r="I32"/>
      <c r="J32"/>
      <c r="K32"/>
      <c r="L32"/>
      <c r="M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</sheetData>
  <conditionalFormatting sqref="D1:E1">
    <cfRule type="containsErrors" dxfId="15" priority="1">
      <formula>ISERROR(D1)</formula>
    </cfRule>
  </conditionalFormatting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8F556-1B6E-4C87-A9AC-0A64E7DE843E}">
  <sheetPr codeName="Sheet29">
    <tabColor rgb="FF0000FF"/>
  </sheetPr>
  <dimension ref="A1:M1923"/>
  <sheetViews>
    <sheetView showGridLines="0" zoomScale="60" zoomScaleNormal="60" workbookViewId="0">
      <selection activeCell="E32" sqref="E32"/>
    </sheetView>
  </sheetViews>
  <sheetFormatPr defaultColWidth="12.26953125" defaultRowHeight="14.5"/>
  <cols>
    <col min="1" max="1" width="32.453125" bestFit="1" customWidth="1"/>
    <col min="2" max="2" width="18.26953125" bestFit="1" customWidth="1"/>
    <col min="3" max="3" width="14.1796875" bestFit="1" customWidth="1"/>
    <col min="4" max="4" width="24.81640625" bestFit="1" customWidth="1"/>
    <col min="5" max="12" width="32.81640625" style="13" bestFit="1" customWidth="1"/>
    <col min="13" max="13" width="12" style="13" bestFit="1" customWidth="1"/>
    <col min="14" max="27" width="32.81640625" bestFit="1" customWidth="1"/>
    <col min="28" max="28" width="12" bestFit="1" customWidth="1"/>
  </cols>
  <sheetData>
    <row r="1" spans="1:13">
      <c r="A1" s="128" t="s">
        <v>63</v>
      </c>
      <c r="B1" t="s">
        <v>1203</v>
      </c>
      <c r="C1" s="135">
        <v>3</v>
      </c>
      <c r="D1">
        <v>4</v>
      </c>
      <c r="E1" s="135">
        <v>5</v>
      </c>
      <c r="F1">
        <v>6</v>
      </c>
      <c r="G1" s="135">
        <v>7</v>
      </c>
      <c r="H1">
        <v>8</v>
      </c>
      <c r="I1" s="135">
        <v>9</v>
      </c>
      <c r="J1">
        <v>10</v>
      </c>
      <c r="K1" s="135">
        <v>11</v>
      </c>
      <c r="M1" s="47"/>
    </row>
    <row r="2" spans="1:13">
      <c r="A2" s="52" t="s">
        <v>62</v>
      </c>
      <c r="B2" t="s">
        <v>1209</v>
      </c>
    </row>
    <row r="3" spans="1:13">
      <c r="E3"/>
      <c r="F3"/>
      <c r="G3"/>
      <c r="H3"/>
      <c r="I3"/>
      <c r="J3"/>
      <c r="K3"/>
      <c r="L3"/>
      <c r="M3"/>
    </row>
    <row r="4" spans="1:13">
      <c r="B4" s="128" t="s">
        <v>93</v>
      </c>
      <c r="C4" s="12"/>
      <c r="D4" s="12"/>
      <c r="E4"/>
      <c r="F4"/>
      <c r="G4"/>
      <c r="H4"/>
      <c r="I4"/>
      <c r="J4"/>
      <c r="K4"/>
      <c r="L4"/>
      <c r="M4"/>
    </row>
    <row r="5" spans="1:13">
      <c r="A5" s="128" t="s">
        <v>49</v>
      </c>
      <c r="B5" t="s">
        <v>3374</v>
      </c>
      <c r="C5" t="s">
        <v>1120</v>
      </c>
      <c r="D5" t="s">
        <v>1116</v>
      </c>
      <c r="E5"/>
      <c r="F5"/>
      <c r="G5"/>
      <c r="H5"/>
      <c r="I5"/>
      <c r="J5"/>
      <c r="K5"/>
      <c r="L5"/>
      <c r="M5"/>
    </row>
    <row r="6" spans="1:13">
      <c r="A6" t="s">
        <v>4798</v>
      </c>
      <c r="B6" s="163">
        <v>1.91</v>
      </c>
      <c r="C6" s="163">
        <v>6023799</v>
      </c>
      <c r="D6" s="163">
        <v>5978558</v>
      </c>
      <c r="E6"/>
      <c r="F6"/>
      <c r="G6"/>
      <c r="H6"/>
      <c r="I6"/>
      <c r="J6"/>
      <c r="K6"/>
      <c r="L6"/>
      <c r="M6"/>
    </row>
    <row r="7" spans="1:13">
      <c r="A7" t="s">
        <v>3359</v>
      </c>
      <c r="B7" s="163">
        <v>3.41</v>
      </c>
      <c r="C7" s="163">
        <v>10685723</v>
      </c>
      <c r="D7" s="163">
        <v>10614180</v>
      </c>
      <c r="E7"/>
      <c r="F7"/>
      <c r="G7"/>
      <c r="H7"/>
      <c r="I7"/>
      <c r="J7"/>
      <c r="K7"/>
      <c r="L7"/>
      <c r="M7"/>
    </row>
    <row r="8" spans="1:13">
      <c r="A8" t="s">
        <v>3358</v>
      </c>
      <c r="B8" s="163">
        <v>2.5990000000000002</v>
      </c>
      <c r="C8" s="163">
        <v>8175762.5</v>
      </c>
      <c r="D8" s="163">
        <v>8117707</v>
      </c>
      <c r="E8"/>
      <c r="F8"/>
      <c r="G8"/>
      <c r="H8"/>
      <c r="I8"/>
      <c r="J8"/>
      <c r="K8"/>
      <c r="L8"/>
      <c r="M8"/>
    </row>
    <row r="9" spans="1:13">
      <c r="A9" t="s">
        <v>3353</v>
      </c>
      <c r="B9" s="163">
        <v>5</v>
      </c>
      <c r="C9" s="163">
        <v>15702148</v>
      </c>
      <c r="D9" s="163">
        <v>15593373</v>
      </c>
      <c r="E9"/>
      <c r="F9"/>
      <c r="G9"/>
      <c r="H9"/>
      <c r="I9"/>
      <c r="J9"/>
      <c r="K9"/>
      <c r="L9"/>
      <c r="M9"/>
    </row>
    <row r="10" spans="1:13">
      <c r="A10" t="s">
        <v>3363</v>
      </c>
      <c r="B10" s="163">
        <v>3.2</v>
      </c>
      <c r="C10" s="163">
        <v>10031963.800000001</v>
      </c>
      <c r="D10" s="163">
        <v>9959670.9000000004</v>
      </c>
      <c r="E10"/>
      <c r="F10"/>
      <c r="G10"/>
      <c r="H10"/>
      <c r="I10"/>
      <c r="J10"/>
      <c r="K10"/>
      <c r="L10"/>
      <c r="M10"/>
    </row>
    <row r="11" spans="1:13">
      <c r="A11" t="s">
        <v>3373</v>
      </c>
      <c r="B11" s="163">
        <v>0.91920000000000002</v>
      </c>
      <c r="C11" s="163">
        <v>2866127.7</v>
      </c>
      <c r="D11" s="163">
        <v>2851266.6</v>
      </c>
      <c r="E11"/>
      <c r="F11"/>
      <c r="G11"/>
      <c r="H11"/>
      <c r="I11"/>
      <c r="J11"/>
      <c r="K11"/>
      <c r="L11"/>
      <c r="M11"/>
    </row>
    <row r="12" spans="1:13">
      <c r="A12" t="s">
        <v>3369</v>
      </c>
      <c r="B12" s="163">
        <v>2.38</v>
      </c>
      <c r="C12" s="163">
        <v>7476411.7999999998</v>
      </c>
      <c r="D12" s="163">
        <v>7409518.7999999998</v>
      </c>
      <c r="E12"/>
      <c r="F12"/>
      <c r="G12"/>
      <c r="H12"/>
      <c r="I12"/>
      <c r="J12"/>
      <c r="K12"/>
      <c r="L12"/>
      <c r="M12"/>
    </row>
    <row r="13" spans="1:13">
      <c r="A13" t="s">
        <v>3497</v>
      </c>
      <c r="B13" s="163">
        <v>2.903</v>
      </c>
      <c r="C13" s="163">
        <v>9206924.5</v>
      </c>
      <c r="D13" s="163">
        <v>9130458</v>
      </c>
      <c r="E13"/>
      <c r="F13"/>
      <c r="G13"/>
      <c r="H13"/>
      <c r="I13"/>
      <c r="J13"/>
      <c r="K13"/>
      <c r="L13"/>
      <c r="M13"/>
    </row>
    <row r="14" spans="1:13">
      <c r="A14" t="s">
        <v>82</v>
      </c>
      <c r="B14" s="163">
        <v>0.77400000000000002</v>
      </c>
      <c r="C14" s="163">
        <v>2448141</v>
      </c>
      <c r="D14" s="163">
        <v>2415611</v>
      </c>
      <c r="E14"/>
      <c r="F14"/>
      <c r="G14"/>
      <c r="H14"/>
      <c r="I14"/>
      <c r="J14"/>
      <c r="K14"/>
      <c r="L14"/>
      <c r="M14"/>
    </row>
    <row r="15" spans="1:13">
      <c r="A15" t="s">
        <v>3500</v>
      </c>
      <c r="B15" s="163">
        <v>4.37</v>
      </c>
      <c r="C15" s="163">
        <v>13637178.6</v>
      </c>
      <c r="D15" s="163">
        <v>13542789</v>
      </c>
      <c r="E15"/>
      <c r="F15"/>
      <c r="G15"/>
      <c r="H15"/>
      <c r="I15"/>
      <c r="J15"/>
      <c r="K15"/>
      <c r="L15"/>
      <c r="M15"/>
    </row>
    <row r="16" spans="1:13">
      <c r="A16" t="s">
        <v>3495</v>
      </c>
      <c r="B16" s="163">
        <v>2.4</v>
      </c>
      <c r="C16" s="163">
        <v>7493004</v>
      </c>
      <c r="D16" s="163">
        <v>7452636</v>
      </c>
      <c r="E16"/>
      <c r="F16"/>
      <c r="G16"/>
      <c r="H16"/>
      <c r="I16"/>
      <c r="J16"/>
      <c r="K16"/>
      <c r="L16"/>
      <c r="M16"/>
    </row>
    <row r="17" spans="1:13">
      <c r="A17" t="s">
        <v>64</v>
      </c>
      <c r="B17" s="163">
        <v>29.865200000000002</v>
      </c>
      <c r="C17" s="163">
        <v>93747183.899999991</v>
      </c>
      <c r="D17" s="163">
        <v>93065768.299999997</v>
      </c>
      <c r="E17"/>
      <c r="F17"/>
      <c r="G17"/>
      <c r="H17"/>
      <c r="I17"/>
      <c r="J17"/>
      <c r="K17"/>
      <c r="L17"/>
      <c r="M17"/>
    </row>
    <row r="18" spans="1:13">
      <c r="E18"/>
      <c r="F18"/>
      <c r="G18"/>
      <c r="H18"/>
      <c r="I18"/>
      <c r="J18"/>
      <c r="K18"/>
      <c r="L18"/>
      <c r="M18"/>
    </row>
    <row r="19" spans="1:13">
      <c r="E19"/>
      <c r="F19"/>
      <c r="G19"/>
      <c r="H19"/>
      <c r="I19"/>
      <c r="J19"/>
      <c r="K19"/>
      <c r="L19"/>
      <c r="M19"/>
    </row>
    <row r="20" spans="1:13">
      <c r="E20"/>
      <c r="F20"/>
      <c r="G20"/>
      <c r="H20"/>
      <c r="I20"/>
      <c r="J20"/>
      <c r="K20"/>
      <c r="L20"/>
      <c r="M20"/>
    </row>
    <row r="21" spans="1:13">
      <c r="E21"/>
      <c r="F21"/>
      <c r="G21"/>
      <c r="H21"/>
      <c r="I21"/>
      <c r="J21"/>
      <c r="K21"/>
      <c r="L21"/>
      <c r="M21"/>
    </row>
    <row r="22" spans="1:13">
      <c r="E22"/>
      <c r="F22"/>
      <c r="G22"/>
      <c r="H22"/>
      <c r="I22"/>
      <c r="J22"/>
      <c r="K22"/>
      <c r="L22"/>
      <c r="M22"/>
    </row>
    <row r="23" spans="1:13">
      <c r="E23"/>
      <c r="F23"/>
      <c r="G23"/>
      <c r="H23"/>
      <c r="I23"/>
      <c r="J23"/>
      <c r="K23"/>
      <c r="L23"/>
      <c r="M23"/>
    </row>
    <row r="24" spans="1:13">
      <c r="E24"/>
      <c r="F24"/>
      <c r="G24"/>
      <c r="H24"/>
      <c r="I24"/>
      <c r="J24"/>
      <c r="K24"/>
      <c r="L24"/>
      <c r="M24"/>
    </row>
    <row r="25" spans="1:13">
      <c r="E25"/>
      <c r="F25"/>
      <c r="G25"/>
      <c r="H25"/>
      <c r="I25"/>
      <c r="J25"/>
      <c r="K25"/>
      <c r="L25"/>
      <c r="M25"/>
    </row>
    <row r="26" spans="1:13">
      <c r="E26"/>
      <c r="F26"/>
      <c r="G26"/>
      <c r="H26"/>
      <c r="I26"/>
      <c r="J26"/>
      <c r="K26"/>
      <c r="L26"/>
      <c r="M26"/>
    </row>
    <row r="27" spans="1:13">
      <c r="E27"/>
      <c r="F27"/>
      <c r="G27"/>
      <c r="H27"/>
      <c r="I27"/>
      <c r="J27"/>
      <c r="K27"/>
      <c r="L27"/>
      <c r="M27"/>
    </row>
    <row r="28" spans="1:13">
      <c r="E28"/>
      <c r="F28"/>
      <c r="G28"/>
      <c r="H28"/>
      <c r="I28"/>
      <c r="J28"/>
      <c r="K28"/>
      <c r="L28"/>
      <c r="M28"/>
    </row>
    <row r="29" spans="1:13">
      <c r="E29"/>
      <c r="F29"/>
      <c r="G29"/>
      <c r="H29"/>
      <c r="I29"/>
      <c r="J29"/>
      <c r="K29"/>
      <c r="L29"/>
      <c r="M29"/>
    </row>
    <row r="30" spans="1:13">
      <c r="E30"/>
      <c r="F30"/>
      <c r="G30"/>
      <c r="H30"/>
      <c r="I30"/>
      <c r="J30"/>
      <c r="K30"/>
      <c r="L30"/>
      <c r="M30"/>
    </row>
    <row r="31" spans="1:13">
      <c r="E31"/>
      <c r="F31"/>
      <c r="G31"/>
      <c r="H31"/>
      <c r="I31"/>
      <c r="J31"/>
      <c r="K31"/>
      <c r="L31"/>
      <c r="M31"/>
    </row>
    <row r="32" spans="1:13">
      <c r="E32"/>
      <c r="F32"/>
      <c r="G32"/>
      <c r="H32"/>
      <c r="I32"/>
      <c r="J32"/>
      <c r="K32"/>
      <c r="L32"/>
      <c r="M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</sheetData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E517-1AFB-4055-8752-42FF0F75C029}">
  <sheetPr codeName="Sheet30">
    <tabColor theme="5"/>
  </sheetPr>
  <dimension ref="A1:U1961"/>
  <sheetViews>
    <sheetView showGridLines="0" zoomScale="70" zoomScaleNormal="70" workbookViewId="0">
      <pane xSplit="1" topLeftCell="B1" activePane="topRight" state="frozen"/>
      <selection pane="topRight" activeCell="I5" sqref="I5"/>
    </sheetView>
  </sheetViews>
  <sheetFormatPr defaultColWidth="24.26953125" defaultRowHeight="14.5"/>
  <cols>
    <col min="1" max="1" width="31.1796875" bestFit="1" customWidth="1"/>
    <col min="2" max="3" width="14" bestFit="1" customWidth="1"/>
    <col min="4" max="4" width="12" bestFit="1" customWidth="1"/>
    <col min="5" max="5" width="24.453125" style="13" bestFit="1" customWidth="1"/>
    <col min="6" max="6" width="9.453125" style="13" bestFit="1" customWidth="1"/>
    <col min="7" max="13" width="10.453125" style="13" bestFit="1" customWidth="1"/>
    <col min="14" max="20" width="10.453125" bestFit="1" customWidth="1"/>
    <col min="21" max="23" width="12" bestFit="1" customWidth="1"/>
  </cols>
  <sheetData>
    <row r="1" spans="1:21">
      <c r="A1" s="128" t="s">
        <v>63</v>
      </c>
      <c r="B1" t="s">
        <v>900</v>
      </c>
      <c r="C1" s="135" t="s">
        <v>4737</v>
      </c>
      <c r="D1" s="136" t="s">
        <v>4735</v>
      </c>
      <c r="E1" s="137" t="s">
        <v>1244</v>
      </c>
      <c r="M1" s="47"/>
    </row>
    <row r="2" spans="1:21">
      <c r="A2" s="52" t="s">
        <v>62</v>
      </c>
      <c r="B2" t="s">
        <v>1209</v>
      </c>
    </row>
    <row r="3" spans="1:21">
      <c r="E3"/>
      <c r="F3"/>
      <c r="G3"/>
      <c r="H3"/>
      <c r="I3"/>
      <c r="J3"/>
      <c r="K3"/>
      <c r="L3"/>
      <c r="M3"/>
    </row>
    <row r="4" spans="1:21">
      <c r="A4" s="128" t="s">
        <v>3374</v>
      </c>
      <c r="B4" s="128" t="s">
        <v>3516</v>
      </c>
      <c r="C4" s="12"/>
      <c r="D4" s="12"/>
      <c r="E4"/>
      <c r="F4"/>
      <c r="G4"/>
      <c r="H4"/>
      <c r="I4"/>
      <c r="J4"/>
      <c r="K4"/>
      <c r="L4"/>
      <c r="M4"/>
    </row>
    <row r="5" spans="1:21">
      <c r="A5" s="128" t="s">
        <v>4736</v>
      </c>
      <c r="B5" s="28">
        <v>45232</v>
      </c>
      <c r="C5" s="28">
        <v>45233</v>
      </c>
      <c r="D5" s="162" t="s">
        <v>64</v>
      </c>
      <c r="E5"/>
      <c r="F5"/>
      <c r="G5"/>
      <c r="H5"/>
      <c r="I5"/>
      <c r="J5"/>
      <c r="K5"/>
      <c r="L5"/>
      <c r="M5"/>
    </row>
    <row r="6" spans="1:21">
      <c r="A6" t="s">
        <v>4812</v>
      </c>
      <c r="B6" s="163">
        <v>0</v>
      </c>
      <c r="C6" s="163">
        <v>0.21</v>
      </c>
      <c r="D6" s="163">
        <v>0.21</v>
      </c>
      <c r="E6"/>
      <c r="F6"/>
      <c r="G6"/>
      <c r="H6"/>
      <c r="I6"/>
      <c r="J6"/>
      <c r="K6"/>
      <c r="L6"/>
      <c r="M6"/>
    </row>
    <row r="7" spans="1:21">
      <c r="A7" t="s">
        <v>22</v>
      </c>
      <c r="B7" s="163">
        <v>4.93</v>
      </c>
      <c r="C7" s="163">
        <v>6.96</v>
      </c>
      <c r="D7" s="163">
        <v>11.89</v>
      </c>
      <c r="E7"/>
      <c r="F7"/>
      <c r="G7"/>
      <c r="H7"/>
      <c r="I7"/>
      <c r="J7"/>
      <c r="K7"/>
      <c r="L7"/>
      <c r="M7"/>
    </row>
    <row r="8" spans="1:21" s="167" customFormat="1">
      <c r="A8" t="s">
        <v>4811</v>
      </c>
      <c r="B8" s="163">
        <v>4.7999999999999996E-3</v>
      </c>
      <c r="C8" s="163">
        <v>0</v>
      </c>
      <c r="D8" s="163">
        <v>4.7999999999999996E-3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9" spans="1:21" s="167" customFormat="1">
      <c r="A9" t="s">
        <v>3508</v>
      </c>
      <c r="B9" s="163">
        <v>1.4E-3</v>
      </c>
      <c r="C9" s="163">
        <v>0</v>
      </c>
      <c r="D9" s="163">
        <v>1.4E-3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</row>
    <row r="10" spans="1:21">
      <c r="A10" t="s">
        <v>39</v>
      </c>
      <c r="B10" s="163">
        <v>0.46</v>
      </c>
      <c r="C10" s="163">
        <v>0.01</v>
      </c>
      <c r="D10" s="163">
        <v>0.47</v>
      </c>
      <c r="E10"/>
      <c r="F10"/>
      <c r="G10"/>
      <c r="H10"/>
      <c r="I10"/>
      <c r="J10"/>
      <c r="K10"/>
      <c r="L10"/>
      <c r="M10"/>
    </row>
    <row r="11" spans="1:21">
      <c r="A11" t="s">
        <v>720</v>
      </c>
      <c r="B11" s="163">
        <v>0.112</v>
      </c>
      <c r="C11" s="163">
        <v>0.14199999999999999</v>
      </c>
      <c r="D11" s="163">
        <v>0.254</v>
      </c>
      <c r="E11"/>
      <c r="F11"/>
      <c r="G11"/>
      <c r="H11"/>
      <c r="I11"/>
      <c r="J11"/>
      <c r="K11"/>
      <c r="L11"/>
      <c r="M11"/>
    </row>
    <row r="12" spans="1:21">
      <c r="A12" t="s">
        <v>3507</v>
      </c>
      <c r="B12" s="163">
        <v>0.1</v>
      </c>
      <c r="C12" s="163">
        <v>0</v>
      </c>
      <c r="D12" s="163">
        <v>0.1</v>
      </c>
      <c r="E12"/>
      <c r="F12"/>
      <c r="G12"/>
      <c r="H12"/>
      <c r="I12"/>
      <c r="J12"/>
      <c r="K12"/>
      <c r="L12"/>
      <c r="M12"/>
    </row>
    <row r="13" spans="1:21">
      <c r="A13" t="s">
        <v>28</v>
      </c>
      <c r="B13" s="163">
        <v>0.04</v>
      </c>
      <c r="C13" s="163">
        <v>0</v>
      </c>
      <c r="D13" s="163">
        <v>0.04</v>
      </c>
      <c r="E13"/>
      <c r="F13"/>
      <c r="G13"/>
      <c r="H13"/>
      <c r="I13"/>
      <c r="J13"/>
      <c r="K13"/>
      <c r="L13"/>
      <c r="M13"/>
    </row>
    <row r="14" spans="1:21">
      <c r="A14" t="s">
        <v>64</v>
      </c>
      <c r="B14" s="163">
        <v>5.6482000000000001</v>
      </c>
      <c r="C14" s="163">
        <v>7.3220000000000001</v>
      </c>
      <c r="D14" s="163">
        <v>12.9702</v>
      </c>
      <c r="E14"/>
      <c r="F14"/>
      <c r="G14"/>
      <c r="H14"/>
      <c r="I14"/>
      <c r="J14"/>
      <c r="K14"/>
      <c r="L14"/>
      <c r="M14"/>
    </row>
    <row r="15" spans="1:21">
      <c r="E15"/>
      <c r="F15"/>
      <c r="G15"/>
      <c r="H15"/>
      <c r="I15"/>
      <c r="J15"/>
      <c r="K15"/>
      <c r="L15"/>
      <c r="M15"/>
    </row>
    <row r="16" spans="1:21">
      <c r="E16"/>
      <c r="F16"/>
      <c r="G16"/>
      <c r="H16"/>
      <c r="I16"/>
      <c r="J16"/>
      <c r="K16"/>
      <c r="L16"/>
      <c r="M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</sheetData>
  <conditionalFormatting sqref="D1:E1">
    <cfRule type="containsErrors" dxfId="14" priority="1">
      <formula>ISERROR(D1)</formula>
    </cfRule>
  </conditionalFormatting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B71CA-EEDD-4018-9049-BEF1435CBA0B}">
  <sheetPr codeName="Sheet24">
    <tabColor rgb="FF0000FF"/>
  </sheetPr>
  <dimension ref="A1:M1961"/>
  <sheetViews>
    <sheetView showGridLines="0" zoomScale="60" zoomScaleNormal="60" workbookViewId="0">
      <pane xSplit="1" topLeftCell="B1" activePane="topRight" state="frozen"/>
      <selection pane="topRight" activeCell="I10" sqref="I10"/>
    </sheetView>
  </sheetViews>
  <sheetFormatPr defaultColWidth="12.81640625" defaultRowHeight="14.5"/>
  <cols>
    <col min="1" max="1" width="16.54296875" bestFit="1" customWidth="1"/>
    <col min="2" max="4" width="14.81640625" bestFit="1" customWidth="1"/>
    <col min="5" max="9" width="14.81640625" style="13" bestFit="1" customWidth="1"/>
    <col min="10" max="10" width="12" style="13" bestFit="1" customWidth="1"/>
    <col min="11" max="13" width="13" style="13" bestFit="1" customWidth="1"/>
    <col min="14" max="17" width="13" bestFit="1" customWidth="1"/>
    <col min="18" max="18" width="12" bestFit="1" customWidth="1"/>
    <col min="19" max="23" width="13" bestFit="1" customWidth="1"/>
    <col min="24" max="24" width="12" bestFit="1" customWidth="1"/>
  </cols>
  <sheetData>
    <row r="1" spans="1:13">
      <c r="C1" s="135" t="s">
        <v>4737</v>
      </c>
      <c r="D1" s="136" t="s">
        <v>4735</v>
      </c>
      <c r="E1" s="137" t="s">
        <v>1244</v>
      </c>
      <c r="M1" s="47"/>
    </row>
    <row r="2" spans="1:13">
      <c r="A2" s="128" t="s">
        <v>63</v>
      </c>
      <c r="B2" t="s">
        <v>900</v>
      </c>
    </row>
    <row r="3" spans="1:13">
      <c r="E3"/>
      <c r="F3"/>
      <c r="G3"/>
      <c r="H3"/>
      <c r="I3"/>
      <c r="J3"/>
      <c r="K3"/>
      <c r="L3"/>
      <c r="M3"/>
    </row>
    <row r="4" spans="1:13">
      <c r="A4" s="128" t="s">
        <v>3374</v>
      </c>
      <c r="B4" s="128" t="s">
        <v>3516</v>
      </c>
      <c r="C4" s="12"/>
      <c r="D4" s="12"/>
      <c r="E4" s="12"/>
      <c r="F4" s="12"/>
      <c r="G4" s="12"/>
      <c r="H4" s="12"/>
      <c r="I4" s="12"/>
      <c r="J4" s="12"/>
      <c r="K4"/>
      <c r="L4"/>
      <c r="M4"/>
    </row>
    <row r="5" spans="1:13">
      <c r="A5" s="52" t="s">
        <v>62</v>
      </c>
      <c r="B5" s="28">
        <v>45048</v>
      </c>
      <c r="C5" s="28">
        <v>45049</v>
      </c>
      <c r="D5" s="28">
        <v>45054</v>
      </c>
      <c r="E5" s="28">
        <v>45055</v>
      </c>
      <c r="F5" s="28">
        <v>45056</v>
      </c>
      <c r="G5" s="28">
        <v>45057</v>
      </c>
      <c r="H5" s="28">
        <v>45058</v>
      </c>
      <c r="I5" s="28">
        <v>45061</v>
      </c>
      <c r="J5" s="162" t="s">
        <v>64</v>
      </c>
      <c r="K5"/>
      <c r="L5"/>
      <c r="M5"/>
    </row>
    <row r="6" spans="1:13">
      <c r="A6" t="s">
        <v>1200</v>
      </c>
      <c r="B6" s="163">
        <v>0.1842</v>
      </c>
      <c r="C6" s="163">
        <v>9.4200000000000006E-2</v>
      </c>
      <c r="D6" s="163">
        <v>8.1799999999999998E-2</v>
      </c>
      <c r="E6" s="163">
        <v>0.13139999999999999</v>
      </c>
      <c r="F6" s="163">
        <v>0</v>
      </c>
      <c r="G6" s="163">
        <v>5.1999999999999998E-2</v>
      </c>
      <c r="H6" s="163">
        <v>0.11</v>
      </c>
      <c r="I6" s="163">
        <v>2.3199999999999998E-2</v>
      </c>
      <c r="J6" s="163">
        <v>0.67679999999999996</v>
      </c>
      <c r="K6"/>
      <c r="L6"/>
      <c r="M6"/>
    </row>
    <row r="7" spans="1:13">
      <c r="A7" t="s">
        <v>1205</v>
      </c>
      <c r="B7" s="163">
        <v>0.28820000000000001</v>
      </c>
      <c r="C7" s="163">
        <v>0.24099999999999999</v>
      </c>
      <c r="D7" s="163">
        <v>9.6199999999999994E-2</v>
      </c>
      <c r="E7" s="163">
        <v>0.1762</v>
      </c>
      <c r="F7" s="163">
        <v>1.4E-3</v>
      </c>
      <c r="G7" s="163">
        <v>9.5000000000000001E-2</v>
      </c>
      <c r="H7" s="163">
        <v>0.19</v>
      </c>
      <c r="I7" s="163">
        <v>2.4199999999999999E-2</v>
      </c>
      <c r="J7" s="163">
        <v>1.1122000000000001</v>
      </c>
      <c r="K7"/>
      <c r="L7"/>
      <c r="M7"/>
    </row>
    <row r="8" spans="1:13">
      <c r="A8" t="s">
        <v>1236</v>
      </c>
      <c r="B8" s="163">
        <v>0.13220000000000001</v>
      </c>
      <c r="C8" s="163">
        <v>8.2600000000000007E-2</v>
      </c>
      <c r="D8" s="163">
        <v>0.05</v>
      </c>
      <c r="E8" s="163">
        <v>6.0999999999999999E-2</v>
      </c>
      <c r="F8" s="163">
        <v>2.0000000000000001E-4</v>
      </c>
      <c r="G8" s="163">
        <v>3.2000000000000001E-2</v>
      </c>
      <c r="H8" s="163">
        <v>0.04</v>
      </c>
      <c r="I8" s="163">
        <v>2.0199999999999999E-2</v>
      </c>
      <c r="J8" s="163">
        <v>0.41820000000000002</v>
      </c>
      <c r="K8"/>
      <c r="L8"/>
      <c r="M8"/>
    </row>
    <row r="9" spans="1:13">
      <c r="A9" t="s">
        <v>1308</v>
      </c>
      <c r="B9" s="163">
        <v>0.1724</v>
      </c>
      <c r="C9" s="163">
        <v>0.121</v>
      </c>
      <c r="D9" s="163">
        <v>4.1399999999999999E-2</v>
      </c>
      <c r="E9" s="163">
        <v>7.1800000000000003E-2</v>
      </c>
      <c r="F9" s="163">
        <v>2.0000000000000001E-4</v>
      </c>
      <c r="G9" s="163">
        <v>5.0999999999999997E-2</v>
      </c>
      <c r="H9" s="163">
        <v>0.08</v>
      </c>
      <c r="I9" s="163">
        <v>2.0000000000000001E-4</v>
      </c>
      <c r="J9" s="163">
        <v>0.53800000000000003</v>
      </c>
      <c r="K9"/>
      <c r="L9"/>
      <c r="M9"/>
    </row>
    <row r="10" spans="1:13">
      <c r="A10" t="s">
        <v>1310</v>
      </c>
      <c r="B10" s="163">
        <v>1.1808000000000001</v>
      </c>
      <c r="C10" s="163">
        <v>0.3876</v>
      </c>
      <c r="D10" s="163">
        <v>0.50019999999999998</v>
      </c>
      <c r="E10" s="163">
        <v>0.50039999999999996</v>
      </c>
      <c r="F10" s="163">
        <v>0</v>
      </c>
      <c r="G10" s="163">
        <v>0.30399999999999999</v>
      </c>
      <c r="H10" s="163">
        <v>0.28999999999999998</v>
      </c>
      <c r="I10" s="163">
        <v>8.0399999999999999E-2</v>
      </c>
      <c r="J10" s="163">
        <v>3.2433999999999998</v>
      </c>
      <c r="K10"/>
      <c r="L10"/>
      <c r="M10"/>
    </row>
    <row r="11" spans="1:13">
      <c r="A11" t="s">
        <v>3510</v>
      </c>
      <c r="B11" s="163">
        <v>1.2325999999999999</v>
      </c>
      <c r="C11" s="163">
        <v>0.62280000000000002</v>
      </c>
      <c r="D11" s="163">
        <v>0.59719999999999995</v>
      </c>
      <c r="E11" s="163">
        <v>0.47060000000000002</v>
      </c>
      <c r="F11" s="163">
        <v>5.9999999999999995E-4</v>
      </c>
      <c r="G11" s="163">
        <v>0.47720000000000001</v>
      </c>
      <c r="H11" s="163">
        <v>0.49</v>
      </c>
      <c r="I11" s="163">
        <v>9.8000000000000004E-2</v>
      </c>
      <c r="J11" s="163">
        <v>3.9889999999999999</v>
      </c>
      <c r="K11"/>
      <c r="L11"/>
      <c r="M11"/>
    </row>
    <row r="12" spans="1:13">
      <c r="A12" t="s">
        <v>3499</v>
      </c>
      <c r="B12" s="163">
        <v>0.89319999999999999</v>
      </c>
      <c r="C12" s="163">
        <v>0.47560000000000002</v>
      </c>
      <c r="D12" s="163">
        <v>0.58120000000000005</v>
      </c>
      <c r="E12" s="163">
        <v>0.35099999999999998</v>
      </c>
      <c r="F12" s="163">
        <v>-0.01</v>
      </c>
      <c r="G12" s="163">
        <v>0.39319999999999999</v>
      </c>
      <c r="H12" s="163">
        <v>0.38</v>
      </c>
      <c r="I12" s="163">
        <v>8.0399999999999999E-2</v>
      </c>
      <c r="J12" s="163">
        <v>3.1446000000000001</v>
      </c>
      <c r="K12"/>
      <c r="L12"/>
      <c r="M12"/>
    </row>
    <row r="13" spans="1:13">
      <c r="A13" t="s">
        <v>1252</v>
      </c>
      <c r="B13" s="163">
        <v>2.2336</v>
      </c>
      <c r="C13" s="163">
        <v>1.0147999999999999</v>
      </c>
      <c r="D13" s="163">
        <v>0.75380000000000003</v>
      </c>
      <c r="E13" s="163">
        <v>0.76339999999999997</v>
      </c>
      <c r="F13" s="163">
        <v>1.1999999999999999E-3</v>
      </c>
      <c r="G13" s="163">
        <v>0.85140000000000005</v>
      </c>
      <c r="H13" s="163">
        <v>0.91</v>
      </c>
      <c r="I13" s="163">
        <v>0.18759999999999999</v>
      </c>
      <c r="J13" s="163">
        <v>6.7157999999999998</v>
      </c>
      <c r="K13"/>
      <c r="L13"/>
      <c r="M13"/>
    </row>
    <row r="14" spans="1:13">
      <c r="A14" t="s">
        <v>1253</v>
      </c>
      <c r="B14" s="163">
        <v>0.05</v>
      </c>
      <c r="C14" s="163">
        <v>4.2200000000000001E-2</v>
      </c>
      <c r="D14" s="163">
        <v>0.04</v>
      </c>
      <c r="E14" s="163">
        <v>3.0599999999999999E-2</v>
      </c>
      <c r="F14" s="163">
        <v>0</v>
      </c>
      <c r="G14" s="163">
        <v>4.4999999999999998E-2</v>
      </c>
      <c r="H14" s="163">
        <v>0.03</v>
      </c>
      <c r="I14" s="163">
        <v>0.01</v>
      </c>
      <c r="J14" s="163">
        <v>0.24779999999999999</v>
      </c>
      <c r="K14"/>
      <c r="L14"/>
      <c r="M14"/>
    </row>
    <row r="15" spans="1:13">
      <c r="A15" t="s">
        <v>1251</v>
      </c>
      <c r="B15" s="163">
        <v>4.6020000000000003</v>
      </c>
      <c r="C15" s="163">
        <v>1.6412</v>
      </c>
      <c r="D15" s="163">
        <v>2.1436000000000002</v>
      </c>
      <c r="E15" s="163">
        <v>1.8977999999999999</v>
      </c>
      <c r="F15" s="163">
        <v>-1.84E-2</v>
      </c>
      <c r="G15" s="163">
        <v>2.1198000000000001</v>
      </c>
      <c r="H15" s="163">
        <v>2.09</v>
      </c>
      <c r="I15" s="163">
        <v>0.33119999999999999</v>
      </c>
      <c r="J15" s="163">
        <v>14.8072</v>
      </c>
      <c r="K15"/>
      <c r="L15"/>
      <c r="M15"/>
    </row>
    <row r="16" spans="1:13">
      <c r="A16" t="s">
        <v>1303</v>
      </c>
      <c r="B16" s="163">
        <v>1.3011999999999999</v>
      </c>
      <c r="C16" s="163">
        <v>0.45300000000000001</v>
      </c>
      <c r="D16" s="163">
        <v>0.49020000000000002</v>
      </c>
      <c r="E16" s="163">
        <v>0.34279999999999999</v>
      </c>
      <c r="F16" s="163">
        <v>-9.1999999999999998E-3</v>
      </c>
      <c r="G16" s="163">
        <v>0.37659999999999999</v>
      </c>
      <c r="H16" s="163">
        <v>0.34</v>
      </c>
      <c r="I16" s="163">
        <v>0</v>
      </c>
      <c r="J16" s="163">
        <v>3.2946</v>
      </c>
      <c r="K16"/>
      <c r="L16"/>
      <c r="M16"/>
    </row>
    <row r="17" spans="1:10" customFormat="1">
      <c r="A17" t="s">
        <v>4802</v>
      </c>
      <c r="B17" s="163">
        <v>1.0427999999999999</v>
      </c>
      <c r="C17" s="163">
        <v>0.65439999999999998</v>
      </c>
      <c r="D17" s="163">
        <v>0.46279999999999999</v>
      </c>
      <c r="E17" s="163">
        <v>0.59099999999999997</v>
      </c>
      <c r="F17" s="163">
        <v>2.0000000000000001E-4</v>
      </c>
      <c r="G17" s="163">
        <v>0.36280000000000001</v>
      </c>
      <c r="H17" s="163">
        <v>0.41</v>
      </c>
      <c r="I17" s="163">
        <v>9.2600000000000002E-2</v>
      </c>
      <c r="J17" s="163">
        <v>3.6166</v>
      </c>
    </row>
    <row r="18" spans="1:10" customFormat="1">
      <c r="A18" t="s">
        <v>64</v>
      </c>
      <c r="B18" s="163">
        <v>13.3132</v>
      </c>
      <c r="C18" s="163">
        <v>5.8304</v>
      </c>
      <c r="D18" s="163">
        <v>5.8384</v>
      </c>
      <c r="E18" s="163">
        <v>5.3879999999999999</v>
      </c>
      <c r="F18" s="163">
        <v>-3.3799999999999997E-2</v>
      </c>
      <c r="G18" s="163">
        <v>5.16</v>
      </c>
      <c r="H18" s="163">
        <v>5.36</v>
      </c>
      <c r="I18" s="163">
        <v>0.94799999999999995</v>
      </c>
      <c r="J18" s="163">
        <v>41.804200000000002</v>
      </c>
    </row>
    <row r="19" spans="1:10" customFormat="1"/>
    <row r="20" spans="1:10" customFormat="1"/>
    <row r="21" spans="1:10" customFormat="1"/>
    <row r="22" spans="1:10" customFormat="1"/>
    <row r="23" spans="1:10" customFormat="1"/>
    <row r="24" spans="1:10" customFormat="1"/>
    <row r="25" spans="1:10" customFormat="1"/>
    <row r="26" spans="1:10" customFormat="1"/>
    <row r="27" spans="1:10" customFormat="1"/>
    <row r="28" spans="1:10" customFormat="1"/>
    <row r="29" spans="1:10" customFormat="1"/>
    <row r="30" spans="1:10" customFormat="1"/>
    <row r="31" spans="1:10" customFormat="1"/>
    <row r="32" spans="1:10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</sheetData>
  <conditionalFormatting sqref="D1:E1">
    <cfRule type="containsErrors" dxfId="13" priority="1">
      <formula>ISERROR(D1)</formula>
    </cfRule>
  </conditionalFormatting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08E00-1A63-422A-9F0F-B95EF7EB3DA7}">
  <sheetPr codeName="Sheet25">
    <tabColor rgb="FF0000FF"/>
  </sheetPr>
  <dimension ref="A1:S1961"/>
  <sheetViews>
    <sheetView showGridLines="0" zoomScale="60" zoomScaleNormal="60" workbookViewId="0">
      <pane xSplit="1" topLeftCell="B1" activePane="topRight" state="frozen"/>
      <selection pane="topRight" activeCell="C12" sqref="C12"/>
    </sheetView>
  </sheetViews>
  <sheetFormatPr defaultColWidth="12.81640625" defaultRowHeight="14.5"/>
  <cols>
    <col min="1" max="1" width="16.54296875" bestFit="1" customWidth="1"/>
    <col min="2" max="4" width="18.26953125" bestFit="1" customWidth="1"/>
    <col min="5" max="13" width="18.26953125" style="13" bestFit="1" customWidth="1"/>
    <col min="14" max="15" width="18.26953125" bestFit="1" customWidth="1"/>
    <col min="16" max="16" width="12" bestFit="1" customWidth="1"/>
    <col min="17" max="17" width="5.81640625" bestFit="1" customWidth="1"/>
    <col min="18" max="18" width="8.453125" bestFit="1" customWidth="1"/>
    <col min="19" max="19" width="24.453125" bestFit="1" customWidth="1"/>
    <col min="20" max="23" width="13" bestFit="1" customWidth="1"/>
    <col min="24" max="24" width="12" bestFit="1" customWidth="1"/>
  </cols>
  <sheetData>
    <row r="1" spans="1:19">
      <c r="A1" s="128" t="s">
        <v>63</v>
      </c>
      <c r="B1" t="s">
        <v>1203</v>
      </c>
      <c r="M1" s="47"/>
      <c r="Q1" s="135" t="s">
        <v>4737</v>
      </c>
      <c r="R1" s="136" t="s">
        <v>4735</v>
      </c>
      <c r="S1" s="137" t="s">
        <v>1244</v>
      </c>
    </row>
    <row r="2" spans="1:19">
      <c r="A2" s="128" t="s">
        <v>49</v>
      </c>
      <c r="B2" t="s">
        <v>1209</v>
      </c>
    </row>
    <row r="3" spans="1:19">
      <c r="E3"/>
      <c r="F3"/>
      <c r="G3"/>
      <c r="H3"/>
      <c r="I3"/>
      <c r="J3"/>
      <c r="K3"/>
      <c r="L3"/>
      <c r="M3"/>
    </row>
    <row r="4" spans="1:19">
      <c r="A4" s="128" t="s">
        <v>3374</v>
      </c>
      <c r="B4" s="128" t="s">
        <v>3516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</row>
    <row r="5" spans="1:19">
      <c r="A5" s="52" t="s">
        <v>62</v>
      </c>
      <c r="B5" s="28">
        <v>45019</v>
      </c>
      <c r="C5" s="28">
        <v>45020</v>
      </c>
      <c r="D5" s="28">
        <v>45021</v>
      </c>
      <c r="E5" s="28">
        <v>45023</v>
      </c>
      <c r="F5" s="28">
        <v>45026</v>
      </c>
      <c r="G5" s="28">
        <v>45028</v>
      </c>
      <c r="H5" s="28">
        <v>45034</v>
      </c>
      <c r="I5" s="28">
        <v>45035</v>
      </c>
      <c r="J5" s="28">
        <v>45036</v>
      </c>
      <c r="K5" s="28">
        <v>45037</v>
      </c>
      <c r="L5" s="28">
        <v>45040</v>
      </c>
      <c r="M5" s="28">
        <v>45041</v>
      </c>
      <c r="N5" s="28">
        <v>45042</v>
      </c>
      <c r="O5" s="28">
        <v>45043</v>
      </c>
      <c r="P5" s="162" t="s">
        <v>64</v>
      </c>
    </row>
    <row r="6" spans="1:19">
      <c r="A6" t="s">
        <v>1200</v>
      </c>
      <c r="B6" s="166">
        <v>9.1999999999999998E-3</v>
      </c>
      <c r="C6" s="166">
        <v>0</v>
      </c>
      <c r="D6" s="166">
        <v>2E-3</v>
      </c>
      <c r="E6" s="166">
        <v>1.14E-2</v>
      </c>
      <c r="F6" s="166">
        <v>2.5999999999999999E-3</v>
      </c>
      <c r="G6" s="166">
        <v>0</v>
      </c>
      <c r="H6" s="166">
        <v>8.9999999999999993E-3</v>
      </c>
      <c r="I6" s="166">
        <v>4.1999999999999997E-3</v>
      </c>
      <c r="J6" s="166">
        <v>1E-3</v>
      </c>
      <c r="K6" s="166">
        <v>6.4000000000000003E-3</v>
      </c>
      <c r="L6" s="166">
        <v>7.0000000000000001E-3</v>
      </c>
      <c r="M6" s="166">
        <v>5.0000000000000001E-3</v>
      </c>
      <c r="N6" s="166">
        <v>2.8E-3</v>
      </c>
      <c r="O6" s="166">
        <v>0.01</v>
      </c>
      <c r="P6" s="163">
        <v>7.0599999999999996E-2</v>
      </c>
    </row>
    <row r="7" spans="1:19">
      <c r="A7" t="s">
        <v>1205</v>
      </c>
      <c r="B7" s="166">
        <v>1.78E-2</v>
      </c>
      <c r="C7" s="166">
        <v>0</v>
      </c>
      <c r="D7" s="166">
        <v>3.0000000000000001E-3</v>
      </c>
      <c r="E7" s="166">
        <v>2.3400000000000001E-2</v>
      </c>
      <c r="F7" s="166">
        <v>8.3999999999999995E-3</v>
      </c>
      <c r="G7" s="166">
        <v>3.0000000000000001E-3</v>
      </c>
      <c r="H7" s="166">
        <v>1.6E-2</v>
      </c>
      <c r="I7" s="166">
        <v>1.0200000000000001E-2</v>
      </c>
      <c r="J7" s="166">
        <v>5.0000000000000001E-3</v>
      </c>
      <c r="K7" s="166">
        <v>1.4999999999999999E-2</v>
      </c>
      <c r="L7" s="166">
        <v>2E-3</v>
      </c>
      <c r="M7" s="166">
        <v>5.0000000000000001E-3</v>
      </c>
      <c r="N7" s="166">
        <v>1.1999999999999999E-3</v>
      </c>
      <c r="O7" s="166">
        <v>8.0000000000000002E-3</v>
      </c>
      <c r="P7" s="163">
        <v>0.11799999999999999</v>
      </c>
    </row>
    <row r="8" spans="1:19">
      <c r="A8" t="s">
        <v>1236</v>
      </c>
      <c r="B8" s="166">
        <v>2E-3</v>
      </c>
      <c r="C8" s="166">
        <v>0</v>
      </c>
      <c r="D8" s="166">
        <v>2.5999999999999999E-3</v>
      </c>
      <c r="E8" s="166">
        <v>2.3999999999999998E-3</v>
      </c>
      <c r="F8" s="166">
        <v>5.7999999999999996E-3</v>
      </c>
      <c r="G8" s="166">
        <v>1E-3</v>
      </c>
      <c r="H8" s="166">
        <v>0</v>
      </c>
      <c r="I8" s="166">
        <v>2.0000000000000001E-4</v>
      </c>
      <c r="J8" s="166">
        <v>0</v>
      </c>
      <c r="K8" s="166">
        <v>0</v>
      </c>
      <c r="L8" s="166">
        <v>3.0000000000000001E-3</v>
      </c>
      <c r="M8" s="166">
        <v>2E-3</v>
      </c>
      <c r="N8" s="166">
        <v>0</v>
      </c>
      <c r="O8" s="166">
        <v>2.0000000000000001E-4</v>
      </c>
      <c r="P8" s="163">
        <v>1.9199999999999998E-2</v>
      </c>
    </row>
    <row r="9" spans="1:19">
      <c r="A9" t="s">
        <v>1308</v>
      </c>
      <c r="B9" s="166">
        <v>2.5999999999999999E-2</v>
      </c>
      <c r="C9" s="166">
        <v>0</v>
      </c>
      <c r="D9" s="166">
        <v>1.2999999999999999E-2</v>
      </c>
      <c r="E9" s="166">
        <v>1.2999999999999999E-2</v>
      </c>
      <c r="F9" s="166">
        <v>7.6E-3</v>
      </c>
      <c r="G9" s="166">
        <v>0</v>
      </c>
      <c r="H9" s="166">
        <v>3.3999999999999998E-3</v>
      </c>
      <c r="I9" s="166">
        <v>6.0000000000000001E-3</v>
      </c>
      <c r="J9" s="166">
        <v>0</v>
      </c>
      <c r="K9" s="166">
        <v>8.6E-3</v>
      </c>
      <c r="L9" s="166">
        <v>6.0000000000000001E-3</v>
      </c>
      <c r="M9" s="166">
        <v>0</v>
      </c>
      <c r="N9" s="166">
        <v>0</v>
      </c>
      <c r="O9" s="166">
        <v>9.7999999999999997E-3</v>
      </c>
      <c r="P9" s="163">
        <v>9.3399999999999997E-2</v>
      </c>
    </row>
    <row r="10" spans="1:19">
      <c r="A10" t="s">
        <v>1310</v>
      </c>
      <c r="B10" s="166">
        <v>1.0768</v>
      </c>
      <c r="C10" s="166">
        <v>0.03</v>
      </c>
      <c r="D10" s="166">
        <v>0.157</v>
      </c>
      <c r="E10" s="166">
        <v>0.63260000000000005</v>
      </c>
      <c r="F10" s="166">
        <v>0.255</v>
      </c>
      <c r="G10" s="166">
        <v>0.19500000000000001</v>
      </c>
      <c r="H10" s="166">
        <v>0.28999999999999998</v>
      </c>
      <c r="I10" s="166">
        <v>0.39500000000000002</v>
      </c>
      <c r="J10" s="166">
        <v>0.02</v>
      </c>
      <c r="K10" s="166">
        <v>0.40439999999999998</v>
      </c>
      <c r="L10" s="166">
        <v>0.158</v>
      </c>
      <c r="M10" s="166">
        <v>0.11</v>
      </c>
      <c r="N10" s="166">
        <v>0.25580000000000003</v>
      </c>
      <c r="O10" s="166">
        <v>0.25800000000000001</v>
      </c>
      <c r="P10" s="163">
        <v>4.2375999999999996</v>
      </c>
    </row>
    <row r="11" spans="1:19">
      <c r="A11" t="s">
        <v>3510</v>
      </c>
      <c r="B11" s="166">
        <v>0.81299999999999994</v>
      </c>
      <c r="C11" s="166">
        <v>0.02</v>
      </c>
      <c r="D11" s="166">
        <v>9.1999999999999998E-2</v>
      </c>
      <c r="E11" s="166">
        <v>0.33100000000000002</v>
      </c>
      <c r="F11" s="166">
        <v>0.1512</v>
      </c>
      <c r="G11" s="166">
        <v>0.15</v>
      </c>
      <c r="H11" s="166">
        <v>0.11</v>
      </c>
      <c r="I11" s="166">
        <v>0.23100000000000001</v>
      </c>
      <c r="J11" s="166">
        <v>0.01</v>
      </c>
      <c r="K11" s="166">
        <v>0.254</v>
      </c>
      <c r="L11" s="166">
        <v>0.12</v>
      </c>
      <c r="M11" s="166">
        <v>0.1</v>
      </c>
      <c r="N11" s="166">
        <v>0.14899999999999999</v>
      </c>
      <c r="O11" s="166">
        <v>0.1522</v>
      </c>
      <c r="P11" s="163">
        <v>2.6833999999999998</v>
      </c>
    </row>
    <row r="12" spans="1:19">
      <c r="A12" t="s">
        <v>3499</v>
      </c>
      <c r="B12" s="166">
        <v>0.77680000000000005</v>
      </c>
      <c r="C12" s="166">
        <v>0.03</v>
      </c>
      <c r="D12" s="166">
        <v>0.13400000000000001</v>
      </c>
      <c r="E12" s="166">
        <v>0.49</v>
      </c>
      <c r="F12" s="166">
        <v>0.29299999999999998</v>
      </c>
      <c r="G12" s="166">
        <v>0.23</v>
      </c>
      <c r="H12" s="166">
        <v>0.255</v>
      </c>
      <c r="I12" s="166">
        <v>0.30099999999999999</v>
      </c>
      <c r="J12" s="166">
        <v>0.04</v>
      </c>
      <c r="K12" s="166">
        <v>0.30399999999999999</v>
      </c>
      <c r="L12" s="166">
        <v>0.08</v>
      </c>
      <c r="M12" s="166">
        <v>0.1</v>
      </c>
      <c r="N12" s="166">
        <v>0.1552</v>
      </c>
      <c r="O12" s="166">
        <v>0.21440000000000001</v>
      </c>
      <c r="P12" s="163">
        <v>3.4034</v>
      </c>
    </row>
    <row r="13" spans="1:19">
      <c r="A13" t="s">
        <v>1252</v>
      </c>
      <c r="B13" s="166">
        <v>1.5731999999999999</v>
      </c>
      <c r="C13" s="166">
        <v>0.02</v>
      </c>
      <c r="D13" s="166">
        <v>0.254</v>
      </c>
      <c r="E13" s="166">
        <v>0.3876</v>
      </c>
      <c r="F13" s="166">
        <v>0.32979999999999998</v>
      </c>
      <c r="G13" s="166">
        <v>0.28999999999999998</v>
      </c>
      <c r="H13" s="166">
        <v>0.215</v>
      </c>
      <c r="I13" s="166">
        <v>0.59799999999999998</v>
      </c>
      <c r="J13" s="166">
        <v>7.0000000000000007E-2</v>
      </c>
      <c r="K13" s="166">
        <v>0.5524</v>
      </c>
      <c r="L13" s="166">
        <v>0.22</v>
      </c>
      <c r="M13" s="166">
        <v>0.14499999999999999</v>
      </c>
      <c r="N13" s="166">
        <v>0.19</v>
      </c>
      <c r="O13" s="166">
        <v>0.46179999999999999</v>
      </c>
      <c r="P13" s="163">
        <v>5.3068</v>
      </c>
    </row>
    <row r="14" spans="1:19">
      <c r="A14" t="s">
        <v>1253</v>
      </c>
      <c r="B14" s="166">
        <v>0</v>
      </c>
      <c r="C14" s="166">
        <v>0</v>
      </c>
      <c r="D14" s="166">
        <v>4.0000000000000002E-4</v>
      </c>
      <c r="E14" s="166">
        <v>3.0000000000000001E-3</v>
      </c>
      <c r="F14" s="166">
        <v>2E-3</v>
      </c>
      <c r="G14" s="166">
        <v>0</v>
      </c>
      <c r="H14" s="166">
        <v>1E-3</v>
      </c>
      <c r="I14" s="166">
        <v>0</v>
      </c>
      <c r="J14" s="166">
        <v>0</v>
      </c>
      <c r="K14" s="166">
        <v>5.9999999999999995E-4</v>
      </c>
      <c r="L14" s="166">
        <v>0</v>
      </c>
      <c r="M14" s="166">
        <v>3.0000000000000001E-3</v>
      </c>
      <c r="N14" s="166">
        <v>2.2000000000000001E-3</v>
      </c>
      <c r="O14" s="166">
        <v>7.6E-3</v>
      </c>
      <c r="P14" s="163">
        <v>1.9800000000000002E-2</v>
      </c>
    </row>
    <row r="15" spans="1:19">
      <c r="A15" t="s">
        <v>1251</v>
      </c>
      <c r="B15" s="166">
        <v>3.1520000000000001</v>
      </c>
      <c r="C15" s="166">
        <v>0.04</v>
      </c>
      <c r="D15" s="166">
        <v>0.89500000000000002</v>
      </c>
      <c r="E15" s="166">
        <v>1.3779999999999999</v>
      </c>
      <c r="F15" s="166">
        <v>1.3260000000000001</v>
      </c>
      <c r="G15" s="166">
        <v>0.48</v>
      </c>
      <c r="H15" s="166">
        <v>1.52</v>
      </c>
      <c r="I15" s="166">
        <v>1.0504</v>
      </c>
      <c r="J15" s="166">
        <v>0.32</v>
      </c>
      <c r="K15" s="166">
        <v>1.431</v>
      </c>
      <c r="L15" s="166">
        <v>0.91</v>
      </c>
      <c r="M15" s="166">
        <v>0.65200000000000002</v>
      </c>
      <c r="N15" s="166">
        <v>0.65880000000000005</v>
      </c>
      <c r="O15" s="166">
        <v>1.5698000000000001</v>
      </c>
      <c r="P15" s="163">
        <v>15.382999999999999</v>
      </c>
    </row>
    <row r="16" spans="1:19">
      <c r="A16" t="s">
        <v>1303</v>
      </c>
      <c r="B16" s="166">
        <v>0.79820000000000002</v>
      </c>
      <c r="C16" s="166">
        <v>0.03</v>
      </c>
      <c r="D16" s="166">
        <v>0.10100000000000001</v>
      </c>
      <c r="E16" s="166">
        <v>0.157</v>
      </c>
      <c r="F16" s="166">
        <v>0.25059999999999999</v>
      </c>
      <c r="G16" s="166">
        <v>0.1</v>
      </c>
      <c r="H16" s="166">
        <v>0.28260000000000002</v>
      </c>
      <c r="I16" s="166">
        <v>0.19</v>
      </c>
      <c r="J16" s="166">
        <v>0.04</v>
      </c>
      <c r="K16" s="166">
        <v>0.255</v>
      </c>
      <c r="L16" s="166">
        <v>0.11</v>
      </c>
      <c r="M16" s="166">
        <v>7.0000000000000007E-2</v>
      </c>
      <c r="N16" s="166">
        <v>0.125</v>
      </c>
      <c r="O16" s="166">
        <v>0.18340000000000001</v>
      </c>
      <c r="P16" s="163">
        <v>2.6928000000000001</v>
      </c>
    </row>
    <row r="17" spans="1:16">
      <c r="A17" t="s">
        <v>4802</v>
      </c>
      <c r="B17" s="166">
        <v>1.282</v>
      </c>
      <c r="C17" s="166">
        <v>0.03</v>
      </c>
      <c r="D17" s="166">
        <v>0.25</v>
      </c>
      <c r="E17" s="166">
        <v>0.37</v>
      </c>
      <c r="F17" s="166">
        <v>0.15</v>
      </c>
      <c r="G17" s="166">
        <v>0.09</v>
      </c>
      <c r="H17" s="166">
        <v>0.03</v>
      </c>
      <c r="I17" s="166">
        <v>0.122</v>
      </c>
      <c r="J17" s="166">
        <v>0</v>
      </c>
      <c r="K17" s="166">
        <v>0.25800000000000001</v>
      </c>
      <c r="L17" s="166">
        <v>0.15</v>
      </c>
      <c r="M17" s="166">
        <v>7.8E-2</v>
      </c>
      <c r="N17" s="166">
        <v>0.02</v>
      </c>
      <c r="O17" s="166">
        <v>0.53800000000000003</v>
      </c>
      <c r="P17" s="163">
        <v>3.3679999999999999</v>
      </c>
    </row>
    <row r="18" spans="1:16">
      <c r="A18" t="s">
        <v>64</v>
      </c>
      <c r="B18" s="163">
        <v>9.5269999999999992</v>
      </c>
      <c r="C18" s="163">
        <v>0.2</v>
      </c>
      <c r="D18" s="163">
        <v>1.9039999999999999</v>
      </c>
      <c r="E18" s="163">
        <v>3.7993999999999999</v>
      </c>
      <c r="F18" s="163">
        <v>2.782</v>
      </c>
      <c r="G18" s="163">
        <v>1.5389999999999999</v>
      </c>
      <c r="H18" s="163">
        <v>2.7320000000000002</v>
      </c>
      <c r="I18" s="163">
        <v>2.9079999999999999</v>
      </c>
      <c r="J18" s="163">
        <v>0.50600000000000001</v>
      </c>
      <c r="K18" s="163">
        <v>3.4893999999999998</v>
      </c>
      <c r="L18" s="163">
        <v>1.766</v>
      </c>
      <c r="M18" s="163">
        <v>1.27</v>
      </c>
      <c r="N18" s="163">
        <v>1.56</v>
      </c>
      <c r="O18" s="163">
        <v>3.4131999999999998</v>
      </c>
      <c r="P18" s="163">
        <v>37.396000000000001</v>
      </c>
    </row>
    <row r="19" spans="1:16">
      <c r="E19"/>
      <c r="F19"/>
      <c r="G19"/>
      <c r="H19"/>
      <c r="I19"/>
      <c r="J19"/>
      <c r="K19"/>
      <c r="L19"/>
      <c r="M19"/>
    </row>
    <row r="20" spans="1:16">
      <c r="E20"/>
      <c r="F20"/>
      <c r="G20"/>
      <c r="H20"/>
      <c r="I20"/>
      <c r="J20"/>
      <c r="K20"/>
      <c r="L20"/>
      <c r="M20"/>
    </row>
    <row r="21" spans="1:16">
      <c r="E21"/>
      <c r="F21"/>
      <c r="G21"/>
      <c r="H21"/>
      <c r="I21"/>
      <c r="J21"/>
      <c r="K21"/>
      <c r="L21"/>
      <c r="M21"/>
    </row>
    <row r="22" spans="1:16">
      <c r="E22"/>
      <c r="F22"/>
      <c r="G22"/>
      <c r="H22"/>
      <c r="I22"/>
      <c r="J22"/>
      <c r="K22"/>
      <c r="L22"/>
      <c r="M22"/>
    </row>
    <row r="23" spans="1:16">
      <c r="E23"/>
      <c r="F23"/>
      <c r="G23"/>
      <c r="H23"/>
      <c r="I23"/>
      <c r="J23"/>
      <c r="K23"/>
      <c r="L23"/>
      <c r="M23"/>
    </row>
    <row r="24" spans="1:16">
      <c r="E24"/>
      <c r="F24"/>
      <c r="G24"/>
      <c r="H24"/>
      <c r="I24"/>
      <c r="J24"/>
      <c r="K24"/>
      <c r="L24"/>
      <c r="M24"/>
    </row>
    <row r="25" spans="1:16">
      <c r="E25"/>
      <c r="F25"/>
      <c r="G25"/>
      <c r="H25"/>
      <c r="I25"/>
      <c r="J25"/>
      <c r="K25"/>
      <c r="L25"/>
      <c r="M25"/>
    </row>
    <row r="26" spans="1:16">
      <c r="E26"/>
      <c r="F26"/>
      <c r="G26"/>
      <c r="H26"/>
      <c r="I26"/>
      <c r="J26"/>
      <c r="K26"/>
      <c r="L26"/>
      <c r="M26"/>
    </row>
    <row r="27" spans="1:16">
      <c r="E27"/>
      <c r="F27"/>
      <c r="G27"/>
      <c r="H27"/>
      <c r="I27"/>
      <c r="J27"/>
      <c r="K27"/>
      <c r="L27"/>
      <c r="M27"/>
    </row>
    <row r="28" spans="1:16">
      <c r="E28"/>
      <c r="F28"/>
      <c r="G28"/>
      <c r="H28"/>
      <c r="I28"/>
      <c r="J28"/>
      <c r="K28"/>
      <c r="L28"/>
      <c r="M28"/>
    </row>
    <row r="29" spans="1:16">
      <c r="E29"/>
      <c r="F29"/>
      <c r="G29"/>
      <c r="H29"/>
      <c r="I29"/>
      <c r="J29"/>
      <c r="K29"/>
      <c r="L29"/>
      <c r="M29"/>
    </row>
    <row r="30" spans="1:16">
      <c r="E30"/>
      <c r="F30"/>
      <c r="G30"/>
      <c r="H30"/>
      <c r="I30"/>
      <c r="J30"/>
      <c r="K30"/>
      <c r="L30"/>
      <c r="M30"/>
    </row>
    <row r="31" spans="1:16">
      <c r="E31"/>
      <c r="F31"/>
      <c r="G31"/>
      <c r="H31"/>
      <c r="I31"/>
      <c r="J31"/>
      <c r="K31"/>
      <c r="L31"/>
      <c r="M31"/>
    </row>
    <row r="32" spans="1:16">
      <c r="E32"/>
      <c r="F32"/>
      <c r="G32"/>
      <c r="H32"/>
      <c r="I32"/>
      <c r="J32"/>
      <c r="K32"/>
      <c r="L32"/>
      <c r="M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</sheetData>
  <conditionalFormatting sqref="R1:S1">
    <cfRule type="containsErrors" dxfId="12" priority="1">
      <formula>ISERROR(R1)</formula>
    </cfRule>
  </conditionalFormatting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A0E06-BAAF-45E4-BAF5-325ABD29D5E8}">
  <sheetPr codeName="Sheet23">
    <tabColor rgb="FF0000FF"/>
  </sheetPr>
  <dimension ref="A1:M1961"/>
  <sheetViews>
    <sheetView showGridLines="0" zoomScale="60" zoomScaleNormal="60" workbookViewId="0">
      <pane xSplit="1" topLeftCell="B1" activePane="topRight" state="frozen"/>
      <selection pane="topRight" activeCell="J24" sqref="J24"/>
    </sheetView>
  </sheetViews>
  <sheetFormatPr defaultRowHeight="14.5"/>
  <cols>
    <col min="1" max="1" width="16.54296875" bestFit="1" customWidth="1"/>
    <col min="2" max="2" width="14.81640625" bestFit="1" customWidth="1"/>
    <col min="3" max="4" width="13" bestFit="1" customWidth="1"/>
    <col min="5" max="7" width="13" style="13" bestFit="1" customWidth="1"/>
    <col min="8" max="8" width="12" style="13" bestFit="1" customWidth="1"/>
    <col min="9" max="13" width="13" style="13" bestFit="1" customWidth="1"/>
    <col min="14" max="19" width="13" bestFit="1" customWidth="1"/>
    <col min="20" max="20" width="12" bestFit="1" customWidth="1"/>
    <col min="21" max="22" width="13" bestFit="1" customWidth="1"/>
    <col min="23" max="23" width="12" bestFit="1" customWidth="1"/>
    <col min="24" max="24" width="13" bestFit="1" customWidth="1"/>
    <col min="25" max="25" width="12" bestFit="1" customWidth="1"/>
    <col min="26" max="26" width="26.54296875" bestFit="1" customWidth="1"/>
    <col min="27" max="27" width="29.54296875" bestFit="1" customWidth="1"/>
    <col min="28" max="28" width="12" bestFit="1" customWidth="1"/>
    <col min="29" max="31" width="26.54296875" bestFit="1" customWidth="1"/>
    <col min="32" max="32" width="29.54296875" bestFit="1" customWidth="1"/>
    <col min="33" max="33" width="12" bestFit="1" customWidth="1"/>
    <col min="34" max="38" width="29.1796875" bestFit="1" customWidth="1"/>
    <col min="39" max="39" width="32.26953125" bestFit="1" customWidth="1"/>
    <col min="40" max="44" width="23.81640625" bestFit="1" customWidth="1"/>
    <col min="45" max="45" width="26.81640625" bestFit="1" customWidth="1"/>
    <col min="46" max="49" width="26.54296875" bestFit="1" customWidth="1"/>
    <col min="50" max="50" width="29.7265625" bestFit="1" customWidth="1"/>
    <col min="51" max="57" width="21.1796875" bestFit="1" customWidth="1"/>
    <col min="58" max="61" width="24.1796875" bestFit="1" customWidth="1"/>
    <col min="62" max="62" width="27.1796875" bestFit="1" customWidth="1"/>
    <col min="63" max="64" width="20.7265625" bestFit="1" customWidth="1"/>
    <col min="65" max="65" width="23.7265625" bestFit="1" customWidth="1"/>
    <col min="66" max="74" width="34.453125" bestFit="1" customWidth="1"/>
    <col min="75" max="75" width="37.54296875" bestFit="1" customWidth="1"/>
    <col min="76" max="85" width="21.453125" bestFit="1" customWidth="1"/>
    <col min="86" max="86" width="24.453125" bestFit="1" customWidth="1"/>
    <col min="87" max="93" width="25.26953125" bestFit="1" customWidth="1"/>
    <col min="94" max="94" width="28.453125" bestFit="1" customWidth="1"/>
    <col min="95" max="99" width="31.453125" bestFit="1" customWidth="1"/>
    <col min="100" max="100" width="34.453125" bestFit="1" customWidth="1"/>
    <col min="101" max="103" width="27.54296875" bestFit="1" customWidth="1"/>
    <col min="104" max="104" width="30.54296875" bestFit="1" customWidth="1"/>
    <col min="105" max="107" width="29.1796875" bestFit="1" customWidth="1"/>
    <col min="108" max="108" width="32.1796875" bestFit="1" customWidth="1"/>
    <col min="109" max="111" width="27.81640625" bestFit="1" customWidth="1"/>
    <col min="112" max="112" width="30.81640625" bestFit="1" customWidth="1"/>
    <col min="113" max="113" width="12" bestFit="1" customWidth="1"/>
    <col min="114" max="116" width="24.1796875" bestFit="1" customWidth="1"/>
    <col min="117" max="117" width="27.1796875" bestFit="1" customWidth="1"/>
    <col min="118" max="119" width="20.7265625" bestFit="1" customWidth="1"/>
    <col min="120" max="120" width="23.7265625" bestFit="1" customWidth="1"/>
    <col min="121" max="129" width="34.453125" bestFit="1" customWidth="1"/>
    <col min="130" max="130" width="37.54296875" bestFit="1" customWidth="1"/>
    <col min="131" max="140" width="21.453125" bestFit="1" customWidth="1"/>
    <col min="141" max="141" width="24.453125" bestFit="1" customWidth="1"/>
    <col min="142" max="148" width="25.26953125" bestFit="1" customWidth="1"/>
    <col min="149" max="149" width="28.453125" bestFit="1" customWidth="1"/>
    <col min="150" max="150" width="20" bestFit="1" customWidth="1"/>
    <col min="151" max="151" width="23.1796875" bestFit="1" customWidth="1"/>
    <col min="152" max="163" width="25.26953125" bestFit="1" customWidth="1"/>
    <col min="164" max="164" width="28.26953125" bestFit="1" customWidth="1"/>
    <col min="165" max="168" width="33.54296875" bestFit="1" customWidth="1"/>
    <col min="169" max="169" width="36.54296875" bestFit="1" customWidth="1"/>
    <col min="170" max="174" width="23.1796875" bestFit="1" customWidth="1"/>
    <col min="175" max="175" width="26.1796875" bestFit="1" customWidth="1"/>
    <col min="176" max="179" width="22.453125" bestFit="1" customWidth="1"/>
    <col min="180" max="180" width="25.453125" bestFit="1" customWidth="1"/>
    <col min="181" max="185" width="31.453125" bestFit="1" customWidth="1"/>
    <col min="186" max="186" width="34.453125" bestFit="1" customWidth="1"/>
    <col min="187" max="189" width="27.54296875" bestFit="1" customWidth="1"/>
    <col min="190" max="190" width="30.54296875" bestFit="1" customWidth="1"/>
    <col min="191" max="193" width="29.1796875" bestFit="1" customWidth="1"/>
    <col min="194" max="194" width="32.1796875" bestFit="1" customWidth="1"/>
    <col min="195" max="199" width="33.54296875" bestFit="1" customWidth="1"/>
    <col min="200" max="200" width="36.54296875" bestFit="1" customWidth="1"/>
    <col min="201" max="203" width="26.1796875" bestFit="1" customWidth="1"/>
    <col min="204" max="204" width="29.26953125" bestFit="1" customWidth="1"/>
    <col min="205" max="208" width="23.54296875" bestFit="1" customWidth="1"/>
    <col min="209" max="209" width="26.54296875" bestFit="1" customWidth="1"/>
    <col min="210" max="212" width="27.81640625" bestFit="1" customWidth="1"/>
    <col min="213" max="213" width="30.81640625" bestFit="1" customWidth="1"/>
    <col min="214" max="214" width="24.7265625" bestFit="1" customWidth="1"/>
    <col min="215" max="215" width="27.7265625" bestFit="1" customWidth="1"/>
    <col min="216" max="223" width="20.81640625" bestFit="1" customWidth="1"/>
    <col min="224" max="224" width="24" bestFit="1" customWidth="1"/>
    <col min="225" max="225" width="12" bestFit="1" customWidth="1"/>
  </cols>
  <sheetData>
    <row r="1" spans="1:13">
      <c r="C1" s="135" t="s">
        <v>4737</v>
      </c>
      <c r="D1" s="136" t="s">
        <v>4735</v>
      </c>
      <c r="E1" s="137" t="s">
        <v>1244</v>
      </c>
      <c r="M1" s="47"/>
    </row>
    <row r="2" spans="1:13">
      <c r="A2" s="128" t="s">
        <v>63</v>
      </c>
      <c r="B2" t="s">
        <v>900</v>
      </c>
    </row>
    <row r="3" spans="1:13">
      <c r="E3"/>
      <c r="F3"/>
      <c r="G3"/>
      <c r="H3"/>
      <c r="I3"/>
      <c r="J3"/>
      <c r="K3"/>
      <c r="L3"/>
      <c r="M3"/>
    </row>
    <row r="4" spans="1:13">
      <c r="A4" s="128" t="s">
        <v>3374</v>
      </c>
      <c r="C4" s="128" t="s">
        <v>3516</v>
      </c>
      <c r="D4" s="12"/>
      <c r="E4" s="12"/>
      <c r="F4" s="12"/>
      <c r="G4" s="12"/>
      <c r="H4" s="12"/>
      <c r="I4"/>
      <c r="J4"/>
      <c r="K4"/>
      <c r="L4"/>
      <c r="M4"/>
    </row>
    <row r="5" spans="1:13">
      <c r="A5" s="52" t="s">
        <v>62</v>
      </c>
      <c r="B5" s="128" t="s">
        <v>8</v>
      </c>
      <c r="C5" s="28">
        <v>44774</v>
      </c>
      <c r="D5" s="28">
        <v>44775</v>
      </c>
      <c r="E5" s="28">
        <v>44776</v>
      </c>
      <c r="F5" s="28">
        <v>44777</v>
      </c>
      <c r="G5" s="28">
        <v>44778</v>
      </c>
      <c r="H5" s="134" t="s">
        <v>64</v>
      </c>
      <c r="I5"/>
      <c r="J5"/>
      <c r="K5"/>
      <c r="L5"/>
      <c r="M5"/>
    </row>
    <row r="6" spans="1:13">
      <c r="A6" t="s">
        <v>1200</v>
      </c>
      <c r="B6" t="s">
        <v>4745</v>
      </c>
      <c r="C6" s="133">
        <v>0</v>
      </c>
      <c r="D6" s="133">
        <v>0</v>
      </c>
      <c r="E6" s="133">
        <v>0</v>
      </c>
      <c r="F6" s="133">
        <v>-2.7999999999999998E-4</v>
      </c>
      <c r="G6" s="133">
        <v>0</v>
      </c>
      <c r="H6" s="133">
        <v>-2.7999999999999998E-4</v>
      </c>
      <c r="I6"/>
      <c r="J6"/>
      <c r="K6"/>
      <c r="L6"/>
      <c r="M6"/>
    </row>
    <row r="7" spans="1:13">
      <c r="B7" t="s">
        <v>4775</v>
      </c>
      <c r="C7" s="133">
        <v>2.52E-2</v>
      </c>
      <c r="D7" s="133">
        <v>0.1114</v>
      </c>
      <c r="E7" s="133">
        <v>1.4E-3</v>
      </c>
      <c r="F7" s="133">
        <v>0.13</v>
      </c>
      <c r="G7" s="133">
        <v>0.13</v>
      </c>
      <c r="H7" s="133">
        <v>0.39800000000000002</v>
      </c>
      <c r="I7"/>
      <c r="J7"/>
      <c r="K7"/>
      <c r="L7"/>
      <c r="M7"/>
    </row>
    <row r="8" spans="1:13">
      <c r="A8" t="s">
        <v>1205</v>
      </c>
      <c r="B8" t="s">
        <v>4774</v>
      </c>
      <c r="C8" s="133">
        <v>0</v>
      </c>
      <c r="D8" s="133">
        <v>0</v>
      </c>
      <c r="E8" s="133">
        <v>0</v>
      </c>
      <c r="F8" s="133">
        <v>-2.7999999999999998E-4</v>
      </c>
      <c r="G8" s="133">
        <v>0</v>
      </c>
      <c r="H8" s="133">
        <v>-2.7999999999999998E-4</v>
      </c>
      <c r="I8"/>
      <c r="J8"/>
      <c r="K8"/>
      <c r="L8"/>
      <c r="M8"/>
    </row>
    <row r="9" spans="1:13">
      <c r="B9" t="s">
        <v>4781</v>
      </c>
      <c r="C9" s="133">
        <v>3.9600000000000003E-2</v>
      </c>
      <c r="D9" s="133">
        <v>0.16020000000000001</v>
      </c>
      <c r="E9" s="133">
        <v>2.7E-2</v>
      </c>
      <c r="F9" s="133">
        <v>0.23</v>
      </c>
      <c r="G9" s="133">
        <v>0.15</v>
      </c>
      <c r="H9" s="133">
        <v>0.60680000000000001</v>
      </c>
      <c r="I9"/>
      <c r="J9"/>
      <c r="K9"/>
      <c r="L9"/>
      <c r="M9"/>
    </row>
    <row r="10" spans="1:13">
      <c r="A10" t="s">
        <v>1236</v>
      </c>
      <c r="B10" t="s">
        <v>4770</v>
      </c>
      <c r="C10" s="133">
        <v>0</v>
      </c>
      <c r="D10" s="133">
        <v>-2.0000000000000001E-4</v>
      </c>
      <c r="E10" s="133">
        <v>0</v>
      </c>
      <c r="F10" s="133">
        <v>-2.4000000000000001E-4</v>
      </c>
      <c r="G10" s="133">
        <v>0</v>
      </c>
      <c r="H10" s="133">
        <v>-4.4000000000000002E-4</v>
      </c>
      <c r="I10"/>
      <c r="J10"/>
      <c r="K10"/>
      <c r="L10"/>
      <c r="M10"/>
    </row>
    <row r="11" spans="1:13">
      <c r="B11" t="s">
        <v>4783</v>
      </c>
      <c r="C11" s="133">
        <v>1.1599999999999999E-2</v>
      </c>
      <c r="D11" s="133">
        <v>4.0399999999999998E-2</v>
      </c>
      <c r="E11" s="133">
        <v>1.4E-3</v>
      </c>
      <c r="F11" s="133">
        <v>6.5000000000000002E-2</v>
      </c>
      <c r="G11" s="133">
        <v>0.09</v>
      </c>
      <c r="H11" s="133">
        <v>0.2084</v>
      </c>
      <c r="I11"/>
      <c r="J11"/>
      <c r="K11"/>
      <c r="L11"/>
      <c r="M11"/>
    </row>
    <row r="12" spans="1:13">
      <c r="A12" t="s">
        <v>1308</v>
      </c>
      <c r="B12" t="s">
        <v>4768</v>
      </c>
      <c r="C12" s="133">
        <v>0</v>
      </c>
      <c r="D12" s="133">
        <v>0</v>
      </c>
      <c r="E12" s="133">
        <v>0</v>
      </c>
      <c r="F12" s="133">
        <v>-8.0000000000000007E-5</v>
      </c>
      <c r="G12" s="133">
        <v>0</v>
      </c>
      <c r="H12" s="133">
        <v>-8.0000000000000007E-5</v>
      </c>
      <c r="I12"/>
      <c r="J12"/>
      <c r="K12"/>
      <c r="L12"/>
      <c r="M12"/>
    </row>
    <row r="13" spans="1:13">
      <c r="B13" t="s">
        <v>4784</v>
      </c>
      <c r="C13" s="133">
        <v>1.18E-2</v>
      </c>
      <c r="D13" s="133">
        <v>5.04E-2</v>
      </c>
      <c r="E13" s="133">
        <v>8.0000000000000004E-4</v>
      </c>
      <c r="F13" s="133">
        <v>7.0000000000000007E-2</v>
      </c>
      <c r="G13" s="133">
        <v>0.06</v>
      </c>
      <c r="H13" s="133">
        <v>0.193</v>
      </c>
      <c r="I13"/>
      <c r="J13"/>
      <c r="K13"/>
      <c r="L13"/>
      <c r="M13"/>
    </row>
    <row r="14" spans="1:13">
      <c r="A14" t="s">
        <v>1310</v>
      </c>
      <c r="B14" t="s">
        <v>4746</v>
      </c>
      <c r="C14" s="133">
        <v>0</v>
      </c>
      <c r="D14" s="133">
        <v>0</v>
      </c>
      <c r="E14" s="133">
        <v>0</v>
      </c>
      <c r="F14" s="133">
        <v>-2.0000000000000002E-5</v>
      </c>
      <c r="G14" s="133">
        <v>0</v>
      </c>
      <c r="H14" s="133">
        <v>-2.0000000000000002E-5</v>
      </c>
      <c r="I14"/>
      <c r="J14"/>
      <c r="K14"/>
      <c r="L14"/>
      <c r="M14"/>
    </row>
    <row r="15" spans="1:13">
      <c r="B15" t="s">
        <v>4788</v>
      </c>
      <c r="C15" s="133">
        <v>0.38100000000000001</v>
      </c>
      <c r="D15" s="133">
        <v>0.42080000000000001</v>
      </c>
      <c r="E15" s="133">
        <v>0.14000000000000001</v>
      </c>
      <c r="F15" s="133">
        <v>0.44</v>
      </c>
      <c r="G15" s="133">
        <v>0.5</v>
      </c>
      <c r="H15" s="133">
        <v>1.8817999999999999</v>
      </c>
      <c r="I15"/>
      <c r="J15"/>
      <c r="K15"/>
      <c r="L15"/>
      <c r="M15"/>
    </row>
    <row r="16" spans="1:13">
      <c r="A16" t="s">
        <v>3510</v>
      </c>
      <c r="B16" t="s">
        <v>4769</v>
      </c>
      <c r="C16" s="133">
        <v>0</v>
      </c>
      <c r="D16" s="133">
        <v>-2.0000000000000001E-4</v>
      </c>
      <c r="E16" s="133">
        <v>0</v>
      </c>
      <c r="F16" s="133">
        <v>-2.4000000000000001E-4</v>
      </c>
      <c r="G16" s="133">
        <v>0</v>
      </c>
      <c r="H16" s="133">
        <v>-4.4000000000000002E-4</v>
      </c>
      <c r="I16"/>
      <c r="J16"/>
      <c r="K16"/>
      <c r="L16"/>
      <c r="M16"/>
    </row>
    <row r="17" spans="1:13">
      <c r="B17" t="s">
        <v>4777</v>
      </c>
      <c r="C17" s="133">
        <v>0.60460000000000003</v>
      </c>
      <c r="D17" s="133">
        <v>0.47039999999999998</v>
      </c>
      <c r="E17" s="133">
        <v>0.1414</v>
      </c>
      <c r="F17" s="133">
        <v>0.51539999999999997</v>
      </c>
      <c r="G17" s="133">
        <v>0.65</v>
      </c>
      <c r="H17" s="133">
        <v>2.3818000000000001</v>
      </c>
      <c r="I17"/>
      <c r="J17"/>
      <c r="K17"/>
      <c r="L17"/>
      <c r="M17"/>
    </row>
    <row r="18" spans="1:13">
      <c r="A18" t="s">
        <v>3499</v>
      </c>
      <c r="B18" t="s">
        <v>4773</v>
      </c>
      <c r="C18" s="133">
        <v>0</v>
      </c>
      <c r="D18" s="133">
        <v>0</v>
      </c>
      <c r="E18" s="133">
        <v>0</v>
      </c>
      <c r="F18" s="133">
        <v>-1.3999999999999999E-4</v>
      </c>
      <c r="G18" s="133">
        <v>0</v>
      </c>
      <c r="H18" s="133">
        <v>-1.3999999999999999E-4</v>
      </c>
      <c r="I18"/>
      <c r="J18"/>
      <c r="K18"/>
      <c r="L18"/>
      <c r="M18"/>
    </row>
    <row r="19" spans="1:13">
      <c r="B19" t="s">
        <v>4776</v>
      </c>
      <c r="C19" s="133">
        <v>0.46160000000000001</v>
      </c>
      <c r="D19" s="133">
        <v>0.46100000000000002</v>
      </c>
      <c r="E19" s="133">
        <v>0.1</v>
      </c>
      <c r="F19" s="133">
        <v>0.47</v>
      </c>
      <c r="G19" s="133">
        <v>0.53</v>
      </c>
      <c r="H19" s="133">
        <v>2.0226000000000002</v>
      </c>
      <c r="I19"/>
      <c r="J19"/>
      <c r="K19"/>
      <c r="L19"/>
      <c r="M19"/>
    </row>
    <row r="20" spans="1:13">
      <c r="A20" t="s">
        <v>1252</v>
      </c>
      <c r="B20" t="s">
        <v>4772</v>
      </c>
      <c r="C20" s="133">
        <v>0</v>
      </c>
      <c r="D20" s="133">
        <v>-0.01</v>
      </c>
      <c r="E20" s="133">
        <v>2E-3</v>
      </c>
      <c r="F20" s="133">
        <v>5.5199999999999997E-3</v>
      </c>
      <c r="G20" s="133">
        <v>0</v>
      </c>
      <c r="H20" s="133">
        <v>-2.48E-3</v>
      </c>
      <c r="I20"/>
      <c r="J20"/>
      <c r="K20"/>
      <c r="L20"/>
      <c r="M20"/>
    </row>
    <row r="21" spans="1:13">
      <c r="B21" t="s">
        <v>4782</v>
      </c>
      <c r="C21" s="133">
        <v>1.3962000000000001</v>
      </c>
      <c r="D21" s="133">
        <v>0.83340000000000003</v>
      </c>
      <c r="E21" s="133">
        <v>0.19</v>
      </c>
      <c r="F21" s="133">
        <v>0.81966000000000006</v>
      </c>
      <c r="G21" s="133">
        <v>0.9</v>
      </c>
      <c r="H21" s="133">
        <v>4.1392600000000002</v>
      </c>
      <c r="I21"/>
      <c r="J21"/>
      <c r="K21"/>
      <c r="L21"/>
      <c r="M21"/>
    </row>
    <row r="22" spans="1:13">
      <c r="A22" t="s">
        <v>1253</v>
      </c>
      <c r="B22" t="s">
        <v>4744</v>
      </c>
      <c r="C22" s="133">
        <v>2.0000000000000001E-4</v>
      </c>
      <c r="D22" s="133">
        <v>0</v>
      </c>
      <c r="E22" s="133">
        <v>0</v>
      </c>
      <c r="F22" s="133">
        <v>-2.0000000000000002E-5</v>
      </c>
      <c r="G22" s="133">
        <v>0</v>
      </c>
      <c r="H22" s="133">
        <v>1.8000000000000001E-4</v>
      </c>
      <c r="I22"/>
      <c r="J22"/>
      <c r="K22"/>
      <c r="L22"/>
      <c r="M22"/>
    </row>
    <row r="23" spans="1:13">
      <c r="B23" t="s">
        <v>4787</v>
      </c>
      <c r="C23" s="133">
        <v>0</v>
      </c>
      <c r="D23" s="133">
        <v>3.0200000000000001E-2</v>
      </c>
      <c r="E23" s="133">
        <v>0</v>
      </c>
      <c r="F23" s="133">
        <v>6.0999999999999999E-2</v>
      </c>
      <c r="G23" s="133">
        <v>0.04</v>
      </c>
      <c r="H23" s="133">
        <v>0.13120000000000001</v>
      </c>
      <c r="I23"/>
      <c r="J23"/>
      <c r="K23"/>
      <c r="L23"/>
      <c r="M23"/>
    </row>
    <row r="24" spans="1:13">
      <c r="A24" t="s">
        <v>1251</v>
      </c>
      <c r="B24" t="s">
        <v>4785</v>
      </c>
      <c r="C24" s="133">
        <v>1.3979999999999999</v>
      </c>
      <c r="D24" s="133">
        <v>2.5783999999999998</v>
      </c>
      <c r="E24" s="133">
        <v>6.3399999999999998E-2</v>
      </c>
      <c r="F24" s="133">
        <v>2.0031400000000001</v>
      </c>
      <c r="G24" s="133">
        <v>2.33</v>
      </c>
      <c r="H24" s="133">
        <v>8.3729399999999998</v>
      </c>
      <c r="I24"/>
      <c r="J24"/>
      <c r="K24"/>
      <c r="L24"/>
      <c r="M24"/>
    </row>
    <row r="25" spans="1:13">
      <c r="A25" t="s">
        <v>1303</v>
      </c>
      <c r="B25" t="s">
        <v>4771</v>
      </c>
      <c r="C25" s="133">
        <v>0</v>
      </c>
      <c r="D25" s="133">
        <v>-0.01</v>
      </c>
      <c r="E25" s="133">
        <v>8.0000000000000004E-4</v>
      </c>
      <c r="F25" s="133">
        <v>-1.048E-2</v>
      </c>
      <c r="G25" s="133">
        <v>0</v>
      </c>
      <c r="H25" s="133">
        <v>-1.968E-2</v>
      </c>
      <c r="I25"/>
      <c r="J25"/>
      <c r="K25"/>
      <c r="L25"/>
      <c r="M25"/>
    </row>
    <row r="26" spans="1:13">
      <c r="B26" t="s">
        <v>4786</v>
      </c>
      <c r="C26" s="133">
        <v>0.33239999999999997</v>
      </c>
      <c r="D26" s="133">
        <v>0.50160000000000005</v>
      </c>
      <c r="E26" s="133">
        <v>0.04</v>
      </c>
      <c r="F26" s="133">
        <v>0.49</v>
      </c>
      <c r="G26" s="133">
        <v>0.5</v>
      </c>
      <c r="H26" s="133">
        <v>1.8640000000000001</v>
      </c>
      <c r="I26"/>
      <c r="J26"/>
      <c r="K26"/>
      <c r="L26"/>
      <c r="M26"/>
    </row>
    <row r="27" spans="1:13">
      <c r="A27" t="s">
        <v>64</v>
      </c>
      <c r="C27" s="133">
        <v>4.6622000000000003</v>
      </c>
      <c r="D27" s="133">
        <v>5.6378000000000004</v>
      </c>
      <c r="E27" s="133">
        <v>0.70820000000000005</v>
      </c>
      <c r="F27" s="133">
        <v>5.2879399999999999</v>
      </c>
      <c r="G27" s="133">
        <v>5.88</v>
      </c>
      <c r="H27" s="152">
        <v>22.17614</v>
      </c>
      <c r="I27"/>
      <c r="J27"/>
      <c r="K27"/>
      <c r="L27"/>
      <c r="M27"/>
    </row>
    <row r="28" spans="1:13">
      <c r="E28"/>
      <c r="F28"/>
      <c r="G28"/>
      <c r="H28"/>
      <c r="I28"/>
      <c r="J28"/>
      <c r="K28"/>
      <c r="L28"/>
      <c r="M28"/>
    </row>
    <row r="29" spans="1:13">
      <c r="E29"/>
      <c r="F29"/>
      <c r="G29"/>
      <c r="H29"/>
      <c r="I29"/>
      <c r="J29"/>
      <c r="K29"/>
      <c r="L29"/>
      <c r="M29"/>
    </row>
    <row r="30" spans="1:13">
      <c r="E30"/>
      <c r="F30"/>
      <c r="G30"/>
      <c r="H30"/>
      <c r="I30"/>
      <c r="J30"/>
      <c r="K30"/>
      <c r="L30"/>
      <c r="M30"/>
    </row>
    <row r="31" spans="1:13">
      <c r="E31"/>
      <c r="F31"/>
      <c r="G31"/>
      <c r="H31"/>
      <c r="I31"/>
      <c r="J31"/>
      <c r="K31"/>
      <c r="L31"/>
      <c r="M31"/>
    </row>
    <row r="32" spans="1:13">
      <c r="E32"/>
      <c r="F32"/>
      <c r="G32"/>
      <c r="H32"/>
      <c r="I32"/>
      <c r="J32"/>
      <c r="K32"/>
      <c r="L32"/>
      <c r="M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</sheetData>
  <conditionalFormatting sqref="D1:E1">
    <cfRule type="containsErrors" dxfId="11" priority="1">
      <formula>ISERROR(D1)</formula>
    </cfRule>
  </conditionalFormatting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L1978"/>
  <sheetViews>
    <sheetView workbookViewId="0">
      <pane ySplit="4" topLeftCell="A20" activePane="bottomLeft" state="frozen"/>
      <selection activeCell="B1" sqref="B1"/>
      <selection pane="bottomLeft" activeCell="E26" sqref="E26"/>
    </sheetView>
  </sheetViews>
  <sheetFormatPr defaultColWidth="9.26953125" defaultRowHeight="14.5"/>
  <cols>
    <col min="1" max="1" width="12.7265625" customWidth="1"/>
    <col min="2" max="2" width="12" customWidth="1"/>
    <col min="3" max="3" width="11.7265625" customWidth="1"/>
    <col min="4" max="4" width="13.26953125" customWidth="1"/>
    <col min="5" max="5" width="26.26953125" style="53" customWidth="1"/>
    <col min="6" max="6" width="33.453125" style="53" bestFit="1" customWidth="1"/>
    <col min="7" max="7" width="11.26953125" style="53" bestFit="1" customWidth="1"/>
    <col min="8" max="8" width="14" style="53" bestFit="1" customWidth="1"/>
    <col min="9" max="9" width="14.54296875" style="53" bestFit="1" customWidth="1"/>
    <col min="10" max="10" width="24.81640625" style="53" bestFit="1" customWidth="1"/>
    <col min="11" max="11" width="10.453125" bestFit="1" customWidth="1"/>
    <col min="12" max="12" width="25.54296875" bestFit="1" customWidth="1"/>
    <col min="13" max="14" width="13.7265625" bestFit="1" customWidth="1"/>
    <col min="15" max="15" width="11.26953125" bestFit="1" customWidth="1"/>
  </cols>
  <sheetData>
    <row r="1" spans="1:12">
      <c r="A1" s="128" t="s">
        <v>63</v>
      </c>
      <c r="B1" t="s">
        <v>1209</v>
      </c>
    </row>
    <row r="3" spans="1:12">
      <c r="E3"/>
      <c r="F3"/>
      <c r="G3" s="54" t="s">
        <v>93</v>
      </c>
      <c r="H3" s="48"/>
      <c r="I3" s="48"/>
      <c r="J3" s="48"/>
      <c r="K3" s="48"/>
      <c r="L3" s="48"/>
    </row>
    <row r="4" spans="1:12">
      <c r="A4" s="128" t="s">
        <v>0</v>
      </c>
      <c r="B4" s="128" t="s">
        <v>5</v>
      </c>
      <c r="C4" s="128" t="s">
        <v>50</v>
      </c>
      <c r="D4" s="128" t="s">
        <v>1258</v>
      </c>
      <c r="E4" s="128" t="s">
        <v>1</v>
      </c>
      <c r="F4" s="128" t="s">
        <v>49</v>
      </c>
      <c r="G4" s="48" t="s">
        <v>1117</v>
      </c>
      <c r="H4" s="48" t="s">
        <v>1120</v>
      </c>
      <c r="I4" s="48" t="s">
        <v>1211</v>
      </c>
      <c r="J4" s="48" t="s">
        <v>1116</v>
      </c>
      <c r="K4" s="48" t="s">
        <v>1118</v>
      </c>
      <c r="L4" s="48" t="s">
        <v>1119</v>
      </c>
    </row>
    <row r="5" spans="1:12">
      <c r="A5" s="129">
        <v>44321</v>
      </c>
      <c r="B5" t="s">
        <v>3543</v>
      </c>
      <c r="C5" t="s">
        <v>1165</v>
      </c>
      <c r="D5" t="s">
        <v>1165</v>
      </c>
      <c r="E5" t="s">
        <v>3542</v>
      </c>
      <c r="F5" t="s">
        <v>22</v>
      </c>
      <c r="G5" s="48">
        <v>5373000</v>
      </c>
      <c r="H5" s="48">
        <v>4660660</v>
      </c>
      <c r="I5" s="48">
        <v>235987.38999999978</v>
      </c>
      <c r="J5" s="48">
        <v>4424672.6100000003</v>
      </c>
      <c r="K5" s="48">
        <v>351504.67289719626</v>
      </c>
      <c r="L5" s="48">
        <v>4776177.2828971958</v>
      </c>
    </row>
    <row r="6" spans="1:12">
      <c r="B6" t="s">
        <v>3545</v>
      </c>
      <c r="C6" t="s">
        <v>1165</v>
      </c>
      <c r="D6" t="s">
        <v>1388</v>
      </c>
      <c r="E6" t="s">
        <v>3544</v>
      </c>
      <c r="F6" t="s">
        <v>22</v>
      </c>
      <c r="G6" s="48">
        <v>6133500</v>
      </c>
      <c r="H6" s="48">
        <v>5319155</v>
      </c>
      <c r="I6" s="48">
        <v>267105.5499999997</v>
      </c>
      <c r="J6" s="48">
        <v>5052049.45</v>
      </c>
      <c r="K6" s="48">
        <v>401257.00934579445</v>
      </c>
      <c r="L6" s="48">
        <v>5453306.4593457943</v>
      </c>
    </row>
    <row r="7" spans="1:12">
      <c r="B7" t="s">
        <v>3547</v>
      </c>
      <c r="C7" t="s">
        <v>1165</v>
      </c>
      <c r="D7" t="s">
        <v>1387</v>
      </c>
      <c r="E7" t="s">
        <v>3546</v>
      </c>
      <c r="F7" t="s">
        <v>22</v>
      </c>
      <c r="G7" s="48">
        <v>3747000</v>
      </c>
      <c r="H7" s="48">
        <v>3249595</v>
      </c>
      <c r="I7" s="48">
        <v>164803.06</v>
      </c>
      <c r="J7" s="48">
        <v>3084791.94</v>
      </c>
      <c r="K7" s="48">
        <v>245130.84112149532</v>
      </c>
      <c r="L7" s="48">
        <v>3329922.7811214956</v>
      </c>
    </row>
    <row r="8" spans="1:12">
      <c r="B8" t="s">
        <v>3549</v>
      </c>
      <c r="C8" t="s">
        <v>1165</v>
      </c>
      <c r="D8" t="s">
        <v>3343</v>
      </c>
      <c r="E8" t="s">
        <v>3548</v>
      </c>
      <c r="F8" t="s">
        <v>22</v>
      </c>
      <c r="G8" s="48">
        <v>984000</v>
      </c>
      <c r="H8" s="48">
        <v>853410</v>
      </c>
      <c r="I8" s="48">
        <v>43855.880000000019</v>
      </c>
      <c r="J8" s="48">
        <v>809554.12</v>
      </c>
      <c r="K8" s="48">
        <v>64373.831775700935</v>
      </c>
      <c r="L8" s="48">
        <v>873927.95177570102</v>
      </c>
    </row>
    <row r="9" spans="1:12">
      <c r="B9" t="s">
        <v>3551</v>
      </c>
      <c r="C9" t="s">
        <v>1165</v>
      </c>
      <c r="D9" t="s">
        <v>3343</v>
      </c>
      <c r="E9" t="s">
        <v>3550</v>
      </c>
      <c r="F9" t="s">
        <v>22</v>
      </c>
      <c r="G9" s="48">
        <v>827500</v>
      </c>
      <c r="H9" s="48">
        <v>718305</v>
      </c>
      <c r="I9" s="48">
        <v>37777.139999999985</v>
      </c>
      <c r="J9" s="48">
        <v>680527.8600000001</v>
      </c>
      <c r="K9" s="48">
        <v>54135.514018691589</v>
      </c>
      <c r="L9" s="48">
        <v>734663.37401869171</v>
      </c>
    </row>
    <row r="10" spans="1:12">
      <c r="B10" t="s">
        <v>3553</v>
      </c>
      <c r="C10" t="s">
        <v>1165</v>
      </c>
      <c r="D10" t="s">
        <v>3339</v>
      </c>
      <c r="E10" t="s">
        <v>3552</v>
      </c>
      <c r="F10" t="s">
        <v>22</v>
      </c>
      <c r="G10" s="48">
        <v>4107000</v>
      </c>
      <c r="H10" s="48">
        <v>3561730</v>
      </c>
      <c r="I10" s="48">
        <v>179255.59000000008</v>
      </c>
      <c r="J10" s="48">
        <v>3382474.41</v>
      </c>
      <c r="K10" s="48">
        <v>268682.24299065419</v>
      </c>
      <c r="L10" s="48">
        <v>3651156.6529906541</v>
      </c>
    </row>
    <row r="11" spans="1:12">
      <c r="B11" t="s">
        <v>3555</v>
      </c>
      <c r="C11" t="s">
        <v>1165</v>
      </c>
      <c r="D11" t="s">
        <v>3339</v>
      </c>
      <c r="E11" t="s">
        <v>3554</v>
      </c>
      <c r="F11" t="s">
        <v>22</v>
      </c>
      <c r="G11" s="48">
        <v>1425000</v>
      </c>
      <c r="H11" s="48">
        <v>1237700</v>
      </c>
      <c r="I11" s="48">
        <v>65330.35000000002</v>
      </c>
      <c r="J11" s="48">
        <v>1172369.6499999999</v>
      </c>
      <c r="K11" s="48">
        <v>93224.299065420564</v>
      </c>
      <c r="L11" s="48">
        <v>1265593.9490654208</v>
      </c>
    </row>
    <row r="12" spans="1:12">
      <c r="B12" t="s">
        <v>3557</v>
      </c>
      <c r="C12" t="s">
        <v>1165</v>
      </c>
      <c r="D12" t="s">
        <v>1165</v>
      </c>
      <c r="E12" t="s">
        <v>3556</v>
      </c>
      <c r="F12" t="s">
        <v>22</v>
      </c>
      <c r="G12" s="48">
        <v>1365000</v>
      </c>
      <c r="H12" s="48">
        <v>1185630</v>
      </c>
      <c r="I12" s="48">
        <v>62595.89999999998</v>
      </c>
      <c r="J12" s="48">
        <v>1123034.1000000001</v>
      </c>
      <c r="K12" s="48">
        <v>89299.065420560742</v>
      </c>
      <c r="L12" s="48">
        <v>1212333.1654205609</v>
      </c>
    </row>
    <row r="13" spans="1:12">
      <c r="B13" t="s">
        <v>3559</v>
      </c>
      <c r="C13" t="s">
        <v>1165</v>
      </c>
      <c r="D13" t="s">
        <v>1165</v>
      </c>
      <c r="E13" t="s">
        <v>3558</v>
      </c>
      <c r="F13" t="s">
        <v>22</v>
      </c>
      <c r="G13" s="48">
        <v>3408000</v>
      </c>
      <c r="H13" s="48">
        <v>2955510</v>
      </c>
      <c r="I13" s="48">
        <v>147411.26999999984</v>
      </c>
      <c r="J13" s="48">
        <v>2808098.7300000004</v>
      </c>
      <c r="K13" s="48">
        <v>222953.27102803739</v>
      </c>
      <c r="L13" s="48">
        <v>3031052.0010280372</v>
      </c>
    </row>
    <row r="14" spans="1:12">
      <c r="B14" t="s">
        <v>3561</v>
      </c>
      <c r="C14" t="s">
        <v>1165</v>
      </c>
      <c r="D14" t="s">
        <v>1388</v>
      </c>
      <c r="E14" t="s">
        <v>3560</v>
      </c>
      <c r="F14" t="s">
        <v>22</v>
      </c>
      <c r="G14" s="48">
        <v>1042500</v>
      </c>
      <c r="H14" s="48">
        <v>905235</v>
      </c>
      <c r="I14" s="48">
        <v>47704.649999999994</v>
      </c>
      <c r="J14" s="48">
        <v>857530.35</v>
      </c>
      <c r="K14" s="48">
        <v>68200.934579439258</v>
      </c>
      <c r="L14" s="48">
        <v>925731.28457943932</v>
      </c>
    </row>
    <row r="15" spans="1:12">
      <c r="B15" t="s">
        <v>3563</v>
      </c>
      <c r="C15" t="s">
        <v>1165</v>
      </c>
      <c r="D15" t="s">
        <v>1388</v>
      </c>
      <c r="E15" t="s">
        <v>3562</v>
      </c>
      <c r="F15" t="s">
        <v>22</v>
      </c>
      <c r="G15" s="48">
        <v>3255000</v>
      </c>
      <c r="H15" s="48">
        <v>2824085</v>
      </c>
      <c r="I15" s="48">
        <v>143926.94000000003</v>
      </c>
      <c r="J15" s="48">
        <v>2680158.06</v>
      </c>
      <c r="K15" s="48">
        <v>212943.92523364484</v>
      </c>
      <c r="L15" s="48">
        <v>2893101.985233645</v>
      </c>
    </row>
    <row r="16" spans="1:12">
      <c r="B16" t="s">
        <v>3565</v>
      </c>
      <c r="C16" t="s">
        <v>1165</v>
      </c>
      <c r="D16" t="s">
        <v>1387</v>
      </c>
      <c r="E16" t="s">
        <v>3564</v>
      </c>
      <c r="F16" t="s">
        <v>22</v>
      </c>
      <c r="G16" s="48">
        <v>300000</v>
      </c>
      <c r="H16" s="48">
        <v>260350</v>
      </c>
      <c r="I16" s="48">
        <v>13672.25</v>
      </c>
      <c r="J16" s="48">
        <v>246677.75</v>
      </c>
      <c r="K16" s="48">
        <v>19626.168224299065</v>
      </c>
      <c r="L16" s="48">
        <v>266303.91822429909</v>
      </c>
    </row>
    <row r="17" spans="2:12">
      <c r="B17" t="s">
        <v>3567</v>
      </c>
      <c r="C17" t="s">
        <v>1165</v>
      </c>
      <c r="D17" t="s">
        <v>1387</v>
      </c>
      <c r="E17" t="s">
        <v>3566</v>
      </c>
      <c r="F17" t="s">
        <v>22</v>
      </c>
      <c r="G17" s="48">
        <v>630000</v>
      </c>
      <c r="H17" s="48">
        <v>546165</v>
      </c>
      <c r="I17" s="48">
        <v>24803.409999999974</v>
      </c>
      <c r="J17" s="48">
        <v>521361.58999999997</v>
      </c>
      <c r="K17" s="48">
        <v>41214.953271028033</v>
      </c>
      <c r="L17" s="48">
        <v>562576.54327102797</v>
      </c>
    </row>
    <row r="18" spans="2:12">
      <c r="B18" t="s">
        <v>3569</v>
      </c>
      <c r="C18" t="s">
        <v>1165</v>
      </c>
      <c r="D18" t="s">
        <v>1383</v>
      </c>
      <c r="E18" t="s">
        <v>3568</v>
      </c>
      <c r="F18" t="s">
        <v>22</v>
      </c>
      <c r="G18" s="48">
        <v>502500</v>
      </c>
      <c r="H18" s="48">
        <v>436605</v>
      </c>
      <c r="I18" s="48">
        <v>23094.629999999976</v>
      </c>
      <c r="J18" s="48">
        <v>413510.37</v>
      </c>
      <c r="K18" s="48">
        <v>32873.831775700935</v>
      </c>
      <c r="L18" s="48">
        <v>446384.20177570096</v>
      </c>
    </row>
    <row r="19" spans="2:12">
      <c r="B19" t="s">
        <v>3571</v>
      </c>
      <c r="C19" t="s">
        <v>1165</v>
      </c>
      <c r="D19" t="s">
        <v>1383</v>
      </c>
      <c r="E19" t="s">
        <v>3570</v>
      </c>
      <c r="F19" t="s">
        <v>22</v>
      </c>
      <c r="G19" s="48">
        <v>339000</v>
      </c>
      <c r="H19" s="48">
        <v>293515</v>
      </c>
      <c r="I19" s="48">
        <v>13483.479999999981</v>
      </c>
      <c r="J19" s="48">
        <v>280031.52</v>
      </c>
      <c r="K19" s="48">
        <v>22177.570093457944</v>
      </c>
      <c r="L19" s="48">
        <v>302209.09009345795</v>
      </c>
    </row>
    <row r="20" spans="2:12">
      <c r="B20" t="s">
        <v>3573</v>
      </c>
      <c r="C20" t="s">
        <v>1165</v>
      </c>
      <c r="D20" t="s">
        <v>1382</v>
      </c>
      <c r="E20" t="s">
        <v>3572</v>
      </c>
      <c r="F20" t="s">
        <v>22</v>
      </c>
      <c r="G20" s="48">
        <v>287500</v>
      </c>
      <c r="H20" s="48">
        <v>249675</v>
      </c>
      <c r="I20" s="48">
        <v>13167.100000000006</v>
      </c>
      <c r="J20" s="48">
        <v>236507.9</v>
      </c>
      <c r="K20" s="48">
        <v>18808.41121495327</v>
      </c>
      <c r="L20" s="48">
        <v>255316.31121495325</v>
      </c>
    </row>
    <row r="21" spans="2:12">
      <c r="B21" t="s">
        <v>3575</v>
      </c>
      <c r="C21" t="s">
        <v>1165</v>
      </c>
      <c r="D21" t="s">
        <v>1382</v>
      </c>
      <c r="E21" t="s">
        <v>3574</v>
      </c>
      <c r="F21" t="s">
        <v>22</v>
      </c>
      <c r="G21" s="48">
        <v>646500</v>
      </c>
      <c r="H21" s="48">
        <v>560235</v>
      </c>
      <c r="I21" s="48">
        <v>26976.599999999962</v>
      </c>
      <c r="J21" s="48">
        <v>533258.4</v>
      </c>
      <c r="K21" s="48">
        <v>42294.392523364484</v>
      </c>
      <c r="L21" s="48">
        <v>575552.79252336454</v>
      </c>
    </row>
    <row r="22" spans="2:12">
      <c r="B22" t="s">
        <v>3577</v>
      </c>
      <c r="C22" t="s">
        <v>1165</v>
      </c>
      <c r="D22" t="s">
        <v>1384</v>
      </c>
      <c r="E22" t="s">
        <v>3576</v>
      </c>
      <c r="F22" t="s">
        <v>22</v>
      </c>
      <c r="G22" s="48">
        <v>90000</v>
      </c>
      <c r="H22" s="48">
        <v>78105</v>
      </c>
      <c r="I22" s="48">
        <v>4101.6699999999983</v>
      </c>
      <c r="J22" s="48">
        <v>74003.33</v>
      </c>
      <c r="K22" s="48">
        <v>5887.8504672897197</v>
      </c>
      <c r="L22" s="48">
        <v>79891.180467289727</v>
      </c>
    </row>
    <row r="23" spans="2:12">
      <c r="B23" t="s">
        <v>3579</v>
      </c>
      <c r="C23" t="s">
        <v>1165</v>
      </c>
      <c r="D23" t="s">
        <v>1384</v>
      </c>
      <c r="E23" t="s">
        <v>3578</v>
      </c>
      <c r="F23" t="s">
        <v>22</v>
      </c>
      <c r="G23" s="48">
        <v>241500</v>
      </c>
      <c r="H23" s="48">
        <v>209190</v>
      </c>
      <c r="I23" s="48">
        <v>11450.289999999994</v>
      </c>
      <c r="J23" s="48">
        <v>197739.71000000002</v>
      </c>
      <c r="K23" s="48">
        <v>15799.065420560746</v>
      </c>
      <c r="L23" s="48">
        <v>213538.77542056076</v>
      </c>
    </row>
    <row r="24" spans="2:12">
      <c r="B24" t="s">
        <v>3581</v>
      </c>
      <c r="C24" t="s">
        <v>1165</v>
      </c>
      <c r="D24" t="s">
        <v>1386</v>
      </c>
      <c r="E24" t="s">
        <v>3580</v>
      </c>
      <c r="F24" t="s">
        <v>22</v>
      </c>
      <c r="G24" s="48">
        <v>90000</v>
      </c>
      <c r="H24" s="48">
        <v>78105</v>
      </c>
      <c r="I24" s="48">
        <v>4101.6699999999983</v>
      </c>
      <c r="J24" s="48">
        <v>74003.33</v>
      </c>
      <c r="K24" s="48">
        <v>5887.8504672897197</v>
      </c>
      <c r="L24" s="48">
        <v>79891.180467289727</v>
      </c>
    </row>
    <row r="25" spans="2:12">
      <c r="B25" t="s">
        <v>3583</v>
      </c>
      <c r="C25" t="s">
        <v>1165</v>
      </c>
      <c r="D25" t="s">
        <v>1386</v>
      </c>
      <c r="E25" t="s">
        <v>3582</v>
      </c>
      <c r="F25" t="s">
        <v>22</v>
      </c>
      <c r="G25" s="48">
        <v>150000</v>
      </c>
      <c r="H25" s="48">
        <v>130175</v>
      </c>
      <c r="I25" s="48">
        <v>6836.1199999999953</v>
      </c>
      <c r="J25" s="48">
        <v>123338.88</v>
      </c>
      <c r="K25" s="48">
        <v>9813.0841121495323</v>
      </c>
      <c r="L25" s="48">
        <v>133151.96411214955</v>
      </c>
    </row>
    <row r="26" spans="2:12">
      <c r="B26" t="s">
        <v>3585</v>
      </c>
      <c r="C26" t="s">
        <v>1165</v>
      </c>
      <c r="D26" t="s">
        <v>1385</v>
      </c>
      <c r="E26" t="s">
        <v>3584</v>
      </c>
      <c r="F26" t="s">
        <v>22</v>
      </c>
      <c r="G26" s="48">
        <v>540000</v>
      </c>
      <c r="H26" s="48">
        <v>468630</v>
      </c>
      <c r="I26" s="48">
        <v>24610.040000000008</v>
      </c>
      <c r="J26" s="48">
        <v>444019.95999999996</v>
      </c>
      <c r="K26" s="48">
        <v>35327.102803738322</v>
      </c>
      <c r="L26" s="48">
        <v>479347.06280373834</v>
      </c>
    </row>
    <row r="27" spans="2:12">
      <c r="B27" t="s">
        <v>3587</v>
      </c>
      <c r="C27" t="s">
        <v>1165</v>
      </c>
      <c r="D27" t="s">
        <v>1385</v>
      </c>
      <c r="E27" t="s">
        <v>3586</v>
      </c>
      <c r="F27" t="s">
        <v>22</v>
      </c>
      <c r="G27" s="48">
        <v>690000</v>
      </c>
      <c r="H27" s="48">
        <v>598805</v>
      </c>
      <c r="I27" s="48">
        <v>31446.160000000003</v>
      </c>
      <c r="J27" s="48">
        <v>567358.84</v>
      </c>
      <c r="K27" s="48">
        <v>45140.186915887854</v>
      </c>
      <c r="L27" s="48">
        <v>612499.02691588784</v>
      </c>
    </row>
    <row r="28" spans="2:12">
      <c r="B28" t="s">
        <v>3589</v>
      </c>
      <c r="C28" t="s">
        <v>1165</v>
      </c>
      <c r="D28" t="s">
        <v>3343</v>
      </c>
      <c r="E28" t="s">
        <v>3588</v>
      </c>
      <c r="F28" t="s">
        <v>22</v>
      </c>
      <c r="G28" s="48">
        <v>257500</v>
      </c>
      <c r="H28" s="48">
        <v>223640</v>
      </c>
      <c r="I28" s="48">
        <v>11799.87999999999</v>
      </c>
      <c r="J28" s="48">
        <v>211840.12</v>
      </c>
      <c r="K28" s="48">
        <v>16845.794392523367</v>
      </c>
      <c r="L28" s="48">
        <v>228685.91439252338</v>
      </c>
    </row>
    <row r="29" spans="2:12">
      <c r="B29" t="s">
        <v>3591</v>
      </c>
      <c r="C29" t="s">
        <v>1165</v>
      </c>
      <c r="D29" t="s">
        <v>3343</v>
      </c>
      <c r="E29" t="s">
        <v>3590</v>
      </c>
      <c r="F29" t="s">
        <v>22</v>
      </c>
      <c r="G29" s="48">
        <v>427500</v>
      </c>
      <c r="H29" s="48">
        <v>370860</v>
      </c>
      <c r="I29" s="48">
        <v>18962.01999999999</v>
      </c>
      <c r="J29" s="48">
        <v>351897.98000000004</v>
      </c>
      <c r="K29" s="48">
        <v>27967.289719626169</v>
      </c>
      <c r="L29" s="48">
        <v>379865.26971962617</v>
      </c>
    </row>
    <row r="30" spans="2:12">
      <c r="B30" t="s">
        <v>3593</v>
      </c>
      <c r="C30" t="s">
        <v>1184</v>
      </c>
      <c r="D30" t="s">
        <v>3344</v>
      </c>
      <c r="E30" t="s">
        <v>3592</v>
      </c>
      <c r="F30" t="s">
        <v>37</v>
      </c>
      <c r="G30" s="48">
        <v>960000</v>
      </c>
      <c r="H30" s="48">
        <v>833120</v>
      </c>
      <c r="I30" s="48">
        <v>3200</v>
      </c>
      <c r="J30" s="48">
        <v>829920</v>
      </c>
      <c r="K30" s="48">
        <v>62803.738317757008</v>
      </c>
      <c r="L30" s="48">
        <v>892723.73831775715</v>
      </c>
    </row>
    <row r="31" spans="2:12">
      <c r="B31" t="s">
        <v>3595</v>
      </c>
      <c r="C31" t="s">
        <v>1213</v>
      </c>
      <c r="D31" t="s">
        <v>1395</v>
      </c>
      <c r="E31" t="s">
        <v>3594</v>
      </c>
      <c r="F31" t="s">
        <v>39</v>
      </c>
      <c r="G31" s="48">
        <v>1500000</v>
      </c>
      <c r="H31" s="48">
        <v>1301180</v>
      </c>
      <c r="I31" s="48">
        <v>38053.479999999981</v>
      </c>
      <c r="J31" s="48">
        <v>1263126.52</v>
      </c>
      <c r="K31" s="48">
        <v>98130.841121495323</v>
      </c>
      <c r="L31" s="48">
        <v>1361257.3611214953</v>
      </c>
    </row>
    <row r="32" spans="2:12">
      <c r="B32" t="s">
        <v>3597</v>
      </c>
      <c r="C32" t="s">
        <v>1213</v>
      </c>
      <c r="D32" t="s">
        <v>1395</v>
      </c>
      <c r="E32" t="s">
        <v>3596</v>
      </c>
      <c r="F32" t="s">
        <v>39</v>
      </c>
      <c r="G32" s="48">
        <v>1440000</v>
      </c>
      <c r="H32" s="48">
        <v>1249680</v>
      </c>
      <c r="I32" s="48">
        <v>31551.360000000102</v>
      </c>
      <c r="J32" s="48">
        <v>1218128.6399999999</v>
      </c>
      <c r="K32" s="48">
        <v>94205.607476635516</v>
      </c>
      <c r="L32" s="48">
        <v>1312334.2474766355</v>
      </c>
    </row>
    <row r="33" spans="2:12">
      <c r="B33" t="s">
        <v>3599</v>
      </c>
      <c r="C33" t="s">
        <v>1213</v>
      </c>
      <c r="D33" t="s">
        <v>1396</v>
      </c>
      <c r="E33" t="s">
        <v>3598</v>
      </c>
      <c r="F33" t="s">
        <v>39</v>
      </c>
      <c r="G33" s="48">
        <v>60000</v>
      </c>
      <c r="H33" s="48">
        <v>52070</v>
      </c>
      <c r="I33" s="48">
        <v>1314.6399999999994</v>
      </c>
      <c r="J33" s="48">
        <v>50755.360000000001</v>
      </c>
      <c r="K33" s="48">
        <v>3925.233644859813</v>
      </c>
      <c r="L33" s="48">
        <v>54680.593644859815</v>
      </c>
    </row>
    <row r="34" spans="2:12">
      <c r="B34" t="s">
        <v>3601</v>
      </c>
      <c r="C34" t="s">
        <v>1182</v>
      </c>
      <c r="D34" t="s">
        <v>1182</v>
      </c>
      <c r="E34" t="s">
        <v>3600</v>
      </c>
      <c r="F34" t="s">
        <v>25</v>
      </c>
      <c r="G34" s="48">
        <v>135450</v>
      </c>
      <c r="H34" s="48">
        <v>117450.9</v>
      </c>
      <c r="I34" s="48">
        <v>3428.9999999999959</v>
      </c>
      <c r="J34" s="48">
        <v>114021.9</v>
      </c>
      <c r="K34" s="48">
        <v>8861.2149532710282</v>
      </c>
      <c r="L34" s="48">
        <v>122883.11495327101</v>
      </c>
    </row>
    <row r="35" spans="2:12">
      <c r="B35" t="s">
        <v>3603</v>
      </c>
      <c r="C35" t="s">
        <v>1190</v>
      </c>
      <c r="D35" t="s">
        <v>3348</v>
      </c>
      <c r="E35" t="s">
        <v>3602</v>
      </c>
      <c r="F35" t="s">
        <v>1314</v>
      </c>
      <c r="G35" s="48">
        <v>330000</v>
      </c>
      <c r="H35" s="48">
        <v>286385</v>
      </c>
      <c r="I35" s="48">
        <v>3458.5000000000036</v>
      </c>
      <c r="J35" s="48">
        <v>282926.5</v>
      </c>
      <c r="K35" s="48">
        <v>21588.785046728972</v>
      </c>
      <c r="L35" s="48">
        <v>304515.28504672903</v>
      </c>
    </row>
    <row r="36" spans="2:12">
      <c r="B36" t="s">
        <v>3605</v>
      </c>
      <c r="C36" t="s">
        <v>1416</v>
      </c>
      <c r="D36" t="s">
        <v>1416</v>
      </c>
      <c r="E36" t="s">
        <v>3604</v>
      </c>
      <c r="F36" t="s">
        <v>89</v>
      </c>
      <c r="G36" s="48">
        <v>138460</v>
      </c>
      <c r="H36" s="48">
        <v>120059.89999999998</v>
      </c>
      <c r="I36" s="48">
        <v>3287.7899999999954</v>
      </c>
      <c r="J36" s="48">
        <v>116772.10999999999</v>
      </c>
      <c r="K36" s="48">
        <v>9058.1308411214941</v>
      </c>
      <c r="L36" s="48">
        <v>125830.24084112149</v>
      </c>
    </row>
    <row r="37" spans="2:12">
      <c r="B37" t="s">
        <v>3607</v>
      </c>
      <c r="C37" t="s">
        <v>3354</v>
      </c>
      <c r="D37" t="s">
        <v>3354</v>
      </c>
      <c r="E37" t="s">
        <v>3606</v>
      </c>
      <c r="F37" t="s">
        <v>3355</v>
      </c>
      <c r="G37" s="48">
        <v>1756250</v>
      </c>
      <c r="H37" s="48">
        <v>1524005</v>
      </c>
      <c r="I37" s="48">
        <v>15222.499999999989</v>
      </c>
      <c r="J37" s="48">
        <v>1508782.5</v>
      </c>
      <c r="K37" s="48">
        <v>114894.85981308411</v>
      </c>
      <c r="L37" s="48">
        <v>1623677.3598130844</v>
      </c>
    </row>
    <row r="38" spans="2:12">
      <c r="B38" t="s">
        <v>3609</v>
      </c>
      <c r="C38" t="s">
        <v>1176</v>
      </c>
      <c r="D38" t="s">
        <v>1176</v>
      </c>
      <c r="E38" t="s">
        <v>3608</v>
      </c>
      <c r="F38" t="s">
        <v>31</v>
      </c>
      <c r="G38" s="48">
        <v>600</v>
      </c>
      <c r="H38" s="48">
        <v>520.70000000000005</v>
      </c>
      <c r="I38" s="48">
        <v>13.170000000000073</v>
      </c>
      <c r="J38" s="48">
        <v>507.53</v>
      </c>
      <c r="K38" s="48">
        <v>39.252336448598129</v>
      </c>
      <c r="L38" s="48">
        <v>546.78233644859813</v>
      </c>
    </row>
    <row r="39" spans="2:12">
      <c r="B39" t="s">
        <v>3611</v>
      </c>
      <c r="C39" t="s">
        <v>1171</v>
      </c>
      <c r="D39" t="s">
        <v>1171</v>
      </c>
      <c r="E39" t="s">
        <v>3610</v>
      </c>
      <c r="F39" t="s">
        <v>31</v>
      </c>
      <c r="G39" s="48">
        <v>1650</v>
      </c>
      <c r="H39" s="48">
        <v>1432</v>
      </c>
      <c r="I39" s="48">
        <v>43.339999999999918</v>
      </c>
      <c r="J39" s="48">
        <v>1388.66</v>
      </c>
      <c r="K39" s="48">
        <v>107.94392523364486</v>
      </c>
      <c r="L39" s="48">
        <v>1496.603925233645</v>
      </c>
    </row>
    <row r="40" spans="2:12">
      <c r="B40" t="s">
        <v>3613</v>
      </c>
      <c r="C40" t="s">
        <v>1179</v>
      </c>
      <c r="D40" t="s">
        <v>1179</v>
      </c>
      <c r="E40" t="s">
        <v>3612</v>
      </c>
      <c r="F40" t="s">
        <v>31</v>
      </c>
      <c r="G40" s="48">
        <v>5700</v>
      </c>
      <c r="H40" s="48">
        <v>4943.8</v>
      </c>
      <c r="I40" s="48">
        <v>139.85000000000036</v>
      </c>
      <c r="J40" s="48">
        <v>4803.95</v>
      </c>
      <c r="K40" s="48">
        <v>372.89719626168221</v>
      </c>
      <c r="L40" s="48">
        <v>5176.8471962616823</v>
      </c>
    </row>
    <row r="41" spans="2:12">
      <c r="B41" t="s">
        <v>3615</v>
      </c>
      <c r="C41" t="s">
        <v>1172</v>
      </c>
      <c r="D41" t="s">
        <v>1172</v>
      </c>
      <c r="E41" t="s">
        <v>3614</v>
      </c>
      <c r="F41" t="s">
        <v>31</v>
      </c>
      <c r="G41" s="48">
        <v>1200</v>
      </c>
      <c r="H41" s="48">
        <v>1041.4000000000001</v>
      </c>
      <c r="I41" s="48">
        <v>26.350000000000136</v>
      </c>
      <c r="J41" s="48">
        <v>1015.05</v>
      </c>
      <c r="K41" s="48">
        <v>78.504672897196258</v>
      </c>
      <c r="L41" s="48">
        <v>1093.5546728971963</v>
      </c>
    </row>
    <row r="42" spans="2:12">
      <c r="B42" t="s">
        <v>3617</v>
      </c>
      <c r="C42" t="s">
        <v>1173</v>
      </c>
      <c r="D42" t="s">
        <v>1173</v>
      </c>
      <c r="E42" t="s">
        <v>3616</v>
      </c>
      <c r="F42" t="s">
        <v>31</v>
      </c>
      <c r="G42" s="48">
        <v>1200</v>
      </c>
      <c r="H42" s="48">
        <v>1041.4000000000001</v>
      </c>
      <c r="I42" s="48">
        <v>26.350000000000136</v>
      </c>
      <c r="J42" s="48">
        <v>1015.05</v>
      </c>
      <c r="K42" s="48">
        <v>78.504672897196258</v>
      </c>
      <c r="L42" s="48">
        <v>1093.5546728971963</v>
      </c>
    </row>
    <row r="43" spans="2:12">
      <c r="B43" t="s">
        <v>3619</v>
      </c>
      <c r="C43" t="s">
        <v>1174</v>
      </c>
      <c r="D43" t="s">
        <v>1174</v>
      </c>
      <c r="E43" t="s">
        <v>3618</v>
      </c>
      <c r="F43" t="s">
        <v>31</v>
      </c>
      <c r="G43" s="48">
        <v>6000</v>
      </c>
      <c r="H43" s="48">
        <v>5195.5999999999995</v>
      </c>
      <c r="I43" s="48">
        <v>190.53999999999905</v>
      </c>
      <c r="J43" s="48">
        <v>5005.0600000000004</v>
      </c>
      <c r="K43" s="48">
        <v>392.52336448598129</v>
      </c>
      <c r="L43" s="48">
        <v>5397.5833644859813</v>
      </c>
    </row>
    <row r="44" spans="2:12">
      <c r="B44" t="s">
        <v>3621</v>
      </c>
      <c r="C44" t="s">
        <v>1175</v>
      </c>
      <c r="D44" t="s">
        <v>1175</v>
      </c>
      <c r="E44" t="s">
        <v>3620</v>
      </c>
      <c r="F44" t="s">
        <v>31</v>
      </c>
      <c r="G44" s="48">
        <v>3700</v>
      </c>
      <c r="H44" s="48">
        <v>3217.9</v>
      </c>
      <c r="I44" s="48">
        <v>93.380000000000337</v>
      </c>
      <c r="J44" s="48">
        <v>3124.5200000000004</v>
      </c>
      <c r="K44" s="48">
        <v>242.05607476635515</v>
      </c>
      <c r="L44" s="48">
        <v>3366.5760747663553</v>
      </c>
    </row>
    <row r="45" spans="2:12">
      <c r="B45" t="s">
        <v>3623</v>
      </c>
      <c r="C45" t="s">
        <v>1188</v>
      </c>
      <c r="D45" t="s">
        <v>1188</v>
      </c>
      <c r="E45" t="s">
        <v>3622</v>
      </c>
      <c r="F45" t="s">
        <v>31</v>
      </c>
      <c r="G45" s="48">
        <v>3400</v>
      </c>
      <c r="H45" s="48">
        <v>2954.7</v>
      </c>
      <c r="I45" s="48">
        <v>101.5</v>
      </c>
      <c r="J45" s="48">
        <v>2853.2</v>
      </c>
      <c r="K45" s="48">
        <v>222.42990654205607</v>
      </c>
      <c r="L45" s="48">
        <v>3075.6299065420562</v>
      </c>
    </row>
    <row r="46" spans="2:12">
      <c r="B46" t="s">
        <v>3625</v>
      </c>
      <c r="C46" t="s">
        <v>1185</v>
      </c>
      <c r="D46" t="s">
        <v>1185</v>
      </c>
      <c r="E46" t="s">
        <v>3624</v>
      </c>
      <c r="F46" t="s">
        <v>31</v>
      </c>
      <c r="G46" s="48">
        <v>12000</v>
      </c>
      <c r="H46" s="48">
        <v>10402.599999999999</v>
      </c>
      <c r="I46" s="48">
        <v>322.26999999999975</v>
      </c>
      <c r="J46" s="48">
        <v>10080.33</v>
      </c>
      <c r="K46" s="48">
        <v>785.04672897196269</v>
      </c>
      <c r="L46" s="48">
        <v>10865.376728971962</v>
      </c>
    </row>
    <row r="47" spans="2:12">
      <c r="B47" t="s">
        <v>3627</v>
      </c>
      <c r="C47" t="s">
        <v>1169</v>
      </c>
      <c r="D47" t="s">
        <v>1169</v>
      </c>
      <c r="E47" t="s">
        <v>3626</v>
      </c>
      <c r="F47" t="s">
        <v>31</v>
      </c>
      <c r="G47" s="48">
        <v>4050</v>
      </c>
      <c r="H47" s="48">
        <v>3514.8</v>
      </c>
      <c r="I47" s="48">
        <v>96.0300000000002</v>
      </c>
      <c r="J47" s="48">
        <v>3418.77</v>
      </c>
      <c r="K47" s="48">
        <v>264.95327102803736</v>
      </c>
      <c r="L47" s="48">
        <v>3683.7232710280373</v>
      </c>
    </row>
    <row r="48" spans="2:12">
      <c r="B48" t="s">
        <v>3629</v>
      </c>
      <c r="C48" t="s">
        <v>1196</v>
      </c>
      <c r="D48" t="s">
        <v>1196</v>
      </c>
      <c r="E48" t="s">
        <v>3628</v>
      </c>
      <c r="F48" t="s">
        <v>31</v>
      </c>
      <c r="G48" s="48">
        <v>11350</v>
      </c>
      <c r="H48" s="48">
        <v>9867.2000000000007</v>
      </c>
      <c r="I48" s="48">
        <v>279.52000000000066</v>
      </c>
      <c r="J48" s="48">
        <v>9587.68</v>
      </c>
      <c r="K48" s="48">
        <v>742.52336448598123</v>
      </c>
      <c r="L48" s="48">
        <v>10330.20336448598</v>
      </c>
    </row>
    <row r="49" spans="2:12">
      <c r="B49" t="s">
        <v>3631</v>
      </c>
      <c r="C49" t="s">
        <v>3357</v>
      </c>
      <c r="D49" t="s">
        <v>3362</v>
      </c>
      <c r="E49" t="s">
        <v>3630</v>
      </c>
      <c r="F49" t="s">
        <v>3358</v>
      </c>
      <c r="G49" s="48">
        <v>2299000</v>
      </c>
      <c r="H49" s="48">
        <v>1995132.5</v>
      </c>
      <c r="I49" s="48">
        <v>19925.999999999993</v>
      </c>
      <c r="J49" s="48">
        <v>1975206.5</v>
      </c>
      <c r="K49" s="48">
        <v>150401.86915887852</v>
      </c>
      <c r="L49" s="48">
        <v>2125608.3691588785</v>
      </c>
    </row>
    <row r="50" spans="2:12">
      <c r="B50" t="s">
        <v>3633</v>
      </c>
      <c r="C50" t="s">
        <v>3368</v>
      </c>
      <c r="D50" t="s">
        <v>3368</v>
      </c>
      <c r="E50" t="s">
        <v>3632</v>
      </c>
      <c r="F50" t="s">
        <v>3369</v>
      </c>
      <c r="G50" s="48">
        <v>4314250</v>
      </c>
      <c r="H50" s="48">
        <v>3744165.5</v>
      </c>
      <c r="I50" s="48">
        <v>37396.499999999985</v>
      </c>
      <c r="J50" s="48">
        <v>3706769</v>
      </c>
      <c r="K50" s="48">
        <v>282240.65420560748</v>
      </c>
      <c r="L50" s="48">
        <v>3989009.6542056077</v>
      </c>
    </row>
    <row r="51" spans="2:12">
      <c r="B51" t="s">
        <v>3635</v>
      </c>
      <c r="C51" t="s">
        <v>3492</v>
      </c>
      <c r="D51" t="s">
        <v>3492</v>
      </c>
      <c r="E51" t="s">
        <v>3634</v>
      </c>
      <c r="F51" t="s">
        <v>3493</v>
      </c>
      <c r="G51" s="48">
        <v>427500</v>
      </c>
      <c r="H51" s="48">
        <v>370984.5</v>
      </c>
      <c r="I51" s="48">
        <v>3704.9999999999991</v>
      </c>
      <c r="J51" s="48">
        <v>367279.5</v>
      </c>
      <c r="K51" s="48">
        <v>27967.289719626166</v>
      </c>
      <c r="L51" s="48">
        <v>395246.78971962619</v>
      </c>
    </row>
    <row r="52" spans="2:12">
      <c r="B52" t="s">
        <v>3637</v>
      </c>
      <c r="C52" t="s">
        <v>3370</v>
      </c>
      <c r="D52" t="s">
        <v>3370</v>
      </c>
      <c r="E52" t="s">
        <v>3636</v>
      </c>
      <c r="F52" t="s">
        <v>3500</v>
      </c>
      <c r="G52" s="48">
        <v>1244500</v>
      </c>
      <c r="H52" s="48">
        <v>1079764</v>
      </c>
      <c r="I52" s="48">
        <v>10788.999999999982</v>
      </c>
      <c r="J52" s="48">
        <v>1068975</v>
      </c>
      <c r="K52" s="48">
        <v>81415.88785046729</v>
      </c>
      <c r="L52" s="48">
        <v>1150390.8878504673</v>
      </c>
    </row>
    <row r="53" spans="2:12">
      <c r="B53" t="s">
        <v>3639</v>
      </c>
      <c r="C53" t="s">
        <v>3488</v>
      </c>
      <c r="D53" t="s">
        <v>3488</v>
      </c>
      <c r="E53" t="s">
        <v>3638</v>
      </c>
      <c r="F53" t="s">
        <v>3489</v>
      </c>
      <c r="G53" s="48">
        <v>303500</v>
      </c>
      <c r="H53" s="48">
        <v>263422</v>
      </c>
      <c r="I53" s="48">
        <v>2631</v>
      </c>
      <c r="J53" s="48">
        <v>260791</v>
      </c>
      <c r="K53" s="48">
        <v>19855.140186915887</v>
      </c>
      <c r="L53" s="48">
        <v>280646.14018691593</v>
      </c>
    </row>
    <row r="54" spans="2:12">
      <c r="B54" t="s">
        <v>3641</v>
      </c>
      <c r="C54" t="s">
        <v>3356</v>
      </c>
      <c r="D54" t="s">
        <v>3356</v>
      </c>
      <c r="E54" t="s">
        <v>3640</v>
      </c>
      <c r="F54" t="s">
        <v>3359</v>
      </c>
      <c r="G54" s="48">
        <v>2936570</v>
      </c>
      <c r="H54" s="48">
        <v>2548331.1</v>
      </c>
      <c r="I54" s="48">
        <v>25450.599999999991</v>
      </c>
      <c r="J54" s="48">
        <v>2522880.5</v>
      </c>
      <c r="K54" s="48">
        <v>192112.05607476635</v>
      </c>
      <c r="L54" s="48">
        <v>2714992.5560747664</v>
      </c>
    </row>
    <row r="55" spans="2:12">
      <c r="B55" t="s">
        <v>3643</v>
      </c>
      <c r="C55" t="s">
        <v>3360</v>
      </c>
      <c r="D55" t="s">
        <v>3365</v>
      </c>
      <c r="E55" t="s">
        <v>3642</v>
      </c>
      <c r="F55" t="s">
        <v>3363</v>
      </c>
      <c r="G55" s="48">
        <v>1527930</v>
      </c>
      <c r="H55" s="48">
        <v>1326062.5</v>
      </c>
      <c r="I55" s="48">
        <v>13244.400000000003</v>
      </c>
      <c r="J55" s="48">
        <v>1312818.1000000001</v>
      </c>
      <c r="K55" s="48">
        <v>99958.037383177565</v>
      </c>
      <c r="L55" s="48">
        <v>1412776.1373831776</v>
      </c>
    </row>
    <row r="56" spans="2:12">
      <c r="B56" t="s">
        <v>3645</v>
      </c>
      <c r="C56" t="s">
        <v>3360</v>
      </c>
      <c r="D56" t="s">
        <v>3364</v>
      </c>
      <c r="E56" t="s">
        <v>3644</v>
      </c>
      <c r="F56" t="s">
        <v>3363</v>
      </c>
      <c r="G56" s="48">
        <v>1383310</v>
      </c>
      <c r="H56" s="48">
        <v>1200529.3</v>
      </c>
      <c r="I56" s="48">
        <v>11990.699999999993</v>
      </c>
      <c r="J56" s="48">
        <v>1188538.6000000001</v>
      </c>
      <c r="K56" s="48">
        <v>90496.915887850468</v>
      </c>
      <c r="L56" s="48">
        <v>1279035.5158878504</v>
      </c>
    </row>
    <row r="57" spans="2:12">
      <c r="B57" t="s">
        <v>3647</v>
      </c>
      <c r="C57" t="s">
        <v>3360</v>
      </c>
      <c r="D57" t="s">
        <v>3366</v>
      </c>
      <c r="E57" t="s">
        <v>3646</v>
      </c>
      <c r="F57" t="s">
        <v>3363</v>
      </c>
      <c r="G57" s="48">
        <v>1505860</v>
      </c>
      <c r="H57" s="48">
        <v>1306815.1999999997</v>
      </c>
      <c r="I57" s="48">
        <v>13050.800000000001</v>
      </c>
      <c r="J57" s="48">
        <v>1293764.4000000001</v>
      </c>
      <c r="K57" s="48">
        <v>98514.205607476615</v>
      </c>
      <c r="L57" s="48">
        <v>1392278.6056074768</v>
      </c>
    </row>
    <row r="58" spans="2:12">
      <c r="B58" t="s">
        <v>3649</v>
      </c>
      <c r="C58" t="s">
        <v>3360</v>
      </c>
      <c r="D58" t="s">
        <v>3360</v>
      </c>
      <c r="E58" t="s">
        <v>3648</v>
      </c>
      <c r="F58" t="s">
        <v>3363</v>
      </c>
      <c r="G58" s="48">
        <v>1219800</v>
      </c>
      <c r="H58" s="48">
        <v>1058520.3999999999</v>
      </c>
      <c r="I58" s="48">
        <v>10571.599999999971</v>
      </c>
      <c r="J58" s="48">
        <v>1047948.8</v>
      </c>
      <c r="K58" s="48">
        <v>79800</v>
      </c>
      <c r="L58" s="48">
        <v>1127748.7999999998</v>
      </c>
    </row>
    <row r="59" spans="2:12">
      <c r="B59" t="s">
        <v>3651</v>
      </c>
      <c r="C59" t="s">
        <v>3490</v>
      </c>
      <c r="D59" t="s">
        <v>3490</v>
      </c>
      <c r="E59" t="s">
        <v>3650</v>
      </c>
      <c r="F59" t="s">
        <v>3491</v>
      </c>
      <c r="G59" s="48">
        <v>947300</v>
      </c>
      <c r="H59" s="48">
        <v>822187.6</v>
      </c>
      <c r="I59" s="48">
        <v>8212.7999999999975</v>
      </c>
      <c r="J59" s="48">
        <v>813974.8</v>
      </c>
      <c r="K59" s="48">
        <v>61972.897196261678</v>
      </c>
      <c r="L59" s="48">
        <v>875947.69719626184</v>
      </c>
    </row>
    <row r="60" spans="2:12">
      <c r="B60" t="s">
        <v>3653</v>
      </c>
      <c r="C60" t="s">
        <v>3352</v>
      </c>
      <c r="D60" t="s">
        <v>3352</v>
      </c>
      <c r="E60" t="s">
        <v>3652</v>
      </c>
      <c r="F60" t="s">
        <v>3353</v>
      </c>
      <c r="G60" s="48">
        <v>3941330</v>
      </c>
      <c r="H60" s="48">
        <v>3420756.6000000006</v>
      </c>
      <c r="I60" s="48">
        <v>34169.599999999991</v>
      </c>
      <c r="J60" s="48">
        <v>3386587</v>
      </c>
      <c r="K60" s="48">
        <v>257844.0186915888</v>
      </c>
      <c r="L60" s="48">
        <v>3644431.0186915887</v>
      </c>
    </row>
    <row r="61" spans="2:12">
      <c r="B61" t="s">
        <v>3655</v>
      </c>
      <c r="C61" t="s">
        <v>3379</v>
      </c>
      <c r="D61" t="s">
        <v>3502</v>
      </c>
      <c r="E61" t="s">
        <v>3654</v>
      </c>
      <c r="F61" t="s">
        <v>3380</v>
      </c>
      <c r="G61" s="48">
        <v>2145900</v>
      </c>
      <c r="H61" s="48">
        <v>1862271.7</v>
      </c>
      <c r="I61" s="48">
        <v>18599.599999999999</v>
      </c>
      <c r="J61" s="48">
        <v>1843672.1</v>
      </c>
      <c r="K61" s="48">
        <v>140385.98130841122</v>
      </c>
      <c r="L61" s="48">
        <v>1984058.0813084112</v>
      </c>
    </row>
    <row r="62" spans="2:12">
      <c r="B62" t="s">
        <v>3657</v>
      </c>
      <c r="C62" t="s">
        <v>3372</v>
      </c>
      <c r="D62" t="s">
        <v>3372</v>
      </c>
      <c r="E62" t="s">
        <v>3656</v>
      </c>
      <c r="F62" t="s">
        <v>3373</v>
      </c>
      <c r="G62" s="48">
        <v>944250</v>
      </c>
      <c r="H62" s="48">
        <v>819475</v>
      </c>
      <c r="I62" s="48">
        <v>8184.4999999999982</v>
      </c>
      <c r="J62" s="48">
        <v>811290.5</v>
      </c>
      <c r="K62" s="48">
        <v>61773.364485981307</v>
      </c>
      <c r="L62" s="48">
        <v>873063.86448598141</v>
      </c>
    </row>
    <row r="63" spans="2:12">
      <c r="B63" t="s">
        <v>3659</v>
      </c>
      <c r="C63" t="s">
        <v>3372</v>
      </c>
      <c r="D63" t="s">
        <v>3372</v>
      </c>
      <c r="E63" t="s">
        <v>3658</v>
      </c>
      <c r="F63" t="s">
        <v>3373</v>
      </c>
      <c r="G63" s="48">
        <v>1500000</v>
      </c>
      <c r="H63" s="48">
        <v>1301750</v>
      </c>
      <c r="I63" s="48">
        <v>13000</v>
      </c>
      <c r="J63" s="48">
        <v>1288750</v>
      </c>
      <c r="K63" s="48">
        <v>98130.841121495338</v>
      </c>
      <c r="L63" s="48">
        <v>1386880.8411214952</v>
      </c>
    </row>
    <row r="64" spans="2:12">
      <c r="B64" t="s">
        <v>3661</v>
      </c>
      <c r="C64" t="s">
        <v>1187</v>
      </c>
      <c r="D64" t="s">
        <v>1187</v>
      </c>
      <c r="E64" t="s">
        <v>3660</v>
      </c>
      <c r="F64" t="s">
        <v>31</v>
      </c>
      <c r="G64" s="48">
        <v>1500</v>
      </c>
      <c r="H64" s="48">
        <v>1298.8999999999999</v>
      </c>
      <c r="I64" s="48">
        <v>47.639999999999873</v>
      </c>
      <c r="J64" s="48">
        <v>1251.26</v>
      </c>
      <c r="K64" s="48">
        <v>98.130841121495322</v>
      </c>
      <c r="L64" s="48">
        <v>1349.3908411214952</v>
      </c>
    </row>
    <row r="65" spans="2:12">
      <c r="B65" t="s">
        <v>3663</v>
      </c>
      <c r="C65" t="s">
        <v>1186</v>
      </c>
      <c r="D65" t="s">
        <v>1186</v>
      </c>
      <c r="E65" t="s">
        <v>3662</v>
      </c>
      <c r="F65" t="s">
        <v>31</v>
      </c>
      <c r="G65" s="48">
        <v>6600</v>
      </c>
      <c r="H65" s="48">
        <v>5722</v>
      </c>
      <c r="I65" s="48">
        <v>174.32000000000016</v>
      </c>
      <c r="J65" s="48">
        <v>5547.6799999999994</v>
      </c>
      <c r="K65" s="48">
        <v>431.77570093457939</v>
      </c>
      <c r="L65" s="48">
        <v>5979.455700934579</v>
      </c>
    </row>
    <row r="66" spans="2:12">
      <c r="B66" t="s">
        <v>3665</v>
      </c>
      <c r="C66" t="s">
        <v>1197</v>
      </c>
      <c r="D66" t="s">
        <v>1197</v>
      </c>
      <c r="E66" t="s">
        <v>3664</v>
      </c>
      <c r="F66" t="s">
        <v>31</v>
      </c>
      <c r="G66" s="48">
        <v>1200</v>
      </c>
      <c r="H66" s="48">
        <v>1041.4000000000001</v>
      </c>
      <c r="I66" s="48">
        <v>26.350000000000136</v>
      </c>
      <c r="J66" s="48">
        <v>1015.05</v>
      </c>
      <c r="K66" s="48">
        <v>78.504672897196258</v>
      </c>
      <c r="L66" s="48">
        <v>1093.5546728971963</v>
      </c>
    </row>
    <row r="67" spans="2:12">
      <c r="B67" t="s">
        <v>3667</v>
      </c>
      <c r="C67" t="s">
        <v>1166</v>
      </c>
      <c r="D67" t="s">
        <v>1166</v>
      </c>
      <c r="E67" t="s">
        <v>3666</v>
      </c>
      <c r="F67" t="s">
        <v>31</v>
      </c>
      <c r="G67" s="48">
        <v>14850</v>
      </c>
      <c r="H67" s="48">
        <v>12897.7</v>
      </c>
      <c r="I67" s="48">
        <v>344.22000000000071</v>
      </c>
      <c r="J67" s="48">
        <v>12553.48</v>
      </c>
      <c r="K67" s="48">
        <v>971.49532710280369</v>
      </c>
      <c r="L67" s="48">
        <v>13524.975327102802</v>
      </c>
    </row>
    <row r="68" spans="2:12">
      <c r="B68" t="s">
        <v>3669</v>
      </c>
      <c r="C68" t="s">
        <v>1170</v>
      </c>
      <c r="D68" t="s">
        <v>1170</v>
      </c>
      <c r="E68" t="s">
        <v>3668</v>
      </c>
      <c r="F68" t="s">
        <v>31</v>
      </c>
      <c r="G68" s="48">
        <v>4200</v>
      </c>
      <c r="H68" s="48">
        <v>3639.2</v>
      </c>
      <c r="I68" s="48">
        <v>121.62999999999988</v>
      </c>
      <c r="J68" s="48">
        <v>3517.5699999999997</v>
      </c>
      <c r="K68" s="48">
        <v>274.76635514018687</v>
      </c>
      <c r="L68" s="48">
        <v>3792.3363551401867</v>
      </c>
    </row>
    <row r="69" spans="2:12">
      <c r="B69" t="s">
        <v>3671</v>
      </c>
      <c r="C69" t="s">
        <v>1177</v>
      </c>
      <c r="D69" t="s">
        <v>1177</v>
      </c>
      <c r="E69" t="s">
        <v>3670</v>
      </c>
      <c r="F69" t="s">
        <v>31</v>
      </c>
      <c r="G69" s="48">
        <v>7900</v>
      </c>
      <c r="H69" s="48">
        <v>6857.1</v>
      </c>
      <c r="I69" s="48">
        <v>215</v>
      </c>
      <c r="J69" s="48">
        <v>6642.1</v>
      </c>
      <c r="K69" s="48">
        <v>516.82242990654208</v>
      </c>
      <c r="L69" s="48">
        <v>7158.9224299065418</v>
      </c>
    </row>
    <row r="70" spans="2:12">
      <c r="B70" t="s">
        <v>3673</v>
      </c>
      <c r="C70" t="s">
        <v>1178</v>
      </c>
      <c r="D70" t="s">
        <v>1178</v>
      </c>
      <c r="E70" t="s">
        <v>3672</v>
      </c>
      <c r="F70" t="s">
        <v>31</v>
      </c>
      <c r="G70" s="48">
        <v>14100</v>
      </c>
      <c r="H70" s="48">
        <v>12222.2</v>
      </c>
      <c r="I70" s="48">
        <v>383.07999999999993</v>
      </c>
      <c r="J70" s="48">
        <v>11839.119999999999</v>
      </c>
      <c r="K70" s="48">
        <v>922.42990654205607</v>
      </c>
      <c r="L70" s="48">
        <v>12761.549906542055</v>
      </c>
    </row>
    <row r="71" spans="2:12">
      <c r="B71" t="s">
        <v>3675</v>
      </c>
      <c r="C71" t="s">
        <v>1180</v>
      </c>
      <c r="D71" t="s">
        <v>1180</v>
      </c>
      <c r="E71" t="s">
        <v>3674</v>
      </c>
      <c r="F71" t="s">
        <v>31</v>
      </c>
      <c r="G71" s="48">
        <v>6600</v>
      </c>
      <c r="H71" s="48">
        <v>5716.2999999999993</v>
      </c>
      <c r="I71" s="48">
        <v>200.94999999999908</v>
      </c>
      <c r="J71" s="48">
        <v>5515.35</v>
      </c>
      <c r="K71" s="48">
        <v>431.77570093457939</v>
      </c>
      <c r="L71" s="48">
        <v>5947.1257009345791</v>
      </c>
    </row>
    <row r="72" spans="2:12">
      <c r="B72" t="s">
        <v>3677</v>
      </c>
      <c r="C72" t="s">
        <v>1221</v>
      </c>
      <c r="D72" t="s">
        <v>1221</v>
      </c>
      <c r="E72" t="s">
        <v>3676</v>
      </c>
      <c r="F72" t="s">
        <v>31</v>
      </c>
      <c r="G72" s="48">
        <v>4800</v>
      </c>
      <c r="H72" s="48">
        <v>4165.6000000000004</v>
      </c>
      <c r="I72" s="48">
        <v>91.580000000000155</v>
      </c>
      <c r="J72" s="48">
        <v>4074.0199999999995</v>
      </c>
      <c r="K72" s="48">
        <v>314.01869158878503</v>
      </c>
      <c r="L72" s="48">
        <v>4388.0386915887848</v>
      </c>
    </row>
    <row r="73" spans="2:12">
      <c r="B73" t="s">
        <v>3679</v>
      </c>
      <c r="C73" t="s">
        <v>1222</v>
      </c>
      <c r="D73" t="s">
        <v>1222</v>
      </c>
      <c r="E73" t="s">
        <v>3678</v>
      </c>
      <c r="F73" t="s">
        <v>31</v>
      </c>
      <c r="G73" s="48">
        <v>12000</v>
      </c>
      <c r="H73" s="48">
        <v>10391.199999999999</v>
      </c>
      <c r="I73" s="48">
        <v>381.07999999999811</v>
      </c>
      <c r="J73" s="48">
        <v>10010.120000000001</v>
      </c>
      <c r="K73" s="48">
        <v>785.04672897196258</v>
      </c>
      <c r="L73" s="48">
        <v>10795.166728971963</v>
      </c>
    </row>
    <row r="74" spans="2:12">
      <c r="B74" t="s">
        <v>3681</v>
      </c>
      <c r="C74" t="s">
        <v>1220</v>
      </c>
      <c r="D74" t="s">
        <v>1220</v>
      </c>
      <c r="E74" t="s">
        <v>3680</v>
      </c>
      <c r="F74" t="s">
        <v>31</v>
      </c>
      <c r="G74" s="48">
        <v>13350</v>
      </c>
      <c r="H74" s="48">
        <v>11571.4</v>
      </c>
      <c r="I74" s="48">
        <v>368.20999999999947</v>
      </c>
      <c r="J74" s="48">
        <v>11203.189999999999</v>
      </c>
      <c r="K74" s="48">
        <v>873.36448598130846</v>
      </c>
      <c r="L74" s="48">
        <v>12076.554485981309</v>
      </c>
    </row>
    <row r="75" spans="2:12">
      <c r="B75" t="s">
        <v>3683</v>
      </c>
      <c r="C75" t="s">
        <v>1219</v>
      </c>
      <c r="D75" t="s">
        <v>1219</v>
      </c>
      <c r="E75" t="s">
        <v>3682</v>
      </c>
      <c r="F75" t="s">
        <v>31</v>
      </c>
      <c r="G75" s="48">
        <v>1800</v>
      </c>
      <c r="H75" s="48">
        <v>1562.1</v>
      </c>
      <c r="I75" s="48">
        <v>39.509999999999991</v>
      </c>
      <c r="J75" s="48">
        <v>1522.59</v>
      </c>
      <c r="K75" s="48">
        <v>117.75700934579439</v>
      </c>
      <c r="L75" s="48">
        <v>1640.3470093457943</v>
      </c>
    </row>
    <row r="76" spans="2:12">
      <c r="B76" t="s">
        <v>3685</v>
      </c>
      <c r="C76" t="s">
        <v>1226</v>
      </c>
      <c r="D76" t="s">
        <v>1226</v>
      </c>
      <c r="E76" t="s">
        <v>3684</v>
      </c>
      <c r="F76" t="s">
        <v>31</v>
      </c>
      <c r="G76" s="48">
        <v>7200</v>
      </c>
      <c r="H76" s="48">
        <v>6237</v>
      </c>
      <c r="I76" s="48">
        <v>211.36999999999955</v>
      </c>
      <c r="J76" s="48">
        <v>6025.63</v>
      </c>
      <c r="K76" s="48">
        <v>471.02803738317755</v>
      </c>
      <c r="L76" s="48">
        <v>6496.6580373831775</v>
      </c>
    </row>
    <row r="77" spans="2:12">
      <c r="B77" t="s">
        <v>3687</v>
      </c>
      <c r="C77" t="s">
        <v>1231</v>
      </c>
      <c r="D77" t="s">
        <v>1231</v>
      </c>
      <c r="E77" t="s">
        <v>3686</v>
      </c>
      <c r="F77" t="s">
        <v>31</v>
      </c>
      <c r="G77" s="48">
        <v>2400</v>
      </c>
      <c r="H77" s="48">
        <v>2082.8000000000002</v>
      </c>
      <c r="I77" s="48">
        <v>47.180000000000177</v>
      </c>
      <c r="J77" s="48">
        <v>2035.62</v>
      </c>
      <c r="K77" s="48">
        <v>157.00934579439252</v>
      </c>
      <c r="L77" s="48">
        <v>2192.6293457943925</v>
      </c>
    </row>
    <row r="78" spans="2:12">
      <c r="B78" t="s">
        <v>3689</v>
      </c>
      <c r="C78" t="s">
        <v>1216</v>
      </c>
      <c r="D78" t="s">
        <v>1216</v>
      </c>
      <c r="E78" t="s">
        <v>3688</v>
      </c>
      <c r="F78" t="s">
        <v>31</v>
      </c>
      <c r="G78" s="48">
        <v>1200</v>
      </c>
      <c r="H78" s="48">
        <v>1041.4000000000001</v>
      </c>
      <c r="I78" s="48">
        <v>26.350000000000136</v>
      </c>
      <c r="J78" s="48">
        <v>1015.05</v>
      </c>
      <c r="K78" s="48">
        <v>78.504672897196258</v>
      </c>
      <c r="L78" s="48">
        <v>1093.5546728971963</v>
      </c>
    </row>
    <row r="79" spans="2:12">
      <c r="B79" t="s">
        <v>3691</v>
      </c>
      <c r="C79" t="s">
        <v>1263</v>
      </c>
      <c r="D79" t="s">
        <v>1263</v>
      </c>
      <c r="E79" t="s">
        <v>3690</v>
      </c>
      <c r="F79" t="s">
        <v>31</v>
      </c>
      <c r="G79" s="48">
        <v>1800</v>
      </c>
      <c r="H79" s="48">
        <v>1562.1</v>
      </c>
      <c r="I79" s="48">
        <v>39.509999999999991</v>
      </c>
      <c r="J79" s="48">
        <v>1522.59</v>
      </c>
      <c r="K79" s="48">
        <v>117.75700934579439</v>
      </c>
      <c r="L79" s="48">
        <v>1640.3470093457943</v>
      </c>
    </row>
    <row r="80" spans="2:12">
      <c r="B80" t="s">
        <v>3693</v>
      </c>
      <c r="C80" t="s">
        <v>1317</v>
      </c>
      <c r="D80" t="s">
        <v>1317</v>
      </c>
      <c r="E80" t="s">
        <v>3692</v>
      </c>
      <c r="F80" t="s">
        <v>31</v>
      </c>
      <c r="G80" s="48">
        <v>7800</v>
      </c>
      <c r="H80" s="48">
        <v>6763.4</v>
      </c>
      <c r="I80" s="48">
        <v>200.65000000000009</v>
      </c>
      <c r="J80" s="48">
        <v>6562.75</v>
      </c>
      <c r="K80" s="48">
        <v>510.28037383177571</v>
      </c>
      <c r="L80" s="48">
        <v>7073.0303738317753</v>
      </c>
    </row>
    <row r="81" spans="1:12">
      <c r="B81" t="s">
        <v>3695</v>
      </c>
      <c r="C81" t="s">
        <v>1199</v>
      </c>
      <c r="D81" t="s">
        <v>1199</v>
      </c>
      <c r="E81" t="s">
        <v>3694</v>
      </c>
      <c r="F81" t="s">
        <v>31</v>
      </c>
      <c r="G81" s="48">
        <v>4350</v>
      </c>
      <c r="H81" s="48">
        <v>3772.2999999999997</v>
      </c>
      <c r="I81" s="48">
        <v>117.32999999999993</v>
      </c>
      <c r="J81" s="48">
        <v>3654.9700000000003</v>
      </c>
      <c r="K81" s="48">
        <v>284.57943925233644</v>
      </c>
      <c r="L81" s="48">
        <v>3939.5494392523365</v>
      </c>
    </row>
    <row r="82" spans="1:12">
      <c r="B82" t="s">
        <v>3697</v>
      </c>
      <c r="C82" t="s">
        <v>1323</v>
      </c>
      <c r="D82" t="s">
        <v>1323</v>
      </c>
      <c r="E82" t="s">
        <v>3696</v>
      </c>
      <c r="F82" t="s">
        <v>31</v>
      </c>
      <c r="G82" s="48">
        <v>3000</v>
      </c>
      <c r="H82" s="48">
        <v>2597.7999999999997</v>
      </c>
      <c r="I82" s="48">
        <v>95.279999999999745</v>
      </c>
      <c r="J82" s="48">
        <v>2502.52</v>
      </c>
      <c r="K82" s="48">
        <v>196.26168224299064</v>
      </c>
      <c r="L82" s="48">
        <v>2698.7816822429904</v>
      </c>
    </row>
    <row r="83" spans="1:12">
      <c r="B83" t="s">
        <v>3699</v>
      </c>
      <c r="C83" t="s">
        <v>1390</v>
      </c>
      <c r="D83" t="s">
        <v>1390</v>
      </c>
      <c r="E83" t="s">
        <v>3698</v>
      </c>
      <c r="F83" t="s">
        <v>31</v>
      </c>
      <c r="G83" s="48">
        <v>3000</v>
      </c>
      <c r="H83" s="48">
        <v>2603.5</v>
      </c>
      <c r="I83" s="48">
        <v>65.870000000000346</v>
      </c>
      <c r="J83" s="48">
        <v>2537.63</v>
      </c>
      <c r="K83" s="48">
        <v>196.26168224299064</v>
      </c>
      <c r="L83" s="48">
        <v>2733.8916822429906</v>
      </c>
    </row>
    <row r="84" spans="1:12">
      <c r="B84" t="s">
        <v>3701</v>
      </c>
      <c r="C84" t="s">
        <v>1181</v>
      </c>
      <c r="D84" t="s">
        <v>1181</v>
      </c>
      <c r="E84" t="s">
        <v>3700</v>
      </c>
      <c r="F84" t="s">
        <v>31</v>
      </c>
      <c r="G84" s="48">
        <v>3000</v>
      </c>
      <c r="H84" s="48">
        <v>2603.5</v>
      </c>
      <c r="I84" s="48">
        <v>60.35000000000025</v>
      </c>
      <c r="J84" s="48">
        <v>2543.15</v>
      </c>
      <c r="K84" s="48">
        <v>196.26168224299064</v>
      </c>
      <c r="L84" s="48">
        <v>2739.4116822429905</v>
      </c>
    </row>
    <row r="85" spans="1:12">
      <c r="B85" t="s">
        <v>3703</v>
      </c>
      <c r="C85" t="s">
        <v>1255</v>
      </c>
      <c r="D85" t="s">
        <v>1255</v>
      </c>
      <c r="E85" t="s">
        <v>3702</v>
      </c>
      <c r="F85" t="s">
        <v>31</v>
      </c>
      <c r="G85" s="48">
        <v>3300</v>
      </c>
      <c r="H85" s="48">
        <v>2861</v>
      </c>
      <c r="I85" s="48">
        <v>78.879999999999882</v>
      </c>
      <c r="J85" s="48">
        <v>2782.12</v>
      </c>
      <c r="K85" s="48">
        <v>215.8878504672897</v>
      </c>
      <c r="L85" s="48">
        <v>2998.0078504672892</v>
      </c>
    </row>
    <row r="86" spans="1:12">
      <c r="A86" s="129">
        <v>44322</v>
      </c>
      <c r="B86" t="s">
        <v>3705</v>
      </c>
      <c r="C86" t="s">
        <v>1156</v>
      </c>
      <c r="D86" t="s">
        <v>1156</v>
      </c>
      <c r="E86" t="s">
        <v>3704</v>
      </c>
      <c r="F86" t="s">
        <v>79</v>
      </c>
      <c r="G86" s="48">
        <v>116500</v>
      </c>
      <c r="H86" s="48">
        <v>100880</v>
      </c>
      <c r="I86" s="48">
        <v>3625</v>
      </c>
      <c r="J86" s="48">
        <v>97255</v>
      </c>
      <c r="K86" s="48">
        <v>7621.4953271028044</v>
      </c>
      <c r="L86" s="48">
        <v>104876.49532710281</v>
      </c>
    </row>
    <row r="87" spans="1:12">
      <c r="B87" t="s">
        <v>3707</v>
      </c>
      <c r="C87" t="s">
        <v>1162</v>
      </c>
      <c r="D87" t="s">
        <v>3345</v>
      </c>
      <c r="E87" t="s">
        <v>3706</v>
      </c>
      <c r="F87" t="s">
        <v>3507</v>
      </c>
      <c r="G87" s="48">
        <v>285000</v>
      </c>
      <c r="H87" s="48">
        <v>247190</v>
      </c>
      <c r="I87" s="48">
        <v>7292.3299999999908</v>
      </c>
      <c r="J87" s="48">
        <v>239897.66999999998</v>
      </c>
      <c r="K87" s="48">
        <v>18644.859813084113</v>
      </c>
      <c r="L87" s="48">
        <v>258542.52981308417</v>
      </c>
    </row>
    <row r="88" spans="1:12">
      <c r="B88" t="s">
        <v>3709</v>
      </c>
      <c r="C88" t="s">
        <v>1165</v>
      </c>
      <c r="D88" t="s">
        <v>3339</v>
      </c>
      <c r="E88" t="s">
        <v>3708</v>
      </c>
      <c r="F88" t="s">
        <v>22</v>
      </c>
      <c r="G88" s="48">
        <v>1210000</v>
      </c>
      <c r="H88" s="48">
        <v>1050770</v>
      </c>
      <c r="I88" s="48">
        <v>55402.849999999991</v>
      </c>
      <c r="J88" s="48">
        <v>995367.15</v>
      </c>
      <c r="K88" s="48">
        <v>79158.878504672903</v>
      </c>
      <c r="L88" s="48">
        <v>1074526.0285046729</v>
      </c>
    </row>
    <row r="89" spans="1:12">
      <c r="B89" t="s">
        <v>3711</v>
      </c>
      <c r="C89" t="s">
        <v>1165</v>
      </c>
      <c r="D89" t="s">
        <v>3339</v>
      </c>
      <c r="E89" t="s">
        <v>3710</v>
      </c>
      <c r="F89" t="s">
        <v>22</v>
      </c>
      <c r="G89" s="48">
        <v>2250000</v>
      </c>
      <c r="H89" s="48">
        <v>1952055</v>
      </c>
      <c r="I89" s="48">
        <v>98633.51999999996</v>
      </c>
      <c r="J89" s="48">
        <v>1853421.48</v>
      </c>
      <c r="K89" s="48">
        <v>147196.26168224297</v>
      </c>
      <c r="L89" s="48">
        <v>2000617.7416822428</v>
      </c>
    </row>
    <row r="90" spans="1:12">
      <c r="B90" t="s">
        <v>3713</v>
      </c>
      <c r="C90" t="s">
        <v>1213</v>
      </c>
      <c r="D90" t="s">
        <v>1395</v>
      </c>
      <c r="E90" t="s">
        <v>3712</v>
      </c>
      <c r="F90" t="s">
        <v>39</v>
      </c>
      <c r="G90" s="48">
        <v>1785000</v>
      </c>
      <c r="H90" s="48">
        <v>1548655</v>
      </c>
      <c r="I90" s="48">
        <v>43028.869999999966</v>
      </c>
      <c r="J90" s="48">
        <v>1505626.13</v>
      </c>
      <c r="K90" s="48">
        <v>116775.70093457944</v>
      </c>
      <c r="L90" s="48">
        <v>1622401.8309345793</v>
      </c>
    </row>
    <row r="91" spans="1:12">
      <c r="B91" t="s">
        <v>3715</v>
      </c>
      <c r="C91" t="s">
        <v>1213</v>
      </c>
      <c r="D91" t="s">
        <v>1396</v>
      </c>
      <c r="E91" t="s">
        <v>3714</v>
      </c>
      <c r="F91" t="s">
        <v>39</v>
      </c>
      <c r="G91" s="48">
        <v>60000</v>
      </c>
      <c r="H91" s="48">
        <v>52070</v>
      </c>
      <c r="I91" s="48">
        <v>1314.6399999999994</v>
      </c>
      <c r="J91" s="48">
        <v>50755.360000000001</v>
      </c>
      <c r="K91" s="48">
        <v>3925.233644859813</v>
      </c>
      <c r="L91" s="48">
        <v>54680.593644859815</v>
      </c>
    </row>
    <row r="92" spans="1:12">
      <c r="B92" t="s">
        <v>3717</v>
      </c>
      <c r="C92" t="s">
        <v>1159</v>
      </c>
      <c r="D92" t="s">
        <v>1159</v>
      </c>
      <c r="E92" t="s">
        <v>3716</v>
      </c>
      <c r="F92" t="s">
        <v>28</v>
      </c>
      <c r="G92" s="48">
        <v>219300</v>
      </c>
      <c r="H92" s="48">
        <v>190148</v>
      </c>
      <c r="I92" s="48">
        <v>1636.949999999993</v>
      </c>
      <c r="J92" s="48">
        <v>188511.05</v>
      </c>
      <c r="K92" s="48">
        <v>14346.728971962617</v>
      </c>
      <c r="L92" s="48">
        <v>202857.77897196266</v>
      </c>
    </row>
    <row r="93" spans="1:12">
      <c r="B93" t="s">
        <v>3719</v>
      </c>
      <c r="C93" t="s">
        <v>1158</v>
      </c>
      <c r="D93" t="s">
        <v>1158</v>
      </c>
      <c r="E93" t="s">
        <v>3718</v>
      </c>
      <c r="F93" t="s">
        <v>28</v>
      </c>
      <c r="G93" s="48">
        <v>160500</v>
      </c>
      <c r="H93" s="48">
        <v>139248.5</v>
      </c>
      <c r="I93" s="48">
        <v>1477.6999999999925</v>
      </c>
      <c r="J93" s="48">
        <v>137770.79999999999</v>
      </c>
      <c r="K93" s="48">
        <v>10499.999999999998</v>
      </c>
      <c r="L93" s="48">
        <v>148270.80000000002</v>
      </c>
    </row>
    <row r="94" spans="1:12">
      <c r="B94" t="s">
        <v>3721</v>
      </c>
      <c r="C94" t="s">
        <v>1160</v>
      </c>
      <c r="D94" t="s">
        <v>1160</v>
      </c>
      <c r="E94" t="s">
        <v>3720</v>
      </c>
      <c r="F94" t="s">
        <v>28</v>
      </c>
      <c r="G94" s="48">
        <v>242400</v>
      </c>
      <c r="H94" s="48">
        <v>210111</v>
      </c>
      <c r="I94" s="48">
        <v>2024.1299999999846</v>
      </c>
      <c r="J94" s="48">
        <v>208086.87</v>
      </c>
      <c r="K94" s="48">
        <v>15857.943925233647</v>
      </c>
      <c r="L94" s="48">
        <v>223944.81392523364</v>
      </c>
    </row>
    <row r="95" spans="1:12">
      <c r="B95" t="s">
        <v>3723</v>
      </c>
      <c r="C95" t="s">
        <v>1165</v>
      </c>
      <c r="D95" t="s">
        <v>1165</v>
      </c>
      <c r="E95" t="s">
        <v>3722</v>
      </c>
      <c r="F95" t="s">
        <v>22</v>
      </c>
      <c r="G95" s="48">
        <v>3301500</v>
      </c>
      <c r="H95" s="48">
        <v>2863905</v>
      </c>
      <c r="I95" s="48">
        <v>145981.64999999997</v>
      </c>
      <c r="J95" s="48">
        <v>2717923.35</v>
      </c>
      <c r="K95" s="48">
        <v>215985.9813084112</v>
      </c>
      <c r="L95" s="48">
        <v>2933909.3313084114</v>
      </c>
    </row>
    <row r="96" spans="1:12">
      <c r="B96" t="s">
        <v>3725</v>
      </c>
      <c r="C96" t="s">
        <v>1165</v>
      </c>
      <c r="D96" t="s">
        <v>1165</v>
      </c>
      <c r="E96" t="s">
        <v>3724</v>
      </c>
      <c r="F96" t="s">
        <v>22</v>
      </c>
      <c r="G96" s="48">
        <v>1247500</v>
      </c>
      <c r="H96" s="48">
        <v>1082795</v>
      </c>
      <c r="I96" s="48">
        <v>56918.27999999997</v>
      </c>
      <c r="J96" s="48">
        <v>1025876.72</v>
      </c>
      <c r="K96" s="48">
        <v>81612.149532710275</v>
      </c>
      <c r="L96" s="48">
        <v>1107488.8695327104</v>
      </c>
    </row>
    <row r="97" spans="1:12">
      <c r="B97" t="s">
        <v>3727</v>
      </c>
      <c r="C97" t="s">
        <v>1165</v>
      </c>
      <c r="D97" t="s">
        <v>1388</v>
      </c>
      <c r="E97" t="s">
        <v>3726</v>
      </c>
      <c r="F97" t="s">
        <v>22</v>
      </c>
      <c r="G97" s="48">
        <v>3295500</v>
      </c>
      <c r="H97" s="48">
        <v>2858160</v>
      </c>
      <c r="I97" s="48">
        <v>143782.18999999994</v>
      </c>
      <c r="J97" s="48">
        <v>2714377.81</v>
      </c>
      <c r="K97" s="48">
        <v>215593.45794392526</v>
      </c>
      <c r="L97" s="48">
        <v>2929971.2679439248</v>
      </c>
    </row>
    <row r="98" spans="1:12">
      <c r="B98" t="s">
        <v>3729</v>
      </c>
      <c r="C98" t="s">
        <v>1165</v>
      </c>
      <c r="D98" t="s">
        <v>1388</v>
      </c>
      <c r="E98" t="s">
        <v>3728</v>
      </c>
      <c r="F98" t="s">
        <v>22</v>
      </c>
      <c r="G98" s="48">
        <v>1305000</v>
      </c>
      <c r="H98" s="48">
        <v>1133560</v>
      </c>
      <c r="I98" s="48">
        <v>59861.460000000006</v>
      </c>
      <c r="J98" s="48">
        <v>1073698.54</v>
      </c>
      <c r="K98" s="48">
        <v>85373.831775700935</v>
      </c>
      <c r="L98" s="48">
        <v>1159072.3717757012</v>
      </c>
    </row>
    <row r="99" spans="1:12">
      <c r="B99" t="s">
        <v>3731</v>
      </c>
      <c r="C99" t="s">
        <v>1165</v>
      </c>
      <c r="D99" t="s">
        <v>1387</v>
      </c>
      <c r="E99" t="s">
        <v>3730</v>
      </c>
      <c r="F99" t="s">
        <v>22</v>
      </c>
      <c r="G99" s="48">
        <v>877500</v>
      </c>
      <c r="H99" s="48">
        <v>761385</v>
      </c>
      <c r="I99" s="48">
        <v>39470.380000000005</v>
      </c>
      <c r="J99" s="48">
        <v>721914.61999999988</v>
      </c>
      <c r="K99" s="48">
        <v>57406.542056074766</v>
      </c>
      <c r="L99" s="48">
        <v>779321.16205607483</v>
      </c>
    </row>
    <row r="100" spans="1:12">
      <c r="B100" t="s">
        <v>3733</v>
      </c>
      <c r="C100" t="s">
        <v>1165</v>
      </c>
      <c r="D100" t="s">
        <v>1387</v>
      </c>
      <c r="E100" t="s">
        <v>3732</v>
      </c>
      <c r="F100" t="s">
        <v>22</v>
      </c>
      <c r="G100" s="48">
        <v>197500</v>
      </c>
      <c r="H100" s="48">
        <v>171570</v>
      </c>
      <c r="I100" s="48">
        <v>9065.429999999993</v>
      </c>
      <c r="J100" s="48">
        <v>162504.57</v>
      </c>
      <c r="K100" s="48">
        <v>12920.560747663551</v>
      </c>
      <c r="L100" s="48">
        <v>175425.13074766356</v>
      </c>
    </row>
    <row r="101" spans="1:12">
      <c r="B101" t="s">
        <v>3735</v>
      </c>
      <c r="C101" t="s">
        <v>1167</v>
      </c>
      <c r="D101" t="s">
        <v>3347</v>
      </c>
      <c r="E101" t="s">
        <v>3734</v>
      </c>
      <c r="F101" t="s">
        <v>33</v>
      </c>
      <c r="G101" s="48">
        <v>172200</v>
      </c>
      <c r="H101" s="48">
        <v>149482.39999999997</v>
      </c>
      <c r="I101" s="48">
        <v>626.03000000000088</v>
      </c>
      <c r="J101" s="48">
        <v>148856.37</v>
      </c>
      <c r="K101" s="48">
        <v>11265.420560747665</v>
      </c>
      <c r="L101" s="48">
        <v>160121.79056074767</v>
      </c>
    </row>
    <row r="102" spans="1:12">
      <c r="B102" t="s">
        <v>3737</v>
      </c>
      <c r="C102" t="s">
        <v>3379</v>
      </c>
      <c r="D102" t="s">
        <v>3502</v>
      </c>
      <c r="E102" t="s">
        <v>3736</v>
      </c>
      <c r="F102" t="s">
        <v>3380</v>
      </c>
      <c r="G102" s="48">
        <v>2141120</v>
      </c>
      <c r="H102" s="48">
        <v>1858076.8</v>
      </c>
      <c r="I102" s="48">
        <v>18557.19999999999</v>
      </c>
      <c r="J102" s="48">
        <v>1839519.5999999999</v>
      </c>
      <c r="K102" s="48">
        <v>140073.27102803739</v>
      </c>
      <c r="L102" s="48">
        <v>1979592.8710280373</v>
      </c>
    </row>
    <row r="103" spans="1:12">
      <c r="B103" t="s">
        <v>3739</v>
      </c>
      <c r="C103" t="s">
        <v>3354</v>
      </c>
      <c r="D103" t="s">
        <v>3354</v>
      </c>
      <c r="E103" t="s">
        <v>3738</v>
      </c>
      <c r="F103" t="s">
        <v>3355</v>
      </c>
      <c r="G103" s="48">
        <v>3094500</v>
      </c>
      <c r="H103" s="48">
        <v>2685170</v>
      </c>
      <c r="I103" s="48">
        <v>26817.499999999993</v>
      </c>
      <c r="J103" s="48">
        <v>2658352.5</v>
      </c>
      <c r="K103" s="48">
        <v>202443.92523364484</v>
      </c>
      <c r="L103" s="48">
        <v>2860796.4252336449</v>
      </c>
    </row>
    <row r="104" spans="1:12">
      <c r="B104" t="s">
        <v>3741</v>
      </c>
      <c r="C104" t="s">
        <v>1552</v>
      </c>
      <c r="D104" t="s">
        <v>1552</v>
      </c>
      <c r="E104" t="s">
        <v>3740</v>
      </c>
      <c r="F104" t="s">
        <v>3742</v>
      </c>
      <c r="G104" s="48">
        <v>870000</v>
      </c>
      <c r="H104" s="48">
        <v>755015</v>
      </c>
      <c r="I104" s="48">
        <v>7540</v>
      </c>
      <c r="J104" s="48">
        <v>747475</v>
      </c>
      <c r="K104" s="48">
        <v>56915.88785046729</v>
      </c>
      <c r="L104" s="48">
        <v>804390.88785046735</v>
      </c>
    </row>
    <row r="105" spans="1:12">
      <c r="A105" s="129">
        <v>44323</v>
      </c>
      <c r="B105" t="s">
        <v>3744</v>
      </c>
      <c r="C105" t="s">
        <v>1167</v>
      </c>
      <c r="D105" t="s">
        <v>1391</v>
      </c>
      <c r="E105" t="s">
        <v>3743</v>
      </c>
      <c r="F105" t="s">
        <v>33</v>
      </c>
      <c r="G105" s="48">
        <v>122400</v>
      </c>
      <c r="H105" s="48">
        <v>106222.8</v>
      </c>
      <c r="I105" s="48">
        <v>541.52000000000226</v>
      </c>
      <c r="J105" s="48">
        <v>105681.27999999998</v>
      </c>
      <c r="K105" s="48">
        <v>8007.4766355140182</v>
      </c>
      <c r="L105" s="48">
        <v>113688.75663551402</v>
      </c>
    </row>
    <row r="106" spans="1:12">
      <c r="B106" t="s">
        <v>3746</v>
      </c>
      <c r="C106" t="s">
        <v>1167</v>
      </c>
      <c r="D106" t="s">
        <v>3346</v>
      </c>
      <c r="E106" t="s">
        <v>3745</v>
      </c>
      <c r="F106" t="s">
        <v>33</v>
      </c>
      <c r="G106" s="48">
        <v>74400</v>
      </c>
      <c r="H106" s="48">
        <v>64566.799999999996</v>
      </c>
      <c r="I106" s="48">
        <v>374.90000000000055</v>
      </c>
      <c r="J106" s="48">
        <v>64191.9</v>
      </c>
      <c r="K106" s="48">
        <v>4867.2897196261683</v>
      </c>
      <c r="L106" s="48">
        <v>69059.189719626171</v>
      </c>
    </row>
    <row r="107" spans="1:12">
      <c r="B107" t="s">
        <v>3748</v>
      </c>
      <c r="C107" t="s">
        <v>1156</v>
      </c>
      <c r="D107" t="s">
        <v>1156</v>
      </c>
      <c r="E107" t="s">
        <v>3747</v>
      </c>
      <c r="F107" t="s">
        <v>79</v>
      </c>
      <c r="G107" s="48">
        <v>1052500</v>
      </c>
      <c r="H107" s="48">
        <v>913140</v>
      </c>
      <c r="I107" s="48">
        <v>13346.979999999981</v>
      </c>
      <c r="J107" s="48">
        <v>899793.02</v>
      </c>
      <c r="K107" s="48">
        <v>68855.140186915887</v>
      </c>
      <c r="L107" s="48">
        <v>968648.16018691589</v>
      </c>
    </row>
    <row r="108" spans="1:12">
      <c r="B108" t="s">
        <v>3750</v>
      </c>
      <c r="C108" t="s">
        <v>1184</v>
      </c>
      <c r="D108" t="s">
        <v>3503</v>
      </c>
      <c r="E108" t="s">
        <v>3749</v>
      </c>
      <c r="F108" t="s">
        <v>37</v>
      </c>
      <c r="G108" s="48">
        <v>24000</v>
      </c>
      <c r="H108" s="48">
        <v>20828</v>
      </c>
      <c r="I108" s="48">
        <v>80</v>
      </c>
      <c r="J108" s="48">
        <v>20748</v>
      </c>
      <c r="K108" s="48">
        <v>1570.0934579439252</v>
      </c>
      <c r="L108" s="48">
        <v>22318.093457943924</v>
      </c>
    </row>
    <row r="109" spans="1:12">
      <c r="B109" t="s">
        <v>3752</v>
      </c>
      <c r="C109" t="s">
        <v>1190</v>
      </c>
      <c r="D109" t="s">
        <v>3348</v>
      </c>
      <c r="E109" t="s">
        <v>3751</v>
      </c>
      <c r="F109" t="s">
        <v>1314</v>
      </c>
      <c r="G109" s="48">
        <v>360000</v>
      </c>
      <c r="H109" s="48">
        <v>312420</v>
      </c>
      <c r="I109" s="48">
        <v>3979.2000000000044</v>
      </c>
      <c r="J109" s="48">
        <v>308440.80000000005</v>
      </c>
      <c r="K109" s="48">
        <v>23551.401869158879</v>
      </c>
      <c r="L109" s="48">
        <v>331992.20186915883</v>
      </c>
    </row>
    <row r="110" spans="1:12">
      <c r="B110" t="s">
        <v>3754</v>
      </c>
      <c r="C110" t="s">
        <v>3490</v>
      </c>
      <c r="D110" t="s">
        <v>3490</v>
      </c>
      <c r="E110" t="s">
        <v>3753</v>
      </c>
      <c r="F110" t="s">
        <v>3491</v>
      </c>
      <c r="G110" s="48">
        <v>1185000</v>
      </c>
      <c r="H110" s="48">
        <v>1028382.5</v>
      </c>
      <c r="I110" s="48">
        <v>10270</v>
      </c>
      <c r="J110" s="48">
        <v>1018112.5</v>
      </c>
      <c r="K110" s="48">
        <v>77523.364485981321</v>
      </c>
      <c r="L110" s="48">
        <v>1095635.8644859814</v>
      </c>
    </row>
    <row r="111" spans="1:12">
      <c r="B111" t="s">
        <v>3756</v>
      </c>
      <c r="C111" t="s">
        <v>3357</v>
      </c>
      <c r="D111" t="s">
        <v>3362</v>
      </c>
      <c r="E111" t="s">
        <v>3755</v>
      </c>
      <c r="F111" t="s">
        <v>3358</v>
      </c>
      <c r="G111" s="48">
        <v>2100000</v>
      </c>
      <c r="H111" s="48">
        <v>1822450</v>
      </c>
      <c r="I111" s="48">
        <v>18200</v>
      </c>
      <c r="J111" s="48">
        <v>1804250</v>
      </c>
      <c r="K111" s="48">
        <v>137383.17757009345</v>
      </c>
      <c r="L111" s="48">
        <v>1941633.1775700934</v>
      </c>
    </row>
    <row r="112" spans="1:12">
      <c r="B112" t="s">
        <v>3758</v>
      </c>
      <c r="C112" t="s">
        <v>3488</v>
      </c>
      <c r="D112" t="s">
        <v>3488</v>
      </c>
      <c r="E112" t="s">
        <v>3757</v>
      </c>
      <c r="F112" t="s">
        <v>3489</v>
      </c>
      <c r="G112" s="48">
        <v>300000</v>
      </c>
      <c r="H112" s="48">
        <v>260350</v>
      </c>
      <c r="I112" s="48">
        <v>2600</v>
      </c>
      <c r="J112" s="48">
        <v>257750</v>
      </c>
      <c r="K112" s="48">
        <v>19626.168224299065</v>
      </c>
      <c r="L112" s="48">
        <v>277376.16822429909</v>
      </c>
    </row>
    <row r="113" spans="2:12">
      <c r="B113" t="s">
        <v>3760</v>
      </c>
      <c r="C113" t="s">
        <v>3379</v>
      </c>
      <c r="D113" t="s">
        <v>3502</v>
      </c>
      <c r="E113" t="s">
        <v>3759</v>
      </c>
      <c r="F113" t="s">
        <v>3380</v>
      </c>
      <c r="G113" s="48">
        <v>1130600</v>
      </c>
      <c r="H113" s="48">
        <v>981152.79999999993</v>
      </c>
      <c r="I113" s="48">
        <v>9799.1999999999935</v>
      </c>
      <c r="J113" s="48">
        <v>971353.59999999998</v>
      </c>
      <c r="K113" s="48">
        <v>73964.485981308404</v>
      </c>
      <c r="L113" s="48">
        <v>1045318.0859813085</v>
      </c>
    </row>
    <row r="114" spans="2:12">
      <c r="B114" t="s">
        <v>3762</v>
      </c>
      <c r="C114" t="s">
        <v>3370</v>
      </c>
      <c r="D114" t="s">
        <v>3370</v>
      </c>
      <c r="E114" t="s">
        <v>3761</v>
      </c>
      <c r="F114" t="s">
        <v>3500</v>
      </c>
      <c r="G114" s="48">
        <v>1380000</v>
      </c>
      <c r="H114" s="48">
        <v>1197610</v>
      </c>
      <c r="I114" s="48">
        <v>11960</v>
      </c>
      <c r="J114" s="48">
        <v>1185650</v>
      </c>
      <c r="K114" s="48">
        <v>90280.373831775709</v>
      </c>
      <c r="L114" s="48">
        <v>1275930.3738317757</v>
      </c>
    </row>
    <row r="115" spans="2:12">
      <c r="B115" t="s">
        <v>3764</v>
      </c>
      <c r="C115" t="s">
        <v>3496</v>
      </c>
      <c r="D115" t="s">
        <v>3496</v>
      </c>
      <c r="E115" t="s">
        <v>3763</v>
      </c>
      <c r="F115" t="s">
        <v>3497</v>
      </c>
      <c r="G115" s="48">
        <v>1947320</v>
      </c>
      <c r="H115" s="48">
        <v>1689931.3999999997</v>
      </c>
      <c r="I115" s="48">
        <v>16876.800000000003</v>
      </c>
      <c r="J115" s="48">
        <v>1673054.5999999999</v>
      </c>
      <c r="K115" s="48">
        <v>127394.76635514018</v>
      </c>
      <c r="L115" s="48">
        <v>1800449.36635514</v>
      </c>
    </row>
    <row r="116" spans="2:12">
      <c r="B116" t="s">
        <v>3766</v>
      </c>
      <c r="C116" t="s">
        <v>3496</v>
      </c>
      <c r="D116" t="s">
        <v>3504</v>
      </c>
      <c r="E116" t="s">
        <v>3765</v>
      </c>
      <c r="F116" t="s">
        <v>3497</v>
      </c>
      <c r="G116" s="48">
        <v>3407050</v>
      </c>
      <c r="H116" s="48">
        <v>2956825.4</v>
      </c>
      <c r="I116" s="48">
        <v>29529.299999999945</v>
      </c>
      <c r="J116" s="48">
        <v>2927296.1</v>
      </c>
      <c r="K116" s="48">
        <v>222891.12149532713</v>
      </c>
      <c r="L116" s="48">
        <v>3150187.2214953266</v>
      </c>
    </row>
    <row r="117" spans="2:12">
      <c r="B117" t="s">
        <v>3768</v>
      </c>
      <c r="C117" t="s">
        <v>3496</v>
      </c>
      <c r="D117" t="s">
        <v>3505</v>
      </c>
      <c r="E117" t="s">
        <v>3767</v>
      </c>
      <c r="F117" t="s">
        <v>3497</v>
      </c>
      <c r="G117" s="48">
        <v>681950</v>
      </c>
      <c r="H117" s="48">
        <v>591754</v>
      </c>
      <c r="I117" s="48">
        <v>5910.2999999999947</v>
      </c>
      <c r="J117" s="48">
        <v>585843.69999999995</v>
      </c>
      <c r="K117" s="48">
        <v>44613.551401869161</v>
      </c>
      <c r="L117" s="48">
        <v>630457.25140186923</v>
      </c>
    </row>
    <row r="118" spans="2:12">
      <c r="B118" t="s">
        <v>3770</v>
      </c>
      <c r="C118" t="s">
        <v>3496</v>
      </c>
      <c r="D118" t="s">
        <v>3506</v>
      </c>
      <c r="E118" t="s">
        <v>3769</v>
      </c>
      <c r="F118" t="s">
        <v>3497</v>
      </c>
      <c r="G118" s="48">
        <v>1267550</v>
      </c>
      <c r="H118" s="48">
        <v>1099867.6000000001</v>
      </c>
      <c r="I118" s="48">
        <v>10986.299999999992</v>
      </c>
      <c r="J118" s="48">
        <v>1088881.3</v>
      </c>
      <c r="K118" s="48">
        <v>82923.831775700935</v>
      </c>
      <c r="L118" s="48">
        <v>1171805.131775701</v>
      </c>
    </row>
    <row r="119" spans="2:12">
      <c r="B119" t="s">
        <v>3772</v>
      </c>
      <c r="C119" t="s">
        <v>1165</v>
      </c>
      <c r="D119" t="s">
        <v>1383</v>
      </c>
      <c r="E119" t="s">
        <v>3771</v>
      </c>
      <c r="F119" t="s">
        <v>22</v>
      </c>
      <c r="G119" s="48">
        <v>1815000</v>
      </c>
      <c r="H119" s="48">
        <v>1574690</v>
      </c>
      <c r="I119" s="48">
        <v>79785.839999999982</v>
      </c>
      <c r="J119" s="48">
        <v>1494904.1600000001</v>
      </c>
      <c r="K119" s="48">
        <v>118738.31775700934</v>
      </c>
      <c r="L119" s="48">
        <v>1613642.4777570094</v>
      </c>
    </row>
    <row r="120" spans="2:12">
      <c r="B120" t="s">
        <v>3774</v>
      </c>
      <c r="C120" t="s">
        <v>1165</v>
      </c>
      <c r="D120" t="s">
        <v>1383</v>
      </c>
      <c r="E120" t="s">
        <v>3773</v>
      </c>
      <c r="F120" t="s">
        <v>22</v>
      </c>
      <c r="G120" s="48">
        <v>497500</v>
      </c>
      <c r="H120" s="48">
        <v>431920</v>
      </c>
      <c r="I120" s="48">
        <v>22737.67</v>
      </c>
      <c r="J120" s="48">
        <v>409182.33</v>
      </c>
      <c r="K120" s="48">
        <v>32546.728971962613</v>
      </c>
      <c r="L120" s="48">
        <v>441729.05897196266</v>
      </c>
    </row>
    <row r="121" spans="2:12">
      <c r="B121" t="s">
        <v>3776</v>
      </c>
      <c r="C121" t="s">
        <v>1165</v>
      </c>
      <c r="D121" t="s">
        <v>1382</v>
      </c>
      <c r="E121" t="s">
        <v>3775</v>
      </c>
      <c r="F121" t="s">
        <v>22</v>
      </c>
      <c r="G121" s="48">
        <v>945000</v>
      </c>
      <c r="H121" s="48">
        <v>819960</v>
      </c>
      <c r="I121" s="48">
        <v>42090.499999999971</v>
      </c>
      <c r="J121" s="48">
        <v>777869.5</v>
      </c>
      <c r="K121" s="48">
        <v>61822.429906542049</v>
      </c>
      <c r="L121" s="48">
        <v>839691.92990654218</v>
      </c>
    </row>
    <row r="122" spans="2:12">
      <c r="B122" t="s">
        <v>3778</v>
      </c>
      <c r="C122" t="s">
        <v>1165</v>
      </c>
      <c r="D122" t="s">
        <v>1382</v>
      </c>
      <c r="E122" t="s">
        <v>3777</v>
      </c>
      <c r="F122" t="s">
        <v>22</v>
      </c>
      <c r="G122" s="48">
        <v>570000</v>
      </c>
      <c r="H122" s="48">
        <v>494665</v>
      </c>
      <c r="I122" s="48">
        <v>25977.260000000009</v>
      </c>
      <c r="J122" s="48">
        <v>468687.74</v>
      </c>
      <c r="K122" s="48">
        <v>37289.719626168226</v>
      </c>
      <c r="L122" s="48">
        <v>505977.45962616825</v>
      </c>
    </row>
    <row r="123" spans="2:12">
      <c r="B123" t="s">
        <v>3780</v>
      </c>
      <c r="C123" t="s">
        <v>1165</v>
      </c>
      <c r="D123" t="s">
        <v>1384</v>
      </c>
      <c r="E123" t="s">
        <v>3779</v>
      </c>
      <c r="F123" t="s">
        <v>22</v>
      </c>
      <c r="G123" s="48">
        <v>810000</v>
      </c>
      <c r="H123" s="48">
        <v>702375</v>
      </c>
      <c r="I123" s="48">
        <v>33006.759999999937</v>
      </c>
      <c r="J123" s="48">
        <v>669368.24000000011</v>
      </c>
      <c r="K123" s="48">
        <v>52990.654205607476</v>
      </c>
      <c r="L123" s="48">
        <v>722358.89420560759</v>
      </c>
    </row>
    <row r="124" spans="2:12">
      <c r="B124" t="s">
        <v>3782</v>
      </c>
      <c r="C124" t="s">
        <v>1165</v>
      </c>
      <c r="D124" t="s">
        <v>1384</v>
      </c>
      <c r="E124" t="s">
        <v>3781</v>
      </c>
      <c r="F124" t="s">
        <v>22</v>
      </c>
      <c r="G124" s="48">
        <v>450000</v>
      </c>
      <c r="H124" s="48">
        <v>390525</v>
      </c>
      <c r="I124" s="48">
        <v>20508.369999999995</v>
      </c>
      <c r="J124" s="48">
        <v>370016.63</v>
      </c>
      <c r="K124" s="48">
        <v>29439.252336448597</v>
      </c>
      <c r="L124" s="48">
        <v>399455.88233644865</v>
      </c>
    </row>
    <row r="125" spans="2:12">
      <c r="B125" t="s">
        <v>3784</v>
      </c>
      <c r="C125" t="s">
        <v>1165</v>
      </c>
      <c r="D125" t="s">
        <v>1386</v>
      </c>
      <c r="E125" t="s">
        <v>3783</v>
      </c>
      <c r="F125" t="s">
        <v>22</v>
      </c>
      <c r="G125" s="48">
        <v>555000</v>
      </c>
      <c r="H125" s="48">
        <v>481220</v>
      </c>
      <c r="I125" s="48">
        <v>22362.429999999978</v>
      </c>
      <c r="J125" s="48">
        <v>458857.57</v>
      </c>
      <c r="K125" s="48">
        <v>36308.411214953274</v>
      </c>
      <c r="L125" s="48">
        <v>495165.9812149533</v>
      </c>
    </row>
    <row r="126" spans="2:12">
      <c r="B126" t="s">
        <v>3786</v>
      </c>
      <c r="C126" t="s">
        <v>1165</v>
      </c>
      <c r="D126" t="s">
        <v>1386</v>
      </c>
      <c r="E126" t="s">
        <v>3785</v>
      </c>
      <c r="F126" t="s">
        <v>22</v>
      </c>
      <c r="G126" s="48">
        <v>485000</v>
      </c>
      <c r="H126" s="48">
        <v>421245</v>
      </c>
      <c r="I126" s="48">
        <v>22232.539999999994</v>
      </c>
      <c r="J126" s="48">
        <v>399012.46</v>
      </c>
      <c r="K126" s="48">
        <v>31728.971962616823</v>
      </c>
      <c r="L126" s="48">
        <v>430741.4319626168</v>
      </c>
    </row>
    <row r="127" spans="2:12">
      <c r="B127" t="s">
        <v>3788</v>
      </c>
      <c r="C127" t="s">
        <v>1165</v>
      </c>
      <c r="D127" t="s">
        <v>1385</v>
      </c>
      <c r="E127" t="s">
        <v>3787</v>
      </c>
      <c r="F127" t="s">
        <v>22</v>
      </c>
      <c r="G127" s="48">
        <v>1057500</v>
      </c>
      <c r="H127" s="48">
        <v>917310</v>
      </c>
      <c r="I127" s="48">
        <v>45719.569999999949</v>
      </c>
      <c r="J127" s="48">
        <v>871590.43</v>
      </c>
      <c r="K127" s="48">
        <v>69182.242990654195</v>
      </c>
      <c r="L127" s="48">
        <v>940772.67299065436</v>
      </c>
    </row>
    <row r="128" spans="2:12">
      <c r="B128" t="s">
        <v>3790</v>
      </c>
      <c r="C128" t="s">
        <v>1165</v>
      </c>
      <c r="D128" t="s">
        <v>1385</v>
      </c>
      <c r="E128" t="s">
        <v>3789</v>
      </c>
      <c r="F128" t="s">
        <v>22</v>
      </c>
      <c r="G128" s="48">
        <v>665000</v>
      </c>
      <c r="H128" s="48">
        <v>577455</v>
      </c>
      <c r="I128" s="48">
        <v>30435.879999999976</v>
      </c>
      <c r="J128" s="48">
        <v>547019.12</v>
      </c>
      <c r="K128" s="48">
        <v>43504.672897196258</v>
      </c>
      <c r="L128" s="48">
        <v>590523.79289719625</v>
      </c>
    </row>
    <row r="129" spans="2:12">
      <c r="B129" t="s">
        <v>3792</v>
      </c>
      <c r="C129" t="s">
        <v>1165</v>
      </c>
      <c r="D129" t="s">
        <v>3343</v>
      </c>
      <c r="E129" t="s">
        <v>3791</v>
      </c>
      <c r="F129" t="s">
        <v>22</v>
      </c>
      <c r="G129" s="48">
        <v>856500</v>
      </c>
      <c r="H129" s="48">
        <v>742765</v>
      </c>
      <c r="I129" s="48">
        <v>38501.319999999992</v>
      </c>
      <c r="J129" s="48">
        <v>704263.67999999993</v>
      </c>
      <c r="K129" s="48">
        <v>56032.710280373831</v>
      </c>
      <c r="L129" s="48">
        <v>760296.39028037386</v>
      </c>
    </row>
    <row r="130" spans="2:12">
      <c r="B130" t="s">
        <v>3794</v>
      </c>
      <c r="C130" t="s">
        <v>1165</v>
      </c>
      <c r="D130" t="s">
        <v>3343</v>
      </c>
      <c r="E130" t="s">
        <v>3793</v>
      </c>
      <c r="F130" t="s">
        <v>22</v>
      </c>
      <c r="G130" s="48">
        <v>527500</v>
      </c>
      <c r="H130" s="48">
        <v>457955</v>
      </c>
      <c r="I130" s="48">
        <v>24104.899999999994</v>
      </c>
      <c r="J130" s="48">
        <v>433850.1</v>
      </c>
      <c r="K130" s="48">
        <v>34509.345794392524</v>
      </c>
      <c r="L130" s="48">
        <v>468359.44579439255</v>
      </c>
    </row>
    <row r="131" spans="2:12">
      <c r="B131" t="s">
        <v>3796</v>
      </c>
      <c r="C131" t="s">
        <v>1165</v>
      </c>
      <c r="D131" t="s">
        <v>1165</v>
      </c>
      <c r="E131" t="s">
        <v>3795</v>
      </c>
      <c r="F131" t="s">
        <v>22</v>
      </c>
      <c r="G131" s="48">
        <v>3316500</v>
      </c>
      <c r="H131" s="48">
        <v>2876780</v>
      </c>
      <c r="I131" s="48">
        <v>144751.25999999989</v>
      </c>
      <c r="J131" s="48">
        <v>2732028.7399999998</v>
      </c>
      <c r="K131" s="48">
        <v>216967.28971962616</v>
      </c>
      <c r="L131" s="48">
        <v>2948996.0297196261</v>
      </c>
    </row>
    <row r="132" spans="2:12">
      <c r="B132" t="s">
        <v>3798</v>
      </c>
      <c r="C132" t="s">
        <v>1165</v>
      </c>
      <c r="D132" t="s">
        <v>1165</v>
      </c>
      <c r="E132" t="s">
        <v>3797</v>
      </c>
      <c r="F132" t="s">
        <v>22</v>
      </c>
      <c r="G132" s="48">
        <v>670000</v>
      </c>
      <c r="H132" s="48">
        <v>582140</v>
      </c>
      <c r="I132" s="48">
        <v>30792.819999999992</v>
      </c>
      <c r="J132" s="48">
        <v>551347.17999999993</v>
      </c>
      <c r="K132" s="48">
        <v>43831.775700934581</v>
      </c>
      <c r="L132" s="48">
        <v>595178.95570093463</v>
      </c>
    </row>
    <row r="133" spans="2:12">
      <c r="B133" t="s">
        <v>3800</v>
      </c>
      <c r="C133" t="s">
        <v>1165</v>
      </c>
      <c r="D133" t="s">
        <v>1388</v>
      </c>
      <c r="E133" t="s">
        <v>3799</v>
      </c>
      <c r="F133" t="s">
        <v>22</v>
      </c>
      <c r="G133" s="48">
        <v>3691500</v>
      </c>
      <c r="H133" s="48">
        <v>3201655</v>
      </c>
      <c r="I133" s="48">
        <v>159314.00999999983</v>
      </c>
      <c r="J133" s="48">
        <v>3042340.99</v>
      </c>
      <c r="K133" s="48">
        <v>241500</v>
      </c>
      <c r="L133" s="48">
        <v>3283840.9899999998</v>
      </c>
    </row>
    <row r="134" spans="2:12">
      <c r="B134" t="s">
        <v>3802</v>
      </c>
      <c r="C134" t="s">
        <v>1165</v>
      </c>
      <c r="D134" t="s">
        <v>1388</v>
      </c>
      <c r="E134" t="s">
        <v>3801</v>
      </c>
      <c r="F134" t="s">
        <v>22</v>
      </c>
      <c r="G134" s="48">
        <v>1390000</v>
      </c>
      <c r="H134" s="48">
        <v>1206980</v>
      </c>
      <c r="I134" s="48">
        <v>63606.200000000026</v>
      </c>
      <c r="J134" s="48">
        <v>1143373.8</v>
      </c>
      <c r="K134" s="48">
        <v>90934.579439252324</v>
      </c>
      <c r="L134" s="48">
        <v>1234308.3794392524</v>
      </c>
    </row>
    <row r="135" spans="2:12">
      <c r="B135" t="s">
        <v>3804</v>
      </c>
      <c r="C135" t="s">
        <v>1165</v>
      </c>
      <c r="D135" t="s">
        <v>1387</v>
      </c>
      <c r="E135" t="s">
        <v>3803</v>
      </c>
      <c r="F135" t="s">
        <v>22</v>
      </c>
      <c r="G135" s="48">
        <v>2266500</v>
      </c>
      <c r="H135" s="48">
        <v>1966125</v>
      </c>
      <c r="I135" s="48">
        <v>100806.70999999998</v>
      </c>
      <c r="J135" s="48">
        <v>1865318.2899999998</v>
      </c>
      <c r="K135" s="48">
        <v>148275.70093457942</v>
      </c>
      <c r="L135" s="48">
        <v>2013593.9909345796</v>
      </c>
    </row>
    <row r="136" spans="2:12">
      <c r="B136" t="s">
        <v>3806</v>
      </c>
      <c r="C136" t="s">
        <v>1165</v>
      </c>
      <c r="D136" t="s">
        <v>1387</v>
      </c>
      <c r="E136" t="s">
        <v>3805</v>
      </c>
      <c r="F136" t="s">
        <v>22</v>
      </c>
      <c r="G136" s="48">
        <v>695000</v>
      </c>
      <c r="H136" s="48">
        <v>603490</v>
      </c>
      <c r="I136" s="48">
        <v>31803.109999999986</v>
      </c>
      <c r="J136" s="48">
        <v>571686.89</v>
      </c>
      <c r="K136" s="48">
        <v>45467.289719626162</v>
      </c>
      <c r="L136" s="48">
        <v>617154.17971962621</v>
      </c>
    </row>
    <row r="137" spans="2:12">
      <c r="B137" t="s">
        <v>3808</v>
      </c>
      <c r="C137" t="s">
        <v>1184</v>
      </c>
      <c r="D137" t="s">
        <v>3344</v>
      </c>
      <c r="E137" t="s">
        <v>3807</v>
      </c>
      <c r="F137" t="s">
        <v>37</v>
      </c>
      <c r="G137" s="48">
        <v>3240000</v>
      </c>
      <c r="H137" s="48">
        <v>2811780</v>
      </c>
      <c r="I137" s="48">
        <v>10800</v>
      </c>
      <c r="J137" s="48">
        <v>2800980</v>
      </c>
      <c r="K137" s="48">
        <v>211962.6168224299</v>
      </c>
      <c r="L137" s="48">
        <v>3012942.6168224299</v>
      </c>
    </row>
    <row r="138" spans="2:12">
      <c r="B138" t="s">
        <v>3810</v>
      </c>
      <c r="C138" t="s">
        <v>1162</v>
      </c>
      <c r="D138" t="s">
        <v>3345</v>
      </c>
      <c r="E138" t="s">
        <v>3809</v>
      </c>
      <c r="F138" t="s">
        <v>3507</v>
      </c>
      <c r="G138" s="48">
        <v>180000</v>
      </c>
      <c r="H138" s="48">
        <v>156210</v>
      </c>
      <c r="I138" s="48">
        <v>4242.2700000000004</v>
      </c>
      <c r="J138" s="48">
        <v>151967.73000000001</v>
      </c>
      <c r="K138" s="48">
        <v>11775.700934579439</v>
      </c>
      <c r="L138" s="48">
        <v>163743.43093457946</v>
      </c>
    </row>
    <row r="139" spans="2:12">
      <c r="B139" t="s">
        <v>3812</v>
      </c>
      <c r="C139" t="s">
        <v>1213</v>
      </c>
      <c r="D139" t="s">
        <v>1396</v>
      </c>
      <c r="E139" t="s">
        <v>3811</v>
      </c>
      <c r="F139" t="s">
        <v>39</v>
      </c>
      <c r="G139" s="48">
        <v>150000</v>
      </c>
      <c r="H139" s="48">
        <v>130175</v>
      </c>
      <c r="I139" s="48">
        <v>3286.6000000000058</v>
      </c>
      <c r="J139" s="48">
        <v>126888.4</v>
      </c>
      <c r="K139" s="48">
        <v>9813.0841121495323</v>
      </c>
      <c r="L139" s="48">
        <v>136701.48411214951</v>
      </c>
    </row>
    <row r="140" spans="2:12">
      <c r="B140" t="s">
        <v>3814</v>
      </c>
      <c r="C140" t="s">
        <v>1165</v>
      </c>
      <c r="D140" t="s">
        <v>1387</v>
      </c>
      <c r="E140" t="s">
        <v>3813</v>
      </c>
      <c r="F140" t="s">
        <v>22</v>
      </c>
      <c r="G140" s="48">
        <v>-1350</v>
      </c>
      <c r="H140" s="48">
        <v>-1169.0099999999998</v>
      </c>
      <c r="I140" s="48">
        <v>-43.939999999999827</v>
      </c>
      <c r="J140" s="48">
        <v>-1125.07</v>
      </c>
      <c r="K140" s="48">
        <v>-88.317757009345797</v>
      </c>
      <c r="L140" s="48">
        <v>-1213.3877570093457</v>
      </c>
    </row>
    <row r="141" spans="2:12">
      <c r="B141" t="s">
        <v>3815</v>
      </c>
      <c r="C141" t="s">
        <v>1165</v>
      </c>
      <c r="D141" t="s">
        <v>1387</v>
      </c>
      <c r="E141" t="s">
        <v>3813</v>
      </c>
      <c r="F141" t="s">
        <v>22</v>
      </c>
      <c r="G141" s="48">
        <v>-150</v>
      </c>
      <c r="H141" s="48">
        <v>-129.88999999999999</v>
      </c>
      <c r="I141" s="48">
        <v>-4.8899999999999864</v>
      </c>
      <c r="J141" s="48">
        <v>-125</v>
      </c>
      <c r="K141" s="48">
        <v>-9.8130841121495322</v>
      </c>
      <c r="L141" s="48">
        <v>-134.81308411214954</v>
      </c>
    </row>
    <row r="142" spans="2:12">
      <c r="B142" t="s">
        <v>3817</v>
      </c>
      <c r="C142" t="s">
        <v>1165</v>
      </c>
      <c r="D142" t="s">
        <v>3343</v>
      </c>
      <c r="E142" t="s">
        <v>3816</v>
      </c>
      <c r="F142" t="s">
        <v>22</v>
      </c>
      <c r="G142" s="48">
        <v>-3040</v>
      </c>
      <c r="H142" s="48">
        <v>-2638.7000000000003</v>
      </c>
      <c r="I142" s="48">
        <v>-123.95000000000005</v>
      </c>
      <c r="J142" s="48">
        <v>-2514.75</v>
      </c>
      <c r="K142" s="48">
        <v>-198.87850467289718</v>
      </c>
      <c r="L142" s="48">
        <v>-2713.6285046728972</v>
      </c>
    </row>
    <row r="143" spans="2:12">
      <c r="B143" t="s">
        <v>3818</v>
      </c>
      <c r="C143" t="s">
        <v>1165</v>
      </c>
      <c r="D143" t="s">
        <v>3343</v>
      </c>
      <c r="E143" t="s">
        <v>3816</v>
      </c>
      <c r="F143" t="s">
        <v>22</v>
      </c>
      <c r="G143" s="48">
        <v>-610</v>
      </c>
      <c r="H143" s="48">
        <v>-529.5</v>
      </c>
      <c r="I143" s="48">
        <v>-24.129999999999981</v>
      </c>
      <c r="J143" s="48">
        <v>-505.37</v>
      </c>
      <c r="K143" s="48">
        <v>-39.90654205607477</v>
      </c>
      <c r="L143" s="48">
        <v>-545.27654205607473</v>
      </c>
    </row>
    <row r="144" spans="2:12">
      <c r="B144" t="s">
        <v>3820</v>
      </c>
      <c r="C144" t="s">
        <v>1165</v>
      </c>
      <c r="D144" t="s">
        <v>3343</v>
      </c>
      <c r="E144" t="s">
        <v>3819</v>
      </c>
      <c r="F144" t="s">
        <v>22</v>
      </c>
      <c r="G144" s="48">
        <v>-1440</v>
      </c>
      <c r="H144" s="48">
        <v>-1249.68</v>
      </c>
      <c r="I144" s="48">
        <v>-65.63</v>
      </c>
      <c r="J144" s="48">
        <v>-1184.05</v>
      </c>
      <c r="K144" s="48">
        <v>-94.205607476635521</v>
      </c>
      <c r="L144" s="48">
        <v>-1278.2556074766355</v>
      </c>
    </row>
    <row r="145" spans="1:12">
      <c r="B145" t="s">
        <v>3821</v>
      </c>
      <c r="C145" t="s">
        <v>1165</v>
      </c>
      <c r="D145" t="s">
        <v>3343</v>
      </c>
      <c r="E145" t="s">
        <v>3819</v>
      </c>
      <c r="F145" t="s">
        <v>22</v>
      </c>
      <c r="G145" s="48">
        <v>-360</v>
      </c>
      <c r="H145" s="48">
        <v>-312.42</v>
      </c>
      <c r="I145" s="48">
        <v>-16.399999999999991</v>
      </c>
      <c r="J145" s="48">
        <v>-296.02</v>
      </c>
      <c r="K145" s="48">
        <v>-23.55140186915888</v>
      </c>
      <c r="L145" s="48">
        <v>-319.57140186915888</v>
      </c>
    </row>
    <row r="146" spans="1:12">
      <c r="B146" t="s">
        <v>3823</v>
      </c>
      <c r="C146" t="s">
        <v>1165</v>
      </c>
      <c r="D146" t="s">
        <v>1388</v>
      </c>
      <c r="E146" t="s">
        <v>3822</v>
      </c>
      <c r="F146" t="s">
        <v>22</v>
      </c>
      <c r="G146" s="48">
        <v>-540</v>
      </c>
      <c r="H146" s="48">
        <v>-468.63</v>
      </c>
      <c r="I146" s="48">
        <v>-24.610000000000014</v>
      </c>
      <c r="J146" s="48">
        <v>-444.02</v>
      </c>
      <c r="K146" s="48">
        <v>-35.32710280373832</v>
      </c>
      <c r="L146" s="48">
        <v>-479.34710280373832</v>
      </c>
    </row>
    <row r="147" spans="1:12">
      <c r="B147" t="s">
        <v>3824</v>
      </c>
      <c r="C147" t="s">
        <v>1165</v>
      </c>
      <c r="D147" t="s">
        <v>1388</v>
      </c>
      <c r="E147" t="s">
        <v>3822</v>
      </c>
      <c r="F147" t="s">
        <v>22</v>
      </c>
      <c r="G147" s="48">
        <v>-1860</v>
      </c>
      <c r="H147" s="48">
        <v>-1614.1699999999998</v>
      </c>
      <c r="I147" s="48">
        <v>-84.759999999999962</v>
      </c>
      <c r="J147" s="48">
        <v>-1529.4099999999999</v>
      </c>
      <c r="K147" s="48">
        <v>-121.6822429906542</v>
      </c>
      <c r="L147" s="48">
        <v>-1651.0922429906541</v>
      </c>
    </row>
    <row r="148" spans="1:12">
      <c r="B148" t="s">
        <v>3826</v>
      </c>
      <c r="C148" t="s">
        <v>1165</v>
      </c>
      <c r="D148" t="s">
        <v>3339</v>
      </c>
      <c r="E148" t="s">
        <v>3825</v>
      </c>
      <c r="F148" t="s">
        <v>22</v>
      </c>
      <c r="G148" s="48">
        <v>-2495</v>
      </c>
      <c r="H148" s="48">
        <v>-2160.8000000000002</v>
      </c>
      <c r="I148" s="48">
        <v>-115.67000000000021</v>
      </c>
      <c r="J148" s="48">
        <v>-2045.1299999999999</v>
      </c>
      <c r="K148" s="48">
        <v>-163.22429906542055</v>
      </c>
      <c r="L148" s="48">
        <v>-2208.3542990654205</v>
      </c>
    </row>
    <row r="149" spans="1:12">
      <c r="B149" t="s">
        <v>3828</v>
      </c>
      <c r="C149" t="s">
        <v>1190</v>
      </c>
      <c r="D149" t="s">
        <v>3348</v>
      </c>
      <c r="E149" t="s">
        <v>3827</v>
      </c>
      <c r="F149" t="s">
        <v>1314</v>
      </c>
      <c r="G149" s="48">
        <v>-480</v>
      </c>
      <c r="H149" s="48">
        <v>-416.56</v>
      </c>
      <c r="I149" s="48">
        <v>-8.3299999999999841</v>
      </c>
      <c r="J149" s="48">
        <v>-408.23</v>
      </c>
      <c r="K149" s="48">
        <v>-31.401869158878505</v>
      </c>
      <c r="L149" s="48">
        <v>-439.63186915887854</v>
      </c>
    </row>
    <row r="150" spans="1:12">
      <c r="B150" t="s">
        <v>3829</v>
      </c>
      <c r="C150" t="s">
        <v>1190</v>
      </c>
      <c r="D150" t="s">
        <v>3348</v>
      </c>
      <c r="E150" t="s">
        <v>3827</v>
      </c>
      <c r="F150" t="s">
        <v>1314</v>
      </c>
      <c r="G150" s="48">
        <v>-120</v>
      </c>
      <c r="H150" s="48">
        <v>-104.14</v>
      </c>
      <c r="I150" s="48">
        <v>-2.0799999999999983</v>
      </c>
      <c r="J150" s="48">
        <v>-102.06</v>
      </c>
      <c r="K150" s="48">
        <v>-7.8504672897196262</v>
      </c>
      <c r="L150" s="48">
        <v>-109.91046728971963</v>
      </c>
    </row>
    <row r="151" spans="1:12">
      <c r="B151" t="s">
        <v>3831</v>
      </c>
      <c r="C151" t="s">
        <v>1190</v>
      </c>
      <c r="D151" t="s">
        <v>3348</v>
      </c>
      <c r="E151" t="s">
        <v>3830</v>
      </c>
      <c r="F151" t="s">
        <v>1314</v>
      </c>
      <c r="G151" s="48">
        <v>-600</v>
      </c>
      <c r="H151" s="48">
        <v>-520.70000000000005</v>
      </c>
      <c r="I151" s="48">
        <v>-10.410000000000025</v>
      </c>
      <c r="J151" s="48">
        <v>-510.29</v>
      </c>
      <c r="K151" s="48">
        <v>-39.252336448598129</v>
      </c>
      <c r="L151" s="48">
        <v>-549.54233644859812</v>
      </c>
    </row>
    <row r="152" spans="1:12">
      <c r="B152" t="s">
        <v>3833</v>
      </c>
      <c r="C152" t="s">
        <v>1163</v>
      </c>
      <c r="D152" t="s">
        <v>3340</v>
      </c>
      <c r="E152" t="s">
        <v>3832</v>
      </c>
      <c r="F152" t="s">
        <v>1244</v>
      </c>
      <c r="G152" s="48">
        <v>-30000</v>
      </c>
      <c r="H152" s="48">
        <v>-26035</v>
      </c>
      <c r="I152" s="48">
        <v>-1006.2200000000012</v>
      </c>
      <c r="J152" s="48">
        <v>-25028.78</v>
      </c>
      <c r="K152" s="48">
        <v>-1962.6168224299065</v>
      </c>
      <c r="L152" s="48">
        <v>-26991.396822429906</v>
      </c>
    </row>
    <row r="153" spans="1:12">
      <c r="A153" s="129">
        <v>44326</v>
      </c>
      <c r="B153" t="s">
        <v>3835</v>
      </c>
      <c r="C153" t="s">
        <v>1161</v>
      </c>
      <c r="D153" t="s">
        <v>1161</v>
      </c>
      <c r="E153" t="s">
        <v>3834</v>
      </c>
      <c r="F153" t="s">
        <v>34</v>
      </c>
      <c r="G153" s="48">
        <v>461400</v>
      </c>
      <c r="H153" s="48">
        <v>400218.8</v>
      </c>
      <c r="I153" s="48">
        <v>3973.53999999999</v>
      </c>
      <c r="J153" s="48">
        <v>396245.26</v>
      </c>
      <c r="K153" s="48">
        <v>30185.046728971964</v>
      </c>
      <c r="L153" s="48">
        <v>426430.30672897195</v>
      </c>
    </row>
    <row r="154" spans="1:12">
      <c r="B154" t="s">
        <v>3837</v>
      </c>
      <c r="C154" t="s">
        <v>1163</v>
      </c>
      <c r="D154" t="s">
        <v>3340</v>
      </c>
      <c r="E154" t="s">
        <v>3836</v>
      </c>
      <c r="F154" t="s">
        <v>1244</v>
      </c>
      <c r="G154" s="48">
        <v>1127500</v>
      </c>
      <c r="H154" s="48">
        <v>978655</v>
      </c>
      <c r="I154" s="48">
        <v>37415.159999999967</v>
      </c>
      <c r="J154" s="48">
        <v>941239.84</v>
      </c>
      <c r="K154" s="48">
        <v>73761.682242990661</v>
      </c>
      <c r="L154" s="48">
        <v>1015001.5222429908</v>
      </c>
    </row>
    <row r="155" spans="1:12">
      <c r="B155" t="s">
        <v>3839</v>
      </c>
      <c r="C155" t="s">
        <v>1165</v>
      </c>
      <c r="D155" t="s">
        <v>3339</v>
      </c>
      <c r="E155" t="s">
        <v>3838</v>
      </c>
      <c r="F155" t="s">
        <v>22</v>
      </c>
      <c r="G155" s="48">
        <v>2709000</v>
      </c>
      <c r="H155" s="48">
        <v>2349860</v>
      </c>
      <c r="I155" s="48">
        <v>119475.26000000001</v>
      </c>
      <c r="J155" s="48">
        <v>2230384.7400000002</v>
      </c>
      <c r="K155" s="48">
        <v>177224.29906542058</v>
      </c>
      <c r="L155" s="48">
        <v>2407609.0390654206</v>
      </c>
    </row>
    <row r="156" spans="1:12">
      <c r="B156" t="s">
        <v>3841</v>
      </c>
      <c r="C156" t="s">
        <v>1165</v>
      </c>
      <c r="D156" t="s">
        <v>3339</v>
      </c>
      <c r="E156" t="s">
        <v>3840</v>
      </c>
      <c r="F156" t="s">
        <v>22</v>
      </c>
      <c r="G156" s="48">
        <v>1017500</v>
      </c>
      <c r="H156" s="48">
        <v>883885</v>
      </c>
      <c r="I156" s="48">
        <v>46694.359999999986</v>
      </c>
      <c r="J156" s="48">
        <v>837190.64</v>
      </c>
      <c r="K156" s="48">
        <v>66565.420560747662</v>
      </c>
      <c r="L156" s="48">
        <v>903756.06056074775</v>
      </c>
    </row>
    <row r="157" spans="1:12">
      <c r="B157" t="s">
        <v>3843</v>
      </c>
      <c r="C157" t="s">
        <v>1182</v>
      </c>
      <c r="D157" t="s">
        <v>1182</v>
      </c>
      <c r="E157" t="s">
        <v>3842</v>
      </c>
      <c r="F157" t="s">
        <v>25</v>
      </c>
      <c r="G157" s="48">
        <v>175260</v>
      </c>
      <c r="H157" s="48">
        <v>151964.6</v>
      </c>
      <c r="I157" s="48">
        <v>4304.8499999999985</v>
      </c>
      <c r="J157" s="48">
        <v>147659.74999999997</v>
      </c>
      <c r="K157" s="48">
        <v>11465.607476635516</v>
      </c>
      <c r="L157" s="48">
        <v>159125.35747663552</v>
      </c>
    </row>
    <row r="158" spans="1:12">
      <c r="B158" t="s">
        <v>3845</v>
      </c>
      <c r="C158" t="s">
        <v>3492</v>
      </c>
      <c r="D158" t="s">
        <v>3492</v>
      </c>
      <c r="E158" t="s">
        <v>3844</v>
      </c>
      <c r="F158" t="s">
        <v>3493</v>
      </c>
      <c r="G158" s="48">
        <v>918550</v>
      </c>
      <c r="H158" s="48">
        <v>797086.5</v>
      </c>
      <c r="I158" s="48">
        <v>7960.5</v>
      </c>
      <c r="J158" s="48">
        <v>789126</v>
      </c>
      <c r="K158" s="48">
        <v>60092.056074766355</v>
      </c>
      <c r="L158" s="48">
        <v>849218.05607476644</v>
      </c>
    </row>
    <row r="159" spans="1:12">
      <c r="B159" t="s">
        <v>3847</v>
      </c>
      <c r="C159" t="s">
        <v>3357</v>
      </c>
      <c r="D159" t="s">
        <v>3362</v>
      </c>
      <c r="E159" t="s">
        <v>3846</v>
      </c>
      <c r="F159" t="s">
        <v>3358</v>
      </c>
      <c r="G159" s="48">
        <v>424000</v>
      </c>
      <c r="H159" s="48">
        <v>367888</v>
      </c>
      <c r="I159" s="48">
        <v>3675.9999999999945</v>
      </c>
      <c r="J159" s="48">
        <v>364212</v>
      </c>
      <c r="K159" s="48">
        <v>27738.317757009347</v>
      </c>
      <c r="L159" s="48">
        <v>391950.31775700935</v>
      </c>
    </row>
    <row r="160" spans="1:12">
      <c r="B160" t="s">
        <v>3849</v>
      </c>
      <c r="C160" t="s">
        <v>3488</v>
      </c>
      <c r="D160" t="s">
        <v>3488</v>
      </c>
      <c r="E160" t="s">
        <v>3848</v>
      </c>
      <c r="F160" t="s">
        <v>3489</v>
      </c>
      <c r="G160" s="48">
        <v>300000</v>
      </c>
      <c r="H160" s="48">
        <v>260350</v>
      </c>
      <c r="I160" s="48">
        <v>2600</v>
      </c>
      <c r="J160" s="48">
        <v>257750</v>
      </c>
      <c r="K160" s="48">
        <v>19626.168224299068</v>
      </c>
      <c r="L160" s="48">
        <v>277376.16822429909</v>
      </c>
    </row>
    <row r="161" spans="2:12">
      <c r="B161" t="s">
        <v>3851</v>
      </c>
      <c r="C161" t="s">
        <v>3356</v>
      </c>
      <c r="D161" t="s">
        <v>3356</v>
      </c>
      <c r="E161" t="s">
        <v>3850</v>
      </c>
      <c r="F161" t="s">
        <v>3359</v>
      </c>
      <c r="G161" s="48">
        <v>1200000</v>
      </c>
      <c r="H161" s="48">
        <v>1041400</v>
      </c>
      <c r="I161" s="48">
        <v>10399.999999999985</v>
      </c>
      <c r="J161" s="48">
        <v>1031000</v>
      </c>
      <c r="K161" s="48">
        <v>78504.672897196258</v>
      </c>
      <c r="L161" s="48">
        <v>1109504.6728971961</v>
      </c>
    </row>
    <row r="162" spans="2:12">
      <c r="B162" t="s">
        <v>3853</v>
      </c>
      <c r="C162" t="s">
        <v>3350</v>
      </c>
      <c r="D162" t="s">
        <v>3350</v>
      </c>
      <c r="E162" t="s">
        <v>3852</v>
      </c>
      <c r="F162" t="s">
        <v>3351</v>
      </c>
      <c r="G162" s="48">
        <v>1204500</v>
      </c>
      <c r="H162" s="48">
        <v>1045291</v>
      </c>
      <c r="I162" s="48">
        <v>10439</v>
      </c>
      <c r="J162" s="48">
        <v>1034852</v>
      </c>
      <c r="K162" s="48">
        <v>78799.065420560742</v>
      </c>
      <c r="L162" s="48">
        <v>1113651.0654205608</v>
      </c>
    </row>
    <row r="163" spans="2:12">
      <c r="B163" t="s">
        <v>3855</v>
      </c>
      <c r="C163" t="s">
        <v>3354</v>
      </c>
      <c r="D163" t="s">
        <v>3354</v>
      </c>
      <c r="E163" t="s">
        <v>3854</v>
      </c>
      <c r="F163" t="s">
        <v>3355</v>
      </c>
      <c r="G163" s="48">
        <v>2177500</v>
      </c>
      <c r="H163" s="48">
        <v>1889880</v>
      </c>
      <c r="I163" s="48">
        <v>18875</v>
      </c>
      <c r="J163" s="48">
        <v>1871005</v>
      </c>
      <c r="K163" s="48">
        <v>142453.27102803739</v>
      </c>
      <c r="L163" s="48">
        <v>2013458.2710280372</v>
      </c>
    </row>
    <row r="164" spans="2:12">
      <c r="B164" t="s">
        <v>3857</v>
      </c>
      <c r="C164" t="s">
        <v>3338</v>
      </c>
      <c r="D164" t="s">
        <v>3338</v>
      </c>
      <c r="E164" t="s">
        <v>3856</v>
      </c>
      <c r="F164" t="s">
        <v>1367</v>
      </c>
      <c r="G164" s="48">
        <v>1440000</v>
      </c>
      <c r="H164" s="48">
        <v>1249680</v>
      </c>
      <c r="I164" s="48">
        <v>12480</v>
      </c>
      <c r="J164" s="48">
        <v>1237200</v>
      </c>
      <c r="K164" s="48">
        <v>94205.607476635516</v>
      </c>
      <c r="L164" s="48">
        <v>1331405.6074766358</v>
      </c>
    </row>
    <row r="165" spans="2:12">
      <c r="B165" t="s">
        <v>3859</v>
      </c>
      <c r="C165" t="s">
        <v>3352</v>
      </c>
      <c r="D165" t="s">
        <v>3352</v>
      </c>
      <c r="E165" t="s">
        <v>3858</v>
      </c>
      <c r="F165" t="s">
        <v>3353</v>
      </c>
      <c r="G165" s="48">
        <v>1114500</v>
      </c>
      <c r="H165" s="48">
        <v>967186</v>
      </c>
      <c r="I165" s="48">
        <v>9659</v>
      </c>
      <c r="J165" s="48">
        <v>957527</v>
      </c>
      <c r="K165" s="48">
        <v>72911.214953271032</v>
      </c>
      <c r="L165" s="48">
        <v>1030438.2149532711</v>
      </c>
    </row>
    <row r="166" spans="2:12">
      <c r="B166" t="s">
        <v>3861</v>
      </c>
      <c r="C166" t="s">
        <v>1179</v>
      </c>
      <c r="D166" t="s">
        <v>1179</v>
      </c>
      <c r="E166" t="s">
        <v>3860</v>
      </c>
      <c r="F166" t="s">
        <v>31</v>
      </c>
      <c r="G166" s="48">
        <v>3000</v>
      </c>
      <c r="H166" s="48">
        <v>2603.5</v>
      </c>
      <c r="I166" s="48">
        <v>65.870000000000346</v>
      </c>
      <c r="J166" s="48">
        <v>2537.63</v>
      </c>
      <c r="K166" s="48">
        <v>196.26168224299064</v>
      </c>
      <c r="L166" s="48">
        <v>2733.8916822429906</v>
      </c>
    </row>
    <row r="167" spans="2:12">
      <c r="B167" t="s">
        <v>3863</v>
      </c>
      <c r="C167" t="s">
        <v>1174</v>
      </c>
      <c r="D167" t="s">
        <v>1174</v>
      </c>
      <c r="E167" t="s">
        <v>3862</v>
      </c>
      <c r="F167" t="s">
        <v>31</v>
      </c>
      <c r="G167" s="48">
        <v>12000</v>
      </c>
      <c r="H167" s="48">
        <v>10391.199999999999</v>
      </c>
      <c r="I167" s="48">
        <v>381.07999999999902</v>
      </c>
      <c r="J167" s="48">
        <v>10010.119999999999</v>
      </c>
      <c r="K167" s="48">
        <v>785.04672897196258</v>
      </c>
      <c r="L167" s="48">
        <v>10795.166728971963</v>
      </c>
    </row>
    <row r="168" spans="2:12">
      <c r="B168" t="s">
        <v>3865</v>
      </c>
      <c r="C168" t="s">
        <v>1174</v>
      </c>
      <c r="D168" t="s">
        <v>1174</v>
      </c>
      <c r="E168" t="s">
        <v>3864</v>
      </c>
      <c r="F168" t="s">
        <v>31</v>
      </c>
      <c r="G168" s="48">
        <v>1800</v>
      </c>
      <c r="H168" s="48">
        <v>1562.1</v>
      </c>
      <c r="I168" s="48">
        <v>31.240000000000009</v>
      </c>
      <c r="J168" s="48">
        <v>1530.86</v>
      </c>
      <c r="K168" s="48">
        <v>117.75700934579439</v>
      </c>
      <c r="L168" s="48">
        <v>1648.6170093457943</v>
      </c>
    </row>
    <row r="169" spans="2:12">
      <c r="B169" t="s">
        <v>3867</v>
      </c>
      <c r="C169" t="s">
        <v>1188</v>
      </c>
      <c r="D169" t="s">
        <v>1188</v>
      </c>
      <c r="E169" t="s">
        <v>3866</v>
      </c>
      <c r="F169" t="s">
        <v>31</v>
      </c>
      <c r="G169" s="48">
        <v>6450</v>
      </c>
      <c r="H169" s="48">
        <v>5597.6</v>
      </c>
      <c r="I169" s="48">
        <v>140.44000000000005</v>
      </c>
      <c r="J169" s="48">
        <v>5457.16</v>
      </c>
      <c r="K169" s="48">
        <v>421.96261682242994</v>
      </c>
      <c r="L169" s="48">
        <v>5879.1226168224302</v>
      </c>
    </row>
    <row r="170" spans="2:12">
      <c r="B170" t="s">
        <v>3869</v>
      </c>
      <c r="C170" t="s">
        <v>1169</v>
      </c>
      <c r="D170" t="s">
        <v>1169</v>
      </c>
      <c r="E170" t="s">
        <v>3868</v>
      </c>
      <c r="F170" t="s">
        <v>31</v>
      </c>
      <c r="G170" s="48">
        <v>5750</v>
      </c>
      <c r="H170" s="48">
        <v>4993.5</v>
      </c>
      <c r="I170" s="48">
        <v>132.30999999999995</v>
      </c>
      <c r="J170" s="48">
        <v>4861.1900000000005</v>
      </c>
      <c r="K170" s="48">
        <v>376.1682242990654</v>
      </c>
      <c r="L170" s="48">
        <v>5237.3582242990651</v>
      </c>
    </row>
    <row r="171" spans="2:12">
      <c r="B171" t="s">
        <v>3871</v>
      </c>
      <c r="C171" t="s">
        <v>1196</v>
      </c>
      <c r="D171" t="s">
        <v>1196</v>
      </c>
      <c r="E171" t="s">
        <v>3870</v>
      </c>
      <c r="F171" t="s">
        <v>31</v>
      </c>
      <c r="G171" s="48">
        <v>6600</v>
      </c>
      <c r="H171" s="48">
        <v>5716.2999999999993</v>
      </c>
      <c r="I171" s="48">
        <v>200.94999999999908</v>
      </c>
      <c r="J171" s="48">
        <v>5515.35</v>
      </c>
      <c r="K171" s="48">
        <v>431.77570093457939</v>
      </c>
      <c r="L171" s="48">
        <v>5947.1257009345791</v>
      </c>
    </row>
    <row r="172" spans="2:12">
      <c r="B172" t="s">
        <v>3873</v>
      </c>
      <c r="C172" t="s">
        <v>1187</v>
      </c>
      <c r="D172" t="s">
        <v>1187</v>
      </c>
      <c r="E172" t="s">
        <v>3872</v>
      </c>
      <c r="F172" t="s">
        <v>31</v>
      </c>
      <c r="G172" s="48">
        <v>3450</v>
      </c>
      <c r="H172" s="48">
        <v>2994.1000000000004</v>
      </c>
      <c r="I172" s="48">
        <v>82.860000000000127</v>
      </c>
      <c r="J172" s="48">
        <v>2911.24</v>
      </c>
      <c r="K172" s="48">
        <v>225.70093457943926</v>
      </c>
      <c r="L172" s="48">
        <v>3136.9409345794393</v>
      </c>
    </row>
    <row r="173" spans="2:12">
      <c r="B173" t="s">
        <v>3875</v>
      </c>
      <c r="C173" t="s">
        <v>1186</v>
      </c>
      <c r="D173" t="s">
        <v>1186</v>
      </c>
      <c r="E173" t="s">
        <v>3874</v>
      </c>
      <c r="F173" t="s">
        <v>31</v>
      </c>
      <c r="G173" s="48">
        <v>5250</v>
      </c>
      <c r="H173" s="48">
        <v>4556.2</v>
      </c>
      <c r="I173" s="48">
        <v>122.36999999999966</v>
      </c>
      <c r="J173" s="48">
        <v>4433.83</v>
      </c>
      <c r="K173" s="48">
        <v>343.45794392523362</v>
      </c>
      <c r="L173" s="48">
        <v>4777.2879439252338</v>
      </c>
    </row>
    <row r="174" spans="2:12">
      <c r="B174" t="s">
        <v>3877</v>
      </c>
      <c r="C174" t="s">
        <v>1197</v>
      </c>
      <c r="D174" t="s">
        <v>1197</v>
      </c>
      <c r="E174" t="s">
        <v>3876</v>
      </c>
      <c r="F174" t="s">
        <v>31</v>
      </c>
      <c r="G174" s="48">
        <v>7500</v>
      </c>
      <c r="H174" s="48">
        <v>6505.9</v>
      </c>
      <c r="I174" s="48">
        <v>173.84000000000003</v>
      </c>
      <c r="J174" s="48">
        <v>6332.0599999999995</v>
      </c>
      <c r="K174" s="48">
        <v>490.65420560747663</v>
      </c>
      <c r="L174" s="48">
        <v>6822.7142056074763</v>
      </c>
    </row>
    <row r="175" spans="2:12">
      <c r="B175" t="s">
        <v>3879</v>
      </c>
      <c r="C175" t="s">
        <v>1166</v>
      </c>
      <c r="D175" t="s">
        <v>1166</v>
      </c>
      <c r="E175" t="s">
        <v>3878</v>
      </c>
      <c r="F175" t="s">
        <v>31</v>
      </c>
      <c r="G175" s="48">
        <v>1500</v>
      </c>
      <c r="H175" s="48">
        <v>1298.8999999999999</v>
      </c>
      <c r="I175" s="48">
        <v>47.639999999999873</v>
      </c>
      <c r="J175" s="48">
        <v>1251.26</v>
      </c>
      <c r="K175" s="48">
        <v>98.130841121495322</v>
      </c>
      <c r="L175" s="48">
        <v>1349.3908411214952</v>
      </c>
    </row>
    <row r="176" spans="2:12">
      <c r="B176" t="s">
        <v>3881</v>
      </c>
      <c r="C176" t="s">
        <v>1170</v>
      </c>
      <c r="D176" t="s">
        <v>1170</v>
      </c>
      <c r="E176" t="s">
        <v>3880</v>
      </c>
      <c r="F176" t="s">
        <v>31</v>
      </c>
      <c r="G176" s="48">
        <v>2850</v>
      </c>
      <c r="H176" s="48">
        <v>2483.7000000000003</v>
      </c>
      <c r="I176" s="48">
        <v>80.7800000000002</v>
      </c>
      <c r="J176" s="48">
        <v>2402.92</v>
      </c>
      <c r="K176" s="48">
        <v>186.44859813084113</v>
      </c>
      <c r="L176" s="48">
        <v>2589.3685981308413</v>
      </c>
    </row>
    <row r="177" spans="1:12">
      <c r="B177" t="s">
        <v>3883</v>
      </c>
      <c r="C177" t="s">
        <v>1177</v>
      </c>
      <c r="D177" t="s">
        <v>1177</v>
      </c>
      <c r="E177" t="s">
        <v>3882</v>
      </c>
      <c r="F177" t="s">
        <v>31</v>
      </c>
      <c r="G177" s="48">
        <v>15100</v>
      </c>
      <c r="H177" s="48">
        <v>13102.800000000001</v>
      </c>
      <c r="I177" s="48">
        <v>401.97999999999979</v>
      </c>
      <c r="J177" s="48">
        <v>12700.820000000002</v>
      </c>
      <c r="K177" s="48">
        <v>987.85046728971963</v>
      </c>
      <c r="L177" s="48">
        <v>13688.670467289719</v>
      </c>
    </row>
    <row r="178" spans="1:12">
      <c r="B178" t="s">
        <v>3885</v>
      </c>
      <c r="C178" t="s">
        <v>1178</v>
      </c>
      <c r="D178" t="s">
        <v>1178</v>
      </c>
      <c r="E178" t="s">
        <v>3884</v>
      </c>
      <c r="F178" t="s">
        <v>31</v>
      </c>
      <c r="G178" s="48">
        <v>950</v>
      </c>
      <c r="H178" s="48">
        <v>827.90000000000009</v>
      </c>
      <c r="I178" s="48">
        <v>26.930000000000064</v>
      </c>
      <c r="J178" s="48">
        <v>800.97</v>
      </c>
      <c r="K178" s="48">
        <v>62.149532710280376</v>
      </c>
      <c r="L178" s="48">
        <v>863.1195327102804</v>
      </c>
    </row>
    <row r="179" spans="1:12">
      <c r="B179" t="s">
        <v>3887</v>
      </c>
      <c r="C179" t="s">
        <v>1180</v>
      </c>
      <c r="D179" t="s">
        <v>1180</v>
      </c>
      <c r="E179" t="s">
        <v>3886</v>
      </c>
      <c r="F179" t="s">
        <v>31</v>
      </c>
      <c r="G179" s="48">
        <v>1200</v>
      </c>
      <c r="H179" s="48">
        <v>1041.4000000000001</v>
      </c>
      <c r="I179" s="48">
        <v>26.350000000000136</v>
      </c>
      <c r="J179" s="48">
        <v>1015.05</v>
      </c>
      <c r="K179" s="48">
        <v>78.504672897196258</v>
      </c>
      <c r="L179" s="48">
        <v>1093.5546728971963</v>
      </c>
    </row>
    <row r="180" spans="1:12">
      <c r="B180" t="s">
        <v>3889</v>
      </c>
      <c r="C180" t="s">
        <v>1222</v>
      </c>
      <c r="D180" t="s">
        <v>1222</v>
      </c>
      <c r="E180" t="s">
        <v>3888</v>
      </c>
      <c r="F180" t="s">
        <v>31</v>
      </c>
      <c r="G180" s="48">
        <v>1900</v>
      </c>
      <c r="H180" s="48">
        <v>1655.8000000000002</v>
      </c>
      <c r="I180" s="48">
        <v>53.860000000000127</v>
      </c>
      <c r="J180" s="48">
        <v>1601.94</v>
      </c>
      <c r="K180" s="48">
        <v>124.29906542056075</v>
      </c>
      <c r="L180" s="48">
        <v>1726.2390654205608</v>
      </c>
    </row>
    <row r="181" spans="1:12">
      <c r="B181" t="s">
        <v>3891</v>
      </c>
      <c r="C181" t="s">
        <v>1220</v>
      </c>
      <c r="D181" t="s">
        <v>1220</v>
      </c>
      <c r="E181" t="s">
        <v>3890</v>
      </c>
      <c r="F181" t="s">
        <v>31</v>
      </c>
      <c r="G181" s="48">
        <v>6900</v>
      </c>
      <c r="H181" s="48">
        <v>5985.2</v>
      </c>
      <c r="I181" s="48">
        <v>166.17999999999961</v>
      </c>
      <c r="J181" s="48">
        <v>5819.02</v>
      </c>
      <c r="K181" s="48">
        <v>451.40186915887847</v>
      </c>
      <c r="L181" s="48">
        <v>6270.4218691588785</v>
      </c>
    </row>
    <row r="182" spans="1:12">
      <c r="B182" t="s">
        <v>3893</v>
      </c>
      <c r="C182" t="s">
        <v>1219</v>
      </c>
      <c r="D182" t="s">
        <v>1219</v>
      </c>
      <c r="E182" t="s">
        <v>3892</v>
      </c>
      <c r="F182" t="s">
        <v>31</v>
      </c>
      <c r="G182" s="48">
        <v>2400</v>
      </c>
      <c r="H182" s="48">
        <v>2082.8000000000002</v>
      </c>
      <c r="I182" s="48">
        <v>49.920000000000016</v>
      </c>
      <c r="J182" s="48">
        <v>2032.8799999999999</v>
      </c>
      <c r="K182" s="48">
        <v>157.00934579439252</v>
      </c>
      <c r="L182" s="48">
        <v>2189.8893457943923</v>
      </c>
    </row>
    <row r="183" spans="1:12">
      <c r="B183" t="s">
        <v>3895</v>
      </c>
      <c r="C183" t="s">
        <v>1226</v>
      </c>
      <c r="D183" t="s">
        <v>1226</v>
      </c>
      <c r="E183" t="s">
        <v>3894</v>
      </c>
      <c r="F183" t="s">
        <v>31</v>
      </c>
      <c r="G183" s="48">
        <v>15450</v>
      </c>
      <c r="H183" s="48">
        <v>13391</v>
      </c>
      <c r="I183" s="48">
        <v>434.53999999999905</v>
      </c>
      <c r="J183" s="48">
        <v>12956.46</v>
      </c>
      <c r="K183" s="48">
        <v>1010.747663551402</v>
      </c>
      <c r="L183" s="48">
        <v>13967.207663551402</v>
      </c>
    </row>
    <row r="184" spans="1:12">
      <c r="B184" t="s">
        <v>3897</v>
      </c>
      <c r="C184" t="s">
        <v>1263</v>
      </c>
      <c r="D184" t="s">
        <v>1263</v>
      </c>
      <c r="E184" t="s">
        <v>3896</v>
      </c>
      <c r="F184" t="s">
        <v>31</v>
      </c>
      <c r="G184" s="48">
        <v>8700</v>
      </c>
      <c r="H184" s="48">
        <v>7541.6</v>
      </c>
      <c r="I184" s="48">
        <v>229.59000000000003</v>
      </c>
      <c r="J184" s="48">
        <v>7312.0099999999993</v>
      </c>
      <c r="K184" s="48">
        <v>569.15887850467288</v>
      </c>
      <c r="L184" s="48">
        <v>7881.1688785046726</v>
      </c>
    </row>
    <row r="185" spans="1:12">
      <c r="B185" t="s">
        <v>3899</v>
      </c>
      <c r="C185" t="s">
        <v>1199</v>
      </c>
      <c r="D185" t="s">
        <v>1199</v>
      </c>
      <c r="E185" t="s">
        <v>3898</v>
      </c>
      <c r="F185" t="s">
        <v>31</v>
      </c>
      <c r="G185" s="48">
        <v>2750</v>
      </c>
      <c r="H185" s="48">
        <v>2390</v>
      </c>
      <c r="I185" s="48">
        <v>66.440000000000055</v>
      </c>
      <c r="J185" s="48">
        <v>2323.56</v>
      </c>
      <c r="K185" s="48">
        <v>179.90654205607476</v>
      </c>
      <c r="L185" s="48">
        <v>2503.4665420560746</v>
      </c>
    </row>
    <row r="186" spans="1:12">
      <c r="B186" t="s">
        <v>3901</v>
      </c>
      <c r="C186" t="s">
        <v>1210</v>
      </c>
      <c r="D186" t="s">
        <v>1210</v>
      </c>
      <c r="E186" t="s">
        <v>3900</v>
      </c>
      <c r="F186" t="s">
        <v>31</v>
      </c>
      <c r="G186" s="48">
        <v>3600</v>
      </c>
      <c r="H186" s="48">
        <v>3124.2</v>
      </c>
      <c r="I186" s="48">
        <v>79.029999999999745</v>
      </c>
      <c r="J186" s="48">
        <v>3045.17</v>
      </c>
      <c r="K186" s="48">
        <v>235.51401869158877</v>
      </c>
      <c r="L186" s="48">
        <v>3280.6840186915888</v>
      </c>
    </row>
    <row r="187" spans="1:12">
      <c r="B187" t="s">
        <v>3903</v>
      </c>
      <c r="C187" t="s">
        <v>1181</v>
      </c>
      <c r="D187" t="s">
        <v>1181</v>
      </c>
      <c r="E187" t="s">
        <v>3902</v>
      </c>
      <c r="F187" t="s">
        <v>31</v>
      </c>
      <c r="G187" s="48">
        <v>2850</v>
      </c>
      <c r="H187" s="48">
        <v>2473.4</v>
      </c>
      <c r="I187" s="48">
        <v>69.690000000000055</v>
      </c>
      <c r="J187" s="48">
        <v>2403.71</v>
      </c>
      <c r="K187" s="48">
        <v>186.44859813084111</v>
      </c>
      <c r="L187" s="48">
        <v>2590.1585981308413</v>
      </c>
    </row>
    <row r="188" spans="1:12">
      <c r="B188" t="s">
        <v>3905</v>
      </c>
      <c r="C188" t="s">
        <v>1255</v>
      </c>
      <c r="D188" t="s">
        <v>1255</v>
      </c>
      <c r="E188" t="s">
        <v>3904</v>
      </c>
      <c r="F188" t="s">
        <v>31</v>
      </c>
      <c r="G188" s="48">
        <v>1200</v>
      </c>
      <c r="H188" s="48">
        <v>1041.4000000000001</v>
      </c>
      <c r="I188" s="48">
        <v>26.350000000000136</v>
      </c>
      <c r="J188" s="48">
        <v>1015.05</v>
      </c>
      <c r="K188" s="48">
        <v>78.504672897196258</v>
      </c>
      <c r="L188" s="48">
        <v>1093.5546728971963</v>
      </c>
    </row>
    <row r="189" spans="1:12">
      <c r="B189" t="s">
        <v>3907</v>
      </c>
      <c r="C189" t="s">
        <v>3372</v>
      </c>
      <c r="D189" t="s">
        <v>3372</v>
      </c>
      <c r="E189" t="s">
        <v>3906</v>
      </c>
      <c r="F189" t="s">
        <v>3373</v>
      </c>
      <c r="G189" s="48">
        <v>2071250</v>
      </c>
      <c r="H189" s="48">
        <v>1797572</v>
      </c>
      <c r="I189" s="48">
        <v>17952.5</v>
      </c>
      <c r="J189" s="48">
        <v>1779619.5</v>
      </c>
      <c r="K189" s="48">
        <v>135502.33644859813</v>
      </c>
      <c r="L189" s="48">
        <v>1915121.8364485982</v>
      </c>
    </row>
    <row r="190" spans="1:12">
      <c r="A190" s="129">
        <v>44327</v>
      </c>
      <c r="B190" t="s">
        <v>3909</v>
      </c>
      <c r="C190" t="s">
        <v>1213</v>
      </c>
      <c r="D190" t="s">
        <v>1395</v>
      </c>
      <c r="E190" t="s">
        <v>3908</v>
      </c>
      <c r="F190" t="s">
        <v>39</v>
      </c>
      <c r="G190" s="48">
        <v>1500000</v>
      </c>
      <c r="H190" s="48">
        <v>1301750</v>
      </c>
      <c r="I190" s="48">
        <v>32878.599999999977</v>
      </c>
      <c r="J190" s="48">
        <v>1268871.3999999999</v>
      </c>
      <c r="K190" s="48">
        <v>98130.841121495323</v>
      </c>
      <c r="L190" s="48">
        <v>1367002.2411214954</v>
      </c>
    </row>
    <row r="191" spans="1:12">
      <c r="B191" t="s">
        <v>3911</v>
      </c>
      <c r="C191" t="s">
        <v>1156</v>
      </c>
      <c r="D191" t="s">
        <v>1156</v>
      </c>
      <c r="E191" t="s">
        <v>3910</v>
      </c>
      <c r="F191" t="s">
        <v>79</v>
      </c>
      <c r="G191" s="48">
        <v>360000</v>
      </c>
      <c r="H191" s="48">
        <v>312135</v>
      </c>
      <c r="I191" s="48">
        <v>5679.9799999999814</v>
      </c>
      <c r="J191" s="48">
        <v>306455.02</v>
      </c>
      <c r="K191" s="48">
        <v>23551.401869158879</v>
      </c>
      <c r="L191" s="48">
        <v>330006.42186915886</v>
      </c>
    </row>
    <row r="192" spans="1:12">
      <c r="B192" t="s">
        <v>3913</v>
      </c>
      <c r="C192" t="s">
        <v>1165</v>
      </c>
      <c r="D192" t="s">
        <v>1165</v>
      </c>
      <c r="E192" t="s">
        <v>3912</v>
      </c>
      <c r="F192" t="s">
        <v>22</v>
      </c>
      <c r="G192" s="48">
        <v>4945500</v>
      </c>
      <c r="H192" s="48">
        <v>4288810</v>
      </c>
      <c r="I192" s="48">
        <v>211098.14000000007</v>
      </c>
      <c r="J192" s="48">
        <v>4077711.86</v>
      </c>
      <c r="K192" s="48">
        <v>323537.38317757007</v>
      </c>
      <c r="L192" s="48">
        <v>4401249.2431775695</v>
      </c>
    </row>
    <row r="193" spans="2:12">
      <c r="B193" t="s">
        <v>3915</v>
      </c>
      <c r="C193" t="s">
        <v>1165</v>
      </c>
      <c r="D193" t="s">
        <v>1165</v>
      </c>
      <c r="E193" t="s">
        <v>3914</v>
      </c>
      <c r="F193" t="s">
        <v>22</v>
      </c>
      <c r="G193" s="48">
        <v>1990000</v>
      </c>
      <c r="H193" s="48">
        <v>1727680</v>
      </c>
      <c r="I193" s="48">
        <v>90950.699999999968</v>
      </c>
      <c r="J193" s="48">
        <v>1636729.3</v>
      </c>
      <c r="K193" s="48">
        <v>130186.91588785045</v>
      </c>
      <c r="L193" s="48">
        <v>1766916.2158878506</v>
      </c>
    </row>
    <row r="194" spans="2:12">
      <c r="B194" t="s">
        <v>3917</v>
      </c>
      <c r="C194" t="s">
        <v>1165</v>
      </c>
      <c r="D194" t="s">
        <v>1388</v>
      </c>
      <c r="E194" t="s">
        <v>3916</v>
      </c>
      <c r="F194" t="s">
        <v>22</v>
      </c>
      <c r="G194" s="48">
        <v>4900500</v>
      </c>
      <c r="H194" s="48">
        <v>4250755</v>
      </c>
      <c r="I194" s="48">
        <v>215886.81999999995</v>
      </c>
      <c r="J194" s="48">
        <v>4034868.18</v>
      </c>
      <c r="K194" s="48">
        <v>320593.45794392523</v>
      </c>
      <c r="L194" s="48">
        <v>4355461.6379439244</v>
      </c>
    </row>
    <row r="195" spans="2:12">
      <c r="B195" t="s">
        <v>3919</v>
      </c>
      <c r="C195" t="s">
        <v>1165</v>
      </c>
      <c r="D195" t="s">
        <v>1388</v>
      </c>
      <c r="E195" t="s">
        <v>3918</v>
      </c>
      <c r="F195" t="s">
        <v>22</v>
      </c>
      <c r="G195" s="48">
        <v>1570000</v>
      </c>
      <c r="H195" s="48">
        <v>1363190</v>
      </c>
      <c r="I195" s="48">
        <v>71809.540000000066</v>
      </c>
      <c r="J195" s="48">
        <v>1291380.46</v>
      </c>
      <c r="K195" s="48">
        <v>102710.28037383177</v>
      </c>
      <c r="L195" s="48">
        <v>1394090.7403738317</v>
      </c>
    </row>
    <row r="196" spans="2:12">
      <c r="B196" t="s">
        <v>3921</v>
      </c>
      <c r="C196" t="s">
        <v>1165</v>
      </c>
      <c r="D196" t="s">
        <v>1387</v>
      </c>
      <c r="E196" t="s">
        <v>3920</v>
      </c>
      <c r="F196" t="s">
        <v>22</v>
      </c>
      <c r="G196" s="48">
        <v>2326500</v>
      </c>
      <c r="H196" s="48">
        <v>2017625</v>
      </c>
      <c r="I196" s="48">
        <v>99632.859999999971</v>
      </c>
      <c r="J196" s="48">
        <v>1917992.14</v>
      </c>
      <c r="K196" s="48">
        <v>152200.93457943923</v>
      </c>
      <c r="L196" s="48">
        <v>2070193.0745794391</v>
      </c>
    </row>
    <row r="197" spans="2:12">
      <c r="B197" t="s">
        <v>3923</v>
      </c>
      <c r="C197" t="s">
        <v>1165</v>
      </c>
      <c r="D197" t="s">
        <v>1387</v>
      </c>
      <c r="E197" t="s">
        <v>3922</v>
      </c>
      <c r="F197" t="s">
        <v>22</v>
      </c>
      <c r="G197" s="48">
        <v>1115000</v>
      </c>
      <c r="H197" s="48">
        <v>967980</v>
      </c>
      <c r="I197" s="48">
        <v>50944.239999999991</v>
      </c>
      <c r="J197" s="48">
        <v>917035.76</v>
      </c>
      <c r="K197" s="48">
        <v>72943.92523364487</v>
      </c>
      <c r="L197" s="48">
        <v>989979.68523364491</v>
      </c>
    </row>
    <row r="198" spans="2:12">
      <c r="B198" t="s">
        <v>3925</v>
      </c>
      <c r="C198" t="s">
        <v>1416</v>
      </c>
      <c r="D198" t="s">
        <v>1416</v>
      </c>
      <c r="E198" t="s">
        <v>3924</v>
      </c>
      <c r="F198" t="s">
        <v>89</v>
      </c>
      <c r="G198" s="48">
        <v>41450</v>
      </c>
      <c r="H198" s="48">
        <v>35992.1</v>
      </c>
      <c r="I198" s="48">
        <v>875.16999999999916</v>
      </c>
      <c r="J198" s="48">
        <v>35116.93</v>
      </c>
      <c r="K198" s="48">
        <v>2711.6822429906538</v>
      </c>
      <c r="L198" s="48">
        <v>37828.612242990654</v>
      </c>
    </row>
    <row r="199" spans="2:12">
      <c r="B199" t="s">
        <v>3927</v>
      </c>
      <c r="C199" t="s">
        <v>1222</v>
      </c>
      <c r="D199" t="s">
        <v>1222</v>
      </c>
      <c r="E199" t="s">
        <v>3926</v>
      </c>
      <c r="F199" t="s">
        <v>31</v>
      </c>
      <c r="G199" s="48">
        <v>49500</v>
      </c>
      <c r="H199" s="48">
        <v>42897.899999999994</v>
      </c>
      <c r="I199" s="48">
        <v>1387.2399999999977</v>
      </c>
      <c r="J199" s="48">
        <v>41510.659999999996</v>
      </c>
      <c r="K199" s="48">
        <v>3238.3177570093458</v>
      </c>
      <c r="L199" s="48">
        <v>44748.977757009343</v>
      </c>
    </row>
    <row r="200" spans="2:12">
      <c r="B200" t="s">
        <v>3929</v>
      </c>
      <c r="C200" t="s">
        <v>3356</v>
      </c>
      <c r="D200" t="s">
        <v>3356</v>
      </c>
      <c r="E200" t="s">
        <v>3928</v>
      </c>
      <c r="F200" t="s">
        <v>3359</v>
      </c>
      <c r="G200" s="48">
        <v>1671000</v>
      </c>
      <c r="H200" s="48">
        <v>1450121</v>
      </c>
      <c r="I200" s="48">
        <v>14481.999999999998</v>
      </c>
      <c r="J200" s="48">
        <v>1435639</v>
      </c>
      <c r="K200" s="48">
        <v>109317.75700934579</v>
      </c>
      <c r="L200" s="48">
        <v>1544956.7570093458</v>
      </c>
    </row>
    <row r="201" spans="2:12">
      <c r="B201" t="s">
        <v>3931</v>
      </c>
      <c r="C201" t="s">
        <v>3379</v>
      </c>
      <c r="D201" t="s">
        <v>3502</v>
      </c>
      <c r="E201" t="s">
        <v>3930</v>
      </c>
      <c r="F201" t="s">
        <v>3380</v>
      </c>
      <c r="G201" s="48">
        <v>887940</v>
      </c>
      <c r="H201" s="48">
        <v>770538.2</v>
      </c>
      <c r="I201" s="48">
        <v>7695.6999999999916</v>
      </c>
      <c r="J201" s="48">
        <v>762842.5</v>
      </c>
      <c r="K201" s="48">
        <v>58089.532710280371</v>
      </c>
      <c r="L201" s="48">
        <v>820932.03271028027</v>
      </c>
    </row>
    <row r="202" spans="2:12">
      <c r="B202" t="s">
        <v>3933</v>
      </c>
      <c r="C202" t="s">
        <v>3490</v>
      </c>
      <c r="D202" t="s">
        <v>3490</v>
      </c>
      <c r="E202" t="s">
        <v>3932</v>
      </c>
      <c r="F202" t="s">
        <v>3491</v>
      </c>
      <c r="G202" s="48">
        <v>915920</v>
      </c>
      <c r="H202" s="48">
        <v>794873.3</v>
      </c>
      <c r="I202" s="48">
        <v>7939.2000000000007</v>
      </c>
      <c r="J202" s="48">
        <v>786934.1</v>
      </c>
      <c r="K202" s="48">
        <v>59920</v>
      </c>
      <c r="L202" s="48">
        <v>846854.10000000009</v>
      </c>
    </row>
    <row r="203" spans="2:12">
      <c r="B203" t="s">
        <v>3935</v>
      </c>
      <c r="C203" t="s">
        <v>3370</v>
      </c>
      <c r="D203" t="s">
        <v>3370</v>
      </c>
      <c r="E203" t="s">
        <v>3934</v>
      </c>
      <c r="F203" t="s">
        <v>3500</v>
      </c>
      <c r="G203" s="48">
        <v>1514500</v>
      </c>
      <c r="H203" s="48">
        <v>1314600</v>
      </c>
      <c r="I203" s="48">
        <v>13132.999999999996</v>
      </c>
      <c r="J203" s="48">
        <v>1301467</v>
      </c>
      <c r="K203" s="48">
        <v>99079.439252336451</v>
      </c>
      <c r="L203" s="48">
        <v>1400546.4392523365</v>
      </c>
    </row>
    <row r="204" spans="2:12">
      <c r="B204" t="s">
        <v>3937</v>
      </c>
      <c r="C204" t="s">
        <v>3370</v>
      </c>
      <c r="D204" t="s">
        <v>3370</v>
      </c>
      <c r="E204" t="s">
        <v>3936</v>
      </c>
      <c r="F204" t="s">
        <v>3500</v>
      </c>
      <c r="G204" s="48">
        <v>1410000</v>
      </c>
      <c r="H204" s="48">
        <v>1223645</v>
      </c>
      <c r="I204" s="48">
        <v>12220</v>
      </c>
      <c r="J204" s="48">
        <v>1211425</v>
      </c>
      <c r="K204" s="48">
        <v>92242.990654205612</v>
      </c>
      <c r="L204" s="48">
        <v>1303667.9906542057</v>
      </c>
    </row>
    <row r="205" spans="2:12">
      <c r="B205" t="s">
        <v>3939</v>
      </c>
      <c r="C205" t="s">
        <v>3368</v>
      </c>
      <c r="D205" t="s">
        <v>3368</v>
      </c>
      <c r="E205" t="s">
        <v>3938</v>
      </c>
      <c r="F205" t="s">
        <v>3369</v>
      </c>
      <c r="G205" s="48">
        <v>810000</v>
      </c>
      <c r="H205" s="48">
        <v>702945</v>
      </c>
      <c r="I205" s="48">
        <v>7020</v>
      </c>
      <c r="J205" s="48">
        <v>695925</v>
      </c>
      <c r="K205" s="48">
        <v>52990.654205607483</v>
      </c>
      <c r="L205" s="48">
        <v>748915.6542056076</v>
      </c>
    </row>
    <row r="206" spans="2:12">
      <c r="B206" t="s">
        <v>3941</v>
      </c>
      <c r="C206" t="s">
        <v>1165</v>
      </c>
      <c r="D206" t="s">
        <v>1383</v>
      </c>
      <c r="E206" t="s">
        <v>3940</v>
      </c>
      <c r="F206" t="s">
        <v>22</v>
      </c>
      <c r="G206" s="48">
        <v>1801500</v>
      </c>
      <c r="H206" s="48">
        <v>1562440</v>
      </c>
      <c r="I206" s="48">
        <v>78637.659999999974</v>
      </c>
      <c r="J206" s="48">
        <v>1483802.34</v>
      </c>
      <c r="K206" s="48">
        <v>117855.14018691589</v>
      </c>
      <c r="L206" s="48">
        <v>1601657.480186916</v>
      </c>
    </row>
    <row r="207" spans="2:12">
      <c r="B207" t="s">
        <v>3943</v>
      </c>
      <c r="C207" t="s">
        <v>1165</v>
      </c>
      <c r="D207" t="s">
        <v>1383</v>
      </c>
      <c r="E207" t="s">
        <v>3942</v>
      </c>
      <c r="F207" t="s">
        <v>22</v>
      </c>
      <c r="G207" s="48">
        <v>1102500</v>
      </c>
      <c r="H207" s="48">
        <v>957305</v>
      </c>
      <c r="I207" s="48">
        <v>50439.110000000015</v>
      </c>
      <c r="J207" s="48">
        <v>906865.89</v>
      </c>
      <c r="K207" s="48">
        <v>72126.168224299065</v>
      </c>
      <c r="L207" s="48">
        <v>978992.05822429922</v>
      </c>
    </row>
    <row r="208" spans="2:12">
      <c r="B208" t="s">
        <v>3945</v>
      </c>
      <c r="C208" t="s">
        <v>1165</v>
      </c>
      <c r="D208" t="s">
        <v>1382</v>
      </c>
      <c r="E208" t="s">
        <v>3944</v>
      </c>
      <c r="F208" t="s">
        <v>22</v>
      </c>
      <c r="G208" s="48">
        <v>690000</v>
      </c>
      <c r="H208" s="48">
        <v>598520</v>
      </c>
      <c r="I208" s="48">
        <v>29492.01999999996</v>
      </c>
      <c r="J208" s="48">
        <v>569027.98</v>
      </c>
      <c r="K208" s="48">
        <v>45140.186915887854</v>
      </c>
      <c r="L208" s="48">
        <v>614168.16691588797</v>
      </c>
    </row>
    <row r="209" spans="2:12">
      <c r="B209" t="s">
        <v>3947</v>
      </c>
      <c r="C209" t="s">
        <v>1165</v>
      </c>
      <c r="D209" t="s">
        <v>1382</v>
      </c>
      <c r="E209" t="s">
        <v>3946</v>
      </c>
      <c r="F209" t="s">
        <v>22</v>
      </c>
      <c r="G209" s="48">
        <v>725000</v>
      </c>
      <c r="H209" s="48">
        <v>629525</v>
      </c>
      <c r="I209" s="48">
        <v>33170.329999999987</v>
      </c>
      <c r="J209" s="48">
        <v>596354.67000000004</v>
      </c>
      <c r="K209" s="48">
        <v>47429.906542056066</v>
      </c>
      <c r="L209" s="48">
        <v>643784.57654205617</v>
      </c>
    </row>
    <row r="210" spans="2:12">
      <c r="B210" t="s">
        <v>3949</v>
      </c>
      <c r="C210" t="s">
        <v>1165</v>
      </c>
      <c r="D210" t="s">
        <v>1384</v>
      </c>
      <c r="E210" t="s">
        <v>3948</v>
      </c>
      <c r="F210" t="s">
        <v>22</v>
      </c>
      <c r="G210" s="48">
        <v>630000</v>
      </c>
      <c r="H210" s="48">
        <v>546735</v>
      </c>
      <c r="I210" s="48">
        <v>28711.710000000006</v>
      </c>
      <c r="J210" s="48">
        <v>518023.29000000004</v>
      </c>
      <c r="K210" s="48">
        <v>41214.95327102804</v>
      </c>
      <c r="L210" s="48">
        <v>559238.24327102804</v>
      </c>
    </row>
    <row r="211" spans="2:12">
      <c r="B211" t="s">
        <v>3951</v>
      </c>
      <c r="C211" t="s">
        <v>1165</v>
      </c>
      <c r="D211" t="s">
        <v>1384</v>
      </c>
      <c r="E211" t="s">
        <v>3950</v>
      </c>
      <c r="F211" t="s">
        <v>22</v>
      </c>
      <c r="G211" s="48">
        <v>300000</v>
      </c>
      <c r="H211" s="48">
        <v>260350</v>
      </c>
      <c r="I211" s="48">
        <v>13672.240000000005</v>
      </c>
      <c r="J211" s="48">
        <v>246677.76000000001</v>
      </c>
      <c r="K211" s="48">
        <v>19626.168224299068</v>
      </c>
      <c r="L211" s="48">
        <v>266303.92822429904</v>
      </c>
    </row>
    <row r="212" spans="2:12">
      <c r="B212" t="s">
        <v>3953</v>
      </c>
      <c r="C212" t="s">
        <v>1165</v>
      </c>
      <c r="D212" t="s">
        <v>1386</v>
      </c>
      <c r="E212" t="s">
        <v>3952</v>
      </c>
      <c r="F212" t="s">
        <v>22</v>
      </c>
      <c r="G212" s="48">
        <v>285000</v>
      </c>
      <c r="H212" s="48">
        <v>246904.99999999997</v>
      </c>
      <c r="I212" s="48">
        <v>10057.409999999974</v>
      </c>
      <c r="J212" s="48">
        <v>236847.59000000003</v>
      </c>
      <c r="K212" s="48">
        <v>18644.859813084113</v>
      </c>
      <c r="L212" s="48">
        <v>255492.44981308412</v>
      </c>
    </row>
    <row r="213" spans="2:12">
      <c r="B213" t="s">
        <v>3955</v>
      </c>
      <c r="C213" t="s">
        <v>1165</v>
      </c>
      <c r="D213" t="s">
        <v>1386</v>
      </c>
      <c r="E213" t="s">
        <v>3954</v>
      </c>
      <c r="F213" t="s">
        <v>22</v>
      </c>
      <c r="G213" s="48">
        <v>60000</v>
      </c>
      <c r="H213" s="48">
        <v>52070</v>
      </c>
      <c r="I213" s="48">
        <v>2734.4499999999971</v>
      </c>
      <c r="J213" s="48">
        <v>49335.55</v>
      </c>
      <c r="K213" s="48">
        <v>3925.233644859813</v>
      </c>
      <c r="L213" s="48">
        <v>53260.783644859817</v>
      </c>
    </row>
    <row r="214" spans="2:12">
      <c r="B214" t="s">
        <v>3957</v>
      </c>
      <c r="C214" t="s">
        <v>1165</v>
      </c>
      <c r="D214" t="s">
        <v>1385</v>
      </c>
      <c r="E214" t="s">
        <v>3956</v>
      </c>
      <c r="F214" t="s">
        <v>22</v>
      </c>
      <c r="G214" s="48">
        <v>1456500</v>
      </c>
      <c r="H214" s="48">
        <v>1262895</v>
      </c>
      <c r="I214" s="48">
        <v>61937.509999999937</v>
      </c>
      <c r="J214" s="48">
        <v>1200957.49</v>
      </c>
      <c r="K214" s="48">
        <v>95285.046728971953</v>
      </c>
      <c r="L214" s="48">
        <v>1296242.5367289721</v>
      </c>
    </row>
    <row r="215" spans="2:12">
      <c r="B215" t="s">
        <v>3959</v>
      </c>
      <c r="C215" t="s">
        <v>1165</v>
      </c>
      <c r="D215" t="s">
        <v>1385</v>
      </c>
      <c r="E215" t="s">
        <v>3958</v>
      </c>
      <c r="F215" t="s">
        <v>22</v>
      </c>
      <c r="G215" s="48">
        <v>802500</v>
      </c>
      <c r="H215" s="48">
        <v>696955</v>
      </c>
      <c r="I215" s="48">
        <v>36766.86</v>
      </c>
      <c r="J215" s="48">
        <v>660188.14</v>
      </c>
      <c r="K215" s="48">
        <v>52500</v>
      </c>
      <c r="L215" s="48">
        <v>712688.14000000013</v>
      </c>
    </row>
    <row r="216" spans="2:12">
      <c r="B216" t="s">
        <v>3961</v>
      </c>
      <c r="C216" t="s">
        <v>1165</v>
      </c>
      <c r="D216" t="s">
        <v>3343</v>
      </c>
      <c r="E216" t="s">
        <v>3960</v>
      </c>
      <c r="F216" t="s">
        <v>22</v>
      </c>
      <c r="G216" s="48">
        <v>870000</v>
      </c>
      <c r="H216" s="48">
        <v>754730</v>
      </c>
      <c r="I216" s="48">
        <v>37695.359999999986</v>
      </c>
      <c r="J216" s="48">
        <v>717034.64</v>
      </c>
      <c r="K216" s="48">
        <v>56915.88785046729</v>
      </c>
      <c r="L216" s="48">
        <v>773950.52785046736</v>
      </c>
    </row>
    <row r="217" spans="2:12">
      <c r="B217" t="s">
        <v>3963</v>
      </c>
      <c r="C217" t="s">
        <v>1165</v>
      </c>
      <c r="D217" t="s">
        <v>3343</v>
      </c>
      <c r="E217" t="s">
        <v>3962</v>
      </c>
      <c r="F217" t="s">
        <v>22</v>
      </c>
      <c r="G217" s="48">
        <v>755000</v>
      </c>
      <c r="H217" s="48">
        <v>655560</v>
      </c>
      <c r="I217" s="48">
        <v>34537.550000000017</v>
      </c>
      <c r="J217" s="48">
        <v>621022.44999999995</v>
      </c>
      <c r="K217" s="48">
        <v>49392.523364485984</v>
      </c>
      <c r="L217" s="48">
        <v>670414.97336448601</v>
      </c>
    </row>
    <row r="218" spans="2:12">
      <c r="B218" t="s">
        <v>3965</v>
      </c>
      <c r="C218" t="s">
        <v>1165</v>
      </c>
      <c r="D218" t="s">
        <v>1383</v>
      </c>
      <c r="E218" t="s">
        <v>3964</v>
      </c>
      <c r="F218" t="s">
        <v>22</v>
      </c>
      <c r="G218" s="48">
        <v>-60</v>
      </c>
      <c r="H218" s="48">
        <v>-52.07</v>
      </c>
      <c r="I218" s="48">
        <v>-2.7299999999999969</v>
      </c>
      <c r="J218" s="48">
        <v>-49.34</v>
      </c>
      <c r="K218" s="48">
        <v>-3.9252336448598131</v>
      </c>
      <c r="L218" s="48">
        <v>-53.265233644859819</v>
      </c>
    </row>
    <row r="219" spans="2:12">
      <c r="B219" t="s">
        <v>3967</v>
      </c>
      <c r="C219" t="s">
        <v>1190</v>
      </c>
      <c r="D219" t="s">
        <v>3348</v>
      </c>
      <c r="E219" t="s">
        <v>3966</v>
      </c>
      <c r="F219" t="s">
        <v>1314</v>
      </c>
      <c r="G219" s="48">
        <v>-480</v>
      </c>
      <c r="H219" s="48">
        <v>-416.56</v>
      </c>
      <c r="I219" s="48">
        <v>-8.3299999999999841</v>
      </c>
      <c r="J219" s="48">
        <v>-408.23</v>
      </c>
      <c r="K219" s="48">
        <v>-31.401869158878505</v>
      </c>
      <c r="L219" s="48">
        <v>-439.63186915887854</v>
      </c>
    </row>
    <row r="220" spans="2:12">
      <c r="B220" t="s">
        <v>3968</v>
      </c>
      <c r="C220" t="s">
        <v>1190</v>
      </c>
      <c r="D220" t="s">
        <v>3348</v>
      </c>
      <c r="E220" t="s">
        <v>3966</v>
      </c>
      <c r="F220" t="s">
        <v>1314</v>
      </c>
      <c r="G220" s="48">
        <v>-120</v>
      </c>
      <c r="H220" s="48">
        <v>-104.14</v>
      </c>
      <c r="I220" s="48">
        <v>-2.0799999999999983</v>
      </c>
      <c r="J220" s="48">
        <v>-102.06</v>
      </c>
      <c r="K220" s="48">
        <v>-7.8504672897196262</v>
      </c>
      <c r="L220" s="48">
        <v>-109.91046728971963</v>
      </c>
    </row>
    <row r="221" spans="2:12">
      <c r="B221" t="s">
        <v>3970</v>
      </c>
      <c r="C221" t="s">
        <v>1165</v>
      </c>
      <c r="D221" t="s">
        <v>1388</v>
      </c>
      <c r="E221" t="s">
        <v>3969</v>
      </c>
      <c r="F221" t="s">
        <v>22</v>
      </c>
      <c r="G221" s="48">
        <v>-75000</v>
      </c>
      <c r="H221" s="48">
        <v>-64944.999999999993</v>
      </c>
      <c r="I221" s="48">
        <v>-2909.4499999999898</v>
      </c>
      <c r="J221" s="48">
        <v>-62035.55</v>
      </c>
      <c r="K221" s="48">
        <v>-4906.5420560747662</v>
      </c>
      <c r="L221" s="48">
        <v>-66942.092056074762</v>
      </c>
    </row>
    <row r="222" spans="2:12">
      <c r="B222" t="s">
        <v>3972</v>
      </c>
      <c r="C222" t="s">
        <v>1174</v>
      </c>
      <c r="D222" t="s">
        <v>1174</v>
      </c>
      <c r="E222" t="s">
        <v>3971</v>
      </c>
      <c r="F222" t="s">
        <v>31</v>
      </c>
      <c r="G222" s="48">
        <v>-660</v>
      </c>
      <c r="H222" s="48">
        <v>-572.79999999999995</v>
      </c>
      <c r="I222" s="48">
        <v>-17.339999999999918</v>
      </c>
      <c r="J222" s="48">
        <v>-555.46</v>
      </c>
      <c r="K222" s="48">
        <v>-43.177570093457945</v>
      </c>
      <c r="L222" s="48">
        <v>-598.63757009345795</v>
      </c>
    </row>
    <row r="223" spans="2:12">
      <c r="B223" t="s">
        <v>3974</v>
      </c>
      <c r="C223" t="s">
        <v>1177</v>
      </c>
      <c r="D223" t="s">
        <v>1177</v>
      </c>
      <c r="E223" t="s">
        <v>3973</v>
      </c>
      <c r="F223" t="s">
        <v>31</v>
      </c>
      <c r="G223" s="48">
        <v>-7900</v>
      </c>
      <c r="H223" s="48">
        <v>-6857.1</v>
      </c>
      <c r="I223" s="48">
        <v>-215</v>
      </c>
      <c r="J223" s="48">
        <v>-6642.1</v>
      </c>
      <c r="K223" s="48">
        <v>-516.82242990654208</v>
      </c>
      <c r="L223" s="48">
        <v>-7158.9224299065418</v>
      </c>
    </row>
    <row r="224" spans="2:12">
      <c r="B224" t="s">
        <v>3976</v>
      </c>
      <c r="C224" t="s">
        <v>1263</v>
      </c>
      <c r="D224" t="s">
        <v>1263</v>
      </c>
      <c r="E224" t="s">
        <v>3975</v>
      </c>
      <c r="F224" t="s">
        <v>31</v>
      </c>
      <c r="G224" s="48">
        <v>-1800</v>
      </c>
      <c r="H224" s="48">
        <v>-1562.1</v>
      </c>
      <c r="I224" s="48">
        <v>-39.509999999999991</v>
      </c>
      <c r="J224" s="48">
        <v>-1522.59</v>
      </c>
      <c r="K224" s="48">
        <v>-117.75700934579439</v>
      </c>
      <c r="L224" s="48">
        <v>-1640.3470093457943</v>
      </c>
    </row>
    <row r="225" spans="1:12">
      <c r="B225" t="s">
        <v>3978</v>
      </c>
      <c r="C225" t="s">
        <v>1165</v>
      </c>
      <c r="D225" t="s">
        <v>1383</v>
      </c>
      <c r="E225" t="s">
        <v>3977</v>
      </c>
      <c r="F225" t="s">
        <v>22</v>
      </c>
      <c r="G225" s="48">
        <v>-29940</v>
      </c>
      <c r="H225" s="48">
        <v>-25982.93</v>
      </c>
      <c r="I225" s="48">
        <v>-1364.4900000000016</v>
      </c>
      <c r="J225" s="48">
        <v>-24618.44</v>
      </c>
      <c r="K225" s="48">
        <v>-1958.6915887850466</v>
      </c>
      <c r="L225" s="48">
        <v>-26577.131588785047</v>
      </c>
    </row>
    <row r="226" spans="1:12">
      <c r="B226" t="s">
        <v>3979</v>
      </c>
      <c r="C226" t="s">
        <v>1165</v>
      </c>
      <c r="D226" t="s">
        <v>1383</v>
      </c>
      <c r="E226" t="s">
        <v>3977</v>
      </c>
      <c r="F226" t="s">
        <v>22</v>
      </c>
      <c r="G226" s="48">
        <v>-60</v>
      </c>
      <c r="H226" s="48">
        <v>-52.07</v>
      </c>
      <c r="I226" s="48">
        <v>-2.7299999999999969</v>
      </c>
      <c r="J226" s="48">
        <v>-49.34</v>
      </c>
      <c r="K226" s="48">
        <v>-3.9252336448598131</v>
      </c>
      <c r="L226" s="48">
        <v>-53.265233644859819</v>
      </c>
    </row>
    <row r="227" spans="1:12">
      <c r="A227" s="129">
        <v>44328</v>
      </c>
      <c r="B227" t="s">
        <v>3981</v>
      </c>
      <c r="C227" t="s">
        <v>3488</v>
      </c>
      <c r="D227" t="s">
        <v>3488</v>
      </c>
      <c r="E227" t="s">
        <v>3980</v>
      </c>
      <c r="F227" t="s">
        <v>3489</v>
      </c>
      <c r="G227" s="48">
        <v>451750</v>
      </c>
      <c r="H227" s="48">
        <v>392061</v>
      </c>
      <c r="I227" s="48">
        <v>3915.5</v>
      </c>
      <c r="J227" s="48">
        <v>388145.5</v>
      </c>
      <c r="K227" s="48">
        <v>29553.738317757008</v>
      </c>
      <c r="L227" s="48">
        <v>417699.23831775703</v>
      </c>
    </row>
    <row r="228" spans="1:12">
      <c r="B228" t="s">
        <v>3983</v>
      </c>
      <c r="C228" t="s">
        <v>3494</v>
      </c>
      <c r="D228" t="s">
        <v>3494</v>
      </c>
      <c r="E228" t="s">
        <v>3982</v>
      </c>
      <c r="F228" t="s">
        <v>3495</v>
      </c>
      <c r="G228" s="48">
        <v>707000</v>
      </c>
      <c r="H228" s="48">
        <v>613550</v>
      </c>
      <c r="I228" s="48">
        <v>6127.9999999999964</v>
      </c>
      <c r="J228" s="48">
        <v>607422</v>
      </c>
      <c r="K228" s="48">
        <v>46252.336448598129</v>
      </c>
      <c r="L228" s="48">
        <v>653674.33644859819</v>
      </c>
    </row>
    <row r="229" spans="1:12">
      <c r="B229" t="s">
        <v>3985</v>
      </c>
      <c r="C229" t="s">
        <v>1552</v>
      </c>
      <c r="D229" t="s">
        <v>1552</v>
      </c>
      <c r="E229" t="s">
        <v>3984</v>
      </c>
      <c r="F229" t="s">
        <v>3742</v>
      </c>
      <c r="G229" s="48">
        <v>823800</v>
      </c>
      <c r="H229" s="48">
        <v>714842</v>
      </c>
      <c r="I229" s="48">
        <v>7139</v>
      </c>
      <c r="J229" s="48">
        <v>707703</v>
      </c>
      <c r="K229" s="48">
        <v>53893.457943925227</v>
      </c>
      <c r="L229" s="48">
        <v>761596.4579439254</v>
      </c>
    </row>
    <row r="230" spans="1:12">
      <c r="B230" t="s">
        <v>3987</v>
      </c>
      <c r="C230" t="s">
        <v>3492</v>
      </c>
      <c r="D230" t="s">
        <v>3492</v>
      </c>
      <c r="E230" t="s">
        <v>3986</v>
      </c>
      <c r="F230" t="s">
        <v>3493</v>
      </c>
      <c r="G230" s="48">
        <v>900000</v>
      </c>
      <c r="H230" s="48">
        <v>781050</v>
      </c>
      <c r="I230" s="48">
        <v>7800</v>
      </c>
      <c r="J230" s="48">
        <v>773250</v>
      </c>
      <c r="K230" s="48">
        <v>58878.504672897208</v>
      </c>
      <c r="L230" s="48">
        <v>832128.50467289728</v>
      </c>
    </row>
    <row r="231" spans="1:12">
      <c r="B231" t="s">
        <v>3989</v>
      </c>
      <c r="C231" t="s">
        <v>1255</v>
      </c>
      <c r="D231" t="s">
        <v>1255</v>
      </c>
      <c r="E231" t="s">
        <v>3988</v>
      </c>
      <c r="F231" t="s">
        <v>31</v>
      </c>
      <c r="G231" s="48">
        <v>1800</v>
      </c>
      <c r="H231" s="48">
        <v>1562.1</v>
      </c>
      <c r="I231" s="48">
        <v>31.240000000000009</v>
      </c>
      <c r="J231" s="48">
        <v>1530.86</v>
      </c>
      <c r="K231" s="48">
        <v>117.75700934579439</v>
      </c>
      <c r="L231" s="48">
        <v>1648.6170093457943</v>
      </c>
    </row>
    <row r="232" spans="1:12">
      <c r="B232" t="s">
        <v>3991</v>
      </c>
      <c r="C232" t="s">
        <v>3354</v>
      </c>
      <c r="D232" t="s">
        <v>3354</v>
      </c>
      <c r="E232" t="s">
        <v>3990</v>
      </c>
      <c r="F232" t="s">
        <v>3355</v>
      </c>
      <c r="G232" s="48">
        <v>960000</v>
      </c>
      <c r="H232" s="48">
        <v>833120</v>
      </c>
      <c r="I232" s="48">
        <v>8320.00000000002</v>
      </c>
      <c r="J232" s="48">
        <v>824800</v>
      </c>
      <c r="K232" s="48">
        <v>62803.738317757008</v>
      </c>
      <c r="L232" s="48">
        <v>887603.73831775691</v>
      </c>
    </row>
    <row r="233" spans="1:12">
      <c r="A233" s="129">
        <v>44329</v>
      </c>
      <c r="B233" t="s">
        <v>3993</v>
      </c>
      <c r="C233" t="s">
        <v>1176</v>
      </c>
      <c r="D233" t="s">
        <v>1176</v>
      </c>
      <c r="E233" t="s">
        <v>3992</v>
      </c>
      <c r="F233" t="s">
        <v>31</v>
      </c>
      <c r="G233" s="48">
        <v>13300</v>
      </c>
      <c r="H233" s="48">
        <v>11549.1</v>
      </c>
      <c r="I233" s="48">
        <v>304.12000000000103</v>
      </c>
      <c r="J233" s="48">
        <v>11244.98</v>
      </c>
      <c r="K233" s="48">
        <v>870.09345794392516</v>
      </c>
      <c r="L233" s="48">
        <v>12115.073457943923</v>
      </c>
    </row>
    <row r="234" spans="1:12">
      <c r="B234" t="s">
        <v>3995</v>
      </c>
      <c r="C234" t="s">
        <v>1171</v>
      </c>
      <c r="D234" t="s">
        <v>1171</v>
      </c>
      <c r="E234" t="s">
        <v>3994</v>
      </c>
      <c r="F234" t="s">
        <v>31</v>
      </c>
      <c r="G234" s="48">
        <v>4200</v>
      </c>
      <c r="H234" s="48">
        <v>3644.9</v>
      </c>
      <c r="I234" s="48">
        <v>86.690000000000168</v>
      </c>
      <c r="J234" s="48">
        <v>3558.21</v>
      </c>
      <c r="K234" s="48">
        <v>274.76635514018687</v>
      </c>
      <c r="L234" s="48">
        <v>3832.9763551401866</v>
      </c>
    </row>
    <row r="235" spans="1:12">
      <c r="B235" t="s">
        <v>3997</v>
      </c>
      <c r="C235" t="s">
        <v>1172</v>
      </c>
      <c r="D235" t="s">
        <v>1172</v>
      </c>
      <c r="E235" t="s">
        <v>3996</v>
      </c>
      <c r="F235" t="s">
        <v>31</v>
      </c>
      <c r="G235" s="48">
        <v>21900</v>
      </c>
      <c r="H235" s="48">
        <v>18979.900000000001</v>
      </c>
      <c r="I235" s="48">
        <v>607.60999999999979</v>
      </c>
      <c r="J235" s="48">
        <v>18372.289999999997</v>
      </c>
      <c r="K235" s="48">
        <v>1432.7102803738319</v>
      </c>
      <c r="L235" s="48">
        <v>19805.000280373832</v>
      </c>
    </row>
    <row r="236" spans="1:12">
      <c r="B236" t="s">
        <v>3999</v>
      </c>
      <c r="C236" t="s">
        <v>1173</v>
      </c>
      <c r="D236" t="s">
        <v>1173</v>
      </c>
      <c r="E236" t="s">
        <v>3998</v>
      </c>
      <c r="F236" t="s">
        <v>31</v>
      </c>
      <c r="G236" s="48">
        <v>3880</v>
      </c>
      <c r="H236" s="48">
        <v>3366.2</v>
      </c>
      <c r="I236" s="48">
        <v>90.820000000000164</v>
      </c>
      <c r="J236" s="48">
        <v>3275.38</v>
      </c>
      <c r="K236" s="48">
        <v>253.8317757009346</v>
      </c>
      <c r="L236" s="48">
        <v>3529.2117757009346</v>
      </c>
    </row>
    <row r="237" spans="1:12">
      <c r="B237" t="s">
        <v>4001</v>
      </c>
      <c r="C237" t="s">
        <v>1175</v>
      </c>
      <c r="D237" t="s">
        <v>1175</v>
      </c>
      <c r="E237" t="s">
        <v>4000</v>
      </c>
      <c r="F237" t="s">
        <v>31</v>
      </c>
      <c r="G237" s="48">
        <v>67200</v>
      </c>
      <c r="H237" s="48">
        <v>58236.200000000004</v>
      </c>
      <c r="I237" s="48">
        <v>1933.3999999999958</v>
      </c>
      <c r="J237" s="48">
        <v>56302.8</v>
      </c>
      <c r="K237" s="48">
        <v>4396.2616822429909</v>
      </c>
      <c r="L237" s="48">
        <v>60699.061682242995</v>
      </c>
    </row>
    <row r="238" spans="1:12">
      <c r="B238" t="s">
        <v>4003</v>
      </c>
      <c r="C238" t="s">
        <v>1185</v>
      </c>
      <c r="D238" t="s">
        <v>1185</v>
      </c>
      <c r="E238" t="s">
        <v>4002</v>
      </c>
      <c r="F238" t="s">
        <v>31</v>
      </c>
      <c r="G238" s="48">
        <v>6300</v>
      </c>
      <c r="H238" s="48">
        <v>5461.7999999999993</v>
      </c>
      <c r="I238" s="48">
        <v>181.95999999999958</v>
      </c>
      <c r="J238" s="48">
        <v>5279.84</v>
      </c>
      <c r="K238" s="48">
        <v>412.14953271028037</v>
      </c>
      <c r="L238" s="48">
        <v>5691.9895327102804</v>
      </c>
    </row>
    <row r="239" spans="1:12">
      <c r="B239" t="s">
        <v>4005</v>
      </c>
      <c r="C239" t="s">
        <v>1221</v>
      </c>
      <c r="D239" t="s">
        <v>1221</v>
      </c>
      <c r="E239" t="s">
        <v>4004</v>
      </c>
      <c r="F239" t="s">
        <v>31</v>
      </c>
      <c r="G239" s="48">
        <v>26150</v>
      </c>
      <c r="H239" s="48">
        <v>22680.999999999996</v>
      </c>
      <c r="I239" s="48">
        <v>807.73999999999705</v>
      </c>
      <c r="J239" s="48">
        <v>21873.260000000002</v>
      </c>
      <c r="K239" s="48">
        <v>1710.747663551402</v>
      </c>
      <c r="L239" s="48">
        <v>23584.007663551401</v>
      </c>
    </row>
    <row r="240" spans="1:12">
      <c r="B240" t="s">
        <v>4007</v>
      </c>
      <c r="C240" t="s">
        <v>1317</v>
      </c>
      <c r="D240" t="s">
        <v>1317</v>
      </c>
      <c r="E240" t="s">
        <v>4006</v>
      </c>
      <c r="F240" t="s">
        <v>31</v>
      </c>
      <c r="G240" s="48">
        <v>3650</v>
      </c>
      <c r="H240" s="48">
        <v>3168.2000000000003</v>
      </c>
      <c r="I240" s="48">
        <v>100.92000000000007</v>
      </c>
      <c r="J240" s="48">
        <v>3067.2799999999997</v>
      </c>
      <c r="K240" s="48">
        <v>238.78504672897196</v>
      </c>
      <c r="L240" s="48">
        <v>3306.065046728972</v>
      </c>
    </row>
    <row r="241" spans="2:12">
      <c r="B241" t="s">
        <v>4009</v>
      </c>
      <c r="C241" t="s">
        <v>1390</v>
      </c>
      <c r="D241" t="s">
        <v>1390</v>
      </c>
      <c r="E241" t="s">
        <v>4008</v>
      </c>
      <c r="F241" t="s">
        <v>31</v>
      </c>
      <c r="G241" s="48">
        <v>3600</v>
      </c>
      <c r="H241" s="48">
        <v>3124.2</v>
      </c>
      <c r="I241" s="48">
        <v>79.0300000000002</v>
      </c>
      <c r="J241" s="48">
        <v>3045.17</v>
      </c>
      <c r="K241" s="48">
        <v>235.51401869158877</v>
      </c>
      <c r="L241" s="48">
        <v>3280.6840186915888</v>
      </c>
    </row>
    <row r="242" spans="2:12">
      <c r="B242" t="s">
        <v>4011</v>
      </c>
      <c r="C242" t="s">
        <v>1163</v>
      </c>
      <c r="D242" t="s">
        <v>3340</v>
      </c>
      <c r="E242" t="s">
        <v>4010</v>
      </c>
      <c r="F242" t="s">
        <v>1244</v>
      </c>
      <c r="G242" s="48">
        <v>1660000</v>
      </c>
      <c r="H242" s="48">
        <v>1440495</v>
      </c>
      <c r="I242" s="48">
        <v>53850.539999999943</v>
      </c>
      <c r="J242" s="48">
        <v>1386644.46</v>
      </c>
      <c r="K242" s="48">
        <v>108598.13084112147</v>
      </c>
      <c r="L242" s="48">
        <v>1495242.5908411217</v>
      </c>
    </row>
    <row r="243" spans="2:12">
      <c r="B243" t="s">
        <v>4012</v>
      </c>
      <c r="C243" t="s">
        <v>1190</v>
      </c>
      <c r="D243" t="s">
        <v>3348</v>
      </c>
      <c r="E243" t="s">
        <v>3348</v>
      </c>
      <c r="F243" t="s">
        <v>1314</v>
      </c>
      <c r="G243" s="48">
        <v>300000</v>
      </c>
      <c r="H243" s="48">
        <v>260350</v>
      </c>
      <c r="I243" s="48">
        <v>3694.2000000000044</v>
      </c>
      <c r="J243" s="48">
        <v>256655.80000000002</v>
      </c>
      <c r="K243" s="48">
        <v>19626.168224299068</v>
      </c>
      <c r="L243" s="48">
        <v>276281.96822429908</v>
      </c>
    </row>
    <row r="244" spans="2:12">
      <c r="B244" t="s">
        <v>4014</v>
      </c>
      <c r="C244" t="s">
        <v>1162</v>
      </c>
      <c r="D244" t="s">
        <v>3345</v>
      </c>
      <c r="E244" t="s">
        <v>4013</v>
      </c>
      <c r="F244" t="s">
        <v>3507</v>
      </c>
      <c r="G244" s="48">
        <v>375000</v>
      </c>
      <c r="H244" s="48">
        <v>325295</v>
      </c>
      <c r="I244" s="48">
        <v>9506.9399999999914</v>
      </c>
      <c r="J244" s="48">
        <v>315788.06</v>
      </c>
      <c r="K244" s="48">
        <v>24532.710280373834</v>
      </c>
      <c r="L244" s="48">
        <v>340320.77028037386</v>
      </c>
    </row>
    <row r="245" spans="2:12">
      <c r="B245" t="s">
        <v>4016</v>
      </c>
      <c r="C245" t="s">
        <v>1213</v>
      </c>
      <c r="D245" t="s">
        <v>1396</v>
      </c>
      <c r="E245" t="s">
        <v>4015</v>
      </c>
      <c r="F245" t="s">
        <v>39</v>
      </c>
      <c r="G245" s="48">
        <v>150000</v>
      </c>
      <c r="H245" s="48">
        <v>130175</v>
      </c>
      <c r="I245" s="48">
        <v>3286.6000000000058</v>
      </c>
      <c r="J245" s="48">
        <v>126888.4</v>
      </c>
      <c r="K245" s="48">
        <v>9813.0841121495323</v>
      </c>
      <c r="L245" s="48">
        <v>136701.48411214951</v>
      </c>
    </row>
    <row r="246" spans="2:12">
      <c r="B246" t="s">
        <v>4018</v>
      </c>
      <c r="C246" t="s">
        <v>1213</v>
      </c>
      <c r="D246" t="s">
        <v>1396</v>
      </c>
      <c r="E246" t="s">
        <v>4017</v>
      </c>
      <c r="F246" t="s">
        <v>39</v>
      </c>
      <c r="G246" s="48">
        <v>60000</v>
      </c>
      <c r="H246" s="48">
        <v>52070</v>
      </c>
      <c r="I246" s="48">
        <v>1314.6399999999994</v>
      </c>
      <c r="J246" s="48">
        <v>50755.360000000001</v>
      </c>
      <c r="K246" s="48">
        <v>3925.233644859813</v>
      </c>
      <c r="L246" s="48">
        <v>54680.593644859815</v>
      </c>
    </row>
    <row r="247" spans="2:12">
      <c r="B247" t="s">
        <v>4020</v>
      </c>
      <c r="C247" t="s">
        <v>1213</v>
      </c>
      <c r="D247" t="s">
        <v>1395</v>
      </c>
      <c r="E247" t="s">
        <v>4019</v>
      </c>
      <c r="F247" t="s">
        <v>39</v>
      </c>
      <c r="G247" s="48">
        <v>1740000</v>
      </c>
      <c r="H247" s="48">
        <v>1510030</v>
      </c>
      <c r="I247" s="48">
        <v>38147.239999999991</v>
      </c>
      <c r="J247" s="48">
        <v>1471882.76</v>
      </c>
      <c r="K247" s="48">
        <v>113831.77570093458</v>
      </c>
      <c r="L247" s="48">
        <v>1585714.5357009345</v>
      </c>
    </row>
    <row r="248" spans="2:12">
      <c r="B248" t="s">
        <v>4022</v>
      </c>
      <c r="C248" t="s">
        <v>1167</v>
      </c>
      <c r="D248" t="s">
        <v>3346</v>
      </c>
      <c r="E248" t="s">
        <v>4021</v>
      </c>
      <c r="F248" t="s">
        <v>33</v>
      </c>
      <c r="G248" s="48">
        <v>55200</v>
      </c>
      <c r="H248" s="48">
        <v>47904.399999999994</v>
      </c>
      <c r="I248" s="48">
        <v>291.59000000000015</v>
      </c>
      <c r="J248" s="48">
        <v>47612.81</v>
      </c>
      <c r="K248" s="48">
        <v>3611.2149532710278</v>
      </c>
      <c r="L248" s="48">
        <v>51224.024953271022</v>
      </c>
    </row>
    <row r="249" spans="2:12">
      <c r="B249" t="s">
        <v>4024</v>
      </c>
      <c r="C249" t="s">
        <v>1167</v>
      </c>
      <c r="D249" t="s">
        <v>1391</v>
      </c>
      <c r="E249" t="s">
        <v>4023</v>
      </c>
      <c r="F249" t="s">
        <v>33</v>
      </c>
      <c r="G249" s="48">
        <v>103200</v>
      </c>
      <c r="H249" s="48">
        <v>89560.4</v>
      </c>
      <c r="I249" s="48">
        <v>458.21999999999935</v>
      </c>
      <c r="J249" s="48">
        <v>89102.180000000008</v>
      </c>
      <c r="K249" s="48">
        <v>6751.4018691588781</v>
      </c>
      <c r="L249" s="48">
        <v>95853.581869158879</v>
      </c>
    </row>
    <row r="250" spans="2:12">
      <c r="B250" t="s">
        <v>4026</v>
      </c>
      <c r="C250" t="s">
        <v>1167</v>
      </c>
      <c r="D250" t="s">
        <v>3347</v>
      </c>
      <c r="E250" t="s">
        <v>4025</v>
      </c>
      <c r="F250" t="s">
        <v>33</v>
      </c>
      <c r="G250" s="48">
        <v>211200</v>
      </c>
      <c r="H250" s="48">
        <v>183286.39999999999</v>
      </c>
      <c r="I250" s="48">
        <v>374.90000000000055</v>
      </c>
      <c r="J250" s="48">
        <v>182911.50000000003</v>
      </c>
      <c r="K250" s="48">
        <v>13816.822429906542</v>
      </c>
      <c r="L250" s="48">
        <v>196728.32242990655</v>
      </c>
    </row>
    <row r="251" spans="2:12">
      <c r="B251" t="s">
        <v>4028</v>
      </c>
      <c r="C251" t="s">
        <v>1165</v>
      </c>
      <c r="D251" t="s">
        <v>1165</v>
      </c>
      <c r="E251" t="s">
        <v>4027</v>
      </c>
      <c r="F251" t="s">
        <v>22</v>
      </c>
      <c r="G251" s="48">
        <v>1051500</v>
      </c>
      <c r="H251" s="48">
        <v>912135</v>
      </c>
      <c r="I251" s="48">
        <v>48365.350000000035</v>
      </c>
      <c r="J251" s="48">
        <v>863769.65</v>
      </c>
      <c r="K251" s="48">
        <v>68789.719626168226</v>
      </c>
      <c r="L251" s="48">
        <v>932559.36962616828</v>
      </c>
    </row>
    <row r="252" spans="2:12">
      <c r="B252" t="s">
        <v>4030</v>
      </c>
      <c r="C252" t="s">
        <v>1165</v>
      </c>
      <c r="D252" t="s">
        <v>1165</v>
      </c>
      <c r="E252" t="s">
        <v>4029</v>
      </c>
      <c r="F252" t="s">
        <v>22</v>
      </c>
      <c r="G252" s="48">
        <v>802500</v>
      </c>
      <c r="H252" s="48">
        <v>696955</v>
      </c>
      <c r="I252" s="48">
        <v>36766.859999999986</v>
      </c>
      <c r="J252" s="48">
        <v>660188.14</v>
      </c>
      <c r="K252" s="48">
        <v>52500</v>
      </c>
      <c r="L252" s="48">
        <v>712688.14</v>
      </c>
    </row>
    <row r="253" spans="2:12">
      <c r="B253" t="s">
        <v>4032</v>
      </c>
      <c r="C253" t="s">
        <v>1165</v>
      </c>
      <c r="D253" t="s">
        <v>1388</v>
      </c>
      <c r="E253" t="s">
        <v>4031</v>
      </c>
      <c r="F253" t="s">
        <v>22</v>
      </c>
      <c r="G253" s="48">
        <v>3940500</v>
      </c>
      <c r="H253" s="48">
        <v>3417770</v>
      </c>
      <c r="I253" s="48">
        <v>172200.44000000006</v>
      </c>
      <c r="J253" s="48">
        <v>3245569.56</v>
      </c>
      <c r="K253" s="48">
        <v>257789.71962616823</v>
      </c>
      <c r="L253" s="48">
        <v>3503359.2796261678</v>
      </c>
    </row>
    <row r="254" spans="2:12">
      <c r="B254" t="s">
        <v>4034</v>
      </c>
      <c r="C254" t="s">
        <v>1165</v>
      </c>
      <c r="D254" t="s">
        <v>1388</v>
      </c>
      <c r="E254" t="s">
        <v>4033</v>
      </c>
      <c r="F254" t="s">
        <v>22</v>
      </c>
      <c r="G254" s="48">
        <v>1390000</v>
      </c>
      <c r="H254" s="48">
        <v>1206980</v>
      </c>
      <c r="I254" s="48">
        <v>63606.200000000026</v>
      </c>
      <c r="J254" s="48">
        <v>1143373.8</v>
      </c>
      <c r="K254" s="48">
        <v>90934.579439252324</v>
      </c>
      <c r="L254" s="48">
        <v>1234308.3794392524</v>
      </c>
    </row>
    <row r="255" spans="2:12">
      <c r="B255" t="s">
        <v>4036</v>
      </c>
      <c r="C255" t="s">
        <v>1165</v>
      </c>
      <c r="D255" t="s">
        <v>1387</v>
      </c>
      <c r="E255" t="s">
        <v>4035</v>
      </c>
      <c r="F255" t="s">
        <v>22</v>
      </c>
      <c r="G255" s="48">
        <v>939000</v>
      </c>
      <c r="H255" s="48">
        <v>814215</v>
      </c>
      <c r="I255" s="48">
        <v>40827.979999999996</v>
      </c>
      <c r="J255" s="48">
        <v>773387.02</v>
      </c>
      <c r="K255" s="48">
        <v>61429.906542056073</v>
      </c>
      <c r="L255" s="48">
        <v>834816.92654205603</v>
      </c>
    </row>
    <row r="256" spans="2:12">
      <c r="B256" t="s">
        <v>4038</v>
      </c>
      <c r="C256" t="s">
        <v>1165</v>
      </c>
      <c r="D256" t="s">
        <v>1387</v>
      </c>
      <c r="E256" t="s">
        <v>4037</v>
      </c>
      <c r="F256" t="s">
        <v>22</v>
      </c>
      <c r="G256" s="48">
        <v>527500</v>
      </c>
      <c r="H256" s="48">
        <v>457955</v>
      </c>
      <c r="I256" s="48">
        <v>24104.899999999994</v>
      </c>
      <c r="J256" s="48">
        <v>433850.1</v>
      </c>
      <c r="K256" s="48">
        <v>34509.345794392524</v>
      </c>
      <c r="L256" s="48">
        <v>468359.44579439255</v>
      </c>
    </row>
    <row r="257" spans="1:12">
      <c r="B257" t="s">
        <v>4040</v>
      </c>
      <c r="C257" t="s">
        <v>1159</v>
      </c>
      <c r="D257" t="s">
        <v>1159</v>
      </c>
      <c r="E257" t="s">
        <v>4039</v>
      </c>
      <c r="F257" t="s">
        <v>28</v>
      </c>
      <c r="G257" s="48">
        <v>154250</v>
      </c>
      <c r="H257" s="48">
        <v>133756.5</v>
      </c>
      <c r="I257" s="48">
        <v>1490.1099999999924</v>
      </c>
      <c r="J257" s="48">
        <v>132266.39000000001</v>
      </c>
      <c r="K257" s="48">
        <v>10091.121495327103</v>
      </c>
      <c r="L257" s="48">
        <v>142357.51149532714</v>
      </c>
    </row>
    <row r="258" spans="1:12">
      <c r="B258" t="s">
        <v>4042</v>
      </c>
      <c r="C258" t="s">
        <v>1158</v>
      </c>
      <c r="D258" t="s">
        <v>1158</v>
      </c>
      <c r="E258" t="s">
        <v>4041</v>
      </c>
      <c r="F258" t="s">
        <v>28</v>
      </c>
      <c r="G258" s="48">
        <v>127500</v>
      </c>
      <c r="H258" s="48">
        <v>110434.99999999999</v>
      </c>
      <c r="I258" s="48">
        <v>1653.7499999999891</v>
      </c>
      <c r="J258" s="48">
        <v>108781.25</v>
      </c>
      <c r="K258" s="48">
        <v>8341.1214953271028</v>
      </c>
      <c r="L258" s="48">
        <v>117122.37149532711</v>
      </c>
    </row>
    <row r="259" spans="1:12">
      <c r="B259" t="s">
        <v>4044</v>
      </c>
      <c r="C259" t="s">
        <v>1160</v>
      </c>
      <c r="D259" t="s">
        <v>1160</v>
      </c>
      <c r="E259" t="s">
        <v>4043</v>
      </c>
      <c r="F259" t="s">
        <v>28</v>
      </c>
      <c r="G259" s="48">
        <v>177900</v>
      </c>
      <c r="H259" s="48">
        <v>154163.5</v>
      </c>
      <c r="I259" s="48">
        <v>1625.4799999999868</v>
      </c>
      <c r="J259" s="48">
        <v>152538.02000000002</v>
      </c>
      <c r="K259" s="48">
        <v>11638.317757009345</v>
      </c>
      <c r="L259" s="48">
        <v>164176.33775700937</v>
      </c>
    </row>
    <row r="260" spans="1:12">
      <c r="B260" t="s">
        <v>4046</v>
      </c>
      <c r="C260" t="s">
        <v>3352</v>
      </c>
      <c r="D260" t="s">
        <v>3352</v>
      </c>
      <c r="E260" t="s">
        <v>4045</v>
      </c>
      <c r="F260" t="s">
        <v>3353</v>
      </c>
      <c r="G260" s="48">
        <v>3942280</v>
      </c>
      <c r="H260" s="48">
        <v>3421300.3000000003</v>
      </c>
      <c r="I260" s="48">
        <v>34169.200000000019</v>
      </c>
      <c r="J260" s="48">
        <v>3387131.0999999996</v>
      </c>
      <c r="K260" s="48">
        <v>257906.16822429904</v>
      </c>
      <c r="L260" s="48">
        <v>3645037.2682242994</v>
      </c>
    </row>
    <row r="261" spans="1:12">
      <c r="B261" t="s">
        <v>4048</v>
      </c>
      <c r="C261" t="s">
        <v>3372</v>
      </c>
      <c r="D261" t="s">
        <v>3372</v>
      </c>
      <c r="E261" t="s">
        <v>4047</v>
      </c>
      <c r="F261" t="s">
        <v>3373</v>
      </c>
      <c r="G261" s="48">
        <v>570000</v>
      </c>
      <c r="H261" s="48">
        <v>494665</v>
      </c>
      <c r="I261" s="48">
        <v>4940</v>
      </c>
      <c r="J261" s="48">
        <v>489725</v>
      </c>
      <c r="K261" s="48">
        <v>37289.719626168226</v>
      </c>
      <c r="L261" s="48">
        <v>527014.71962616825</v>
      </c>
    </row>
    <row r="262" spans="1:12">
      <c r="A262" s="129">
        <v>44330</v>
      </c>
      <c r="B262" t="s">
        <v>4050</v>
      </c>
      <c r="C262" t="s">
        <v>1165</v>
      </c>
      <c r="D262" t="s">
        <v>3339</v>
      </c>
      <c r="E262" t="s">
        <v>4049</v>
      </c>
      <c r="F262" t="s">
        <v>22</v>
      </c>
      <c r="G262" s="48">
        <v>2926500</v>
      </c>
      <c r="H262" s="48">
        <v>2538040</v>
      </c>
      <c r="I262" s="48">
        <v>125023.1899999999</v>
      </c>
      <c r="J262" s="48">
        <v>2413016.81</v>
      </c>
      <c r="K262" s="48">
        <v>191453.27102803736</v>
      </c>
      <c r="L262" s="48">
        <v>2604470.0810280377</v>
      </c>
    </row>
    <row r="263" spans="1:12">
      <c r="B263" t="s">
        <v>4052</v>
      </c>
      <c r="C263" t="s">
        <v>1165</v>
      </c>
      <c r="D263" t="s">
        <v>3339</v>
      </c>
      <c r="E263" t="s">
        <v>4051</v>
      </c>
      <c r="F263" t="s">
        <v>22</v>
      </c>
      <c r="G263" s="48">
        <v>1222500</v>
      </c>
      <c r="H263" s="48">
        <v>1061445</v>
      </c>
      <c r="I263" s="48">
        <v>55907.990000000005</v>
      </c>
      <c r="J263" s="48">
        <v>1005537.01</v>
      </c>
      <c r="K263" s="48">
        <v>79976.635514018693</v>
      </c>
      <c r="L263" s="48">
        <v>1085513.6455140188</v>
      </c>
    </row>
    <row r="264" spans="1:12">
      <c r="B264" t="s">
        <v>4054</v>
      </c>
      <c r="C264" t="s">
        <v>3357</v>
      </c>
      <c r="D264" t="s">
        <v>3362</v>
      </c>
      <c r="E264" t="s">
        <v>4053</v>
      </c>
      <c r="F264" t="s">
        <v>3358</v>
      </c>
      <c r="G264" s="48">
        <v>1708500</v>
      </c>
      <c r="H264" s="48">
        <v>1482650.5</v>
      </c>
      <c r="I264" s="48">
        <v>14806.999999999996</v>
      </c>
      <c r="J264" s="48">
        <v>1467843.5</v>
      </c>
      <c r="K264" s="48">
        <v>111771.02803738318</v>
      </c>
      <c r="L264" s="48">
        <v>1579614.5280373832</v>
      </c>
    </row>
    <row r="265" spans="1:12">
      <c r="B265" t="s">
        <v>4056</v>
      </c>
      <c r="C265" t="s">
        <v>3488</v>
      </c>
      <c r="D265" t="s">
        <v>3488</v>
      </c>
      <c r="E265" t="s">
        <v>4055</v>
      </c>
      <c r="F265" t="s">
        <v>3489</v>
      </c>
      <c r="G265" s="48">
        <v>309000</v>
      </c>
      <c r="H265" s="48">
        <v>268132</v>
      </c>
      <c r="I265" s="48">
        <v>2677.9999999999982</v>
      </c>
      <c r="J265" s="48">
        <v>265454</v>
      </c>
      <c r="K265" s="48">
        <v>20214.953271028036</v>
      </c>
      <c r="L265" s="48">
        <v>285668.953271028</v>
      </c>
    </row>
    <row r="266" spans="1:12">
      <c r="B266" t="s">
        <v>4058</v>
      </c>
      <c r="C266" t="s">
        <v>3360</v>
      </c>
      <c r="D266" t="s">
        <v>3365</v>
      </c>
      <c r="E266" t="s">
        <v>4057</v>
      </c>
      <c r="F266" t="s">
        <v>3363</v>
      </c>
      <c r="G266" s="48">
        <v>1723900</v>
      </c>
      <c r="H266" s="48">
        <v>1496014.5</v>
      </c>
      <c r="I266" s="48">
        <v>14943.2</v>
      </c>
      <c r="J266" s="48">
        <v>1481071.3</v>
      </c>
      <c r="K266" s="48">
        <v>112778.50467289719</v>
      </c>
      <c r="L266" s="48">
        <v>1593849.8046728971</v>
      </c>
    </row>
    <row r="267" spans="1:12">
      <c r="B267" t="s">
        <v>4060</v>
      </c>
      <c r="C267" t="s">
        <v>3360</v>
      </c>
      <c r="D267" t="s">
        <v>3364</v>
      </c>
      <c r="E267" t="s">
        <v>4059</v>
      </c>
      <c r="F267" t="s">
        <v>3363</v>
      </c>
      <c r="G267" s="48">
        <v>1521430</v>
      </c>
      <c r="H267" s="48">
        <v>1320420.2</v>
      </c>
      <c r="I267" s="48">
        <v>13187.199999999988</v>
      </c>
      <c r="J267" s="48">
        <v>1307233</v>
      </c>
      <c r="K267" s="48">
        <v>99532.803738317743</v>
      </c>
      <c r="L267" s="48">
        <v>1406765.8037383177</v>
      </c>
    </row>
    <row r="268" spans="1:12">
      <c r="B268" t="s">
        <v>4062</v>
      </c>
      <c r="C268" t="s">
        <v>3360</v>
      </c>
      <c r="D268" t="s">
        <v>3366</v>
      </c>
      <c r="E268" t="s">
        <v>4061</v>
      </c>
      <c r="F268" t="s">
        <v>3363</v>
      </c>
      <c r="G268" s="48">
        <v>1362190</v>
      </c>
      <c r="H268" s="48">
        <v>1182111.5</v>
      </c>
      <c r="I268" s="48">
        <v>11805.599999999999</v>
      </c>
      <c r="J268" s="48">
        <v>1170305.8999999999</v>
      </c>
      <c r="K268" s="48">
        <v>89115.233644859807</v>
      </c>
      <c r="L268" s="48">
        <v>1259421.1336448598</v>
      </c>
    </row>
    <row r="269" spans="1:12">
      <c r="B269" t="s">
        <v>4064</v>
      </c>
      <c r="C269" t="s">
        <v>3360</v>
      </c>
      <c r="D269" t="s">
        <v>3360</v>
      </c>
      <c r="E269" t="s">
        <v>4063</v>
      </c>
      <c r="F269" t="s">
        <v>3363</v>
      </c>
      <c r="G269" s="48">
        <v>1351750</v>
      </c>
      <c r="H269" s="48">
        <v>1173111</v>
      </c>
      <c r="I269" s="48">
        <v>11715.5</v>
      </c>
      <c r="J269" s="48">
        <v>1161395.5</v>
      </c>
      <c r="K269" s="48">
        <v>88432.242990654209</v>
      </c>
      <c r="L269" s="48">
        <v>1249827.7429906542</v>
      </c>
    </row>
    <row r="270" spans="1:12">
      <c r="B270" t="s">
        <v>4066</v>
      </c>
      <c r="C270" t="s">
        <v>3490</v>
      </c>
      <c r="D270" t="s">
        <v>3490</v>
      </c>
      <c r="E270" t="s">
        <v>4065</v>
      </c>
      <c r="F270" t="s">
        <v>3491</v>
      </c>
      <c r="G270" s="48">
        <v>961750</v>
      </c>
      <c r="H270" s="48">
        <v>834656</v>
      </c>
      <c r="I270" s="48">
        <v>8335.5</v>
      </c>
      <c r="J270" s="48">
        <v>826320.5</v>
      </c>
      <c r="K270" s="48">
        <v>62918.224299065427</v>
      </c>
      <c r="L270" s="48">
        <v>889238.72429906542</v>
      </c>
    </row>
    <row r="271" spans="1:12">
      <c r="B271" t="s">
        <v>4068</v>
      </c>
      <c r="C271" t="s">
        <v>3492</v>
      </c>
      <c r="D271" t="s">
        <v>3492</v>
      </c>
      <c r="E271" t="s">
        <v>4067</v>
      </c>
      <c r="F271" t="s">
        <v>3493</v>
      </c>
      <c r="G271" s="48">
        <v>120000</v>
      </c>
      <c r="H271" s="48">
        <v>104140</v>
      </c>
      <c r="I271" s="48">
        <v>1040</v>
      </c>
      <c r="J271" s="48">
        <v>103100</v>
      </c>
      <c r="K271" s="48">
        <v>7850.467289719626</v>
      </c>
      <c r="L271" s="48">
        <v>110950.46728971963</v>
      </c>
    </row>
    <row r="272" spans="1:12">
      <c r="B272" t="s">
        <v>4070</v>
      </c>
      <c r="C272" t="s">
        <v>1190</v>
      </c>
      <c r="D272" t="s">
        <v>3348</v>
      </c>
      <c r="E272" t="s">
        <v>4069</v>
      </c>
      <c r="F272" t="s">
        <v>1314</v>
      </c>
      <c r="G272" s="48">
        <v>270000</v>
      </c>
      <c r="H272" s="48">
        <v>234315</v>
      </c>
      <c r="I272" s="48">
        <v>2417.1000000000022</v>
      </c>
      <c r="J272" s="48">
        <v>231897.9</v>
      </c>
      <c r="K272" s="48">
        <v>17663.551401869157</v>
      </c>
      <c r="L272" s="48">
        <v>249561.45140186916</v>
      </c>
    </row>
    <row r="273" spans="2:12">
      <c r="B273" t="s">
        <v>4072</v>
      </c>
      <c r="C273" t="s">
        <v>1194</v>
      </c>
      <c r="D273" t="s">
        <v>3349</v>
      </c>
      <c r="E273" t="s">
        <v>4071</v>
      </c>
      <c r="F273" t="s">
        <v>720</v>
      </c>
      <c r="G273" s="48">
        <v>859000</v>
      </c>
      <c r="H273" s="48">
        <v>744965</v>
      </c>
      <c r="I273" s="48">
        <v>8756.4499999999753</v>
      </c>
      <c r="J273" s="48">
        <v>736208.55</v>
      </c>
      <c r="K273" s="48">
        <v>56196.261682242992</v>
      </c>
      <c r="L273" s="48">
        <v>792404.81168224313</v>
      </c>
    </row>
    <row r="274" spans="2:12">
      <c r="B274" t="s">
        <v>4074</v>
      </c>
      <c r="C274" t="s">
        <v>1162</v>
      </c>
      <c r="D274" t="s">
        <v>3345</v>
      </c>
      <c r="E274" t="s">
        <v>4073</v>
      </c>
      <c r="F274" t="s">
        <v>3507</v>
      </c>
      <c r="G274" s="48">
        <v>352500</v>
      </c>
      <c r="H274" s="48">
        <v>305915</v>
      </c>
      <c r="I274" s="48">
        <v>9077.130000000001</v>
      </c>
      <c r="J274" s="48">
        <v>296837.87</v>
      </c>
      <c r="K274" s="48">
        <v>23060.747663551407</v>
      </c>
      <c r="L274" s="48">
        <v>319898.61766355141</v>
      </c>
    </row>
    <row r="275" spans="2:12">
      <c r="B275" t="s">
        <v>4076</v>
      </c>
      <c r="C275" t="s">
        <v>3379</v>
      </c>
      <c r="D275" t="s">
        <v>3502</v>
      </c>
      <c r="E275" t="s">
        <v>4075</v>
      </c>
      <c r="F275" t="s">
        <v>3380</v>
      </c>
      <c r="G275" s="48">
        <v>1585730</v>
      </c>
      <c r="H275" s="48">
        <v>1376156</v>
      </c>
      <c r="I275" s="48">
        <v>13744.200000000004</v>
      </c>
      <c r="J275" s="48">
        <v>1362411.8</v>
      </c>
      <c r="K275" s="48">
        <v>103739.34579439252</v>
      </c>
      <c r="L275" s="48">
        <v>1466151.1457943928</v>
      </c>
    </row>
    <row r="276" spans="2:12">
      <c r="B276" t="s">
        <v>4078</v>
      </c>
      <c r="C276" t="s">
        <v>3370</v>
      </c>
      <c r="D276" t="s">
        <v>3370</v>
      </c>
      <c r="E276" t="s">
        <v>4077</v>
      </c>
      <c r="F276" t="s">
        <v>3500</v>
      </c>
      <c r="G276" s="48">
        <v>1440000</v>
      </c>
      <c r="H276" s="48">
        <v>1249680</v>
      </c>
      <c r="I276" s="48">
        <v>12480</v>
      </c>
      <c r="J276" s="48">
        <v>1237200</v>
      </c>
      <c r="K276" s="48">
        <v>94205.607476635516</v>
      </c>
      <c r="L276" s="48">
        <v>1331405.6074766354</v>
      </c>
    </row>
    <row r="277" spans="2:12">
      <c r="B277" t="s">
        <v>4080</v>
      </c>
      <c r="C277" t="s">
        <v>1165</v>
      </c>
      <c r="D277" t="s">
        <v>1165</v>
      </c>
      <c r="E277" t="s">
        <v>4079</v>
      </c>
      <c r="F277" t="s">
        <v>22</v>
      </c>
      <c r="G277" s="48">
        <v>4038000</v>
      </c>
      <c r="H277" s="48">
        <v>3502815</v>
      </c>
      <c r="I277" s="48">
        <v>180031.2900000001</v>
      </c>
      <c r="J277" s="48">
        <v>3322783.71</v>
      </c>
      <c r="K277" s="48">
        <v>264168.22429906542</v>
      </c>
      <c r="L277" s="48">
        <v>3586951.9342990653</v>
      </c>
    </row>
    <row r="278" spans="2:12">
      <c r="B278" t="s">
        <v>4082</v>
      </c>
      <c r="C278" t="s">
        <v>1165</v>
      </c>
      <c r="D278" t="s">
        <v>1165</v>
      </c>
      <c r="E278" t="s">
        <v>4081</v>
      </c>
      <c r="F278" t="s">
        <v>22</v>
      </c>
      <c r="G278" s="48">
        <v>1145000</v>
      </c>
      <c r="H278" s="48">
        <v>994015</v>
      </c>
      <c r="I278" s="48">
        <v>52311.469999999972</v>
      </c>
      <c r="J278" s="48">
        <v>941703.53</v>
      </c>
      <c r="K278" s="48">
        <v>74906.542056074759</v>
      </c>
      <c r="L278" s="48">
        <v>1016610.0720560749</v>
      </c>
    </row>
    <row r="279" spans="2:12">
      <c r="B279" t="s">
        <v>4084</v>
      </c>
      <c r="C279" t="s">
        <v>1165</v>
      </c>
      <c r="D279" t="s">
        <v>1388</v>
      </c>
      <c r="E279" t="s">
        <v>4083</v>
      </c>
      <c r="F279" t="s">
        <v>22</v>
      </c>
      <c r="G279" s="48">
        <v>3234000</v>
      </c>
      <c r="H279" s="48">
        <v>2805045</v>
      </c>
      <c r="I279" s="48">
        <v>140470.46999999991</v>
      </c>
      <c r="J279" s="48">
        <v>2664574.5300000003</v>
      </c>
      <c r="K279" s="48">
        <v>211570.09345794391</v>
      </c>
      <c r="L279" s="48">
        <v>2876144.623457944</v>
      </c>
    </row>
    <row r="280" spans="2:12">
      <c r="B280" t="s">
        <v>4086</v>
      </c>
      <c r="C280" t="s">
        <v>1165</v>
      </c>
      <c r="D280" t="s">
        <v>1388</v>
      </c>
      <c r="E280" t="s">
        <v>4085</v>
      </c>
      <c r="F280" t="s">
        <v>22</v>
      </c>
      <c r="G280" s="48">
        <v>1305000</v>
      </c>
      <c r="H280" s="48">
        <v>1133560</v>
      </c>
      <c r="I280" s="48">
        <v>59861.45</v>
      </c>
      <c r="J280" s="48">
        <v>1073698.55</v>
      </c>
      <c r="K280" s="48">
        <v>85373.831775700935</v>
      </c>
      <c r="L280" s="48">
        <v>1159072.381775701</v>
      </c>
    </row>
    <row r="281" spans="2:12">
      <c r="B281" t="s">
        <v>4088</v>
      </c>
      <c r="C281" t="s">
        <v>1165</v>
      </c>
      <c r="D281" t="s">
        <v>1387</v>
      </c>
      <c r="E281" t="s">
        <v>4087</v>
      </c>
      <c r="F281" t="s">
        <v>22</v>
      </c>
      <c r="G281" s="48">
        <v>2265000</v>
      </c>
      <c r="H281" s="48">
        <v>1965215</v>
      </c>
      <c r="I281" s="48">
        <v>100294.20999999998</v>
      </c>
      <c r="J281" s="48">
        <v>1864920.79</v>
      </c>
      <c r="K281" s="48">
        <v>148177.57009345794</v>
      </c>
      <c r="L281" s="48">
        <v>2013098.3600934581</v>
      </c>
    </row>
    <row r="282" spans="2:12">
      <c r="B282" t="s">
        <v>4090</v>
      </c>
      <c r="C282" t="s">
        <v>1165</v>
      </c>
      <c r="D282" t="s">
        <v>1387</v>
      </c>
      <c r="E282" t="s">
        <v>4089</v>
      </c>
      <c r="F282" t="s">
        <v>22</v>
      </c>
      <c r="G282" s="48">
        <v>862500</v>
      </c>
      <c r="H282" s="48">
        <v>749025</v>
      </c>
      <c r="I282" s="48">
        <v>39501.31</v>
      </c>
      <c r="J282" s="48">
        <v>709523.69000000006</v>
      </c>
      <c r="K282" s="48">
        <v>56425.233644859807</v>
      </c>
      <c r="L282" s="48">
        <v>765948.92364485981</v>
      </c>
    </row>
    <row r="283" spans="2:12">
      <c r="B283" t="s">
        <v>4092</v>
      </c>
      <c r="C283" t="s">
        <v>1165</v>
      </c>
      <c r="D283" t="s">
        <v>1383</v>
      </c>
      <c r="E283" t="s">
        <v>4091</v>
      </c>
      <c r="F283" t="s">
        <v>22</v>
      </c>
      <c r="G283" s="48">
        <v>1912500</v>
      </c>
      <c r="H283" s="48">
        <v>1659165</v>
      </c>
      <c r="I283" s="48">
        <v>83708.389999999956</v>
      </c>
      <c r="J283" s="48">
        <v>1575456.61</v>
      </c>
      <c r="K283" s="48">
        <v>125116.82242990655</v>
      </c>
      <c r="L283" s="48">
        <v>1700573.4324299067</v>
      </c>
    </row>
    <row r="284" spans="2:12">
      <c r="B284" t="s">
        <v>4094</v>
      </c>
      <c r="C284" t="s">
        <v>1165</v>
      </c>
      <c r="D284" t="s">
        <v>1383</v>
      </c>
      <c r="E284" t="s">
        <v>4093</v>
      </c>
      <c r="F284" t="s">
        <v>22</v>
      </c>
      <c r="G284" s="48">
        <v>647500</v>
      </c>
      <c r="H284" s="48">
        <v>562095</v>
      </c>
      <c r="I284" s="48">
        <v>29573.790000000008</v>
      </c>
      <c r="J284" s="48">
        <v>532521.21</v>
      </c>
      <c r="K284" s="48">
        <v>42359.813084112153</v>
      </c>
      <c r="L284" s="48">
        <v>574881.02308411221</v>
      </c>
    </row>
    <row r="285" spans="2:12">
      <c r="B285" t="s">
        <v>4096</v>
      </c>
      <c r="C285" t="s">
        <v>1165</v>
      </c>
      <c r="D285" t="s">
        <v>1382</v>
      </c>
      <c r="E285" t="s">
        <v>4095</v>
      </c>
      <c r="F285" t="s">
        <v>22</v>
      </c>
      <c r="G285" s="48">
        <v>841500</v>
      </c>
      <c r="H285" s="48">
        <v>729890</v>
      </c>
      <c r="I285" s="48">
        <v>38794.78</v>
      </c>
      <c r="J285" s="48">
        <v>691095.22</v>
      </c>
      <c r="K285" s="48">
        <v>55051.401869158879</v>
      </c>
      <c r="L285" s="48">
        <v>746146.62186915893</v>
      </c>
    </row>
    <row r="286" spans="2:12">
      <c r="B286" t="s">
        <v>4098</v>
      </c>
      <c r="C286" t="s">
        <v>1165</v>
      </c>
      <c r="D286" t="s">
        <v>1382</v>
      </c>
      <c r="E286" t="s">
        <v>4097</v>
      </c>
      <c r="F286" t="s">
        <v>22</v>
      </c>
      <c r="G286" s="48">
        <v>532500</v>
      </c>
      <c r="H286" s="48">
        <v>462640</v>
      </c>
      <c r="I286" s="48">
        <v>24461.839999999997</v>
      </c>
      <c r="J286" s="48">
        <v>438178.16000000003</v>
      </c>
      <c r="K286" s="48">
        <v>34836.448598130839</v>
      </c>
      <c r="L286" s="48">
        <v>473014.60859813081</v>
      </c>
    </row>
    <row r="287" spans="2:12">
      <c r="B287" t="s">
        <v>4100</v>
      </c>
      <c r="C287" t="s">
        <v>1165</v>
      </c>
      <c r="D287" t="s">
        <v>1384</v>
      </c>
      <c r="E287" t="s">
        <v>4099</v>
      </c>
      <c r="F287" t="s">
        <v>22</v>
      </c>
      <c r="G287" s="48">
        <v>729000</v>
      </c>
      <c r="H287" s="48">
        <v>631970</v>
      </c>
      <c r="I287" s="48">
        <v>31257.399999999965</v>
      </c>
      <c r="J287" s="48">
        <v>600712.60000000009</v>
      </c>
      <c r="K287" s="48">
        <v>47691.588785046726</v>
      </c>
      <c r="L287" s="48">
        <v>648404.1887850468</v>
      </c>
    </row>
    <row r="288" spans="2:12">
      <c r="B288" t="s">
        <v>4102</v>
      </c>
      <c r="C288" t="s">
        <v>1165</v>
      </c>
      <c r="D288" t="s">
        <v>1384</v>
      </c>
      <c r="E288" t="s">
        <v>4101</v>
      </c>
      <c r="F288" t="s">
        <v>22</v>
      </c>
      <c r="G288" s="48">
        <v>395000</v>
      </c>
      <c r="H288" s="48">
        <v>343140</v>
      </c>
      <c r="I288" s="48">
        <v>18130.859999999986</v>
      </c>
      <c r="J288" s="48">
        <v>325009.14</v>
      </c>
      <c r="K288" s="48">
        <v>25841.121495327101</v>
      </c>
      <c r="L288" s="48">
        <v>350850.26149532711</v>
      </c>
    </row>
    <row r="289" spans="1:12">
      <c r="B289" t="s">
        <v>4104</v>
      </c>
      <c r="C289" t="s">
        <v>1165</v>
      </c>
      <c r="D289" t="s">
        <v>1386</v>
      </c>
      <c r="E289" t="s">
        <v>4103</v>
      </c>
      <c r="F289" t="s">
        <v>22</v>
      </c>
      <c r="G289" s="48">
        <v>330000</v>
      </c>
      <c r="H289" s="48">
        <v>286100</v>
      </c>
      <c r="I289" s="48">
        <v>13085.319999999978</v>
      </c>
      <c r="J289" s="48">
        <v>273014.68000000005</v>
      </c>
      <c r="K289" s="48">
        <v>21588.785046728972</v>
      </c>
      <c r="L289" s="48">
        <v>294603.46504672902</v>
      </c>
    </row>
    <row r="290" spans="1:12">
      <c r="B290" t="s">
        <v>4106</v>
      </c>
      <c r="C290" t="s">
        <v>1165</v>
      </c>
      <c r="D290" t="s">
        <v>1386</v>
      </c>
      <c r="E290" t="s">
        <v>4105</v>
      </c>
      <c r="F290" t="s">
        <v>22</v>
      </c>
      <c r="G290" s="48">
        <v>90000</v>
      </c>
      <c r="H290" s="48">
        <v>78105</v>
      </c>
      <c r="I290" s="48">
        <v>4101.6600000000035</v>
      </c>
      <c r="J290" s="48">
        <v>74003.34</v>
      </c>
      <c r="K290" s="48">
        <v>5887.8504672897197</v>
      </c>
      <c r="L290" s="48">
        <v>79891.190467289722</v>
      </c>
    </row>
    <row r="291" spans="1:12">
      <c r="B291" t="s">
        <v>4108</v>
      </c>
      <c r="C291" t="s">
        <v>1165</v>
      </c>
      <c r="D291" t="s">
        <v>1385</v>
      </c>
      <c r="E291" t="s">
        <v>4107</v>
      </c>
      <c r="F291" t="s">
        <v>22</v>
      </c>
      <c r="G291" s="48">
        <v>855000</v>
      </c>
      <c r="H291" s="48">
        <v>741855</v>
      </c>
      <c r="I291" s="48">
        <v>37988.819999999978</v>
      </c>
      <c r="J291" s="48">
        <v>703866.18</v>
      </c>
      <c r="K291" s="48">
        <v>55934.579439252338</v>
      </c>
      <c r="L291" s="48">
        <v>759800.75943925255</v>
      </c>
    </row>
    <row r="292" spans="1:12">
      <c r="B292" t="s">
        <v>4110</v>
      </c>
      <c r="C292" t="s">
        <v>1165</v>
      </c>
      <c r="D292" t="s">
        <v>1385</v>
      </c>
      <c r="E292" t="s">
        <v>4109</v>
      </c>
      <c r="F292" t="s">
        <v>22</v>
      </c>
      <c r="G292" s="48">
        <v>647500</v>
      </c>
      <c r="H292" s="48">
        <v>562095</v>
      </c>
      <c r="I292" s="48">
        <v>29573.799999999988</v>
      </c>
      <c r="J292" s="48">
        <v>532521.19999999995</v>
      </c>
      <c r="K292" s="48">
        <v>42359.813084112146</v>
      </c>
      <c r="L292" s="48">
        <v>574881.0130841122</v>
      </c>
    </row>
    <row r="293" spans="1:12">
      <c r="B293" t="s">
        <v>4112</v>
      </c>
      <c r="C293" t="s">
        <v>1165</v>
      </c>
      <c r="D293" t="s">
        <v>3343</v>
      </c>
      <c r="E293" t="s">
        <v>4111</v>
      </c>
      <c r="F293" t="s">
        <v>22</v>
      </c>
      <c r="G293" s="48">
        <v>841500</v>
      </c>
      <c r="H293" s="48">
        <v>729890</v>
      </c>
      <c r="I293" s="48">
        <v>38794.780000000013</v>
      </c>
      <c r="J293" s="48">
        <v>691095.22</v>
      </c>
      <c r="K293" s="48">
        <v>55051.401869158879</v>
      </c>
      <c r="L293" s="48">
        <v>746146.62186915881</v>
      </c>
    </row>
    <row r="294" spans="1:12">
      <c r="B294" t="s">
        <v>4114</v>
      </c>
      <c r="C294" t="s">
        <v>1165</v>
      </c>
      <c r="D294" t="s">
        <v>3343</v>
      </c>
      <c r="E294" t="s">
        <v>4113</v>
      </c>
      <c r="F294" t="s">
        <v>22</v>
      </c>
      <c r="G294" s="48">
        <v>497500</v>
      </c>
      <c r="H294" s="48">
        <v>431920</v>
      </c>
      <c r="I294" s="48">
        <v>22737.67</v>
      </c>
      <c r="J294" s="48">
        <v>409182.32999999996</v>
      </c>
      <c r="K294" s="48">
        <v>32546.728971962613</v>
      </c>
      <c r="L294" s="48">
        <v>441729.05897196266</v>
      </c>
    </row>
    <row r="295" spans="1:12">
      <c r="A295" s="129">
        <v>44333</v>
      </c>
      <c r="B295" t="s">
        <v>4116</v>
      </c>
      <c r="C295" t="s">
        <v>1161</v>
      </c>
      <c r="D295" t="s">
        <v>1161</v>
      </c>
      <c r="E295" t="s">
        <v>4115</v>
      </c>
      <c r="F295" t="s">
        <v>34</v>
      </c>
      <c r="G295" s="48">
        <v>166550</v>
      </c>
      <c r="H295" s="48">
        <v>144571.09999999998</v>
      </c>
      <c r="I295" s="48">
        <v>1797.7299999999814</v>
      </c>
      <c r="J295" s="48">
        <v>142773.37</v>
      </c>
      <c r="K295" s="48">
        <v>10895.794392523365</v>
      </c>
      <c r="L295" s="48">
        <v>153669.16439252335</v>
      </c>
    </row>
    <row r="296" spans="1:12">
      <c r="B296" t="s">
        <v>4118</v>
      </c>
      <c r="C296" t="s">
        <v>1163</v>
      </c>
      <c r="D296" t="s">
        <v>3340</v>
      </c>
      <c r="E296" t="s">
        <v>4117</v>
      </c>
      <c r="F296" t="s">
        <v>1244</v>
      </c>
      <c r="G296" s="48">
        <v>1440000</v>
      </c>
      <c r="H296" s="48">
        <v>1249110</v>
      </c>
      <c r="I296" s="48">
        <v>45823.579999999958</v>
      </c>
      <c r="J296" s="48">
        <v>1203286.4200000002</v>
      </c>
      <c r="K296" s="48">
        <v>94205.60747663553</v>
      </c>
      <c r="L296" s="48">
        <v>1297492.0274766353</v>
      </c>
    </row>
    <row r="297" spans="1:12">
      <c r="B297" t="s">
        <v>4120</v>
      </c>
      <c r="C297" t="s">
        <v>1165</v>
      </c>
      <c r="D297" t="s">
        <v>3339</v>
      </c>
      <c r="E297" t="s">
        <v>4119</v>
      </c>
      <c r="F297" t="s">
        <v>22</v>
      </c>
      <c r="G297" s="48">
        <v>2110500</v>
      </c>
      <c r="H297" s="48">
        <v>1830490</v>
      </c>
      <c r="I297" s="48">
        <v>94662.200000000055</v>
      </c>
      <c r="J297" s="48">
        <v>1735827.8</v>
      </c>
      <c r="K297" s="48">
        <v>138070.09345794391</v>
      </c>
      <c r="L297" s="48">
        <v>1873897.8934579438</v>
      </c>
    </row>
    <row r="298" spans="1:12">
      <c r="B298" t="s">
        <v>4122</v>
      </c>
      <c r="C298" t="s">
        <v>1165</v>
      </c>
      <c r="D298" t="s">
        <v>3339</v>
      </c>
      <c r="E298" t="s">
        <v>4121</v>
      </c>
      <c r="F298" t="s">
        <v>22</v>
      </c>
      <c r="G298" s="48">
        <v>1042500</v>
      </c>
      <c r="H298" s="48">
        <v>905235</v>
      </c>
      <c r="I298" s="48">
        <v>47704.639999999999</v>
      </c>
      <c r="J298" s="48">
        <v>857530.36</v>
      </c>
      <c r="K298" s="48">
        <v>68200.934579439258</v>
      </c>
      <c r="L298" s="48">
        <v>925731.29457943933</v>
      </c>
    </row>
    <row r="299" spans="1:12">
      <c r="B299" t="s">
        <v>4124</v>
      </c>
      <c r="C299" t="s">
        <v>1182</v>
      </c>
      <c r="D299" t="s">
        <v>1182</v>
      </c>
      <c r="E299" t="s">
        <v>4123</v>
      </c>
      <c r="F299" t="s">
        <v>25</v>
      </c>
      <c r="G299" s="48">
        <v>144080</v>
      </c>
      <c r="H299" s="48">
        <v>124971.29999999999</v>
      </c>
      <c r="I299" s="48">
        <v>3649.0499999999952</v>
      </c>
      <c r="J299" s="48">
        <v>121322.25000000001</v>
      </c>
      <c r="K299" s="48">
        <v>9425.7943925233649</v>
      </c>
      <c r="L299" s="48">
        <v>130748.04439252336</v>
      </c>
    </row>
    <row r="300" spans="1:12">
      <c r="B300" t="s">
        <v>4126</v>
      </c>
      <c r="C300" t="s">
        <v>3356</v>
      </c>
      <c r="D300" t="s">
        <v>3356</v>
      </c>
      <c r="E300" t="s">
        <v>4125</v>
      </c>
      <c r="F300" t="s">
        <v>3359</v>
      </c>
      <c r="G300" s="48">
        <v>3827100</v>
      </c>
      <c r="H300" s="48">
        <v>3321318.6</v>
      </c>
      <c r="I300" s="48">
        <v>33170.299999999988</v>
      </c>
      <c r="J300" s="48">
        <v>3288148.3</v>
      </c>
      <c r="K300" s="48">
        <v>250371.02803738319</v>
      </c>
      <c r="L300" s="48">
        <v>3538519.328037383</v>
      </c>
    </row>
    <row r="301" spans="1:12">
      <c r="B301" t="s">
        <v>4128</v>
      </c>
      <c r="C301" t="s">
        <v>3368</v>
      </c>
      <c r="D301" t="s">
        <v>3368</v>
      </c>
      <c r="E301" t="s">
        <v>4127</v>
      </c>
      <c r="F301" t="s">
        <v>3369</v>
      </c>
      <c r="G301" s="48">
        <v>2154500</v>
      </c>
      <c r="H301" s="48">
        <v>1869753</v>
      </c>
      <c r="I301" s="48">
        <v>18673</v>
      </c>
      <c r="J301" s="48">
        <v>1851080</v>
      </c>
      <c r="K301" s="48">
        <v>140948.5981308411</v>
      </c>
      <c r="L301" s="48">
        <v>1992028.5981308413</v>
      </c>
    </row>
    <row r="302" spans="1:12">
      <c r="B302" t="s">
        <v>4130</v>
      </c>
      <c r="C302" t="s">
        <v>3488</v>
      </c>
      <c r="D302" t="s">
        <v>3488</v>
      </c>
      <c r="E302" t="s">
        <v>4129</v>
      </c>
      <c r="F302" t="s">
        <v>3489</v>
      </c>
      <c r="G302" s="48">
        <v>450000</v>
      </c>
      <c r="H302" s="48">
        <v>390525</v>
      </c>
      <c r="I302" s="48">
        <v>3900</v>
      </c>
      <c r="J302" s="48">
        <v>386625</v>
      </c>
      <c r="K302" s="48">
        <v>29439.252336448597</v>
      </c>
      <c r="L302" s="48">
        <v>416064.25233644864</v>
      </c>
    </row>
    <row r="303" spans="1:12">
      <c r="B303" t="s">
        <v>4132</v>
      </c>
      <c r="C303" t="s">
        <v>1179</v>
      </c>
      <c r="D303" t="s">
        <v>1179</v>
      </c>
      <c r="E303" t="s">
        <v>4131</v>
      </c>
      <c r="F303" t="s">
        <v>31</v>
      </c>
      <c r="G303" s="48">
        <v>3300</v>
      </c>
      <c r="H303" s="48">
        <v>2861</v>
      </c>
      <c r="I303" s="48">
        <v>87.149999999999864</v>
      </c>
      <c r="J303" s="48">
        <v>2773.85</v>
      </c>
      <c r="K303" s="48">
        <v>215.8878504672897</v>
      </c>
      <c r="L303" s="48">
        <v>2989.7378504672897</v>
      </c>
    </row>
    <row r="304" spans="1:12">
      <c r="B304" t="s">
        <v>4134</v>
      </c>
      <c r="C304" t="s">
        <v>1174</v>
      </c>
      <c r="D304" t="s">
        <v>1174</v>
      </c>
      <c r="E304" t="s">
        <v>4133</v>
      </c>
      <c r="F304" t="s">
        <v>31</v>
      </c>
      <c r="G304" s="48">
        <v>600</v>
      </c>
      <c r="H304" s="48">
        <v>520.70000000000005</v>
      </c>
      <c r="I304" s="48">
        <v>13.170000000000073</v>
      </c>
      <c r="J304" s="48">
        <v>507.53</v>
      </c>
      <c r="K304" s="48">
        <v>39.252336448598129</v>
      </c>
      <c r="L304" s="48">
        <v>546.78233644859813</v>
      </c>
    </row>
    <row r="305" spans="2:12">
      <c r="B305" t="s">
        <v>4136</v>
      </c>
      <c r="C305" t="s">
        <v>1188</v>
      </c>
      <c r="D305" t="s">
        <v>1188</v>
      </c>
      <c r="E305" t="s">
        <v>4135</v>
      </c>
      <c r="F305" t="s">
        <v>31</v>
      </c>
      <c r="G305" s="48">
        <v>4800</v>
      </c>
      <c r="H305" s="48">
        <v>4159.8999999999996</v>
      </c>
      <c r="I305" s="48">
        <v>134.79999999999995</v>
      </c>
      <c r="J305" s="48">
        <v>4025.1000000000004</v>
      </c>
      <c r="K305" s="48">
        <v>314.01869158878503</v>
      </c>
      <c r="L305" s="48">
        <v>4339.1186915887847</v>
      </c>
    </row>
    <row r="306" spans="2:12">
      <c r="B306" t="s">
        <v>4138</v>
      </c>
      <c r="C306" t="s">
        <v>1169</v>
      </c>
      <c r="D306" t="s">
        <v>1169</v>
      </c>
      <c r="E306" t="s">
        <v>4137</v>
      </c>
      <c r="F306" t="s">
        <v>31</v>
      </c>
      <c r="G306" s="48">
        <v>3350</v>
      </c>
      <c r="H306" s="48">
        <v>2910.7000000000003</v>
      </c>
      <c r="I306" s="48">
        <v>79.620000000000346</v>
      </c>
      <c r="J306" s="48">
        <v>2831.08</v>
      </c>
      <c r="K306" s="48">
        <v>219.15887850467288</v>
      </c>
      <c r="L306" s="48">
        <v>3050.2388785046728</v>
      </c>
    </row>
    <row r="307" spans="2:12">
      <c r="B307" t="s">
        <v>4140</v>
      </c>
      <c r="C307" t="s">
        <v>1196</v>
      </c>
      <c r="D307" t="s">
        <v>1196</v>
      </c>
      <c r="E307" t="s">
        <v>4139</v>
      </c>
      <c r="F307" t="s">
        <v>31</v>
      </c>
      <c r="G307" s="48">
        <v>8250</v>
      </c>
      <c r="H307" s="48">
        <v>7170.0000000000009</v>
      </c>
      <c r="I307" s="48">
        <v>196.56000000000057</v>
      </c>
      <c r="J307" s="48">
        <v>6973.44</v>
      </c>
      <c r="K307" s="48">
        <v>539.71962616822429</v>
      </c>
      <c r="L307" s="48">
        <v>7513.1596261682243</v>
      </c>
    </row>
    <row r="308" spans="2:12">
      <c r="B308" t="s">
        <v>4142</v>
      </c>
      <c r="C308" t="s">
        <v>1187</v>
      </c>
      <c r="D308" t="s">
        <v>1187</v>
      </c>
      <c r="E308" t="s">
        <v>4141</v>
      </c>
      <c r="F308" t="s">
        <v>31</v>
      </c>
      <c r="G308" s="48">
        <v>2100</v>
      </c>
      <c r="H308" s="48">
        <v>1819.6</v>
      </c>
      <c r="I308" s="48">
        <v>58.049999999999898</v>
      </c>
      <c r="J308" s="48">
        <v>1761.55</v>
      </c>
      <c r="K308" s="48">
        <v>137.38317757009344</v>
      </c>
      <c r="L308" s="48">
        <v>1898.9331775700934</v>
      </c>
    </row>
    <row r="309" spans="2:12">
      <c r="B309" t="s">
        <v>4144</v>
      </c>
      <c r="C309" t="s">
        <v>1186</v>
      </c>
      <c r="D309" t="s">
        <v>1186</v>
      </c>
      <c r="E309" t="s">
        <v>4143</v>
      </c>
      <c r="F309" t="s">
        <v>31</v>
      </c>
      <c r="G309" s="48">
        <v>5400</v>
      </c>
      <c r="H309" s="48">
        <v>4686.3</v>
      </c>
      <c r="I309" s="48">
        <v>110.28000000000043</v>
      </c>
      <c r="J309" s="48">
        <v>4576.0199999999995</v>
      </c>
      <c r="K309" s="48">
        <v>353.27102803738313</v>
      </c>
      <c r="L309" s="48">
        <v>4929.2910280373835</v>
      </c>
    </row>
    <row r="310" spans="2:12">
      <c r="B310" t="s">
        <v>4146</v>
      </c>
      <c r="C310" t="s">
        <v>1197</v>
      </c>
      <c r="D310" t="s">
        <v>1197</v>
      </c>
      <c r="E310" t="s">
        <v>4145</v>
      </c>
      <c r="F310" t="s">
        <v>31</v>
      </c>
      <c r="G310" s="48">
        <v>1500</v>
      </c>
      <c r="H310" s="48">
        <v>1298.8999999999999</v>
      </c>
      <c r="I310" s="48">
        <v>47.639999999999873</v>
      </c>
      <c r="J310" s="48">
        <v>1251.26</v>
      </c>
      <c r="K310" s="48">
        <v>98.130841121495322</v>
      </c>
      <c r="L310" s="48">
        <v>1349.3908411214952</v>
      </c>
    </row>
    <row r="311" spans="2:12">
      <c r="B311" t="s">
        <v>4148</v>
      </c>
      <c r="C311" t="s">
        <v>1166</v>
      </c>
      <c r="D311" t="s">
        <v>1166</v>
      </c>
      <c r="E311" t="s">
        <v>4147</v>
      </c>
      <c r="F311" t="s">
        <v>31</v>
      </c>
      <c r="G311" s="48">
        <v>9000</v>
      </c>
      <c r="H311" s="48">
        <v>7810.5</v>
      </c>
      <c r="I311" s="48">
        <v>197.5900000000006</v>
      </c>
      <c r="J311" s="48">
        <v>7612.91</v>
      </c>
      <c r="K311" s="48">
        <v>588.78504672897202</v>
      </c>
      <c r="L311" s="48">
        <v>8201.6950467289716</v>
      </c>
    </row>
    <row r="312" spans="2:12">
      <c r="B312" t="s">
        <v>4150</v>
      </c>
      <c r="C312" t="s">
        <v>1170</v>
      </c>
      <c r="D312" t="s">
        <v>1170</v>
      </c>
      <c r="E312" t="s">
        <v>4149</v>
      </c>
      <c r="F312" t="s">
        <v>31</v>
      </c>
      <c r="G312" s="48">
        <v>6200</v>
      </c>
      <c r="H312" s="48">
        <v>5394.4000000000005</v>
      </c>
      <c r="I312" s="48">
        <v>160.39000000000055</v>
      </c>
      <c r="J312" s="48">
        <v>5234.01</v>
      </c>
      <c r="K312" s="48">
        <v>405.60747663551399</v>
      </c>
      <c r="L312" s="48">
        <v>5639.6174766355143</v>
      </c>
    </row>
    <row r="313" spans="2:12">
      <c r="B313" t="s">
        <v>4152</v>
      </c>
      <c r="C313" t="s">
        <v>1177</v>
      </c>
      <c r="D313" t="s">
        <v>1177</v>
      </c>
      <c r="E313" t="s">
        <v>4151</v>
      </c>
      <c r="F313" t="s">
        <v>31</v>
      </c>
      <c r="G313" s="48">
        <v>1500</v>
      </c>
      <c r="H313" s="48">
        <v>1298.8999999999999</v>
      </c>
      <c r="I313" s="48">
        <v>47.639999999999873</v>
      </c>
      <c r="J313" s="48">
        <v>1251.26</v>
      </c>
      <c r="K313" s="48">
        <v>98.130841121495322</v>
      </c>
      <c r="L313" s="48">
        <v>1349.3908411214952</v>
      </c>
    </row>
    <row r="314" spans="2:12">
      <c r="B314" t="s">
        <v>4154</v>
      </c>
      <c r="C314" t="s">
        <v>1178</v>
      </c>
      <c r="D314" t="s">
        <v>1178</v>
      </c>
      <c r="E314" t="s">
        <v>4153</v>
      </c>
      <c r="F314" t="s">
        <v>31</v>
      </c>
      <c r="G314" s="48">
        <v>14550</v>
      </c>
      <c r="H314" s="48">
        <v>12612.8</v>
      </c>
      <c r="I314" s="48">
        <v>400.06999999999971</v>
      </c>
      <c r="J314" s="48">
        <v>12212.73</v>
      </c>
      <c r="K314" s="48">
        <v>951.86915887850466</v>
      </c>
      <c r="L314" s="48">
        <v>13164.599158878504</v>
      </c>
    </row>
    <row r="315" spans="2:12">
      <c r="B315" t="s">
        <v>4156</v>
      </c>
      <c r="C315" t="s">
        <v>1180</v>
      </c>
      <c r="D315" t="s">
        <v>1180</v>
      </c>
      <c r="E315" t="s">
        <v>4155</v>
      </c>
      <c r="F315" t="s">
        <v>31</v>
      </c>
      <c r="G315" s="48">
        <v>7800</v>
      </c>
      <c r="H315" s="48">
        <v>6763.4</v>
      </c>
      <c r="I315" s="48">
        <v>195.12999999999977</v>
      </c>
      <c r="J315" s="48">
        <v>6568.2699999999995</v>
      </c>
      <c r="K315" s="48">
        <v>510.28037383177565</v>
      </c>
      <c r="L315" s="48">
        <v>7078.5503738317757</v>
      </c>
    </row>
    <row r="316" spans="2:12">
      <c r="B316" t="s">
        <v>4158</v>
      </c>
      <c r="C316" t="s">
        <v>1222</v>
      </c>
      <c r="D316" t="s">
        <v>1222</v>
      </c>
      <c r="E316" t="s">
        <v>4157</v>
      </c>
      <c r="F316" t="s">
        <v>31</v>
      </c>
      <c r="G316" s="48">
        <v>24900</v>
      </c>
      <c r="H316" s="48">
        <v>21571.999999999996</v>
      </c>
      <c r="I316" s="48">
        <v>737.80999999999676</v>
      </c>
      <c r="J316" s="48">
        <v>20834.190000000002</v>
      </c>
      <c r="K316" s="48">
        <v>1628.9719626168226</v>
      </c>
      <c r="L316" s="48">
        <v>22463.161962616821</v>
      </c>
    </row>
    <row r="317" spans="2:12">
      <c r="B317" t="s">
        <v>4160</v>
      </c>
      <c r="C317" t="s">
        <v>1220</v>
      </c>
      <c r="D317" t="s">
        <v>1220</v>
      </c>
      <c r="E317" t="s">
        <v>4159</v>
      </c>
      <c r="F317" t="s">
        <v>31</v>
      </c>
      <c r="G317" s="48">
        <v>2400</v>
      </c>
      <c r="H317" s="48">
        <v>2082.8000000000002</v>
      </c>
      <c r="I317" s="48">
        <v>52.690000000000282</v>
      </c>
      <c r="J317" s="48">
        <v>2030.11</v>
      </c>
      <c r="K317" s="48">
        <v>157.00934579439252</v>
      </c>
      <c r="L317" s="48">
        <v>2187.1193457943923</v>
      </c>
    </row>
    <row r="318" spans="2:12">
      <c r="B318" t="s">
        <v>4162</v>
      </c>
      <c r="C318" t="s">
        <v>1219</v>
      </c>
      <c r="D318" t="s">
        <v>1219</v>
      </c>
      <c r="E318" t="s">
        <v>4161</v>
      </c>
      <c r="F318" t="s">
        <v>31</v>
      </c>
      <c r="G318" s="48">
        <v>1800</v>
      </c>
      <c r="H318" s="48">
        <v>1562.1</v>
      </c>
      <c r="I318" s="48">
        <v>39.509999999999991</v>
      </c>
      <c r="J318" s="48">
        <v>1522.59</v>
      </c>
      <c r="K318" s="48">
        <v>117.75700934579439</v>
      </c>
      <c r="L318" s="48">
        <v>1640.3470093457943</v>
      </c>
    </row>
    <row r="319" spans="2:12">
      <c r="B319" t="s">
        <v>4164</v>
      </c>
      <c r="C319" t="s">
        <v>1226</v>
      </c>
      <c r="D319" t="s">
        <v>1226</v>
      </c>
      <c r="E319" t="s">
        <v>4163</v>
      </c>
      <c r="F319" t="s">
        <v>31</v>
      </c>
      <c r="G319" s="48">
        <v>9000</v>
      </c>
      <c r="H319" s="48">
        <v>7793.4</v>
      </c>
      <c r="I319" s="48">
        <v>285.8199999999988</v>
      </c>
      <c r="J319" s="48">
        <v>7507.58</v>
      </c>
      <c r="K319" s="48">
        <v>588.78504672897191</v>
      </c>
      <c r="L319" s="48">
        <v>8096.3650467289717</v>
      </c>
    </row>
    <row r="320" spans="2:12">
      <c r="B320" t="s">
        <v>4166</v>
      </c>
      <c r="C320" t="s">
        <v>1216</v>
      </c>
      <c r="D320" t="s">
        <v>1216</v>
      </c>
      <c r="E320" t="s">
        <v>4165</v>
      </c>
      <c r="F320" t="s">
        <v>31</v>
      </c>
      <c r="G320" s="48">
        <v>16200</v>
      </c>
      <c r="H320" s="48">
        <v>14053.2</v>
      </c>
      <c r="I320" s="48">
        <v>385.0600000000004</v>
      </c>
      <c r="J320" s="48">
        <v>13668.140000000001</v>
      </c>
      <c r="K320" s="48">
        <v>1059.8130841121495</v>
      </c>
      <c r="L320" s="48">
        <v>14727.953084112147</v>
      </c>
    </row>
    <row r="321" spans="1:12">
      <c r="B321" t="s">
        <v>4168</v>
      </c>
      <c r="C321" t="s">
        <v>1263</v>
      </c>
      <c r="D321" t="s">
        <v>1263</v>
      </c>
      <c r="E321" t="s">
        <v>4167</v>
      </c>
      <c r="F321" t="s">
        <v>31</v>
      </c>
      <c r="G321" s="48">
        <v>4800</v>
      </c>
      <c r="H321" s="48">
        <v>4165.6000000000004</v>
      </c>
      <c r="I321" s="48">
        <v>105.37000000000035</v>
      </c>
      <c r="J321" s="48">
        <v>4060.2299999999996</v>
      </c>
      <c r="K321" s="48">
        <v>314.01869158878503</v>
      </c>
      <c r="L321" s="48">
        <v>4374.2486915887848</v>
      </c>
    </row>
    <row r="322" spans="1:12">
      <c r="B322" t="s">
        <v>4170</v>
      </c>
      <c r="C322" t="s">
        <v>1199</v>
      </c>
      <c r="D322" t="s">
        <v>1199</v>
      </c>
      <c r="E322" t="s">
        <v>4169</v>
      </c>
      <c r="F322" t="s">
        <v>31</v>
      </c>
      <c r="G322" s="48">
        <v>600</v>
      </c>
      <c r="H322" s="48">
        <v>520.70000000000005</v>
      </c>
      <c r="I322" s="48">
        <v>10.410000000000025</v>
      </c>
      <c r="J322" s="48">
        <v>510.29</v>
      </c>
      <c r="K322" s="48">
        <v>39.252336448598129</v>
      </c>
      <c r="L322" s="48">
        <v>549.54233644859812</v>
      </c>
    </row>
    <row r="323" spans="1:12">
      <c r="B323" t="s">
        <v>4172</v>
      </c>
      <c r="C323" t="s">
        <v>1181</v>
      </c>
      <c r="D323" t="s">
        <v>1181</v>
      </c>
      <c r="E323" t="s">
        <v>4171</v>
      </c>
      <c r="F323" t="s">
        <v>31</v>
      </c>
      <c r="G323" s="48">
        <v>600</v>
      </c>
      <c r="H323" s="48">
        <v>520.70000000000005</v>
      </c>
      <c r="I323" s="48">
        <v>13.170000000000073</v>
      </c>
      <c r="J323" s="48">
        <v>507.53</v>
      </c>
      <c r="K323" s="48">
        <v>39.252336448598129</v>
      </c>
      <c r="L323" s="48">
        <v>546.78233644859813</v>
      </c>
    </row>
    <row r="324" spans="1:12">
      <c r="B324" t="s">
        <v>4174</v>
      </c>
      <c r="C324" t="s">
        <v>1255</v>
      </c>
      <c r="D324" t="s">
        <v>1255</v>
      </c>
      <c r="E324" t="s">
        <v>4173</v>
      </c>
      <c r="F324" t="s">
        <v>31</v>
      </c>
      <c r="G324" s="48">
        <v>2500</v>
      </c>
      <c r="H324" s="48">
        <v>2176.5</v>
      </c>
      <c r="I324" s="48">
        <v>67.0300000000002</v>
      </c>
      <c r="J324" s="48">
        <v>2109.4700000000003</v>
      </c>
      <c r="K324" s="48">
        <v>163.55140186915889</v>
      </c>
      <c r="L324" s="48">
        <v>2273.021401869159</v>
      </c>
    </row>
    <row r="325" spans="1:12">
      <c r="B325" t="s">
        <v>4176</v>
      </c>
      <c r="C325" t="s">
        <v>3372</v>
      </c>
      <c r="D325" t="s">
        <v>3372</v>
      </c>
      <c r="E325" t="s">
        <v>4175</v>
      </c>
      <c r="F325" t="s">
        <v>3373</v>
      </c>
      <c r="G325" s="48">
        <v>465250</v>
      </c>
      <c r="H325" s="48">
        <v>403762.5</v>
      </c>
      <c r="I325" s="48">
        <v>4032.4999999999991</v>
      </c>
      <c r="J325" s="48">
        <v>399730</v>
      </c>
      <c r="K325" s="48">
        <v>30436.915887850471</v>
      </c>
      <c r="L325" s="48">
        <v>430166.91588785045</v>
      </c>
    </row>
    <row r="326" spans="1:12">
      <c r="B326" t="s">
        <v>4178</v>
      </c>
      <c r="C326" t="s">
        <v>3338</v>
      </c>
      <c r="D326" t="s">
        <v>3338</v>
      </c>
      <c r="E326" t="s">
        <v>4177</v>
      </c>
      <c r="F326" t="s">
        <v>1367</v>
      </c>
      <c r="G326" s="48">
        <v>1260000</v>
      </c>
      <c r="H326" s="48">
        <v>1093470</v>
      </c>
      <c r="I326" s="48">
        <v>10920</v>
      </c>
      <c r="J326" s="48">
        <v>1082550</v>
      </c>
      <c r="K326" s="48">
        <v>82429.90654205608</v>
      </c>
      <c r="L326" s="48">
        <v>1164979.9065420562</v>
      </c>
    </row>
    <row r="327" spans="1:12">
      <c r="A327" s="129">
        <v>44334</v>
      </c>
      <c r="B327" t="s">
        <v>4180</v>
      </c>
      <c r="C327" t="s">
        <v>1190</v>
      </c>
      <c r="D327" t="s">
        <v>3348</v>
      </c>
      <c r="E327" t="s">
        <v>4179</v>
      </c>
      <c r="F327" t="s">
        <v>1314</v>
      </c>
      <c r="G327" s="48">
        <v>287500</v>
      </c>
      <c r="H327" s="48">
        <v>249675</v>
      </c>
      <c r="I327" s="48">
        <v>4378.3000000000102</v>
      </c>
      <c r="J327" s="48">
        <v>245296.69999999998</v>
      </c>
      <c r="K327" s="48">
        <v>18808.411214953274</v>
      </c>
      <c r="L327" s="48">
        <v>264105.11121495324</v>
      </c>
    </row>
    <row r="328" spans="1:12">
      <c r="B328" t="s">
        <v>4182</v>
      </c>
      <c r="C328" t="s">
        <v>1213</v>
      </c>
      <c r="D328" t="s">
        <v>1395</v>
      </c>
      <c r="E328" t="s">
        <v>4181</v>
      </c>
      <c r="F328" t="s">
        <v>39</v>
      </c>
      <c r="G328" s="48">
        <v>1320000</v>
      </c>
      <c r="H328" s="48">
        <v>1144970</v>
      </c>
      <c r="I328" s="48">
        <v>34122.159999999974</v>
      </c>
      <c r="J328" s="48">
        <v>1110847.8399999999</v>
      </c>
      <c r="K328" s="48">
        <v>86355.140186915887</v>
      </c>
      <c r="L328" s="48">
        <v>1197202.9801869157</v>
      </c>
    </row>
    <row r="329" spans="1:12">
      <c r="B329" t="s">
        <v>4184</v>
      </c>
      <c r="C329" t="s">
        <v>1213</v>
      </c>
      <c r="D329" t="s">
        <v>1395</v>
      </c>
      <c r="E329" t="s">
        <v>4183</v>
      </c>
      <c r="F329" t="s">
        <v>39</v>
      </c>
      <c r="G329" s="48">
        <v>1020000</v>
      </c>
      <c r="H329" s="48">
        <v>885190</v>
      </c>
      <c r="I329" s="48">
        <v>22361.479999999981</v>
      </c>
      <c r="J329" s="48">
        <v>862828.52</v>
      </c>
      <c r="K329" s="48">
        <v>66728.971962616823</v>
      </c>
      <c r="L329" s="48">
        <v>929557.49196261691</v>
      </c>
    </row>
    <row r="330" spans="1:12">
      <c r="B330" t="s">
        <v>4186</v>
      </c>
      <c r="C330" t="s">
        <v>1165</v>
      </c>
      <c r="D330" t="s">
        <v>1165</v>
      </c>
      <c r="E330" t="s">
        <v>4185</v>
      </c>
      <c r="F330" t="s">
        <v>22</v>
      </c>
      <c r="G330" s="48">
        <v>3235500</v>
      </c>
      <c r="H330" s="48">
        <v>2806375</v>
      </c>
      <c r="I330" s="48">
        <v>143001.89000000013</v>
      </c>
      <c r="J330" s="48">
        <v>2663373.11</v>
      </c>
      <c r="K330" s="48">
        <v>211668.22429906545</v>
      </c>
      <c r="L330" s="48">
        <v>2875041.3342990656</v>
      </c>
    </row>
    <row r="331" spans="1:12">
      <c r="B331" t="s">
        <v>4188</v>
      </c>
      <c r="C331" t="s">
        <v>1165</v>
      </c>
      <c r="D331" t="s">
        <v>1165</v>
      </c>
      <c r="E331" t="s">
        <v>4187</v>
      </c>
      <c r="F331" t="s">
        <v>22</v>
      </c>
      <c r="G331" s="48">
        <v>2085000</v>
      </c>
      <c r="H331" s="48">
        <v>1810470</v>
      </c>
      <c r="I331" s="48">
        <v>95409.309999999983</v>
      </c>
      <c r="J331" s="48">
        <v>1715060.6900000002</v>
      </c>
      <c r="K331" s="48">
        <v>136401.86915887852</v>
      </c>
      <c r="L331" s="48">
        <v>1851462.5591588786</v>
      </c>
    </row>
    <row r="332" spans="1:12">
      <c r="B332" t="s">
        <v>4190</v>
      </c>
      <c r="C332" t="s">
        <v>1165</v>
      </c>
      <c r="D332" t="s">
        <v>1388</v>
      </c>
      <c r="E332" t="s">
        <v>4189</v>
      </c>
      <c r="F332" t="s">
        <v>22</v>
      </c>
      <c r="G332" s="48">
        <v>4353000</v>
      </c>
      <c r="H332" s="48">
        <v>3776040</v>
      </c>
      <c r="I332" s="48">
        <v>193410.05999999988</v>
      </c>
      <c r="J332" s="48">
        <v>3582629.94</v>
      </c>
      <c r="K332" s="48">
        <v>284775.70093457942</v>
      </c>
      <c r="L332" s="48">
        <v>3867405.6409345791</v>
      </c>
    </row>
    <row r="333" spans="1:12">
      <c r="B333" t="s">
        <v>4192</v>
      </c>
      <c r="C333" t="s">
        <v>1165</v>
      </c>
      <c r="D333" t="s">
        <v>1388</v>
      </c>
      <c r="E333" t="s">
        <v>4191</v>
      </c>
      <c r="F333" t="s">
        <v>22</v>
      </c>
      <c r="G333" s="48">
        <v>1222500</v>
      </c>
      <c r="H333" s="48">
        <v>1061445</v>
      </c>
      <c r="I333" s="48">
        <v>55907.990000000005</v>
      </c>
      <c r="J333" s="48">
        <v>1005537.01</v>
      </c>
      <c r="K333" s="48">
        <v>79976.635514018693</v>
      </c>
      <c r="L333" s="48">
        <v>1085513.6455140188</v>
      </c>
    </row>
    <row r="334" spans="1:12">
      <c r="B334" t="s">
        <v>4194</v>
      </c>
      <c r="C334" t="s">
        <v>1165</v>
      </c>
      <c r="D334" t="s">
        <v>1387</v>
      </c>
      <c r="E334" t="s">
        <v>4193</v>
      </c>
      <c r="F334" t="s">
        <v>22</v>
      </c>
      <c r="G334" s="48">
        <v>3168000</v>
      </c>
      <c r="H334" s="48">
        <v>2747515</v>
      </c>
      <c r="I334" s="48">
        <v>138427.62999999995</v>
      </c>
      <c r="J334" s="48">
        <v>2609087.37</v>
      </c>
      <c r="K334" s="48">
        <v>207252.33644859813</v>
      </c>
      <c r="L334" s="48">
        <v>2816339.7064485978</v>
      </c>
    </row>
    <row r="335" spans="1:12">
      <c r="B335" t="s">
        <v>4196</v>
      </c>
      <c r="C335" t="s">
        <v>1165</v>
      </c>
      <c r="D335" t="s">
        <v>1387</v>
      </c>
      <c r="E335" t="s">
        <v>4195</v>
      </c>
      <c r="F335" t="s">
        <v>22</v>
      </c>
      <c r="G335" s="48">
        <v>1342500</v>
      </c>
      <c r="H335" s="48">
        <v>1165585</v>
      </c>
      <c r="I335" s="48">
        <v>61376.900000000023</v>
      </c>
      <c r="J335" s="48">
        <v>1104208.1000000001</v>
      </c>
      <c r="K335" s="48">
        <v>87827.102803738322</v>
      </c>
      <c r="L335" s="48">
        <v>1192035.2028037384</v>
      </c>
    </row>
    <row r="336" spans="1:12">
      <c r="B336" t="s">
        <v>4198</v>
      </c>
      <c r="C336" t="s">
        <v>3357</v>
      </c>
      <c r="D336" t="s">
        <v>3362</v>
      </c>
      <c r="E336" t="s">
        <v>4197</v>
      </c>
      <c r="F336" t="s">
        <v>3358</v>
      </c>
      <c r="G336" s="48">
        <v>1012500</v>
      </c>
      <c r="H336" s="48">
        <v>878610</v>
      </c>
      <c r="I336" s="48">
        <v>8774.9999999999945</v>
      </c>
      <c r="J336" s="48">
        <v>869835</v>
      </c>
      <c r="K336" s="48">
        <v>66238.317757009339</v>
      </c>
      <c r="L336" s="48">
        <v>936073.31775700941</v>
      </c>
    </row>
    <row r="337" spans="2:12">
      <c r="B337" t="s">
        <v>4200</v>
      </c>
      <c r="C337" t="s">
        <v>3492</v>
      </c>
      <c r="D337" t="s">
        <v>3492</v>
      </c>
      <c r="E337" t="s">
        <v>4199</v>
      </c>
      <c r="F337" t="s">
        <v>3493</v>
      </c>
      <c r="G337" s="48">
        <v>390000</v>
      </c>
      <c r="H337" s="48">
        <v>338455</v>
      </c>
      <c r="I337" s="48">
        <v>3380</v>
      </c>
      <c r="J337" s="48">
        <v>335075</v>
      </c>
      <c r="K337" s="48">
        <v>25514.018691588786</v>
      </c>
      <c r="L337" s="48">
        <v>360589.01869158878</v>
      </c>
    </row>
    <row r="338" spans="2:12">
      <c r="B338" t="s">
        <v>4202</v>
      </c>
      <c r="C338" t="s">
        <v>1552</v>
      </c>
      <c r="D338" t="s">
        <v>1552</v>
      </c>
      <c r="E338" t="s">
        <v>4201</v>
      </c>
      <c r="F338" t="s">
        <v>3742</v>
      </c>
      <c r="G338" s="48">
        <v>486000</v>
      </c>
      <c r="H338" s="48">
        <v>421767</v>
      </c>
      <c r="I338" s="48">
        <v>4212</v>
      </c>
      <c r="J338" s="48">
        <v>417555</v>
      </c>
      <c r="K338" s="48">
        <v>31794.392523364484</v>
      </c>
      <c r="L338" s="48">
        <v>449349.39252336451</v>
      </c>
    </row>
    <row r="339" spans="2:12">
      <c r="B339" t="s">
        <v>4204</v>
      </c>
      <c r="C339" t="s">
        <v>1416</v>
      </c>
      <c r="D339" t="s">
        <v>1416</v>
      </c>
      <c r="E339" t="s">
        <v>4203</v>
      </c>
      <c r="F339" t="s">
        <v>89</v>
      </c>
      <c r="G339" s="48">
        <v>130750</v>
      </c>
      <c r="H339" s="48">
        <v>113443.6</v>
      </c>
      <c r="I339" s="48">
        <v>3291.6399999999976</v>
      </c>
      <c r="J339" s="48">
        <v>110151.95999999999</v>
      </c>
      <c r="K339" s="48">
        <v>8553.73831775701</v>
      </c>
      <c r="L339" s="48">
        <v>118705.69831775698</v>
      </c>
    </row>
    <row r="340" spans="2:12">
      <c r="B340" t="s">
        <v>4206</v>
      </c>
      <c r="C340" t="s">
        <v>3350</v>
      </c>
      <c r="D340" t="s">
        <v>3350</v>
      </c>
      <c r="E340" t="s">
        <v>4205</v>
      </c>
      <c r="F340" t="s">
        <v>3351</v>
      </c>
      <c r="G340" s="48">
        <v>759450</v>
      </c>
      <c r="H340" s="48">
        <v>659169.4</v>
      </c>
      <c r="I340" s="48">
        <v>6583.7000000000007</v>
      </c>
      <c r="J340" s="48">
        <v>652585.69999999995</v>
      </c>
      <c r="K340" s="48">
        <v>49683.644859813081</v>
      </c>
      <c r="L340" s="48">
        <v>702269.34485981311</v>
      </c>
    </row>
    <row r="341" spans="2:12">
      <c r="B341" t="s">
        <v>4208</v>
      </c>
      <c r="C341" t="s">
        <v>3379</v>
      </c>
      <c r="D341" t="s">
        <v>3502</v>
      </c>
      <c r="E341" t="s">
        <v>4207</v>
      </c>
      <c r="F341" t="s">
        <v>3380</v>
      </c>
      <c r="G341" s="48">
        <v>1342400</v>
      </c>
      <c r="H341" s="48">
        <v>1165036.4000000001</v>
      </c>
      <c r="I341" s="48">
        <v>11635.999999999998</v>
      </c>
      <c r="J341" s="48">
        <v>1153400.3999999999</v>
      </c>
      <c r="K341" s="48">
        <v>87820.560747663549</v>
      </c>
      <c r="L341" s="48">
        <v>1241220.9607476634</v>
      </c>
    </row>
    <row r="342" spans="2:12">
      <c r="B342" t="s">
        <v>4210</v>
      </c>
      <c r="C342" t="s">
        <v>3370</v>
      </c>
      <c r="D342" t="s">
        <v>3370</v>
      </c>
      <c r="E342" t="s">
        <v>4209</v>
      </c>
      <c r="F342" t="s">
        <v>3500</v>
      </c>
      <c r="G342" s="48">
        <v>1560000</v>
      </c>
      <c r="H342" s="48">
        <v>1353820</v>
      </c>
      <c r="I342" s="48">
        <v>13520</v>
      </c>
      <c r="J342" s="48">
        <v>1340300</v>
      </c>
      <c r="K342" s="48">
        <v>102056.07476635513</v>
      </c>
      <c r="L342" s="48">
        <v>1442356.0747663553</v>
      </c>
    </row>
    <row r="343" spans="2:12">
      <c r="B343" t="s">
        <v>4212</v>
      </c>
      <c r="C343" t="s">
        <v>1165</v>
      </c>
      <c r="D343" t="s">
        <v>1383</v>
      </c>
      <c r="E343" t="s">
        <v>4211</v>
      </c>
      <c r="F343" t="s">
        <v>22</v>
      </c>
      <c r="G343" s="48">
        <v>1560000</v>
      </c>
      <c r="H343" s="48">
        <v>1353535</v>
      </c>
      <c r="I343" s="48">
        <v>69141.520000000019</v>
      </c>
      <c r="J343" s="48">
        <v>1284393.48</v>
      </c>
      <c r="K343" s="48">
        <v>102056.07476635513</v>
      </c>
      <c r="L343" s="48">
        <v>1386449.5547663551</v>
      </c>
    </row>
    <row r="344" spans="2:12">
      <c r="B344" t="s">
        <v>4214</v>
      </c>
      <c r="C344" t="s">
        <v>1165</v>
      </c>
      <c r="D344" t="s">
        <v>1383</v>
      </c>
      <c r="E344" t="s">
        <v>4213</v>
      </c>
      <c r="F344" t="s">
        <v>22</v>
      </c>
      <c r="G344" s="48">
        <v>1030000</v>
      </c>
      <c r="H344" s="48">
        <v>894560</v>
      </c>
      <c r="I344" s="48">
        <v>47199.510000000024</v>
      </c>
      <c r="J344" s="48">
        <v>847360.48999999987</v>
      </c>
      <c r="K344" s="48">
        <v>67383.177570093452</v>
      </c>
      <c r="L344" s="48">
        <v>914743.66757009341</v>
      </c>
    </row>
    <row r="345" spans="2:12">
      <c r="B345" t="s">
        <v>4216</v>
      </c>
      <c r="C345" t="s">
        <v>1165</v>
      </c>
      <c r="D345" t="s">
        <v>1382</v>
      </c>
      <c r="E345" t="s">
        <v>4215</v>
      </c>
      <c r="F345" t="s">
        <v>22</v>
      </c>
      <c r="G345" s="48">
        <v>922500</v>
      </c>
      <c r="H345" s="48">
        <v>800295</v>
      </c>
      <c r="I345" s="48">
        <v>40544.14999999998</v>
      </c>
      <c r="J345" s="48">
        <v>759750.85</v>
      </c>
      <c r="K345" s="48">
        <v>60350.467289719629</v>
      </c>
      <c r="L345" s="48">
        <v>820101.31728971959</v>
      </c>
    </row>
    <row r="346" spans="2:12">
      <c r="B346" t="s">
        <v>4218</v>
      </c>
      <c r="C346" t="s">
        <v>1165</v>
      </c>
      <c r="D346" t="s">
        <v>1382</v>
      </c>
      <c r="E346" t="s">
        <v>4217</v>
      </c>
      <c r="F346" t="s">
        <v>22</v>
      </c>
      <c r="G346" s="48">
        <v>630000</v>
      </c>
      <c r="H346" s="48">
        <v>546735</v>
      </c>
      <c r="I346" s="48">
        <v>28711.710000000021</v>
      </c>
      <c r="J346" s="48">
        <v>518023.29</v>
      </c>
      <c r="K346" s="48">
        <v>41214.95327102804</v>
      </c>
      <c r="L346" s="48">
        <v>559238.24327102804</v>
      </c>
    </row>
    <row r="347" spans="2:12">
      <c r="B347" t="s">
        <v>4220</v>
      </c>
      <c r="C347" t="s">
        <v>1165</v>
      </c>
      <c r="D347" t="s">
        <v>1384</v>
      </c>
      <c r="E347" t="s">
        <v>4219</v>
      </c>
      <c r="F347" t="s">
        <v>22</v>
      </c>
      <c r="G347" s="48">
        <v>892500</v>
      </c>
      <c r="H347" s="48">
        <v>774260</v>
      </c>
      <c r="I347" s="48">
        <v>39176.919999999969</v>
      </c>
      <c r="J347" s="48">
        <v>735083.08</v>
      </c>
      <c r="K347" s="48">
        <v>58387.850467289718</v>
      </c>
      <c r="L347" s="48">
        <v>793470.93046728964</v>
      </c>
    </row>
    <row r="348" spans="2:12">
      <c r="B348" t="s">
        <v>4222</v>
      </c>
      <c r="C348" t="s">
        <v>1165</v>
      </c>
      <c r="D348" t="s">
        <v>1384</v>
      </c>
      <c r="E348" t="s">
        <v>4221</v>
      </c>
      <c r="F348" t="s">
        <v>22</v>
      </c>
      <c r="G348" s="48">
        <v>497500</v>
      </c>
      <c r="H348" s="48">
        <v>431920</v>
      </c>
      <c r="I348" s="48">
        <v>22737.67</v>
      </c>
      <c r="J348" s="48">
        <v>409182.32999999996</v>
      </c>
      <c r="K348" s="48">
        <v>32546.728971962617</v>
      </c>
      <c r="L348" s="48">
        <v>441729.0589719626</v>
      </c>
    </row>
    <row r="349" spans="2:12">
      <c r="B349" t="s">
        <v>4224</v>
      </c>
      <c r="C349" t="s">
        <v>1165</v>
      </c>
      <c r="D349" t="s">
        <v>1386</v>
      </c>
      <c r="E349" t="s">
        <v>4223</v>
      </c>
      <c r="F349" t="s">
        <v>22</v>
      </c>
      <c r="G349" s="48">
        <v>555000</v>
      </c>
      <c r="H349" s="48">
        <v>481220</v>
      </c>
      <c r="I349" s="48">
        <v>22362.429999999978</v>
      </c>
      <c r="J349" s="48">
        <v>458857.57</v>
      </c>
      <c r="K349" s="48">
        <v>36308.411214953274</v>
      </c>
      <c r="L349" s="48">
        <v>495165.9812149533</v>
      </c>
    </row>
    <row r="350" spans="2:12">
      <c r="B350" t="s">
        <v>4226</v>
      </c>
      <c r="C350" t="s">
        <v>1165</v>
      </c>
      <c r="D350" t="s">
        <v>1386</v>
      </c>
      <c r="E350" t="s">
        <v>4225</v>
      </c>
      <c r="F350" t="s">
        <v>22</v>
      </c>
      <c r="G350" s="48">
        <v>330000</v>
      </c>
      <c r="H350" s="48">
        <v>286385</v>
      </c>
      <c r="I350" s="48">
        <v>15039.470000000001</v>
      </c>
      <c r="J350" s="48">
        <v>271345.52999999997</v>
      </c>
      <c r="K350" s="48">
        <v>21588.785046728975</v>
      </c>
      <c r="L350" s="48">
        <v>292934.315046729</v>
      </c>
    </row>
    <row r="351" spans="2:12">
      <c r="B351" t="s">
        <v>4228</v>
      </c>
      <c r="C351" t="s">
        <v>1165</v>
      </c>
      <c r="D351" t="s">
        <v>1385</v>
      </c>
      <c r="E351" t="s">
        <v>4227</v>
      </c>
      <c r="F351" t="s">
        <v>22</v>
      </c>
      <c r="G351" s="48">
        <v>1321500</v>
      </c>
      <c r="H351" s="48">
        <v>1146165</v>
      </c>
      <c r="I351" s="48">
        <v>58716.219999999987</v>
      </c>
      <c r="J351" s="48">
        <v>1087448.78</v>
      </c>
      <c r="K351" s="48">
        <v>86453.271028037387</v>
      </c>
      <c r="L351" s="48">
        <v>1173902.0510280374</v>
      </c>
    </row>
    <row r="352" spans="2:12">
      <c r="B352" t="s">
        <v>4230</v>
      </c>
      <c r="C352" t="s">
        <v>1165</v>
      </c>
      <c r="D352" t="s">
        <v>1385</v>
      </c>
      <c r="E352" t="s">
        <v>4229</v>
      </c>
      <c r="F352" t="s">
        <v>22</v>
      </c>
      <c r="G352" s="48">
        <v>1007500</v>
      </c>
      <c r="H352" s="48">
        <v>874515</v>
      </c>
      <c r="I352" s="48">
        <v>45980.48000000001</v>
      </c>
      <c r="J352" s="48">
        <v>828534.52</v>
      </c>
      <c r="K352" s="48">
        <v>65911.214953271032</v>
      </c>
      <c r="L352" s="48">
        <v>894445.73495327111</v>
      </c>
    </row>
    <row r="353" spans="2:12">
      <c r="B353" t="s">
        <v>4232</v>
      </c>
      <c r="C353" t="s">
        <v>1176</v>
      </c>
      <c r="D353" t="s">
        <v>1176</v>
      </c>
      <c r="E353" t="s">
        <v>4231</v>
      </c>
      <c r="F353" t="s">
        <v>31</v>
      </c>
      <c r="G353" s="48">
        <v>7800</v>
      </c>
      <c r="H353" s="48">
        <v>6757.6999999999989</v>
      </c>
      <c r="I353" s="48">
        <v>230.04999999999905</v>
      </c>
      <c r="J353" s="48">
        <v>6527.6500000000005</v>
      </c>
      <c r="K353" s="48">
        <v>510.28037383177571</v>
      </c>
      <c r="L353" s="48">
        <v>7037.9303738317758</v>
      </c>
    </row>
    <row r="354" spans="2:12">
      <c r="B354" t="s">
        <v>4234</v>
      </c>
      <c r="C354" t="s">
        <v>1172</v>
      </c>
      <c r="D354" t="s">
        <v>1172</v>
      </c>
      <c r="E354" t="s">
        <v>4233</v>
      </c>
      <c r="F354" t="s">
        <v>31</v>
      </c>
      <c r="G354" s="48">
        <v>4800</v>
      </c>
      <c r="H354" s="48">
        <v>4159.8999999999996</v>
      </c>
      <c r="I354" s="48">
        <v>134.78999999999974</v>
      </c>
      <c r="J354" s="48">
        <v>4025.1099999999997</v>
      </c>
      <c r="K354" s="48">
        <v>314.01869158878503</v>
      </c>
      <c r="L354" s="48">
        <v>4339.1286915887849</v>
      </c>
    </row>
    <row r="355" spans="2:12">
      <c r="B355" t="s">
        <v>4236</v>
      </c>
      <c r="C355" t="s">
        <v>1173</v>
      </c>
      <c r="D355" t="s">
        <v>1173</v>
      </c>
      <c r="E355" t="s">
        <v>4235</v>
      </c>
      <c r="F355" t="s">
        <v>31</v>
      </c>
      <c r="G355" s="48">
        <v>4200</v>
      </c>
      <c r="H355" s="48">
        <v>3639.2</v>
      </c>
      <c r="I355" s="48">
        <v>121.62999999999988</v>
      </c>
      <c r="J355" s="48">
        <v>3517.5699999999997</v>
      </c>
      <c r="K355" s="48">
        <v>274.76635514018687</v>
      </c>
      <c r="L355" s="48">
        <v>3792.3363551401867</v>
      </c>
    </row>
    <row r="356" spans="2:12">
      <c r="B356" t="s">
        <v>4238</v>
      </c>
      <c r="C356" t="s">
        <v>1175</v>
      </c>
      <c r="D356" t="s">
        <v>1175</v>
      </c>
      <c r="E356" t="s">
        <v>4237</v>
      </c>
      <c r="F356" t="s">
        <v>31</v>
      </c>
      <c r="G356" s="48">
        <v>9700</v>
      </c>
      <c r="H356" s="48">
        <v>8424.9</v>
      </c>
      <c r="I356" s="48">
        <v>225.09999999999968</v>
      </c>
      <c r="J356" s="48">
        <v>8199.7999999999993</v>
      </c>
      <c r="K356" s="48">
        <v>634.57943925233644</v>
      </c>
      <c r="L356" s="48">
        <v>8834.3794392523378</v>
      </c>
    </row>
    <row r="357" spans="2:12">
      <c r="B357" t="s">
        <v>4240</v>
      </c>
      <c r="C357" t="s">
        <v>1221</v>
      </c>
      <c r="D357" t="s">
        <v>1221</v>
      </c>
      <c r="E357" t="s">
        <v>4239</v>
      </c>
      <c r="F357" t="s">
        <v>31</v>
      </c>
      <c r="G357" s="48">
        <v>28450</v>
      </c>
      <c r="H357" s="48">
        <v>24682.899999999998</v>
      </c>
      <c r="I357" s="48">
        <v>745.82999999999834</v>
      </c>
      <c r="J357" s="48">
        <v>23937.069999999996</v>
      </c>
      <c r="K357" s="48">
        <v>1861.214953271028</v>
      </c>
      <c r="L357" s="48">
        <v>25798.284953271024</v>
      </c>
    </row>
    <row r="358" spans="2:12">
      <c r="B358" t="s">
        <v>4242</v>
      </c>
      <c r="C358" t="s">
        <v>1390</v>
      </c>
      <c r="D358" t="s">
        <v>1390</v>
      </c>
      <c r="E358" t="s">
        <v>4241</v>
      </c>
      <c r="F358" t="s">
        <v>31</v>
      </c>
      <c r="G358" s="48">
        <v>5700</v>
      </c>
      <c r="H358" s="48">
        <v>4938.1000000000004</v>
      </c>
      <c r="I358" s="48">
        <v>169.24999999999977</v>
      </c>
      <c r="J358" s="48">
        <v>4768.8500000000004</v>
      </c>
      <c r="K358" s="48">
        <v>372.89719626168221</v>
      </c>
      <c r="L358" s="48">
        <v>5141.7471962616819</v>
      </c>
    </row>
    <row r="359" spans="2:12">
      <c r="B359" t="s">
        <v>4244</v>
      </c>
      <c r="C359" t="s">
        <v>1184</v>
      </c>
      <c r="D359" t="s">
        <v>3344</v>
      </c>
      <c r="E359" t="s">
        <v>4243</v>
      </c>
      <c r="F359" t="s">
        <v>37</v>
      </c>
      <c r="G359" s="48">
        <v>2100000</v>
      </c>
      <c r="H359" s="48">
        <v>1822450</v>
      </c>
      <c r="I359" s="48">
        <v>7000</v>
      </c>
      <c r="J359" s="48">
        <v>1815450</v>
      </c>
      <c r="K359" s="48">
        <v>137383.17757009345</v>
      </c>
      <c r="L359" s="48">
        <v>1952833.1775700934</v>
      </c>
    </row>
    <row r="360" spans="2:12">
      <c r="B360" t="s">
        <v>4246</v>
      </c>
      <c r="C360" t="s">
        <v>1416</v>
      </c>
      <c r="D360" t="s">
        <v>1416</v>
      </c>
      <c r="E360" t="s">
        <v>4245</v>
      </c>
      <c r="F360" t="s">
        <v>89</v>
      </c>
      <c r="G360" s="48">
        <v>6000</v>
      </c>
      <c r="H360" s="48">
        <v>5201.2999999999993</v>
      </c>
      <c r="I360" s="48">
        <v>147.25</v>
      </c>
      <c r="J360" s="48">
        <v>5054.0499999999993</v>
      </c>
      <c r="K360" s="48">
        <v>392.52336448598129</v>
      </c>
      <c r="L360" s="48">
        <v>5446.5733644859811</v>
      </c>
    </row>
    <row r="361" spans="2:12">
      <c r="B361" t="s">
        <v>4248</v>
      </c>
      <c r="C361" t="s">
        <v>1165</v>
      </c>
      <c r="D361" t="s">
        <v>1386</v>
      </c>
      <c r="E361" t="s">
        <v>4247</v>
      </c>
      <c r="F361" t="s">
        <v>22</v>
      </c>
      <c r="G361" s="48">
        <v>-1485</v>
      </c>
      <c r="H361" s="48">
        <v>-1288.8</v>
      </c>
      <c r="I361" s="48">
        <v>-75.889999999999873</v>
      </c>
      <c r="J361" s="48">
        <v>-1212.9100000000001</v>
      </c>
      <c r="K361" s="48">
        <v>-97.149532710280369</v>
      </c>
      <c r="L361" s="48">
        <v>-1310.0595327102806</v>
      </c>
    </row>
    <row r="362" spans="2:12">
      <c r="B362" t="s">
        <v>4249</v>
      </c>
      <c r="C362" t="s">
        <v>1165</v>
      </c>
      <c r="D362" t="s">
        <v>1386</v>
      </c>
      <c r="E362" t="s">
        <v>4247</v>
      </c>
      <c r="F362" t="s">
        <v>22</v>
      </c>
      <c r="G362" s="48">
        <v>-165</v>
      </c>
      <c r="H362" s="48">
        <v>-143.19999999999999</v>
      </c>
      <c r="I362" s="48">
        <v>-8.4299999999999784</v>
      </c>
      <c r="J362" s="48">
        <v>-134.77000000000001</v>
      </c>
      <c r="K362" s="48">
        <v>-10.794392523364486</v>
      </c>
      <c r="L362" s="48">
        <v>-145.56439252336449</v>
      </c>
    </row>
    <row r="363" spans="2:12">
      <c r="B363" t="s">
        <v>4251</v>
      </c>
      <c r="C363" t="s">
        <v>1165</v>
      </c>
      <c r="D363" t="s">
        <v>3339</v>
      </c>
      <c r="E363" t="s">
        <v>4250</v>
      </c>
      <c r="F363" t="s">
        <v>22</v>
      </c>
      <c r="G363" s="48">
        <v>-29880</v>
      </c>
      <c r="H363" s="48">
        <v>-25930.86</v>
      </c>
      <c r="I363" s="48">
        <v>-1361.760000000002</v>
      </c>
      <c r="J363" s="48">
        <v>-24569.1</v>
      </c>
      <c r="K363" s="48">
        <v>-1954.766355140187</v>
      </c>
      <c r="L363" s="48">
        <v>-26523.866355140184</v>
      </c>
    </row>
    <row r="364" spans="2:12">
      <c r="B364" t="s">
        <v>4252</v>
      </c>
      <c r="C364" t="s">
        <v>1165</v>
      </c>
      <c r="D364" t="s">
        <v>3339</v>
      </c>
      <c r="E364" t="s">
        <v>4250</v>
      </c>
      <c r="F364" t="s">
        <v>22</v>
      </c>
      <c r="G364" s="48">
        <v>-120</v>
      </c>
      <c r="H364" s="48">
        <v>-104.14</v>
      </c>
      <c r="I364" s="48">
        <v>-5.4599999999999937</v>
      </c>
      <c r="J364" s="48">
        <v>-98.68</v>
      </c>
      <c r="K364" s="48">
        <v>-7.8504672897196262</v>
      </c>
      <c r="L364" s="48">
        <v>-106.53046728971964</v>
      </c>
    </row>
    <row r="365" spans="2:12">
      <c r="B365" t="s">
        <v>4254</v>
      </c>
      <c r="C365" t="s">
        <v>1165</v>
      </c>
      <c r="D365" t="s">
        <v>3343</v>
      </c>
      <c r="E365" t="s">
        <v>4253</v>
      </c>
      <c r="F365" t="s">
        <v>22</v>
      </c>
      <c r="G365" s="48">
        <v>-29760</v>
      </c>
      <c r="H365" s="48">
        <v>-25826.720000000001</v>
      </c>
      <c r="I365" s="48">
        <v>-1356.2800000000025</v>
      </c>
      <c r="J365" s="48">
        <v>-24470.44</v>
      </c>
      <c r="K365" s="48">
        <v>-1946.9158878504672</v>
      </c>
      <c r="L365" s="48">
        <v>-26417.355887850466</v>
      </c>
    </row>
    <row r="366" spans="2:12">
      <c r="B366" t="s">
        <v>4255</v>
      </c>
      <c r="C366" t="s">
        <v>1165</v>
      </c>
      <c r="D366" t="s">
        <v>3343</v>
      </c>
      <c r="E366" t="s">
        <v>4253</v>
      </c>
      <c r="F366" t="s">
        <v>22</v>
      </c>
      <c r="G366" s="48">
        <v>-240</v>
      </c>
      <c r="H366" s="48">
        <v>-208.28</v>
      </c>
      <c r="I366" s="48">
        <v>-10.939999999999998</v>
      </c>
      <c r="J366" s="48">
        <v>-197.34</v>
      </c>
      <c r="K366" s="48">
        <v>-15.700934579439252</v>
      </c>
      <c r="L366" s="48">
        <v>-213.04093457943927</v>
      </c>
    </row>
    <row r="367" spans="2:12">
      <c r="B367" t="s">
        <v>4257</v>
      </c>
      <c r="C367" t="s">
        <v>1165</v>
      </c>
      <c r="D367" t="s">
        <v>3343</v>
      </c>
      <c r="E367" t="s">
        <v>4256</v>
      </c>
      <c r="F367" t="s">
        <v>22</v>
      </c>
      <c r="G367" s="48">
        <v>-59940</v>
      </c>
      <c r="H367" s="48">
        <v>-52017.93</v>
      </c>
      <c r="I367" s="48">
        <v>-2731.7100000000028</v>
      </c>
      <c r="J367" s="48">
        <v>-49286.22</v>
      </c>
      <c r="K367" s="48">
        <v>-3921.3084112149531</v>
      </c>
      <c r="L367" s="48">
        <v>-53207.528411214953</v>
      </c>
    </row>
    <row r="368" spans="2:12">
      <c r="B368" t="s">
        <v>4258</v>
      </c>
      <c r="C368" t="s">
        <v>1165</v>
      </c>
      <c r="D368" t="s">
        <v>3343</v>
      </c>
      <c r="E368" t="s">
        <v>4256</v>
      </c>
      <c r="F368" t="s">
        <v>22</v>
      </c>
      <c r="G368" s="48">
        <v>-60</v>
      </c>
      <c r="H368" s="48">
        <v>-52.07</v>
      </c>
      <c r="I368" s="48">
        <v>-2.7299999999999969</v>
      </c>
      <c r="J368" s="48">
        <v>-49.34</v>
      </c>
      <c r="K368" s="48">
        <v>-3.9252336448598131</v>
      </c>
      <c r="L368" s="48">
        <v>-53.265233644859819</v>
      </c>
    </row>
    <row r="369" spans="1:12">
      <c r="A369" s="129">
        <v>44335</v>
      </c>
      <c r="B369" t="s">
        <v>4260</v>
      </c>
      <c r="C369" t="s">
        <v>1165</v>
      </c>
      <c r="D369" t="s">
        <v>3343</v>
      </c>
      <c r="E369" t="s">
        <v>4259</v>
      </c>
      <c r="F369" t="s">
        <v>22</v>
      </c>
      <c r="G369" s="48">
        <v>1344000</v>
      </c>
      <c r="H369" s="48">
        <v>1165545</v>
      </c>
      <c r="I369" s="48">
        <v>58308.419999999984</v>
      </c>
      <c r="J369" s="48">
        <v>1107236.5799999998</v>
      </c>
      <c r="K369" s="48">
        <v>87925.233644859822</v>
      </c>
      <c r="L369" s="48">
        <v>1195161.8136448599</v>
      </c>
    </row>
    <row r="370" spans="1:12">
      <c r="B370" t="s">
        <v>4262</v>
      </c>
      <c r="C370" t="s">
        <v>1165</v>
      </c>
      <c r="D370" t="s">
        <v>3343</v>
      </c>
      <c r="E370" t="s">
        <v>4261</v>
      </c>
      <c r="F370" t="s">
        <v>22</v>
      </c>
      <c r="G370" s="48">
        <v>797500</v>
      </c>
      <c r="H370" s="48">
        <v>692270</v>
      </c>
      <c r="I370" s="48">
        <v>36409.910000000003</v>
      </c>
      <c r="J370" s="48">
        <v>655860.09</v>
      </c>
      <c r="K370" s="48">
        <v>52172.897196261678</v>
      </c>
      <c r="L370" s="48">
        <v>708032.98719626176</v>
      </c>
    </row>
    <row r="371" spans="1:12">
      <c r="B371" t="s">
        <v>4264</v>
      </c>
      <c r="C371" t="s">
        <v>3488</v>
      </c>
      <c r="D371" t="s">
        <v>3488</v>
      </c>
      <c r="E371" t="s">
        <v>4263</v>
      </c>
      <c r="F371" t="s">
        <v>3489</v>
      </c>
      <c r="G371" s="48">
        <v>455600</v>
      </c>
      <c r="H371" s="48">
        <v>395409.3</v>
      </c>
      <c r="I371" s="48">
        <v>3949</v>
      </c>
      <c r="J371" s="48">
        <v>391460.3</v>
      </c>
      <c r="K371" s="48">
        <v>29805.607476635516</v>
      </c>
      <c r="L371" s="48">
        <v>421265.90747663559</v>
      </c>
    </row>
    <row r="372" spans="1:12">
      <c r="A372" s="129">
        <v>44336</v>
      </c>
      <c r="B372" t="s">
        <v>4266</v>
      </c>
      <c r="C372" t="s">
        <v>1162</v>
      </c>
      <c r="D372" t="s">
        <v>3345</v>
      </c>
      <c r="E372" t="s">
        <v>4265</v>
      </c>
      <c r="F372" t="s">
        <v>3507</v>
      </c>
      <c r="G372" s="48">
        <v>330000</v>
      </c>
      <c r="H372" s="48">
        <v>286385</v>
      </c>
      <c r="I372" s="48">
        <v>8244.8700000000063</v>
      </c>
      <c r="J372" s="48">
        <v>278140.13</v>
      </c>
      <c r="K372" s="48">
        <v>21588.785046728972</v>
      </c>
      <c r="L372" s="48">
        <v>299728.91504672897</v>
      </c>
    </row>
    <row r="373" spans="1:12">
      <c r="B373" t="s">
        <v>4268</v>
      </c>
      <c r="C373" t="s">
        <v>1213</v>
      </c>
      <c r="D373" t="s">
        <v>1395</v>
      </c>
      <c r="E373" t="s">
        <v>4267</v>
      </c>
      <c r="F373" t="s">
        <v>39</v>
      </c>
      <c r="G373" s="48">
        <v>1665000</v>
      </c>
      <c r="H373" s="48">
        <v>1444515</v>
      </c>
      <c r="I373" s="48">
        <v>40364.310000000085</v>
      </c>
      <c r="J373" s="48">
        <v>1404150.69</v>
      </c>
      <c r="K373" s="48">
        <v>108925.23364485981</v>
      </c>
      <c r="L373" s="48">
        <v>1513075.9236448598</v>
      </c>
    </row>
    <row r="374" spans="1:12">
      <c r="B374" t="s">
        <v>4270</v>
      </c>
      <c r="C374" t="s">
        <v>1213</v>
      </c>
      <c r="D374" t="s">
        <v>1395</v>
      </c>
      <c r="E374" t="s">
        <v>4269</v>
      </c>
      <c r="F374" t="s">
        <v>39</v>
      </c>
      <c r="G374" s="48">
        <v>1560000</v>
      </c>
      <c r="H374" s="48">
        <v>1353820</v>
      </c>
      <c r="I374" s="48">
        <v>34205.839999999967</v>
      </c>
      <c r="J374" s="48">
        <v>1319614.1600000001</v>
      </c>
      <c r="K374" s="48">
        <v>102056.07476635513</v>
      </c>
      <c r="L374" s="48">
        <v>1421670.2347663553</v>
      </c>
    </row>
    <row r="375" spans="1:12">
      <c r="B375" t="s">
        <v>4272</v>
      </c>
      <c r="C375" t="s">
        <v>1213</v>
      </c>
      <c r="D375" t="s">
        <v>1395</v>
      </c>
      <c r="E375" t="s">
        <v>4271</v>
      </c>
      <c r="F375" t="s">
        <v>39</v>
      </c>
      <c r="G375" s="48">
        <v>1440000</v>
      </c>
      <c r="H375" s="48">
        <v>1249680</v>
      </c>
      <c r="I375" s="48">
        <v>31551.359999999986</v>
      </c>
      <c r="J375" s="48">
        <v>1218128.6400000001</v>
      </c>
      <c r="K375" s="48">
        <v>94205.607476635516</v>
      </c>
      <c r="L375" s="48">
        <v>1312334.2474766355</v>
      </c>
    </row>
    <row r="376" spans="1:12">
      <c r="B376" t="s">
        <v>4274</v>
      </c>
      <c r="C376" t="s">
        <v>1213</v>
      </c>
      <c r="D376" t="s">
        <v>1395</v>
      </c>
      <c r="E376" t="s">
        <v>4273</v>
      </c>
      <c r="F376" t="s">
        <v>39</v>
      </c>
      <c r="G376" s="48">
        <v>1620000</v>
      </c>
      <c r="H376" s="48">
        <v>1405320</v>
      </c>
      <c r="I376" s="48">
        <v>40728.119999999995</v>
      </c>
      <c r="J376" s="48">
        <v>1364591.88</v>
      </c>
      <c r="K376" s="48">
        <v>105981.30841121495</v>
      </c>
      <c r="L376" s="48">
        <v>1470573.1884112149</v>
      </c>
    </row>
    <row r="377" spans="1:12">
      <c r="B377" t="s">
        <v>4276</v>
      </c>
      <c r="C377" t="s">
        <v>1213</v>
      </c>
      <c r="D377" t="s">
        <v>1396</v>
      </c>
      <c r="E377" t="s">
        <v>4275</v>
      </c>
      <c r="F377" t="s">
        <v>39</v>
      </c>
      <c r="G377" s="48">
        <v>180000</v>
      </c>
      <c r="H377" s="48">
        <v>156210</v>
      </c>
      <c r="I377" s="48">
        <v>3946.4400000000023</v>
      </c>
      <c r="J377" s="48">
        <v>152263.56</v>
      </c>
      <c r="K377" s="48">
        <v>11775.700934579439</v>
      </c>
      <c r="L377" s="48">
        <v>164039.26093457945</v>
      </c>
    </row>
    <row r="378" spans="1:12">
      <c r="B378" t="s">
        <v>4278</v>
      </c>
      <c r="C378" t="s">
        <v>1167</v>
      </c>
      <c r="D378" t="s">
        <v>1391</v>
      </c>
      <c r="E378" t="s">
        <v>4277</v>
      </c>
      <c r="F378" t="s">
        <v>33</v>
      </c>
      <c r="G378" s="48">
        <v>204000</v>
      </c>
      <c r="H378" s="48">
        <v>177038</v>
      </c>
      <c r="I378" s="48">
        <v>1124.7100000000028</v>
      </c>
      <c r="J378" s="48">
        <v>175913.29</v>
      </c>
      <c r="K378" s="48">
        <v>13345.794392523363</v>
      </c>
      <c r="L378" s="48">
        <v>189259.08439252336</v>
      </c>
    </row>
    <row r="379" spans="1:12">
      <c r="B379" t="s">
        <v>4280</v>
      </c>
      <c r="C379" t="s">
        <v>1167</v>
      </c>
      <c r="D379" t="s">
        <v>3347</v>
      </c>
      <c r="E379" t="s">
        <v>4279</v>
      </c>
      <c r="F379" t="s">
        <v>33</v>
      </c>
      <c r="G379" s="48">
        <v>170400</v>
      </c>
      <c r="H379" s="48">
        <v>147878.79999999999</v>
      </c>
      <c r="I379" s="48">
        <v>416.56000000000063</v>
      </c>
      <c r="J379" s="48">
        <v>147462.24</v>
      </c>
      <c r="K379" s="48">
        <v>11147.663551401869</v>
      </c>
      <c r="L379" s="48">
        <v>158609.90355140189</v>
      </c>
    </row>
    <row r="380" spans="1:12">
      <c r="B380" t="s">
        <v>4282</v>
      </c>
      <c r="C380" t="s">
        <v>1167</v>
      </c>
      <c r="D380" t="s">
        <v>3346</v>
      </c>
      <c r="E380" t="s">
        <v>4281</v>
      </c>
      <c r="F380" t="s">
        <v>33</v>
      </c>
      <c r="G380" s="48">
        <v>117600</v>
      </c>
      <c r="H380" s="48">
        <v>102057.20000000001</v>
      </c>
      <c r="I380" s="48">
        <v>83.3100000000004</v>
      </c>
      <c r="J380" s="48">
        <v>101973.89000000001</v>
      </c>
      <c r="K380" s="48">
        <v>7693.4579439252348</v>
      </c>
      <c r="L380" s="48">
        <v>109667.34794392523</v>
      </c>
    </row>
    <row r="381" spans="1:12">
      <c r="B381" t="s">
        <v>4284</v>
      </c>
      <c r="C381" t="s">
        <v>1190</v>
      </c>
      <c r="D381" t="s">
        <v>3348</v>
      </c>
      <c r="E381" t="s">
        <v>4283</v>
      </c>
      <c r="F381" t="s">
        <v>1314</v>
      </c>
      <c r="G381" s="48">
        <v>330000</v>
      </c>
      <c r="H381" s="48">
        <v>286385</v>
      </c>
      <c r="I381" s="48">
        <v>3458.5000000000073</v>
      </c>
      <c r="J381" s="48">
        <v>282926.5</v>
      </c>
      <c r="K381" s="48">
        <v>21588.785046728975</v>
      </c>
      <c r="L381" s="48">
        <v>304515.28504672897</v>
      </c>
    </row>
    <row r="382" spans="1:12">
      <c r="B382" t="s">
        <v>4286</v>
      </c>
      <c r="C382" t="s">
        <v>1165</v>
      </c>
      <c r="D382" t="s">
        <v>1165</v>
      </c>
      <c r="E382" t="s">
        <v>4285</v>
      </c>
      <c r="F382" t="s">
        <v>22</v>
      </c>
      <c r="G382" s="48">
        <v>2566500</v>
      </c>
      <c r="H382" s="48">
        <v>2225905</v>
      </c>
      <c r="I382" s="48">
        <v>110570.64999999986</v>
      </c>
      <c r="J382" s="48">
        <v>2115334.35</v>
      </c>
      <c r="K382" s="48">
        <v>167901.86915887849</v>
      </c>
      <c r="L382" s="48">
        <v>2283236.2191588785</v>
      </c>
    </row>
    <row r="383" spans="1:12">
      <c r="B383" t="s">
        <v>4288</v>
      </c>
      <c r="C383" t="s">
        <v>1165</v>
      </c>
      <c r="D383" t="s">
        <v>1165</v>
      </c>
      <c r="E383" t="s">
        <v>4287</v>
      </c>
      <c r="F383" t="s">
        <v>22</v>
      </c>
      <c r="G383" s="48">
        <v>472500</v>
      </c>
      <c r="H383" s="48">
        <v>410570</v>
      </c>
      <c r="I383" s="48">
        <v>21727.399999999994</v>
      </c>
      <c r="J383" s="48">
        <v>388842.60000000003</v>
      </c>
      <c r="K383" s="48">
        <v>30911.214953271025</v>
      </c>
      <c r="L383" s="48">
        <v>419753.81495327107</v>
      </c>
    </row>
    <row r="384" spans="1:12">
      <c r="B384" t="s">
        <v>4290</v>
      </c>
      <c r="C384" t="s">
        <v>1165</v>
      </c>
      <c r="D384" t="s">
        <v>1388</v>
      </c>
      <c r="E384" t="s">
        <v>4289</v>
      </c>
      <c r="F384" t="s">
        <v>22</v>
      </c>
      <c r="G384" s="48">
        <v>4164000</v>
      </c>
      <c r="H384" s="48">
        <v>3611845</v>
      </c>
      <c r="I384" s="48">
        <v>181368.73000000004</v>
      </c>
      <c r="J384" s="48">
        <v>3430476.27</v>
      </c>
      <c r="K384" s="48">
        <v>272411.21495327103</v>
      </c>
      <c r="L384" s="48">
        <v>3702887.4849532708</v>
      </c>
    </row>
    <row r="385" spans="1:12">
      <c r="B385" t="s">
        <v>4292</v>
      </c>
      <c r="C385" t="s">
        <v>1165</v>
      </c>
      <c r="D385" t="s">
        <v>1388</v>
      </c>
      <c r="E385" t="s">
        <v>4291</v>
      </c>
      <c r="F385" t="s">
        <v>22</v>
      </c>
      <c r="G385" s="48">
        <v>1557500</v>
      </c>
      <c r="H385" s="48">
        <v>1352515</v>
      </c>
      <c r="I385" s="48">
        <v>71304.400000000052</v>
      </c>
      <c r="J385" s="48">
        <v>1281210.6000000001</v>
      </c>
      <c r="K385" s="48">
        <v>101892.52336448597</v>
      </c>
      <c r="L385" s="48">
        <v>1383103.1233644858</v>
      </c>
    </row>
    <row r="386" spans="1:12">
      <c r="B386" t="s">
        <v>4294</v>
      </c>
      <c r="C386" t="s">
        <v>1165</v>
      </c>
      <c r="D386" t="s">
        <v>1387</v>
      </c>
      <c r="E386" t="s">
        <v>4293</v>
      </c>
      <c r="F386" t="s">
        <v>22</v>
      </c>
      <c r="G386" s="48">
        <v>2836500</v>
      </c>
      <c r="H386" s="48">
        <v>2460220</v>
      </c>
      <c r="I386" s="48">
        <v>122875.66999999997</v>
      </c>
      <c r="J386" s="48">
        <v>2337344.33</v>
      </c>
      <c r="K386" s="48">
        <v>185565.42056074768</v>
      </c>
      <c r="L386" s="48">
        <v>2522909.7505607479</v>
      </c>
    </row>
    <row r="387" spans="1:12">
      <c r="B387" t="s">
        <v>4296</v>
      </c>
      <c r="C387" t="s">
        <v>1165</v>
      </c>
      <c r="D387" t="s">
        <v>1387</v>
      </c>
      <c r="E387" t="s">
        <v>4295</v>
      </c>
      <c r="F387" t="s">
        <v>22</v>
      </c>
      <c r="G387" s="48">
        <v>1210000</v>
      </c>
      <c r="H387" s="48">
        <v>1050770</v>
      </c>
      <c r="I387" s="48">
        <v>55402.849999999991</v>
      </c>
      <c r="J387" s="48">
        <v>995367.15</v>
      </c>
      <c r="K387" s="48">
        <v>79158.878504672903</v>
      </c>
      <c r="L387" s="48">
        <v>1074526.0285046729</v>
      </c>
    </row>
    <row r="388" spans="1:12">
      <c r="B388" t="s">
        <v>4298</v>
      </c>
      <c r="C388" t="s">
        <v>1159</v>
      </c>
      <c r="D388" t="s">
        <v>1159</v>
      </c>
      <c r="E388" t="s">
        <v>4297</v>
      </c>
      <c r="F388" t="s">
        <v>28</v>
      </c>
      <c r="G388" s="48">
        <v>54250</v>
      </c>
      <c r="H388" s="48">
        <v>47026</v>
      </c>
      <c r="I388" s="48">
        <v>604.39999999999645</v>
      </c>
      <c r="J388" s="48">
        <v>46421.599999999999</v>
      </c>
      <c r="K388" s="48">
        <v>3549.0654205607475</v>
      </c>
      <c r="L388" s="48">
        <v>49970.665420560748</v>
      </c>
    </row>
    <row r="389" spans="1:12">
      <c r="B389" t="s">
        <v>4300</v>
      </c>
      <c r="C389" t="s">
        <v>1158</v>
      </c>
      <c r="D389" t="s">
        <v>1158</v>
      </c>
      <c r="E389" t="s">
        <v>4299</v>
      </c>
      <c r="F389" t="s">
        <v>28</v>
      </c>
      <c r="G389" s="48">
        <v>149650</v>
      </c>
      <c r="H389" s="48">
        <v>129831.5</v>
      </c>
      <c r="I389" s="48">
        <v>1138.8499999999967</v>
      </c>
      <c r="J389" s="48">
        <v>128692.65</v>
      </c>
      <c r="K389" s="48">
        <v>9790.1869158878508</v>
      </c>
      <c r="L389" s="48">
        <v>138482.83691588786</v>
      </c>
    </row>
    <row r="390" spans="1:12">
      <c r="B390" t="s">
        <v>4302</v>
      </c>
      <c r="C390" t="s">
        <v>1160</v>
      </c>
      <c r="D390" t="s">
        <v>1160</v>
      </c>
      <c r="E390" t="s">
        <v>4301</v>
      </c>
      <c r="F390" t="s">
        <v>28</v>
      </c>
      <c r="G390" s="48">
        <v>97250</v>
      </c>
      <c r="H390" s="48">
        <v>84427</v>
      </c>
      <c r="I390" s="48">
        <v>898.97999999999456</v>
      </c>
      <c r="J390" s="48">
        <v>83528.02</v>
      </c>
      <c r="K390" s="48">
        <v>6362.1495327102784</v>
      </c>
      <c r="L390" s="48">
        <v>89890.169532710293</v>
      </c>
    </row>
    <row r="391" spans="1:12">
      <c r="B391" t="s">
        <v>4304</v>
      </c>
      <c r="C391" t="s">
        <v>3492</v>
      </c>
      <c r="D391" t="s">
        <v>3492</v>
      </c>
      <c r="E391" t="s">
        <v>4303</v>
      </c>
      <c r="F391" t="s">
        <v>3493</v>
      </c>
      <c r="G391" s="48">
        <v>750000</v>
      </c>
      <c r="H391" s="48">
        <v>650875</v>
      </c>
      <c r="I391" s="48">
        <v>6500</v>
      </c>
      <c r="J391" s="48">
        <v>644375</v>
      </c>
      <c r="K391" s="48">
        <v>49065.420560747669</v>
      </c>
      <c r="L391" s="48">
        <v>693440.42056074785</v>
      </c>
    </row>
    <row r="392" spans="1:12">
      <c r="B392" t="s">
        <v>4306</v>
      </c>
      <c r="C392" t="s">
        <v>3490</v>
      </c>
      <c r="D392" t="s">
        <v>3490</v>
      </c>
      <c r="E392" t="s">
        <v>4305</v>
      </c>
      <c r="F392" t="s">
        <v>3491</v>
      </c>
      <c r="G392" s="48">
        <v>933400</v>
      </c>
      <c r="H392" s="48">
        <v>809982.7</v>
      </c>
      <c r="I392" s="48">
        <v>8089.5999999999995</v>
      </c>
      <c r="J392" s="48">
        <v>801893.1</v>
      </c>
      <c r="K392" s="48">
        <v>61063.551401869161</v>
      </c>
      <c r="L392" s="48">
        <v>862956.65140186914</v>
      </c>
    </row>
    <row r="393" spans="1:12">
      <c r="B393" t="s">
        <v>4308</v>
      </c>
      <c r="C393" t="s">
        <v>1190</v>
      </c>
      <c r="D393" t="s">
        <v>3348</v>
      </c>
      <c r="E393" t="s">
        <v>4307</v>
      </c>
      <c r="F393" t="s">
        <v>1314</v>
      </c>
      <c r="G393" s="48">
        <v>47500</v>
      </c>
      <c r="H393" s="48">
        <v>41395</v>
      </c>
      <c r="I393" s="48">
        <v>1347.3000000000029</v>
      </c>
      <c r="J393" s="48">
        <v>40047.699999999997</v>
      </c>
      <c r="K393" s="48">
        <v>3107.4766355140187</v>
      </c>
      <c r="L393" s="48">
        <v>43155.176635514013</v>
      </c>
    </row>
    <row r="394" spans="1:12">
      <c r="B394" t="s">
        <v>4310</v>
      </c>
      <c r="C394" t="s">
        <v>1163</v>
      </c>
      <c r="D394" t="s">
        <v>3340</v>
      </c>
      <c r="E394" t="s">
        <v>4309</v>
      </c>
      <c r="F394" t="s">
        <v>1244</v>
      </c>
      <c r="G394" s="48">
        <v>1932500</v>
      </c>
      <c r="H394" s="48">
        <v>1677010</v>
      </c>
      <c r="I394" s="48">
        <v>62466.669999999984</v>
      </c>
      <c r="J394" s="48">
        <v>1614543.33</v>
      </c>
      <c r="K394" s="48">
        <v>126425.23364485979</v>
      </c>
      <c r="L394" s="48">
        <v>1740968.5636448599</v>
      </c>
    </row>
    <row r="395" spans="1:12">
      <c r="B395" t="s">
        <v>4312</v>
      </c>
      <c r="C395" t="s">
        <v>3370</v>
      </c>
      <c r="D395" t="s">
        <v>3370</v>
      </c>
      <c r="E395" t="s">
        <v>4311</v>
      </c>
      <c r="F395" t="s">
        <v>3500</v>
      </c>
      <c r="G395" s="48">
        <v>1393500</v>
      </c>
      <c r="H395" s="48">
        <v>1209372.5</v>
      </c>
      <c r="I395" s="48">
        <v>12078.999999999996</v>
      </c>
      <c r="J395" s="48">
        <v>1197293.5</v>
      </c>
      <c r="K395" s="48">
        <v>91163.551401869161</v>
      </c>
      <c r="L395" s="48">
        <v>1288457.0514018694</v>
      </c>
    </row>
    <row r="396" spans="1:12">
      <c r="B396" t="s">
        <v>4314</v>
      </c>
      <c r="C396" t="s">
        <v>3370</v>
      </c>
      <c r="D396" t="s">
        <v>3370</v>
      </c>
      <c r="E396" t="s">
        <v>4313</v>
      </c>
      <c r="F396" t="s">
        <v>3500</v>
      </c>
      <c r="G396" s="48">
        <v>1335000</v>
      </c>
      <c r="H396" s="48">
        <v>1158557.5</v>
      </c>
      <c r="I396" s="48">
        <v>11570</v>
      </c>
      <c r="J396" s="48">
        <v>1146987.5</v>
      </c>
      <c r="K396" s="48">
        <v>87336.448598130839</v>
      </c>
      <c r="L396" s="48">
        <v>1234323.9485981311</v>
      </c>
    </row>
    <row r="397" spans="1:12">
      <c r="A397" s="129">
        <v>44337</v>
      </c>
      <c r="B397" t="s">
        <v>4316</v>
      </c>
      <c r="C397" t="s">
        <v>1165</v>
      </c>
      <c r="D397" t="s">
        <v>3339</v>
      </c>
      <c r="E397" t="s">
        <v>4315</v>
      </c>
      <c r="F397" t="s">
        <v>22</v>
      </c>
      <c r="G397" s="48">
        <v>3114000</v>
      </c>
      <c r="H397" s="48">
        <v>2701040</v>
      </c>
      <c r="I397" s="48">
        <v>135066.34999999998</v>
      </c>
      <c r="J397" s="48">
        <v>2565973.6500000004</v>
      </c>
      <c r="K397" s="48">
        <v>203719.62616822429</v>
      </c>
      <c r="L397" s="48">
        <v>2769693.2761682244</v>
      </c>
    </row>
    <row r="398" spans="1:12">
      <c r="B398" t="s">
        <v>4318</v>
      </c>
      <c r="C398" t="s">
        <v>1165</v>
      </c>
      <c r="D398" t="s">
        <v>3339</v>
      </c>
      <c r="E398" t="s">
        <v>4317</v>
      </c>
      <c r="F398" t="s">
        <v>22</v>
      </c>
      <c r="G398" s="48">
        <v>1377500</v>
      </c>
      <c r="H398" s="48">
        <v>1196305</v>
      </c>
      <c r="I398" s="48">
        <v>63101.050000000017</v>
      </c>
      <c r="J398" s="48">
        <v>1133203.9500000002</v>
      </c>
      <c r="K398" s="48">
        <v>90116.822429906548</v>
      </c>
      <c r="L398" s="48">
        <v>1223320.7724299068</v>
      </c>
    </row>
    <row r="399" spans="1:12">
      <c r="B399" t="s">
        <v>4320</v>
      </c>
      <c r="C399" t="s">
        <v>1166</v>
      </c>
      <c r="D399" t="s">
        <v>1166</v>
      </c>
      <c r="E399" t="s">
        <v>4319</v>
      </c>
      <c r="F399" t="s">
        <v>31</v>
      </c>
      <c r="G399" s="48">
        <v>18000</v>
      </c>
      <c r="H399" s="48">
        <v>15621</v>
      </c>
      <c r="I399" s="48">
        <v>395.16000000000076</v>
      </c>
      <c r="J399" s="48">
        <v>15225.84</v>
      </c>
      <c r="K399" s="48">
        <v>1177.5700934579438</v>
      </c>
      <c r="L399" s="48">
        <v>16403.41009345794</v>
      </c>
    </row>
    <row r="400" spans="1:12">
      <c r="B400" t="s">
        <v>4322</v>
      </c>
      <c r="C400" t="s">
        <v>3357</v>
      </c>
      <c r="D400" t="s">
        <v>3362</v>
      </c>
      <c r="E400" t="s">
        <v>4321</v>
      </c>
      <c r="F400" t="s">
        <v>3358</v>
      </c>
      <c r="G400" s="48">
        <v>1958750</v>
      </c>
      <c r="H400" s="48">
        <v>1699955</v>
      </c>
      <c r="I400" s="48">
        <v>16977.5</v>
      </c>
      <c r="J400" s="48">
        <v>1682977.5</v>
      </c>
      <c r="K400" s="48">
        <v>128142.523364486</v>
      </c>
      <c r="L400" s="48">
        <v>1811120.0233644859</v>
      </c>
    </row>
    <row r="401" spans="2:12">
      <c r="B401" t="s">
        <v>4324</v>
      </c>
      <c r="C401" t="s">
        <v>3360</v>
      </c>
      <c r="D401" t="s">
        <v>3365</v>
      </c>
      <c r="E401" t="s">
        <v>4323</v>
      </c>
      <c r="F401" t="s">
        <v>3363</v>
      </c>
      <c r="G401" s="48">
        <v>1053660</v>
      </c>
      <c r="H401" s="48">
        <v>914385.6</v>
      </c>
      <c r="I401" s="48">
        <v>9131.6000000000058</v>
      </c>
      <c r="J401" s="48">
        <v>905254</v>
      </c>
      <c r="K401" s="48">
        <v>68931.028037383177</v>
      </c>
      <c r="L401" s="48">
        <v>974185.02803738322</v>
      </c>
    </row>
    <row r="402" spans="2:12">
      <c r="B402" t="s">
        <v>4326</v>
      </c>
      <c r="C402" t="s">
        <v>3360</v>
      </c>
      <c r="D402" t="s">
        <v>3364</v>
      </c>
      <c r="E402" t="s">
        <v>4325</v>
      </c>
      <c r="F402" t="s">
        <v>3363</v>
      </c>
      <c r="G402" s="48">
        <v>1086650</v>
      </c>
      <c r="H402" s="48">
        <v>943086.5</v>
      </c>
      <c r="I402" s="48">
        <v>9418.6999999999771</v>
      </c>
      <c r="J402" s="48">
        <v>933667.8</v>
      </c>
      <c r="K402" s="48">
        <v>71089.252336448611</v>
      </c>
      <c r="L402" s="48">
        <v>1004757.0523364486</v>
      </c>
    </row>
    <row r="403" spans="2:12">
      <c r="B403" t="s">
        <v>4328</v>
      </c>
      <c r="C403" t="s">
        <v>3360</v>
      </c>
      <c r="D403" t="s">
        <v>3366</v>
      </c>
      <c r="E403" t="s">
        <v>4327</v>
      </c>
      <c r="F403" t="s">
        <v>3363</v>
      </c>
      <c r="G403" s="48">
        <v>753150</v>
      </c>
      <c r="H403" s="48">
        <v>653619.19999999995</v>
      </c>
      <c r="I403" s="48">
        <v>6527.5</v>
      </c>
      <c r="J403" s="48">
        <v>647091.69999999995</v>
      </c>
      <c r="K403" s="48">
        <v>49271.495327102806</v>
      </c>
      <c r="L403" s="48">
        <v>696363.19532710291</v>
      </c>
    </row>
    <row r="404" spans="2:12">
      <c r="B404" t="s">
        <v>4330</v>
      </c>
      <c r="C404" t="s">
        <v>3360</v>
      </c>
      <c r="D404" t="s">
        <v>3360</v>
      </c>
      <c r="E404" t="s">
        <v>4329</v>
      </c>
      <c r="F404" t="s">
        <v>3363</v>
      </c>
      <c r="G404" s="48">
        <v>900700</v>
      </c>
      <c r="H404" s="48">
        <v>781664.4</v>
      </c>
      <c r="I404" s="48">
        <v>7806.2000000000062</v>
      </c>
      <c r="J404" s="48">
        <v>773858.2</v>
      </c>
      <c r="K404" s="48">
        <v>58924.299065420557</v>
      </c>
      <c r="L404" s="48">
        <v>832782.49906542047</v>
      </c>
    </row>
    <row r="405" spans="2:12">
      <c r="B405" t="s">
        <v>4332</v>
      </c>
      <c r="C405" t="s">
        <v>3488</v>
      </c>
      <c r="D405" t="s">
        <v>3488</v>
      </c>
      <c r="E405" t="s">
        <v>4331</v>
      </c>
      <c r="F405" t="s">
        <v>3489</v>
      </c>
      <c r="G405" s="48">
        <v>322500</v>
      </c>
      <c r="H405" s="48">
        <v>279805</v>
      </c>
      <c r="I405" s="48">
        <v>2794.9999999999964</v>
      </c>
      <c r="J405" s="48">
        <v>277010</v>
      </c>
      <c r="K405" s="48">
        <v>21098.130841121496</v>
      </c>
      <c r="L405" s="48">
        <v>298108.13084112154</v>
      </c>
    </row>
    <row r="406" spans="2:12">
      <c r="B406" t="s">
        <v>4334</v>
      </c>
      <c r="C406" t="s">
        <v>3372</v>
      </c>
      <c r="D406" t="s">
        <v>3372</v>
      </c>
      <c r="E406" t="s">
        <v>4333</v>
      </c>
      <c r="F406" t="s">
        <v>3373</v>
      </c>
      <c r="G406" s="48">
        <v>958000</v>
      </c>
      <c r="H406" s="48">
        <v>831373.5</v>
      </c>
      <c r="I406" s="48">
        <v>8302.9999999999964</v>
      </c>
      <c r="J406" s="48">
        <v>823070.5</v>
      </c>
      <c r="K406" s="48">
        <v>62672.897196261685</v>
      </c>
      <c r="L406" s="48">
        <v>885743.39719626179</v>
      </c>
    </row>
    <row r="407" spans="2:12">
      <c r="B407" t="s">
        <v>4336</v>
      </c>
      <c r="C407" t="s">
        <v>3352</v>
      </c>
      <c r="D407" t="s">
        <v>3352</v>
      </c>
      <c r="E407" t="s">
        <v>4335</v>
      </c>
      <c r="F407" t="s">
        <v>3353</v>
      </c>
      <c r="G407" s="48">
        <v>1184550</v>
      </c>
      <c r="H407" s="48">
        <v>1027959.6</v>
      </c>
      <c r="I407" s="48">
        <v>10266.299999999997</v>
      </c>
      <c r="J407" s="48">
        <v>1017693.3</v>
      </c>
      <c r="K407" s="48">
        <v>77493.925233644855</v>
      </c>
      <c r="L407" s="48">
        <v>1095187.2252336449</v>
      </c>
    </row>
    <row r="408" spans="2:12">
      <c r="B408" t="s">
        <v>4338</v>
      </c>
      <c r="C408" t="s">
        <v>3379</v>
      </c>
      <c r="D408" t="s">
        <v>3502</v>
      </c>
      <c r="E408" t="s">
        <v>4337</v>
      </c>
      <c r="F408" t="s">
        <v>3380</v>
      </c>
      <c r="G408" s="48">
        <v>782850</v>
      </c>
      <c r="H408" s="48">
        <v>679361.4</v>
      </c>
      <c r="I408" s="48">
        <v>6785.6999999999953</v>
      </c>
      <c r="J408" s="48">
        <v>672575.7</v>
      </c>
      <c r="K408" s="48">
        <v>51214.485981308411</v>
      </c>
      <c r="L408" s="48">
        <v>723790.18598130846</v>
      </c>
    </row>
    <row r="409" spans="2:12">
      <c r="B409" t="s">
        <v>4340</v>
      </c>
      <c r="C409" t="s">
        <v>3496</v>
      </c>
      <c r="D409" t="s">
        <v>3496</v>
      </c>
      <c r="E409" t="s">
        <v>4339</v>
      </c>
      <c r="F409" t="s">
        <v>3497</v>
      </c>
      <c r="G409" s="48">
        <v>1308610</v>
      </c>
      <c r="H409" s="48">
        <v>1135608.3999999999</v>
      </c>
      <c r="I409" s="48">
        <v>11341.499999999998</v>
      </c>
      <c r="J409" s="48">
        <v>1124266.9000000001</v>
      </c>
      <c r="K409" s="48">
        <v>85610</v>
      </c>
      <c r="L409" s="48">
        <v>1209876.8999999997</v>
      </c>
    </row>
    <row r="410" spans="2:12">
      <c r="B410" t="s">
        <v>4342</v>
      </c>
      <c r="C410" t="s">
        <v>3496</v>
      </c>
      <c r="D410" t="s">
        <v>3504</v>
      </c>
      <c r="E410" t="s">
        <v>4341</v>
      </c>
      <c r="F410" t="s">
        <v>3497</v>
      </c>
      <c r="G410" s="48">
        <v>1920350</v>
      </c>
      <c r="H410" s="48">
        <v>1666547.2</v>
      </c>
      <c r="I410" s="48">
        <v>16643.099999999995</v>
      </c>
      <c r="J410" s="48">
        <v>1649904.1</v>
      </c>
      <c r="K410" s="48">
        <v>125630.37383177569</v>
      </c>
      <c r="L410" s="48">
        <v>1775534.4738317758</v>
      </c>
    </row>
    <row r="411" spans="2:12">
      <c r="B411" t="s">
        <v>4344</v>
      </c>
      <c r="C411" t="s">
        <v>3496</v>
      </c>
      <c r="D411" t="s">
        <v>3505</v>
      </c>
      <c r="E411" t="s">
        <v>4343</v>
      </c>
      <c r="F411" t="s">
        <v>3497</v>
      </c>
      <c r="G411" s="48">
        <v>300700</v>
      </c>
      <c r="H411" s="48">
        <v>260964.4</v>
      </c>
      <c r="I411" s="48">
        <v>2606.2000000000003</v>
      </c>
      <c r="J411" s="48">
        <v>258358.2</v>
      </c>
      <c r="K411" s="48">
        <v>19671.962616822431</v>
      </c>
      <c r="L411" s="48">
        <v>278030.16261682246</v>
      </c>
    </row>
    <row r="412" spans="2:12">
      <c r="B412" t="s">
        <v>4346</v>
      </c>
      <c r="C412" t="s">
        <v>3496</v>
      </c>
      <c r="D412" t="s">
        <v>3506</v>
      </c>
      <c r="E412" t="s">
        <v>4345</v>
      </c>
      <c r="F412" t="s">
        <v>3497</v>
      </c>
      <c r="G412" s="48">
        <v>381000</v>
      </c>
      <c r="H412" s="48">
        <v>330388</v>
      </c>
      <c r="I412" s="48">
        <v>3301.9999999999854</v>
      </c>
      <c r="J412" s="48">
        <v>327086</v>
      </c>
      <c r="K412" s="48">
        <v>24925.233644859814</v>
      </c>
      <c r="L412" s="48">
        <v>352011.23364485981</v>
      </c>
    </row>
    <row r="413" spans="2:12">
      <c r="B413" t="s">
        <v>4348</v>
      </c>
      <c r="C413" t="s">
        <v>3341</v>
      </c>
      <c r="D413" t="s">
        <v>3367</v>
      </c>
      <c r="E413" t="s">
        <v>4347</v>
      </c>
      <c r="F413" t="s">
        <v>3508</v>
      </c>
      <c r="G413" s="48">
        <v>21630</v>
      </c>
      <c r="H413" s="48">
        <v>18743.599999999999</v>
      </c>
      <c r="I413" s="48">
        <v>106.79999999999905</v>
      </c>
      <c r="J413" s="48">
        <v>18636.8</v>
      </c>
      <c r="K413" s="48">
        <v>1415.0467289719625</v>
      </c>
      <c r="L413" s="48">
        <v>20051.846728971959</v>
      </c>
    </row>
    <row r="414" spans="2:12">
      <c r="B414" t="s">
        <v>4350</v>
      </c>
      <c r="C414" t="s">
        <v>1162</v>
      </c>
      <c r="D414" t="s">
        <v>3345</v>
      </c>
      <c r="E414" t="s">
        <v>4349</v>
      </c>
      <c r="F414" t="s">
        <v>3507</v>
      </c>
      <c r="G414" s="48">
        <v>210000</v>
      </c>
      <c r="H414" s="48">
        <v>182245</v>
      </c>
      <c r="I414" s="48">
        <v>5042.7900000000009</v>
      </c>
      <c r="J414" s="48">
        <v>177202.21000000002</v>
      </c>
      <c r="K414" s="48">
        <v>13738.317757009347</v>
      </c>
      <c r="L414" s="48">
        <v>190940.52775700937</v>
      </c>
    </row>
    <row r="415" spans="2:12">
      <c r="B415" t="s">
        <v>4352</v>
      </c>
      <c r="C415" t="s">
        <v>1190</v>
      </c>
      <c r="D415" t="s">
        <v>3348</v>
      </c>
      <c r="E415" t="s">
        <v>4351</v>
      </c>
      <c r="F415" t="s">
        <v>1314</v>
      </c>
      <c r="G415" s="48">
        <v>510000</v>
      </c>
      <c r="H415" s="48">
        <v>442595</v>
      </c>
      <c r="I415" s="48">
        <v>5448.1000000000058</v>
      </c>
      <c r="J415" s="48">
        <v>437146.9</v>
      </c>
      <c r="K415" s="48">
        <v>33364.485981308411</v>
      </c>
      <c r="L415" s="48">
        <v>470511.38598130841</v>
      </c>
    </row>
    <row r="416" spans="2:12">
      <c r="B416" t="s">
        <v>4354</v>
      </c>
      <c r="C416" t="s">
        <v>3494</v>
      </c>
      <c r="D416" t="s">
        <v>3494</v>
      </c>
      <c r="E416" t="s">
        <v>4353</v>
      </c>
      <c r="F416" t="s">
        <v>3495</v>
      </c>
      <c r="G416" s="48">
        <v>914250</v>
      </c>
      <c r="H416" s="48">
        <v>793468.5</v>
      </c>
      <c r="I416" s="48">
        <v>7924.5000000000018</v>
      </c>
      <c r="J416" s="48">
        <v>785544</v>
      </c>
      <c r="K416" s="48">
        <v>59810.74766355141</v>
      </c>
      <c r="L416" s="48">
        <v>845354.74766355148</v>
      </c>
    </row>
    <row r="417" spans="2:12">
      <c r="B417" t="s">
        <v>4356</v>
      </c>
      <c r="C417" t="s">
        <v>3370</v>
      </c>
      <c r="D417" t="s">
        <v>3370</v>
      </c>
      <c r="E417" t="s">
        <v>4355</v>
      </c>
      <c r="F417" t="s">
        <v>3500</v>
      </c>
      <c r="G417" s="48">
        <v>1380000</v>
      </c>
      <c r="H417" s="48">
        <v>1197610</v>
      </c>
      <c r="I417" s="48">
        <v>11960</v>
      </c>
      <c r="J417" s="48">
        <v>1185650</v>
      </c>
      <c r="K417" s="48">
        <v>90280.373831775709</v>
      </c>
      <c r="L417" s="48">
        <v>1275930.373831776</v>
      </c>
    </row>
    <row r="418" spans="2:12">
      <c r="B418" t="s">
        <v>4358</v>
      </c>
      <c r="C418" t="s">
        <v>1165</v>
      </c>
      <c r="D418" t="s">
        <v>1165</v>
      </c>
      <c r="E418" t="s">
        <v>4357</v>
      </c>
      <c r="F418" t="s">
        <v>22</v>
      </c>
      <c r="G418" s="48">
        <v>2823000</v>
      </c>
      <c r="H418" s="48">
        <v>2448540</v>
      </c>
      <c r="I418" s="48">
        <v>125635.77</v>
      </c>
      <c r="J418" s="48">
        <v>2322904.23</v>
      </c>
      <c r="K418" s="48">
        <v>184682.24299065422</v>
      </c>
      <c r="L418" s="48">
        <v>2507586.4729906539</v>
      </c>
    </row>
    <row r="419" spans="2:12">
      <c r="B419" t="s">
        <v>4360</v>
      </c>
      <c r="C419" t="s">
        <v>1165</v>
      </c>
      <c r="D419" t="s">
        <v>1165</v>
      </c>
      <c r="E419" t="s">
        <v>4359</v>
      </c>
      <c r="F419" t="s">
        <v>22</v>
      </c>
      <c r="G419" s="48">
        <v>965000</v>
      </c>
      <c r="H419" s="48">
        <v>837805</v>
      </c>
      <c r="I419" s="48">
        <v>44108.129999999946</v>
      </c>
      <c r="J419" s="48">
        <v>793696.87</v>
      </c>
      <c r="K419" s="48">
        <v>63130.841121495323</v>
      </c>
      <c r="L419" s="48">
        <v>856827.71112149535</v>
      </c>
    </row>
    <row r="420" spans="2:12">
      <c r="B420" t="s">
        <v>4362</v>
      </c>
      <c r="C420" t="s">
        <v>1165</v>
      </c>
      <c r="D420" t="s">
        <v>1388</v>
      </c>
      <c r="E420" t="s">
        <v>4361</v>
      </c>
      <c r="F420" t="s">
        <v>22</v>
      </c>
      <c r="G420" s="48">
        <v>4134000</v>
      </c>
      <c r="H420" s="48">
        <v>3585525</v>
      </c>
      <c r="I420" s="48">
        <v>178047.35999999999</v>
      </c>
      <c r="J420" s="48">
        <v>3407477.64</v>
      </c>
      <c r="K420" s="48">
        <v>270448.5981308411</v>
      </c>
      <c r="L420" s="48">
        <v>3677926.2381308405</v>
      </c>
    </row>
    <row r="421" spans="2:12">
      <c r="B421" t="s">
        <v>4364</v>
      </c>
      <c r="C421" t="s">
        <v>1165</v>
      </c>
      <c r="D421" t="s">
        <v>1388</v>
      </c>
      <c r="E421" t="s">
        <v>4363</v>
      </c>
      <c r="F421" t="s">
        <v>22</v>
      </c>
      <c r="G421" s="48">
        <v>1402500</v>
      </c>
      <c r="H421" s="48">
        <v>1217655</v>
      </c>
      <c r="I421" s="48">
        <v>64111.34000000004</v>
      </c>
      <c r="J421" s="48">
        <v>1153543.6599999999</v>
      </c>
      <c r="K421" s="48">
        <v>91752.336448598129</v>
      </c>
      <c r="L421" s="48">
        <v>1245295.9964485981</v>
      </c>
    </row>
    <row r="422" spans="2:12">
      <c r="B422" t="s">
        <v>4366</v>
      </c>
      <c r="C422" t="s">
        <v>1165</v>
      </c>
      <c r="D422" t="s">
        <v>1387</v>
      </c>
      <c r="E422" t="s">
        <v>4365</v>
      </c>
      <c r="F422" t="s">
        <v>22</v>
      </c>
      <c r="G422" s="48">
        <v>1861500</v>
      </c>
      <c r="H422" s="48">
        <v>1614510</v>
      </c>
      <c r="I422" s="48">
        <v>81372.110000000015</v>
      </c>
      <c r="J422" s="48">
        <v>1533137.8899999997</v>
      </c>
      <c r="K422" s="48">
        <v>121780.37383177572</v>
      </c>
      <c r="L422" s="48">
        <v>1654918.2638317756</v>
      </c>
    </row>
    <row r="423" spans="2:12">
      <c r="B423" t="s">
        <v>4368</v>
      </c>
      <c r="C423" t="s">
        <v>1165</v>
      </c>
      <c r="D423" t="s">
        <v>1387</v>
      </c>
      <c r="E423" t="s">
        <v>4367</v>
      </c>
      <c r="F423" t="s">
        <v>22</v>
      </c>
      <c r="G423" s="48">
        <v>1067500</v>
      </c>
      <c r="H423" s="48">
        <v>926585</v>
      </c>
      <c r="I423" s="48">
        <v>48714.930000000022</v>
      </c>
      <c r="J423" s="48">
        <v>877870.07</v>
      </c>
      <c r="K423" s="48">
        <v>69836.448598130839</v>
      </c>
      <c r="L423" s="48">
        <v>947706.5185981309</v>
      </c>
    </row>
    <row r="424" spans="2:12">
      <c r="B424" t="s">
        <v>4370</v>
      </c>
      <c r="C424" t="s">
        <v>1165</v>
      </c>
      <c r="D424" t="s">
        <v>1383</v>
      </c>
      <c r="E424" t="s">
        <v>4369</v>
      </c>
      <c r="F424" t="s">
        <v>22</v>
      </c>
      <c r="G424" s="48">
        <v>1576500</v>
      </c>
      <c r="H424" s="48">
        <v>1367035</v>
      </c>
      <c r="I424" s="48">
        <v>67406.399999999994</v>
      </c>
      <c r="J424" s="48">
        <v>1299628.5999999999</v>
      </c>
      <c r="K424" s="48">
        <v>103135.5140186916</v>
      </c>
      <c r="L424" s="48">
        <v>1402764.1140186915</v>
      </c>
    </row>
    <row r="425" spans="2:12">
      <c r="B425" t="s">
        <v>4372</v>
      </c>
      <c r="C425" t="s">
        <v>1165</v>
      </c>
      <c r="D425" t="s">
        <v>1383</v>
      </c>
      <c r="E425" t="s">
        <v>4371</v>
      </c>
      <c r="F425" t="s">
        <v>22</v>
      </c>
      <c r="G425" s="48">
        <v>815000</v>
      </c>
      <c r="H425" s="48">
        <v>707630</v>
      </c>
      <c r="I425" s="48">
        <v>37272.010000000009</v>
      </c>
      <c r="J425" s="48">
        <v>670357.99</v>
      </c>
      <c r="K425" s="48">
        <v>53317.757009345798</v>
      </c>
      <c r="L425" s="48">
        <v>723675.7470093458</v>
      </c>
    </row>
    <row r="426" spans="2:12">
      <c r="B426" t="s">
        <v>4374</v>
      </c>
      <c r="C426" t="s">
        <v>1165</v>
      </c>
      <c r="D426" t="s">
        <v>1382</v>
      </c>
      <c r="E426" t="s">
        <v>4373</v>
      </c>
      <c r="F426" t="s">
        <v>22</v>
      </c>
      <c r="G426" s="48">
        <v>924000</v>
      </c>
      <c r="H426" s="48">
        <v>801055</v>
      </c>
      <c r="I426" s="48">
        <v>39167.279999999984</v>
      </c>
      <c r="J426" s="48">
        <v>761887.72</v>
      </c>
      <c r="K426" s="48">
        <v>60448.598130841121</v>
      </c>
      <c r="L426" s="48">
        <v>822336.31813084113</v>
      </c>
    </row>
    <row r="427" spans="2:12">
      <c r="B427" t="s">
        <v>4376</v>
      </c>
      <c r="C427" t="s">
        <v>1165</v>
      </c>
      <c r="D427" t="s">
        <v>1382</v>
      </c>
      <c r="E427" t="s">
        <v>4375</v>
      </c>
      <c r="F427" t="s">
        <v>22</v>
      </c>
      <c r="G427" s="48">
        <v>425000</v>
      </c>
      <c r="H427" s="48">
        <v>369175</v>
      </c>
      <c r="I427" s="48">
        <v>19498.079999999987</v>
      </c>
      <c r="J427" s="48">
        <v>349676.92000000004</v>
      </c>
      <c r="K427" s="48">
        <v>27803.738317757008</v>
      </c>
      <c r="L427" s="48">
        <v>377480.65831775707</v>
      </c>
    </row>
    <row r="428" spans="2:12">
      <c r="B428" t="s">
        <v>4378</v>
      </c>
      <c r="C428" t="s">
        <v>1165</v>
      </c>
      <c r="D428" t="s">
        <v>1384</v>
      </c>
      <c r="E428" t="s">
        <v>4377</v>
      </c>
      <c r="F428" t="s">
        <v>22</v>
      </c>
      <c r="G428" s="48">
        <v>757500</v>
      </c>
      <c r="H428" s="48">
        <v>657245</v>
      </c>
      <c r="I428" s="48">
        <v>34001.490000000005</v>
      </c>
      <c r="J428" s="48">
        <v>623243.50999999989</v>
      </c>
      <c r="K428" s="48">
        <v>49556.074766355145</v>
      </c>
      <c r="L428" s="48">
        <v>672799.58476635511</v>
      </c>
    </row>
    <row r="429" spans="2:12">
      <c r="B429" t="s">
        <v>4380</v>
      </c>
      <c r="C429" t="s">
        <v>1165</v>
      </c>
      <c r="D429" t="s">
        <v>1384</v>
      </c>
      <c r="E429" t="s">
        <v>4379</v>
      </c>
      <c r="F429" t="s">
        <v>22</v>
      </c>
      <c r="G429" s="48">
        <v>437500</v>
      </c>
      <c r="H429" s="48">
        <v>379850</v>
      </c>
      <c r="I429" s="48">
        <v>20003.219999999987</v>
      </c>
      <c r="J429" s="48">
        <v>359846.78</v>
      </c>
      <c r="K429" s="48">
        <v>28621.495327102803</v>
      </c>
      <c r="L429" s="48">
        <v>388468.27532710286</v>
      </c>
    </row>
    <row r="430" spans="2:12">
      <c r="B430" t="s">
        <v>4382</v>
      </c>
      <c r="C430" t="s">
        <v>1165</v>
      </c>
      <c r="D430" t="s">
        <v>1386</v>
      </c>
      <c r="E430" t="s">
        <v>4381</v>
      </c>
      <c r="F430" t="s">
        <v>22</v>
      </c>
      <c r="G430" s="48">
        <v>210000</v>
      </c>
      <c r="H430" s="48">
        <v>181960</v>
      </c>
      <c r="I430" s="48">
        <v>7616.4199999999837</v>
      </c>
      <c r="J430" s="48">
        <v>174343.58</v>
      </c>
      <c r="K430" s="48">
        <v>13738.317757009347</v>
      </c>
      <c r="L430" s="48">
        <v>188081.89775700934</v>
      </c>
    </row>
    <row r="431" spans="2:12">
      <c r="B431" t="s">
        <v>4384</v>
      </c>
      <c r="C431" t="s">
        <v>1165</v>
      </c>
      <c r="D431" t="s">
        <v>1386</v>
      </c>
      <c r="E431" t="s">
        <v>4383</v>
      </c>
      <c r="F431" t="s">
        <v>22</v>
      </c>
      <c r="G431" s="48">
        <v>167500</v>
      </c>
      <c r="H431" s="48">
        <v>145535</v>
      </c>
      <c r="I431" s="48">
        <v>7698.2099999999919</v>
      </c>
      <c r="J431" s="48">
        <v>137836.79</v>
      </c>
      <c r="K431" s="48">
        <v>10957.943925233645</v>
      </c>
      <c r="L431" s="48">
        <v>148794.73392523365</v>
      </c>
    </row>
    <row r="432" spans="2:12">
      <c r="B432" t="s">
        <v>4386</v>
      </c>
      <c r="C432" t="s">
        <v>1165</v>
      </c>
      <c r="D432" t="s">
        <v>1385</v>
      </c>
      <c r="E432" t="s">
        <v>4385</v>
      </c>
      <c r="F432" t="s">
        <v>22</v>
      </c>
      <c r="G432" s="48">
        <v>1005000</v>
      </c>
      <c r="H432" s="48">
        <v>871745</v>
      </c>
      <c r="I432" s="48">
        <v>42870.789999999994</v>
      </c>
      <c r="J432" s="48">
        <v>828874.21</v>
      </c>
      <c r="K432" s="48">
        <v>65747.663551401871</v>
      </c>
      <c r="L432" s="48">
        <v>894621.87355140189</v>
      </c>
    </row>
    <row r="433" spans="1:12">
      <c r="B433" t="s">
        <v>4388</v>
      </c>
      <c r="C433" t="s">
        <v>1165</v>
      </c>
      <c r="D433" t="s">
        <v>1385</v>
      </c>
      <c r="E433" t="s">
        <v>4387</v>
      </c>
      <c r="F433" t="s">
        <v>22</v>
      </c>
      <c r="G433" s="48">
        <v>605000</v>
      </c>
      <c r="H433" s="48">
        <v>525385</v>
      </c>
      <c r="I433" s="48">
        <v>27701.429999999993</v>
      </c>
      <c r="J433" s="48">
        <v>497683.56999999995</v>
      </c>
      <c r="K433" s="48">
        <v>39579.439252336444</v>
      </c>
      <c r="L433" s="48">
        <v>537263.00925233646</v>
      </c>
    </row>
    <row r="434" spans="1:12">
      <c r="B434" t="s">
        <v>4390</v>
      </c>
      <c r="C434" t="s">
        <v>1165</v>
      </c>
      <c r="D434" t="s">
        <v>3343</v>
      </c>
      <c r="E434" t="s">
        <v>4389</v>
      </c>
      <c r="F434" t="s">
        <v>22</v>
      </c>
      <c r="G434" s="48">
        <v>667500</v>
      </c>
      <c r="H434" s="48">
        <v>579140</v>
      </c>
      <c r="I434" s="48">
        <v>29899.819999999963</v>
      </c>
      <c r="J434" s="48">
        <v>549240.17999999993</v>
      </c>
      <c r="K434" s="48">
        <v>43668.224299065419</v>
      </c>
      <c r="L434" s="48">
        <v>592908.40429906547</v>
      </c>
    </row>
    <row r="435" spans="1:12">
      <c r="B435" t="s">
        <v>4392</v>
      </c>
      <c r="C435" t="s">
        <v>1165</v>
      </c>
      <c r="D435" t="s">
        <v>3343</v>
      </c>
      <c r="E435" t="s">
        <v>4391</v>
      </c>
      <c r="F435" t="s">
        <v>22</v>
      </c>
      <c r="G435" s="48">
        <v>515000</v>
      </c>
      <c r="H435" s="48">
        <v>447280</v>
      </c>
      <c r="I435" s="48">
        <v>23599.770000000004</v>
      </c>
      <c r="J435" s="48">
        <v>423680.23</v>
      </c>
      <c r="K435" s="48">
        <v>33691.588785046726</v>
      </c>
      <c r="L435" s="48">
        <v>457371.81878504675</v>
      </c>
    </row>
    <row r="436" spans="1:12">
      <c r="B436" t="s">
        <v>4394</v>
      </c>
      <c r="C436" t="s">
        <v>1165</v>
      </c>
      <c r="D436" t="s">
        <v>1385</v>
      </c>
      <c r="E436" t="s">
        <v>4393</v>
      </c>
      <c r="F436" t="s">
        <v>22</v>
      </c>
      <c r="G436" s="48">
        <v>-1395</v>
      </c>
      <c r="H436" s="48">
        <v>-1213.74</v>
      </c>
      <c r="I436" s="48">
        <v>-64.740000000000009</v>
      </c>
      <c r="J436" s="48">
        <v>-1149</v>
      </c>
      <c r="K436" s="48">
        <v>-91.261682242990659</v>
      </c>
      <c r="L436" s="48">
        <v>-1240.2616822429907</v>
      </c>
    </row>
    <row r="437" spans="1:12">
      <c r="B437" t="s">
        <v>4395</v>
      </c>
      <c r="C437" t="s">
        <v>1165</v>
      </c>
      <c r="D437" t="s">
        <v>1385</v>
      </c>
      <c r="E437" t="s">
        <v>4393</v>
      </c>
      <c r="F437" t="s">
        <v>22</v>
      </c>
      <c r="G437" s="48">
        <v>-155</v>
      </c>
      <c r="H437" s="48">
        <v>-134.86000000000001</v>
      </c>
      <c r="I437" s="48">
        <v>-7.1900000000000048</v>
      </c>
      <c r="J437" s="48">
        <v>-127.67</v>
      </c>
      <c r="K437" s="48">
        <v>-10.140186915887851</v>
      </c>
      <c r="L437" s="48">
        <v>-137.81018691588787</v>
      </c>
    </row>
    <row r="438" spans="1:12">
      <c r="B438" t="s">
        <v>4397</v>
      </c>
      <c r="C438" t="s">
        <v>1165</v>
      </c>
      <c r="D438" t="s">
        <v>3343</v>
      </c>
      <c r="E438" t="s">
        <v>4396</v>
      </c>
      <c r="F438" t="s">
        <v>22</v>
      </c>
      <c r="G438" s="48">
        <v>-1395</v>
      </c>
      <c r="H438" s="48">
        <v>-1213.74</v>
      </c>
      <c r="I438" s="48">
        <v>-64.740000000000009</v>
      </c>
      <c r="J438" s="48">
        <v>-1149</v>
      </c>
      <c r="K438" s="48">
        <v>-91.261682242990659</v>
      </c>
      <c r="L438" s="48">
        <v>-1240.2616822429907</v>
      </c>
    </row>
    <row r="439" spans="1:12">
      <c r="B439" t="s">
        <v>4398</v>
      </c>
      <c r="C439" t="s">
        <v>1165</v>
      </c>
      <c r="D439" t="s">
        <v>3343</v>
      </c>
      <c r="E439" t="s">
        <v>4396</v>
      </c>
      <c r="F439" t="s">
        <v>22</v>
      </c>
      <c r="G439" s="48">
        <v>-155</v>
      </c>
      <c r="H439" s="48">
        <v>-134.86000000000001</v>
      </c>
      <c r="I439" s="48">
        <v>-7.1900000000000048</v>
      </c>
      <c r="J439" s="48">
        <v>-127.67</v>
      </c>
      <c r="K439" s="48">
        <v>-10.140186915887851</v>
      </c>
      <c r="L439" s="48">
        <v>-137.81018691588787</v>
      </c>
    </row>
    <row r="440" spans="1:12">
      <c r="B440" t="s">
        <v>4400</v>
      </c>
      <c r="C440" t="s">
        <v>1165</v>
      </c>
      <c r="D440" t="s">
        <v>1388</v>
      </c>
      <c r="E440" t="s">
        <v>4399</v>
      </c>
      <c r="F440" t="s">
        <v>22</v>
      </c>
      <c r="G440" s="48">
        <v>-74850</v>
      </c>
      <c r="H440" s="48">
        <v>-64815.109999999993</v>
      </c>
      <c r="I440" s="48">
        <v>-2436.0999999999913</v>
      </c>
      <c r="J440" s="48">
        <v>-62379.01</v>
      </c>
      <c r="K440" s="48">
        <v>-4896.7289719626169</v>
      </c>
      <c r="L440" s="48">
        <v>-67275.738971962623</v>
      </c>
    </row>
    <row r="441" spans="1:12">
      <c r="B441" t="s">
        <v>4401</v>
      </c>
      <c r="C441" t="s">
        <v>1165</v>
      </c>
      <c r="D441" t="s">
        <v>1388</v>
      </c>
      <c r="E441" t="s">
        <v>4399</v>
      </c>
      <c r="F441" t="s">
        <v>22</v>
      </c>
      <c r="G441" s="48">
        <v>-150</v>
      </c>
      <c r="H441" s="48">
        <v>-129.88999999999999</v>
      </c>
      <c r="I441" s="48">
        <v>-4.8899999999999864</v>
      </c>
      <c r="J441" s="48">
        <v>-125</v>
      </c>
      <c r="K441" s="48">
        <v>-9.8130841121495322</v>
      </c>
      <c r="L441" s="48">
        <v>-134.81308411214954</v>
      </c>
    </row>
    <row r="442" spans="1:12">
      <c r="A442" s="129">
        <v>44340</v>
      </c>
      <c r="B442" t="s">
        <v>4403</v>
      </c>
      <c r="C442" t="s">
        <v>1165</v>
      </c>
      <c r="D442" t="s">
        <v>3339</v>
      </c>
      <c r="E442" t="s">
        <v>4402</v>
      </c>
      <c r="F442" t="s">
        <v>22</v>
      </c>
      <c r="G442" s="48">
        <v>2514000</v>
      </c>
      <c r="H442" s="48">
        <v>2180205</v>
      </c>
      <c r="I442" s="48">
        <v>107657.08000000003</v>
      </c>
      <c r="J442" s="48">
        <v>2072547.9199999997</v>
      </c>
      <c r="K442" s="48">
        <v>164467.28971962616</v>
      </c>
      <c r="L442" s="48">
        <v>2237015.2097196262</v>
      </c>
    </row>
    <row r="443" spans="1:12">
      <c r="B443" t="s">
        <v>4405</v>
      </c>
      <c r="C443" t="s">
        <v>1165</v>
      </c>
      <c r="D443" t="s">
        <v>3339</v>
      </c>
      <c r="E443" t="s">
        <v>4404</v>
      </c>
      <c r="F443" t="s">
        <v>22</v>
      </c>
      <c r="G443" s="48">
        <v>1090000</v>
      </c>
      <c r="H443" s="48">
        <v>946630</v>
      </c>
      <c r="I443" s="48">
        <v>49933.95</v>
      </c>
      <c r="J443" s="48">
        <v>896696.05</v>
      </c>
      <c r="K443" s="48">
        <v>71308.411214953259</v>
      </c>
      <c r="L443" s="48">
        <v>968004.46121495334</v>
      </c>
    </row>
    <row r="444" spans="1:12">
      <c r="B444" t="s">
        <v>4407</v>
      </c>
      <c r="C444" t="s">
        <v>1184</v>
      </c>
      <c r="D444" t="s">
        <v>3344</v>
      </c>
      <c r="E444" t="s">
        <v>4406</v>
      </c>
      <c r="F444" t="s">
        <v>37</v>
      </c>
      <c r="G444" s="48">
        <v>600000</v>
      </c>
      <c r="H444" s="48">
        <v>520700</v>
      </c>
      <c r="I444" s="48">
        <v>2000</v>
      </c>
      <c r="J444" s="48">
        <v>518700</v>
      </c>
      <c r="K444" s="48">
        <v>39252.336448598129</v>
      </c>
      <c r="L444" s="48">
        <v>557952.33644859819</v>
      </c>
    </row>
    <row r="445" spans="1:12">
      <c r="B445" t="s">
        <v>4409</v>
      </c>
      <c r="C445" t="s">
        <v>1182</v>
      </c>
      <c r="D445" t="s">
        <v>1182</v>
      </c>
      <c r="E445" t="s">
        <v>4408</v>
      </c>
      <c r="F445" t="s">
        <v>25</v>
      </c>
      <c r="G445" s="48">
        <v>113960</v>
      </c>
      <c r="H445" s="48">
        <v>98793.7</v>
      </c>
      <c r="I445" s="48">
        <v>2836.9099999999989</v>
      </c>
      <c r="J445" s="48">
        <v>95956.79</v>
      </c>
      <c r="K445" s="48">
        <v>7455.3271028037389</v>
      </c>
      <c r="L445" s="48">
        <v>103412.11710280374</v>
      </c>
    </row>
    <row r="446" spans="1:12">
      <c r="B446" t="s">
        <v>4411</v>
      </c>
      <c r="C446" t="s">
        <v>1323</v>
      </c>
      <c r="D446" t="s">
        <v>1323</v>
      </c>
      <c r="E446" t="s">
        <v>4410</v>
      </c>
      <c r="F446" t="s">
        <v>31</v>
      </c>
      <c r="G446" s="48">
        <v>13200</v>
      </c>
      <c r="H446" s="48">
        <v>11444</v>
      </c>
      <c r="I446" s="48">
        <v>337.5799999999997</v>
      </c>
      <c r="J446" s="48">
        <v>11106.42</v>
      </c>
      <c r="K446" s="48">
        <v>863.55140186915878</v>
      </c>
      <c r="L446" s="48">
        <v>11969.971401869157</v>
      </c>
    </row>
    <row r="447" spans="1:12">
      <c r="B447" t="s">
        <v>4413</v>
      </c>
      <c r="C447" t="s">
        <v>1179</v>
      </c>
      <c r="D447" t="s">
        <v>1179</v>
      </c>
      <c r="E447" t="s">
        <v>4412</v>
      </c>
      <c r="F447" t="s">
        <v>31</v>
      </c>
      <c r="G447" s="48">
        <v>3350</v>
      </c>
      <c r="H447" s="48">
        <v>2910.7000000000003</v>
      </c>
      <c r="I447" s="48">
        <v>79.630000000000337</v>
      </c>
      <c r="J447" s="48">
        <v>2831.0699999999997</v>
      </c>
      <c r="K447" s="48">
        <v>219.15887850467288</v>
      </c>
      <c r="L447" s="48">
        <v>3050.228878504673</v>
      </c>
    </row>
    <row r="448" spans="1:12">
      <c r="B448" t="s">
        <v>4415</v>
      </c>
      <c r="C448" t="s">
        <v>1174</v>
      </c>
      <c r="D448" t="s">
        <v>1174</v>
      </c>
      <c r="E448" t="s">
        <v>4414</v>
      </c>
      <c r="F448" t="s">
        <v>31</v>
      </c>
      <c r="G448" s="48">
        <v>5400</v>
      </c>
      <c r="H448" s="48">
        <v>4680.6000000000004</v>
      </c>
      <c r="I448" s="48">
        <v>136.93999999999983</v>
      </c>
      <c r="J448" s="48">
        <v>4543.66</v>
      </c>
      <c r="K448" s="48">
        <v>353.27102803738319</v>
      </c>
      <c r="L448" s="48">
        <v>4896.9310280373829</v>
      </c>
    </row>
    <row r="449" spans="2:12">
      <c r="B449" t="s">
        <v>4417</v>
      </c>
      <c r="C449" t="s">
        <v>1188</v>
      </c>
      <c r="D449" t="s">
        <v>1188</v>
      </c>
      <c r="E449" t="s">
        <v>4416</v>
      </c>
      <c r="F449" t="s">
        <v>31</v>
      </c>
      <c r="G449" s="48">
        <v>3000</v>
      </c>
      <c r="H449" s="48">
        <v>2603.5</v>
      </c>
      <c r="I449" s="48">
        <v>60.340000000000032</v>
      </c>
      <c r="J449" s="48">
        <v>2543.16</v>
      </c>
      <c r="K449" s="48">
        <v>196.26168224299064</v>
      </c>
      <c r="L449" s="48">
        <v>2739.4216822429908</v>
      </c>
    </row>
    <row r="450" spans="2:12">
      <c r="B450" t="s">
        <v>4419</v>
      </c>
      <c r="C450" t="s">
        <v>1169</v>
      </c>
      <c r="D450" t="s">
        <v>1169</v>
      </c>
      <c r="E450" t="s">
        <v>4418</v>
      </c>
      <c r="F450" t="s">
        <v>31</v>
      </c>
      <c r="G450" s="48">
        <v>600</v>
      </c>
      <c r="H450" s="48">
        <v>520.70000000000005</v>
      </c>
      <c r="I450" s="48">
        <v>13.170000000000073</v>
      </c>
      <c r="J450" s="48">
        <v>507.53</v>
      </c>
      <c r="K450" s="48">
        <v>39.252336448598129</v>
      </c>
      <c r="L450" s="48">
        <v>546.78233644859813</v>
      </c>
    </row>
    <row r="451" spans="2:12">
      <c r="B451" t="s">
        <v>4421</v>
      </c>
      <c r="C451" t="s">
        <v>1196</v>
      </c>
      <c r="D451" t="s">
        <v>1196</v>
      </c>
      <c r="E451" t="s">
        <v>4420</v>
      </c>
      <c r="F451" t="s">
        <v>31</v>
      </c>
      <c r="G451" s="48">
        <v>12000</v>
      </c>
      <c r="H451" s="48">
        <v>10426.200000000001</v>
      </c>
      <c r="I451" s="48">
        <v>341.2200000000002</v>
      </c>
      <c r="J451" s="48">
        <v>10084.98</v>
      </c>
      <c r="K451" s="48">
        <v>785.04672897196258</v>
      </c>
      <c r="L451" s="48">
        <v>10870.026728971963</v>
      </c>
    </row>
    <row r="452" spans="2:12">
      <c r="B452" t="s">
        <v>4423</v>
      </c>
      <c r="C452" t="s">
        <v>1187</v>
      </c>
      <c r="D452" t="s">
        <v>1187</v>
      </c>
      <c r="E452" t="s">
        <v>4422</v>
      </c>
      <c r="F452" t="s">
        <v>31</v>
      </c>
      <c r="G452" s="48">
        <v>1500</v>
      </c>
      <c r="H452" s="48">
        <v>1298.8999999999999</v>
      </c>
      <c r="I452" s="48">
        <v>47.639999999999873</v>
      </c>
      <c r="J452" s="48">
        <v>1251.26</v>
      </c>
      <c r="K452" s="48">
        <v>98.130841121495322</v>
      </c>
      <c r="L452" s="48">
        <v>1349.3908411214952</v>
      </c>
    </row>
    <row r="453" spans="2:12">
      <c r="B453" t="s">
        <v>4425</v>
      </c>
      <c r="C453" t="s">
        <v>1186</v>
      </c>
      <c r="D453" t="s">
        <v>1186</v>
      </c>
      <c r="E453" t="s">
        <v>4424</v>
      </c>
      <c r="F453" t="s">
        <v>31</v>
      </c>
      <c r="G453" s="48">
        <v>3000</v>
      </c>
      <c r="H453" s="48">
        <v>2597.7999999999997</v>
      </c>
      <c r="I453" s="48">
        <v>95.279999999999745</v>
      </c>
      <c r="J453" s="48">
        <v>2502.52</v>
      </c>
      <c r="K453" s="48">
        <v>196.26168224299064</v>
      </c>
      <c r="L453" s="48">
        <v>2698.7816822429904</v>
      </c>
    </row>
    <row r="454" spans="2:12">
      <c r="B454" t="s">
        <v>4427</v>
      </c>
      <c r="C454" t="s">
        <v>1197</v>
      </c>
      <c r="D454" t="s">
        <v>1197</v>
      </c>
      <c r="E454" t="s">
        <v>4426</v>
      </c>
      <c r="F454" t="s">
        <v>31</v>
      </c>
      <c r="G454" s="48">
        <v>4200</v>
      </c>
      <c r="H454" s="48">
        <v>3644.9</v>
      </c>
      <c r="I454" s="48">
        <v>86.690000000000168</v>
      </c>
      <c r="J454" s="48">
        <v>3558.21</v>
      </c>
      <c r="K454" s="48">
        <v>274.76635514018687</v>
      </c>
      <c r="L454" s="48">
        <v>3832.9763551401866</v>
      </c>
    </row>
    <row r="455" spans="2:12">
      <c r="B455" t="s">
        <v>4429</v>
      </c>
      <c r="C455" t="s">
        <v>1166</v>
      </c>
      <c r="D455" t="s">
        <v>1166</v>
      </c>
      <c r="E455" t="s">
        <v>4428</v>
      </c>
      <c r="F455" t="s">
        <v>31</v>
      </c>
      <c r="G455" s="48">
        <v>5850</v>
      </c>
      <c r="H455" s="48">
        <v>5081.5</v>
      </c>
      <c r="I455" s="48">
        <v>176.05999999999995</v>
      </c>
      <c r="J455" s="48">
        <v>4905.4400000000005</v>
      </c>
      <c r="K455" s="48">
        <v>382.71028037383178</v>
      </c>
      <c r="L455" s="48">
        <v>5288.1502803738313</v>
      </c>
    </row>
    <row r="456" spans="2:12">
      <c r="B456" t="s">
        <v>4431</v>
      </c>
      <c r="C456" t="s">
        <v>1170</v>
      </c>
      <c r="D456" t="s">
        <v>1170</v>
      </c>
      <c r="E456" t="s">
        <v>4430</v>
      </c>
      <c r="F456" t="s">
        <v>31</v>
      </c>
      <c r="G456" s="48">
        <v>6200</v>
      </c>
      <c r="H456" s="48">
        <v>5394.4000000000005</v>
      </c>
      <c r="I456" s="48">
        <v>157.63000000000051</v>
      </c>
      <c r="J456" s="48">
        <v>5236.7700000000004</v>
      </c>
      <c r="K456" s="48">
        <v>405.60747663551399</v>
      </c>
      <c r="L456" s="48">
        <v>5642.3774766355136</v>
      </c>
    </row>
    <row r="457" spans="2:12">
      <c r="B457" t="s">
        <v>4433</v>
      </c>
      <c r="C457" t="s">
        <v>1177</v>
      </c>
      <c r="D457" t="s">
        <v>1177</v>
      </c>
      <c r="E457" t="s">
        <v>4432</v>
      </c>
      <c r="F457" t="s">
        <v>31</v>
      </c>
      <c r="G457" s="48">
        <v>4500</v>
      </c>
      <c r="H457" s="48">
        <v>3896.7</v>
      </c>
      <c r="I457" s="48">
        <v>142.89999999999964</v>
      </c>
      <c r="J457" s="48">
        <v>3753.8</v>
      </c>
      <c r="K457" s="48">
        <v>294.39252336448595</v>
      </c>
      <c r="L457" s="48">
        <v>4048.1925233644861</v>
      </c>
    </row>
    <row r="458" spans="2:12">
      <c r="B458" t="s">
        <v>4435</v>
      </c>
      <c r="C458" t="s">
        <v>1180</v>
      </c>
      <c r="D458" t="s">
        <v>1180</v>
      </c>
      <c r="E458" t="s">
        <v>4434</v>
      </c>
      <c r="F458" t="s">
        <v>31</v>
      </c>
      <c r="G458" s="48">
        <v>5700</v>
      </c>
      <c r="H458" s="48">
        <v>4938.1000000000004</v>
      </c>
      <c r="I458" s="48">
        <v>169.24999999999977</v>
      </c>
      <c r="J458" s="48">
        <v>4768.8500000000004</v>
      </c>
      <c r="K458" s="48">
        <v>372.89719626168221</v>
      </c>
      <c r="L458" s="48">
        <v>5141.7471962616819</v>
      </c>
    </row>
    <row r="459" spans="2:12">
      <c r="B459" t="s">
        <v>4437</v>
      </c>
      <c r="C459" t="s">
        <v>1222</v>
      </c>
      <c r="D459" t="s">
        <v>1222</v>
      </c>
      <c r="E459" t="s">
        <v>4436</v>
      </c>
      <c r="F459" t="s">
        <v>31</v>
      </c>
      <c r="G459" s="48">
        <v>3800</v>
      </c>
      <c r="H459" s="48">
        <v>3311.6000000000004</v>
      </c>
      <c r="I459" s="48">
        <v>107.70000000000027</v>
      </c>
      <c r="J459" s="48">
        <v>3203.9</v>
      </c>
      <c r="K459" s="48">
        <v>248.5981308411215</v>
      </c>
      <c r="L459" s="48">
        <v>3452.4981308411216</v>
      </c>
    </row>
    <row r="460" spans="2:12">
      <c r="B460" t="s">
        <v>4439</v>
      </c>
      <c r="C460" t="s">
        <v>1220</v>
      </c>
      <c r="D460" t="s">
        <v>1220</v>
      </c>
      <c r="E460" t="s">
        <v>4438</v>
      </c>
      <c r="F460" t="s">
        <v>31</v>
      </c>
      <c r="G460" s="48">
        <v>12900</v>
      </c>
      <c r="H460" s="48">
        <v>11180.8</v>
      </c>
      <c r="I460" s="48">
        <v>356.72999999999979</v>
      </c>
      <c r="J460" s="48">
        <v>10824.07</v>
      </c>
      <c r="K460" s="48">
        <v>843.92523364485987</v>
      </c>
      <c r="L460" s="48">
        <v>11667.995233644859</v>
      </c>
    </row>
    <row r="461" spans="2:12">
      <c r="B461" t="s">
        <v>4441</v>
      </c>
      <c r="C461" t="s">
        <v>1226</v>
      </c>
      <c r="D461" t="s">
        <v>1226</v>
      </c>
      <c r="E461" t="s">
        <v>4440</v>
      </c>
      <c r="F461" t="s">
        <v>31</v>
      </c>
      <c r="G461" s="48">
        <v>5100</v>
      </c>
      <c r="H461" s="48">
        <v>4426.1000000000004</v>
      </c>
      <c r="I461" s="48">
        <v>120.67999999999995</v>
      </c>
      <c r="J461" s="48">
        <v>4305.42</v>
      </c>
      <c r="K461" s="48">
        <v>333.64485981308411</v>
      </c>
      <c r="L461" s="48">
        <v>4639.0648598130847</v>
      </c>
    </row>
    <row r="462" spans="2:12">
      <c r="B462" t="s">
        <v>4443</v>
      </c>
      <c r="C462" t="s">
        <v>1231</v>
      </c>
      <c r="D462" t="s">
        <v>1231</v>
      </c>
      <c r="E462" t="s">
        <v>4442</v>
      </c>
      <c r="F462" t="s">
        <v>31</v>
      </c>
      <c r="G462" s="48">
        <v>13860</v>
      </c>
      <c r="H462" s="48">
        <v>11992.4</v>
      </c>
      <c r="I462" s="48">
        <v>394.19999999999891</v>
      </c>
      <c r="J462" s="48">
        <v>11598.2</v>
      </c>
      <c r="K462" s="48">
        <v>906.72897196261681</v>
      </c>
      <c r="L462" s="48">
        <v>12504.928971962618</v>
      </c>
    </row>
    <row r="463" spans="2:12">
      <c r="B463" t="s">
        <v>4445</v>
      </c>
      <c r="C463" t="s">
        <v>1216</v>
      </c>
      <c r="D463" t="s">
        <v>1216</v>
      </c>
      <c r="E463" t="s">
        <v>4444</v>
      </c>
      <c r="F463" t="s">
        <v>31</v>
      </c>
      <c r="G463" s="48">
        <v>1200</v>
      </c>
      <c r="H463" s="48">
        <v>1041.4000000000001</v>
      </c>
      <c r="I463" s="48">
        <v>26.350000000000136</v>
      </c>
      <c r="J463" s="48">
        <v>1015.05</v>
      </c>
      <c r="K463" s="48">
        <v>78.504672897196258</v>
      </c>
      <c r="L463" s="48">
        <v>1093.5546728971963</v>
      </c>
    </row>
    <row r="464" spans="2:12">
      <c r="B464" t="s">
        <v>4447</v>
      </c>
      <c r="C464" t="s">
        <v>1210</v>
      </c>
      <c r="D464" t="s">
        <v>1210</v>
      </c>
      <c r="E464" t="s">
        <v>4446</v>
      </c>
      <c r="F464" t="s">
        <v>31</v>
      </c>
      <c r="G464" s="48">
        <v>600</v>
      </c>
      <c r="H464" s="48">
        <v>520.70000000000005</v>
      </c>
      <c r="I464" s="48">
        <v>13.170000000000073</v>
      </c>
      <c r="J464" s="48">
        <v>507.53</v>
      </c>
      <c r="K464" s="48">
        <v>39.252336448598129</v>
      </c>
      <c r="L464" s="48">
        <v>546.78233644859813</v>
      </c>
    </row>
    <row r="465" spans="1:12">
      <c r="B465" t="s">
        <v>4449</v>
      </c>
      <c r="C465" t="s">
        <v>1181</v>
      </c>
      <c r="D465" t="s">
        <v>1181</v>
      </c>
      <c r="E465" t="s">
        <v>4448</v>
      </c>
      <c r="F465" t="s">
        <v>31</v>
      </c>
      <c r="G465" s="48">
        <v>1800</v>
      </c>
      <c r="H465" s="48">
        <v>1562.1000000000001</v>
      </c>
      <c r="I465" s="48">
        <v>34.000000000000114</v>
      </c>
      <c r="J465" s="48">
        <v>1528.1</v>
      </c>
      <c r="K465" s="48">
        <v>117.75700934579439</v>
      </c>
      <c r="L465" s="48">
        <v>1645.8570093457943</v>
      </c>
    </row>
    <row r="466" spans="1:12">
      <c r="B466" t="s">
        <v>4451</v>
      </c>
      <c r="C466" t="s">
        <v>1263</v>
      </c>
      <c r="D466" t="s">
        <v>1263</v>
      </c>
      <c r="E466" t="s">
        <v>4450</v>
      </c>
      <c r="F466" t="s">
        <v>31</v>
      </c>
      <c r="G466" s="48">
        <v>2400</v>
      </c>
      <c r="H466" s="48">
        <v>2082.8000000000002</v>
      </c>
      <c r="I466" s="48">
        <v>52.690000000000282</v>
      </c>
      <c r="J466" s="48">
        <v>2030.11</v>
      </c>
      <c r="K466" s="48">
        <v>157.00934579439252</v>
      </c>
      <c r="L466" s="48">
        <v>2187.1193457943923</v>
      </c>
    </row>
    <row r="467" spans="1:12">
      <c r="B467" t="s">
        <v>4453</v>
      </c>
      <c r="C467" t="s">
        <v>1199</v>
      </c>
      <c r="D467" t="s">
        <v>1199</v>
      </c>
      <c r="E467" t="s">
        <v>4452</v>
      </c>
      <c r="F467" t="s">
        <v>31</v>
      </c>
      <c r="G467" s="48">
        <v>3900</v>
      </c>
      <c r="H467" s="48">
        <v>3381.7000000000003</v>
      </c>
      <c r="I467" s="48">
        <v>100.34000000000015</v>
      </c>
      <c r="J467" s="48">
        <v>3281.3599999999997</v>
      </c>
      <c r="K467" s="48">
        <v>255.14018691588785</v>
      </c>
      <c r="L467" s="48">
        <v>3536.5001869158878</v>
      </c>
    </row>
    <row r="468" spans="1:12">
      <c r="B468" t="s">
        <v>4455</v>
      </c>
      <c r="C468" t="s">
        <v>3354</v>
      </c>
      <c r="D468" t="s">
        <v>3354</v>
      </c>
      <c r="E468" t="s">
        <v>4454</v>
      </c>
      <c r="F468" t="s">
        <v>3355</v>
      </c>
      <c r="G468" s="48">
        <v>3345000</v>
      </c>
      <c r="H468" s="48">
        <v>2902760</v>
      </c>
      <c r="I468" s="48">
        <v>28989.999999999924</v>
      </c>
      <c r="J468" s="48">
        <v>2873770</v>
      </c>
      <c r="K468" s="48">
        <v>218831.77570093461</v>
      </c>
      <c r="L468" s="48">
        <v>3092601.7757009352</v>
      </c>
    </row>
    <row r="469" spans="1:12">
      <c r="B469" t="s">
        <v>4457</v>
      </c>
      <c r="C469" t="s">
        <v>3356</v>
      </c>
      <c r="D469" t="s">
        <v>3356</v>
      </c>
      <c r="E469" t="s">
        <v>4456</v>
      </c>
      <c r="F469" t="s">
        <v>3359</v>
      </c>
      <c r="G469" s="48">
        <v>2509750</v>
      </c>
      <c r="H469" s="48">
        <v>2178005</v>
      </c>
      <c r="I469" s="48">
        <v>21751.499999999996</v>
      </c>
      <c r="J469" s="48">
        <v>2156253.5</v>
      </c>
      <c r="K469" s="48">
        <v>164189.25233644861</v>
      </c>
      <c r="L469" s="48">
        <v>2320442.752336449</v>
      </c>
    </row>
    <row r="470" spans="1:12">
      <c r="B470" t="s">
        <v>4459</v>
      </c>
      <c r="C470" t="s">
        <v>3490</v>
      </c>
      <c r="D470" t="s">
        <v>3490</v>
      </c>
      <c r="E470" t="s">
        <v>4458</v>
      </c>
      <c r="F470" t="s">
        <v>3491</v>
      </c>
      <c r="G470" s="48">
        <v>930000</v>
      </c>
      <c r="H470" s="48">
        <v>807085</v>
      </c>
      <c r="I470" s="48">
        <v>8060</v>
      </c>
      <c r="J470" s="48">
        <v>799025</v>
      </c>
      <c r="K470" s="48">
        <v>60841.121495327105</v>
      </c>
      <c r="L470" s="48">
        <v>859866.12149532721</v>
      </c>
    </row>
    <row r="471" spans="1:12">
      <c r="B471" t="s">
        <v>4461</v>
      </c>
      <c r="C471" t="s">
        <v>3488</v>
      </c>
      <c r="D471" t="s">
        <v>3488</v>
      </c>
      <c r="E471" t="s">
        <v>4460</v>
      </c>
      <c r="F471" t="s">
        <v>3489</v>
      </c>
      <c r="G471" s="48">
        <v>303120</v>
      </c>
      <c r="H471" s="48">
        <v>263026</v>
      </c>
      <c r="I471" s="48">
        <v>2626.8000000000011</v>
      </c>
      <c r="J471" s="48">
        <v>260399.2</v>
      </c>
      <c r="K471" s="48">
        <v>19830.280373831774</v>
      </c>
      <c r="L471" s="48">
        <v>280229.48037383176</v>
      </c>
    </row>
    <row r="472" spans="1:12">
      <c r="A472" s="129">
        <v>44341</v>
      </c>
      <c r="B472" t="s">
        <v>4463</v>
      </c>
      <c r="C472" t="s">
        <v>1163</v>
      </c>
      <c r="D472" t="s">
        <v>3340</v>
      </c>
      <c r="E472" t="s">
        <v>4462</v>
      </c>
      <c r="F472" t="s">
        <v>1244</v>
      </c>
      <c r="G472" s="48">
        <v>1065000</v>
      </c>
      <c r="H472" s="48">
        <v>924100</v>
      </c>
      <c r="I472" s="48">
        <v>34897.449999999983</v>
      </c>
      <c r="J472" s="48">
        <v>889202.54999999993</v>
      </c>
      <c r="K472" s="48">
        <v>69672.897196261678</v>
      </c>
      <c r="L472" s="48">
        <v>958875.44719626172</v>
      </c>
    </row>
    <row r="473" spans="1:12">
      <c r="B473" t="s">
        <v>4465</v>
      </c>
      <c r="C473" t="s">
        <v>1176</v>
      </c>
      <c r="D473" t="s">
        <v>1176</v>
      </c>
      <c r="E473" t="s">
        <v>4464</v>
      </c>
      <c r="F473" t="s">
        <v>31</v>
      </c>
      <c r="G473" s="48">
        <v>4900</v>
      </c>
      <c r="H473" s="48">
        <v>4259.3</v>
      </c>
      <c r="I473" s="48">
        <v>119.72000000000025</v>
      </c>
      <c r="J473" s="48">
        <v>4139.58</v>
      </c>
      <c r="K473" s="48">
        <v>320.56074766355141</v>
      </c>
      <c r="L473" s="48">
        <v>4460.1407476635513</v>
      </c>
    </row>
    <row r="474" spans="1:12">
      <c r="B474" t="s">
        <v>4467</v>
      </c>
      <c r="C474" t="s">
        <v>1172</v>
      </c>
      <c r="D474" t="s">
        <v>1172</v>
      </c>
      <c r="E474" t="s">
        <v>4466</v>
      </c>
      <c r="F474" t="s">
        <v>31</v>
      </c>
      <c r="G474" s="48">
        <v>19100</v>
      </c>
      <c r="H474" s="48">
        <v>16562.199999999997</v>
      </c>
      <c r="I474" s="48">
        <v>526.7000000000005</v>
      </c>
      <c r="J474" s="48">
        <v>16035.5</v>
      </c>
      <c r="K474" s="48">
        <v>1249.5327102803737</v>
      </c>
      <c r="L474" s="48">
        <v>17285.032710280371</v>
      </c>
    </row>
    <row r="475" spans="1:12">
      <c r="B475" t="s">
        <v>4469</v>
      </c>
      <c r="C475" t="s">
        <v>1173</v>
      </c>
      <c r="D475" t="s">
        <v>1173</v>
      </c>
      <c r="E475" t="s">
        <v>4468</v>
      </c>
      <c r="F475" t="s">
        <v>31</v>
      </c>
      <c r="G475" s="48">
        <v>600</v>
      </c>
      <c r="H475" s="48">
        <v>520.70000000000005</v>
      </c>
      <c r="I475" s="48">
        <v>13.170000000000073</v>
      </c>
      <c r="J475" s="48">
        <v>507.53</v>
      </c>
      <c r="K475" s="48">
        <v>39.252336448598129</v>
      </c>
      <c r="L475" s="48">
        <v>546.78233644859813</v>
      </c>
    </row>
    <row r="476" spans="1:12">
      <c r="B476" t="s">
        <v>4471</v>
      </c>
      <c r="C476" t="s">
        <v>1175</v>
      </c>
      <c r="D476" t="s">
        <v>1175</v>
      </c>
      <c r="E476" t="s">
        <v>4470</v>
      </c>
      <c r="F476" t="s">
        <v>31</v>
      </c>
      <c r="G476" s="48">
        <v>62700</v>
      </c>
      <c r="H476" s="48">
        <v>54358.499999999993</v>
      </c>
      <c r="I476" s="48">
        <v>1782.7399999999946</v>
      </c>
      <c r="J476" s="48">
        <v>52575.76</v>
      </c>
      <c r="K476" s="48">
        <v>4101.869158878505</v>
      </c>
      <c r="L476" s="48">
        <v>56677.62915887851</v>
      </c>
    </row>
    <row r="477" spans="1:12">
      <c r="B477" t="s">
        <v>4473</v>
      </c>
      <c r="C477" t="s">
        <v>1185</v>
      </c>
      <c r="D477" t="s">
        <v>1185</v>
      </c>
      <c r="E477" t="s">
        <v>4472</v>
      </c>
      <c r="F477" t="s">
        <v>31</v>
      </c>
      <c r="G477" s="48">
        <v>1800</v>
      </c>
      <c r="H477" s="48">
        <v>1562.1</v>
      </c>
      <c r="I477" s="48">
        <v>39.509999999999991</v>
      </c>
      <c r="J477" s="48">
        <v>1522.59</v>
      </c>
      <c r="K477" s="48">
        <v>117.75700934579439</v>
      </c>
      <c r="L477" s="48">
        <v>1640.3470093457943</v>
      </c>
    </row>
    <row r="478" spans="1:12">
      <c r="B478" t="s">
        <v>4475</v>
      </c>
      <c r="C478" t="s">
        <v>1221</v>
      </c>
      <c r="D478" t="s">
        <v>1221</v>
      </c>
      <c r="E478" t="s">
        <v>4474</v>
      </c>
      <c r="F478" t="s">
        <v>31</v>
      </c>
      <c r="G478" s="48">
        <v>65700</v>
      </c>
      <c r="H478" s="48">
        <v>56989.399999999994</v>
      </c>
      <c r="I478" s="48">
        <v>1771.4599999999984</v>
      </c>
      <c r="J478" s="48">
        <v>55217.939999999995</v>
      </c>
      <c r="K478" s="48">
        <v>4298.130841121495</v>
      </c>
      <c r="L478" s="48">
        <v>59516.070841121502</v>
      </c>
    </row>
    <row r="479" spans="1:12">
      <c r="B479" t="s">
        <v>4477</v>
      </c>
      <c r="C479" t="s">
        <v>1317</v>
      </c>
      <c r="D479" t="s">
        <v>1317</v>
      </c>
      <c r="E479" t="s">
        <v>4476</v>
      </c>
      <c r="F479" t="s">
        <v>31</v>
      </c>
      <c r="G479" s="48">
        <v>9950</v>
      </c>
      <c r="H479" s="48">
        <v>8632.7000000000007</v>
      </c>
      <c r="I479" s="48">
        <v>253.93000000000029</v>
      </c>
      <c r="J479" s="48">
        <v>8378.77</v>
      </c>
      <c r="K479" s="48">
        <v>650.93457943925227</v>
      </c>
      <c r="L479" s="48">
        <v>9029.7045794392525</v>
      </c>
    </row>
    <row r="480" spans="1:12">
      <c r="B480" t="s">
        <v>4479</v>
      </c>
      <c r="C480" t="s">
        <v>1390</v>
      </c>
      <c r="D480" t="s">
        <v>1390</v>
      </c>
      <c r="E480" t="s">
        <v>4478</v>
      </c>
      <c r="F480" t="s">
        <v>31</v>
      </c>
      <c r="G480" s="48">
        <v>7500</v>
      </c>
      <c r="H480" s="48">
        <v>6500.2000000000007</v>
      </c>
      <c r="I480" s="48">
        <v>208.75999999999976</v>
      </c>
      <c r="J480" s="48">
        <v>6291.4400000000005</v>
      </c>
      <c r="K480" s="48">
        <v>490.65420560747657</v>
      </c>
      <c r="L480" s="48">
        <v>6782.0942056074764</v>
      </c>
    </row>
    <row r="481" spans="2:12">
      <c r="B481" t="s">
        <v>4481</v>
      </c>
      <c r="C481" t="s">
        <v>1161</v>
      </c>
      <c r="D481" t="s">
        <v>1161</v>
      </c>
      <c r="E481" t="s">
        <v>4480</v>
      </c>
      <c r="F481" t="s">
        <v>34</v>
      </c>
      <c r="G481" s="48">
        <v>210000</v>
      </c>
      <c r="H481" s="48">
        <v>181960</v>
      </c>
      <c r="I481" s="48">
        <v>2209.5999999999913</v>
      </c>
      <c r="J481" s="48">
        <v>179750.39999999999</v>
      </c>
      <c r="K481" s="48">
        <v>13738.317757009345</v>
      </c>
      <c r="L481" s="48">
        <v>193488.71775700932</v>
      </c>
    </row>
    <row r="482" spans="2:12">
      <c r="B482" t="s">
        <v>4483</v>
      </c>
      <c r="C482" t="s">
        <v>1190</v>
      </c>
      <c r="D482" t="s">
        <v>3348</v>
      </c>
      <c r="E482" t="s">
        <v>4482</v>
      </c>
      <c r="F482" t="s">
        <v>1314</v>
      </c>
      <c r="G482" s="48">
        <v>330000</v>
      </c>
      <c r="H482" s="48">
        <v>286385</v>
      </c>
      <c r="I482" s="48">
        <v>3836.7000000000044</v>
      </c>
      <c r="J482" s="48">
        <v>282548.30000000005</v>
      </c>
      <c r="K482" s="48">
        <v>21588.785046728975</v>
      </c>
      <c r="L482" s="48">
        <v>304137.08504672901</v>
      </c>
    </row>
    <row r="483" spans="2:12">
      <c r="B483" t="s">
        <v>4485</v>
      </c>
      <c r="C483" t="s">
        <v>1165</v>
      </c>
      <c r="D483" t="s">
        <v>1165</v>
      </c>
      <c r="E483" t="s">
        <v>4484</v>
      </c>
      <c r="F483" t="s">
        <v>22</v>
      </c>
      <c r="G483" s="48">
        <v>3931500</v>
      </c>
      <c r="H483" s="48">
        <v>3409785</v>
      </c>
      <c r="I483" s="48">
        <v>167893.99000000005</v>
      </c>
      <c r="J483" s="48">
        <v>3241891.0100000002</v>
      </c>
      <c r="K483" s="48">
        <v>257200.93457943926</v>
      </c>
      <c r="L483" s="48">
        <v>3499091.9445794392</v>
      </c>
    </row>
    <row r="484" spans="2:12">
      <c r="B484" t="s">
        <v>4487</v>
      </c>
      <c r="C484" t="s">
        <v>1165</v>
      </c>
      <c r="D484" t="s">
        <v>1165</v>
      </c>
      <c r="E484" t="s">
        <v>4486</v>
      </c>
      <c r="F484" t="s">
        <v>22</v>
      </c>
      <c r="G484" s="48">
        <v>1942500</v>
      </c>
      <c r="H484" s="48">
        <v>1686285</v>
      </c>
      <c r="I484" s="48">
        <v>88721.399999999965</v>
      </c>
      <c r="J484" s="48">
        <v>1597563.6</v>
      </c>
      <c r="K484" s="48">
        <v>127079.43925233645</v>
      </c>
      <c r="L484" s="48">
        <v>1724643.0392523366</v>
      </c>
    </row>
    <row r="485" spans="2:12">
      <c r="B485" t="s">
        <v>4489</v>
      </c>
      <c r="C485" t="s">
        <v>1165</v>
      </c>
      <c r="D485" t="s">
        <v>1388</v>
      </c>
      <c r="E485" t="s">
        <v>4488</v>
      </c>
      <c r="F485" t="s">
        <v>22</v>
      </c>
      <c r="G485" s="48">
        <v>3738000</v>
      </c>
      <c r="H485" s="48">
        <v>3241895</v>
      </c>
      <c r="I485" s="48">
        <v>162450.74999999994</v>
      </c>
      <c r="J485" s="48">
        <v>3079444.25</v>
      </c>
      <c r="K485" s="48">
        <v>244542.05607476635</v>
      </c>
      <c r="L485" s="48">
        <v>3323986.3060747664</v>
      </c>
    </row>
    <row r="486" spans="2:12">
      <c r="B486" t="s">
        <v>4491</v>
      </c>
      <c r="C486" t="s">
        <v>1165</v>
      </c>
      <c r="D486" t="s">
        <v>1388</v>
      </c>
      <c r="E486" t="s">
        <v>4490</v>
      </c>
      <c r="F486" t="s">
        <v>22</v>
      </c>
      <c r="G486" s="48">
        <v>1390000</v>
      </c>
      <c r="H486" s="48">
        <v>1206980</v>
      </c>
      <c r="I486" s="48">
        <v>63606.200000000026</v>
      </c>
      <c r="J486" s="48">
        <v>1143373.7999999998</v>
      </c>
      <c r="K486" s="48">
        <v>90934.579439252338</v>
      </c>
      <c r="L486" s="48">
        <v>1234308.3794392524</v>
      </c>
    </row>
    <row r="487" spans="2:12">
      <c r="B487" t="s">
        <v>4493</v>
      </c>
      <c r="C487" t="s">
        <v>1165</v>
      </c>
      <c r="D487" t="s">
        <v>1387</v>
      </c>
      <c r="E487" t="s">
        <v>4492</v>
      </c>
      <c r="F487" t="s">
        <v>22</v>
      </c>
      <c r="G487" s="48">
        <v>2611500</v>
      </c>
      <c r="H487" s="48">
        <v>2265385</v>
      </c>
      <c r="I487" s="48">
        <v>115552.72</v>
      </c>
      <c r="J487" s="48">
        <v>2149832.2799999998</v>
      </c>
      <c r="K487" s="48">
        <v>170845.79439252336</v>
      </c>
      <c r="L487" s="48">
        <v>2320678.0743925236</v>
      </c>
    </row>
    <row r="488" spans="2:12">
      <c r="B488" t="s">
        <v>4495</v>
      </c>
      <c r="C488" t="s">
        <v>1165</v>
      </c>
      <c r="D488" t="s">
        <v>1387</v>
      </c>
      <c r="E488" t="s">
        <v>4494</v>
      </c>
      <c r="F488" t="s">
        <v>22</v>
      </c>
      <c r="G488" s="48">
        <v>815000</v>
      </c>
      <c r="H488" s="48">
        <v>707630</v>
      </c>
      <c r="I488" s="48">
        <v>37271.999999999971</v>
      </c>
      <c r="J488" s="48">
        <v>670358</v>
      </c>
      <c r="K488" s="48">
        <v>53317.757009345791</v>
      </c>
      <c r="L488" s="48">
        <v>723675.75700934581</v>
      </c>
    </row>
    <row r="489" spans="2:12">
      <c r="B489" t="s">
        <v>4497</v>
      </c>
      <c r="C489" t="s">
        <v>1164</v>
      </c>
      <c r="D489" t="s">
        <v>1164</v>
      </c>
      <c r="E489" t="s">
        <v>4496</v>
      </c>
      <c r="F489" t="s">
        <v>82</v>
      </c>
      <c r="G489" s="48">
        <v>2370000</v>
      </c>
      <c r="H489" s="48">
        <v>2056765</v>
      </c>
      <c r="I489" s="48">
        <v>35550</v>
      </c>
      <c r="J489" s="48">
        <v>2021215</v>
      </c>
      <c r="K489" s="48">
        <v>155046.72897196258</v>
      </c>
      <c r="L489" s="48">
        <v>2176261.7289719628</v>
      </c>
    </row>
    <row r="490" spans="2:12">
      <c r="B490" t="s">
        <v>4499</v>
      </c>
      <c r="C490" t="s">
        <v>1416</v>
      </c>
      <c r="D490" t="s">
        <v>1416</v>
      </c>
      <c r="E490" t="s">
        <v>4498</v>
      </c>
      <c r="F490" t="s">
        <v>89</v>
      </c>
      <c r="G490" s="48">
        <v>119800</v>
      </c>
      <c r="H490" s="48">
        <v>103854.09999999999</v>
      </c>
      <c r="I490" s="48">
        <v>3132.5399999999968</v>
      </c>
      <c r="J490" s="48">
        <v>100721.55999999997</v>
      </c>
      <c r="K490" s="48">
        <v>7837.3831775700937</v>
      </c>
      <c r="L490" s="48">
        <v>108558.94317757011</v>
      </c>
    </row>
    <row r="491" spans="2:12">
      <c r="B491" t="s">
        <v>4501</v>
      </c>
      <c r="C491" t="s">
        <v>1194</v>
      </c>
      <c r="D491" t="s">
        <v>3349</v>
      </c>
      <c r="E491" t="s">
        <v>4500</v>
      </c>
      <c r="F491" t="s">
        <v>720</v>
      </c>
      <c r="G491" s="48">
        <v>450000</v>
      </c>
      <c r="H491" s="48">
        <v>390525</v>
      </c>
      <c r="I491" s="48">
        <v>4622.9999999999854</v>
      </c>
      <c r="J491" s="48">
        <v>385902</v>
      </c>
      <c r="K491" s="48">
        <v>29439.252336448597</v>
      </c>
      <c r="L491" s="48">
        <v>415341.25233644864</v>
      </c>
    </row>
    <row r="492" spans="2:12">
      <c r="B492" t="s">
        <v>4503</v>
      </c>
      <c r="C492" t="s">
        <v>3338</v>
      </c>
      <c r="D492" t="s">
        <v>3338</v>
      </c>
      <c r="E492" t="s">
        <v>4502</v>
      </c>
      <c r="F492" t="s">
        <v>1367</v>
      </c>
      <c r="G492" s="48">
        <v>930000</v>
      </c>
      <c r="H492" s="48">
        <v>807085</v>
      </c>
      <c r="I492" s="48">
        <v>8060</v>
      </c>
      <c r="J492" s="48">
        <v>799025</v>
      </c>
      <c r="K492" s="48">
        <v>60841.121495327105</v>
      </c>
      <c r="L492" s="48">
        <v>859866.1214953271</v>
      </c>
    </row>
    <row r="493" spans="2:12">
      <c r="B493" t="s">
        <v>4505</v>
      </c>
      <c r="C493" t="s">
        <v>3357</v>
      </c>
      <c r="D493" t="s">
        <v>3362</v>
      </c>
      <c r="E493" t="s">
        <v>4504</v>
      </c>
      <c r="F493" t="s">
        <v>3358</v>
      </c>
      <c r="G493" s="48">
        <v>2273750</v>
      </c>
      <c r="H493" s="48">
        <v>1973237</v>
      </c>
      <c r="I493" s="48">
        <v>19707.499999999996</v>
      </c>
      <c r="J493" s="48">
        <v>1953529.5</v>
      </c>
      <c r="K493" s="48">
        <v>148750</v>
      </c>
      <c r="L493" s="48">
        <v>2102279.5</v>
      </c>
    </row>
    <row r="494" spans="2:12">
      <c r="B494" t="s">
        <v>4507</v>
      </c>
      <c r="C494" t="s">
        <v>1552</v>
      </c>
      <c r="D494" t="s">
        <v>1552</v>
      </c>
      <c r="E494" t="s">
        <v>4506</v>
      </c>
      <c r="F494" t="s">
        <v>3742</v>
      </c>
      <c r="G494" s="48">
        <v>510000</v>
      </c>
      <c r="H494" s="48">
        <v>442595</v>
      </c>
      <c r="I494" s="48">
        <v>4420</v>
      </c>
      <c r="J494" s="48">
        <v>438175</v>
      </c>
      <c r="K494" s="48">
        <v>33364.485981308411</v>
      </c>
      <c r="L494" s="48">
        <v>471539.48598130851</v>
      </c>
    </row>
    <row r="495" spans="2:12">
      <c r="B495" t="s">
        <v>4509</v>
      </c>
      <c r="C495" t="s">
        <v>3370</v>
      </c>
      <c r="D495" t="s">
        <v>3370</v>
      </c>
      <c r="E495" t="s">
        <v>4508</v>
      </c>
      <c r="F495" t="s">
        <v>3500</v>
      </c>
      <c r="G495" s="48">
        <v>1500000</v>
      </c>
      <c r="H495" s="48">
        <v>1301750</v>
      </c>
      <c r="I495" s="48">
        <v>13000</v>
      </c>
      <c r="J495" s="48">
        <v>1288750</v>
      </c>
      <c r="K495" s="48">
        <v>98130.841121495323</v>
      </c>
      <c r="L495" s="48">
        <v>1386880.8411214955</v>
      </c>
    </row>
    <row r="496" spans="2:12">
      <c r="B496" t="s">
        <v>4511</v>
      </c>
      <c r="C496" t="s">
        <v>3350</v>
      </c>
      <c r="D496" t="s">
        <v>3350</v>
      </c>
      <c r="E496" t="s">
        <v>4510</v>
      </c>
      <c r="F496" t="s">
        <v>3351</v>
      </c>
      <c r="G496" s="48">
        <v>1201750</v>
      </c>
      <c r="H496" s="48">
        <v>1042936</v>
      </c>
      <c r="I496" s="48">
        <v>10415.5</v>
      </c>
      <c r="J496" s="48">
        <v>1032520.5</v>
      </c>
      <c r="K496" s="48">
        <v>78619.158878504677</v>
      </c>
      <c r="L496" s="48">
        <v>1111139.6588785048</v>
      </c>
    </row>
    <row r="497" spans="2:12">
      <c r="B497" t="s">
        <v>4513</v>
      </c>
      <c r="C497" t="s">
        <v>3372</v>
      </c>
      <c r="D497" t="s">
        <v>3372</v>
      </c>
      <c r="E497" t="s">
        <v>4512</v>
      </c>
      <c r="F497" t="s">
        <v>3373</v>
      </c>
      <c r="G497" s="48">
        <v>1313000</v>
      </c>
      <c r="H497" s="48">
        <v>1139495</v>
      </c>
      <c r="I497" s="48">
        <v>11380.999999999996</v>
      </c>
      <c r="J497" s="48">
        <v>1128114</v>
      </c>
      <c r="K497" s="48">
        <v>85897.196261682227</v>
      </c>
      <c r="L497" s="48">
        <v>1214011.1962616823</v>
      </c>
    </row>
    <row r="498" spans="2:12">
      <c r="B498" t="s">
        <v>4515</v>
      </c>
      <c r="C498" t="s">
        <v>3356</v>
      </c>
      <c r="D498" t="s">
        <v>3356</v>
      </c>
      <c r="E498" t="s">
        <v>4514</v>
      </c>
      <c r="F498" t="s">
        <v>3359</v>
      </c>
      <c r="G498" s="48">
        <v>30000</v>
      </c>
      <c r="H498" s="48">
        <v>26035</v>
      </c>
      <c r="I498" s="48">
        <v>260</v>
      </c>
      <c r="J498" s="48">
        <v>25775</v>
      </c>
      <c r="K498" s="48">
        <v>1962.6168224299065</v>
      </c>
      <c r="L498" s="48">
        <v>27737.616822429907</v>
      </c>
    </row>
    <row r="499" spans="2:12">
      <c r="B499" t="s">
        <v>4517</v>
      </c>
      <c r="C499" t="s">
        <v>3379</v>
      </c>
      <c r="D499" t="s">
        <v>3502</v>
      </c>
      <c r="E499" t="s">
        <v>4516</v>
      </c>
      <c r="F499" t="s">
        <v>3380</v>
      </c>
      <c r="G499" s="48">
        <v>1299800</v>
      </c>
      <c r="H499" s="48">
        <v>1128014.1000000001</v>
      </c>
      <c r="I499" s="48">
        <v>11265.4</v>
      </c>
      <c r="J499" s="48">
        <v>1116748.7</v>
      </c>
      <c r="K499" s="48">
        <v>85033.644859813096</v>
      </c>
      <c r="L499" s="48">
        <v>1201782.3448598131</v>
      </c>
    </row>
    <row r="500" spans="2:12">
      <c r="B500" t="s">
        <v>4519</v>
      </c>
      <c r="C500" t="s">
        <v>1174</v>
      </c>
      <c r="D500" t="s">
        <v>1174</v>
      </c>
      <c r="E500" t="s">
        <v>4518</v>
      </c>
      <c r="F500" t="s">
        <v>31</v>
      </c>
      <c r="G500" s="48">
        <v>7500</v>
      </c>
      <c r="H500" s="48">
        <v>6494.4999999999991</v>
      </c>
      <c r="I500" s="48">
        <v>238.17999999999938</v>
      </c>
      <c r="J500" s="48">
        <v>6256.32</v>
      </c>
      <c r="K500" s="48">
        <v>490.65420560747663</v>
      </c>
      <c r="L500" s="48">
        <v>6746.9742056074765</v>
      </c>
    </row>
    <row r="501" spans="2:12">
      <c r="B501" t="s">
        <v>4521</v>
      </c>
      <c r="C501" t="s">
        <v>3494</v>
      </c>
      <c r="D501" t="s">
        <v>3494</v>
      </c>
      <c r="E501" t="s">
        <v>4520</v>
      </c>
      <c r="F501" t="s">
        <v>3495</v>
      </c>
      <c r="G501" s="48">
        <v>1203250</v>
      </c>
      <c r="H501" s="48">
        <v>1044341.5</v>
      </c>
      <c r="I501" s="48">
        <v>10430.5</v>
      </c>
      <c r="J501" s="48">
        <v>1033911</v>
      </c>
      <c r="K501" s="48">
        <v>78717.289719626162</v>
      </c>
      <c r="L501" s="48">
        <v>1112628.2897196263</v>
      </c>
    </row>
    <row r="502" spans="2:12">
      <c r="B502" t="s">
        <v>4523</v>
      </c>
      <c r="C502" t="s">
        <v>1165</v>
      </c>
      <c r="D502" t="s">
        <v>1383</v>
      </c>
      <c r="E502" t="s">
        <v>4522</v>
      </c>
      <c r="F502" t="s">
        <v>22</v>
      </c>
      <c r="G502" s="48">
        <v>1620000</v>
      </c>
      <c r="H502" s="48">
        <v>1405320</v>
      </c>
      <c r="I502" s="48">
        <v>69921.819999999978</v>
      </c>
      <c r="J502" s="48">
        <v>1335398.1800000002</v>
      </c>
      <c r="K502" s="48">
        <v>105981.30841121495</v>
      </c>
      <c r="L502" s="48">
        <v>1441379.4884112149</v>
      </c>
    </row>
    <row r="503" spans="2:12">
      <c r="B503" t="s">
        <v>4525</v>
      </c>
      <c r="C503" t="s">
        <v>1165</v>
      </c>
      <c r="D503" t="s">
        <v>1383</v>
      </c>
      <c r="E503" t="s">
        <v>4524</v>
      </c>
      <c r="F503" t="s">
        <v>22</v>
      </c>
      <c r="G503" s="48">
        <v>652500</v>
      </c>
      <c r="H503" s="48">
        <v>566780</v>
      </c>
      <c r="I503" s="48">
        <v>29930.75</v>
      </c>
      <c r="J503" s="48">
        <v>536849.25</v>
      </c>
      <c r="K503" s="48">
        <v>42686.915887850468</v>
      </c>
      <c r="L503" s="48">
        <v>579536.16588785045</v>
      </c>
    </row>
    <row r="504" spans="2:12">
      <c r="B504" t="s">
        <v>4527</v>
      </c>
      <c r="C504" t="s">
        <v>1165</v>
      </c>
      <c r="D504" t="s">
        <v>1382</v>
      </c>
      <c r="E504" t="s">
        <v>4526</v>
      </c>
      <c r="F504" t="s">
        <v>22</v>
      </c>
      <c r="G504" s="48">
        <v>810000</v>
      </c>
      <c r="H504" s="48">
        <v>702945</v>
      </c>
      <c r="I504" s="48">
        <v>36915.050000000017</v>
      </c>
      <c r="J504" s="48">
        <v>666029.94999999995</v>
      </c>
      <c r="K504" s="48">
        <v>52990.654205607476</v>
      </c>
      <c r="L504" s="48">
        <v>719020.60420560744</v>
      </c>
    </row>
    <row r="505" spans="2:12">
      <c r="B505" t="s">
        <v>4529</v>
      </c>
      <c r="C505" t="s">
        <v>1165</v>
      </c>
      <c r="D505" t="s">
        <v>1382</v>
      </c>
      <c r="E505" t="s">
        <v>4528</v>
      </c>
      <c r="F505" t="s">
        <v>22</v>
      </c>
      <c r="G505" s="48">
        <v>630000</v>
      </c>
      <c r="H505" s="48">
        <v>546735</v>
      </c>
      <c r="I505" s="48">
        <v>28711.709999999992</v>
      </c>
      <c r="J505" s="48">
        <v>518023.29000000004</v>
      </c>
      <c r="K505" s="48">
        <v>41214.953271028033</v>
      </c>
      <c r="L505" s="48">
        <v>559238.24327102816</v>
      </c>
    </row>
    <row r="506" spans="2:12">
      <c r="B506" t="s">
        <v>4531</v>
      </c>
      <c r="C506" t="s">
        <v>1165</v>
      </c>
      <c r="D506" t="s">
        <v>1384</v>
      </c>
      <c r="E506" t="s">
        <v>4530</v>
      </c>
      <c r="F506" t="s">
        <v>22</v>
      </c>
      <c r="G506" s="48">
        <v>954000</v>
      </c>
      <c r="H506" s="48">
        <v>827090</v>
      </c>
      <c r="I506" s="48">
        <v>40534.499999999971</v>
      </c>
      <c r="J506" s="48">
        <v>786555.5</v>
      </c>
      <c r="K506" s="48">
        <v>62411.214953271025</v>
      </c>
      <c r="L506" s="48">
        <v>848966.71495327097</v>
      </c>
    </row>
    <row r="507" spans="2:12">
      <c r="B507" t="s">
        <v>4533</v>
      </c>
      <c r="C507" t="s">
        <v>1165</v>
      </c>
      <c r="D507" t="s">
        <v>1384</v>
      </c>
      <c r="E507" t="s">
        <v>4532</v>
      </c>
      <c r="F507" t="s">
        <v>22</v>
      </c>
      <c r="G507" s="48">
        <v>497500</v>
      </c>
      <c r="H507" s="48">
        <v>431920</v>
      </c>
      <c r="I507" s="48">
        <v>22737.67</v>
      </c>
      <c r="J507" s="48">
        <v>409182.32999999996</v>
      </c>
      <c r="K507" s="48">
        <v>32546.728971962613</v>
      </c>
      <c r="L507" s="48">
        <v>441729.05897196266</v>
      </c>
    </row>
    <row r="508" spans="2:12">
      <c r="B508" t="s">
        <v>4535</v>
      </c>
      <c r="C508" t="s">
        <v>1165</v>
      </c>
      <c r="D508" t="s">
        <v>1386</v>
      </c>
      <c r="E508" t="s">
        <v>4534</v>
      </c>
      <c r="F508" t="s">
        <v>22</v>
      </c>
      <c r="G508" s="48">
        <v>622500</v>
      </c>
      <c r="H508" s="48">
        <v>539660</v>
      </c>
      <c r="I508" s="48">
        <v>24917.759999999937</v>
      </c>
      <c r="J508" s="48">
        <v>514742.24</v>
      </c>
      <c r="K508" s="48">
        <v>40724.299065420564</v>
      </c>
      <c r="L508" s="48">
        <v>555466.53906542063</v>
      </c>
    </row>
    <row r="509" spans="2:12">
      <c r="B509" t="s">
        <v>4537</v>
      </c>
      <c r="C509" t="s">
        <v>1165</v>
      </c>
      <c r="D509" t="s">
        <v>1386</v>
      </c>
      <c r="E509" t="s">
        <v>4536</v>
      </c>
      <c r="F509" t="s">
        <v>22</v>
      </c>
      <c r="G509" s="48">
        <v>300000</v>
      </c>
      <c r="H509" s="48">
        <v>260350</v>
      </c>
      <c r="I509" s="48">
        <v>13672.249999999985</v>
      </c>
      <c r="J509" s="48">
        <v>246677.75</v>
      </c>
      <c r="K509" s="48">
        <v>19626.168224299065</v>
      </c>
      <c r="L509" s="48">
        <v>266303.91822429909</v>
      </c>
    </row>
    <row r="510" spans="2:12">
      <c r="B510" t="s">
        <v>4539</v>
      </c>
      <c r="C510" t="s">
        <v>1165</v>
      </c>
      <c r="D510" t="s">
        <v>1385</v>
      </c>
      <c r="E510" t="s">
        <v>4538</v>
      </c>
      <c r="F510" t="s">
        <v>22</v>
      </c>
      <c r="G510" s="48">
        <v>1336500</v>
      </c>
      <c r="H510" s="48">
        <v>1159040</v>
      </c>
      <c r="I510" s="48">
        <v>58422.759999999995</v>
      </c>
      <c r="J510" s="48">
        <v>1100617.24</v>
      </c>
      <c r="K510" s="48">
        <v>87434.579439252338</v>
      </c>
      <c r="L510" s="48">
        <v>1188051.8194392524</v>
      </c>
    </row>
    <row r="511" spans="2:12">
      <c r="B511" t="s">
        <v>4541</v>
      </c>
      <c r="C511" t="s">
        <v>1165</v>
      </c>
      <c r="D511" t="s">
        <v>1385</v>
      </c>
      <c r="E511" t="s">
        <v>4540</v>
      </c>
      <c r="F511" t="s">
        <v>22</v>
      </c>
      <c r="G511" s="48">
        <v>810000</v>
      </c>
      <c r="H511" s="48">
        <v>702945</v>
      </c>
      <c r="I511" s="48">
        <v>36915.049999999988</v>
      </c>
      <c r="J511" s="48">
        <v>666029.94999999995</v>
      </c>
      <c r="K511" s="48">
        <v>52990.654205607476</v>
      </c>
      <c r="L511" s="48">
        <v>719020.60420560755</v>
      </c>
    </row>
    <row r="512" spans="2:12">
      <c r="B512" t="s">
        <v>4543</v>
      </c>
      <c r="C512" t="s">
        <v>1165</v>
      </c>
      <c r="D512" t="s">
        <v>3343</v>
      </c>
      <c r="E512" t="s">
        <v>4542</v>
      </c>
      <c r="F512" t="s">
        <v>22</v>
      </c>
      <c r="G512" s="48">
        <v>1179000</v>
      </c>
      <c r="H512" s="48">
        <v>1022495</v>
      </c>
      <c r="I512" s="48">
        <v>51765.75999999998</v>
      </c>
      <c r="J512" s="48">
        <v>970729.24</v>
      </c>
      <c r="K512" s="48">
        <v>77130.841121495338</v>
      </c>
      <c r="L512" s="48">
        <v>1047860.0811214953</v>
      </c>
    </row>
    <row r="513" spans="1:12">
      <c r="B513" t="s">
        <v>4545</v>
      </c>
      <c r="C513" t="s">
        <v>1165</v>
      </c>
      <c r="D513" t="s">
        <v>3343</v>
      </c>
      <c r="E513" t="s">
        <v>4544</v>
      </c>
      <c r="F513" t="s">
        <v>22</v>
      </c>
      <c r="G513" s="48">
        <v>815000</v>
      </c>
      <c r="H513" s="48">
        <v>707630</v>
      </c>
      <c r="I513" s="48">
        <v>37272</v>
      </c>
      <c r="J513" s="48">
        <v>670358</v>
      </c>
      <c r="K513" s="48">
        <v>53317.757009345791</v>
      </c>
      <c r="L513" s="48">
        <v>723675.75700934581</v>
      </c>
    </row>
    <row r="514" spans="1:12">
      <c r="A514" s="129">
        <v>44343</v>
      </c>
      <c r="B514" t="s">
        <v>4547</v>
      </c>
      <c r="C514" t="s">
        <v>1163</v>
      </c>
      <c r="D514" t="s">
        <v>3340</v>
      </c>
      <c r="E514" t="s">
        <v>4546</v>
      </c>
      <c r="F514" t="s">
        <v>1244</v>
      </c>
      <c r="G514" s="48">
        <v>2079000</v>
      </c>
      <c r="H514" s="48">
        <v>1803925</v>
      </c>
      <c r="I514" s="48">
        <v>67133.089999999938</v>
      </c>
      <c r="J514" s="48">
        <v>1736791.9100000001</v>
      </c>
      <c r="K514" s="48">
        <v>136009.34579439252</v>
      </c>
      <c r="L514" s="48">
        <v>1872801.2557943929</v>
      </c>
    </row>
    <row r="515" spans="1:12">
      <c r="B515" t="s">
        <v>4549</v>
      </c>
      <c r="C515" t="s">
        <v>1162</v>
      </c>
      <c r="D515" t="s">
        <v>3345</v>
      </c>
      <c r="E515" t="s">
        <v>4548</v>
      </c>
      <c r="F515" t="s">
        <v>3507</v>
      </c>
      <c r="G515" s="48">
        <v>420000</v>
      </c>
      <c r="H515" s="48">
        <v>364205</v>
      </c>
      <c r="I515" s="48">
        <v>10582.059999999979</v>
      </c>
      <c r="J515" s="48">
        <v>353622.94</v>
      </c>
      <c r="K515" s="48">
        <v>27476.635514018697</v>
      </c>
      <c r="L515" s="48">
        <v>381099.57551401871</v>
      </c>
    </row>
    <row r="516" spans="1:12">
      <c r="B516" t="s">
        <v>4551</v>
      </c>
      <c r="C516" t="s">
        <v>1165</v>
      </c>
      <c r="D516" t="s">
        <v>3339</v>
      </c>
      <c r="E516" t="s">
        <v>4550</v>
      </c>
      <c r="F516" t="s">
        <v>22</v>
      </c>
      <c r="G516" s="48">
        <v>2431500</v>
      </c>
      <c r="H516" s="48">
        <v>2108890</v>
      </c>
      <c r="I516" s="48">
        <v>105395.21999999999</v>
      </c>
      <c r="J516" s="48">
        <v>2003494.7799999998</v>
      </c>
      <c r="K516" s="48">
        <v>159070.09345794391</v>
      </c>
      <c r="L516" s="48">
        <v>2162564.873457944</v>
      </c>
    </row>
    <row r="517" spans="1:12">
      <c r="B517" t="s">
        <v>4553</v>
      </c>
      <c r="C517" t="s">
        <v>1165</v>
      </c>
      <c r="D517" t="s">
        <v>3339</v>
      </c>
      <c r="E517" t="s">
        <v>4552</v>
      </c>
      <c r="F517" t="s">
        <v>22</v>
      </c>
      <c r="G517" s="48">
        <v>1102500</v>
      </c>
      <c r="H517" s="48">
        <v>957305</v>
      </c>
      <c r="I517" s="48">
        <v>50439.090000000011</v>
      </c>
      <c r="J517" s="48">
        <v>906865.90999999992</v>
      </c>
      <c r="K517" s="48">
        <v>72126.168224299065</v>
      </c>
      <c r="L517" s="48">
        <v>978992.07822429913</v>
      </c>
    </row>
    <row r="518" spans="1:12">
      <c r="B518" t="s">
        <v>4555</v>
      </c>
      <c r="C518" t="s">
        <v>1165</v>
      </c>
      <c r="D518" t="s">
        <v>1165</v>
      </c>
      <c r="E518" t="s">
        <v>4554</v>
      </c>
      <c r="F518" t="s">
        <v>22</v>
      </c>
      <c r="G518" s="48">
        <v>2568000</v>
      </c>
      <c r="H518" s="48">
        <v>2227100</v>
      </c>
      <c r="I518" s="48">
        <v>113037.28999999988</v>
      </c>
      <c r="J518" s="48">
        <v>2114062.71</v>
      </c>
      <c r="K518" s="48">
        <v>168000.00000000003</v>
      </c>
      <c r="L518" s="48">
        <v>2282062.71</v>
      </c>
    </row>
    <row r="519" spans="1:12">
      <c r="B519" t="s">
        <v>4557</v>
      </c>
      <c r="C519" t="s">
        <v>1165</v>
      </c>
      <c r="D519" t="s">
        <v>1165</v>
      </c>
      <c r="E519" t="s">
        <v>4556</v>
      </c>
      <c r="F519" t="s">
        <v>22</v>
      </c>
      <c r="G519" s="48">
        <v>322500</v>
      </c>
      <c r="H519" s="48">
        <v>280395</v>
      </c>
      <c r="I519" s="48">
        <v>14891.259999999995</v>
      </c>
      <c r="J519" s="48">
        <v>265503.74</v>
      </c>
      <c r="K519" s="48">
        <v>21098.130841121496</v>
      </c>
      <c r="L519" s="48">
        <v>286601.87084112153</v>
      </c>
    </row>
    <row r="520" spans="1:12">
      <c r="B520" t="s">
        <v>4559</v>
      </c>
      <c r="C520" t="s">
        <v>1165</v>
      </c>
      <c r="D520" t="s">
        <v>1388</v>
      </c>
      <c r="E520" t="s">
        <v>4558</v>
      </c>
      <c r="F520" t="s">
        <v>22</v>
      </c>
      <c r="G520" s="48">
        <v>4248000</v>
      </c>
      <c r="H520" s="48">
        <v>3684205</v>
      </c>
      <c r="I520" s="48">
        <v>183739.41000000003</v>
      </c>
      <c r="J520" s="48">
        <v>3500465.5900000003</v>
      </c>
      <c r="K520" s="48">
        <v>277906.54205607477</v>
      </c>
      <c r="L520" s="48">
        <v>3778372.1320560747</v>
      </c>
    </row>
    <row r="521" spans="1:12">
      <c r="B521" t="s">
        <v>4561</v>
      </c>
      <c r="C521" t="s">
        <v>1165</v>
      </c>
      <c r="D521" t="s">
        <v>1388</v>
      </c>
      <c r="E521" t="s">
        <v>4560</v>
      </c>
      <c r="F521" t="s">
        <v>22</v>
      </c>
      <c r="G521" s="48">
        <v>1712500</v>
      </c>
      <c r="H521" s="48">
        <v>1487375</v>
      </c>
      <c r="I521" s="48">
        <v>78497.460000000079</v>
      </c>
      <c r="J521" s="48">
        <v>1408877.5399999998</v>
      </c>
      <c r="K521" s="48">
        <v>112032.71028037382</v>
      </c>
      <c r="L521" s="48">
        <v>1520910.2502803737</v>
      </c>
    </row>
    <row r="522" spans="1:12">
      <c r="B522" t="s">
        <v>4563</v>
      </c>
      <c r="C522" t="s">
        <v>1165</v>
      </c>
      <c r="D522" t="s">
        <v>1387</v>
      </c>
      <c r="E522" t="s">
        <v>4562</v>
      </c>
      <c r="F522" t="s">
        <v>22</v>
      </c>
      <c r="G522" s="48">
        <v>1801500</v>
      </c>
      <c r="H522" s="48">
        <v>1562155</v>
      </c>
      <c r="I522" s="48">
        <v>76683.500000000015</v>
      </c>
      <c r="J522" s="48">
        <v>1485471.4999999998</v>
      </c>
      <c r="K522" s="48">
        <v>117855.14018691589</v>
      </c>
      <c r="L522" s="48">
        <v>1603326.6401869159</v>
      </c>
    </row>
    <row r="523" spans="1:12">
      <c r="B523" t="s">
        <v>4565</v>
      </c>
      <c r="C523" t="s">
        <v>1165</v>
      </c>
      <c r="D523" t="s">
        <v>1387</v>
      </c>
      <c r="E523" t="s">
        <v>4564</v>
      </c>
      <c r="F523" t="s">
        <v>22</v>
      </c>
      <c r="G523" s="48">
        <v>922500</v>
      </c>
      <c r="H523" s="48">
        <v>801095</v>
      </c>
      <c r="I523" s="48">
        <v>42235.75</v>
      </c>
      <c r="J523" s="48">
        <v>758859.25</v>
      </c>
      <c r="K523" s="48">
        <v>60350.467289719621</v>
      </c>
      <c r="L523" s="48">
        <v>819209.71728971973</v>
      </c>
    </row>
    <row r="524" spans="1:12">
      <c r="B524" t="s">
        <v>4567</v>
      </c>
      <c r="C524" t="s">
        <v>1167</v>
      </c>
      <c r="D524" t="s">
        <v>1391</v>
      </c>
      <c r="E524" t="s">
        <v>4566</v>
      </c>
      <c r="F524" t="s">
        <v>33</v>
      </c>
      <c r="G524" s="48">
        <v>160800</v>
      </c>
      <c r="H524" s="48">
        <v>139547.6</v>
      </c>
      <c r="I524" s="48">
        <v>666.49999999999818</v>
      </c>
      <c r="J524" s="48">
        <v>138881.1</v>
      </c>
      <c r="K524" s="48">
        <v>10519.626168224298</v>
      </c>
      <c r="L524" s="48">
        <v>149400.7261682243</v>
      </c>
    </row>
    <row r="525" spans="1:12">
      <c r="B525" t="s">
        <v>4569</v>
      </c>
      <c r="C525" t="s">
        <v>1167</v>
      </c>
      <c r="D525" t="s">
        <v>3347</v>
      </c>
      <c r="E525" t="s">
        <v>4568</v>
      </c>
      <c r="F525" t="s">
        <v>33</v>
      </c>
      <c r="G525" s="48">
        <v>247200</v>
      </c>
      <c r="H525" s="48">
        <v>214528.39999999997</v>
      </c>
      <c r="I525" s="48">
        <v>583.18999999999801</v>
      </c>
      <c r="J525" s="48">
        <v>213945.21000000002</v>
      </c>
      <c r="K525" s="48">
        <v>16171.962616822429</v>
      </c>
      <c r="L525" s="48">
        <v>230117.17261682241</v>
      </c>
    </row>
    <row r="526" spans="1:12">
      <c r="B526" t="s">
        <v>4571</v>
      </c>
      <c r="C526" t="s">
        <v>1167</v>
      </c>
      <c r="D526" t="s">
        <v>3346</v>
      </c>
      <c r="E526" t="s">
        <v>4570</v>
      </c>
      <c r="F526" t="s">
        <v>33</v>
      </c>
      <c r="G526" s="48">
        <v>2400</v>
      </c>
      <c r="H526" s="48">
        <v>2082.8000000000002</v>
      </c>
      <c r="I526" s="48">
        <v>0</v>
      </c>
      <c r="J526" s="48">
        <v>2082.8000000000002</v>
      </c>
      <c r="K526" s="48">
        <v>157.00934579439252</v>
      </c>
      <c r="L526" s="48">
        <v>2239.8093457943928</v>
      </c>
    </row>
    <row r="527" spans="1:12">
      <c r="B527" t="s">
        <v>4573</v>
      </c>
      <c r="C527" t="s">
        <v>1167</v>
      </c>
      <c r="D527" t="s">
        <v>3346</v>
      </c>
      <c r="E527" t="s">
        <v>4572</v>
      </c>
      <c r="F527" t="s">
        <v>33</v>
      </c>
      <c r="G527" s="48">
        <v>48000</v>
      </c>
      <c r="H527" s="48">
        <v>41656</v>
      </c>
      <c r="I527" s="48">
        <v>249.9300000000012</v>
      </c>
      <c r="J527" s="48">
        <v>41406.070000000007</v>
      </c>
      <c r="K527" s="48">
        <v>3140.1869158878508</v>
      </c>
      <c r="L527" s="48">
        <v>44546.256915887847</v>
      </c>
    </row>
    <row r="528" spans="1:12">
      <c r="B528" t="s">
        <v>4575</v>
      </c>
      <c r="C528" t="s">
        <v>1159</v>
      </c>
      <c r="D528" t="s">
        <v>1159</v>
      </c>
      <c r="E528" t="s">
        <v>4574</v>
      </c>
      <c r="F528" t="s">
        <v>28</v>
      </c>
      <c r="G528" s="48">
        <v>67500</v>
      </c>
      <c r="H528" s="48">
        <v>58507.5</v>
      </c>
      <c r="I528" s="48">
        <v>551.24999999999636</v>
      </c>
      <c r="J528" s="48">
        <v>57956.25</v>
      </c>
      <c r="K528" s="48">
        <v>4415.8878504672894</v>
      </c>
      <c r="L528" s="48">
        <v>62372.13785046729</v>
      </c>
    </row>
    <row r="529" spans="1:12">
      <c r="B529" t="s">
        <v>4577</v>
      </c>
      <c r="C529" t="s">
        <v>1158</v>
      </c>
      <c r="D529" t="s">
        <v>1158</v>
      </c>
      <c r="E529" t="s">
        <v>4576</v>
      </c>
      <c r="F529" t="s">
        <v>28</v>
      </c>
      <c r="G529" s="48">
        <v>60000</v>
      </c>
      <c r="H529" s="48">
        <v>52070</v>
      </c>
      <c r="I529" s="48">
        <v>0</v>
      </c>
      <c r="J529" s="48">
        <v>52070</v>
      </c>
      <c r="K529" s="48">
        <v>3925.233644859813</v>
      </c>
      <c r="L529" s="48">
        <v>55995.233644859814</v>
      </c>
    </row>
    <row r="530" spans="1:12">
      <c r="B530" t="s">
        <v>4579</v>
      </c>
      <c r="C530" t="s">
        <v>1160</v>
      </c>
      <c r="D530" t="s">
        <v>1160</v>
      </c>
      <c r="E530" t="s">
        <v>4578</v>
      </c>
      <c r="F530" t="s">
        <v>28</v>
      </c>
      <c r="G530" s="48">
        <v>52500</v>
      </c>
      <c r="H530" s="48">
        <v>45490</v>
      </c>
      <c r="I530" s="48">
        <v>551.24999999999636</v>
      </c>
      <c r="J530" s="48">
        <v>44938.75</v>
      </c>
      <c r="K530" s="48">
        <v>3434.5794392523362</v>
      </c>
      <c r="L530" s="48">
        <v>48373.329439252338</v>
      </c>
    </row>
    <row r="531" spans="1:12">
      <c r="B531" t="s">
        <v>4581</v>
      </c>
      <c r="C531" t="s">
        <v>1255</v>
      </c>
      <c r="D531" t="s">
        <v>1255</v>
      </c>
      <c r="E531" t="s">
        <v>4580</v>
      </c>
      <c r="F531" t="s">
        <v>31</v>
      </c>
      <c r="G531" s="48">
        <v>3000</v>
      </c>
      <c r="H531" s="48">
        <v>2603.5</v>
      </c>
      <c r="I531" s="48">
        <v>52.070000000000164</v>
      </c>
      <c r="J531" s="48">
        <v>2551.4299999999998</v>
      </c>
      <c r="K531" s="48">
        <v>196.26168224299064</v>
      </c>
      <c r="L531" s="48">
        <v>2747.6916822429903</v>
      </c>
    </row>
    <row r="532" spans="1:12">
      <c r="B532" t="s">
        <v>4583</v>
      </c>
      <c r="C532" t="s">
        <v>3488</v>
      </c>
      <c r="D532" t="s">
        <v>3488</v>
      </c>
      <c r="E532" t="s">
        <v>4582</v>
      </c>
      <c r="F532" t="s">
        <v>3489</v>
      </c>
      <c r="G532" s="48">
        <v>420000</v>
      </c>
      <c r="H532" s="48">
        <v>364490</v>
      </c>
      <c r="I532" s="48">
        <v>3640</v>
      </c>
      <c r="J532" s="48">
        <v>360850</v>
      </c>
      <c r="K532" s="48">
        <v>27476.635514018693</v>
      </c>
      <c r="L532" s="48">
        <v>388326.63551401877</v>
      </c>
    </row>
    <row r="533" spans="1:12">
      <c r="B533" t="s">
        <v>4585</v>
      </c>
      <c r="C533" t="s">
        <v>3492</v>
      </c>
      <c r="D533" t="s">
        <v>3492</v>
      </c>
      <c r="E533" t="s">
        <v>4584</v>
      </c>
      <c r="F533" t="s">
        <v>3493</v>
      </c>
      <c r="G533" s="48">
        <v>876400</v>
      </c>
      <c r="H533" s="48">
        <v>760567.5</v>
      </c>
      <c r="I533" s="48">
        <v>7595.6</v>
      </c>
      <c r="J533" s="48">
        <v>752971.9</v>
      </c>
      <c r="K533" s="48">
        <v>57334.579439252338</v>
      </c>
      <c r="L533" s="48">
        <v>810306.47943925241</v>
      </c>
    </row>
    <row r="534" spans="1:12">
      <c r="B534" t="s">
        <v>4587</v>
      </c>
      <c r="C534" t="s">
        <v>3370</v>
      </c>
      <c r="D534" t="s">
        <v>3370</v>
      </c>
      <c r="E534" t="s">
        <v>4586</v>
      </c>
      <c r="F534" t="s">
        <v>3500</v>
      </c>
      <c r="G534" s="48">
        <v>1414000</v>
      </c>
      <c r="H534" s="48">
        <v>1227157</v>
      </c>
      <c r="I534" s="48">
        <v>12255.999999999998</v>
      </c>
      <c r="J534" s="48">
        <v>1214901</v>
      </c>
      <c r="K534" s="48">
        <v>92504.672897196244</v>
      </c>
      <c r="L534" s="48">
        <v>1307405.6728971964</v>
      </c>
    </row>
    <row r="535" spans="1:12">
      <c r="B535" t="s">
        <v>4589</v>
      </c>
      <c r="C535" t="s">
        <v>3360</v>
      </c>
      <c r="D535" t="s">
        <v>3365</v>
      </c>
      <c r="E535" t="s">
        <v>4588</v>
      </c>
      <c r="F535" t="s">
        <v>3363</v>
      </c>
      <c r="G535" s="48">
        <v>306250</v>
      </c>
      <c r="H535" s="48">
        <v>265777</v>
      </c>
      <c r="I535" s="48">
        <v>2654.5</v>
      </c>
      <c r="J535" s="48">
        <v>263122.5</v>
      </c>
      <c r="K535" s="48">
        <v>20035.04672897196</v>
      </c>
      <c r="L535" s="48">
        <v>283157.546728972</v>
      </c>
    </row>
    <row r="536" spans="1:12">
      <c r="B536" t="s">
        <v>4591</v>
      </c>
      <c r="C536" t="s">
        <v>3360</v>
      </c>
      <c r="D536" t="s">
        <v>3364</v>
      </c>
      <c r="E536" t="s">
        <v>4590</v>
      </c>
      <c r="F536" t="s">
        <v>3363</v>
      </c>
      <c r="G536" s="48">
        <v>390000</v>
      </c>
      <c r="H536" s="48">
        <v>338455</v>
      </c>
      <c r="I536" s="48">
        <v>3379.9999999999986</v>
      </c>
      <c r="J536" s="48">
        <v>335075</v>
      </c>
      <c r="K536" s="48">
        <v>25514.018691588786</v>
      </c>
      <c r="L536" s="48">
        <v>360589.01869158878</v>
      </c>
    </row>
    <row r="537" spans="1:12">
      <c r="B537" t="s">
        <v>4593</v>
      </c>
      <c r="C537" t="s">
        <v>3360</v>
      </c>
      <c r="D537" t="s">
        <v>3366</v>
      </c>
      <c r="E537" t="s">
        <v>4592</v>
      </c>
      <c r="F537" t="s">
        <v>3363</v>
      </c>
      <c r="G537" s="48">
        <v>317350</v>
      </c>
      <c r="H537" s="48">
        <v>275371.3</v>
      </c>
      <c r="I537" s="48">
        <v>2750.5</v>
      </c>
      <c r="J537" s="48">
        <v>272620.79999999999</v>
      </c>
      <c r="K537" s="48">
        <v>20761.214953271028</v>
      </c>
      <c r="L537" s="48">
        <v>293382.01495327108</v>
      </c>
    </row>
    <row r="538" spans="1:12">
      <c r="B538" t="s">
        <v>4595</v>
      </c>
      <c r="C538" t="s">
        <v>3360</v>
      </c>
      <c r="D538" t="s">
        <v>3360</v>
      </c>
      <c r="E538" t="s">
        <v>4594</v>
      </c>
      <c r="F538" t="s">
        <v>3363</v>
      </c>
      <c r="G538" s="48">
        <v>300000</v>
      </c>
      <c r="H538" s="48">
        <v>260350</v>
      </c>
      <c r="I538" s="48">
        <v>2600</v>
      </c>
      <c r="J538" s="48">
        <v>257750</v>
      </c>
      <c r="K538" s="48">
        <v>19626.168224299068</v>
      </c>
      <c r="L538" s="48">
        <v>277376.16822429909</v>
      </c>
    </row>
    <row r="539" spans="1:12">
      <c r="B539" t="s">
        <v>4597</v>
      </c>
      <c r="C539" t="s">
        <v>3352</v>
      </c>
      <c r="D539" t="s">
        <v>3352</v>
      </c>
      <c r="E539" t="s">
        <v>4596</v>
      </c>
      <c r="F539" t="s">
        <v>3353</v>
      </c>
      <c r="G539" s="48">
        <v>3462890</v>
      </c>
      <c r="H539" s="48">
        <v>3005636.3000000003</v>
      </c>
      <c r="I539" s="48">
        <v>30023.399999999983</v>
      </c>
      <c r="J539" s="48">
        <v>2975612.9</v>
      </c>
      <c r="K539" s="48">
        <v>226544.20560747664</v>
      </c>
      <c r="L539" s="48">
        <v>3202157.1056074761</v>
      </c>
    </row>
    <row r="540" spans="1:12">
      <c r="A540" s="129">
        <v>44344</v>
      </c>
      <c r="B540" t="s">
        <v>4599</v>
      </c>
      <c r="C540" t="s">
        <v>1552</v>
      </c>
      <c r="D540" t="s">
        <v>1552</v>
      </c>
      <c r="E540" t="s">
        <v>4598</v>
      </c>
      <c r="F540" t="s">
        <v>3742</v>
      </c>
      <c r="G540" s="48">
        <v>441900</v>
      </c>
      <c r="H540" s="48">
        <v>383456</v>
      </c>
      <c r="I540" s="48">
        <v>3829.5</v>
      </c>
      <c r="J540" s="48">
        <v>379626.5</v>
      </c>
      <c r="K540" s="48">
        <v>28909.345794392524</v>
      </c>
      <c r="L540" s="48">
        <v>408535.84579439263</v>
      </c>
    </row>
    <row r="541" spans="1:12">
      <c r="B541" t="s">
        <v>4601</v>
      </c>
      <c r="C541" t="s">
        <v>3379</v>
      </c>
      <c r="D541" t="s">
        <v>3502</v>
      </c>
      <c r="E541" t="s">
        <v>4600</v>
      </c>
      <c r="F541" t="s">
        <v>3380</v>
      </c>
      <c r="G541" s="48">
        <v>1265200</v>
      </c>
      <c r="H541" s="48">
        <v>1097975.3999999999</v>
      </c>
      <c r="I541" s="48">
        <v>10965.199999999997</v>
      </c>
      <c r="J541" s="48">
        <v>1087010.2</v>
      </c>
      <c r="K541" s="48">
        <v>82770.093457943934</v>
      </c>
      <c r="L541" s="48">
        <v>1169780.2934579439</v>
      </c>
    </row>
    <row r="542" spans="1:12">
      <c r="B542" t="s">
        <v>4603</v>
      </c>
      <c r="C542" t="s">
        <v>3490</v>
      </c>
      <c r="D542" t="s">
        <v>3490</v>
      </c>
      <c r="E542" t="s">
        <v>4602</v>
      </c>
      <c r="F542" t="s">
        <v>3491</v>
      </c>
      <c r="G542" s="48">
        <v>607050</v>
      </c>
      <c r="H542" s="48">
        <v>526829.4</v>
      </c>
      <c r="I542" s="48">
        <v>5261.6999999999989</v>
      </c>
      <c r="J542" s="48">
        <v>521567.7</v>
      </c>
      <c r="K542" s="48">
        <v>39713.551401869161</v>
      </c>
      <c r="L542" s="48">
        <v>561281.25140186911</v>
      </c>
    </row>
    <row r="543" spans="1:12">
      <c r="B543" t="s">
        <v>4605</v>
      </c>
      <c r="C543" t="s">
        <v>1190</v>
      </c>
      <c r="D543" t="s">
        <v>3348</v>
      </c>
      <c r="E543" t="s">
        <v>4604</v>
      </c>
      <c r="F543" t="s">
        <v>1314</v>
      </c>
      <c r="G543" s="48">
        <v>317500</v>
      </c>
      <c r="H543" s="48">
        <v>275710</v>
      </c>
      <c r="I543" s="48">
        <v>4142.6000000000095</v>
      </c>
      <c r="J543" s="48">
        <v>271567.40000000002</v>
      </c>
      <c r="K543" s="48">
        <v>20771.028037383177</v>
      </c>
      <c r="L543" s="48">
        <v>292338.42803738319</v>
      </c>
    </row>
    <row r="544" spans="1:12">
      <c r="B544" t="s">
        <v>4607</v>
      </c>
      <c r="C544" t="s">
        <v>1162</v>
      </c>
      <c r="D544" t="s">
        <v>3345</v>
      </c>
      <c r="E544" t="s">
        <v>4606</v>
      </c>
      <c r="F544" t="s">
        <v>3507</v>
      </c>
      <c r="G544" s="48">
        <v>296500</v>
      </c>
      <c r="H544" s="48">
        <v>257090</v>
      </c>
      <c r="I544" s="48">
        <v>7016.760000000002</v>
      </c>
      <c r="J544" s="48">
        <v>250073.24000000002</v>
      </c>
      <c r="K544" s="48">
        <v>19397.196261682246</v>
      </c>
      <c r="L544" s="48">
        <v>269470.43626168225</v>
      </c>
    </row>
    <row r="545" spans="2:12">
      <c r="B545" t="s">
        <v>4609</v>
      </c>
      <c r="C545" t="s">
        <v>1184</v>
      </c>
      <c r="D545" t="s">
        <v>3344</v>
      </c>
      <c r="E545" t="s">
        <v>4608</v>
      </c>
      <c r="F545" t="s">
        <v>37</v>
      </c>
      <c r="G545" s="48">
        <v>3840000</v>
      </c>
      <c r="H545" s="48">
        <v>3332480</v>
      </c>
      <c r="I545" s="48">
        <v>12800</v>
      </c>
      <c r="J545" s="48">
        <v>3319680</v>
      </c>
      <c r="K545" s="48">
        <v>251214.953271028</v>
      </c>
      <c r="L545" s="48">
        <v>3570894.9532710281</v>
      </c>
    </row>
    <row r="546" spans="2:12">
      <c r="B546" t="s">
        <v>4611</v>
      </c>
      <c r="C546" t="s">
        <v>1165</v>
      </c>
      <c r="D546" t="s">
        <v>1165</v>
      </c>
      <c r="E546" t="s">
        <v>4610</v>
      </c>
      <c r="F546" t="s">
        <v>22</v>
      </c>
      <c r="G546" s="48">
        <v>2371500</v>
      </c>
      <c r="H546" s="48">
        <v>2057105</v>
      </c>
      <c r="I546" s="48">
        <v>104614.92000000001</v>
      </c>
      <c r="J546" s="48">
        <v>1952490.0799999998</v>
      </c>
      <c r="K546" s="48">
        <v>155144.8598130841</v>
      </c>
      <c r="L546" s="48">
        <v>2107634.939813084</v>
      </c>
    </row>
    <row r="547" spans="2:12">
      <c r="B547" t="s">
        <v>4613</v>
      </c>
      <c r="C547" t="s">
        <v>1165</v>
      </c>
      <c r="D547" t="s">
        <v>1165</v>
      </c>
      <c r="E547" t="s">
        <v>4612</v>
      </c>
      <c r="F547" t="s">
        <v>22</v>
      </c>
      <c r="G547" s="48">
        <v>1102500</v>
      </c>
      <c r="H547" s="48">
        <v>957305</v>
      </c>
      <c r="I547" s="48">
        <v>50439.109999999928</v>
      </c>
      <c r="J547" s="48">
        <v>906865.89000000013</v>
      </c>
      <c r="K547" s="48">
        <v>72126.168224299065</v>
      </c>
      <c r="L547" s="48">
        <v>978992.05822429922</v>
      </c>
    </row>
    <row r="548" spans="2:12">
      <c r="B548" t="s">
        <v>4615</v>
      </c>
      <c r="C548" t="s">
        <v>1165</v>
      </c>
      <c r="D548" t="s">
        <v>1388</v>
      </c>
      <c r="E548" t="s">
        <v>4614</v>
      </c>
      <c r="F548" t="s">
        <v>22</v>
      </c>
      <c r="G548" s="48">
        <v>2889000</v>
      </c>
      <c r="H548" s="48">
        <v>2506070</v>
      </c>
      <c r="I548" s="48">
        <v>127678.60999999999</v>
      </c>
      <c r="J548" s="48">
        <v>2378391.39</v>
      </c>
      <c r="K548" s="48">
        <v>189000</v>
      </c>
      <c r="L548" s="48">
        <v>2567391.39</v>
      </c>
    </row>
    <row r="549" spans="2:12">
      <c r="B549" t="s">
        <v>4617</v>
      </c>
      <c r="C549" t="s">
        <v>1165</v>
      </c>
      <c r="D549" t="s">
        <v>1388</v>
      </c>
      <c r="E549" t="s">
        <v>4616</v>
      </c>
      <c r="F549" t="s">
        <v>22</v>
      </c>
      <c r="G549" s="48">
        <v>977500</v>
      </c>
      <c r="H549" s="48">
        <v>848480</v>
      </c>
      <c r="I549" s="48">
        <v>44613.259999999951</v>
      </c>
      <c r="J549" s="48">
        <v>803866.74</v>
      </c>
      <c r="K549" s="48">
        <v>63948.598130841121</v>
      </c>
      <c r="L549" s="48">
        <v>867815.33813084126</v>
      </c>
    </row>
    <row r="550" spans="2:12">
      <c r="B550" t="s">
        <v>4619</v>
      </c>
      <c r="C550" t="s">
        <v>1165</v>
      </c>
      <c r="D550" t="s">
        <v>1387</v>
      </c>
      <c r="E550" t="s">
        <v>4618</v>
      </c>
      <c r="F550" t="s">
        <v>22</v>
      </c>
      <c r="G550" s="48">
        <v>2214000</v>
      </c>
      <c r="H550" s="48">
        <v>1920560</v>
      </c>
      <c r="I550" s="48">
        <v>97957.920000000013</v>
      </c>
      <c r="J550" s="48">
        <v>1822602.0799999998</v>
      </c>
      <c r="K550" s="48">
        <v>144841.1214953271</v>
      </c>
      <c r="L550" s="48">
        <v>1967443.2014953271</v>
      </c>
    </row>
    <row r="551" spans="2:12">
      <c r="B551" t="s">
        <v>4621</v>
      </c>
      <c r="C551" t="s">
        <v>1165</v>
      </c>
      <c r="D551" t="s">
        <v>1387</v>
      </c>
      <c r="E551" t="s">
        <v>4620</v>
      </c>
      <c r="F551" t="s">
        <v>22</v>
      </c>
      <c r="G551" s="48">
        <v>952500</v>
      </c>
      <c r="H551" s="48">
        <v>827130</v>
      </c>
      <c r="I551" s="48">
        <v>43602.979999999981</v>
      </c>
      <c r="J551" s="48">
        <v>783527.02</v>
      </c>
      <c r="K551" s="48">
        <v>62313.084112149525</v>
      </c>
      <c r="L551" s="48">
        <v>845840.10411214945</v>
      </c>
    </row>
    <row r="552" spans="2:12">
      <c r="B552" t="s">
        <v>4623</v>
      </c>
      <c r="C552" t="s">
        <v>1165</v>
      </c>
      <c r="D552" t="s">
        <v>1383</v>
      </c>
      <c r="E552" t="s">
        <v>4622</v>
      </c>
      <c r="F552" t="s">
        <v>22</v>
      </c>
      <c r="G552" s="48">
        <v>1230000</v>
      </c>
      <c r="H552" s="48">
        <v>1067150</v>
      </c>
      <c r="I552" s="48">
        <v>54102.060000000027</v>
      </c>
      <c r="J552" s="48">
        <v>1013047.94</v>
      </c>
      <c r="K552" s="48">
        <v>80467.289719626162</v>
      </c>
      <c r="L552" s="48">
        <v>1093515.2297196263</v>
      </c>
    </row>
    <row r="553" spans="2:12">
      <c r="B553" t="s">
        <v>4625</v>
      </c>
      <c r="C553" t="s">
        <v>1165</v>
      </c>
      <c r="D553" t="s">
        <v>1383</v>
      </c>
      <c r="E553" t="s">
        <v>4624</v>
      </c>
      <c r="F553" t="s">
        <v>22</v>
      </c>
      <c r="G553" s="48">
        <v>510000</v>
      </c>
      <c r="H553" s="48">
        <v>442595</v>
      </c>
      <c r="I553" s="48">
        <v>23242.809999999983</v>
      </c>
      <c r="J553" s="48">
        <v>419352.19</v>
      </c>
      <c r="K553" s="48">
        <v>33364.485981308411</v>
      </c>
      <c r="L553" s="48">
        <v>452716.67598130845</v>
      </c>
    </row>
    <row r="554" spans="2:12">
      <c r="B554" t="s">
        <v>4627</v>
      </c>
      <c r="C554" t="s">
        <v>1165</v>
      </c>
      <c r="D554" t="s">
        <v>1382</v>
      </c>
      <c r="E554" t="s">
        <v>4626</v>
      </c>
      <c r="F554" t="s">
        <v>22</v>
      </c>
      <c r="G554" s="48">
        <v>661500</v>
      </c>
      <c r="H554" s="48">
        <v>573395</v>
      </c>
      <c r="I554" s="48">
        <v>28637.289999999979</v>
      </c>
      <c r="J554" s="48">
        <v>544757.71000000008</v>
      </c>
      <c r="K554" s="48">
        <v>43275.700934579436</v>
      </c>
      <c r="L554" s="48">
        <v>588033.41093457956</v>
      </c>
    </row>
    <row r="555" spans="2:12">
      <c r="B555" t="s">
        <v>4629</v>
      </c>
      <c r="C555" t="s">
        <v>1165</v>
      </c>
      <c r="D555" t="s">
        <v>1382</v>
      </c>
      <c r="E555" t="s">
        <v>4628</v>
      </c>
      <c r="F555" t="s">
        <v>22</v>
      </c>
      <c r="G555" s="48">
        <v>532500</v>
      </c>
      <c r="H555" s="48">
        <v>462640</v>
      </c>
      <c r="I555" s="48">
        <v>24461.849999999991</v>
      </c>
      <c r="J555" s="48">
        <v>438178.15</v>
      </c>
      <c r="K555" s="48">
        <v>34836.448598130846</v>
      </c>
      <c r="L555" s="48">
        <v>473014.59859813092</v>
      </c>
    </row>
    <row r="556" spans="2:12">
      <c r="B556" t="s">
        <v>4631</v>
      </c>
      <c r="C556" t="s">
        <v>1165</v>
      </c>
      <c r="D556" t="s">
        <v>1384</v>
      </c>
      <c r="E556" t="s">
        <v>4630</v>
      </c>
      <c r="F556" t="s">
        <v>22</v>
      </c>
      <c r="G556" s="48">
        <v>562500</v>
      </c>
      <c r="H556" s="48">
        <v>488160</v>
      </c>
      <c r="I556" s="48">
        <v>26091.589999999982</v>
      </c>
      <c r="J556" s="48">
        <v>462068.41000000003</v>
      </c>
      <c r="K556" s="48">
        <v>36799.065420560742</v>
      </c>
      <c r="L556" s="48">
        <v>498867.4754205608</v>
      </c>
    </row>
    <row r="557" spans="2:12">
      <c r="B557" t="s">
        <v>4633</v>
      </c>
      <c r="C557" t="s">
        <v>1165</v>
      </c>
      <c r="D557" t="s">
        <v>1384</v>
      </c>
      <c r="E557" t="s">
        <v>4632</v>
      </c>
      <c r="F557" t="s">
        <v>22</v>
      </c>
      <c r="G557" s="48">
        <v>455000</v>
      </c>
      <c r="H557" s="48">
        <v>395210</v>
      </c>
      <c r="I557" s="48">
        <v>20865.309999999998</v>
      </c>
      <c r="J557" s="48">
        <v>374344.69</v>
      </c>
      <c r="K557" s="48">
        <v>29766.355140186919</v>
      </c>
      <c r="L557" s="48">
        <v>404111.04514018691</v>
      </c>
    </row>
    <row r="558" spans="2:12">
      <c r="B558" t="s">
        <v>4635</v>
      </c>
      <c r="C558" t="s">
        <v>1165</v>
      </c>
      <c r="D558" t="s">
        <v>1386</v>
      </c>
      <c r="E558" t="s">
        <v>4634</v>
      </c>
      <c r="F558" t="s">
        <v>22</v>
      </c>
      <c r="G558" s="48">
        <v>315000</v>
      </c>
      <c r="H558" s="48">
        <v>273225</v>
      </c>
      <c r="I558" s="48">
        <v>13378.779999999984</v>
      </c>
      <c r="J558" s="48">
        <v>259846.22</v>
      </c>
      <c r="K558" s="48">
        <v>20607.47663551402</v>
      </c>
      <c r="L558" s="48">
        <v>280453.69663551403</v>
      </c>
    </row>
    <row r="559" spans="2:12">
      <c r="B559" t="s">
        <v>4637</v>
      </c>
      <c r="C559" t="s">
        <v>1165</v>
      </c>
      <c r="D559" t="s">
        <v>1386</v>
      </c>
      <c r="E559" t="s">
        <v>4636</v>
      </c>
      <c r="F559" t="s">
        <v>22</v>
      </c>
      <c r="G559" s="48">
        <v>120000</v>
      </c>
      <c r="H559" s="48">
        <v>104140</v>
      </c>
      <c r="I559" s="48">
        <v>5468.8999999999942</v>
      </c>
      <c r="J559" s="48">
        <v>98671.1</v>
      </c>
      <c r="K559" s="48">
        <v>7850.467289719626</v>
      </c>
      <c r="L559" s="48">
        <v>106521.56728971963</v>
      </c>
    </row>
    <row r="560" spans="2:12">
      <c r="B560" t="s">
        <v>4639</v>
      </c>
      <c r="C560" t="s">
        <v>1165</v>
      </c>
      <c r="D560" t="s">
        <v>1385</v>
      </c>
      <c r="E560" t="s">
        <v>4638</v>
      </c>
      <c r="F560" t="s">
        <v>22</v>
      </c>
      <c r="G560" s="48">
        <v>781500</v>
      </c>
      <c r="H560" s="48">
        <v>677535</v>
      </c>
      <c r="I560" s="48">
        <v>34106.179999999964</v>
      </c>
      <c r="J560" s="48">
        <v>643428.82000000007</v>
      </c>
      <c r="K560" s="48">
        <v>51126.168224299057</v>
      </c>
      <c r="L560" s="48">
        <v>694554.98822429916</v>
      </c>
    </row>
    <row r="561" spans="1:12">
      <c r="B561" t="s">
        <v>4641</v>
      </c>
      <c r="C561" t="s">
        <v>1165</v>
      </c>
      <c r="D561" t="s">
        <v>1385</v>
      </c>
      <c r="E561" t="s">
        <v>4640</v>
      </c>
      <c r="F561" t="s">
        <v>22</v>
      </c>
      <c r="G561" s="48">
        <v>682500</v>
      </c>
      <c r="H561" s="48">
        <v>592815</v>
      </c>
      <c r="I561" s="48">
        <v>31297.969999999972</v>
      </c>
      <c r="J561" s="48">
        <v>561517.03</v>
      </c>
      <c r="K561" s="48">
        <v>44649.532710280371</v>
      </c>
      <c r="L561" s="48">
        <v>606166.56271028041</v>
      </c>
    </row>
    <row r="562" spans="1:12">
      <c r="A562" s="129">
        <v>44347</v>
      </c>
      <c r="B562" t="s">
        <v>4643</v>
      </c>
      <c r="C562" t="s">
        <v>1161</v>
      </c>
      <c r="D562" t="s">
        <v>1161</v>
      </c>
      <c r="E562" t="s">
        <v>4642</v>
      </c>
      <c r="F562" t="s">
        <v>34</v>
      </c>
      <c r="G562" s="48">
        <v>474600</v>
      </c>
      <c r="H562" s="48">
        <v>411415.99999999994</v>
      </c>
      <c r="I562" s="48">
        <v>4000.9999999999854</v>
      </c>
      <c r="J562" s="48">
        <v>407415</v>
      </c>
      <c r="K562" s="48">
        <v>31048.598130841125</v>
      </c>
      <c r="L562" s="48">
        <v>438463.59813084116</v>
      </c>
    </row>
    <row r="563" spans="1:12">
      <c r="B563" t="s">
        <v>4645</v>
      </c>
      <c r="C563" t="s">
        <v>1163</v>
      </c>
      <c r="D563" t="s">
        <v>3340</v>
      </c>
      <c r="E563" t="s">
        <v>4644</v>
      </c>
      <c r="F563" t="s">
        <v>1244</v>
      </c>
      <c r="G563" s="48">
        <v>1457500</v>
      </c>
      <c r="H563" s="48">
        <v>1264755</v>
      </c>
      <c r="I563" s="48">
        <v>47499.469999999936</v>
      </c>
      <c r="J563" s="48">
        <v>1217255.5300000003</v>
      </c>
      <c r="K563" s="48">
        <v>95350.467289719629</v>
      </c>
      <c r="L563" s="48">
        <v>1312605.9972897198</v>
      </c>
    </row>
    <row r="564" spans="1:12">
      <c r="B564" t="s">
        <v>4647</v>
      </c>
      <c r="C564" t="s">
        <v>1165</v>
      </c>
      <c r="D564" t="s">
        <v>3339</v>
      </c>
      <c r="E564" t="s">
        <v>4646</v>
      </c>
      <c r="F564" t="s">
        <v>22</v>
      </c>
      <c r="G564" s="48">
        <v>2641500</v>
      </c>
      <c r="H564" s="48">
        <v>2291135</v>
      </c>
      <c r="I564" s="48">
        <v>114965.78999999998</v>
      </c>
      <c r="J564" s="48">
        <v>2176169.21</v>
      </c>
      <c r="K564" s="48">
        <v>172808.41121495326</v>
      </c>
      <c r="L564" s="48">
        <v>2348977.6212149533</v>
      </c>
    </row>
    <row r="565" spans="1:12">
      <c r="B565" t="s">
        <v>4649</v>
      </c>
      <c r="C565" t="s">
        <v>1176</v>
      </c>
      <c r="D565" t="s">
        <v>1176</v>
      </c>
      <c r="E565" t="s">
        <v>4648</v>
      </c>
      <c r="F565" t="s">
        <v>31</v>
      </c>
      <c r="G565" s="48">
        <v>12180</v>
      </c>
      <c r="H565" s="48">
        <v>10550.9</v>
      </c>
      <c r="I565" s="48">
        <v>319.69999999999914</v>
      </c>
      <c r="J565" s="48">
        <v>10231.200000000001</v>
      </c>
      <c r="K565" s="48">
        <v>796.82242990654208</v>
      </c>
      <c r="L565" s="48">
        <v>11028.022429906543</v>
      </c>
    </row>
    <row r="566" spans="1:12">
      <c r="B566" t="s">
        <v>4651</v>
      </c>
      <c r="C566" t="s">
        <v>1179</v>
      </c>
      <c r="D566" t="s">
        <v>1179</v>
      </c>
      <c r="E566" t="s">
        <v>4650</v>
      </c>
      <c r="F566" t="s">
        <v>31</v>
      </c>
      <c r="G566" s="48">
        <v>5700</v>
      </c>
      <c r="H566" s="48">
        <v>4943.8</v>
      </c>
      <c r="I566" s="48">
        <v>139.84000000000015</v>
      </c>
      <c r="J566" s="48">
        <v>4803.96</v>
      </c>
      <c r="K566" s="48">
        <v>372.89719626168221</v>
      </c>
      <c r="L566" s="48">
        <v>5176.8571962616825</v>
      </c>
    </row>
    <row r="567" spans="1:12">
      <c r="B567" t="s">
        <v>4653</v>
      </c>
      <c r="C567" t="s">
        <v>1172</v>
      </c>
      <c r="D567" t="s">
        <v>1172</v>
      </c>
      <c r="E567" t="s">
        <v>4652</v>
      </c>
      <c r="F567" t="s">
        <v>31</v>
      </c>
      <c r="G567" s="48">
        <v>14610</v>
      </c>
      <c r="H567" s="48">
        <v>12667.9</v>
      </c>
      <c r="I567" s="48">
        <v>355.37000000000057</v>
      </c>
      <c r="J567" s="48">
        <v>12312.53</v>
      </c>
      <c r="K567" s="48">
        <v>955.79439252336442</v>
      </c>
      <c r="L567" s="48">
        <v>13268.324392523364</v>
      </c>
    </row>
    <row r="568" spans="1:12">
      <c r="B568" t="s">
        <v>4655</v>
      </c>
      <c r="C568" t="s">
        <v>1173</v>
      </c>
      <c r="D568" t="s">
        <v>1173</v>
      </c>
      <c r="E568" t="s">
        <v>4654</v>
      </c>
      <c r="F568" t="s">
        <v>31</v>
      </c>
      <c r="G568" s="48">
        <v>5880</v>
      </c>
      <c r="H568" s="48">
        <v>5086.3999999999996</v>
      </c>
      <c r="I568" s="48">
        <v>166.6899999999996</v>
      </c>
      <c r="J568" s="48">
        <v>4919.71</v>
      </c>
      <c r="K568" s="48">
        <v>384.67289719626166</v>
      </c>
      <c r="L568" s="48">
        <v>5304.3828971962621</v>
      </c>
    </row>
    <row r="569" spans="1:12">
      <c r="B569" t="s">
        <v>4657</v>
      </c>
      <c r="C569" t="s">
        <v>1174</v>
      </c>
      <c r="D569" t="s">
        <v>1174</v>
      </c>
      <c r="E569" t="s">
        <v>4656</v>
      </c>
      <c r="F569" t="s">
        <v>31</v>
      </c>
      <c r="G569" s="48">
        <v>9300</v>
      </c>
      <c r="H569" s="48">
        <v>8059.5999999999995</v>
      </c>
      <c r="I569" s="48">
        <v>277.21999999999889</v>
      </c>
      <c r="J569" s="48">
        <v>7782.380000000001</v>
      </c>
      <c r="K569" s="48">
        <v>608.41121495327104</v>
      </c>
      <c r="L569" s="48">
        <v>8390.7912149532713</v>
      </c>
    </row>
    <row r="570" spans="1:12">
      <c r="B570" t="s">
        <v>4659</v>
      </c>
      <c r="C570" t="s">
        <v>1175</v>
      </c>
      <c r="D570" t="s">
        <v>1175</v>
      </c>
      <c r="E570" t="s">
        <v>4658</v>
      </c>
      <c r="F570" t="s">
        <v>31</v>
      </c>
      <c r="G570" s="48">
        <v>9000</v>
      </c>
      <c r="H570" s="48">
        <v>7793.4</v>
      </c>
      <c r="I570" s="48">
        <v>285.81999999999971</v>
      </c>
      <c r="J570" s="48">
        <v>7507.58</v>
      </c>
      <c r="K570" s="48">
        <v>588.78504672897191</v>
      </c>
      <c r="L570" s="48">
        <v>8096.3650467289717</v>
      </c>
    </row>
    <row r="571" spans="1:12">
      <c r="B571" t="s">
        <v>4661</v>
      </c>
      <c r="C571" t="s">
        <v>1188</v>
      </c>
      <c r="D571" t="s">
        <v>1188</v>
      </c>
      <c r="E571" t="s">
        <v>4660</v>
      </c>
      <c r="F571" t="s">
        <v>31</v>
      </c>
      <c r="G571" s="48">
        <v>4900</v>
      </c>
      <c r="H571" s="48">
        <v>4259.3</v>
      </c>
      <c r="I571" s="48">
        <v>119.72000000000025</v>
      </c>
      <c r="J571" s="48">
        <v>4139.58</v>
      </c>
      <c r="K571" s="48">
        <v>320.56074766355141</v>
      </c>
      <c r="L571" s="48">
        <v>4460.1407476635513</v>
      </c>
    </row>
    <row r="572" spans="1:12">
      <c r="B572" t="s">
        <v>4663</v>
      </c>
      <c r="C572" t="s">
        <v>1185</v>
      </c>
      <c r="D572" t="s">
        <v>1185</v>
      </c>
      <c r="E572" t="s">
        <v>4662</v>
      </c>
      <c r="F572" t="s">
        <v>31</v>
      </c>
      <c r="G572" s="48">
        <v>3000</v>
      </c>
      <c r="H572" s="48">
        <v>2597.7999999999997</v>
      </c>
      <c r="I572" s="48">
        <v>95.279999999999745</v>
      </c>
      <c r="J572" s="48">
        <v>2502.52</v>
      </c>
      <c r="K572" s="48">
        <v>196.26168224299064</v>
      </c>
      <c r="L572" s="48">
        <v>2698.7816822429904</v>
      </c>
    </row>
    <row r="573" spans="1:12">
      <c r="B573" t="s">
        <v>4665</v>
      </c>
      <c r="C573" t="s">
        <v>1187</v>
      </c>
      <c r="D573" t="s">
        <v>1187</v>
      </c>
      <c r="E573" t="s">
        <v>4664</v>
      </c>
      <c r="F573" t="s">
        <v>31</v>
      </c>
      <c r="G573" s="48">
        <v>1200</v>
      </c>
      <c r="H573" s="48">
        <v>1041.4000000000001</v>
      </c>
      <c r="I573" s="48">
        <v>26.350000000000136</v>
      </c>
      <c r="J573" s="48">
        <v>1015.05</v>
      </c>
      <c r="K573" s="48">
        <v>78.504672897196258</v>
      </c>
      <c r="L573" s="48">
        <v>1093.5546728971963</v>
      </c>
    </row>
    <row r="574" spans="1:12">
      <c r="B574" t="s">
        <v>4667</v>
      </c>
      <c r="C574" t="s">
        <v>1186</v>
      </c>
      <c r="D574" t="s">
        <v>1186</v>
      </c>
      <c r="E574" t="s">
        <v>4666</v>
      </c>
      <c r="F574" t="s">
        <v>31</v>
      </c>
      <c r="G574" s="48">
        <v>7200</v>
      </c>
      <c r="H574" s="48">
        <v>6242.7</v>
      </c>
      <c r="I574" s="48">
        <v>187.48000000000002</v>
      </c>
      <c r="J574" s="48">
        <v>6055.2199999999993</v>
      </c>
      <c r="K574" s="48">
        <v>471.02803738317755</v>
      </c>
      <c r="L574" s="48">
        <v>6526.2480373831768</v>
      </c>
    </row>
    <row r="575" spans="1:12">
      <c r="B575" t="s">
        <v>4669</v>
      </c>
      <c r="C575" t="s">
        <v>1197</v>
      </c>
      <c r="D575" t="s">
        <v>1197</v>
      </c>
      <c r="E575" t="s">
        <v>4668</v>
      </c>
      <c r="F575" t="s">
        <v>31</v>
      </c>
      <c r="G575" s="48">
        <v>1500</v>
      </c>
      <c r="H575" s="48">
        <v>1298.8999999999999</v>
      </c>
      <c r="I575" s="48">
        <v>47.639999999999873</v>
      </c>
      <c r="J575" s="48">
        <v>1251.26</v>
      </c>
      <c r="K575" s="48">
        <v>98.130841121495322</v>
      </c>
      <c r="L575" s="48">
        <v>1349.3908411214952</v>
      </c>
    </row>
    <row r="576" spans="1:12">
      <c r="B576" t="s">
        <v>4671</v>
      </c>
      <c r="C576" t="s">
        <v>1170</v>
      </c>
      <c r="D576" t="s">
        <v>1170</v>
      </c>
      <c r="E576" t="s">
        <v>4670</v>
      </c>
      <c r="F576" t="s">
        <v>31</v>
      </c>
      <c r="G576" s="48">
        <v>3780</v>
      </c>
      <c r="H576" s="48">
        <v>3272.5</v>
      </c>
      <c r="I576" s="48">
        <v>76.470000000000027</v>
      </c>
      <c r="J576" s="48">
        <v>3196.0299999999997</v>
      </c>
      <c r="K576" s="48">
        <v>247.28971962616822</v>
      </c>
      <c r="L576" s="48">
        <v>3443.3197196261681</v>
      </c>
    </row>
    <row r="577" spans="1:12">
      <c r="B577" t="s">
        <v>4673</v>
      </c>
      <c r="C577" t="s">
        <v>1177</v>
      </c>
      <c r="D577" t="s">
        <v>1177</v>
      </c>
      <c r="E577" t="s">
        <v>4672</v>
      </c>
      <c r="F577" t="s">
        <v>31</v>
      </c>
      <c r="G577" s="48">
        <v>9750</v>
      </c>
      <c r="H577" s="48">
        <v>8463.2000000000007</v>
      </c>
      <c r="I577" s="48">
        <v>276.3599999999999</v>
      </c>
      <c r="J577" s="48">
        <v>8186.84</v>
      </c>
      <c r="K577" s="48">
        <v>637.85046728971963</v>
      </c>
      <c r="L577" s="48">
        <v>8824.6904672897199</v>
      </c>
    </row>
    <row r="578" spans="1:12">
      <c r="B578" t="s">
        <v>4675</v>
      </c>
      <c r="C578" t="s">
        <v>1180</v>
      </c>
      <c r="D578" t="s">
        <v>1180</v>
      </c>
      <c r="E578" t="s">
        <v>4674</v>
      </c>
      <c r="F578" t="s">
        <v>31</v>
      </c>
      <c r="G578" s="48">
        <v>4650</v>
      </c>
      <c r="H578" s="48">
        <v>4029.7999999999997</v>
      </c>
      <c r="I578" s="48">
        <v>138.61999999999966</v>
      </c>
      <c r="J578" s="48">
        <v>3891.1800000000003</v>
      </c>
      <c r="K578" s="48">
        <v>304.20560747663552</v>
      </c>
      <c r="L578" s="48">
        <v>4195.3856074766354</v>
      </c>
    </row>
    <row r="579" spans="1:12">
      <c r="B579" t="s">
        <v>4677</v>
      </c>
      <c r="C579" t="s">
        <v>1221</v>
      </c>
      <c r="D579" t="s">
        <v>1221</v>
      </c>
      <c r="E579" t="s">
        <v>4676</v>
      </c>
      <c r="F579" t="s">
        <v>31</v>
      </c>
      <c r="G579" s="48">
        <v>13500</v>
      </c>
      <c r="H579" s="48">
        <v>11690.099999999999</v>
      </c>
      <c r="I579" s="48">
        <v>428.71999999999935</v>
      </c>
      <c r="J579" s="48">
        <v>11261.38</v>
      </c>
      <c r="K579" s="48">
        <v>883.17757009345792</v>
      </c>
      <c r="L579" s="48">
        <v>12144.557570093457</v>
      </c>
    </row>
    <row r="580" spans="1:12">
      <c r="B580" t="s">
        <v>4679</v>
      </c>
      <c r="C580" t="s">
        <v>1220</v>
      </c>
      <c r="D580" t="s">
        <v>1220</v>
      </c>
      <c r="E580" t="s">
        <v>4678</v>
      </c>
      <c r="F580" t="s">
        <v>31</v>
      </c>
      <c r="G580" s="48">
        <v>4200</v>
      </c>
      <c r="H580" s="48">
        <v>3644.9</v>
      </c>
      <c r="I580" s="48">
        <v>83.930000000000291</v>
      </c>
      <c r="J580" s="48">
        <v>3560.97</v>
      </c>
      <c r="K580" s="48">
        <v>274.76635514018687</v>
      </c>
      <c r="L580" s="48">
        <v>3835.7363551401868</v>
      </c>
    </row>
    <row r="581" spans="1:12">
      <c r="B581" t="s">
        <v>4681</v>
      </c>
      <c r="C581" t="s">
        <v>1226</v>
      </c>
      <c r="D581" t="s">
        <v>1226</v>
      </c>
      <c r="E581" t="s">
        <v>4680</v>
      </c>
      <c r="F581" t="s">
        <v>31</v>
      </c>
      <c r="G581" s="48">
        <v>11450</v>
      </c>
      <c r="H581" s="48">
        <v>9920.1999999999989</v>
      </c>
      <c r="I581" s="48">
        <v>360.38999999999919</v>
      </c>
      <c r="J581" s="48">
        <v>9559.81</v>
      </c>
      <c r="K581" s="48">
        <v>749.06542056074761</v>
      </c>
      <c r="L581" s="48">
        <v>10308.875420560747</v>
      </c>
    </row>
    <row r="582" spans="1:12">
      <c r="B582" t="s">
        <v>4683</v>
      </c>
      <c r="C582" t="s">
        <v>1181</v>
      </c>
      <c r="D582" t="s">
        <v>1181</v>
      </c>
      <c r="E582" t="s">
        <v>4682</v>
      </c>
      <c r="F582" t="s">
        <v>31</v>
      </c>
      <c r="G582" s="48">
        <v>3600</v>
      </c>
      <c r="H582" s="48">
        <v>3118.5</v>
      </c>
      <c r="I582" s="48">
        <v>108.44999999999982</v>
      </c>
      <c r="J582" s="48">
        <v>3010.05</v>
      </c>
      <c r="K582" s="48">
        <v>235.51401869158877</v>
      </c>
      <c r="L582" s="48">
        <v>3245.5640186915884</v>
      </c>
    </row>
    <row r="583" spans="1:12">
      <c r="B583" t="s">
        <v>4685</v>
      </c>
      <c r="C583" t="s">
        <v>1263</v>
      </c>
      <c r="D583" t="s">
        <v>1263</v>
      </c>
      <c r="E583" t="s">
        <v>4684</v>
      </c>
      <c r="F583" t="s">
        <v>31</v>
      </c>
      <c r="G583" s="48">
        <v>1200</v>
      </c>
      <c r="H583" s="48">
        <v>1041.4000000000001</v>
      </c>
      <c r="I583" s="48">
        <v>20.830000000000041</v>
      </c>
      <c r="J583" s="48">
        <v>1020.57</v>
      </c>
      <c r="K583" s="48">
        <v>78.504672897196258</v>
      </c>
      <c r="L583" s="48">
        <v>1099.0746728971963</v>
      </c>
    </row>
    <row r="584" spans="1:12">
      <c r="B584" t="s">
        <v>4687</v>
      </c>
      <c r="C584" t="s">
        <v>1199</v>
      </c>
      <c r="D584" t="s">
        <v>1199</v>
      </c>
      <c r="E584" t="s">
        <v>4686</v>
      </c>
      <c r="F584" t="s">
        <v>31</v>
      </c>
      <c r="G584" s="48">
        <v>6560</v>
      </c>
      <c r="H584" s="48">
        <v>5680.7000000000007</v>
      </c>
      <c r="I584" s="48">
        <v>144.21000000000026</v>
      </c>
      <c r="J584" s="48">
        <v>5536.49</v>
      </c>
      <c r="K584" s="48">
        <v>429.15887850467288</v>
      </c>
      <c r="L584" s="48">
        <v>5965.6488785046731</v>
      </c>
    </row>
    <row r="585" spans="1:12">
      <c r="B585" t="s">
        <v>4689</v>
      </c>
      <c r="C585" t="s">
        <v>1390</v>
      </c>
      <c r="D585" t="s">
        <v>1390</v>
      </c>
      <c r="E585" t="s">
        <v>4688</v>
      </c>
      <c r="F585" t="s">
        <v>31</v>
      </c>
      <c r="G585" s="48">
        <v>1800</v>
      </c>
      <c r="H585" s="48">
        <v>1562.1000000000001</v>
      </c>
      <c r="I585" s="48">
        <v>39.520000000000209</v>
      </c>
      <c r="J585" s="48">
        <v>1522.58</v>
      </c>
      <c r="K585" s="48">
        <v>117.75700934579439</v>
      </c>
      <c r="L585" s="48">
        <v>1640.3370093457943</v>
      </c>
    </row>
    <row r="586" spans="1:12">
      <c r="B586" t="s">
        <v>4691</v>
      </c>
      <c r="C586" t="s">
        <v>1171</v>
      </c>
      <c r="D586" t="s">
        <v>1171</v>
      </c>
      <c r="E586" t="s">
        <v>4690</v>
      </c>
      <c r="F586" t="s">
        <v>31</v>
      </c>
      <c r="G586" s="48">
        <v>1200</v>
      </c>
      <c r="H586" s="48">
        <v>1041.4000000000001</v>
      </c>
      <c r="I586" s="48">
        <v>26.350000000000136</v>
      </c>
      <c r="J586" s="48">
        <v>1015.05</v>
      </c>
      <c r="K586" s="48">
        <v>78.504672897196258</v>
      </c>
      <c r="L586" s="48">
        <v>1093.5546728971963</v>
      </c>
    </row>
    <row r="587" spans="1:12">
      <c r="B587" t="s">
        <v>4693</v>
      </c>
      <c r="C587" t="s">
        <v>1178</v>
      </c>
      <c r="D587" t="s">
        <v>1178</v>
      </c>
      <c r="E587" t="s">
        <v>4692</v>
      </c>
      <c r="F587" t="s">
        <v>31</v>
      </c>
      <c r="G587" s="48">
        <v>5400</v>
      </c>
      <c r="H587" s="48">
        <v>4686.3</v>
      </c>
      <c r="I587" s="48">
        <v>118.55000000000041</v>
      </c>
      <c r="J587" s="48">
        <v>4567.75</v>
      </c>
      <c r="K587" s="48">
        <v>353.27102803738319</v>
      </c>
      <c r="L587" s="48">
        <v>4921.0210280373831</v>
      </c>
    </row>
    <row r="588" spans="1:12">
      <c r="B588" t="s">
        <v>4695</v>
      </c>
      <c r="C588" t="s">
        <v>1219</v>
      </c>
      <c r="D588" t="s">
        <v>1219</v>
      </c>
      <c r="E588" t="s">
        <v>4694</v>
      </c>
      <c r="F588" t="s">
        <v>31</v>
      </c>
      <c r="G588" s="48">
        <v>3000</v>
      </c>
      <c r="H588" s="48">
        <v>2603.5</v>
      </c>
      <c r="I588" s="48">
        <v>65.860000000000127</v>
      </c>
      <c r="J588" s="48">
        <v>2537.64</v>
      </c>
      <c r="K588" s="48">
        <v>196.26168224299064</v>
      </c>
      <c r="L588" s="48">
        <v>2733.9016822429903</v>
      </c>
    </row>
    <row r="589" spans="1:12">
      <c r="B589" t="s">
        <v>4697</v>
      </c>
      <c r="C589" t="s">
        <v>1416</v>
      </c>
      <c r="D589" t="s">
        <v>1416</v>
      </c>
      <c r="E589" t="s">
        <v>4696</v>
      </c>
      <c r="F589" t="s">
        <v>89</v>
      </c>
      <c r="G589" s="48">
        <v>110900</v>
      </c>
      <c r="H589" s="48">
        <v>96198.9</v>
      </c>
      <c r="I589" s="48">
        <v>2625.4599999999973</v>
      </c>
      <c r="J589" s="48">
        <v>93573.440000000002</v>
      </c>
      <c r="K589" s="48">
        <v>7255.1401869158881</v>
      </c>
      <c r="L589" s="48">
        <v>100828.58018691589</v>
      </c>
    </row>
    <row r="590" spans="1:12">
      <c r="A590" s="129" t="s">
        <v>1207</v>
      </c>
      <c r="B590" t="s">
        <v>1207</v>
      </c>
      <c r="C590" t="s">
        <v>1207</v>
      </c>
      <c r="D590" t="s">
        <v>1207</v>
      </c>
      <c r="E590" t="s">
        <v>1207</v>
      </c>
      <c r="F590" t="s">
        <v>1207</v>
      </c>
      <c r="G590" s="48" t="e">
        <v>#N/A</v>
      </c>
      <c r="H590" s="48" t="e">
        <v>#N/A</v>
      </c>
      <c r="I590" s="48" t="e">
        <v>#N/A</v>
      </c>
      <c r="J590" s="48" t="e">
        <v>#N/A</v>
      </c>
      <c r="K590" s="48" t="e">
        <v>#N/A</v>
      </c>
      <c r="L590" s="48" t="e">
        <v>#N/A</v>
      </c>
    </row>
    <row r="591" spans="1:12">
      <c r="A591" s="129" t="s">
        <v>64</v>
      </c>
      <c r="E591"/>
      <c r="F591"/>
      <c r="G591" s="48" t="e">
        <v>#N/A</v>
      </c>
      <c r="H591" s="48" t="e">
        <v>#N/A</v>
      </c>
      <c r="I591" s="48" t="e">
        <v>#N/A</v>
      </c>
      <c r="J591" s="48" t="e">
        <v>#N/A</v>
      </c>
      <c r="K591" s="48" t="e">
        <v>#N/A</v>
      </c>
      <c r="L591" s="48" t="e">
        <v>#N/A</v>
      </c>
    </row>
    <row r="592" spans="1:12">
      <c r="E592"/>
      <c r="F592"/>
      <c r="G592"/>
      <c r="H592"/>
      <c r="I592"/>
      <c r="J592"/>
    </row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</sheetData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3:J481"/>
  <sheetViews>
    <sheetView workbookViewId="0">
      <pane ySplit="4" topLeftCell="A5" activePane="bottomLeft" state="frozen"/>
      <selection activeCell="H457" sqref="H457"/>
      <selection pane="bottomLeft" activeCell="E7" sqref="E7"/>
    </sheetView>
  </sheetViews>
  <sheetFormatPr defaultColWidth="9.26953125" defaultRowHeight="14.5"/>
  <cols>
    <col min="1" max="1" width="14.54296875" bestFit="1" customWidth="1"/>
    <col min="2" max="4" width="19" bestFit="1" customWidth="1"/>
    <col min="5" max="5" width="19" style="53" bestFit="1" customWidth="1"/>
    <col min="6" max="6" width="11.26953125" style="53" bestFit="1" customWidth="1"/>
    <col min="7" max="10" width="14.26953125" style="53" customWidth="1"/>
    <col min="11" max="15" width="14.26953125" customWidth="1"/>
    <col min="16" max="16" width="12.7265625" customWidth="1"/>
    <col min="17" max="29" width="27.453125" bestFit="1" customWidth="1"/>
    <col min="30" max="30" width="16.26953125" customWidth="1"/>
    <col min="31" max="31" width="32.453125" bestFit="1" customWidth="1"/>
    <col min="32" max="43" width="27.453125" bestFit="1" customWidth="1"/>
    <col min="44" max="44" width="31.54296875" bestFit="1" customWidth="1"/>
    <col min="45" max="45" width="16.26953125" customWidth="1"/>
    <col min="46" max="46" width="32.453125" bestFit="1" customWidth="1"/>
    <col min="47" max="57" width="27.453125" bestFit="1" customWidth="1"/>
    <col min="58" max="58" width="20.453125" customWidth="1"/>
    <col min="59" max="59" width="31.54296875" bestFit="1" customWidth="1"/>
    <col min="60" max="60" width="16.26953125" customWidth="1"/>
    <col min="61" max="61" width="32.453125" bestFit="1" customWidth="1"/>
    <col min="62" max="71" width="27.453125" bestFit="1" customWidth="1"/>
    <col min="72" max="72" width="19.7265625" customWidth="1"/>
    <col min="73" max="73" width="20.453125" customWidth="1"/>
    <col min="74" max="74" width="31.54296875" bestFit="1" customWidth="1"/>
    <col min="75" max="75" width="16.26953125" customWidth="1"/>
    <col min="76" max="76" width="32.453125" bestFit="1" customWidth="1"/>
    <col min="77" max="85" width="27.453125" bestFit="1" customWidth="1"/>
    <col min="86" max="86" width="15.7265625" bestFit="1" customWidth="1"/>
    <col min="87" max="87" width="19.7265625" bestFit="1" customWidth="1"/>
    <col min="88" max="88" width="20.453125" bestFit="1" customWidth="1"/>
    <col min="89" max="89" width="31.54296875" bestFit="1" customWidth="1"/>
    <col min="90" max="90" width="16.26953125" bestFit="1" customWidth="1"/>
    <col min="91" max="91" width="32.453125" bestFit="1" customWidth="1"/>
  </cols>
  <sheetData>
    <row r="3" spans="1:10">
      <c r="A3" s="128" t="s">
        <v>92</v>
      </c>
      <c r="B3" s="128" t="s">
        <v>63</v>
      </c>
      <c r="C3" s="48"/>
      <c r="D3" s="48"/>
      <c r="E3" s="48"/>
      <c r="F3" s="48"/>
      <c r="G3"/>
      <c r="H3"/>
      <c r="I3"/>
      <c r="J3"/>
    </row>
    <row r="4" spans="1:10">
      <c r="A4" s="128" t="s">
        <v>0</v>
      </c>
      <c r="B4" t="s">
        <v>900</v>
      </c>
      <c r="C4" t="s">
        <v>1290</v>
      </c>
      <c r="D4" t="s">
        <v>1359</v>
      </c>
      <c r="E4" t="s">
        <v>3509</v>
      </c>
      <c r="F4" t="s">
        <v>64</v>
      </c>
      <c r="G4"/>
      <c r="H4"/>
      <c r="I4"/>
      <c r="J4"/>
    </row>
    <row r="5" spans="1:10">
      <c r="A5" s="129">
        <v>44321</v>
      </c>
      <c r="B5" s="48">
        <v>606610</v>
      </c>
      <c r="C5" s="48"/>
      <c r="D5" s="48">
        <v>460600</v>
      </c>
      <c r="E5" s="48"/>
      <c r="F5" s="48">
        <v>1067210</v>
      </c>
      <c r="G5"/>
      <c r="H5"/>
      <c r="I5"/>
      <c r="J5"/>
    </row>
    <row r="6" spans="1:10">
      <c r="A6" s="129">
        <v>44322</v>
      </c>
      <c r="B6" s="48">
        <v>249300</v>
      </c>
      <c r="C6" s="48"/>
      <c r="D6" s="48">
        <v>100000</v>
      </c>
      <c r="E6" s="48"/>
      <c r="F6" s="48">
        <v>349300</v>
      </c>
      <c r="G6"/>
      <c r="H6"/>
      <c r="I6"/>
      <c r="J6"/>
    </row>
    <row r="7" spans="1:10">
      <c r="A7" s="129">
        <v>44323</v>
      </c>
      <c r="B7" s="48">
        <v>397519</v>
      </c>
      <c r="C7" s="48"/>
      <c r="D7" s="48">
        <v>221250</v>
      </c>
      <c r="E7" s="48"/>
      <c r="F7" s="48">
        <v>618769</v>
      </c>
      <c r="G7"/>
      <c r="H7"/>
      <c r="I7"/>
      <c r="J7"/>
    </row>
    <row r="8" spans="1:10">
      <c r="A8" s="129">
        <v>44326</v>
      </c>
      <c r="B8" s="48">
        <v>83180</v>
      </c>
      <c r="C8" s="48"/>
      <c r="D8" s="48">
        <v>179150</v>
      </c>
      <c r="E8" s="48"/>
      <c r="F8" s="48">
        <v>262330</v>
      </c>
      <c r="G8"/>
      <c r="H8"/>
      <c r="I8"/>
      <c r="J8"/>
    </row>
    <row r="9" spans="1:10">
      <c r="A9" s="129">
        <v>44327</v>
      </c>
      <c r="B9" s="48">
        <v>413915</v>
      </c>
      <c r="C9" s="48"/>
      <c r="D9" s="48">
        <v>118090</v>
      </c>
      <c r="E9" s="48"/>
      <c r="F9" s="48">
        <v>532005</v>
      </c>
      <c r="G9"/>
      <c r="H9"/>
      <c r="I9"/>
      <c r="J9"/>
    </row>
    <row r="10" spans="1:10">
      <c r="A10" s="129">
        <v>44328</v>
      </c>
      <c r="B10" s="48">
        <v>30</v>
      </c>
      <c r="C10" s="48"/>
      <c r="D10" s="48">
        <v>63600</v>
      </c>
      <c r="E10" s="48"/>
      <c r="F10" s="48">
        <v>63630</v>
      </c>
      <c r="G10"/>
      <c r="H10"/>
      <c r="I10"/>
      <c r="J10"/>
    </row>
    <row r="11" spans="1:10">
      <c r="A11" s="129">
        <v>44329</v>
      </c>
      <c r="B11" s="48">
        <v>209880</v>
      </c>
      <c r="C11" s="48"/>
      <c r="D11" s="48">
        <v>74500</v>
      </c>
      <c r="E11" s="48"/>
      <c r="F11" s="48">
        <v>284380</v>
      </c>
      <c r="G11"/>
      <c r="H11"/>
      <c r="I11"/>
      <c r="J11"/>
    </row>
    <row r="12" spans="1:10">
      <c r="A12" s="129">
        <v>44330</v>
      </c>
      <c r="B12" s="48">
        <v>399000</v>
      </c>
      <c r="C12" s="48"/>
      <c r="D12" s="48">
        <v>198750</v>
      </c>
      <c r="E12" s="48"/>
      <c r="F12" s="48">
        <v>597750</v>
      </c>
      <c r="G12"/>
      <c r="H12"/>
      <c r="I12"/>
      <c r="J12"/>
    </row>
    <row r="13" spans="1:10">
      <c r="A13" s="129">
        <v>44333</v>
      </c>
      <c r="B13" s="48">
        <v>73820</v>
      </c>
      <c r="C13" s="48"/>
      <c r="D13" s="48">
        <v>135090</v>
      </c>
      <c r="E13" s="48"/>
      <c r="F13" s="48">
        <v>208910</v>
      </c>
      <c r="G13"/>
      <c r="H13"/>
      <c r="I13"/>
      <c r="J13"/>
    </row>
    <row r="14" spans="1:10">
      <c r="A14" s="129">
        <v>44334</v>
      </c>
      <c r="B14" s="48">
        <v>439640</v>
      </c>
      <c r="C14" s="48"/>
      <c r="D14" s="48">
        <v>91600</v>
      </c>
      <c r="E14" s="48"/>
      <c r="F14" s="48">
        <v>531240</v>
      </c>
      <c r="G14"/>
      <c r="H14"/>
      <c r="I14"/>
      <c r="J14"/>
    </row>
    <row r="15" spans="1:10">
      <c r="A15" s="129">
        <v>44335</v>
      </c>
      <c r="B15" s="48">
        <v>32500</v>
      </c>
      <c r="C15" s="48"/>
      <c r="D15" s="48">
        <v>7500</v>
      </c>
      <c r="E15" s="48"/>
      <c r="F15" s="48">
        <v>40000</v>
      </c>
      <c r="G15"/>
      <c r="H15"/>
      <c r="I15"/>
      <c r="J15"/>
    </row>
    <row r="16" spans="1:10">
      <c r="A16" s="129">
        <v>44336</v>
      </c>
      <c r="B16" s="48">
        <v>340200</v>
      </c>
      <c r="C16" s="48"/>
      <c r="D16" s="48">
        <v>72730</v>
      </c>
      <c r="E16" s="48"/>
      <c r="F16" s="48">
        <v>412930</v>
      </c>
      <c r="G16"/>
      <c r="H16"/>
      <c r="I16"/>
      <c r="J16"/>
    </row>
    <row r="17" spans="1:10">
      <c r="A17" s="129">
        <v>44337</v>
      </c>
      <c r="B17" s="48">
        <v>376950</v>
      </c>
      <c r="C17" s="48"/>
      <c r="D17" s="48">
        <v>249850</v>
      </c>
      <c r="E17" s="48"/>
      <c r="F17" s="48">
        <v>626800</v>
      </c>
      <c r="G17"/>
      <c r="H17"/>
      <c r="I17"/>
      <c r="J17"/>
    </row>
    <row r="18" spans="1:10">
      <c r="A18" s="129">
        <v>44340</v>
      </c>
      <c r="B18" s="48">
        <v>63050</v>
      </c>
      <c r="C18" s="48"/>
      <c r="D18" s="48">
        <v>117000</v>
      </c>
      <c r="E18" s="48"/>
      <c r="F18" s="48">
        <v>180050</v>
      </c>
      <c r="G18"/>
      <c r="H18"/>
      <c r="I18"/>
      <c r="J18"/>
    </row>
    <row r="19" spans="1:10">
      <c r="A19" s="129">
        <v>44341</v>
      </c>
      <c r="B19" s="48">
        <v>401050</v>
      </c>
      <c r="C19" s="48">
        <v>39500</v>
      </c>
      <c r="D19" s="48">
        <v>169500</v>
      </c>
      <c r="E19" s="48"/>
      <c r="F19" s="48">
        <v>610050</v>
      </c>
      <c r="G19"/>
      <c r="H19"/>
      <c r="I19"/>
      <c r="J19"/>
    </row>
    <row r="20" spans="1:10">
      <c r="A20" s="129">
        <v>44343</v>
      </c>
      <c r="B20" s="48">
        <v>262440</v>
      </c>
      <c r="C20" s="48"/>
      <c r="D20" s="48">
        <v>122000</v>
      </c>
      <c r="E20" s="48"/>
      <c r="F20" s="48">
        <v>384440</v>
      </c>
      <c r="G20"/>
      <c r="H20"/>
      <c r="I20"/>
      <c r="J20"/>
    </row>
    <row r="21" spans="1:10">
      <c r="A21" s="129">
        <v>44344</v>
      </c>
      <c r="B21" s="48">
        <v>318500</v>
      </c>
      <c r="C21" s="48"/>
      <c r="D21" s="48">
        <v>38260</v>
      </c>
      <c r="E21" s="48"/>
      <c r="F21" s="48">
        <v>356760</v>
      </c>
      <c r="G21"/>
      <c r="H21"/>
      <c r="I21"/>
      <c r="J21"/>
    </row>
    <row r="22" spans="1:10">
      <c r="A22" s="129">
        <v>44347</v>
      </c>
      <c r="B22" s="48">
        <v>68330</v>
      </c>
      <c r="C22" s="48"/>
      <c r="D22" s="48"/>
      <c r="E22" s="48"/>
      <c r="F22" s="48">
        <v>68330</v>
      </c>
      <c r="G22"/>
      <c r="H22"/>
      <c r="I22"/>
      <c r="J22"/>
    </row>
    <row r="23" spans="1:10">
      <c r="A23" s="129" t="s">
        <v>1207</v>
      </c>
      <c r="B23" s="48"/>
      <c r="C23" s="48"/>
      <c r="D23" s="48"/>
      <c r="E23" s="48" t="e">
        <v>#N/A</v>
      </c>
      <c r="F23" s="48" t="e">
        <v>#N/A</v>
      </c>
      <c r="G23"/>
      <c r="H23"/>
      <c r="I23"/>
      <c r="J23"/>
    </row>
    <row r="24" spans="1:10">
      <c r="A24" s="129" t="s">
        <v>64</v>
      </c>
      <c r="B24" s="48">
        <v>4735914</v>
      </c>
      <c r="C24" s="48">
        <v>39500</v>
      </c>
      <c r="D24" s="48">
        <v>2419470</v>
      </c>
      <c r="E24" s="48" t="e">
        <v>#N/A</v>
      </c>
      <c r="F24" s="48" t="e">
        <v>#N/A</v>
      </c>
      <c r="G24"/>
      <c r="H24"/>
      <c r="I24"/>
      <c r="J24"/>
    </row>
    <row r="25" spans="1:10">
      <c r="E25"/>
      <c r="F25"/>
      <c r="G25"/>
      <c r="H25"/>
      <c r="I25"/>
      <c r="J25"/>
    </row>
    <row r="26" spans="1:10">
      <c r="E26"/>
      <c r="F26"/>
      <c r="G26"/>
      <c r="H26"/>
      <c r="I26"/>
      <c r="J26"/>
    </row>
    <row r="27" spans="1:10">
      <c r="E27"/>
      <c r="F27"/>
      <c r="G27"/>
      <c r="H27"/>
      <c r="I27"/>
      <c r="J27"/>
    </row>
    <row r="28" spans="1:10">
      <c r="E28"/>
      <c r="F28"/>
      <c r="G28"/>
      <c r="H28"/>
      <c r="I28"/>
      <c r="J28"/>
    </row>
    <row r="29" spans="1:10">
      <c r="E29"/>
      <c r="F29"/>
      <c r="G29"/>
      <c r="H29"/>
      <c r="I29"/>
      <c r="J29"/>
    </row>
    <row r="30" spans="1:10">
      <c r="E30"/>
      <c r="F30"/>
      <c r="G30"/>
      <c r="H30"/>
      <c r="I30"/>
      <c r="J30"/>
    </row>
    <row r="31" spans="1:10">
      <c r="E31"/>
      <c r="F31"/>
      <c r="G31"/>
      <c r="H31"/>
      <c r="I31"/>
      <c r="J31"/>
    </row>
    <row r="32" spans="1:10">
      <c r="E32"/>
      <c r="F32"/>
      <c r="G32"/>
      <c r="H32"/>
      <c r="I32"/>
      <c r="J32"/>
    </row>
    <row r="33" spans="1:10">
      <c r="E33"/>
      <c r="F33"/>
      <c r="G33"/>
      <c r="H33"/>
      <c r="I33"/>
      <c r="J33"/>
    </row>
    <row r="34" spans="1:10">
      <c r="E34"/>
      <c r="F34"/>
      <c r="G34"/>
      <c r="H34"/>
      <c r="I34"/>
      <c r="J34"/>
    </row>
    <row r="35" spans="1:10">
      <c r="E35"/>
      <c r="F35"/>
      <c r="G35"/>
      <c r="H35"/>
      <c r="I35"/>
      <c r="J35"/>
    </row>
    <row r="36" spans="1:10">
      <c r="E36"/>
      <c r="F36"/>
      <c r="G36"/>
      <c r="H36"/>
      <c r="I36"/>
      <c r="J36"/>
    </row>
    <row r="37" spans="1:10">
      <c r="E37"/>
      <c r="F37"/>
      <c r="G37"/>
      <c r="H37"/>
      <c r="I37"/>
      <c r="J37"/>
    </row>
    <row r="38" spans="1:10">
      <c r="E38"/>
      <c r="F38"/>
      <c r="G38"/>
      <c r="H38"/>
      <c r="I38"/>
      <c r="J38"/>
    </row>
    <row r="39" spans="1:10">
      <c r="E39"/>
      <c r="F39"/>
      <c r="G39"/>
      <c r="H39"/>
      <c r="I39"/>
      <c r="J39"/>
    </row>
    <row r="40" spans="1:10" ht="15" thickBot="1">
      <c r="E40"/>
      <c r="F40" s="64" t="s">
        <v>1257</v>
      </c>
      <c r="G40"/>
      <c r="H40"/>
      <c r="I40"/>
      <c r="J40"/>
    </row>
    <row r="41" spans="1:10" ht="19" thickBot="1">
      <c r="A41" s="63" t="s">
        <v>1256</v>
      </c>
      <c r="B41" s="56"/>
      <c r="C41" s="56"/>
      <c r="E41" s="23"/>
      <c r="F41" s="65"/>
      <c r="G41"/>
      <c r="H41"/>
      <c r="I41"/>
      <c r="J41"/>
    </row>
    <row r="42" spans="1:10">
      <c r="A42" s="56"/>
      <c r="B42" s="56"/>
      <c r="C42" s="56"/>
      <c r="E42" s="56"/>
      <c r="F42"/>
      <c r="G42"/>
      <c r="H42"/>
      <c r="I42"/>
      <c r="J42"/>
    </row>
    <row r="43" spans="1:10">
      <c r="E43"/>
      <c r="F43"/>
      <c r="G43"/>
      <c r="H43"/>
      <c r="I43"/>
      <c r="J43"/>
    </row>
    <row r="44" spans="1:10">
      <c r="E44"/>
      <c r="F44"/>
      <c r="G44"/>
      <c r="H44"/>
      <c r="I44"/>
      <c r="J44"/>
    </row>
    <row r="45" spans="1:10">
      <c r="E45"/>
      <c r="F45"/>
      <c r="G45"/>
      <c r="H45"/>
      <c r="I45"/>
      <c r="J45"/>
    </row>
    <row r="46" spans="1:10">
      <c r="E46"/>
      <c r="F46"/>
      <c r="G46"/>
      <c r="H46"/>
      <c r="I46"/>
      <c r="J46"/>
    </row>
    <row r="47" spans="1:10">
      <c r="E47"/>
      <c r="F47"/>
      <c r="G47"/>
      <c r="H47"/>
      <c r="I47"/>
      <c r="J47"/>
    </row>
    <row r="48" spans="1:10">
      <c r="E48"/>
      <c r="F48"/>
      <c r="G48"/>
      <c r="H48"/>
      <c r="I48"/>
      <c r="J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</sheetData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0"/>
  <dimension ref="A1:AN591"/>
  <sheetViews>
    <sheetView zoomScale="90" zoomScaleNormal="90" workbookViewId="0">
      <pane xSplit="2" ySplit="4" topLeftCell="O5" activePane="bottomRight" state="frozen"/>
      <selection pane="topRight" activeCell="C1" sqref="C1"/>
      <selection pane="bottomLeft" activeCell="A5" sqref="A5"/>
      <selection pane="bottomRight" activeCell="T8" sqref="T8"/>
    </sheetView>
  </sheetViews>
  <sheetFormatPr defaultColWidth="9.26953125" defaultRowHeight="14.5"/>
  <cols>
    <col min="1" max="1" width="17.7265625" customWidth="1"/>
    <col min="2" max="2" width="18.453125" bestFit="1" customWidth="1"/>
    <col min="3" max="4" width="13.7265625" bestFit="1" customWidth="1"/>
    <col min="5" max="7" width="13.7265625" style="53" bestFit="1" customWidth="1"/>
    <col min="8" max="8" width="11" style="53" bestFit="1" customWidth="1"/>
    <col min="9" max="9" width="13.7265625" style="53" bestFit="1" customWidth="1"/>
    <col min="10" max="10" width="11" style="53" bestFit="1" customWidth="1"/>
    <col min="11" max="20" width="14.26953125" bestFit="1" customWidth="1"/>
    <col min="21" max="21" width="11.26953125" bestFit="1" customWidth="1"/>
    <col min="22" max="22" width="14.26953125" bestFit="1" customWidth="1"/>
    <col min="23" max="24" width="11.26953125" bestFit="1" customWidth="1"/>
    <col min="25" max="39" width="35.7265625" bestFit="1" customWidth="1"/>
    <col min="40" max="40" width="8.7265625" customWidth="1"/>
  </cols>
  <sheetData>
    <row r="1" spans="1:40">
      <c r="A1" s="128" t="s">
        <v>63</v>
      </c>
      <c r="B1" t="s">
        <v>1290</v>
      </c>
    </row>
    <row r="3" spans="1:40" ht="36" customHeight="1">
      <c r="A3" s="68" t="s">
        <v>92</v>
      </c>
      <c r="B3" s="69"/>
      <c r="C3" s="128" t="s">
        <v>62</v>
      </c>
      <c r="D3" s="48"/>
      <c r="E3" s="48"/>
      <c r="F3" s="48"/>
      <c r="G3" s="48"/>
      <c r="H3" s="48"/>
      <c r="I3"/>
      <c r="J3"/>
    </row>
    <row r="4" spans="1:40" s="71" customFormat="1" ht="45" customHeight="1">
      <c r="A4" s="128" t="s">
        <v>50</v>
      </c>
      <c r="B4" s="128" t="s">
        <v>49</v>
      </c>
      <c r="C4" t="s">
        <v>1251</v>
      </c>
      <c r="D4" t="s">
        <v>1252</v>
      </c>
      <c r="E4" t="s">
        <v>1303</v>
      </c>
      <c r="F4" t="s">
        <v>1310</v>
      </c>
      <c r="G4" t="s">
        <v>3510</v>
      </c>
      <c r="H4" s="71" t="s">
        <v>64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</row>
    <row r="5" spans="1:40">
      <c r="A5" t="s">
        <v>1164</v>
      </c>
      <c r="B5" t="s">
        <v>82</v>
      </c>
      <c r="C5" s="72">
        <v>20000</v>
      </c>
      <c r="D5" s="72">
        <v>10000</v>
      </c>
      <c r="E5" s="72">
        <v>2000</v>
      </c>
      <c r="F5" s="72">
        <v>2500</v>
      </c>
      <c r="G5" s="72">
        <v>5000</v>
      </c>
      <c r="H5" s="72">
        <v>39500</v>
      </c>
      <c r="I5"/>
      <c r="J5"/>
    </row>
    <row r="6" spans="1:40">
      <c r="A6" t="s">
        <v>64</v>
      </c>
      <c r="C6" s="72">
        <v>20000</v>
      </c>
      <c r="D6" s="72">
        <v>10000</v>
      </c>
      <c r="E6" s="72">
        <v>2000</v>
      </c>
      <c r="F6" s="72">
        <v>2500</v>
      </c>
      <c r="G6" s="72">
        <v>5000</v>
      </c>
      <c r="H6" s="72">
        <v>39500</v>
      </c>
      <c r="I6"/>
      <c r="J6"/>
    </row>
    <row r="7" spans="1:40">
      <c r="E7"/>
      <c r="F7"/>
      <c r="G7"/>
      <c r="H7"/>
      <c r="I7"/>
      <c r="J7"/>
    </row>
    <row r="8" spans="1:40">
      <c r="E8"/>
      <c r="F8"/>
      <c r="G8"/>
      <c r="H8"/>
      <c r="I8"/>
      <c r="J8"/>
    </row>
    <row r="9" spans="1:40">
      <c r="E9"/>
      <c r="F9"/>
      <c r="G9"/>
      <c r="H9"/>
      <c r="I9"/>
      <c r="J9"/>
    </row>
    <row r="10" spans="1:40">
      <c r="E10"/>
      <c r="F10"/>
      <c r="G10"/>
      <c r="H10"/>
      <c r="I10"/>
      <c r="J10"/>
    </row>
    <row r="11" spans="1:40">
      <c r="E11"/>
      <c r="F11"/>
      <c r="G11"/>
      <c r="H11"/>
      <c r="I11"/>
      <c r="J11"/>
    </row>
    <row r="12" spans="1:40">
      <c r="E12"/>
      <c r="F12"/>
      <c r="G12"/>
      <c r="H12"/>
      <c r="I12"/>
      <c r="J12"/>
    </row>
    <row r="13" spans="1:40">
      <c r="E13"/>
      <c r="F13"/>
      <c r="G13"/>
      <c r="H13"/>
      <c r="I13"/>
      <c r="J13"/>
    </row>
    <row r="14" spans="1:40">
      <c r="E14"/>
      <c r="F14"/>
      <c r="G14"/>
      <c r="H14"/>
      <c r="I14"/>
      <c r="J14"/>
    </row>
    <row r="15" spans="1:40">
      <c r="E15"/>
      <c r="F15"/>
      <c r="G15"/>
      <c r="H15"/>
      <c r="I15"/>
      <c r="J15"/>
    </row>
    <row r="16" spans="1:40">
      <c r="E16"/>
      <c r="F16"/>
      <c r="G16"/>
      <c r="H16"/>
      <c r="I16"/>
      <c r="J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spans="5:10">
      <c r="E545"/>
      <c r="F545"/>
      <c r="G545"/>
      <c r="H545"/>
      <c r="I545"/>
      <c r="J545"/>
    </row>
    <row r="546" spans="5:10">
      <c r="E546"/>
      <c r="F546"/>
      <c r="G546"/>
      <c r="H546"/>
      <c r="I546"/>
      <c r="J546"/>
    </row>
    <row r="547" spans="5:10">
      <c r="E547"/>
      <c r="F547"/>
      <c r="G547"/>
      <c r="H547"/>
      <c r="I547"/>
      <c r="J547"/>
    </row>
    <row r="548" spans="5:10">
      <c r="E548"/>
      <c r="F548"/>
      <c r="G548"/>
      <c r="H548"/>
      <c r="I548"/>
      <c r="J548"/>
    </row>
    <row r="549" spans="5:10">
      <c r="E549"/>
      <c r="F549"/>
      <c r="G549"/>
      <c r="H549"/>
      <c r="I549"/>
      <c r="J549"/>
    </row>
    <row r="550" spans="5:10">
      <c r="E550"/>
      <c r="F550"/>
      <c r="G550"/>
      <c r="H550"/>
      <c r="I550"/>
      <c r="J550"/>
    </row>
    <row r="551" spans="5:10">
      <c r="E551"/>
      <c r="F551"/>
      <c r="G551"/>
      <c r="H551"/>
      <c r="I551"/>
      <c r="J551"/>
    </row>
    <row r="552" spans="5:10">
      <c r="E552"/>
      <c r="F552"/>
      <c r="G552"/>
      <c r="H552"/>
      <c r="I552"/>
      <c r="J552"/>
    </row>
    <row r="553" spans="5:10">
      <c r="E553"/>
      <c r="F553"/>
      <c r="G553"/>
      <c r="H553"/>
      <c r="I553"/>
      <c r="J553" s="47">
        <f>22210301.08+19643.11</f>
        <v>22229944.189999998</v>
      </c>
    </row>
    <row r="554" spans="5:10">
      <c r="E554"/>
      <c r="F554"/>
      <c r="G554"/>
      <c r="H554"/>
      <c r="I554"/>
      <c r="J554"/>
    </row>
    <row r="555" spans="5:10">
      <c r="E555"/>
      <c r="F555"/>
      <c r="G555"/>
      <c r="H555"/>
      <c r="I555"/>
      <c r="J555" s="58" t="e">
        <f>GETPIVOTDATA("Sum of VAT",$A$3)-J553</f>
        <v>#REF!</v>
      </c>
    </row>
    <row r="556" spans="5:10">
      <c r="E556"/>
      <c r="F556"/>
      <c r="G556"/>
      <c r="H556"/>
      <c r="I556"/>
      <c r="J556"/>
    </row>
    <row r="557" spans="5:10">
      <c r="E557"/>
      <c r="F557"/>
      <c r="G557"/>
      <c r="H557"/>
      <c r="I557"/>
      <c r="J557"/>
    </row>
    <row r="558" spans="5:10">
      <c r="E558"/>
      <c r="F558"/>
      <c r="G558"/>
      <c r="H558"/>
      <c r="I558"/>
      <c r="J558"/>
    </row>
    <row r="559" spans="5:10">
      <c r="E559"/>
      <c r="F559"/>
      <c r="G559"/>
      <c r="H559"/>
      <c r="I559"/>
      <c r="J559"/>
    </row>
    <row r="560" spans="5:10">
      <c r="E560"/>
      <c r="F560"/>
      <c r="G560"/>
      <c r="H560"/>
      <c r="I560"/>
      <c r="J560"/>
    </row>
    <row r="561" spans="5:10">
      <c r="E561"/>
      <c r="F561"/>
      <c r="G561"/>
      <c r="H561"/>
      <c r="I561"/>
      <c r="J561"/>
    </row>
    <row r="562" spans="5:10">
      <c r="E562"/>
      <c r="F562"/>
      <c r="G562"/>
      <c r="H562"/>
      <c r="I562"/>
      <c r="J562"/>
    </row>
    <row r="563" spans="5:10">
      <c r="E563"/>
      <c r="F563"/>
      <c r="G563"/>
      <c r="H563"/>
      <c r="I563"/>
      <c r="J563"/>
    </row>
    <row r="564" spans="5:10">
      <c r="E564"/>
      <c r="F564"/>
      <c r="G564"/>
      <c r="H564"/>
      <c r="I564"/>
      <c r="J564"/>
    </row>
    <row r="565" spans="5:10">
      <c r="E565"/>
      <c r="F565"/>
      <c r="G565"/>
      <c r="H565"/>
      <c r="I565"/>
      <c r="J565"/>
    </row>
    <row r="566" spans="5:10">
      <c r="E566"/>
      <c r="F566"/>
      <c r="G566" s="47"/>
      <c r="H566"/>
      <c r="I566"/>
      <c r="J566" s="48"/>
    </row>
    <row r="567" spans="5:10">
      <c r="E567"/>
      <c r="F567"/>
      <c r="G567"/>
      <c r="H567"/>
      <c r="I567"/>
      <c r="J567"/>
    </row>
    <row r="568" spans="5:10">
      <c r="E568"/>
      <c r="F568"/>
      <c r="G568" s="58"/>
      <c r="H568"/>
      <c r="I568"/>
      <c r="J568" s="48"/>
    </row>
    <row r="569" spans="5:10">
      <c r="E569"/>
      <c r="F569"/>
      <c r="G569"/>
      <c r="H569"/>
      <c r="I569"/>
      <c r="J569"/>
    </row>
    <row r="570" spans="5:10">
      <c r="E570"/>
      <c r="F570"/>
      <c r="G570"/>
      <c r="H570"/>
      <c r="I570"/>
      <c r="J570"/>
    </row>
    <row r="571" spans="5:10">
      <c r="E571"/>
      <c r="F571"/>
      <c r="G571"/>
      <c r="H571"/>
      <c r="I571"/>
      <c r="J571"/>
    </row>
    <row r="572" spans="5:10">
      <c r="E572"/>
      <c r="F572"/>
      <c r="G572"/>
      <c r="H572"/>
      <c r="I572"/>
      <c r="J572"/>
    </row>
    <row r="573" spans="5:10">
      <c r="E573"/>
      <c r="F573"/>
      <c r="G573"/>
      <c r="H573"/>
      <c r="I573"/>
      <c r="J573"/>
    </row>
    <row r="574" spans="5:10">
      <c r="E574"/>
      <c r="F574"/>
      <c r="G574"/>
      <c r="H574"/>
      <c r="I574"/>
      <c r="J574"/>
    </row>
    <row r="575" spans="5:10">
      <c r="E575"/>
      <c r="F575"/>
      <c r="G575"/>
      <c r="H575"/>
      <c r="I575"/>
      <c r="J575"/>
    </row>
    <row r="576" spans="5:10">
      <c r="E576"/>
      <c r="F576"/>
      <c r="G576"/>
      <c r="H576"/>
      <c r="I576"/>
      <c r="J576"/>
    </row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</sheetData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/>
  <dimension ref="A1:HB591"/>
  <sheetViews>
    <sheetView zoomScale="90" zoomScaleNormal="90" workbookViewId="0">
      <pane ySplit="4" topLeftCell="A5" activePane="bottomLeft" state="frozen"/>
      <selection activeCell="B1" sqref="B1"/>
      <selection pane="bottomLeft" activeCell="K6" sqref="K6"/>
    </sheetView>
  </sheetViews>
  <sheetFormatPr defaultColWidth="9.26953125" defaultRowHeight="14.5"/>
  <cols>
    <col min="1" max="1" width="16.81640625" bestFit="1" customWidth="1"/>
    <col min="2" max="4" width="13.7265625" bestFit="1" customWidth="1"/>
    <col min="5" max="6" width="13.7265625" style="53" bestFit="1" customWidth="1"/>
    <col min="7" max="7" width="11" style="53" bestFit="1" customWidth="1"/>
    <col min="8" max="8" width="13.7265625" style="53" bestFit="1" customWidth="1"/>
    <col min="9" max="9" width="11" style="53" bestFit="1" customWidth="1"/>
    <col min="10" max="10" width="14.26953125" style="53" bestFit="1" customWidth="1"/>
    <col min="11" max="19" width="14.26953125" bestFit="1" customWidth="1"/>
    <col min="20" max="20" width="11.26953125" bestFit="1" customWidth="1"/>
    <col min="21" max="21" width="14.26953125" bestFit="1" customWidth="1"/>
    <col min="22" max="23" width="11.26953125" bestFit="1" customWidth="1"/>
    <col min="24" max="27" width="26" customWidth="1"/>
    <col min="28" max="32" width="26" bestFit="1" customWidth="1"/>
    <col min="33" max="33" width="29.26953125" bestFit="1" customWidth="1"/>
    <col min="34" max="48" width="11.26953125" bestFit="1" customWidth="1"/>
    <col min="49" max="49" width="23.7265625" bestFit="1" customWidth="1"/>
    <col min="50" max="64" width="10.7265625" bestFit="1" customWidth="1"/>
    <col min="65" max="65" width="22" bestFit="1" customWidth="1"/>
    <col min="66" max="80" width="12.7265625" bestFit="1" customWidth="1"/>
    <col min="81" max="81" width="25.7265625" bestFit="1" customWidth="1"/>
    <col min="82" max="96" width="13" bestFit="1" customWidth="1"/>
    <col min="97" max="97" width="26" bestFit="1" customWidth="1"/>
    <col min="98" max="112" width="10.7265625" bestFit="1" customWidth="1"/>
    <col min="113" max="113" width="21.7265625" bestFit="1" customWidth="1"/>
    <col min="114" max="128" width="13.453125" bestFit="1" customWidth="1"/>
    <col min="129" max="129" width="26.453125" bestFit="1" customWidth="1"/>
    <col min="130" max="144" width="12.7265625" bestFit="1" customWidth="1"/>
    <col min="145" max="145" width="25.7265625" bestFit="1" customWidth="1"/>
    <col min="146" max="160" width="13.26953125" bestFit="1" customWidth="1"/>
    <col min="161" max="161" width="26.26953125" bestFit="1" customWidth="1"/>
    <col min="162" max="176" width="13.54296875" bestFit="1" customWidth="1"/>
    <col min="177" max="177" width="26.54296875" bestFit="1" customWidth="1"/>
    <col min="178" max="192" width="19.453125" bestFit="1" customWidth="1"/>
    <col min="193" max="193" width="33.26953125" bestFit="1" customWidth="1"/>
    <col min="194" max="208" width="10.7265625" bestFit="1" customWidth="1"/>
    <col min="209" max="209" width="22.26953125" bestFit="1" customWidth="1"/>
    <col min="210" max="210" width="12.54296875" bestFit="1" customWidth="1"/>
  </cols>
  <sheetData>
    <row r="1" spans="1:210">
      <c r="A1" s="128" t="s">
        <v>63</v>
      </c>
      <c r="B1" t="s">
        <v>1290</v>
      </c>
    </row>
    <row r="3" spans="1:210" ht="36" customHeight="1">
      <c r="A3" s="68" t="s">
        <v>92</v>
      </c>
      <c r="B3" s="128" t="s">
        <v>62</v>
      </c>
      <c r="C3" s="48"/>
      <c r="D3" s="48"/>
      <c r="E3" s="48"/>
      <c r="F3" s="48"/>
      <c r="G3" s="48"/>
      <c r="H3"/>
      <c r="I3"/>
      <c r="J3"/>
    </row>
    <row r="4" spans="1:210" s="71" customFormat="1" ht="32.25" customHeight="1">
      <c r="A4" s="70" t="s">
        <v>0</v>
      </c>
      <c r="B4" t="s">
        <v>1251</v>
      </c>
      <c r="C4" t="s">
        <v>1252</v>
      </c>
      <c r="D4" t="s">
        <v>1303</v>
      </c>
      <c r="E4" t="s">
        <v>1310</v>
      </c>
      <c r="F4" t="s">
        <v>3510</v>
      </c>
      <c r="G4" s="71" t="s">
        <v>64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</row>
    <row r="5" spans="1:210">
      <c r="A5" s="129">
        <v>44341</v>
      </c>
      <c r="B5" s="72">
        <v>20000</v>
      </c>
      <c r="C5" s="72">
        <v>10000</v>
      </c>
      <c r="D5" s="72">
        <v>2000</v>
      </c>
      <c r="E5" s="72">
        <v>2500</v>
      </c>
      <c r="F5" s="72">
        <v>5000</v>
      </c>
      <c r="G5" s="72">
        <v>39500</v>
      </c>
      <c r="H5"/>
      <c r="I5"/>
      <c r="J5"/>
    </row>
    <row r="6" spans="1:210">
      <c r="A6" s="129" t="s">
        <v>64</v>
      </c>
      <c r="B6" s="72">
        <v>20000</v>
      </c>
      <c r="C6" s="72">
        <v>10000</v>
      </c>
      <c r="D6" s="72">
        <v>2000</v>
      </c>
      <c r="E6" s="72">
        <v>2500</v>
      </c>
      <c r="F6" s="72">
        <v>5000</v>
      </c>
      <c r="G6" s="72">
        <v>39500</v>
      </c>
      <c r="H6"/>
      <c r="I6"/>
      <c r="J6"/>
    </row>
    <row r="7" spans="1:210">
      <c r="E7"/>
      <c r="F7"/>
      <c r="G7"/>
      <c r="H7"/>
      <c r="I7"/>
      <c r="J7"/>
    </row>
    <row r="8" spans="1:210">
      <c r="E8"/>
      <c r="F8"/>
      <c r="G8"/>
      <c r="H8"/>
      <c r="I8"/>
      <c r="J8"/>
    </row>
    <row r="9" spans="1:210">
      <c r="E9"/>
      <c r="F9"/>
      <c r="G9"/>
      <c r="H9"/>
      <c r="I9"/>
      <c r="J9"/>
    </row>
    <row r="10" spans="1:210">
      <c r="E10"/>
      <c r="F10"/>
      <c r="G10"/>
      <c r="H10"/>
      <c r="I10"/>
      <c r="J10"/>
    </row>
    <row r="11" spans="1:210">
      <c r="E11"/>
      <c r="F11"/>
      <c r="G11"/>
      <c r="H11"/>
      <c r="I11"/>
      <c r="J11"/>
    </row>
    <row r="12" spans="1:210">
      <c r="E12"/>
      <c r="F12"/>
      <c r="G12"/>
      <c r="H12"/>
      <c r="I12"/>
      <c r="J12"/>
    </row>
    <row r="13" spans="1:210">
      <c r="E13"/>
      <c r="F13"/>
      <c r="G13"/>
      <c r="H13"/>
      <c r="I13"/>
      <c r="J13"/>
    </row>
    <row r="14" spans="1:210">
      <c r="E14"/>
      <c r="F14"/>
      <c r="G14"/>
      <c r="H14"/>
      <c r="I14"/>
      <c r="J14"/>
    </row>
    <row r="15" spans="1:210">
      <c r="E15"/>
      <c r="F15"/>
      <c r="G15"/>
      <c r="H15"/>
      <c r="I15"/>
      <c r="J15"/>
    </row>
    <row r="16" spans="1:210">
      <c r="E16"/>
      <c r="F16"/>
      <c r="G16"/>
      <c r="H16"/>
      <c r="I16"/>
      <c r="J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spans="5:10">
      <c r="E545"/>
      <c r="F545"/>
      <c r="G545"/>
      <c r="H545"/>
      <c r="I545"/>
      <c r="J545"/>
    </row>
    <row r="546" spans="5:10">
      <c r="E546"/>
      <c r="F546"/>
      <c r="G546"/>
      <c r="H546"/>
      <c r="I546"/>
      <c r="J546"/>
    </row>
    <row r="547" spans="5:10">
      <c r="E547"/>
      <c r="F547"/>
      <c r="G547"/>
      <c r="H547"/>
      <c r="I547"/>
      <c r="J547"/>
    </row>
    <row r="548" spans="5:10">
      <c r="E548"/>
      <c r="F548"/>
      <c r="G548"/>
      <c r="H548"/>
      <c r="I548"/>
      <c r="J548"/>
    </row>
    <row r="549" spans="5:10">
      <c r="E549"/>
      <c r="F549"/>
      <c r="G549"/>
      <c r="H549"/>
      <c r="I549"/>
      <c r="J549"/>
    </row>
    <row r="550" spans="5:10">
      <c r="E550"/>
      <c r="F550"/>
      <c r="G550"/>
      <c r="H550"/>
      <c r="I550"/>
      <c r="J550"/>
    </row>
    <row r="551" spans="5:10">
      <c r="E551"/>
      <c r="F551"/>
      <c r="G551"/>
      <c r="H551"/>
      <c r="I551"/>
      <c r="J551"/>
    </row>
    <row r="552" spans="5:10">
      <c r="E552"/>
      <c r="F552"/>
      <c r="G552"/>
      <c r="H552"/>
      <c r="I552"/>
      <c r="J552"/>
    </row>
    <row r="553" spans="5:10">
      <c r="E553"/>
      <c r="F553"/>
      <c r="G553"/>
      <c r="H553"/>
      <c r="I553"/>
      <c r="J553" s="47">
        <f>22210301.08+19643.11</f>
        <v>22229944.189999998</v>
      </c>
    </row>
    <row r="554" spans="5:10">
      <c r="E554"/>
      <c r="F554"/>
      <c r="G554"/>
      <c r="H554"/>
      <c r="I554"/>
      <c r="J554"/>
    </row>
    <row r="555" spans="5:10">
      <c r="E555"/>
      <c r="F555"/>
      <c r="G555"/>
      <c r="H555"/>
      <c r="I555"/>
      <c r="J555" s="58" t="e">
        <f>GETPIVOTDATA("Sum of VAT",$A$3)-J553</f>
        <v>#REF!</v>
      </c>
    </row>
    <row r="556" spans="5:10">
      <c r="E556"/>
      <c r="F556"/>
      <c r="G556"/>
      <c r="H556"/>
      <c r="I556"/>
      <c r="J556"/>
    </row>
    <row r="557" spans="5:10">
      <c r="E557"/>
      <c r="F557"/>
      <c r="G557"/>
      <c r="H557"/>
      <c r="I557"/>
      <c r="J557"/>
    </row>
    <row r="558" spans="5:10">
      <c r="E558"/>
      <c r="F558"/>
      <c r="G558"/>
      <c r="H558"/>
      <c r="I558"/>
      <c r="J558"/>
    </row>
    <row r="559" spans="5:10">
      <c r="E559"/>
      <c r="F559"/>
      <c r="G559"/>
      <c r="H559"/>
      <c r="I559"/>
      <c r="J559"/>
    </row>
    <row r="560" spans="5:10">
      <c r="E560"/>
      <c r="F560"/>
      <c r="G560"/>
      <c r="H560"/>
      <c r="I560"/>
      <c r="J560"/>
    </row>
    <row r="561" spans="5:10">
      <c r="E561"/>
      <c r="F561"/>
      <c r="G561"/>
      <c r="H561"/>
      <c r="I561"/>
      <c r="J561"/>
    </row>
    <row r="562" spans="5:10">
      <c r="E562"/>
      <c r="F562"/>
      <c r="G562"/>
      <c r="H562"/>
      <c r="I562"/>
      <c r="J562"/>
    </row>
    <row r="563" spans="5:10">
      <c r="E563"/>
      <c r="F563"/>
      <c r="G563"/>
      <c r="H563"/>
      <c r="I563"/>
      <c r="J563"/>
    </row>
    <row r="564" spans="5:10">
      <c r="E564"/>
      <c r="F564"/>
      <c r="G564"/>
      <c r="H564"/>
      <c r="I564"/>
      <c r="J564"/>
    </row>
    <row r="565" spans="5:10">
      <c r="E565"/>
      <c r="F565"/>
      <c r="G565"/>
      <c r="H565"/>
      <c r="I565"/>
      <c r="J565"/>
    </row>
    <row r="566" spans="5:10">
      <c r="E566"/>
      <c r="F566"/>
      <c r="G566" s="47"/>
      <c r="H566"/>
      <c r="I566"/>
      <c r="J566" s="48"/>
    </row>
    <row r="567" spans="5:10">
      <c r="E567"/>
      <c r="F567"/>
      <c r="G567"/>
      <c r="H567"/>
      <c r="I567"/>
      <c r="J567"/>
    </row>
    <row r="568" spans="5:10">
      <c r="E568"/>
      <c r="F568"/>
      <c r="G568" s="58"/>
      <c r="H568"/>
      <c r="I568"/>
      <c r="J568" s="48"/>
    </row>
    <row r="569" spans="5:10">
      <c r="E569"/>
      <c r="F569"/>
      <c r="G569"/>
      <c r="H569"/>
      <c r="I569"/>
      <c r="J569"/>
    </row>
    <row r="570" spans="5:10">
      <c r="E570"/>
      <c r="F570"/>
      <c r="G570"/>
      <c r="H570"/>
      <c r="I570"/>
      <c r="J570"/>
    </row>
    <row r="571" spans="5:10">
      <c r="E571"/>
      <c r="F571"/>
      <c r="G571"/>
      <c r="H571"/>
      <c r="I571"/>
      <c r="J571"/>
    </row>
    <row r="572" spans="5:10">
      <c r="E572"/>
      <c r="F572"/>
      <c r="G572"/>
      <c r="H572"/>
      <c r="I572"/>
      <c r="J572"/>
    </row>
    <row r="573" spans="5:10">
      <c r="E573"/>
      <c r="F573"/>
      <c r="G573"/>
      <c r="H573"/>
      <c r="I573"/>
      <c r="J573"/>
    </row>
    <row r="574" spans="5:10">
      <c r="E574"/>
      <c r="F574"/>
      <c r="G574"/>
      <c r="H574"/>
      <c r="I574"/>
      <c r="J574"/>
    </row>
    <row r="575" spans="5:10">
      <c r="E575"/>
      <c r="F575"/>
      <c r="G575"/>
      <c r="H575"/>
      <c r="I575"/>
      <c r="J575"/>
    </row>
    <row r="576" spans="5:10">
      <c r="E576"/>
      <c r="F576"/>
      <c r="G576"/>
      <c r="H576"/>
      <c r="I576"/>
      <c r="J576"/>
    </row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</sheetData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2"/>
  <dimension ref="A1:AD591"/>
  <sheetViews>
    <sheetView topLeftCell="L1" zoomScale="90" zoomScaleNormal="90" workbookViewId="0">
      <pane ySplit="4" topLeftCell="A7" activePane="bottomLeft" state="frozen"/>
      <selection activeCell="B1" sqref="B1"/>
      <selection pane="bottomLeft" activeCell="S9" sqref="S9"/>
    </sheetView>
  </sheetViews>
  <sheetFormatPr defaultColWidth="9.26953125" defaultRowHeight="14.5"/>
  <cols>
    <col min="1" max="1" width="12.26953125" customWidth="1"/>
    <col min="2" max="2" width="18.453125" bestFit="1" customWidth="1"/>
    <col min="3" max="4" width="13.7265625" bestFit="1" customWidth="1"/>
    <col min="5" max="7" width="13.7265625" style="53" bestFit="1" customWidth="1"/>
    <col min="8" max="8" width="11" style="53" bestFit="1" customWidth="1"/>
    <col min="9" max="9" width="13.7265625" style="53" bestFit="1" customWidth="1"/>
    <col min="10" max="10" width="11" style="53" bestFit="1" customWidth="1"/>
    <col min="11" max="20" width="14.26953125" bestFit="1" customWidth="1"/>
    <col min="21" max="21" width="11.26953125" bestFit="1" customWidth="1"/>
    <col min="22" max="22" width="14.26953125" bestFit="1" customWidth="1"/>
    <col min="23" max="24" width="11.26953125" bestFit="1" customWidth="1"/>
    <col min="25" max="27" width="13.54296875" customWidth="1"/>
    <col min="28" max="28" width="13.54296875" bestFit="1" customWidth="1"/>
    <col min="29" max="29" width="13.54296875" customWidth="1"/>
    <col min="30" max="30" width="8.7265625" customWidth="1"/>
  </cols>
  <sheetData>
    <row r="1" spans="1:30">
      <c r="A1" s="128" t="s">
        <v>63</v>
      </c>
      <c r="B1" t="s">
        <v>1290</v>
      </c>
    </row>
    <row r="3" spans="1:30" ht="36" customHeight="1">
      <c r="A3" s="68" t="s">
        <v>92</v>
      </c>
      <c r="B3" s="69"/>
      <c r="C3" s="128" t="s">
        <v>62</v>
      </c>
      <c r="D3" s="48"/>
      <c r="E3" s="48"/>
      <c r="F3" s="48"/>
      <c r="G3" s="48"/>
      <c r="H3" s="48"/>
      <c r="I3"/>
      <c r="J3"/>
    </row>
    <row r="4" spans="1:30" s="71" customFormat="1" ht="32.25" customHeight="1">
      <c r="A4" s="128" t="s">
        <v>50</v>
      </c>
      <c r="B4" s="128" t="s">
        <v>49</v>
      </c>
      <c r="C4" t="s">
        <v>1251</v>
      </c>
      <c r="D4" t="s">
        <v>1252</v>
      </c>
      <c r="E4" t="s">
        <v>1303</v>
      </c>
      <c r="F4" t="s">
        <v>1310</v>
      </c>
      <c r="G4" t="s">
        <v>3510</v>
      </c>
      <c r="H4" s="71" t="s">
        <v>64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</row>
    <row r="5" spans="1:30" ht="14.25" customHeight="1">
      <c r="A5" t="s">
        <v>1164</v>
      </c>
      <c r="B5" t="s">
        <v>82</v>
      </c>
      <c r="C5" s="72">
        <v>20000</v>
      </c>
      <c r="D5" s="72">
        <v>10000</v>
      </c>
      <c r="E5" s="72">
        <v>2000</v>
      </c>
      <c r="F5" s="72">
        <v>2500</v>
      </c>
      <c r="G5" s="72">
        <v>5000</v>
      </c>
      <c r="H5" s="72">
        <v>39500</v>
      </c>
      <c r="I5"/>
      <c r="J5"/>
    </row>
    <row r="6" spans="1:30" ht="14.25" customHeight="1">
      <c r="A6" t="s">
        <v>64</v>
      </c>
      <c r="C6" s="72">
        <v>20000</v>
      </c>
      <c r="D6" s="72">
        <v>10000</v>
      </c>
      <c r="E6" s="72">
        <v>2000</v>
      </c>
      <c r="F6" s="72">
        <v>2500</v>
      </c>
      <c r="G6" s="72">
        <v>5000</v>
      </c>
      <c r="H6" s="72">
        <v>39500</v>
      </c>
      <c r="I6"/>
      <c r="J6"/>
    </row>
    <row r="7" spans="1:30" ht="14.25" customHeight="1">
      <c r="E7"/>
      <c r="F7"/>
      <c r="G7"/>
      <c r="H7"/>
      <c r="I7"/>
      <c r="J7"/>
    </row>
    <row r="8" spans="1:30" ht="14.25" customHeight="1">
      <c r="E8"/>
      <c r="F8"/>
      <c r="G8"/>
      <c r="H8"/>
      <c r="I8"/>
      <c r="J8"/>
    </row>
    <row r="9" spans="1:30" ht="14.25" customHeight="1">
      <c r="E9"/>
      <c r="F9"/>
      <c r="G9"/>
      <c r="H9"/>
      <c r="I9"/>
      <c r="J9"/>
    </row>
    <row r="10" spans="1:30" ht="14.25" customHeight="1">
      <c r="E10"/>
      <c r="F10"/>
      <c r="G10"/>
      <c r="H10"/>
      <c r="I10"/>
      <c r="J10"/>
    </row>
    <row r="11" spans="1:30" ht="14.25" customHeight="1">
      <c r="E11"/>
      <c r="F11"/>
      <c r="G11"/>
      <c r="H11"/>
      <c r="I11"/>
      <c r="J11"/>
    </row>
    <row r="12" spans="1:30" ht="14.25" customHeight="1">
      <c r="E12"/>
      <c r="F12"/>
      <c r="G12"/>
      <c r="H12"/>
      <c r="I12"/>
      <c r="J12"/>
    </row>
    <row r="13" spans="1:30" ht="14.25" customHeight="1">
      <c r="E13"/>
      <c r="F13"/>
      <c r="G13"/>
      <c r="H13"/>
      <c r="I13"/>
      <c r="J13"/>
    </row>
    <row r="14" spans="1:30" ht="14.25" customHeight="1">
      <c r="E14"/>
      <c r="F14"/>
      <c r="G14"/>
      <c r="H14"/>
      <c r="I14"/>
      <c r="J14"/>
    </row>
    <row r="15" spans="1:30" ht="14.25" customHeight="1">
      <c r="E15"/>
      <c r="F15"/>
      <c r="G15"/>
      <c r="H15"/>
      <c r="I15"/>
      <c r="J15"/>
    </row>
    <row r="16" spans="1:30" ht="14.25" customHeight="1">
      <c r="E16"/>
      <c r="F16"/>
      <c r="G16"/>
      <c r="H16"/>
      <c r="I16"/>
      <c r="J16"/>
    </row>
    <row r="17" customFormat="1" ht="14.25" customHeight="1"/>
    <row r="18" customFormat="1" ht="14.25" customHeigh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spans="5:10">
      <c r="E545"/>
      <c r="F545"/>
      <c r="G545"/>
      <c r="H545"/>
      <c r="I545"/>
      <c r="J545"/>
    </row>
    <row r="546" spans="5:10">
      <c r="E546"/>
      <c r="F546"/>
      <c r="G546"/>
      <c r="H546"/>
      <c r="I546"/>
      <c r="J546"/>
    </row>
    <row r="547" spans="5:10">
      <c r="E547"/>
      <c r="F547"/>
      <c r="G547"/>
      <c r="H547"/>
      <c r="I547"/>
      <c r="J547"/>
    </row>
    <row r="548" spans="5:10">
      <c r="E548"/>
      <c r="F548"/>
      <c r="G548"/>
      <c r="H548"/>
      <c r="I548"/>
      <c r="J548"/>
    </row>
    <row r="549" spans="5:10">
      <c r="E549"/>
      <c r="F549"/>
      <c r="G549"/>
      <c r="H549"/>
      <c r="I549"/>
      <c r="J549"/>
    </row>
    <row r="550" spans="5:10">
      <c r="E550"/>
      <c r="F550"/>
      <c r="G550"/>
      <c r="H550"/>
      <c r="I550"/>
      <c r="J550"/>
    </row>
    <row r="551" spans="5:10">
      <c r="E551"/>
      <c r="F551"/>
      <c r="G551"/>
      <c r="H551"/>
      <c r="I551"/>
      <c r="J551"/>
    </row>
    <row r="552" spans="5:10">
      <c r="E552"/>
      <c r="F552"/>
      <c r="G552"/>
      <c r="H552"/>
      <c r="I552"/>
      <c r="J552"/>
    </row>
    <row r="553" spans="5:10">
      <c r="E553"/>
      <c r="F553"/>
      <c r="G553"/>
      <c r="H553"/>
      <c r="I553"/>
      <c r="J553" s="47">
        <f>22210301.08+19643.11</f>
        <v>22229944.189999998</v>
      </c>
    </row>
    <row r="554" spans="5:10">
      <c r="E554"/>
      <c r="F554"/>
      <c r="G554"/>
      <c r="H554"/>
      <c r="I554"/>
      <c r="J554"/>
    </row>
    <row r="555" spans="5:10">
      <c r="E555"/>
      <c r="F555"/>
      <c r="G555"/>
      <c r="H555"/>
      <c r="I555"/>
      <c r="J555" s="58" t="e">
        <f>GETPIVOTDATA("Sum of VAT",$A$3)-J553</f>
        <v>#REF!</v>
      </c>
    </row>
    <row r="556" spans="5:10">
      <c r="E556"/>
      <c r="F556"/>
      <c r="G556"/>
      <c r="H556"/>
      <c r="I556"/>
      <c r="J556"/>
    </row>
    <row r="557" spans="5:10">
      <c r="E557"/>
      <c r="F557"/>
      <c r="G557"/>
      <c r="H557"/>
      <c r="I557"/>
      <c r="J557"/>
    </row>
    <row r="558" spans="5:10">
      <c r="E558"/>
      <c r="F558"/>
      <c r="G558"/>
      <c r="H558"/>
      <c r="I558"/>
      <c r="J558"/>
    </row>
    <row r="559" spans="5:10">
      <c r="E559"/>
      <c r="F559"/>
      <c r="G559"/>
      <c r="H559"/>
      <c r="I559"/>
      <c r="J559"/>
    </row>
    <row r="560" spans="5:10">
      <c r="E560"/>
      <c r="F560"/>
      <c r="G560"/>
      <c r="H560"/>
      <c r="I560"/>
      <c r="J560"/>
    </row>
    <row r="561" spans="5:10">
      <c r="E561"/>
      <c r="F561"/>
      <c r="G561"/>
      <c r="H561"/>
      <c r="I561"/>
      <c r="J561"/>
    </row>
    <row r="562" spans="5:10">
      <c r="E562"/>
      <c r="F562"/>
      <c r="G562"/>
      <c r="H562"/>
      <c r="I562"/>
      <c r="J562"/>
    </row>
    <row r="563" spans="5:10">
      <c r="E563"/>
      <c r="F563"/>
      <c r="G563"/>
      <c r="H563"/>
      <c r="I563"/>
      <c r="J563"/>
    </row>
    <row r="564" spans="5:10">
      <c r="E564"/>
      <c r="F564"/>
      <c r="G564"/>
      <c r="H564"/>
      <c r="I564"/>
      <c r="J564"/>
    </row>
    <row r="565" spans="5:10">
      <c r="E565"/>
      <c r="F565"/>
      <c r="G565"/>
      <c r="H565"/>
      <c r="I565"/>
      <c r="J565"/>
    </row>
    <row r="566" spans="5:10">
      <c r="E566"/>
      <c r="F566"/>
      <c r="G566" s="47"/>
      <c r="H566"/>
      <c r="I566"/>
      <c r="J566" s="48"/>
    </row>
    <row r="567" spans="5:10">
      <c r="E567"/>
      <c r="F567"/>
      <c r="G567"/>
      <c r="H567"/>
      <c r="I567"/>
      <c r="J567"/>
    </row>
    <row r="568" spans="5:10">
      <c r="E568"/>
      <c r="F568"/>
      <c r="G568" s="58"/>
      <c r="H568"/>
      <c r="I568"/>
      <c r="J568" s="48"/>
    </row>
    <row r="569" spans="5:10">
      <c r="E569"/>
      <c r="F569"/>
      <c r="G569"/>
      <c r="H569"/>
      <c r="I569"/>
      <c r="J569"/>
    </row>
    <row r="570" spans="5:10">
      <c r="E570"/>
      <c r="F570"/>
      <c r="G570"/>
      <c r="H570"/>
      <c r="I570"/>
      <c r="J570"/>
    </row>
    <row r="571" spans="5:10">
      <c r="E571"/>
      <c r="F571"/>
      <c r="G571"/>
      <c r="H571"/>
      <c r="I571"/>
      <c r="J571"/>
    </row>
    <row r="572" spans="5:10">
      <c r="E572"/>
      <c r="F572"/>
      <c r="G572"/>
      <c r="H572"/>
      <c r="I572"/>
      <c r="J572"/>
    </row>
    <row r="573" spans="5:10">
      <c r="E573"/>
      <c r="F573"/>
      <c r="G573"/>
      <c r="H573"/>
      <c r="I573"/>
      <c r="J573"/>
    </row>
    <row r="574" spans="5:10">
      <c r="E574"/>
      <c r="F574"/>
      <c r="G574"/>
      <c r="H574"/>
      <c r="I574"/>
      <c r="J574"/>
    </row>
    <row r="575" spans="5:10">
      <c r="E575"/>
      <c r="F575"/>
      <c r="G575"/>
      <c r="H575"/>
      <c r="I575"/>
      <c r="J575"/>
    </row>
    <row r="576" spans="5:10">
      <c r="E576"/>
      <c r="F576"/>
      <c r="G576"/>
      <c r="H576"/>
      <c r="I576"/>
      <c r="J576"/>
    </row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</sheetData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/>
  <dimension ref="A1:AM591"/>
  <sheetViews>
    <sheetView zoomScale="77" zoomScaleNormal="77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5" sqref="C5"/>
    </sheetView>
  </sheetViews>
  <sheetFormatPr defaultColWidth="9.26953125" defaultRowHeight="14.5"/>
  <cols>
    <col min="1" max="1" width="17.7265625" customWidth="1"/>
    <col min="2" max="2" width="18" bestFit="1" customWidth="1"/>
    <col min="3" max="3" width="14.453125" bestFit="1" customWidth="1"/>
    <col min="4" max="4" width="12.1796875" bestFit="1" customWidth="1"/>
    <col min="5" max="10" width="14.1796875" style="53" bestFit="1" customWidth="1"/>
    <col min="11" max="15" width="14.1796875" bestFit="1" customWidth="1"/>
    <col min="16" max="16" width="12.7265625" bestFit="1" customWidth="1"/>
    <col min="17" max="30" width="14.1796875" bestFit="1" customWidth="1"/>
    <col min="31" max="31" width="14" bestFit="1" customWidth="1"/>
    <col min="32" max="32" width="14.1796875" bestFit="1" customWidth="1"/>
    <col min="33" max="33" width="14" bestFit="1" customWidth="1"/>
    <col min="34" max="34" width="19.26953125" customWidth="1"/>
    <col min="35" max="38" width="45.7265625" bestFit="1" customWidth="1"/>
    <col min="39" max="39" width="20.26953125" bestFit="1" customWidth="1"/>
  </cols>
  <sheetData>
    <row r="1" spans="1:39">
      <c r="A1" s="128" t="s">
        <v>63</v>
      </c>
      <c r="B1" t="s">
        <v>1290</v>
      </c>
    </row>
    <row r="3" spans="1:39" ht="36" customHeight="1">
      <c r="A3" s="68" t="s">
        <v>1119</v>
      </c>
      <c r="B3" s="69"/>
      <c r="C3" s="70" t="s">
        <v>0</v>
      </c>
      <c r="D3" s="48"/>
      <c r="E3"/>
      <c r="F3"/>
      <c r="G3"/>
      <c r="H3"/>
      <c r="I3"/>
      <c r="J3"/>
    </row>
    <row r="4" spans="1:39" s="71" customFormat="1" ht="32.25" customHeight="1">
      <c r="A4" s="128" t="s">
        <v>50</v>
      </c>
      <c r="B4" s="128" t="s">
        <v>49</v>
      </c>
      <c r="C4" s="129">
        <v>44341</v>
      </c>
      <c r="D4" s="78" t="s">
        <v>64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>
      <c r="A5" t="s">
        <v>1164</v>
      </c>
      <c r="B5" s="77" t="s">
        <v>82</v>
      </c>
      <c r="C5" s="48">
        <v>2176261.7289719628</v>
      </c>
      <c r="D5" s="48">
        <v>2176261.7289719628</v>
      </c>
      <c r="E5"/>
      <c r="F5"/>
      <c r="G5"/>
      <c r="H5"/>
      <c r="I5"/>
      <c r="J5"/>
    </row>
    <row r="6" spans="1:39">
      <c r="A6" t="s">
        <v>64</v>
      </c>
      <c r="C6" s="48">
        <v>2176261.7289719628</v>
      </c>
      <c r="D6" s="48">
        <v>2176261.7289719628</v>
      </c>
      <c r="E6"/>
      <c r="F6"/>
      <c r="G6"/>
      <c r="H6"/>
      <c r="I6"/>
      <c r="J6"/>
    </row>
    <row r="7" spans="1:39">
      <c r="E7"/>
      <c r="F7"/>
      <c r="G7"/>
      <c r="H7"/>
      <c r="I7"/>
      <c r="J7"/>
    </row>
    <row r="8" spans="1:39">
      <c r="E8"/>
      <c r="F8"/>
      <c r="G8"/>
      <c r="H8"/>
      <c r="I8"/>
      <c r="J8"/>
    </row>
    <row r="9" spans="1:39">
      <c r="E9"/>
      <c r="F9"/>
      <c r="G9"/>
      <c r="H9"/>
      <c r="I9"/>
      <c r="J9"/>
    </row>
    <row r="10" spans="1:39">
      <c r="E10"/>
      <c r="F10"/>
      <c r="G10"/>
      <c r="H10"/>
      <c r="I10"/>
      <c r="J10"/>
    </row>
    <row r="11" spans="1:39">
      <c r="E11"/>
      <c r="F11"/>
      <c r="G11"/>
      <c r="H11"/>
      <c r="I11"/>
      <c r="J11"/>
    </row>
    <row r="12" spans="1:39">
      <c r="E12"/>
      <c r="F12"/>
      <c r="G12"/>
      <c r="H12"/>
      <c r="I12"/>
      <c r="J12"/>
    </row>
    <row r="13" spans="1:39">
      <c r="E13"/>
      <c r="F13"/>
      <c r="G13"/>
      <c r="H13"/>
      <c r="I13"/>
      <c r="J13"/>
    </row>
    <row r="14" spans="1:39">
      <c r="E14"/>
      <c r="F14"/>
      <c r="G14"/>
      <c r="H14"/>
      <c r="I14"/>
      <c r="J14"/>
    </row>
    <row r="15" spans="1:39">
      <c r="E15"/>
      <c r="F15"/>
      <c r="G15"/>
      <c r="H15"/>
      <c r="I15"/>
      <c r="J15"/>
    </row>
    <row r="16" spans="1:39">
      <c r="E16"/>
      <c r="F16"/>
      <c r="G16"/>
      <c r="H16"/>
      <c r="I16"/>
      <c r="J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spans="5:10">
      <c r="E545"/>
      <c r="F545"/>
      <c r="G545"/>
      <c r="H545"/>
      <c r="I545"/>
      <c r="J545"/>
    </row>
    <row r="546" spans="5:10">
      <c r="E546"/>
      <c r="F546"/>
      <c r="G546"/>
      <c r="H546"/>
      <c r="I546"/>
      <c r="J546"/>
    </row>
    <row r="547" spans="5:10">
      <c r="E547"/>
      <c r="F547"/>
      <c r="G547"/>
      <c r="H547"/>
      <c r="I547"/>
      <c r="J547"/>
    </row>
    <row r="548" spans="5:10">
      <c r="E548"/>
      <c r="F548"/>
      <c r="G548"/>
      <c r="H548"/>
      <c r="I548"/>
      <c r="J548"/>
    </row>
    <row r="549" spans="5:10">
      <c r="E549"/>
      <c r="F549"/>
      <c r="G549"/>
      <c r="H549"/>
      <c r="I549"/>
      <c r="J549"/>
    </row>
    <row r="550" spans="5:10">
      <c r="E550"/>
      <c r="F550"/>
      <c r="G550"/>
      <c r="H550"/>
      <c r="I550"/>
      <c r="J550"/>
    </row>
    <row r="551" spans="5:10">
      <c r="E551"/>
      <c r="F551"/>
      <c r="G551"/>
      <c r="H551"/>
      <c r="I551"/>
      <c r="J551"/>
    </row>
    <row r="552" spans="5:10">
      <c r="E552"/>
      <c r="F552"/>
      <c r="G552"/>
      <c r="H552"/>
      <c r="I552"/>
      <c r="J552"/>
    </row>
    <row r="553" spans="5:10">
      <c r="E553"/>
      <c r="F553"/>
      <c r="G553"/>
      <c r="H553"/>
      <c r="I553"/>
      <c r="J553" s="47">
        <f>22210301.08+19643.11</f>
        <v>22229944.189999998</v>
      </c>
    </row>
    <row r="554" spans="5:10">
      <c r="E554"/>
      <c r="F554"/>
      <c r="G554"/>
      <c r="H554"/>
      <c r="I554"/>
      <c r="J554"/>
    </row>
    <row r="555" spans="5:10">
      <c r="E555"/>
      <c r="F555"/>
      <c r="G555"/>
      <c r="H555"/>
      <c r="I555"/>
      <c r="J555" s="58" t="e">
        <f>GETPIVOTDATA("Sum of VAT",$A$3)-J553</f>
        <v>#REF!</v>
      </c>
    </row>
    <row r="556" spans="5:10">
      <c r="E556"/>
      <c r="F556"/>
      <c r="G556"/>
      <c r="H556"/>
      <c r="I556"/>
      <c r="J556"/>
    </row>
    <row r="557" spans="5:10">
      <c r="E557"/>
      <c r="F557"/>
      <c r="G557"/>
      <c r="H557"/>
      <c r="I557"/>
      <c r="J557"/>
    </row>
    <row r="558" spans="5:10">
      <c r="E558"/>
      <c r="F558"/>
      <c r="G558"/>
      <c r="H558"/>
      <c r="I558"/>
      <c r="J558"/>
    </row>
    <row r="559" spans="5:10">
      <c r="E559"/>
      <c r="F559"/>
      <c r="G559"/>
      <c r="H559"/>
      <c r="I559"/>
      <c r="J559"/>
    </row>
    <row r="560" spans="5:10">
      <c r="E560"/>
      <c r="F560"/>
      <c r="G560"/>
      <c r="H560"/>
      <c r="I560"/>
      <c r="J560"/>
    </row>
    <row r="561" spans="5:10">
      <c r="E561"/>
      <c r="F561"/>
      <c r="G561"/>
      <c r="H561"/>
      <c r="I561"/>
      <c r="J561"/>
    </row>
    <row r="562" spans="5:10">
      <c r="E562"/>
      <c r="F562"/>
      <c r="G562"/>
      <c r="H562"/>
      <c r="I562"/>
      <c r="J562"/>
    </row>
    <row r="563" spans="5:10">
      <c r="E563"/>
      <c r="F563"/>
      <c r="G563"/>
      <c r="H563"/>
      <c r="I563"/>
      <c r="J563"/>
    </row>
    <row r="564" spans="5:10">
      <c r="E564"/>
      <c r="F564"/>
      <c r="G564"/>
      <c r="H564"/>
      <c r="I564"/>
      <c r="J564"/>
    </row>
    <row r="565" spans="5:10">
      <c r="E565"/>
      <c r="F565"/>
      <c r="G565"/>
      <c r="H565"/>
      <c r="I565"/>
      <c r="J565"/>
    </row>
    <row r="566" spans="5:10">
      <c r="E566"/>
      <c r="F566"/>
      <c r="G566" s="47"/>
      <c r="H566"/>
      <c r="I566"/>
      <c r="J566" s="48"/>
    </row>
    <row r="567" spans="5:10">
      <c r="E567"/>
      <c r="F567"/>
      <c r="G567"/>
      <c r="H567"/>
      <c r="I567"/>
      <c r="J567"/>
    </row>
    <row r="568" spans="5:10">
      <c r="E568"/>
      <c r="F568"/>
      <c r="G568" s="58"/>
      <c r="H568"/>
      <c r="I568"/>
      <c r="J568" s="48"/>
    </row>
    <row r="569" spans="5:10">
      <c r="E569"/>
      <c r="F569"/>
      <c r="G569"/>
      <c r="H569"/>
      <c r="I569"/>
      <c r="J569"/>
    </row>
    <row r="570" spans="5:10">
      <c r="E570"/>
      <c r="F570"/>
      <c r="G570"/>
      <c r="H570"/>
      <c r="I570"/>
      <c r="J570"/>
    </row>
    <row r="571" spans="5:10">
      <c r="E571"/>
      <c r="F571"/>
      <c r="G571"/>
      <c r="H571"/>
      <c r="I571"/>
      <c r="J571"/>
    </row>
    <row r="572" spans="5:10">
      <c r="E572"/>
      <c r="F572"/>
      <c r="G572"/>
      <c r="H572"/>
      <c r="I572"/>
      <c r="J572"/>
    </row>
    <row r="573" spans="5:10">
      <c r="E573"/>
      <c r="F573"/>
      <c r="G573"/>
      <c r="H573"/>
      <c r="I573"/>
      <c r="J573"/>
    </row>
    <row r="574" spans="5:10">
      <c r="E574"/>
      <c r="F574"/>
      <c r="G574"/>
      <c r="H574"/>
      <c r="I574"/>
      <c r="J574"/>
    </row>
    <row r="575" spans="5:10">
      <c r="E575"/>
      <c r="F575"/>
      <c r="G575"/>
      <c r="H575"/>
      <c r="I575"/>
      <c r="J575"/>
    </row>
    <row r="576" spans="5:10">
      <c r="E576"/>
      <c r="F576"/>
      <c r="G576"/>
      <c r="H576"/>
      <c r="I576"/>
      <c r="J576"/>
    </row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</sheetData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V1072"/>
  <sheetViews>
    <sheetView zoomScale="90" zoomScaleNormal="9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F7" sqref="F7"/>
    </sheetView>
  </sheetViews>
  <sheetFormatPr defaultColWidth="9.26953125" defaultRowHeight="14.5"/>
  <cols>
    <col min="1" max="1" width="13.7265625" customWidth="1"/>
    <col min="2" max="2" width="16.26953125" customWidth="1"/>
    <col min="3" max="3" width="12.7265625" customWidth="1"/>
    <col min="4" max="4" width="16.7265625" customWidth="1"/>
    <col min="5" max="5" width="13" style="13" customWidth="1"/>
    <col min="6" max="6" width="28.453125" style="13" customWidth="1"/>
    <col min="7" max="7" width="28.26953125" style="13" bestFit="1" customWidth="1"/>
    <col min="8" max="15" width="14.81640625" style="13" bestFit="1" customWidth="1"/>
    <col min="16" max="21" width="14.81640625" bestFit="1" customWidth="1"/>
    <col min="22" max="22" width="12.1796875" bestFit="1" customWidth="1"/>
    <col min="23" max="25" width="14.81640625" bestFit="1" customWidth="1"/>
    <col min="26" max="26" width="12.1796875" bestFit="1" customWidth="1"/>
    <col min="27" max="27" width="15.453125" bestFit="1" customWidth="1"/>
    <col min="28" max="29" width="12.453125" bestFit="1" customWidth="1"/>
  </cols>
  <sheetData>
    <row r="1" spans="1:22">
      <c r="A1" s="128" t="s">
        <v>63</v>
      </c>
      <c r="B1" t="s">
        <v>1209</v>
      </c>
    </row>
    <row r="3" spans="1:22">
      <c r="A3" s="128" t="s">
        <v>92</v>
      </c>
      <c r="E3"/>
      <c r="F3"/>
      <c r="G3"/>
      <c r="H3" s="52" t="s">
        <v>62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</row>
    <row r="4" spans="1:22">
      <c r="A4" s="128" t="s">
        <v>3</v>
      </c>
      <c r="B4" s="128" t="s">
        <v>0</v>
      </c>
      <c r="C4" s="128" t="s">
        <v>5</v>
      </c>
      <c r="D4" s="128" t="s">
        <v>50</v>
      </c>
      <c r="E4" s="128" t="s">
        <v>1258</v>
      </c>
      <c r="F4" s="128" t="s">
        <v>1</v>
      </c>
      <c r="G4" s="128" t="s">
        <v>49</v>
      </c>
      <c r="H4" s="12" t="s">
        <v>1200</v>
      </c>
      <c r="I4" s="12" t="s">
        <v>1205</v>
      </c>
      <c r="J4" s="12" t="s">
        <v>1236</v>
      </c>
      <c r="K4" s="12" t="s">
        <v>1332</v>
      </c>
      <c r="L4" s="12" t="s">
        <v>60</v>
      </c>
      <c r="M4" s="12" t="s">
        <v>1308</v>
      </c>
      <c r="N4" s="12" t="s">
        <v>1309</v>
      </c>
      <c r="O4" s="12" t="s">
        <v>1310</v>
      </c>
      <c r="P4" s="12" t="s">
        <v>1251</v>
      </c>
      <c r="Q4" s="12" t="s">
        <v>1252</v>
      </c>
      <c r="R4" s="12" t="s">
        <v>1303</v>
      </c>
      <c r="S4" s="12" t="s">
        <v>1253</v>
      </c>
      <c r="T4" s="12" t="s">
        <v>3510</v>
      </c>
      <c r="U4" s="12" t="s">
        <v>3513</v>
      </c>
      <c r="V4" s="12" t="s">
        <v>64</v>
      </c>
    </row>
    <row r="5" spans="1:22">
      <c r="A5" t="s">
        <v>42</v>
      </c>
      <c r="B5" s="129">
        <v>44323</v>
      </c>
      <c r="C5" t="s">
        <v>3814</v>
      </c>
      <c r="D5" t="s">
        <v>1165</v>
      </c>
      <c r="E5" t="s">
        <v>1387</v>
      </c>
      <c r="F5" t="s">
        <v>3813</v>
      </c>
      <c r="G5" t="s">
        <v>22</v>
      </c>
      <c r="H5" s="12">
        <v>-9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>
        <v>-9</v>
      </c>
    </row>
    <row r="6" spans="1:22">
      <c r="C6" t="s">
        <v>3817</v>
      </c>
      <c r="D6" t="s">
        <v>1165</v>
      </c>
      <c r="E6" t="s">
        <v>3343</v>
      </c>
      <c r="F6" t="s">
        <v>3816</v>
      </c>
      <c r="G6" t="s">
        <v>22</v>
      </c>
      <c r="H6" s="12">
        <v>-8</v>
      </c>
      <c r="I6" s="12"/>
      <c r="J6" s="12"/>
      <c r="K6" s="12"/>
      <c r="L6" s="12">
        <v>-8</v>
      </c>
      <c r="M6" s="12"/>
      <c r="N6" s="12"/>
      <c r="O6" s="12"/>
      <c r="P6" s="12">
        <v>-9</v>
      </c>
      <c r="Q6" s="12"/>
      <c r="R6" s="12">
        <v>-9</v>
      </c>
      <c r="S6" s="12"/>
      <c r="T6" s="12"/>
      <c r="U6" s="12"/>
      <c r="V6" s="12">
        <v>-34</v>
      </c>
    </row>
    <row r="7" spans="1:22">
      <c r="C7" t="s">
        <v>3820</v>
      </c>
      <c r="D7" t="s">
        <v>1165</v>
      </c>
      <c r="E7" t="s">
        <v>3343</v>
      </c>
      <c r="F7" t="s">
        <v>3819</v>
      </c>
      <c r="G7" t="s">
        <v>22</v>
      </c>
      <c r="H7" s="12"/>
      <c r="I7" s="12"/>
      <c r="J7" s="12"/>
      <c r="K7" s="12"/>
      <c r="L7" s="12"/>
      <c r="M7" s="12"/>
      <c r="N7" s="12"/>
      <c r="O7" s="12"/>
      <c r="P7" s="12"/>
      <c r="Q7" s="12">
        <v>-8</v>
      </c>
      <c r="R7" s="12">
        <v>-16</v>
      </c>
      <c r="S7" s="12"/>
      <c r="T7" s="12"/>
      <c r="U7" s="12"/>
      <c r="V7" s="12">
        <v>-24</v>
      </c>
    </row>
    <row r="8" spans="1:22">
      <c r="C8" t="s">
        <v>3823</v>
      </c>
      <c r="D8" t="s">
        <v>1165</v>
      </c>
      <c r="E8" t="s">
        <v>1388</v>
      </c>
      <c r="F8" t="s">
        <v>3822</v>
      </c>
      <c r="G8" t="s">
        <v>22</v>
      </c>
      <c r="H8" s="12"/>
      <c r="I8" s="12"/>
      <c r="J8" s="12"/>
      <c r="K8" s="12"/>
      <c r="L8" s="12"/>
      <c r="M8" s="12"/>
      <c r="N8" s="12"/>
      <c r="O8" s="12">
        <v>-9</v>
      </c>
      <c r="P8" s="12"/>
      <c r="Q8" s="12"/>
      <c r="R8" s="12"/>
      <c r="S8" s="12"/>
      <c r="T8" s="12"/>
      <c r="U8" s="12"/>
      <c r="V8" s="12">
        <v>-9</v>
      </c>
    </row>
    <row r="9" spans="1:22">
      <c r="C9" t="s">
        <v>3828</v>
      </c>
      <c r="D9" t="s">
        <v>1190</v>
      </c>
      <c r="E9" t="s">
        <v>3348</v>
      </c>
      <c r="F9" t="s">
        <v>3827</v>
      </c>
      <c r="G9" t="s">
        <v>1314</v>
      </c>
      <c r="H9" s="12"/>
      <c r="I9" s="12"/>
      <c r="J9" s="12"/>
      <c r="K9" s="12"/>
      <c r="L9" s="12"/>
      <c r="M9" s="12"/>
      <c r="N9" s="12"/>
      <c r="O9" s="12"/>
      <c r="P9" s="12">
        <v>-8</v>
      </c>
      <c r="Q9" s="12"/>
      <c r="R9" s="12"/>
      <c r="S9" s="12"/>
      <c r="T9" s="12"/>
      <c r="U9" s="12"/>
      <c r="V9" s="12">
        <v>-8</v>
      </c>
    </row>
    <row r="10" spans="1:22">
      <c r="C10" t="s">
        <v>3833</v>
      </c>
      <c r="D10" t="s">
        <v>1163</v>
      </c>
      <c r="E10" t="s">
        <v>3340</v>
      </c>
      <c r="F10" t="s">
        <v>3832</v>
      </c>
      <c r="G10" t="s">
        <v>1244</v>
      </c>
      <c r="H10" s="12"/>
      <c r="I10" s="12"/>
      <c r="J10" s="12"/>
      <c r="K10" s="12"/>
      <c r="L10" s="12"/>
      <c r="M10" s="12"/>
      <c r="N10" s="12"/>
      <c r="O10" s="12"/>
      <c r="P10" s="12"/>
      <c r="Q10" s="12">
        <v>-500</v>
      </c>
      <c r="R10" s="12"/>
      <c r="S10" s="12"/>
      <c r="T10" s="12"/>
      <c r="U10" s="12"/>
      <c r="V10" s="12">
        <v>-500</v>
      </c>
    </row>
    <row r="11" spans="1:22">
      <c r="B11" s="129">
        <v>44327</v>
      </c>
      <c r="C11" t="s">
        <v>3967</v>
      </c>
      <c r="D11" t="s">
        <v>1190</v>
      </c>
      <c r="E11" t="s">
        <v>3348</v>
      </c>
      <c r="F11" t="s">
        <v>3966</v>
      </c>
      <c r="G11" t="s">
        <v>1314</v>
      </c>
      <c r="H11" s="12"/>
      <c r="I11" s="12"/>
      <c r="J11" s="12"/>
      <c r="K11" s="12"/>
      <c r="L11" s="12"/>
      <c r="M11" s="12"/>
      <c r="N11" s="12"/>
      <c r="O11" s="12"/>
      <c r="P11" s="12">
        <v>-8</v>
      </c>
      <c r="Q11" s="12"/>
      <c r="R11" s="12"/>
      <c r="S11" s="12"/>
      <c r="T11" s="12"/>
      <c r="U11" s="12"/>
      <c r="V11" s="12">
        <v>-8</v>
      </c>
    </row>
    <row r="12" spans="1:22">
      <c r="C12" t="s">
        <v>3970</v>
      </c>
      <c r="D12" t="s">
        <v>1165</v>
      </c>
      <c r="E12" t="s">
        <v>1388</v>
      </c>
      <c r="F12" t="s">
        <v>3969</v>
      </c>
      <c r="G12" t="s">
        <v>22</v>
      </c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>
        <v>-500</v>
      </c>
      <c r="V12" s="12">
        <v>-500</v>
      </c>
    </row>
    <row r="13" spans="1:22">
      <c r="C13" t="s">
        <v>3974</v>
      </c>
      <c r="D13" t="s">
        <v>1177</v>
      </c>
      <c r="E13" t="s">
        <v>1177</v>
      </c>
      <c r="F13" t="s">
        <v>3973</v>
      </c>
      <c r="G13" t="s">
        <v>31</v>
      </c>
      <c r="H13" s="12"/>
      <c r="I13" s="12">
        <v>-20</v>
      </c>
      <c r="J13" s="12"/>
      <c r="K13" s="12"/>
      <c r="L13" s="12">
        <v>-20</v>
      </c>
      <c r="M13" s="12"/>
      <c r="N13" s="12"/>
      <c r="O13" s="12"/>
      <c r="P13" s="12"/>
      <c r="Q13" s="12"/>
      <c r="R13" s="12"/>
      <c r="S13" s="12"/>
      <c r="T13" s="12">
        <v>-50</v>
      </c>
      <c r="U13" s="12"/>
      <c r="V13" s="12">
        <v>-90</v>
      </c>
    </row>
    <row r="14" spans="1:22">
      <c r="C14" t="s">
        <v>3976</v>
      </c>
      <c r="D14" t="s">
        <v>1263</v>
      </c>
      <c r="E14" t="s">
        <v>1263</v>
      </c>
      <c r="F14" t="s">
        <v>3975</v>
      </c>
      <c r="G14" t="s">
        <v>31</v>
      </c>
      <c r="H14" s="12"/>
      <c r="I14" s="12"/>
      <c r="J14" s="12"/>
      <c r="K14" s="12"/>
      <c r="L14" s="12"/>
      <c r="M14" s="12"/>
      <c r="N14" s="12"/>
      <c r="O14" s="12"/>
      <c r="P14" s="12"/>
      <c r="Q14" s="12">
        <v>-30</v>
      </c>
      <c r="R14" s="12"/>
      <c r="S14" s="12"/>
      <c r="T14" s="12"/>
      <c r="U14" s="12"/>
      <c r="V14" s="12">
        <v>-30</v>
      </c>
    </row>
    <row r="15" spans="1:22">
      <c r="C15" t="s">
        <v>3978</v>
      </c>
      <c r="D15" t="s">
        <v>1165</v>
      </c>
      <c r="E15" t="s">
        <v>1383</v>
      </c>
      <c r="F15" t="s">
        <v>3977</v>
      </c>
      <c r="G15" t="s">
        <v>22</v>
      </c>
      <c r="H15" s="12"/>
      <c r="I15" s="12"/>
      <c r="J15" s="12"/>
      <c r="K15" s="12"/>
      <c r="L15" s="12"/>
      <c r="M15" s="12"/>
      <c r="N15" s="12"/>
      <c r="O15" s="12"/>
      <c r="P15" s="12">
        <v>-499</v>
      </c>
      <c r="Q15" s="12"/>
      <c r="R15" s="12"/>
      <c r="S15" s="12"/>
      <c r="T15" s="12"/>
      <c r="U15" s="12"/>
      <c r="V15" s="12">
        <v>-499</v>
      </c>
    </row>
    <row r="16" spans="1:22">
      <c r="B16" s="129">
        <v>44334</v>
      </c>
      <c r="C16" t="s">
        <v>4248</v>
      </c>
      <c r="D16" t="s">
        <v>1165</v>
      </c>
      <c r="E16" t="s">
        <v>1386</v>
      </c>
      <c r="F16" t="s">
        <v>4247</v>
      </c>
      <c r="G16" t="s">
        <v>22</v>
      </c>
      <c r="H16" s="12"/>
      <c r="I16" s="12"/>
      <c r="J16" s="12">
        <v>-9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>
        <v>-9</v>
      </c>
    </row>
    <row r="17" spans="1:22">
      <c r="C17" t="s">
        <v>4251</v>
      </c>
      <c r="D17" t="s">
        <v>1165</v>
      </c>
      <c r="E17" t="s">
        <v>3339</v>
      </c>
      <c r="F17" t="s">
        <v>4250</v>
      </c>
      <c r="G17" t="s">
        <v>22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>
        <v>-498</v>
      </c>
      <c r="U17" s="12"/>
      <c r="V17" s="12">
        <v>-498</v>
      </c>
    </row>
    <row r="18" spans="1:22">
      <c r="C18" t="s">
        <v>4254</v>
      </c>
      <c r="D18" t="s">
        <v>1165</v>
      </c>
      <c r="E18" t="s">
        <v>3343</v>
      </c>
      <c r="F18" t="s">
        <v>4253</v>
      </c>
      <c r="G18" t="s">
        <v>22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>
        <v>-496</v>
      </c>
      <c r="S18" s="12"/>
      <c r="T18" s="12"/>
      <c r="U18" s="12"/>
      <c r="V18" s="12">
        <v>-496</v>
      </c>
    </row>
    <row r="19" spans="1:22">
      <c r="C19" t="s">
        <v>4257</v>
      </c>
      <c r="D19" t="s">
        <v>1165</v>
      </c>
      <c r="E19" t="s">
        <v>3343</v>
      </c>
      <c r="F19" t="s">
        <v>4256</v>
      </c>
      <c r="G19" t="s">
        <v>22</v>
      </c>
      <c r="H19" s="12"/>
      <c r="I19" s="12"/>
      <c r="J19" s="12"/>
      <c r="K19" s="12"/>
      <c r="L19" s="12"/>
      <c r="M19" s="12"/>
      <c r="N19" s="12"/>
      <c r="O19" s="12">
        <v>-500</v>
      </c>
      <c r="P19" s="12"/>
      <c r="Q19" s="12"/>
      <c r="R19" s="12"/>
      <c r="S19" s="12"/>
      <c r="T19" s="12">
        <v>-499</v>
      </c>
      <c r="U19" s="12"/>
      <c r="V19" s="12">
        <v>-999</v>
      </c>
    </row>
    <row r="20" spans="1:22">
      <c r="B20" s="129">
        <v>44337</v>
      </c>
      <c r="C20" t="s">
        <v>4394</v>
      </c>
      <c r="D20" t="s">
        <v>1165</v>
      </c>
      <c r="E20" t="s">
        <v>1385</v>
      </c>
      <c r="F20" t="s">
        <v>4393</v>
      </c>
      <c r="G20" t="s">
        <v>22</v>
      </c>
      <c r="H20" s="12"/>
      <c r="I20" s="12"/>
      <c r="J20" s="12"/>
      <c r="K20" s="12"/>
      <c r="L20" s="12"/>
      <c r="M20" s="12"/>
      <c r="N20" s="12">
        <v>-9</v>
      </c>
      <c r="O20" s="12"/>
      <c r="P20" s="12"/>
      <c r="Q20" s="12"/>
      <c r="R20" s="12">
        <v>-9</v>
      </c>
      <c r="S20" s="12"/>
      <c r="T20" s="12"/>
      <c r="U20" s="12"/>
      <c r="V20" s="12">
        <v>-18</v>
      </c>
    </row>
    <row r="21" spans="1:22">
      <c r="C21" t="s">
        <v>4397</v>
      </c>
      <c r="D21" t="s">
        <v>1165</v>
      </c>
      <c r="E21" t="s">
        <v>3343</v>
      </c>
      <c r="F21" t="s">
        <v>4396</v>
      </c>
      <c r="G21" t="s">
        <v>22</v>
      </c>
      <c r="H21" s="12"/>
      <c r="I21" s="12"/>
      <c r="J21" s="12"/>
      <c r="K21" s="12"/>
      <c r="L21" s="12"/>
      <c r="M21" s="12"/>
      <c r="N21" s="12">
        <v>-9</v>
      </c>
      <c r="O21" s="12"/>
      <c r="P21" s="12"/>
      <c r="Q21" s="12"/>
      <c r="R21" s="12">
        <v>-9</v>
      </c>
      <c r="S21" s="12"/>
      <c r="T21" s="12"/>
      <c r="U21" s="12"/>
      <c r="V21" s="12">
        <v>-18</v>
      </c>
    </row>
    <row r="22" spans="1:22">
      <c r="C22" t="s">
        <v>4400</v>
      </c>
      <c r="D22" t="s">
        <v>1165</v>
      </c>
      <c r="E22" t="s">
        <v>1388</v>
      </c>
      <c r="F22" t="s">
        <v>4399</v>
      </c>
      <c r="G22" t="s">
        <v>22</v>
      </c>
      <c r="H22" s="12"/>
      <c r="I22" s="12">
        <v>-499</v>
      </c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>
        <v>-499</v>
      </c>
    </row>
    <row r="23" spans="1:22">
      <c r="A23" t="s">
        <v>1325</v>
      </c>
      <c r="E23"/>
      <c r="F23"/>
      <c r="G23"/>
      <c r="H23" s="12">
        <v>-17</v>
      </c>
      <c r="I23" s="12">
        <v>-519</v>
      </c>
      <c r="J23" s="12">
        <v>-9</v>
      </c>
      <c r="K23" s="12"/>
      <c r="L23" s="12">
        <v>-28</v>
      </c>
      <c r="M23" s="12"/>
      <c r="N23" s="12">
        <v>-18</v>
      </c>
      <c r="O23" s="12">
        <v>-509</v>
      </c>
      <c r="P23" s="12">
        <v>-524</v>
      </c>
      <c r="Q23" s="12">
        <v>-538</v>
      </c>
      <c r="R23" s="12">
        <v>-539</v>
      </c>
      <c r="S23" s="12"/>
      <c r="T23" s="12">
        <v>-1047</v>
      </c>
      <c r="U23" s="12">
        <v>-500</v>
      </c>
      <c r="V23" s="12">
        <v>-4248</v>
      </c>
    </row>
    <row r="24" spans="1:22">
      <c r="A24" t="s">
        <v>1327</v>
      </c>
      <c r="B24" s="129">
        <v>44323</v>
      </c>
      <c r="C24" t="s">
        <v>3815</v>
      </c>
      <c r="D24" t="s">
        <v>1165</v>
      </c>
      <c r="E24" t="s">
        <v>1387</v>
      </c>
      <c r="F24" t="s">
        <v>3813</v>
      </c>
      <c r="G24" t="s">
        <v>22</v>
      </c>
      <c r="H24" s="12">
        <v>-1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>
        <v>-1</v>
      </c>
    </row>
    <row r="25" spans="1:22">
      <c r="C25" t="s">
        <v>3818</v>
      </c>
      <c r="D25" t="s">
        <v>1165</v>
      </c>
      <c r="E25" t="s">
        <v>3343</v>
      </c>
      <c r="F25" t="s">
        <v>3816</v>
      </c>
      <c r="G25" t="s">
        <v>22</v>
      </c>
      <c r="H25" s="12">
        <v>-2</v>
      </c>
      <c r="I25" s="12"/>
      <c r="J25" s="12"/>
      <c r="K25" s="12"/>
      <c r="L25" s="12">
        <v>-2</v>
      </c>
      <c r="M25" s="12"/>
      <c r="N25" s="12"/>
      <c r="O25" s="12"/>
      <c r="P25" s="12">
        <v>-1</v>
      </c>
      <c r="Q25" s="12"/>
      <c r="R25" s="12">
        <v>-1</v>
      </c>
      <c r="S25" s="12"/>
      <c r="T25" s="12"/>
      <c r="U25" s="12"/>
      <c r="V25" s="12">
        <v>-6</v>
      </c>
    </row>
    <row r="26" spans="1:22">
      <c r="C26" t="s">
        <v>3821</v>
      </c>
      <c r="D26" t="s">
        <v>1165</v>
      </c>
      <c r="E26" t="s">
        <v>3343</v>
      </c>
      <c r="F26" t="s">
        <v>3819</v>
      </c>
      <c r="G26" t="s">
        <v>22</v>
      </c>
      <c r="H26" s="12"/>
      <c r="I26" s="12"/>
      <c r="J26" s="12"/>
      <c r="K26" s="12"/>
      <c r="L26" s="12"/>
      <c r="M26" s="12"/>
      <c r="N26" s="12"/>
      <c r="O26" s="12"/>
      <c r="P26" s="12"/>
      <c r="Q26" s="12">
        <v>-2</v>
      </c>
      <c r="R26" s="12">
        <v>-4</v>
      </c>
      <c r="S26" s="12"/>
      <c r="T26" s="12"/>
      <c r="U26" s="12"/>
      <c r="V26" s="12">
        <v>-6</v>
      </c>
    </row>
    <row r="27" spans="1:22">
      <c r="C27" t="s">
        <v>3824</v>
      </c>
      <c r="D27" t="s">
        <v>1165</v>
      </c>
      <c r="E27" t="s">
        <v>1388</v>
      </c>
      <c r="F27" t="s">
        <v>3822</v>
      </c>
      <c r="G27" t="s">
        <v>22</v>
      </c>
      <c r="H27" s="12"/>
      <c r="I27" s="12"/>
      <c r="J27" s="12"/>
      <c r="K27" s="12"/>
      <c r="L27" s="12"/>
      <c r="M27" s="12"/>
      <c r="N27" s="12"/>
      <c r="O27" s="12">
        <v>-1</v>
      </c>
      <c r="P27" s="12"/>
      <c r="Q27" s="12"/>
      <c r="R27" s="12">
        <v>-30</v>
      </c>
      <c r="S27" s="12"/>
      <c r="T27" s="12"/>
      <c r="U27" s="12"/>
      <c r="V27" s="12">
        <v>-31</v>
      </c>
    </row>
    <row r="28" spans="1:22">
      <c r="C28" t="s">
        <v>3826</v>
      </c>
      <c r="D28" t="s">
        <v>1165</v>
      </c>
      <c r="E28" t="s">
        <v>3339</v>
      </c>
      <c r="F28" t="s">
        <v>3825</v>
      </c>
      <c r="G28" t="s">
        <v>22</v>
      </c>
      <c r="H28" s="12"/>
      <c r="I28" s="12"/>
      <c r="J28" s="12">
        <v>-1</v>
      </c>
      <c r="K28" s="12"/>
      <c r="L28" s="12"/>
      <c r="M28" s="12">
        <v>-10</v>
      </c>
      <c r="N28" s="12"/>
      <c r="O28" s="12"/>
      <c r="P28" s="12"/>
      <c r="Q28" s="12"/>
      <c r="R28" s="12"/>
      <c r="S28" s="12">
        <v>-10</v>
      </c>
      <c r="T28" s="12"/>
      <c r="U28" s="12"/>
      <c r="V28" s="12">
        <v>-21</v>
      </c>
    </row>
    <row r="29" spans="1:22">
      <c r="C29" t="s">
        <v>3829</v>
      </c>
      <c r="D29" t="s">
        <v>1190</v>
      </c>
      <c r="E29" t="s">
        <v>3348</v>
      </c>
      <c r="F29" t="s">
        <v>3827</v>
      </c>
      <c r="G29" t="s">
        <v>1314</v>
      </c>
      <c r="H29" s="12"/>
      <c r="I29" s="12"/>
      <c r="J29" s="12"/>
      <c r="K29" s="12"/>
      <c r="L29" s="12"/>
      <c r="M29" s="12"/>
      <c r="N29" s="12"/>
      <c r="O29" s="12"/>
      <c r="P29" s="12">
        <v>-2</v>
      </c>
      <c r="Q29" s="12"/>
      <c r="R29" s="12"/>
      <c r="S29" s="12"/>
      <c r="T29" s="12"/>
      <c r="U29" s="12"/>
      <c r="V29" s="12">
        <v>-2</v>
      </c>
    </row>
    <row r="30" spans="1:22">
      <c r="C30" t="s">
        <v>3831</v>
      </c>
      <c r="D30" t="s">
        <v>1190</v>
      </c>
      <c r="E30" t="s">
        <v>3348</v>
      </c>
      <c r="F30" t="s">
        <v>3830</v>
      </c>
      <c r="G30" t="s">
        <v>1314</v>
      </c>
      <c r="H30" s="12"/>
      <c r="I30" s="12"/>
      <c r="J30" s="12"/>
      <c r="K30" s="12"/>
      <c r="L30" s="12"/>
      <c r="M30" s="12"/>
      <c r="N30" s="12"/>
      <c r="O30" s="12"/>
      <c r="P30" s="12">
        <v>-10</v>
      </c>
      <c r="Q30" s="12"/>
      <c r="R30" s="12"/>
      <c r="S30" s="12"/>
      <c r="T30" s="12"/>
      <c r="U30" s="12"/>
      <c r="V30" s="12">
        <v>-10</v>
      </c>
    </row>
    <row r="31" spans="1:22">
      <c r="B31" s="129">
        <v>44327</v>
      </c>
      <c r="C31" t="s">
        <v>3965</v>
      </c>
      <c r="D31" t="s">
        <v>1165</v>
      </c>
      <c r="E31" t="s">
        <v>1383</v>
      </c>
      <c r="F31" t="s">
        <v>3964</v>
      </c>
      <c r="G31" t="s">
        <v>22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>
        <v>-1</v>
      </c>
      <c r="S31" s="12"/>
      <c r="T31" s="12"/>
      <c r="U31" s="12"/>
      <c r="V31" s="12">
        <v>-1</v>
      </c>
    </row>
    <row r="32" spans="1:22">
      <c r="C32" t="s">
        <v>3968</v>
      </c>
      <c r="D32" t="s">
        <v>1190</v>
      </c>
      <c r="E32" t="s">
        <v>3348</v>
      </c>
      <c r="F32" t="s">
        <v>3966</v>
      </c>
      <c r="G32" t="s">
        <v>1314</v>
      </c>
      <c r="H32" s="12"/>
      <c r="I32" s="12"/>
      <c r="J32" s="12"/>
      <c r="K32" s="12"/>
      <c r="L32" s="12"/>
      <c r="M32" s="12"/>
      <c r="N32" s="12"/>
      <c r="O32" s="12"/>
      <c r="P32" s="12">
        <v>-2</v>
      </c>
      <c r="Q32" s="12"/>
      <c r="R32" s="12"/>
      <c r="S32" s="12"/>
      <c r="T32" s="12"/>
      <c r="U32" s="12"/>
      <c r="V32" s="12">
        <v>-2</v>
      </c>
    </row>
    <row r="33" spans="1:22">
      <c r="C33" t="s">
        <v>3972</v>
      </c>
      <c r="D33" t="s">
        <v>1174</v>
      </c>
      <c r="E33" t="s">
        <v>1174</v>
      </c>
      <c r="F33" t="s">
        <v>3971</v>
      </c>
      <c r="G33" t="s">
        <v>31</v>
      </c>
      <c r="H33" s="12"/>
      <c r="I33" s="12"/>
      <c r="J33" s="12"/>
      <c r="K33" s="12">
        <v>-4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>
        <v>-4</v>
      </c>
    </row>
    <row r="34" spans="1:22">
      <c r="C34" t="s">
        <v>3979</v>
      </c>
      <c r="D34" t="s">
        <v>1165</v>
      </c>
      <c r="E34" t="s">
        <v>1383</v>
      </c>
      <c r="F34" t="s">
        <v>3977</v>
      </c>
      <c r="G34" t="s">
        <v>22</v>
      </c>
      <c r="H34" s="12"/>
      <c r="I34" s="12"/>
      <c r="J34" s="12"/>
      <c r="K34" s="12"/>
      <c r="L34" s="12"/>
      <c r="M34" s="12"/>
      <c r="N34" s="12"/>
      <c r="O34" s="12"/>
      <c r="P34" s="12">
        <v>-1</v>
      </c>
      <c r="Q34" s="12"/>
      <c r="R34" s="12"/>
      <c r="S34" s="12"/>
      <c r="T34" s="12"/>
      <c r="U34" s="12"/>
      <c r="V34" s="12">
        <v>-1</v>
      </c>
    </row>
    <row r="35" spans="1:22">
      <c r="B35" s="129">
        <v>44334</v>
      </c>
      <c r="C35" t="s">
        <v>4249</v>
      </c>
      <c r="D35" t="s">
        <v>1165</v>
      </c>
      <c r="E35" t="s">
        <v>1386</v>
      </c>
      <c r="F35" t="s">
        <v>4247</v>
      </c>
      <c r="G35" t="s">
        <v>22</v>
      </c>
      <c r="H35" s="12"/>
      <c r="I35" s="12"/>
      <c r="J35" s="12">
        <v>-1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>
        <v>-1</v>
      </c>
    </row>
    <row r="36" spans="1:22">
      <c r="C36" t="s">
        <v>4252</v>
      </c>
      <c r="D36" t="s">
        <v>1165</v>
      </c>
      <c r="E36" t="s">
        <v>3339</v>
      </c>
      <c r="F36" t="s">
        <v>4250</v>
      </c>
      <c r="G36" t="s">
        <v>22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>
        <v>-2</v>
      </c>
      <c r="U36" s="12"/>
      <c r="V36" s="12">
        <v>-2</v>
      </c>
    </row>
    <row r="37" spans="1:22">
      <c r="C37" t="s">
        <v>4255</v>
      </c>
      <c r="D37" t="s">
        <v>1165</v>
      </c>
      <c r="E37" t="s">
        <v>3343</v>
      </c>
      <c r="F37" t="s">
        <v>4253</v>
      </c>
      <c r="G37" t="s">
        <v>22</v>
      </c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>
        <v>-4</v>
      </c>
      <c r="S37" s="12"/>
      <c r="T37" s="12"/>
      <c r="U37" s="12"/>
      <c r="V37" s="12">
        <v>-4</v>
      </c>
    </row>
    <row r="38" spans="1:22">
      <c r="C38" t="s">
        <v>4258</v>
      </c>
      <c r="D38" t="s">
        <v>1165</v>
      </c>
      <c r="E38" t="s">
        <v>3343</v>
      </c>
      <c r="F38" t="s">
        <v>4256</v>
      </c>
      <c r="G38" t="s">
        <v>22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>
        <v>-1</v>
      </c>
      <c r="U38" s="12"/>
      <c r="V38" s="12">
        <v>-1</v>
      </c>
    </row>
    <row r="39" spans="1:22">
      <c r="B39" s="129">
        <v>44337</v>
      </c>
      <c r="C39" t="s">
        <v>4395</v>
      </c>
      <c r="D39" t="s">
        <v>1165</v>
      </c>
      <c r="E39" t="s">
        <v>1385</v>
      </c>
      <c r="F39" t="s">
        <v>4393</v>
      </c>
      <c r="G39" t="s">
        <v>22</v>
      </c>
      <c r="H39" s="12"/>
      <c r="I39" s="12"/>
      <c r="J39" s="12"/>
      <c r="K39" s="12"/>
      <c r="L39" s="12"/>
      <c r="M39" s="12"/>
      <c r="N39" s="12">
        <v>-1</v>
      </c>
      <c r="O39" s="12"/>
      <c r="P39" s="12"/>
      <c r="Q39" s="12"/>
      <c r="R39" s="12">
        <v>-1</v>
      </c>
      <c r="S39" s="12"/>
      <c r="T39" s="12"/>
      <c r="U39" s="12"/>
      <c r="V39" s="12">
        <v>-2</v>
      </c>
    </row>
    <row r="40" spans="1:22">
      <c r="C40" t="s">
        <v>4398</v>
      </c>
      <c r="D40" t="s">
        <v>1165</v>
      </c>
      <c r="E40" t="s">
        <v>3343</v>
      </c>
      <c r="F40" t="s">
        <v>4396</v>
      </c>
      <c r="G40" t="s">
        <v>22</v>
      </c>
      <c r="H40" s="12"/>
      <c r="I40" s="12"/>
      <c r="J40" s="12"/>
      <c r="K40" s="12"/>
      <c r="L40" s="12"/>
      <c r="M40" s="12"/>
      <c r="N40" s="12">
        <v>-1</v>
      </c>
      <c r="O40" s="12"/>
      <c r="P40" s="12"/>
      <c r="Q40" s="12"/>
      <c r="R40" s="12">
        <v>-1</v>
      </c>
      <c r="S40" s="12"/>
      <c r="T40" s="12"/>
      <c r="U40" s="12"/>
      <c r="V40" s="12">
        <v>-2</v>
      </c>
    </row>
    <row r="41" spans="1:22">
      <c r="C41" t="s">
        <v>4401</v>
      </c>
      <c r="D41" t="s">
        <v>1165</v>
      </c>
      <c r="E41" t="s">
        <v>1388</v>
      </c>
      <c r="F41" t="s">
        <v>4399</v>
      </c>
      <c r="G41" t="s">
        <v>22</v>
      </c>
      <c r="H41" s="12"/>
      <c r="I41" s="12">
        <v>-1</v>
      </c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>
        <v>-1</v>
      </c>
    </row>
    <row r="42" spans="1:22">
      <c r="A42" t="s">
        <v>1328</v>
      </c>
      <c r="E42"/>
      <c r="F42"/>
      <c r="G42"/>
      <c r="H42" s="12">
        <v>-3</v>
      </c>
      <c r="I42" s="12">
        <v>-1</v>
      </c>
      <c r="J42" s="12">
        <v>-2</v>
      </c>
      <c r="K42" s="12">
        <v>-4</v>
      </c>
      <c r="L42" s="12">
        <v>-2</v>
      </c>
      <c r="M42" s="12">
        <v>-10</v>
      </c>
      <c r="N42" s="12">
        <v>-2</v>
      </c>
      <c r="O42" s="12">
        <v>-1</v>
      </c>
      <c r="P42" s="12">
        <v>-16</v>
      </c>
      <c r="Q42" s="12">
        <v>-2</v>
      </c>
      <c r="R42" s="12">
        <v>-42</v>
      </c>
      <c r="S42" s="12">
        <v>-10</v>
      </c>
      <c r="T42" s="12">
        <v>-3</v>
      </c>
      <c r="U42" s="12"/>
      <c r="V42" s="12">
        <v>-98</v>
      </c>
    </row>
    <row r="43" spans="1:22">
      <c r="A43" t="s">
        <v>64</v>
      </c>
      <c r="E43"/>
      <c r="F43"/>
      <c r="G43"/>
      <c r="H43" s="12">
        <v>-20</v>
      </c>
      <c r="I43" s="12">
        <v>-520</v>
      </c>
      <c r="J43" s="12">
        <v>-11</v>
      </c>
      <c r="K43" s="12">
        <v>-4</v>
      </c>
      <c r="L43" s="12">
        <v>-30</v>
      </c>
      <c r="M43" s="12">
        <v>-10</v>
      </c>
      <c r="N43" s="12">
        <v>-20</v>
      </c>
      <c r="O43" s="12">
        <v>-510</v>
      </c>
      <c r="P43" s="12">
        <v>-540</v>
      </c>
      <c r="Q43" s="12">
        <v>-540</v>
      </c>
      <c r="R43" s="12">
        <v>-581</v>
      </c>
      <c r="S43" s="12">
        <v>-10</v>
      </c>
      <c r="T43" s="12">
        <v>-1050</v>
      </c>
      <c r="U43" s="12">
        <v>-500</v>
      </c>
      <c r="V43" s="12">
        <v>-4346</v>
      </c>
    </row>
    <row r="44" spans="1:22">
      <c r="E44"/>
      <c r="F44"/>
      <c r="G44"/>
      <c r="H44"/>
      <c r="I44"/>
      <c r="J44"/>
      <c r="K44"/>
      <c r="L44"/>
      <c r="M44"/>
      <c r="N44"/>
      <c r="O44"/>
    </row>
    <row r="45" spans="1:22">
      <c r="E45"/>
      <c r="F45"/>
      <c r="G45"/>
      <c r="H45"/>
      <c r="I45"/>
      <c r="J45"/>
      <c r="K45"/>
      <c r="L45"/>
      <c r="M45"/>
      <c r="N45"/>
      <c r="O45"/>
    </row>
    <row r="46" spans="1:22">
      <c r="E46"/>
      <c r="F46"/>
      <c r="G46"/>
      <c r="H46"/>
      <c r="I46"/>
      <c r="J46"/>
      <c r="K46"/>
      <c r="L46"/>
      <c r="M46"/>
      <c r="N46"/>
      <c r="O46"/>
    </row>
    <row r="47" spans="1:22">
      <c r="E47"/>
      <c r="F47"/>
      <c r="G47"/>
      <c r="H47"/>
      <c r="I47"/>
      <c r="J47"/>
      <c r="K47"/>
      <c r="L47"/>
      <c r="M47"/>
      <c r="N47"/>
      <c r="O47"/>
    </row>
    <row r="48" spans="1:22">
      <c r="E48"/>
      <c r="F48"/>
      <c r="G48"/>
      <c r="H48"/>
      <c r="I48"/>
      <c r="J48"/>
      <c r="K48"/>
      <c r="L48"/>
      <c r="M48"/>
      <c r="N48"/>
      <c r="O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</sheetData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/>
  <dimension ref="A1:J481"/>
  <sheetViews>
    <sheetView workbookViewId="0">
      <pane ySplit="4" topLeftCell="A5" activePane="bottomLeft" state="frozen"/>
      <selection activeCell="H457" sqref="H457"/>
      <selection pane="bottomLeft" activeCell="H15" sqref="H15"/>
    </sheetView>
  </sheetViews>
  <sheetFormatPr defaultColWidth="9.26953125" defaultRowHeight="14.5"/>
  <cols>
    <col min="1" max="1" width="25.54296875" bestFit="1" customWidth="1"/>
    <col min="2" max="2" width="12.26953125" bestFit="1" customWidth="1"/>
    <col min="3" max="3" width="5" customWidth="1"/>
    <col min="4" max="4" width="15.453125" customWidth="1"/>
    <col min="5" max="10" width="14.26953125" style="53" customWidth="1"/>
    <col min="11" max="15" width="14.26953125" customWidth="1"/>
    <col min="16" max="16" width="12.7265625" customWidth="1"/>
    <col min="17" max="29" width="27.453125" bestFit="1" customWidth="1"/>
    <col min="30" max="30" width="16.26953125" customWidth="1"/>
    <col min="31" max="31" width="32.453125" bestFit="1" customWidth="1"/>
    <col min="32" max="43" width="27.453125" bestFit="1" customWidth="1"/>
    <col min="44" max="44" width="31.54296875" bestFit="1" customWidth="1"/>
    <col min="45" max="45" width="16.26953125" customWidth="1"/>
    <col min="46" max="46" width="32.453125" bestFit="1" customWidth="1"/>
    <col min="47" max="57" width="27.453125" bestFit="1" customWidth="1"/>
    <col min="58" max="58" width="20.453125" customWidth="1"/>
    <col min="59" max="59" width="31.54296875" bestFit="1" customWidth="1"/>
    <col min="60" max="60" width="16.26953125" customWidth="1"/>
    <col min="61" max="61" width="32.453125" bestFit="1" customWidth="1"/>
    <col min="62" max="71" width="27.453125" bestFit="1" customWidth="1"/>
    <col min="72" max="72" width="19.7265625" customWidth="1"/>
    <col min="73" max="73" width="20.453125" customWidth="1"/>
    <col min="74" max="74" width="31.54296875" bestFit="1" customWidth="1"/>
    <col min="75" max="75" width="16.26953125" customWidth="1"/>
    <col min="76" max="76" width="32.453125" bestFit="1" customWidth="1"/>
    <col min="77" max="85" width="27.453125" bestFit="1" customWidth="1"/>
    <col min="86" max="86" width="15.7265625" bestFit="1" customWidth="1"/>
    <col min="87" max="87" width="19.7265625" bestFit="1" customWidth="1"/>
    <col min="88" max="88" width="20.453125" bestFit="1" customWidth="1"/>
    <col min="89" max="89" width="31.54296875" bestFit="1" customWidth="1"/>
    <col min="90" max="90" width="16.26953125" bestFit="1" customWidth="1"/>
    <col min="91" max="91" width="32.453125" bestFit="1" customWidth="1"/>
  </cols>
  <sheetData>
    <row r="1" spans="1:10">
      <c r="A1" s="128" t="s">
        <v>63</v>
      </c>
      <c r="B1" t="s">
        <v>1209</v>
      </c>
    </row>
    <row r="3" spans="1:10">
      <c r="A3" s="128" t="s">
        <v>1119</v>
      </c>
      <c r="B3" s="48"/>
      <c r="E3"/>
      <c r="F3"/>
      <c r="G3"/>
      <c r="H3"/>
      <c r="I3"/>
      <c r="J3"/>
    </row>
    <row r="4" spans="1:10">
      <c r="A4" s="128" t="s">
        <v>0</v>
      </c>
      <c r="B4" t="s">
        <v>1242</v>
      </c>
      <c r="E4"/>
      <c r="F4"/>
      <c r="G4"/>
      <c r="H4"/>
      <c r="I4"/>
      <c r="J4"/>
    </row>
    <row r="5" spans="1:10">
      <c r="A5" s="129">
        <v>44321</v>
      </c>
      <c r="B5" s="48">
        <v>63352436.734112181</v>
      </c>
      <c r="E5"/>
      <c r="F5"/>
      <c r="G5"/>
      <c r="H5"/>
      <c r="I5"/>
      <c r="J5"/>
    </row>
    <row r="6" spans="1:10">
      <c r="A6" s="129">
        <v>44322</v>
      </c>
      <c r="B6" s="48">
        <v>20580808.720841117</v>
      </c>
      <c r="D6" s="57"/>
      <c r="E6"/>
      <c r="F6"/>
      <c r="G6"/>
      <c r="H6"/>
      <c r="I6"/>
      <c r="J6"/>
    </row>
    <row r="7" spans="1:10">
      <c r="A7" s="129">
        <v>44323</v>
      </c>
      <c r="B7" s="48">
        <v>36071040.310280398</v>
      </c>
      <c r="E7"/>
      <c r="F7"/>
      <c r="G7"/>
      <c r="H7"/>
      <c r="I7"/>
      <c r="J7"/>
    </row>
    <row r="8" spans="1:10">
      <c r="A8" s="129">
        <v>44326</v>
      </c>
      <c r="B8" s="48">
        <v>15052111.616168221</v>
      </c>
      <c r="E8"/>
      <c r="F8"/>
      <c r="G8"/>
      <c r="H8"/>
      <c r="I8"/>
      <c r="J8"/>
    </row>
    <row r="9" spans="1:10">
      <c r="A9" s="129">
        <v>44327</v>
      </c>
      <c r="B9" s="48">
        <v>31745970.485327106</v>
      </c>
      <c r="C9" s="56" t="s">
        <v>1259</v>
      </c>
      <c r="D9" s="48">
        <f>SUM(B5:B9)</f>
        <v>166802367.86672902</v>
      </c>
      <c r="E9"/>
      <c r="F9"/>
      <c r="G9"/>
      <c r="H9"/>
      <c r="I9"/>
      <c r="J9"/>
    </row>
    <row r="10" spans="1:10">
      <c r="A10" s="129">
        <v>44328</v>
      </c>
      <c r="B10" s="48">
        <v>3554350.8927102806</v>
      </c>
      <c r="C10" s="56"/>
      <c r="D10" s="57"/>
      <c r="E10"/>
      <c r="F10"/>
      <c r="G10"/>
      <c r="H10"/>
      <c r="I10"/>
      <c r="J10"/>
    </row>
    <row r="11" spans="1:10">
      <c r="A11" s="129">
        <v>44329</v>
      </c>
      <c r="B11" s="48">
        <v>16650391.691495322</v>
      </c>
      <c r="E11"/>
      <c r="F11"/>
      <c r="G11"/>
      <c r="H11"/>
      <c r="I11"/>
      <c r="J11"/>
    </row>
    <row r="12" spans="1:10">
      <c r="A12" s="129">
        <v>44330</v>
      </c>
      <c r="B12" s="48">
        <v>35033491.058971949</v>
      </c>
      <c r="E12"/>
      <c r="F12"/>
      <c r="G12"/>
      <c r="H12"/>
      <c r="I12"/>
      <c r="J12"/>
    </row>
    <row r="13" spans="1:10">
      <c r="A13" s="129">
        <v>44333</v>
      </c>
      <c r="B13" s="48">
        <v>12042206.471775694</v>
      </c>
      <c r="D13" s="57"/>
      <c r="E13"/>
      <c r="F13"/>
      <c r="G13"/>
      <c r="H13"/>
      <c r="I13"/>
      <c r="J13"/>
    </row>
    <row r="14" spans="1:10">
      <c r="A14" s="129">
        <v>44334</v>
      </c>
      <c r="B14" s="48">
        <v>31006654.681495309</v>
      </c>
      <c r="E14"/>
      <c r="F14"/>
      <c r="G14"/>
      <c r="H14"/>
      <c r="I14"/>
      <c r="J14"/>
    </row>
    <row r="15" spans="1:10">
      <c r="A15" s="129">
        <v>44335</v>
      </c>
      <c r="B15" s="48">
        <v>2324460.7083177576</v>
      </c>
      <c r="E15"/>
      <c r="F15"/>
      <c r="G15"/>
      <c r="H15"/>
      <c r="I15"/>
      <c r="J15"/>
    </row>
    <row r="16" spans="1:10">
      <c r="A16" s="129">
        <v>44336</v>
      </c>
      <c r="B16" s="48">
        <v>24471535.296822447</v>
      </c>
      <c r="C16" s="56" t="s">
        <v>1299</v>
      </c>
      <c r="D16" s="57">
        <f>SUM(B10:B16)</f>
        <v>125083090.80158876</v>
      </c>
      <c r="E16"/>
      <c r="F16"/>
      <c r="G16"/>
      <c r="H16"/>
      <c r="I16"/>
      <c r="J16"/>
    </row>
    <row r="17" spans="1:10">
      <c r="A17" s="129">
        <v>44337</v>
      </c>
      <c r="B17" s="48">
        <v>36776356.788598105</v>
      </c>
      <c r="E17"/>
      <c r="F17"/>
      <c r="G17"/>
      <c r="H17"/>
      <c r="I17"/>
      <c r="J17"/>
    </row>
    <row r="18" spans="1:10">
      <c r="A18" s="129">
        <v>44340</v>
      </c>
      <c r="B18" s="48">
        <v>10522873.533551404</v>
      </c>
      <c r="E18"/>
      <c r="F18"/>
      <c r="G18"/>
      <c r="H18"/>
      <c r="I18"/>
      <c r="J18"/>
    </row>
    <row r="19" spans="1:10">
      <c r="A19" s="129">
        <v>44341</v>
      </c>
      <c r="B19" s="48">
        <v>35723845.500934571</v>
      </c>
      <c r="D19" s="57"/>
      <c r="E19"/>
      <c r="F19"/>
      <c r="G19"/>
      <c r="H19"/>
      <c r="I19"/>
      <c r="J19"/>
    </row>
    <row r="20" spans="1:10">
      <c r="A20" s="129">
        <v>44343</v>
      </c>
      <c r="B20" s="48">
        <v>23204434.103364468</v>
      </c>
      <c r="E20"/>
      <c r="F20"/>
      <c r="G20"/>
      <c r="H20"/>
      <c r="I20"/>
      <c r="J20"/>
    </row>
    <row r="21" spans="1:10">
      <c r="A21" s="129">
        <v>44344</v>
      </c>
      <c r="B21" s="48">
        <v>20805373.490654197</v>
      </c>
      <c r="D21" s="57"/>
      <c r="E21"/>
      <c r="F21"/>
      <c r="G21"/>
      <c r="H21"/>
      <c r="I21"/>
      <c r="J21"/>
    </row>
    <row r="22" spans="1:10">
      <c r="A22" s="129">
        <v>44347</v>
      </c>
      <c r="B22" s="48">
        <v>4331720.3230841113</v>
      </c>
      <c r="C22" s="56" t="s">
        <v>1300</v>
      </c>
      <c r="D22" s="57">
        <f>SUM(B17:B22)</f>
        <v>131364603.74018687</v>
      </c>
      <c r="E22"/>
      <c r="F22"/>
      <c r="G22"/>
      <c r="H22"/>
      <c r="I22"/>
      <c r="J22"/>
    </row>
    <row r="23" spans="1:10">
      <c r="A23" s="129" t="s">
        <v>1207</v>
      </c>
      <c r="B23" s="48" t="e">
        <v>#N/A</v>
      </c>
      <c r="C23" s="56"/>
      <c r="D23" s="48"/>
      <c r="E23"/>
      <c r="F23"/>
      <c r="G23"/>
      <c r="H23"/>
      <c r="I23"/>
      <c r="J23"/>
    </row>
    <row r="24" spans="1:10">
      <c r="A24" s="129" t="s">
        <v>64</v>
      </c>
      <c r="B24" s="48" t="e">
        <v>#N/A</v>
      </c>
      <c r="E24"/>
      <c r="F24"/>
      <c r="G24"/>
      <c r="H24"/>
      <c r="I24"/>
      <c r="J24"/>
    </row>
    <row r="25" spans="1:10">
      <c r="E25"/>
      <c r="F25"/>
      <c r="G25"/>
      <c r="H25"/>
      <c r="I25"/>
      <c r="J25"/>
    </row>
    <row r="26" spans="1:10">
      <c r="C26" s="56"/>
      <c r="D26" s="57"/>
      <c r="E26"/>
      <c r="F26"/>
      <c r="G26"/>
      <c r="H26"/>
      <c r="I26"/>
      <c r="J26"/>
    </row>
    <row r="27" spans="1:10">
      <c r="E27"/>
      <c r="F27"/>
      <c r="G27"/>
      <c r="H27"/>
      <c r="I27"/>
      <c r="J27"/>
    </row>
    <row r="28" spans="1:10">
      <c r="D28" s="57"/>
      <c r="E28"/>
      <c r="F28"/>
      <c r="G28"/>
      <c r="H28"/>
      <c r="I28"/>
      <c r="J28"/>
    </row>
    <row r="29" spans="1:10">
      <c r="C29" s="56" t="s">
        <v>1301</v>
      </c>
      <c r="D29" s="57" t="e">
        <f>SUM(B23:B29)</f>
        <v>#N/A</v>
      </c>
      <c r="E29"/>
      <c r="F29"/>
      <c r="G29"/>
      <c r="H29"/>
      <c r="I29"/>
      <c r="J29"/>
    </row>
    <row r="30" spans="1:10">
      <c r="C30" s="56"/>
      <c r="D30" s="57"/>
      <c r="E30"/>
      <c r="F30"/>
      <c r="G30"/>
      <c r="H30"/>
      <c r="I30"/>
      <c r="J30"/>
    </row>
    <row r="31" spans="1:10">
      <c r="E31"/>
      <c r="F31"/>
      <c r="G31"/>
      <c r="H31"/>
      <c r="I31"/>
      <c r="J31"/>
    </row>
    <row r="32" spans="1:10">
      <c r="D32" s="57"/>
      <c r="E32"/>
      <c r="F32"/>
      <c r="G32"/>
      <c r="H32"/>
      <c r="I32"/>
      <c r="J32"/>
    </row>
    <row r="33" spans="3:10">
      <c r="D33" s="57"/>
      <c r="E33"/>
      <c r="F33"/>
      <c r="G33"/>
      <c r="H33"/>
      <c r="I33"/>
      <c r="J33"/>
    </row>
    <row r="34" spans="3:10">
      <c r="C34" s="56"/>
      <c r="D34" s="57"/>
      <c r="E34"/>
      <c r="F34"/>
      <c r="G34"/>
      <c r="H34"/>
      <c r="I34"/>
      <c r="J34"/>
    </row>
    <row r="35" spans="3:10">
      <c r="C35" s="56"/>
      <c r="D35" s="48"/>
      <c r="E35"/>
      <c r="F35"/>
      <c r="G35"/>
      <c r="H35"/>
      <c r="I35"/>
      <c r="J35"/>
    </row>
    <row r="36" spans="3:10">
      <c r="E36"/>
      <c r="F36"/>
      <c r="G36"/>
      <c r="H36"/>
      <c r="I36"/>
      <c r="J36"/>
    </row>
    <row r="37" spans="3:10">
      <c r="E37"/>
      <c r="F37"/>
      <c r="G37"/>
      <c r="H37"/>
      <c r="I37"/>
      <c r="J37"/>
    </row>
    <row r="38" spans="3:10">
      <c r="E38"/>
      <c r="F38"/>
      <c r="G38"/>
      <c r="H38"/>
      <c r="I38"/>
      <c r="J38"/>
    </row>
    <row r="39" spans="3:10">
      <c r="E39"/>
      <c r="F39"/>
      <c r="G39"/>
      <c r="H39"/>
      <c r="I39"/>
      <c r="J39"/>
    </row>
    <row r="40" spans="3:10">
      <c r="E40"/>
      <c r="F40"/>
      <c r="G40"/>
      <c r="H40"/>
      <c r="I40"/>
      <c r="J40"/>
    </row>
    <row r="41" spans="3:10">
      <c r="E41"/>
      <c r="F41"/>
      <c r="G41"/>
      <c r="H41"/>
      <c r="I41"/>
      <c r="J41"/>
    </row>
    <row r="42" spans="3:10">
      <c r="E42"/>
      <c r="F42"/>
      <c r="G42"/>
      <c r="H42"/>
      <c r="I42"/>
      <c r="J42"/>
    </row>
    <row r="43" spans="3:10">
      <c r="E43"/>
      <c r="F43"/>
      <c r="G43"/>
      <c r="H43"/>
      <c r="I43"/>
      <c r="J43"/>
    </row>
    <row r="44" spans="3:10">
      <c r="E44"/>
      <c r="F44"/>
      <c r="G44"/>
      <c r="H44"/>
      <c r="I44"/>
      <c r="J44"/>
    </row>
    <row r="45" spans="3:10">
      <c r="E45"/>
      <c r="F45"/>
      <c r="G45"/>
      <c r="H45"/>
      <c r="I45"/>
      <c r="J45"/>
    </row>
    <row r="46" spans="3:10">
      <c r="E46"/>
      <c r="F46"/>
      <c r="G46"/>
      <c r="H46"/>
      <c r="I46"/>
      <c r="J46"/>
    </row>
    <row r="47" spans="3:10">
      <c r="E47"/>
      <c r="F47"/>
      <c r="G47"/>
      <c r="H47"/>
      <c r="I47"/>
      <c r="J47"/>
    </row>
    <row r="48" spans="3:10">
      <c r="E48"/>
      <c r="F48"/>
      <c r="G48"/>
      <c r="H48"/>
      <c r="I48"/>
      <c r="J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</sheetData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/>
  <dimension ref="A3:Z2002"/>
  <sheetViews>
    <sheetView zoomScale="60" zoomScaleNormal="60" workbookViewId="0">
      <pane ySplit="4" topLeftCell="A36" activePane="bottomLeft" state="frozen"/>
      <selection activeCell="B1" sqref="B1"/>
      <selection pane="bottomLeft" activeCell="I48" sqref="I48"/>
    </sheetView>
  </sheetViews>
  <sheetFormatPr defaultRowHeight="14.5"/>
  <cols>
    <col min="1" max="1" width="15.7265625" customWidth="1"/>
    <col min="2" max="2" width="12.7265625" customWidth="1"/>
    <col min="3" max="3" width="12.26953125" customWidth="1"/>
    <col min="4" max="4" width="25.7265625" style="13" customWidth="1"/>
    <col min="5" max="5" width="34.1796875" style="13" bestFit="1" customWidth="1"/>
    <col min="6" max="14" width="15.54296875" style="13" bestFit="1" customWidth="1"/>
    <col min="15" max="25" width="15.54296875" bestFit="1" customWidth="1"/>
    <col min="26" max="26" width="12.453125" bestFit="1" customWidth="1"/>
    <col min="27" max="27" width="12.26953125" bestFit="1" customWidth="1"/>
  </cols>
  <sheetData>
    <row r="3" spans="1:26">
      <c r="A3" s="128" t="s">
        <v>92</v>
      </c>
      <c r="D3"/>
      <c r="E3"/>
      <c r="F3" s="52" t="s">
        <v>62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>
      <c r="A4" s="128" t="s">
        <v>0</v>
      </c>
      <c r="B4" s="128" t="s">
        <v>50</v>
      </c>
      <c r="C4" s="128" t="s">
        <v>1258</v>
      </c>
      <c r="D4" s="128" t="s">
        <v>1</v>
      </c>
      <c r="E4" s="128" t="s">
        <v>49</v>
      </c>
      <c r="F4" s="12" t="s">
        <v>1200</v>
      </c>
      <c r="G4" s="12" t="s">
        <v>1205</v>
      </c>
      <c r="H4" s="12" t="s">
        <v>1236</v>
      </c>
      <c r="I4" s="12" t="s">
        <v>1332</v>
      </c>
      <c r="J4" s="12" t="s">
        <v>60</v>
      </c>
      <c r="K4" s="12" t="s">
        <v>1308</v>
      </c>
      <c r="L4" s="12" t="s">
        <v>1309</v>
      </c>
      <c r="M4" s="12" t="s">
        <v>1310</v>
      </c>
      <c r="N4" s="12" t="s">
        <v>1251</v>
      </c>
      <c r="O4" s="12" t="s">
        <v>1252</v>
      </c>
      <c r="P4" s="12" t="s">
        <v>1303</v>
      </c>
      <c r="Q4" s="12" t="s">
        <v>1253</v>
      </c>
      <c r="R4" s="12" t="s">
        <v>1344</v>
      </c>
      <c r="S4" s="12" t="s">
        <v>1343</v>
      </c>
      <c r="T4" s="12" t="s">
        <v>1342</v>
      </c>
      <c r="U4" s="12" t="s">
        <v>1361</v>
      </c>
      <c r="V4" s="12" t="s">
        <v>3499</v>
      </c>
      <c r="W4" s="12" t="s">
        <v>3509</v>
      </c>
      <c r="X4" s="12" t="s">
        <v>3510</v>
      </c>
      <c r="Y4" s="12" t="s">
        <v>3513</v>
      </c>
      <c r="Z4" s="12" t="s">
        <v>64</v>
      </c>
    </row>
    <row r="5" spans="1:26">
      <c r="A5" s="129" t="s">
        <v>1207</v>
      </c>
      <c r="B5" t="s">
        <v>1207</v>
      </c>
      <c r="C5" t="s">
        <v>1207</v>
      </c>
      <c r="D5" t="s">
        <v>1207</v>
      </c>
      <c r="E5" t="s">
        <v>1207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 t="e">
        <v>#N/A</v>
      </c>
      <c r="X5" s="12"/>
      <c r="Y5" s="12"/>
      <c r="Z5" s="12" t="e">
        <v>#N/A</v>
      </c>
    </row>
    <row r="6" spans="1:26">
      <c r="A6" s="129" t="s">
        <v>1208</v>
      </c>
      <c r="D6"/>
      <c r="E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 t="e">
        <v>#N/A</v>
      </c>
      <c r="X6" s="12"/>
      <c r="Y6" s="12"/>
      <c r="Z6" s="12" t="e">
        <v>#N/A</v>
      </c>
    </row>
    <row r="7" spans="1:26">
      <c r="A7" s="129">
        <v>44321</v>
      </c>
      <c r="B7" t="s">
        <v>1165</v>
      </c>
      <c r="C7" t="s">
        <v>1382</v>
      </c>
      <c r="D7" t="s">
        <v>3572</v>
      </c>
      <c r="E7" t="s">
        <v>22</v>
      </c>
      <c r="F7" s="12"/>
      <c r="G7" s="12"/>
      <c r="H7" s="12"/>
      <c r="I7" s="12"/>
      <c r="J7" s="12">
        <v>500</v>
      </c>
      <c r="K7" s="12"/>
      <c r="L7" s="12"/>
      <c r="M7" s="12">
        <v>4000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>
        <v>4500</v>
      </c>
    </row>
    <row r="8" spans="1:26">
      <c r="D8" t="s">
        <v>3574</v>
      </c>
      <c r="E8" t="s">
        <v>22</v>
      </c>
      <c r="F8" s="12">
        <v>500</v>
      </c>
      <c r="G8" s="12">
        <v>1000</v>
      </c>
      <c r="H8" s="12">
        <v>500</v>
      </c>
      <c r="I8" s="12"/>
      <c r="J8" s="12"/>
      <c r="K8" s="12"/>
      <c r="L8" s="12"/>
      <c r="M8" s="12"/>
      <c r="N8" s="12">
        <v>2000</v>
      </c>
      <c r="O8" s="12">
        <v>1500</v>
      </c>
      <c r="P8" s="12">
        <v>1000</v>
      </c>
      <c r="Q8" s="12">
        <v>500</v>
      </c>
      <c r="R8" s="12"/>
      <c r="S8" s="12"/>
      <c r="T8" s="12"/>
      <c r="U8" s="12"/>
      <c r="V8" s="12"/>
      <c r="W8" s="12"/>
      <c r="X8" s="12"/>
      <c r="Y8" s="12"/>
      <c r="Z8" s="12">
        <v>7000</v>
      </c>
    </row>
    <row r="9" spans="1:26">
      <c r="C9" t="s">
        <v>1383</v>
      </c>
      <c r="D9" t="s">
        <v>3568</v>
      </c>
      <c r="E9" t="s">
        <v>22</v>
      </c>
      <c r="F9" s="12"/>
      <c r="G9" s="12"/>
      <c r="H9" s="12"/>
      <c r="I9" s="12"/>
      <c r="J9" s="12">
        <v>500</v>
      </c>
      <c r="K9" s="12">
        <v>500</v>
      </c>
      <c r="L9" s="12">
        <v>500</v>
      </c>
      <c r="M9" s="12">
        <v>2000</v>
      </c>
      <c r="N9" s="12"/>
      <c r="O9" s="12"/>
      <c r="P9" s="12"/>
      <c r="Q9" s="12"/>
      <c r="R9" s="12"/>
      <c r="S9" s="12"/>
      <c r="T9" s="12"/>
      <c r="U9" s="12"/>
      <c r="V9" s="12">
        <v>2000</v>
      </c>
      <c r="W9" s="12"/>
      <c r="X9" s="12">
        <v>2000</v>
      </c>
      <c r="Y9" s="12"/>
      <c r="Z9" s="12">
        <v>7500</v>
      </c>
    </row>
    <row r="10" spans="1:26">
      <c r="D10" t="s">
        <v>3570</v>
      </c>
      <c r="E10" t="s">
        <v>22</v>
      </c>
      <c r="F10" s="12"/>
      <c r="G10" s="12">
        <v>1000</v>
      </c>
      <c r="H10" s="12"/>
      <c r="I10" s="12"/>
      <c r="J10" s="12"/>
      <c r="K10" s="12"/>
      <c r="L10" s="12"/>
      <c r="M10" s="12"/>
      <c r="N10" s="12"/>
      <c r="O10" s="12"/>
      <c r="P10" s="12">
        <v>2000</v>
      </c>
      <c r="Q10" s="12">
        <v>500</v>
      </c>
      <c r="R10" s="12"/>
      <c r="S10" s="12"/>
      <c r="T10" s="12"/>
      <c r="U10" s="12"/>
      <c r="V10" s="12"/>
      <c r="W10" s="12"/>
      <c r="X10" s="12"/>
      <c r="Y10" s="12"/>
      <c r="Z10" s="12">
        <v>3500</v>
      </c>
    </row>
    <row r="11" spans="1:26">
      <c r="C11" t="s">
        <v>1384</v>
      </c>
      <c r="D11" t="s">
        <v>3576</v>
      </c>
      <c r="E11" t="s">
        <v>22</v>
      </c>
      <c r="F11" s="12"/>
      <c r="G11" s="12"/>
      <c r="H11" s="12"/>
      <c r="I11" s="12"/>
      <c r="J11" s="12"/>
      <c r="K11" s="12"/>
      <c r="L11" s="12"/>
      <c r="M11" s="12">
        <v>500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>
        <v>1000</v>
      </c>
      <c r="Y11" s="12"/>
      <c r="Z11" s="12">
        <v>1500</v>
      </c>
    </row>
    <row r="12" spans="1:26">
      <c r="D12" t="s">
        <v>3578</v>
      </c>
      <c r="E12" t="s">
        <v>22</v>
      </c>
      <c r="F12" s="12"/>
      <c r="G12" s="12"/>
      <c r="H12" s="12">
        <v>500</v>
      </c>
      <c r="I12" s="12"/>
      <c r="J12" s="12"/>
      <c r="K12" s="12"/>
      <c r="L12" s="12"/>
      <c r="M12" s="12"/>
      <c r="N12" s="12">
        <v>500</v>
      </c>
      <c r="O12" s="12"/>
      <c r="P12" s="12">
        <v>1000</v>
      </c>
      <c r="Q12" s="12">
        <v>500</v>
      </c>
      <c r="R12" s="12"/>
      <c r="S12" s="12"/>
      <c r="T12" s="12"/>
      <c r="U12" s="12"/>
      <c r="V12" s="12"/>
      <c r="W12" s="12"/>
      <c r="X12" s="12"/>
      <c r="Y12" s="12"/>
      <c r="Z12" s="12">
        <v>2500</v>
      </c>
    </row>
    <row r="13" spans="1:26">
      <c r="C13" t="s">
        <v>1385</v>
      </c>
      <c r="D13" t="s">
        <v>3584</v>
      </c>
      <c r="E13" t="s">
        <v>22</v>
      </c>
      <c r="F13" s="12"/>
      <c r="G13" s="12"/>
      <c r="H13" s="12"/>
      <c r="I13" s="12"/>
      <c r="J13" s="12"/>
      <c r="K13" s="12"/>
      <c r="L13" s="12"/>
      <c r="M13" s="12">
        <v>4000</v>
      </c>
      <c r="N13" s="12"/>
      <c r="O13" s="12"/>
      <c r="P13" s="12"/>
      <c r="Q13" s="12"/>
      <c r="R13" s="12"/>
      <c r="S13" s="12"/>
      <c r="T13" s="12"/>
      <c r="U13" s="12"/>
      <c r="V13" s="12">
        <v>2000</v>
      </c>
      <c r="W13" s="12"/>
      <c r="X13" s="12">
        <v>3000</v>
      </c>
      <c r="Y13" s="12"/>
      <c r="Z13" s="12">
        <v>9000</v>
      </c>
    </row>
    <row r="14" spans="1:26">
      <c r="D14" t="s">
        <v>3586</v>
      </c>
      <c r="E14" t="s">
        <v>22</v>
      </c>
      <c r="F14" s="12"/>
      <c r="G14" s="12"/>
      <c r="H14" s="12"/>
      <c r="I14" s="12"/>
      <c r="J14" s="12"/>
      <c r="K14" s="12"/>
      <c r="L14" s="12"/>
      <c r="M14" s="12"/>
      <c r="N14" s="12">
        <v>7000</v>
      </c>
      <c r="O14" s="12">
        <v>2000</v>
      </c>
      <c r="P14" s="12">
        <v>2500</v>
      </c>
      <c r="Q14" s="12"/>
      <c r="R14" s="12"/>
      <c r="S14" s="12"/>
      <c r="T14" s="12"/>
      <c r="U14" s="12"/>
      <c r="V14" s="12"/>
      <c r="W14" s="12"/>
      <c r="X14" s="12"/>
      <c r="Y14" s="12"/>
      <c r="Z14" s="12">
        <v>11500</v>
      </c>
    </row>
    <row r="15" spans="1:26">
      <c r="C15" t="s">
        <v>1386</v>
      </c>
      <c r="D15" t="s">
        <v>3580</v>
      </c>
      <c r="E15" t="s">
        <v>22</v>
      </c>
      <c r="F15" s="12"/>
      <c r="G15" s="12"/>
      <c r="H15" s="12"/>
      <c r="I15" s="12"/>
      <c r="J15" s="12"/>
      <c r="K15" s="12"/>
      <c r="L15" s="12"/>
      <c r="M15" s="12">
        <v>500</v>
      </c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>
        <v>1000</v>
      </c>
      <c r="Y15" s="12"/>
      <c r="Z15" s="12">
        <v>1500</v>
      </c>
    </row>
    <row r="16" spans="1:26">
      <c r="D16" t="s">
        <v>3582</v>
      </c>
      <c r="E16" t="s">
        <v>22</v>
      </c>
      <c r="F16" s="12"/>
      <c r="G16" s="12"/>
      <c r="H16" s="12"/>
      <c r="I16" s="12"/>
      <c r="J16" s="12"/>
      <c r="K16" s="12"/>
      <c r="L16" s="12"/>
      <c r="M16" s="12"/>
      <c r="N16" s="12">
        <v>500</v>
      </c>
      <c r="O16" s="12">
        <v>2000</v>
      </c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>
        <v>2500</v>
      </c>
    </row>
    <row r="17" spans="2:26">
      <c r="C17" t="s">
        <v>1165</v>
      </c>
      <c r="D17" t="s">
        <v>3542</v>
      </c>
      <c r="E17" t="s">
        <v>22</v>
      </c>
      <c r="F17" s="12">
        <v>1500</v>
      </c>
      <c r="G17" s="12">
        <v>3500</v>
      </c>
      <c r="H17" s="12">
        <v>1000</v>
      </c>
      <c r="I17" s="12"/>
      <c r="J17" s="12"/>
      <c r="K17" s="12"/>
      <c r="L17" s="12"/>
      <c r="M17" s="12"/>
      <c r="N17" s="12">
        <v>48000</v>
      </c>
      <c r="O17" s="12">
        <v>16000</v>
      </c>
      <c r="P17" s="12">
        <v>8000</v>
      </c>
      <c r="Q17" s="12">
        <v>1000</v>
      </c>
      <c r="R17" s="12"/>
      <c r="S17" s="12"/>
      <c r="T17" s="12"/>
      <c r="U17" s="12"/>
      <c r="V17" s="12"/>
      <c r="W17" s="12"/>
      <c r="X17" s="12"/>
      <c r="Y17" s="12"/>
      <c r="Z17" s="12">
        <v>79000</v>
      </c>
    </row>
    <row r="18" spans="2:26">
      <c r="D18" t="s">
        <v>3556</v>
      </c>
      <c r="E18" t="s">
        <v>22</v>
      </c>
      <c r="F18" s="12"/>
      <c r="G18" s="12"/>
      <c r="H18" s="12"/>
      <c r="I18" s="12"/>
      <c r="J18" s="12">
        <v>1000</v>
      </c>
      <c r="K18" s="12">
        <v>1000</v>
      </c>
      <c r="L18" s="12">
        <v>1000</v>
      </c>
      <c r="M18" s="12">
        <v>4000</v>
      </c>
      <c r="N18" s="12"/>
      <c r="O18" s="12"/>
      <c r="P18" s="12"/>
      <c r="Q18" s="12"/>
      <c r="R18" s="12"/>
      <c r="S18" s="12"/>
      <c r="T18" s="12"/>
      <c r="U18" s="12"/>
      <c r="V18" s="12">
        <v>7500</v>
      </c>
      <c r="W18" s="12"/>
      <c r="X18" s="12">
        <v>6500</v>
      </c>
      <c r="Y18" s="12"/>
      <c r="Z18" s="12">
        <v>21000</v>
      </c>
    </row>
    <row r="19" spans="2:26">
      <c r="D19" t="s">
        <v>3558</v>
      </c>
      <c r="E19" t="s">
        <v>22</v>
      </c>
      <c r="F19" s="12">
        <v>1000</v>
      </c>
      <c r="G19" s="12">
        <v>3500</v>
      </c>
      <c r="H19" s="12">
        <v>1000</v>
      </c>
      <c r="I19" s="12"/>
      <c r="J19" s="12"/>
      <c r="K19" s="12"/>
      <c r="L19" s="12"/>
      <c r="M19" s="12"/>
      <c r="N19" s="12">
        <v>26500</v>
      </c>
      <c r="O19" s="12">
        <v>9000</v>
      </c>
      <c r="P19" s="12">
        <v>5000</v>
      </c>
      <c r="Q19" s="12">
        <v>1000</v>
      </c>
      <c r="R19" s="12"/>
      <c r="S19" s="12"/>
      <c r="T19" s="12"/>
      <c r="U19" s="12"/>
      <c r="V19" s="12"/>
      <c r="W19" s="12"/>
      <c r="X19" s="12"/>
      <c r="Y19" s="12"/>
      <c r="Z19" s="12">
        <v>47000</v>
      </c>
    </row>
    <row r="20" spans="2:26">
      <c r="C20" t="s">
        <v>1387</v>
      </c>
      <c r="D20" t="s">
        <v>3546</v>
      </c>
      <c r="E20" t="s">
        <v>22</v>
      </c>
      <c r="F20" s="12">
        <v>1500</v>
      </c>
      <c r="G20" s="12">
        <v>2000</v>
      </c>
      <c r="H20" s="12">
        <v>1000</v>
      </c>
      <c r="I20" s="12"/>
      <c r="J20" s="12"/>
      <c r="K20" s="12"/>
      <c r="L20" s="12"/>
      <c r="M20" s="12"/>
      <c r="N20" s="12">
        <v>32000</v>
      </c>
      <c r="O20" s="12">
        <v>10000</v>
      </c>
      <c r="P20" s="12">
        <v>5500</v>
      </c>
      <c r="Q20" s="12">
        <v>1500</v>
      </c>
      <c r="R20" s="12"/>
      <c r="S20" s="12"/>
      <c r="T20" s="12"/>
      <c r="U20" s="12"/>
      <c r="V20" s="12"/>
      <c r="W20" s="12"/>
      <c r="X20" s="12"/>
      <c r="Y20" s="12"/>
      <c r="Z20" s="12">
        <v>53500</v>
      </c>
    </row>
    <row r="21" spans="2:26">
      <c r="D21" t="s">
        <v>3564</v>
      </c>
      <c r="E21" t="s">
        <v>22</v>
      </c>
      <c r="F21" s="12"/>
      <c r="G21" s="12"/>
      <c r="H21" s="12"/>
      <c r="I21" s="12"/>
      <c r="J21" s="12"/>
      <c r="K21" s="12"/>
      <c r="L21" s="12"/>
      <c r="M21" s="12">
        <v>2000</v>
      </c>
      <c r="N21" s="12"/>
      <c r="O21" s="12"/>
      <c r="P21" s="12"/>
      <c r="Q21" s="12"/>
      <c r="R21" s="12"/>
      <c r="S21" s="12"/>
      <c r="T21" s="12"/>
      <c r="U21" s="12"/>
      <c r="V21" s="12">
        <v>3000</v>
      </c>
      <c r="W21" s="12"/>
      <c r="X21" s="12"/>
      <c r="Y21" s="12"/>
      <c r="Z21" s="12">
        <v>5000</v>
      </c>
    </row>
    <row r="22" spans="2:26">
      <c r="D22" t="s">
        <v>3566</v>
      </c>
      <c r="E22" t="s">
        <v>22</v>
      </c>
      <c r="F22" s="12">
        <v>1000</v>
      </c>
      <c r="G22" s="12">
        <v>1000</v>
      </c>
      <c r="H22" s="12"/>
      <c r="I22" s="12"/>
      <c r="J22" s="12"/>
      <c r="K22" s="12"/>
      <c r="L22" s="12"/>
      <c r="M22" s="12"/>
      <c r="N22" s="12"/>
      <c r="O22" s="12">
        <v>3000</v>
      </c>
      <c r="P22" s="12">
        <v>2500</v>
      </c>
      <c r="Q22" s="12"/>
      <c r="R22" s="12"/>
      <c r="S22" s="12"/>
      <c r="T22" s="12"/>
      <c r="U22" s="12"/>
      <c r="V22" s="12"/>
      <c r="W22" s="12"/>
      <c r="X22" s="12"/>
      <c r="Y22" s="12"/>
      <c r="Z22" s="12">
        <v>7500</v>
      </c>
    </row>
    <row r="23" spans="2:26">
      <c r="C23" t="s">
        <v>1388</v>
      </c>
      <c r="D23" t="s">
        <v>3544</v>
      </c>
      <c r="E23" t="s">
        <v>22</v>
      </c>
      <c r="F23" s="12">
        <v>2500</v>
      </c>
      <c r="G23" s="12">
        <v>5000</v>
      </c>
      <c r="H23" s="12">
        <v>2500</v>
      </c>
      <c r="I23" s="12"/>
      <c r="J23" s="12"/>
      <c r="K23" s="12"/>
      <c r="L23" s="12"/>
      <c r="M23" s="12"/>
      <c r="N23" s="12">
        <v>48000</v>
      </c>
      <c r="O23" s="12">
        <v>16000</v>
      </c>
      <c r="P23" s="12">
        <v>8000</v>
      </c>
      <c r="Q23" s="12">
        <v>2000</v>
      </c>
      <c r="R23" s="12"/>
      <c r="S23" s="12"/>
      <c r="T23" s="12"/>
      <c r="U23" s="12"/>
      <c r="V23" s="12"/>
      <c r="W23" s="12"/>
      <c r="X23" s="12"/>
      <c r="Y23" s="12"/>
      <c r="Z23" s="12">
        <v>84000</v>
      </c>
    </row>
    <row r="24" spans="2:26">
      <c r="D24" t="s">
        <v>3560</v>
      </c>
      <c r="E24" t="s">
        <v>22</v>
      </c>
      <c r="F24" s="12"/>
      <c r="G24" s="12"/>
      <c r="H24" s="12"/>
      <c r="I24" s="12"/>
      <c r="J24" s="12">
        <v>500</v>
      </c>
      <c r="K24" s="12">
        <v>500</v>
      </c>
      <c r="L24" s="12">
        <v>500</v>
      </c>
      <c r="M24" s="12">
        <v>5000</v>
      </c>
      <c r="N24" s="12"/>
      <c r="O24" s="12"/>
      <c r="P24" s="12"/>
      <c r="Q24" s="12"/>
      <c r="R24" s="12"/>
      <c r="S24" s="12"/>
      <c r="T24" s="12"/>
      <c r="U24" s="12"/>
      <c r="V24" s="12">
        <v>4000</v>
      </c>
      <c r="W24" s="12"/>
      <c r="X24" s="12">
        <v>6000</v>
      </c>
      <c r="Y24" s="12"/>
      <c r="Z24" s="12">
        <v>16500</v>
      </c>
    </row>
    <row r="25" spans="2:26">
      <c r="D25" t="s">
        <v>3562</v>
      </c>
      <c r="E25" t="s">
        <v>22</v>
      </c>
      <c r="F25" s="12">
        <v>500</v>
      </c>
      <c r="G25" s="12">
        <v>1500</v>
      </c>
      <c r="H25" s="12"/>
      <c r="I25" s="12"/>
      <c r="J25" s="12"/>
      <c r="K25" s="12"/>
      <c r="L25" s="12"/>
      <c r="M25" s="12"/>
      <c r="N25" s="12">
        <v>32000</v>
      </c>
      <c r="O25" s="12">
        <v>10000</v>
      </c>
      <c r="P25" s="12">
        <v>6000</v>
      </c>
      <c r="Q25" s="12"/>
      <c r="R25" s="12"/>
      <c r="S25" s="12"/>
      <c r="T25" s="12"/>
      <c r="U25" s="12"/>
      <c r="V25" s="12"/>
      <c r="W25" s="12"/>
      <c r="X25" s="12"/>
      <c r="Y25" s="12">
        <v>500</v>
      </c>
      <c r="Z25" s="12">
        <v>50500</v>
      </c>
    </row>
    <row r="26" spans="2:26">
      <c r="C26" t="s">
        <v>3339</v>
      </c>
      <c r="D26" t="s">
        <v>3552</v>
      </c>
      <c r="E26" t="s">
        <v>22</v>
      </c>
      <c r="F26" s="12">
        <v>1000</v>
      </c>
      <c r="G26" s="12">
        <v>3500</v>
      </c>
      <c r="H26" s="12">
        <v>1000</v>
      </c>
      <c r="I26" s="12"/>
      <c r="J26" s="12"/>
      <c r="K26" s="12"/>
      <c r="L26" s="12"/>
      <c r="M26" s="12"/>
      <c r="N26" s="12">
        <v>32000</v>
      </c>
      <c r="O26" s="12">
        <v>12000</v>
      </c>
      <c r="P26" s="12">
        <v>7000</v>
      </c>
      <c r="Q26" s="12">
        <v>1500</v>
      </c>
      <c r="R26" s="12"/>
      <c r="S26" s="12"/>
      <c r="T26" s="12"/>
      <c r="U26" s="12"/>
      <c r="V26" s="12"/>
      <c r="W26" s="12"/>
      <c r="X26" s="12"/>
      <c r="Y26" s="12"/>
      <c r="Z26" s="12">
        <v>58000</v>
      </c>
    </row>
    <row r="27" spans="2:26">
      <c r="D27" t="s">
        <v>3554</v>
      </c>
      <c r="E27" t="s">
        <v>22</v>
      </c>
      <c r="F27" s="12"/>
      <c r="G27" s="12"/>
      <c r="H27" s="12"/>
      <c r="I27" s="12"/>
      <c r="J27" s="12">
        <v>1000</v>
      </c>
      <c r="K27" s="12">
        <v>1000</v>
      </c>
      <c r="L27" s="12">
        <v>1000</v>
      </c>
      <c r="M27" s="12">
        <v>6000</v>
      </c>
      <c r="N27" s="12"/>
      <c r="O27" s="12"/>
      <c r="P27" s="12"/>
      <c r="Q27" s="12"/>
      <c r="R27" s="12"/>
      <c r="S27" s="12"/>
      <c r="T27" s="12"/>
      <c r="U27" s="12"/>
      <c r="V27" s="12">
        <v>8000</v>
      </c>
      <c r="W27" s="12"/>
      <c r="X27" s="12">
        <v>5000</v>
      </c>
      <c r="Y27" s="12"/>
      <c r="Z27" s="12">
        <v>22000</v>
      </c>
    </row>
    <row r="28" spans="2:26">
      <c r="C28" t="s">
        <v>3343</v>
      </c>
      <c r="D28" t="s">
        <v>3548</v>
      </c>
      <c r="E28" t="s">
        <v>22</v>
      </c>
      <c r="F28" s="12">
        <v>500</v>
      </c>
      <c r="G28" s="12"/>
      <c r="H28" s="12"/>
      <c r="I28" s="12"/>
      <c r="J28" s="12"/>
      <c r="K28" s="12"/>
      <c r="L28" s="12"/>
      <c r="M28" s="12"/>
      <c r="N28" s="12">
        <v>8000</v>
      </c>
      <c r="O28" s="12">
        <v>3500</v>
      </c>
      <c r="P28" s="12">
        <v>2500</v>
      </c>
      <c r="Q28" s="12">
        <v>500</v>
      </c>
      <c r="R28" s="12"/>
      <c r="S28" s="12"/>
      <c r="T28" s="12"/>
      <c r="U28" s="12"/>
      <c r="V28" s="12"/>
      <c r="W28" s="12"/>
      <c r="X28" s="12"/>
      <c r="Y28" s="12"/>
      <c r="Z28" s="12">
        <v>15000</v>
      </c>
    </row>
    <row r="29" spans="2:26">
      <c r="D29" t="s">
        <v>3550</v>
      </c>
      <c r="E29" t="s">
        <v>22</v>
      </c>
      <c r="F29" s="12"/>
      <c r="G29" s="12"/>
      <c r="H29" s="12"/>
      <c r="I29" s="12"/>
      <c r="J29" s="12">
        <v>500</v>
      </c>
      <c r="K29" s="12"/>
      <c r="L29" s="12"/>
      <c r="M29" s="12">
        <v>4500</v>
      </c>
      <c r="N29" s="12"/>
      <c r="O29" s="12"/>
      <c r="P29" s="12"/>
      <c r="Q29" s="12"/>
      <c r="R29" s="12"/>
      <c r="S29" s="12"/>
      <c r="T29" s="12"/>
      <c r="U29" s="12"/>
      <c r="V29" s="12">
        <v>6000</v>
      </c>
      <c r="W29" s="12"/>
      <c r="X29" s="12">
        <v>2500</v>
      </c>
      <c r="Y29" s="12"/>
      <c r="Z29" s="12">
        <v>13500</v>
      </c>
    </row>
    <row r="30" spans="2:26">
      <c r="D30" t="s">
        <v>3588</v>
      </c>
      <c r="E30" t="s">
        <v>22</v>
      </c>
      <c r="F30" s="12"/>
      <c r="G30" s="12"/>
      <c r="H30" s="12"/>
      <c r="I30" s="12"/>
      <c r="J30" s="12"/>
      <c r="K30" s="12"/>
      <c r="L30" s="12">
        <v>500</v>
      </c>
      <c r="M30" s="12">
        <v>2000</v>
      </c>
      <c r="N30" s="12"/>
      <c r="O30" s="12"/>
      <c r="P30" s="12"/>
      <c r="Q30" s="12"/>
      <c r="R30" s="12"/>
      <c r="S30" s="12"/>
      <c r="T30" s="12"/>
      <c r="U30" s="12"/>
      <c r="V30" s="12">
        <v>1000</v>
      </c>
      <c r="W30" s="12"/>
      <c r="X30" s="12">
        <v>500</v>
      </c>
      <c r="Y30" s="12"/>
      <c r="Z30" s="12">
        <v>4000</v>
      </c>
    </row>
    <row r="31" spans="2:26">
      <c r="D31" t="s">
        <v>3590</v>
      </c>
      <c r="E31" t="s">
        <v>22</v>
      </c>
      <c r="F31" s="12"/>
      <c r="G31" s="12">
        <v>500</v>
      </c>
      <c r="H31" s="12">
        <v>500</v>
      </c>
      <c r="I31" s="12"/>
      <c r="J31" s="12"/>
      <c r="K31" s="12"/>
      <c r="L31" s="12"/>
      <c r="M31" s="12"/>
      <c r="N31" s="12">
        <v>3000</v>
      </c>
      <c r="O31" s="12">
        <v>500</v>
      </c>
      <c r="P31" s="12">
        <v>1000</v>
      </c>
      <c r="Q31" s="12"/>
      <c r="R31" s="12"/>
      <c r="S31" s="12"/>
      <c r="T31" s="12"/>
      <c r="U31" s="12"/>
      <c r="V31" s="12"/>
      <c r="W31" s="12"/>
      <c r="X31" s="12"/>
      <c r="Y31" s="12"/>
      <c r="Z31" s="12">
        <v>5500</v>
      </c>
    </row>
    <row r="32" spans="2:26">
      <c r="B32" t="s">
        <v>1213</v>
      </c>
      <c r="C32" t="s">
        <v>1395</v>
      </c>
      <c r="D32" t="s">
        <v>3594</v>
      </c>
      <c r="E32" t="s">
        <v>39</v>
      </c>
      <c r="F32" s="12"/>
      <c r="G32" s="12">
        <v>2000</v>
      </c>
      <c r="H32" s="12"/>
      <c r="I32" s="12"/>
      <c r="J32" s="12"/>
      <c r="K32" s="12"/>
      <c r="L32" s="12"/>
      <c r="M32" s="12"/>
      <c r="N32" s="12"/>
      <c r="O32" s="12">
        <v>16000</v>
      </c>
      <c r="P32" s="12"/>
      <c r="Q32" s="12"/>
      <c r="R32" s="12"/>
      <c r="S32" s="12"/>
      <c r="T32" s="12"/>
      <c r="U32" s="12"/>
      <c r="V32" s="12">
        <v>4000</v>
      </c>
      <c r="W32" s="12"/>
      <c r="X32" s="12"/>
      <c r="Y32" s="12"/>
      <c r="Z32" s="12">
        <v>22000</v>
      </c>
    </row>
    <row r="33" spans="2:26">
      <c r="D33" t="s">
        <v>3596</v>
      </c>
      <c r="E33" t="s">
        <v>39</v>
      </c>
      <c r="F33" s="12"/>
      <c r="G33" s="12"/>
      <c r="H33" s="12"/>
      <c r="I33" s="12"/>
      <c r="J33" s="12"/>
      <c r="K33" s="12"/>
      <c r="L33" s="12"/>
      <c r="M33" s="12"/>
      <c r="N33" s="12">
        <v>24000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>
        <v>24000</v>
      </c>
    </row>
    <row r="34" spans="2:26">
      <c r="C34" t="s">
        <v>1396</v>
      </c>
      <c r="D34" t="s">
        <v>3598</v>
      </c>
      <c r="E34" t="s">
        <v>39</v>
      </c>
      <c r="F34" s="12"/>
      <c r="G34" s="12"/>
      <c r="H34" s="12"/>
      <c r="I34" s="12"/>
      <c r="J34" s="12"/>
      <c r="K34" s="12"/>
      <c r="L34" s="12"/>
      <c r="M34" s="12"/>
      <c r="N34" s="12"/>
      <c r="O34" s="12">
        <v>1000</v>
      </c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>
        <v>1000</v>
      </c>
    </row>
    <row r="35" spans="2:26">
      <c r="B35" t="s">
        <v>1184</v>
      </c>
      <c r="C35" t="s">
        <v>3344</v>
      </c>
      <c r="D35" t="s">
        <v>3592</v>
      </c>
      <c r="E35" t="s">
        <v>37</v>
      </c>
      <c r="F35" s="12"/>
      <c r="G35" s="12"/>
      <c r="H35" s="12"/>
      <c r="I35" s="12"/>
      <c r="J35" s="12"/>
      <c r="K35" s="12"/>
      <c r="L35" s="12"/>
      <c r="M35" s="12">
        <v>2500</v>
      </c>
      <c r="N35" s="12">
        <v>6000</v>
      </c>
      <c r="O35" s="12">
        <v>2000</v>
      </c>
      <c r="P35" s="12">
        <v>3500</v>
      </c>
      <c r="Q35" s="12"/>
      <c r="R35" s="12"/>
      <c r="S35" s="12"/>
      <c r="T35" s="12"/>
      <c r="U35" s="12"/>
      <c r="V35" s="12">
        <v>1000</v>
      </c>
      <c r="W35" s="12"/>
      <c r="X35" s="12">
        <v>1000</v>
      </c>
      <c r="Y35" s="12"/>
      <c r="Z35" s="12">
        <v>16000</v>
      </c>
    </row>
    <row r="36" spans="2:26">
      <c r="B36" t="s">
        <v>1222</v>
      </c>
      <c r="C36" t="s">
        <v>1222</v>
      </c>
      <c r="D36" t="s">
        <v>3678</v>
      </c>
      <c r="E36" t="s">
        <v>31</v>
      </c>
      <c r="F36" s="12"/>
      <c r="G36" s="12">
        <v>80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>
        <v>80</v>
      </c>
    </row>
    <row r="37" spans="2:26">
      <c r="B37" t="s">
        <v>1196</v>
      </c>
      <c r="C37" t="s">
        <v>1196</v>
      </c>
      <c r="D37" t="s">
        <v>3628</v>
      </c>
      <c r="E37" t="s">
        <v>31</v>
      </c>
      <c r="F37" s="12"/>
      <c r="G37" s="12"/>
      <c r="H37" s="12"/>
      <c r="I37" s="12"/>
      <c r="J37" s="12"/>
      <c r="K37" s="12">
        <v>50</v>
      </c>
      <c r="L37" s="12"/>
      <c r="M37" s="12"/>
      <c r="N37" s="12">
        <v>70</v>
      </c>
      <c r="O37" s="12">
        <v>40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>
        <v>160</v>
      </c>
    </row>
    <row r="38" spans="2:26">
      <c r="B38" t="s">
        <v>1166</v>
      </c>
      <c r="C38" t="s">
        <v>1166</v>
      </c>
      <c r="D38" t="s">
        <v>3666</v>
      </c>
      <c r="E38" t="s">
        <v>31</v>
      </c>
      <c r="F38" s="12"/>
      <c r="G38" s="12"/>
      <c r="H38" s="12"/>
      <c r="I38" s="12"/>
      <c r="J38" s="12"/>
      <c r="K38" s="12">
        <v>30</v>
      </c>
      <c r="L38" s="12"/>
      <c r="M38" s="12"/>
      <c r="N38" s="12">
        <v>50</v>
      </c>
      <c r="O38" s="12">
        <v>100</v>
      </c>
      <c r="P38" s="12"/>
      <c r="Q38" s="12"/>
      <c r="R38" s="12"/>
      <c r="S38" s="12"/>
      <c r="T38" s="12"/>
      <c r="U38" s="12"/>
      <c r="V38" s="12"/>
      <c r="W38" s="12"/>
      <c r="X38" s="12">
        <v>50</v>
      </c>
      <c r="Y38" s="12"/>
      <c r="Z38" s="12">
        <v>230</v>
      </c>
    </row>
    <row r="39" spans="2:26">
      <c r="B39" t="s">
        <v>1199</v>
      </c>
      <c r="C39" t="s">
        <v>1199</v>
      </c>
      <c r="D39" t="s">
        <v>3694</v>
      </c>
      <c r="E39" t="s">
        <v>31</v>
      </c>
      <c r="F39" s="12"/>
      <c r="G39" s="12">
        <v>10</v>
      </c>
      <c r="H39" s="12">
        <v>10</v>
      </c>
      <c r="I39" s="12"/>
      <c r="J39" s="12"/>
      <c r="K39" s="12"/>
      <c r="L39" s="12"/>
      <c r="M39" s="12"/>
      <c r="N39" s="12"/>
      <c r="O39" s="12">
        <v>20</v>
      </c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>
        <v>40</v>
      </c>
    </row>
    <row r="40" spans="2:26">
      <c r="B40" t="s">
        <v>1219</v>
      </c>
      <c r="C40" t="s">
        <v>1219</v>
      </c>
      <c r="D40" t="s">
        <v>3682</v>
      </c>
      <c r="E40" t="s">
        <v>31</v>
      </c>
      <c r="F40" s="12"/>
      <c r="G40" s="12"/>
      <c r="H40" s="12"/>
      <c r="I40" s="12"/>
      <c r="J40" s="12"/>
      <c r="K40" s="12"/>
      <c r="L40" s="12"/>
      <c r="M40" s="12"/>
      <c r="N40" s="12"/>
      <c r="O40" s="12">
        <v>30</v>
      </c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>
        <v>30</v>
      </c>
    </row>
    <row r="41" spans="2:26">
      <c r="B41" t="s">
        <v>1220</v>
      </c>
      <c r="C41" t="s">
        <v>1220</v>
      </c>
      <c r="D41" t="s">
        <v>3680</v>
      </c>
      <c r="E41" t="s">
        <v>31</v>
      </c>
      <c r="F41" s="12"/>
      <c r="G41" s="12">
        <v>50</v>
      </c>
      <c r="H41" s="12">
        <v>10</v>
      </c>
      <c r="I41" s="12"/>
      <c r="J41" s="12"/>
      <c r="K41" s="12"/>
      <c r="L41" s="12"/>
      <c r="M41" s="12"/>
      <c r="N41" s="12"/>
      <c r="O41" s="12">
        <v>50</v>
      </c>
      <c r="P41" s="12">
        <v>20</v>
      </c>
      <c r="Q41" s="12"/>
      <c r="R41" s="12"/>
      <c r="S41" s="12"/>
      <c r="T41" s="12"/>
      <c r="U41" s="12"/>
      <c r="V41" s="12"/>
      <c r="W41" s="12"/>
      <c r="X41" s="12"/>
      <c r="Y41" s="12"/>
      <c r="Z41" s="12">
        <v>130</v>
      </c>
    </row>
    <row r="42" spans="2:26">
      <c r="B42" t="s">
        <v>1177</v>
      </c>
      <c r="C42" t="s">
        <v>1177</v>
      </c>
      <c r="D42" t="s">
        <v>3670</v>
      </c>
      <c r="E42" t="s">
        <v>31</v>
      </c>
      <c r="F42" s="12"/>
      <c r="G42" s="12">
        <v>20</v>
      </c>
      <c r="H42" s="12"/>
      <c r="I42" s="12"/>
      <c r="J42" s="12">
        <v>20</v>
      </c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>
        <v>50</v>
      </c>
      <c r="Y42" s="12"/>
      <c r="Z42" s="12">
        <v>90</v>
      </c>
    </row>
    <row r="43" spans="2:26">
      <c r="B43" t="s">
        <v>1178</v>
      </c>
      <c r="C43" t="s">
        <v>1178</v>
      </c>
      <c r="D43" t="s">
        <v>3672</v>
      </c>
      <c r="E43" t="s">
        <v>31</v>
      </c>
      <c r="F43" s="12">
        <v>30</v>
      </c>
      <c r="G43" s="12">
        <v>20</v>
      </c>
      <c r="H43" s="12"/>
      <c r="I43" s="12"/>
      <c r="J43" s="12"/>
      <c r="K43" s="12"/>
      <c r="L43" s="12"/>
      <c r="M43" s="12">
        <v>20</v>
      </c>
      <c r="N43" s="12">
        <v>40</v>
      </c>
      <c r="O43" s="12">
        <v>50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>
        <v>160</v>
      </c>
    </row>
    <row r="44" spans="2:26">
      <c r="B44" t="s">
        <v>1323</v>
      </c>
      <c r="C44" t="s">
        <v>1323</v>
      </c>
      <c r="D44" t="s">
        <v>3696</v>
      </c>
      <c r="E44" t="s">
        <v>31</v>
      </c>
      <c r="F44" s="12"/>
      <c r="G44" s="12">
        <v>20</v>
      </c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>
        <v>20</v>
      </c>
    </row>
    <row r="45" spans="2:26">
      <c r="B45" t="s">
        <v>1169</v>
      </c>
      <c r="C45" t="s">
        <v>1169</v>
      </c>
      <c r="D45" t="s">
        <v>3626</v>
      </c>
      <c r="E45" t="s">
        <v>31</v>
      </c>
      <c r="F45" s="12"/>
      <c r="G45" s="12"/>
      <c r="H45" s="12">
        <v>10</v>
      </c>
      <c r="I45" s="12"/>
      <c r="J45" s="12"/>
      <c r="K45" s="12"/>
      <c r="L45" s="12"/>
      <c r="M45" s="12"/>
      <c r="N45" s="12">
        <v>40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>
        <v>50</v>
      </c>
    </row>
    <row r="46" spans="2:26">
      <c r="B46" t="s">
        <v>1416</v>
      </c>
      <c r="C46" t="s">
        <v>1416</v>
      </c>
      <c r="D46" t="s">
        <v>3604</v>
      </c>
      <c r="E46" t="s">
        <v>89</v>
      </c>
      <c r="F46" s="12">
        <v>160</v>
      </c>
      <c r="G46" s="12">
        <v>200</v>
      </c>
      <c r="H46" s="12">
        <v>110</v>
      </c>
      <c r="I46" s="12"/>
      <c r="J46" s="12"/>
      <c r="K46" s="12">
        <v>50</v>
      </c>
      <c r="L46" s="12"/>
      <c r="M46" s="12">
        <v>60</v>
      </c>
      <c r="N46" s="12">
        <v>270</v>
      </c>
      <c r="O46" s="12">
        <v>280</v>
      </c>
      <c r="P46" s="12">
        <v>170</v>
      </c>
      <c r="Q46" s="12">
        <v>20</v>
      </c>
      <c r="R46" s="12"/>
      <c r="S46" s="12"/>
      <c r="T46" s="12"/>
      <c r="U46" s="12"/>
      <c r="V46" s="12">
        <v>30</v>
      </c>
      <c r="W46" s="12"/>
      <c r="X46" s="12">
        <v>170</v>
      </c>
      <c r="Y46" s="12"/>
      <c r="Z46" s="12">
        <v>1520</v>
      </c>
    </row>
    <row r="47" spans="2:26">
      <c r="B47" t="s">
        <v>1170</v>
      </c>
      <c r="C47" t="s">
        <v>1170</v>
      </c>
      <c r="D47" t="s">
        <v>3668</v>
      </c>
      <c r="E47" t="s">
        <v>31</v>
      </c>
      <c r="F47" s="12">
        <v>20</v>
      </c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>
        <v>20</v>
      </c>
      <c r="W47" s="12"/>
      <c r="X47" s="12"/>
      <c r="Y47" s="12"/>
      <c r="Z47" s="12">
        <v>40</v>
      </c>
    </row>
    <row r="48" spans="2:26">
      <c r="B48" t="s">
        <v>1174</v>
      </c>
      <c r="C48" t="s">
        <v>1174</v>
      </c>
      <c r="D48" t="s">
        <v>3618</v>
      </c>
      <c r="E48" t="s">
        <v>31</v>
      </c>
      <c r="F48" s="12"/>
      <c r="G48" s="12">
        <v>40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>
        <v>40</v>
      </c>
    </row>
    <row r="49" spans="2:26">
      <c r="B49" t="s">
        <v>1226</v>
      </c>
      <c r="C49" t="s">
        <v>1226</v>
      </c>
      <c r="D49" t="s">
        <v>3684</v>
      </c>
      <c r="E49" t="s">
        <v>31</v>
      </c>
      <c r="F49" s="12">
        <v>10</v>
      </c>
      <c r="G49" s="12">
        <v>30</v>
      </c>
      <c r="H49" s="12"/>
      <c r="I49" s="12"/>
      <c r="J49" s="12"/>
      <c r="K49" s="12"/>
      <c r="L49" s="12"/>
      <c r="M49" s="12"/>
      <c r="N49" s="12"/>
      <c r="O49" s="12"/>
      <c r="P49" s="12">
        <v>20</v>
      </c>
      <c r="Q49" s="12"/>
      <c r="R49" s="12"/>
      <c r="S49" s="12"/>
      <c r="T49" s="12"/>
      <c r="U49" s="12"/>
      <c r="V49" s="12"/>
      <c r="W49" s="12"/>
      <c r="X49" s="12"/>
      <c r="Y49" s="12"/>
      <c r="Z49" s="12">
        <v>60</v>
      </c>
    </row>
    <row r="50" spans="2:26">
      <c r="B50" t="s">
        <v>1190</v>
      </c>
      <c r="C50" t="s">
        <v>3348</v>
      </c>
      <c r="D50" t="s">
        <v>3602</v>
      </c>
      <c r="E50" t="s">
        <v>1314</v>
      </c>
      <c r="F50" s="12"/>
      <c r="G50" s="12"/>
      <c r="H50" s="12"/>
      <c r="I50" s="12"/>
      <c r="J50" s="12"/>
      <c r="K50" s="12"/>
      <c r="L50" s="12"/>
      <c r="M50" s="12">
        <v>1000</v>
      </c>
      <c r="N50" s="12">
        <v>2000</v>
      </c>
      <c r="O50" s="12">
        <v>500</v>
      </c>
      <c r="P50" s="12">
        <v>500</v>
      </c>
      <c r="Q50" s="12"/>
      <c r="R50" s="12"/>
      <c r="S50" s="12"/>
      <c r="T50" s="12"/>
      <c r="U50" s="12"/>
      <c r="V50" s="12">
        <v>1000</v>
      </c>
      <c r="W50" s="12"/>
      <c r="X50" s="12">
        <v>500</v>
      </c>
      <c r="Y50" s="12"/>
      <c r="Z50" s="12">
        <v>5500</v>
      </c>
    </row>
    <row r="51" spans="2:26">
      <c r="B51" t="s">
        <v>1231</v>
      </c>
      <c r="C51" t="s">
        <v>1231</v>
      </c>
      <c r="D51" t="s">
        <v>3686</v>
      </c>
      <c r="E51" t="s">
        <v>31</v>
      </c>
      <c r="F51" s="12"/>
      <c r="G51" s="12"/>
      <c r="H51" s="12"/>
      <c r="I51" s="12"/>
      <c r="J51" s="12"/>
      <c r="K51" s="12"/>
      <c r="L51" s="12"/>
      <c r="M51" s="12"/>
      <c r="N51" s="12"/>
      <c r="O51" s="12">
        <v>20</v>
      </c>
      <c r="P51" s="12">
        <v>20</v>
      </c>
      <c r="Q51" s="12"/>
      <c r="R51" s="12"/>
      <c r="S51" s="12"/>
      <c r="T51" s="12"/>
      <c r="U51" s="12"/>
      <c r="V51" s="12"/>
      <c r="W51" s="12"/>
      <c r="X51" s="12"/>
      <c r="Y51" s="12"/>
      <c r="Z51" s="12">
        <v>40</v>
      </c>
    </row>
    <row r="52" spans="2:26">
      <c r="B52" t="s">
        <v>1180</v>
      </c>
      <c r="C52" t="s">
        <v>1180</v>
      </c>
      <c r="D52" t="s">
        <v>3674</v>
      </c>
      <c r="E52" t="s">
        <v>31</v>
      </c>
      <c r="F52" s="12"/>
      <c r="G52" s="12">
        <v>40</v>
      </c>
      <c r="H52" s="12"/>
      <c r="I52" s="12"/>
      <c r="J52" s="12"/>
      <c r="K52" s="12"/>
      <c r="L52" s="12"/>
      <c r="M52" s="12"/>
      <c r="N52" s="12"/>
      <c r="O52" s="12"/>
      <c r="P52" s="12">
        <v>10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50</v>
      </c>
    </row>
    <row r="53" spans="2:26">
      <c r="B53" t="s">
        <v>1182</v>
      </c>
      <c r="C53" t="s">
        <v>1182</v>
      </c>
      <c r="D53" t="s">
        <v>3600</v>
      </c>
      <c r="E53" t="s">
        <v>25</v>
      </c>
      <c r="F53" s="12">
        <v>120</v>
      </c>
      <c r="G53" s="12">
        <v>330</v>
      </c>
      <c r="H53" s="12"/>
      <c r="I53" s="12"/>
      <c r="J53" s="12"/>
      <c r="K53" s="12">
        <v>80</v>
      </c>
      <c r="L53" s="12">
        <v>10</v>
      </c>
      <c r="M53" s="12"/>
      <c r="N53" s="12">
        <v>510</v>
      </c>
      <c r="O53" s="12">
        <v>430</v>
      </c>
      <c r="P53" s="12"/>
      <c r="Q53" s="12"/>
      <c r="R53" s="12"/>
      <c r="S53" s="12"/>
      <c r="T53" s="12"/>
      <c r="U53" s="12"/>
      <c r="V53" s="12">
        <v>20</v>
      </c>
      <c r="W53" s="12"/>
      <c r="X53" s="12">
        <v>30</v>
      </c>
      <c r="Y53" s="12"/>
      <c r="Z53" s="12">
        <v>1530</v>
      </c>
    </row>
    <row r="54" spans="2:26">
      <c r="B54" t="s">
        <v>1317</v>
      </c>
      <c r="C54" t="s">
        <v>1317</v>
      </c>
      <c r="D54" t="s">
        <v>3692</v>
      </c>
      <c r="E54" t="s">
        <v>31</v>
      </c>
      <c r="F54" s="12"/>
      <c r="G54" s="12">
        <v>20</v>
      </c>
      <c r="H54" s="12"/>
      <c r="I54" s="12"/>
      <c r="J54" s="12"/>
      <c r="K54" s="12"/>
      <c r="L54" s="12"/>
      <c r="M54" s="12"/>
      <c r="N54" s="12"/>
      <c r="O54" s="12">
        <v>70</v>
      </c>
      <c r="P54" s="12"/>
      <c r="Q54" s="12"/>
      <c r="R54" s="12"/>
      <c r="S54" s="12"/>
      <c r="T54" s="12"/>
      <c r="U54" s="12"/>
      <c r="V54" s="12"/>
      <c r="W54" s="12"/>
      <c r="X54" s="12">
        <v>10</v>
      </c>
      <c r="Y54" s="12"/>
      <c r="Z54" s="12">
        <v>100</v>
      </c>
    </row>
    <row r="55" spans="2:26">
      <c r="B55" t="s">
        <v>1221</v>
      </c>
      <c r="C55" t="s">
        <v>1221</v>
      </c>
      <c r="D55" t="s">
        <v>3676</v>
      </c>
      <c r="E55" t="s">
        <v>31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>
        <v>50</v>
      </c>
      <c r="Q55" s="12"/>
      <c r="R55" s="12"/>
      <c r="S55" s="12"/>
      <c r="T55" s="12"/>
      <c r="U55" s="12"/>
      <c r="V55" s="12"/>
      <c r="W55" s="12"/>
      <c r="X55" s="12">
        <v>30</v>
      </c>
      <c r="Y55" s="12"/>
      <c r="Z55" s="12">
        <v>80</v>
      </c>
    </row>
    <row r="56" spans="2:26">
      <c r="B56" t="s">
        <v>1176</v>
      </c>
      <c r="C56" t="s">
        <v>1176</v>
      </c>
      <c r="D56" t="s">
        <v>3608</v>
      </c>
      <c r="E56" t="s">
        <v>31</v>
      </c>
      <c r="F56" s="12"/>
      <c r="G56" s="12"/>
      <c r="H56" s="12"/>
      <c r="I56" s="12"/>
      <c r="J56" s="12"/>
      <c r="K56" s="12"/>
      <c r="L56" s="12"/>
      <c r="M56" s="12">
        <v>10</v>
      </c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>
        <v>10</v>
      </c>
    </row>
    <row r="57" spans="2:26">
      <c r="B57" t="s">
        <v>1175</v>
      </c>
      <c r="C57" t="s">
        <v>1175</v>
      </c>
      <c r="D57" t="s">
        <v>3620</v>
      </c>
      <c r="E57" t="s">
        <v>31</v>
      </c>
      <c r="F57" s="12"/>
      <c r="G57" s="12"/>
      <c r="H57" s="12"/>
      <c r="I57" s="12"/>
      <c r="J57" s="12"/>
      <c r="K57" s="12">
        <v>20</v>
      </c>
      <c r="L57" s="12"/>
      <c r="M57" s="12">
        <v>10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>
        <v>20</v>
      </c>
      <c r="Y57" s="12"/>
      <c r="Z57" s="12">
        <v>50</v>
      </c>
    </row>
    <row r="58" spans="2:26">
      <c r="B58" t="s">
        <v>1172</v>
      </c>
      <c r="C58" t="s">
        <v>1172</v>
      </c>
      <c r="D58" t="s">
        <v>3614</v>
      </c>
      <c r="E58" t="s">
        <v>31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>
        <v>20</v>
      </c>
      <c r="Y58" s="12"/>
      <c r="Z58" s="12">
        <v>20</v>
      </c>
    </row>
    <row r="59" spans="2:26">
      <c r="B59" t="s">
        <v>1197</v>
      </c>
      <c r="C59" t="s">
        <v>1197</v>
      </c>
      <c r="D59" t="s">
        <v>3664</v>
      </c>
      <c r="E59" t="s">
        <v>31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>
        <v>20</v>
      </c>
      <c r="Y59" s="12"/>
      <c r="Z59" s="12">
        <v>20</v>
      </c>
    </row>
    <row r="60" spans="2:26">
      <c r="B60" t="s">
        <v>1187</v>
      </c>
      <c r="C60" t="s">
        <v>1187</v>
      </c>
      <c r="D60" t="s">
        <v>3660</v>
      </c>
      <c r="E60" t="s">
        <v>31</v>
      </c>
      <c r="F60" s="12"/>
      <c r="G60" s="12">
        <v>10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>
        <v>10</v>
      </c>
    </row>
    <row r="61" spans="2:26">
      <c r="B61" t="s">
        <v>1179</v>
      </c>
      <c r="C61" t="s">
        <v>1179</v>
      </c>
      <c r="D61" t="s">
        <v>3612</v>
      </c>
      <c r="E61" t="s">
        <v>31</v>
      </c>
      <c r="F61" s="12"/>
      <c r="G61" s="12">
        <v>10</v>
      </c>
      <c r="H61" s="12"/>
      <c r="I61" s="12"/>
      <c r="J61" s="12"/>
      <c r="K61" s="12"/>
      <c r="L61" s="12"/>
      <c r="M61" s="12"/>
      <c r="N61" s="12">
        <v>20</v>
      </c>
      <c r="O61" s="12">
        <v>40</v>
      </c>
      <c r="P61" s="12"/>
      <c r="Q61" s="12"/>
      <c r="R61" s="12"/>
      <c r="S61" s="12"/>
      <c r="T61" s="12"/>
      <c r="U61" s="12"/>
      <c r="V61" s="12">
        <v>10</v>
      </c>
      <c r="W61" s="12"/>
      <c r="X61" s="12"/>
      <c r="Y61" s="12"/>
      <c r="Z61" s="12">
        <v>80</v>
      </c>
    </row>
    <row r="62" spans="2:26">
      <c r="B62" t="s">
        <v>1181</v>
      </c>
      <c r="C62" t="s">
        <v>1181</v>
      </c>
      <c r="D62" t="s">
        <v>3700</v>
      </c>
      <c r="E62" t="s">
        <v>31</v>
      </c>
      <c r="F62" s="12"/>
      <c r="G62" s="12"/>
      <c r="H62" s="12"/>
      <c r="I62" s="12"/>
      <c r="J62" s="12"/>
      <c r="K62" s="12"/>
      <c r="L62" s="12"/>
      <c r="M62" s="12"/>
      <c r="N62" s="12">
        <v>20</v>
      </c>
      <c r="O62" s="12">
        <v>10</v>
      </c>
      <c r="P62" s="12">
        <v>20</v>
      </c>
      <c r="Q62" s="12"/>
      <c r="R62" s="12"/>
      <c r="S62" s="12"/>
      <c r="T62" s="12"/>
      <c r="U62" s="12"/>
      <c r="V62" s="12"/>
      <c r="W62" s="12"/>
      <c r="X62" s="12"/>
      <c r="Y62" s="12"/>
      <c r="Z62" s="12">
        <v>50</v>
      </c>
    </row>
    <row r="63" spans="2:26">
      <c r="B63" t="s">
        <v>1173</v>
      </c>
      <c r="C63" t="s">
        <v>1173</v>
      </c>
      <c r="D63" t="s">
        <v>3616</v>
      </c>
      <c r="E63" t="s">
        <v>31</v>
      </c>
      <c r="F63" s="12"/>
      <c r="G63" s="12"/>
      <c r="H63" s="12"/>
      <c r="I63" s="12"/>
      <c r="J63" s="12"/>
      <c r="K63" s="12"/>
      <c r="L63" s="12"/>
      <c r="M63" s="12"/>
      <c r="N63" s="12">
        <v>20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>
        <v>20</v>
      </c>
    </row>
    <row r="64" spans="2:26">
      <c r="B64" t="s">
        <v>1186</v>
      </c>
      <c r="C64" t="s">
        <v>1186</v>
      </c>
      <c r="D64" t="s">
        <v>3662</v>
      </c>
      <c r="E64" t="s">
        <v>31</v>
      </c>
      <c r="F64" s="12"/>
      <c r="G64" s="12">
        <v>20</v>
      </c>
      <c r="H64" s="12"/>
      <c r="I64" s="12"/>
      <c r="J64" s="12"/>
      <c r="K64" s="12"/>
      <c r="L64" s="12"/>
      <c r="M64" s="12"/>
      <c r="N64" s="12">
        <v>40</v>
      </c>
      <c r="O64" s="12"/>
      <c r="P64" s="12"/>
      <c r="Q64" s="12"/>
      <c r="R64" s="12"/>
      <c r="S64" s="12"/>
      <c r="T64" s="12"/>
      <c r="U64" s="12"/>
      <c r="V64" s="12">
        <v>20</v>
      </c>
      <c r="W64" s="12"/>
      <c r="X64" s="12"/>
      <c r="Y64" s="12"/>
      <c r="Z64" s="12">
        <v>80</v>
      </c>
    </row>
    <row r="65" spans="2:26">
      <c r="B65" t="s">
        <v>1185</v>
      </c>
      <c r="C65" t="s">
        <v>1185</v>
      </c>
      <c r="D65" t="s">
        <v>3624</v>
      </c>
      <c r="E65" t="s">
        <v>31</v>
      </c>
      <c r="F65" s="12">
        <v>20</v>
      </c>
      <c r="G65" s="12">
        <v>20</v>
      </c>
      <c r="H65" s="12"/>
      <c r="I65" s="12"/>
      <c r="J65" s="12"/>
      <c r="K65" s="12"/>
      <c r="L65" s="12"/>
      <c r="M65" s="12"/>
      <c r="N65" s="12">
        <v>30</v>
      </c>
      <c r="O65" s="12">
        <v>70</v>
      </c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>
        <v>140</v>
      </c>
    </row>
    <row r="66" spans="2:26">
      <c r="B66" t="s">
        <v>1171</v>
      </c>
      <c r="C66" t="s">
        <v>1171</v>
      </c>
      <c r="D66" t="s">
        <v>3610</v>
      </c>
      <c r="E66" t="s">
        <v>31</v>
      </c>
      <c r="F66" s="12"/>
      <c r="G66" s="12"/>
      <c r="H66" s="12">
        <v>10</v>
      </c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>
        <v>10</v>
      </c>
    </row>
    <row r="67" spans="2:26">
      <c r="B67" t="s">
        <v>3352</v>
      </c>
      <c r="C67" t="s">
        <v>3352</v>
      </c>
      <c r="D67" t="s">
        <v>3652</v>
      </c>
      <c r="E67" t="s">
        <v>3353</v>
      </c>
      <c r="F67" s="12">
        <v>40</v>
      </c>
      <c r="G67" s="12">
        <v>830</v>
      </c>
      <c r="H67" s="12">
        <v>10</v>
      </c>
      <c r="I67" s="12"/>
      <c r="J67" s="12">
        <v>570</v>
      </c>
      <c r="K67" s="12">
        <v>870</v>
      </c>
      <c r="L67" s="12">
        <v>280</v>
      </c>
      <c r="M67" s="12">
        <v>7250</v>
      </c>
      <c r="N67" s="12">
        <v>21800</v>
      </c>
      <c r="O67" s="12">
        <v>10350</v>
      </c>
      <c r="P67" s="12">
        <v>8500</v>
      </c>
      <c r="Q67" s="12">
        <v>10</v>
      </c>
      <c r="R67" s="12"/>
      <c r="S67" s="12">
        <v>50</v>
      </c>
      <c r="T67" s="12">
        <v>510</v>
      </c>
      <c r="U67" s="12">
        <v>590</v>
      </c>
      <c r="V67" s="12">
        <v>7990</v>
      </c>
      <c r="W67" s="12"/>
      <c r="X67" s="12">
        <v>3700</v>
      </c>
      <c r="Y67" s="12"/>
      <c r="Z67" s="12">
        <v>63350</v>
      </c>
    </row>
    <row r="68" spans="2:26">
      <c r="B68" t="s">
        <v>3354</v>
      </c>
      <c r="C68" t="s">
        <v>3354</v>
      </c>
      <c r="D68" t="s">
        <v>3606</v>
      </c>
      <c r="E68" t="s">
        <v>3355</v>
      </c>
      <c r="F68" s="12">
        <v>250</v>
      </c>
      <c r="G68" s="12">
        <v>500</v>
      </c>
      <c r="H68" s="12"/>
      <c r="I68" s="12"/>
      <c r="J68" s="12"/>
      <c r="K68" s="12">
        <v>250</v>
      </c>
      <c r="L68" s="12"/>
      <c r="M68" s="12">
        <v>3000</v>
      </c>
      <c r="N68" s="12">
        <v>14500</v>
      </c>
      <c r="O68" s="12">
        <v>2000</v>
      </c>
      <c r="P68" s="12">
        <v>5000</v>
      </c>
      <c r="Q68" s="12"/>
      <c r="R68" s="12"/>
      <c r="S68" s="12">
        <v>250</v>
      </c>
      <c r="T68" s="12">
        <v>750</v>
      </c>
      <c r="U68" s="12">
        <v>500</v>
      </c>
      <c r="V68" s="12">
        <v>1000</v>
      </c>
      <c r="W68" s="12"/>
      <c r="X68" s="12"/>
      <c r="Y68" s="12"/>
      <c r="Z68" s="12">
        <v>28000</v>
      </c>
    </row>
    <row r="69" spans="2:26">
      <c r="B69" t="s">
        <v>1263</v>
      </c>
      <c r="C69" t="s">
        <v>1263</v>
      </c>
      <c r="D69" t="s">
        <v>3690</v>
      </c>
      <c r="E69" t="s">
        <v>31</v>
      </c>
      <c r="F69" s="12"/>
      <c r="G69" s="12"/>
      <c r="H69" s="12"/>
      <c r="I69" s="12"/>
      <c r="J69" s="12"/>
      <c r="K69" s="12"/>
      <c r="L69" s="12"/>
      <c r="M69" s="12"/>
      <c r="N69" s="12"/>
      <c r="O69" s="12">
        <v>30</v>
      </c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>
        <v>30</v>
      </c>
    </row>
    <row r="70" spans="2:26">
      <c r="B70" t="s">
        <v>1188</v>
      </c>
      <c r="C70" t="s">
        <v>1188</v>
      </c>
      <c r="D70" t="s">
        <v>3622</v>
      </c>
      <c r="E70" t="s">
        <v>31</v>
      </c>
      <c r="F70" s="12">
        <v>10</v>
      </c>
      <c r="G70" s="12"/>
      <c r="H70" s="12"/>
      <c r="I70" s="12"/>
      <c r="J70" s="12"/>
      <c r="K70" s="12">
        <v>20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>
        <v>30</v>
      </c>
    </row>
    <row r="71" spans="2:26">
      <c r="B71" t="s">
        <v>3356</v>
      </c>
      <c r="C71" t="s">
        <v>3356</v>
      </c>
      <c r="D71" t="s">
        <v>3640</v>
      </c>
      <c r="E71" t="s">
        <v>3359</v>
      </c>
      <c r="F71" s="12">
        <v>40</v>
      </c>
      <c r="G71" s="12">
        <v>300</v>
      </c>
      <c r="H71" s="12">
        <v>120</v>
      </c>
      <c r="I71" s="12"/>
      <c r="J71" s="12">
        <v>90</v>
      </c>
      <c r="K71" s="12">
        <v>20</v>
      </c>
      <c r="L71" s="12">
        <v>20</v>
      </c>
      <c r="M71" s="12">
        <v>4000</v>
      </c>
      <c r="N71" s="12">
        <v>27000</v>
      </c>
      <c r="O71" s="12">
        <v>4500</v>
      </c>
      <c r="P71" s="12">
        <v>5000</v>
      </c>
      <c r="Q71" s="12">
        <v>90</v>
      </c>
      <c r="R71" s="12"/>
      <c r="S71" s="12"/>
      <c r="T71" s="12">
        <v>530</v>
      </c>
      <c r="U71" s="12">
        <v>320</v>
      </c>
      <c r="V71" s="12">
        <v>4000</v>
      </c>
      <c r="W71" s="12"/>
      <c r="X71" s="12">
        <v>2000</v>
      </c>
      <c r="Y71" s="12"/>
      <c r="Z71" s="12">
        <v>48030</v>
      </c>
    </row>
    <row r="72" spans="2:26">
      <c r="B72" t="s">
        <v>3357</v>
      </c>
      <c r="C72" t="s">
        <v>3362</v>
      </c>
      <c r="D72" t="s">
        <v>3630</v>
      </c>
      <c r="E72" t="s">
        <v>3358</v>
      </c>
      <c r="F72" s="12">
        <v>150</v>
      </c>
      <c r="G72" s="12">
        <v>150</v>
      </c>
      <c r="H72" s="12"/>
      <c r="I72" s="12"/>
      <c r="J72" s="12">
        <v>100</v>
      </c>
      <c r="K72" s="12">
        <v>100</v>
      </c>
      <c r="L72" s="12"/>
      <c r="M72" s="12">
        <v>3500</v>
      </c>
      <c r="N72" s="12">
        <v>20500</v>
      </c>
      <c r="O72" s="12">
        <v>3500</v>
      </c>
      <c r="P72" s="12">
        <v>3500</v>
      </c>
      <c r="Q72" s="12"/>
      <c r="R72" s="12"/>
      <c r="S72" s="12"/>
      <c r="T72" s="12">
        <v>500</v>
      </c>
      <c r="U72" s="12">
        <v>250</v>
      </c>
      <c r="V72" s="12">
        <v>3500</v>
      </c>
      <c r="W72" s="12"/>
      <c r="X72" s="12">
        <v>2000</v>
      </c>
      <c r="Y72" s="12"/>
      <c r="Z72" s="12">
        <v>37750</v>
      </c>
    </row>
    <row r="73" spans="2:26">
      <c r="B73" t="s">
        <v>3360</v>
      </c>
      <c r="C73" t="s">
        <v>3364</v>
      </c>
      <c r="D73" t="s">
        <v>3644</v>
      </c>
      <c r="E73" t="s">
        <v>3363</v>
      </c>
      <c r="F73" s="12">
        <v>100</v>
      </c>
      <c r="G73" s="12">
        <v>70</v>
      </c>
      <c r="H73" s="12">
        <v>50</v>
      </c>
      <c r="I73" s="12"/>
      <c r="J73" s="12">
        <v>100</v>
      </c>
      <c r="K73" s="12">
        <v>70</v>
      </c>
      <c r="L73" s="12">
        <v>150</v>
      </c>
      <c r="M73" s="12">
        <v>4500</v>
      </c>
      <c r="N73" s="12">
        <v>6800</v>
      </c>
      <c r="O73" s="12">
        <v>2700</v>
      </c>
      <c r="P73" s="12">
        <v>1610</v>
      </c>
      <c r="Q73" s="12">
        <v>20</v>
      </c>
      <c r="R73" s="12"/>
      <c r="S73" s="12"/>
      <c r="T73" s="12">
        <v>580</v>
      </c>
      <c r="U73" s="12">
        <v>600</v>
      </c>
      <c r="V73" s="12">
        <v>3150</v>
      </c>
      <c r="W73" s="12"/>
      <c r="X73" s="12">
        <v>2000</v>
      </c>
      <c r="Y73" s="12"/>
      <c r="Z73" s="12">
        <v>22500</v>
      </c>
    </row>
    <row r="74" spans="2:26">
      <c r="C74" t="s">
        <v>3365</v>
      </c>
      <c r="D74" t="s">
        <v>3642</v>
      </c>
      <c r="E74" t="s">
        <v>3363</v>
      </c>
      <c r="F74" s="12">
        <v>50</v>
      </c>
      <c r="G74" s="12">
        <v>100</v>
      </c>
      <c r="H74" s="12">
        <v>10</v>
      </c>
      <c r="I74" s="12"/>
      <c r="J74" s="12">
        <v>150</v>
      </c>
      <c r="K74" s="12">
        <v>80</v>
      </c>
      <c r="L74" s="12">
        <v>130</v>
      </c>
      <c r="M74" s="12">
        <v>5000</v>
      </c>
      <c r="N74" s="12">
        <v>6700</v>
      </c>
      <c r="O74" s="12">
        <v>5200</v>
      </c>
      <c r="P74" s="12">
        <v>2150</v>
      </c>
      <c r="Q74" s="12">
        <v>10</v>
      </c>
      <c r="R74" s="12"/>
      <c r="S74" s="12"/>
      <c r="T74" s="12"/>
      <c r="U74" s="12">
        <v>670</v>
      </c>
      <c r="V74" s="12">
        <v>2250</v>
      </c>
      <c r="W74" s="12"/>
      <c r="X74" s="12">
        <v>2500</v>
      </c>
      <c r="Y74" s="12"/>
      <c r="Z74" s="12">
        <v>25000</v>
      </c>
    </row>
    <row r="75" spans="2:26">
      <c r="C75" t="s">
        <v>3366</v>
      </c>
      <c r="D75" t="s">
        <v>3646</v>
      </c>
      <c r="E75" t="s">
        <v>3363</v>
      </c>
      <c r="F75" s="12">
        <v>10</v>
      </c>
      <c r="G75" s="12">
        <v>30</v>
      </c>
      <c r="H75" s="12"/>
      <c r="I75" s="12"/>
      <c r="J75" s="12">
        <v>20</v>
      </c>
      <c r="K75" s="12"/>
      <c r="L75" s="12"/>
      <c r="M75" s="12">
        <v>4850</v>
      </c>
      <c r="N75" s="12">
        <v>9000</v>
      </c>
      <c r="O75" s="12">
        <v>2000</v>
      </c>
      <c r="P75" s="12">
        <v>2800</v>
      </c>
      <c r="Q75" s="12">
        <v>20</v>
      </c>
      <c r="R75" s="12"/>
      <c r="S75" s="12"/>
      <c r="T75" s="12">
        <v>70</v>
      </c>
      <c r="U75" s="12">
        <v>500</v>
      </c>
      <c r="V75" s="12">
        <v>4000</v>
      </c>
      <c r="W75" s="12"/>
      <c r="X75" s="12">
        <v>1700</v>
      </c>
      <c r="Y75" s="12"/>
      <c r="Z75" s="12">
        <v>25000</v>
      </c>
    </row>
    <row r="76" spans="2:26">
      <c r="C76" t="s">
        <v>3360</v>
      </c>
      <c r="D76" t="s">
        <v>3648</v>
      </c>
      <c r="E76" t="s">
        <v>3363</v>
      </c>
      <c r="F76" s="12">
        <v>90</v>
      </c>
      <c r="G76" s="12">
        <v>130</v>
      </c>
      <c r="H76" s="12"/>
      <c r="I76" s="12"/>
      <c r="J76" s="12"/>
      <c r="K76" s="12"/>
      <c r="L76" s="12"/>
      <c r="M76" s="12">
        <v>3200</v>
      </c>
      <c r="N76" s="12">
        <v>8130</v>
      </c>
      <c r="O76" s="12">
        <v>1850</v>
      </c>
      <c r="P76" s="12">
        <v>2500</v>
      </c>
      <c r="Q76" s="12"/>
      <c r="R76" s="12"/>
      <c r="S76" s="12"/>
      <c r="T76" s="12"/>
      <c r="U76" s="12">
        <v>350</v>
      </c>
      <c r="V76" s="12">
        <v>1970</v>
      </c>
      <c r="W76" s="12"/>
      <c r="X76" s="12">
        <v>1780</v>
      </c>
      <c r="Y76" s="12"/>
      <c r="Z76" s="12">
        <v>20000</v>
      </c>
    </row>
    <row r="77" spans="2:26">
      <c r="B77" t="s">
        <v>1255</v>
      </c>
      <c r="C77" t="s">
        <v>1255</v>
      </c>
      <c r="D77" t="s">
        <v>3702</v>
      </c>
      <c r="E77" t="s">
        <v>31</v>
      </c>
      <c r="F77" s="12"/>
      <c r="G77" s="12">
        <v>10</v>
      </c>
      <c r="H77" s="12"/>
      <c r="I77" s="12"/>
      <c r="J77" s="12"/>
      <c r="K77" s="12"/>
      <c r="L77" s="12"/>
      <c r="M77" s="12"/>
      <c r="N77" s="12"/>
      <c r="O77" s="12"/>
      <c r="P77" s="12">
        <v>30</v>
      </c>
      <c r="Q77" s="12"/>
      <c r="R77" s="12"/>
      <c r="S77" s="12"/>
      <c r="T77" s="12"/>
      <c r="U77" s="12"/>
      <c r="V77" s="12"/>
      <c r="W77" s="12"/>
      <c r="X77" s="12"/>
      <c r="Y77" s="12"/>
      <c r="Z77" s="12">
        <v>40</v>
      </c>
    </row>
    <row r="78" spans="2:26">
      <c r="B78" t="s">
        <v>1216</v>
      </c>
      <c r="C78" t="s">
        <v>1216</v>
      </c>
      <c r="D78" t="s">
        <v>3688</v>
      </c>
      <c r="E78" t="s">
        <v>31</v>
      </c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>
        <v>20</v>
      </c>
      <c r="Y78" s="12"/>
      <c r="Z78" s="12">
        <v>20</v>
      </c>
    </row>
    <row r="79" spans="2:26">
      <c r="B79" t="s">
        <v>3372</v>
      </c>
      <c r="C79" t="s">
        <v>3372</v>
      </c>
      <c r="D79" t="s">
        <v>3656</v>
      </c>
      <c r="E79" t="s">
        <v>3373</v>
      </c>
      <c r="F79" s="12"/>
      <c r="G79" s="12">
        <v>100</v>
      </c>
      <c r="H79" s="12"/>
      <c r="I79" s="12"/>
      <c r="J79" s="12">
        <v>30</v>
      </c>
      <c r="K79" s="12">
        <v>20</v>
      </c>
      <c r="L79" s="12">
        <v>100</v>
      </c>
      <c r="M79" s="12">
        <v>4500</v>
      </c>
      <c r="N79" s="12"/>
      <c r="O79" s="12"/>
      <c r="P79" s="12"/>
      <c r="Q79" s="12"/>
      <c r="R79" s="12"/>
      <c r="S79" s="12"/>
      <c r="T79" s="12"/>
      <c r="U79" s="12">
        <v>250</v>
      </c>
      <c r="V79" s="12">
        <v>8000</v>
      </c>
      <c r="W79" s="12"/>
      <c r="X79" s="12">
        <v>2500</v>
      </c>
      <c r="Y79" s="12"/>
      <c r="Z79" s="12">
        <v>15500</v>
      </c>
    </row>
    <row r="80" spans="2:26">
      <c r="D80" t="s">
        <v>3658</v>
      </c>
      <c r="E80" t="s">
        <v>3373</v>
      </c>
      <c r="F80" s="12"/>
      <c r="G80" s="12"/>
      <c r="H80" s="12"/>
      <c r="I80" s="12"/>
      <c r="J80" s="12"/>
      <c r="K80" s="12"/>
      <c r="L80" s="12"/>
      <c r="M80" s="12"/>
      <c r="N80" s="12">
        <v>14000</v>
      </c>
      <c r="O80" s="12">
        <v>3500</v>
      </c>
      <c r="P80" s="12">
        <v>7000</v>
      </c>
      <c r="Q80" s="12"/>
      <c r="R80" s="12"/>
      <c r="S80" s="12"/>
      <c r="T80" s="12">
        <v>500</v>
      </c>
      <c r="U80" s="12"/>
      <c r="V80" s="12"/>
      <c r="W80" s="12"/>
      <c r="X80" s="12"/>
      <c r="Y80" s="12"/>
      <c r="Z80" s="12">
        <v>25000</v>
      </c>
    </row>
    <row r="81" spans="1:26">
      <c r="B81" t="s">
        <v>3370</v>
      </c>
      <c r="C81" t="s">
        <v>3370</v>
      </c>
      <c r="D81" t="s">
        <v>3636</v>
      </c>
      <c r="E81" t="s">
        <v>3500</v>
      </c>
      <c r="F81" s="12">
        <v>1000</v>
      </c>
      <c r="G81" s="12">
        <v>500</v>
      </c>
      <c r="H81" s="12"/>
      <c r="I81" s="12"/>
      <c r="J81" s="12">
        <v>150</v>
      </c>
      <c r="K81" s="12">
        <v>200</v>
      </c>
      <c r="L81" s="12">
        <v>150</v>
      </c>
      <c r="M81" s="12">
        <v>5000</v>
      </c>
      <c r="N81" s="12">
        <v>3000</v>
      </c>
      <c r="O81" s="12">
        <v>1000</v>
      </c>
      <c r="P81" s="12"/>
      <c r="Q81" s="12"/>
      <c r="R81" s="12"/>
      <c r="S81" s="12">
        <v>200</v>
      </c>
      <c r="T81" s="12">
        <v>1000</v>
      </c>
      <c r="U81" s="12"/>
      <c r="V81" s="12">
        <v>5000</v>
      </c>
      <c r="W81" s="12"/>
      <c r="X81" s="12">
        <v>1000</v>
      </c>
      <c r="Y81" s="12"/>
      <c r="Z81" s="12">
        <v>18200</v>
      </c>
    </row>
    <row r="82" spans="1:26">
      <c r="B82" t="s">
        <v>3379</v>
      </c>
      <c r="C82" t="s">
        <v>3502</v>
      </c>
      <c r="D82" t="s">
        <v>3654</v>
      </c>
      <c r="E82" t="s">
        <v>3380</v>
      </c>
      <c r="F82" s="12">
        <v>90</v>
      </c>
      <c r="G82" s="12">
        <v>280</v>
      </c>
      <c r="H82" s="12">
        <v>30</v>
      </c>
      <c r="I82" s="12"/>
      <c r="J82" s="12">
        <v>30</v>
      </c>
      <c r="K82" s="12">
        <v>90</v>
      </c>
      <c r="L82" s="12">
        <v>150</v>
      </c>
      <c r="M82" s="12">
        <v>3000</v>
      </c>
      <c r="N82" s="12">
        <v>19550</v>
      </c>
      <c r="O82" s="12">
        <v>4000</v>
      </c>
      <c r="P82" s="12">
        <v>3000</v>
      </c>
      <c r="Q82" s="12"/>
      <c r="R82" s="12"/>
      <c r="S82" s="12"/>
      <c r="T82" s="12">
        <v>240</v>
      </c>
      <c r="U82" s="12">
        <v>40</v>
      </c>
      <c r="V82" s="12">
        <v>2500</v>
      </c>
      <c r="W82" s="12"/>
      <c r="X82" s="12">
        <v>2000</v>
      </c>
      <c r="Y82" s="12"/>
      <c r="Z82" s="12">
        <v>35000</v>
      </c>
    </row>
    <row r="83" spans="1:26">
      <c r="B83" t="s">
        <v>3490</v>
      </c>
      <c r="C83" t="s">
        <v>3490</v>
      </c>
      <c r="D83" t="s">
        <v>3650</v>
      </c>
      <c r="E83" t="s">
        <v>3491</v>
      </c>
      <c r="F83" s="12">
        <v>60</v>
      </c>
      <c r="G83" s="12">
        <v>150</v>
      </c>
      <c r="H83" s="12">
        <v>30</v>
      </c>
      <c r="I83" s="12"/>
      <c r="J83" s="12">
        <v>100</v>
      </c>
      <c r="K83" s="12">
        <v>240</v>
      </c>
      <c r="L83" s="12">
        <v>90</v>
      </c>
      <c r="M83" s="12">
        <v>2500</v>
      </c>
      <c r="N83" s="12">
        <v>5500</v>
      </c>
      <c r="O83" s="12">
        <v>1500</v>
      </c>
      <c r="P83" s="12">
        <v>1000</v>
      </c>
      <c r="Q83" s="12"/>
      <c r="R83" s="12"/>
      <c r="S83" s="12"/>
      <c r="T83" s="12">
        <v>500</v>
      </c>
      <c r="U83" s="12">
        <v>500</v>
      </c>
      <c r="V83" s="12">
        <v>2500</v>
      </c>
      <c r="W83" s="12"/>
      <c r="X83" s="12">
        <v>500</v>
      </c>
      <c r="Y83" s="12"/>
      <c r="Z83" s="12">
        <v>15170</v>
      </c>
    </row>
    <row r="84" spans="1:26">
      <c r="B84" t="s">
        <v>3492</v>
      </c>
      <c r="C84" t="s">
        <v>3492</v>
      </c>
      <c r="D84" t="s">
        <v>3634</v>
      </c>
      <c r="E84" t="s">
        <v>3493</v>
      </c>
      <c r="F84" s="12">
        <v>50</v>
      </c>
      <c r="G84" s="12"/>
      <c r="H84" s="12"/>
      <c r="I84" s="12"/>
      <c r="J84" s="12"/>
      <c r="K84" s="12"/>
      <c r="L84" s="12"/>
      <c r="M84" s="12">
        <v>2500</v>
      </c>
      <c r="N84" s="12">
        <v>2500</v>
      </c>
      <c r="O84" s="12">
        <v>500</v>
      </c>
      <c r="P84" s="12"/>
      <c r="Q84" s="12"/>
      <c r="R84" s="12"/>
      <c r="S84" s="12"/>
      <c r="T84" s="12"/>
      <c r="U84" s="12">
        <v>500</v>
      </c>
      <c r="V84" s="12"/>
      <c r="W84" s="12"/>
      <c r="X84" s="12">
        <v>1000</v>
      </c>
      <c r="Y84" s="12"/>
      <c r="Z84" s="12">
        <v>7050</v>
      </c>
    </row>
    <row r="85" spans="1:26">
      <c r="B85" t="s">
        <v>3368</v>
      </c>
      <c r="C85" t="s">
        <v>3368</v>
      </c>
      <c r="D85" t="s">
        <v>3632</v>
      </c>
      <c r="E85" t="s">
        <v>3369</v>
      </c>
      <c r="F85" s="12">
        <v>250</v>
      </c>
      <c r="G85" s="12">
        <v>500</v>
      </c>
      <c r="H85" s="12">
        <v>100</v>
      </c>
      <c r="I85" s="12"/>
      <c r="J85" s="12">
        <v>250</v>
      </c>
      <c r="K85" s="12">
        <v>500</v>
      </c>
      <c r="L85" s="12">
        <v>200</v>
      </c>
      <c r="M85" s="12">
        <v>8000</v>
      </c>
      <c r="N85" s="12">
        <v>29000</v>
      </c>
      <c r="O85" s="12">
        <v>15000</v>
      </c>
      <c r="P85" s="12">
        <v>3500</v>
      </c>
      <c r="Q85" s="12"/>
      <c r="R85" s="12"/>
      <c r="S85" s="12">
        <v>250</v>
      </c>
      <c r="T85" s="12">
        <v>1000</v>
      </c>
      <c r="U85" s="12"/>
      <c r="V85" s="12">
        <v>3500</v>
      </c>
      <c r="W85" s="12"/>
      <c r="X85" s="12">
        <v>8000</v>
      </c>
      <c r="Y85" s="12"/>
      <c r="Z85" s="12">
        <v>70050</v>
      </c>
    </row>
    <row r="86" spans="1:26">
      <c r="B86" t="s">
        <v>3488</v>
      </c>
      <c r="C86" t="s">
        <v>3488</v>
      </c>
      <c r="D86" t="s">
        <v>3638</v>
      </c>
      <c r="E86" t="s">
        <v>3489</v>
      </c>
      <c r="F86" s="12"/>
      <c r="G86" s="12"/>
      <c r="H86" s="12"/>
      <c r="I86" s="12"/>
      <c r="J86" s="12"/>
      <c r="K86" s="12"/>
      <c r="L86" s="12">
        <v>100</v>
      </c>
      <c r="M86" s="12">
        <v>1000</v>
      </c>
      <c r="N86" s="12">
        <v>500</v>
      </c>
      <c r="O86" s="12">
        <v>400</v>
      </c>
      <c r="P86" s="12">
        <v>1000</v>
      </c>
      <c r="Q86" s="12"/>
      <c r="R86" s="12"/>
      <c r="S86" s="12"/>
      <c r="T86" s="12">
        <v>500</v>
      </c>
      <c r="U86" s="12">
        <v>200</v>
      </c>
      <c r="V86" s="12">
        <v>1000</v>
      </c>
      <c r="W86" s="12"/>
      <c r="X86" s="12">
        <v>300</v>
      </c>
      <c r="Y86" s="12"/>
      <c r="Z86" s="12">
        <v>5000</v>
      </c>
    </row>
    <row r="87" spans="1:26">
      <c r="B87" t="s">
        <v>1390</v>
      </c>
      <c r="C87" t="s">
        <v>1390</v>
      </c>
      <c r="D87" t="s">
        <v>3698</v>
      </c>
      <c r="E87" t="s">
        <v>31</v>
      </c>
      <c r="F87" s="12"/>
      <c r="G87" s="12"/>
      <c r="H87" s="12"/>
      <c r="I87" s="12"/>
      <c r="J87" s="12"/>
      <c r="K87" s="12"/>
      <c r="L87" s="12"/>
      <c r="M87" s="12"/>
      <c r="N87" s="12">
        <v>10</v>
      </c>
      <c r="O87" s="12">
        <v>20</v>
      </c>
      <c r="P87" s="12"/>
      <c r="Q87" s="12"/>
      <c r="R87" s="12"/>
      <c r="S87" s="12"/>
      <c r="T87" s="12"/>
      <c r="U87" s="12"/>
      <c r="V87" s="12"/>
      <c r="W87" s="12"/>
      <c r="X87" s="12">
        <v>20</v>
      </c>
      <c r="Y87" s="12"/>
      <c r="Z87" s="12">
        <v>50</v>
      </c>
    </row>
    <row r="88" spans="1:26">
      <c r="A88" s="129" t="s">
        <v>4698</v>
      </c>
      <c r="D88"/>
      <c r="E88"/>
      <c r="F88" s="12">
        <v>12550</v>
      </c>
      <c r="G88" s="12">
        <v>29070</v>
      </c>
      <c r="H88" s="12">
        <v>8500</v>
      </c>
      <c r="I88" s="12"/>
      <c r="J88" s="12">
        <v>5610</v>
      </c>
      <c r="K88" s="12">
        <v>5690</v>
      </c>
      <c r="L88" s="12">
        <v>4880</v>
      </c>
      <c r="M88" s="12">
        <v>99900</v>
      </c>
      <c r="N88" s="12">
        <v>461100</v>
      </c>
      <c r="O88" s="12">
        <v>164260</v>
      </c>
      <c r="P88" s="12">
        <v>102900</v>
      </c>
      <c r="Q88" s="12">
        <v>9170</v>
      </c>
      <c r="R88" s="12"/>
      <c r="S88" s="12">
        <v>750</v>
      </c>
      <c r="T88" s="12">
        <v>6680</v>
      </c>
      <c r="U88" s="12">
        <v>5270</v>
      </c>
      <c r="V88" s="12">
        <v>89960</v>
      </c>
      <c r="W88" s="12"/>
      <c r="X88" s="12">
        <v>60420</v>
      </c>
      <c r="Y88" s="12">
        <v>500</v>
      </c>
      <c r="Z88" s="12">
        <v>1067210</v>
      </c>
    </row>
    <row r="89" spans="1:26">
      <c r="A89" s="129">
        <v>44322</v>
      </c>
      <c r="B89" t="s">
        <v>1165</v>
      </c>
      <c r="C89" t="s">
        <v>1165</v>
      </c>
      <c r="D89" t="s">
        <v>3722</v>
      </c>
      <c r="E89" t="s">
        <v>22</v>
      </c>
      <c r="F89" s="12">
        <v>1500</v>
      </c>
      <c r="G89" s="12">
        <v>500</v>
      </c>
      <c r="H89" s="12">
        <v>500</v>
      </c>
      <c r="I89" s="12"/>
      <c r="J89" s="12"/>
      <c r="K89" s="12"/>
      <c r="L89" s="12"/>
      <c r="M89" s="12"/>
      <c r="N89" s="12">
        <v>24000</v>
      </c>
      <c r="O89" s="12">
        <v>16000</v>
      </c>
      <c r="P89" s="12">
        <v>5000</v>
      </c>
      <c r="Q89" s="12">
        <v>500</v>
      </c>
      <c r="R89" s="12"/>
      <c r="S89" s="12"/>
      <c r="T89" s="12"/>
      <c r="U89" s="12"/>
      <c r="V89" s="12"/>
      <c r="W89" s="12"/>
      <c r="X89" s="12"/>
      <c r="Y89" s="12">
        <v>1000</v>
      </c>
      <c r="Z89" s="12">
        <v>49000</v>
      </c>
    </row>
    <row r="90" spans="1:26">
      <c r="D90" t="s">
        <v>3724</v>
      </c>
      <c r="E90" t="s">
        <v>22</v>
      </c>
      <c r="F90" s="12"/>
      <c r="G90" s="12"/>
      <c r="H90" s="12"/>
      <c r="I90" s="12"/>
      <c r="J90" s="12"/>
      <c r="K90" s="12">
        <v>500</v>
      </c>
      <c r="L90" s="12"/>
      <c r="M90" s="12">
        <v>5000</v>
      </c>
      <c r="N90" s="12"/>
      <c r="O90" s="12"/>
      <c r="P90" s="12"/>
      <c r="Q90" s="12"/>
      <c r="R90" s="12"/>
      <c r="S90" s="12"/>
      <c r="T90" s="12"/>
      <c r="U90" s="12"/>
      <c r="V90" s="12">
        <v>10000</v>
      </c>
      <c r="W90" s="12"/>
      <c r="X90" s="12">
        <v>5000</v>
      </c>
      <c r="Y90" s="12"/>
      <c r="Z90" s="12">
        <v>20500</v>
      </c>
    </row>
    <row r="91" spans="1:26">
      <c r="C91" t="s">
        <v>1387</v>
      </c>
      <c r="D91" t="s">
        <v>3730</v>
      </c>
      <c r="E91" t="s">
        <v>22</v>
      </c>
      <c r="F91" s="12"/>
      <c r="G91" s="12">
        <v>500</v>
      </c>
      <c r="H91" s="12">
        <v>500</v>
      </c>
      <c r="I91" s="12"/>
      <c r="J91" s="12"/>
      <c r="K91" s="12"/>
      <c r="L91" s="12"/>
      <c r="M91" s="12"/>
      <c r="N91" s="12">
        <v>8000</v>
      </c>
      <c r="O91" s="12">
        <v>2500</v>
      </c>
      <c r="P91" s="12">
        <v>1500</v>
      </c>
      <c r="Q91" s="12"/>
      <c r="R91" s="12"/>
      <c r="S91" s="12"/>
      <c r="T91" s="12"/>
      <c r="U91" s="12"/>
      <c r="V91" s="12"/>
      <c r="W91" s="12"/>
      <c r="X91" s="12"/>
      <c r="Y91" s="12"/>
      <c r="Z91" s="12">
        <v>13000</v>
      </c>
    </row>
    <row r="92" spans="1:26">
      <c r="D92" t="s">
        <v>3732</v>
      </c>
      <c r="E92" t="s">
        <v>22</v>
      </c>
      <c r="F92" s="12"/>
      <c r="G92" s="12"/>
      <c r="H92" s="12"/>
      <c r="I92" s="12"/>
      <c r="J92" s="12"/>
      <c r="K92" s="12">
        <v>500</v>
      </c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>
        <v>2500</v>
      </c>
      <c r="Y92" s="12"/>
      <c r="Z92" s="12">
        <v>3000</v>
      </c>
    </row>
    <row r="93" spans="1:26">
      <c r="C93" t="s">
        <v>1388</v>
      </c>
      <c r="D93" t="s">
        <v>3726</v>
      </c>
      <c r="E93" t="s">
        <v>22</v>
      </c>
      <c r="F93" s="12">
        <v>1500</v>
      </c>
      <c r="G93" s="12">
        <v>2000</v>
      </c>
      <c r="H93" s="12">
        <v>500</v>
      </c>
      <c r="I93" s="12"/>
      <c r="J93" s="12"/>
      <c r="K93" s="12"/>
      <c r="L93" s="12"/>
      <c r="M93" s="12"/>
      <c r="N93" s="12">
        <v>24000</v>
      </c>
      <c r="O93" s="12">
        <v>12000</v>
      </c>
      <c r="P93" s="12">
        <v>6500</v>
      </c>
      <c r="Q93" s="12">
        <v>1000</v>
      </c>
      <c r="R93" s="12"/>
      <c r="S93" s="12"/>
      <c r="T93" s="12"/>
      <c r="U93" s="12"/>
      <c r="V93" s="12"/>
      <c r="W93" s="12"/>
      <c r="X93" s="12"/>
      <c r="Y93" s="12"/>
      <c r="Z93" s="12">
        <v>47500</v>
      </c>
    </row>
    <row r="94" spans="1:26">
      <c r="D94" t="s">
        <v>3728</v>
      </c>
      <c r="E94" t="s">
        <v>22</v>
      </c>
      <c r="F94" s="12"/>
      <c r="G94" s="12"/>
      <c r="H94" s="12"/>
      <c r="I94" s="12"/>
      <c r="J94" s="12">
        <v>500</v>
      </c>
      <c r="K94" s="12">
        <v>1000</v>
      </c>
      <c r="L94" s="12">
        <v>1500</v>
      </c>
      <c r="M94" s="12">
        <v>5000</v>
      </c>
      <c r="N94" s="12"/>
      <c r="O94" s="12"/>
      <c r="P94" s="12"/>
      <c r="Q94" s="12"/>
      <c r="R94" s="12"/>
      <c r="S94" s="12"/>
      <c r="T94" s="12"/>
      <c r="U94" s="12"/>
      <c r="V94" s="12">
        <v>6000</v>
      </c>
      <c r="W94" s="12"/>
      <c r="X94" s="12">
        <v>6000</v>
      </c>
      <c r="Y94" s="12"/>
      <c r="Z94" s="12">
        <v>20000</v>
      </c>
    </row>
    <row r="95" spans="1:26">
      <c r="C95" t="s">
        <v>3339</v>
      </c>
      <c r="D95" t="s">
        <v>3708</v>
      </c>
      <c r="E95" t="s">
        <v>22</v>
      </c>
      <c r="F95" s="12"/>
      <c r="G95" s="12"/>
      <c r="H95" s="12"/>
      <c r="I95" s="12"/>
      <c r="J95" s="12">
        <v>500</v>
      </c>
      <c r="K95" s="12">
        <v>500</v>
      </c>
      <c r="L95" s="12">
        <v>1000</v>
      </c>
      <c r="M95" s="12">
        <v>6000</v>
      </c>
      <c r="N95" s="12"/>
      <c r="O95" s="12"/>
      <c r="P95" s="12"/>
      <c r="Q95" s="12"/>
      <c r="R95" s="12"/>
      <c r="S95" s="12"/>
      <c r="T95" s="12"/>
      <c r="U95" s="12"/>
      <c r="V95" s="12">
        <v>5000</v>
      </c>
      <c r="W95" s="12"/>
      <c r="X95" s="12">
        <v>6000</v>
      </c>
      <c r="Y95" s="12"/>
      <c r="Z95" s="12">
        <v>19000</v>
      </c>
    </row>
    <row r="96" spans="1:26">
      <c r="D96" t="s">
        <v>3710</v>
      </c>
      <c r="E96" t="s">
        <v>22</v>
      </c>
      <c r="F96" s="12"/>
      <c r="G96" s="12">
        <v>2000</v>
      </c>
      <c r="H96" s="12"/>
      <c r="I96" s="12"/>
      <c r="J96" s="12"/>
      <c r="K96" s="12"/>
      <c r="L96" s="12"/>
      <c r="M96" s="12"/>
      <c r="N96" s="12">
        <v>20000</v>
      </c>
      <c r="O96" s="12">
        <v>8000</v>
      </c>
      <c r="P96" s="12">
        <v>4500</v>
      </c>
      <c r="Q96" s="12"/>
      <c r="R96" s="12"/>
      <c r="S96" s="12"/>
      <c r="T96" s="12"/>
      <c r="U96" s="12"/>
      <c r="V96" s="12"/>
      <c r="W96" s="12"/>
      <c r="X96" s="12"/>
      <c r="Y96" s="12"/>
      <c r="Z96" s="12">
        <v>34500</v>
      </c>
    </row>
    <row r="97" spans="1:26">
      <c r="B97" t="s">
        <v>1213</v>
      </c>
      <c r="C97" t="s">
        <v>1395</v>
      </c>
      <c r="D97" t="s">
        <v>3712</v>
      </c>
      <c r="E97" t="s">
        <v>39</v>
      </c>
      <c r="F97" s="12">
        <v>1500</v>
      </c>
      <c r="G97" s="12"/>
      <c r="H97" s="12"/>
      <c r="I97" s="12"/>
      <c r="J97" s="12"/>
      <c r="K97" s="12"/>
      <c r="L97" s="12"/>
      <c r="M97" s="12">
        <v>5000</v>
      </c>
      <c r="N97" s="12">
        <v>8000</v>
      </c>
      <c r="O97" s="12"/>
      <c r="P97" s="12">
        <v>4000</v>
      </c>
      <c r="Q97" s="12"/>
      <c r="R97" s="12"/>
      <c r="S97" s="12"/>
      <c r="T97" s="12"/>
      <c r="U97" s="12"/>
      <c r="V97" s="12">
        <v>4000</v>
      </c>
      <c r="W97" s="12"/>
      <c r="X97" s="12">
        <v>5000</v>
      </c>
      <c r="Y97" s="12"/>
      <c r="Z97" s="12">
        <v>27500</v>
      </c>
    </row>
    <row r="98" spans="1:26">
      <c r="C98" t="s">
        <v>1396</v>
      </c>
      <c r="D98" t="s">
        <v>3714</v>
      </c>
      <c r="E98" t="s">
        <v>39</v>
      </c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>
        <v>1000</v>
      </c>
      <c r="Q98" s="12"/>
      <c r="R98" s="12"/>
      <c r="S98" s="12"/>
      <c r="T98" s="12"/>
      <c r="U98" s="12"/>
      <c r="V98" s="12"/>
      <c r="W98" s="12"/>
      <c r="X98" s="12"/>
      <c r="Y98" s="12"/>
      <c r="Z98" s="12">
        <v>1000</v>
      </c>
    </row>
    <row r="99" spans="1:26">
      <c r="B99" t="s">
        <v>1162</v>
      </c>
      <c r="C99" t="s">
        <v>3345</v>
      </c>
      <c r="D99" t="s">
        <v>3706</v>
      </c>
      <c r="E99" t="s">
        <v>3507</v>
      </c>
      <c r="F99" s="12"/>
      <c r="G99" s="12">
        <v>500</v>
      </c>
      <c r="H99" s="12"/>
      <c r="I99" s="12"/>
      <c r="J99" s="12"/>
      <c r="K99" s="12"/>
      <c r="L99" s="12"/>
      <c r="M99" s="12">
        <v>500</v>
      </c>
      <c r="N99" s="12">
        <v>1000</v>
      </c>
      <c r="O99" s="12">
        <v>1000</v>
      </c>
      <c r="P99" s="12">
        <v>500</v>
      </c>
      <c r="Q99" s="12"/>
      <c r="R99" s="12"/>
      <c r="S99" s="12"/>
      <c r="T99" s="12"/>
      <c r="U99" s="12"/>
      <c r="V99" s="12">
        <v>500</v>
      </c>
      <c r="W99" s="12"/>
      <c r="X99" s="12"/>
      <c r="Y99" s="12"/>
      <c r="Z99" s="12">
        <v>4000</v>
      </c>
    </row>
    <row r="100" spans="1:26">
      <c r="B100" t="s">
        <v>1167</v>
      </c>
      <c r="C100" t="s">
        <v>3347</v>
      </c>
      <c r="D100" t="s">
        <v>3734</v>
      </c>
      <c r="E100" t="s">
        <v>33</v>
      </c>
      <c r="F100" s="12"/>
      <c r="G100" s="12"/>
      <c r="H100" s="12"/>
      <c r="I100" s="12"/>
      <c r="J100" s="12">
        <v>120</v>
      </c>
      <c r="K100" s="12"/>
      <c r="L100" s="12"/>
      <c r="M100" s="12">
        <v>120</v>
      </c>
      <c r="N100" s="12">
        <v>1160</v>
      </c>
      <c r="O100" s="12">
        <v>920</v>
      </c>
      <c r="P100" s="12">
        <v>240</v>
      </c>
      <c r="Q100" s="12"/>
      <c r="R100" s="12"/>
      <c r="S100" s="12"/>
      <c r="T100" s="12">
        <v>40</v>
      </c>
      <c r="U100" s="12"/>
      <c r="V100" s="12">
        <v>40</v>
      </c>
      <c r="W100" s="12"/>
      <c r="X100" s="12">
        <v>160</v>
      </c>
      <c r="Y100" s="12"/>
      <c r="Z100" s="12">
        <v>2800</v>
      </c>
    </row>
    <row r="101" spans="1:26">
      <c r="B101" t="s">
        <v>1156</v>
      </c>
      <c r="C101" t="s">
        <v>1156</v>
      </c>
      <c r="D101" t="s">
        <v>3704</v>
      </c>
      <c r="E101" t="s">
        <v>79</v>
      </c>
      <c r="F101" s="12"/>
      <c r="G101" s="12"/>
      <c r="H101" s="12"/>
      <c r="I101" s="12"/>
      <c r="J101" s="12">
        <v>500</v>
      </c>
      <c r="K101" s="12"/>
      <c r="L101" s="12"/>
      <c r="M101" s="12"/>
      <c r="N101" s="12"/>
      <c r="O101" s="12"/>
      <c r="P101" s="12"/>
      <c r="Q101" s="12">
        <v>500</v>
      </c>
      <c r="R101" s="12"/>
      <c r="S101" s="12"/>
      <c r="T101" s="12"/>
      <c r="U101" s="12"/>
      <c r="V101" s="12"/>
      <c r="W101" s="12"/>
      <c r="X101" s="12"/>
      <c r="Y101" s="12"/>
      <c r="Z101" s="12">
        <v>1000</v>
      </c>
    </row>
    <row r="102" spans="1:26">
      <c r="B102" t="s">
        <v>1159</v>
      </c>
      <c r="C102" t="s">
        <v>1159</v>
      </c>
      <c r="D102" t="s">
        <v>3716</v>
      </c>
      <c r="E102" t="s">
        <v>28</v>
      </c>
      <c r="F102" s="12">
        <v>250</v>
      </c>
      <c r="G102" s="12">
        <v>250</v>
      </c>
      <c r="H102" s="12">
        <v>250</v>
      </c>
      <c r="I102" s="12"/>
      <c r="J102" s="12"/>
      <c r="K102" s="12">
        <v>100</v>
      </c>
      <c r="L102" s="12">
        <v>50</v>
      </c>
      <c r="M102" s="12"/>
      <c r="N102" s="12">
        <v>250</v>
      </c>
      <c r="O102" s="12">
        <v>500</v>
      </c>
      <c r="P102" s="12">
        <v>500</v>
      </c>
      <c r="Q102" s="12">
        <v>100</v>
      </c>
      <c r="R102" s="12"/>
      <c r="S102" s="12"/>
      <c r="T102" s="12"/>
      <c r="U102" s="12"/>
      <c r="V102" s="12"/>
      <c r="W102" s="12"/>
      <c r="X102" s="12"/>
      <c r="Y102" s="12"/>
      <c r="Z102" s="12">
        <v>2250</v>
      </c>
    </row>
    <row r="103" spans="1:26">
      <c r="B103" t="s">
        <v>1160</v>
      </c>
      <c r="C103" t="s">
        <v>1160</v>
      </c>
      <c r="D103" t="s">
        <v>3720</v>
      </c>
      <c r="E103" t="s">
        <v>28</v>
      </c>
      <c r="F103" s="12">
        <v>250</v>
      </c>
      <c r="G103" s="12">
        <v>500</v>
      </c>
      <c r="H103" s="12">
        <v>200</v>
      </c>
      <c r="I103" s="12"/>
      <c r="J103" s="12"/>
      <c r="K103" s="12"/>
      <c r="L103" s="12"/>
      <c r="M103" s="12">
        <v>50</v>
      </c>
      <c r="N103" s="12">
        <v>250</v>
      </c>
      <c r="O103" s="12">
        <v>500</v>
      </c>
      <c r="P103" s="12">
        <v>500</v>
      </c>
      <c r="Q103" s="12">
        <v>50</v>
      </c>
      <c r="R103" s="12"/>
      <c r="S103" s="12"/>
      <c r="T103" s="12"/>
      <c r="U103" s="12"/>
      <c r="V103" s="12">
        <v>100</v>
      </c>
      <c r="W103" s="12"/>
      <c r="X103" s="12">
        <v>100</v>
      </c>
      <c r="Y103" s="12"/>
      <c r="Z103" s="12">
        <v>2500</v>
      </c>
    </row>
    <row r="104" spans="1:26">
      <c r="B104" t="s">
        <v>1158</v>
      </c>
      <c r="C104" t="s">
        <v>1158</v>
      </c>
      <c r="D104" t="s">
        <v>3718</v>
      </c>
      <c r="E104" t="s">
        <v>28</v>
      </c>
      <c r="F104" s="12">
        <v>250</v>
      </c>
      <c r="G104" s="12">
        <v>250</v>
      </c>
      <c r="H104" s="12"/>
      <c r="I104" s="12"/>
      <c r="J104" s="12"/>
      <c r="K104" s="12">
        <v>200</v>
      </c>
      <c r="L104" s="12">
        <v>100</v>
      </c>
      <c r="M104" s="12"/>
      <c r="N104" s="12"/>
      <c r="O104" s="12">
        <v>500</v>
      </c>
      <c r="P104" s="12">
        <v>250</v>
      </c>
      <c r="Q104" s="12"/>
      <c r="R104" s="12"/>
      <c r="S104" s="12"/>
      <c r="T104" s="12"/>
      <c r="U104" s="12"/>
      <c r="V104" s="12">
        <v>100</v>
      </c>
      <c r="W104" s="12"/>
      <c r="X104" s="12">
        <v>100</v>
      </c>
      <c r="Y104" s="12"/>
      <c r="Z104" s="12">
        <v>1750</v>
      </c>
    </row>
    <row r="105" spans="1:26">
      <c r="B105" t="s">
        <v>3354</v>
      </c>
      <c r="C105" t="s">
        <v>3354</v>
      </c>
      <c r="D105" t="s">
        <v>3738</v>
      </c>
      <c r="E105" t="s">
        <v>3355</v>
      </c>
      <c r="F105" s="12">
        <v>250</v>
      </c>
      <c r="G105" s="12">
        <v>250</v>
      </c>
      <c r="H105" s="12"/>
      <c r="I105" s="12"/>
      <c r="J105" s="12"/>
      <c r="K105" s="12"/>
      <c r="L105" s="12"/>
      <c r="M105" s="12">
        <v>5000</v>
      </c>
      <c r="N105" s="12">
        <v>24500</v>
      </c>
      <c r="O105" s="12">
        <v>6000</v>
      </c>
      <c r="P105" s="12">
        <v>6000</v>
      </c>
      <c r="Q105" s="12">
        <v>250</v>
      </c>
      <c r="R105" s="12"/>
      <c r="S105" s="12"/>
      <c r="T105" s="12"/>
      <c r="U105" s="12">
        <v>250</v>
      </c>
      <c r="V105" s="12">
        <v>6000</v>
      </c>
      <c r="W105" s="12"/>
      <c r="X105" s="12">
        <v>2000</v>
      </c>
      <c r="Y105" s="12"/>
      <c r="Z105" s="12">
        <v>50500</v>
      </c>
    </row>
    <row r="106" spans="1:26">
      <c r="B106" t="s">
        <v>1552</v>
      </c>
      <c r="C106" t="s">
        <v>1552</v>
      </c>
      <c r="D106" t="s">
        <v>3740</v>
      </c>
      <c r="E106" t="s">
        <v>3742</v>
      </c>
      <c r="F106" s="12"/>
      <c r="G106" s="12"/>
      <c r="H106" s="12"/>
      <c r="I106" s="12"/>
      <c r="J106" s="12"/>
      <c r="K106" s="12"/>
      <c r="L106" s="12"/>
      <c r="M106" s="12">
        <v>2500</v>
      </c>
      <c r="N106" s="12">
        <v>4250</v>
      </c>
      <c r="O106" s="12">
        <v>1000</v>
      </c>
      <c r="P106" s="12">
        <v>4000</v>
      </c>
      <c r="Q106" s="12"/>
      <c r="R106" s="12"/>
      <c r="S106" s="12"/>
      <c r="T106" s="12">
        <v>250</v>
      </c>
      <c r="U106" s="12">
        <v>500</v>
      </c>
      <c r="V106" s="12">
        <v>2000</v>
      </c>
      <c r="W106" s="12"/>
      <c r="X106" s="12"/>
      <c r="Y106" s="12"/>
      <c r="Z106" s="12">
        <v>14500</v>
      </c>
    </row>
    <row r="107" spans="1:26">
      <c r="B107" t="s">
        <v>3379</v>
      </c>
      <c r="C107" t="s">
        <v>3502</v>
      </c>
      <c r="D107" t="s">
        <v>3736</v>
      </c>
      <c r="E107" t="s">
        <v>3380</v>
      </c>
      <c r="F107" s="12">
        <v>90</v>
      </c>
      <c r="G107" s="12">
        <v>200</v>
      </c>
      <c r="H107" s="12">
        <v>60</v>
      </c>
      <c r="I107" s="12"/>
      <c r="J107" s="12">
        <v>30</v>
      </c>
      <c r="K107" s="12">
        <v>50</v>
      </c>
      <c r="L107" s="12">
        <v>80</v>
      </c>
      <c r="M107" s="12">
        <v>2000</v>
      </c>
      <c r="N107" s="12">
        <v>21000</v>
      </c>
      <c r="O107" s="12">
        <v>5000</v>
      </c>
      <c r="P107" s="12">
        <v>3000</v>
      </c>
      <c r="Q107" s="12">
        <v>40</v>
      </c>
      <c r="R107" s="12"/>
      <c r="S107" s="12">
        <v>20</v>
      </c>
      <c r="T107" s="12">
        <v>200</v>
      </c>
      <c r="U107" s="12">
        <v>70</v>
      </c>
      <c r="V107" s="12">
        <v>2000</v>
      </c>
      <c r="W107" s="12"/>
      <c r="X107" s="12">
        <v>1160</v>
      </c>
      <c r="Y107" s="12"/>
      <c r="Z107" s="12">
        <v>35000</v>
      </c>
    </row>
    <row r="108" spans="1:26">
      <c r="A108" s="129" t="s">
        <v>4699</v>
      </c>
      <c r="D108"/>
      <c r="E108"/>
      <c r="F108" s="12">
        <v>5590</v>
      </c>
      <c r="G108" s="12">
        <v>6950</v>
      </c>
      <c r="H108" s="12">
        <v>2010</v>
      </c>
      <c r="I108" s="12"/>
      <c r="J108" s="12">
        <v>1650</v>
      </c>
      <c r="K108" s="12">
        <v>2850</v>
      </c>
      <c r="L108" s="12">
        <v>2730</v>
      </c>
      <c r="M108" s="12">
        <v>31170</v>
      </c>
      <c r="N108" s="12">
        <v>136410</v>
      </c>
      <c r="O108" s="12">
        <v>53920</v>
      </c>
      <c r="P108" s="12">
        <v>37490</v>
      </c>
      <c r="Q108" s="12">
        <v>2440</v>
      </c>
      <c r="R108" s="12"/>
      <c r="S108" s="12">
        <v>20</v>
      </c>
      <c r="T108" s="12">
        <v>490</v>
      </c>
      <c r="U108" s="12">
        <v>820</v>
      </c>
      <c r="V108" s="12">
        <v>35740</v>
      </c>
      <c r="W108" s="12"/>
      <c r="X108" s="12">
        <v>28020</v>
      </c>
      <c r="Y108" s="12">
        <v>1000</v>
      </c>
      <c r="Z108" s="12">
        <v>349300</v>
      </c>
    </row>
    <row r="109" spans="1:26">
      <c r="A109" s="129">
        <v>44323</v>
      </c>
      <c r="B109" t="s">
        <v>1165</v>
      </c>
      <c r="C109" t="s">
        <v>1382</v>
      </c>
      <c r="D109" t="s">
        <v>3775</v>
      </c>
      <c r="E109" t="s">
        <v>22</v>
      </c>
      <c r="F109" s="12"/>
      <c r="G109" s="12">
        <v>500</v>
      </c>
      <c r="H109" s="12"/>
      <c r="I109" s="12"/>
      <c r="J109" s="12"/>
      <c r="K109" s="12"/>
      <c r="L109" s="12"/>
      <c r="M109" s="12"/>
      <c r="N109" s="12">
        <v>9000</v>
      </c>
      <c r="O109" s="12">
        <v>3000</v>
      </c>
      <c r="P109" s="12">
        <v>2500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>
        <v>15000</v>
      </c>
    </row>
    <row r="110" spans="1:26">
      <c r="D110" t="s">
        <v>3777</v>
      </c>
      <c r="E110" t="s">
        <v>22</v>
      </c>
      <c r="F110" s="12"/>
      <c r="G110" s="12"/>
      <c r="H110" s="12"/>
      <c r="I110" s="12"/>
      <c r="J110" s="12"/>
      <c r="K110" s="12"/>
      <c r="L110" s="12"/>
      <c r="M110" s="12">
        <v>3000</v>
      </c>
      <c r="N110" s="12"/>
      <c r="O110" s="12"/>
      <c r="P110" s="12"/>
      <c r="Q110" s="12"/>
      <c r="R110" s="12"/>
      <c r="S110" s="12"/>
      <c r="T110" s="12"/>
      <c r="U110" s="12"/>
      <c r="V110" s="12">
        <v>4000</v>
      </c>
      <c r="W110" s="12"/>
      <c r="X110" s="12">
        <v>2500</v>
      </c>
      <c r="Y110" s="12"/>
      <c r="Z110" s="12">
        <v>9500</v>
      </c>
    </row>
    <row r="111" spans="1:26">
      <c r="C111" t="s">
        <v>1383</v>
      </c>
      <c r="D111" t="s">
        <v>3771</v>
      </c>
      <c r="E111" t="s">
        <v>22</v>
      </c>
      <c r="F111" s="12">
        <v>500</v>
      </c>
      <c r="G111" s="12">
        <v>1000</v>
      </c>
      <c r="H111" s="12"/>
      <c r="I111" s="12"/>
      <c r="J111" s="12"/>
      <c r="K111" s="12"/>
      <c r="L111" s="12"/>
      <c r="M111" s="12"/>
      <c r="N111" s="12">
        <v>12000</v>
      </c>
      <c r="O111" s="12">
        <v>12000</v>
      </c>
      <c r="P111" s="12">
        <v>2500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>
        <v>28000</v>
      </c>
    </row>
    <row r="112" spans="1:26">
      <c r="D112" t="s">
        <v>3773</v>
      </c>
      <c r="E112" t="s">
        <v>22</v>
      </c>
      <c r="F112" s="12"/>
      <c r="G112" s="12"/>
      <c r="H112" s="12"/>
      <c r="I112" s="12"/>
      <c r="J112" s="12">
        <v>500</v>
      </c>
      <c r="K112" s="12"/>
      <c r="L112" s="12"/>
      <c r="M112" s="12">
        <v>2000</v>
      </c>
      <c r="N112" s="12"/>
      <c r="O112" s="12"/>
      <c r="P112" s="12"/>
      <c r="Q112" s="12"/>
      <c r="R112" s="12"/>
      <c r="S112" s="12"/>
      <c r="T112" s="12"/>
      <c r="U112" s="12"/>
      <c r="V112" s="12">
        <v>1500</v>
      </c>
      <c r="W112" s="12"/>
      <c r="X112" s="12">
        <v>4000</v>
      </c>
      <c r="Y112" s="12"/>
      <c r="Z112" s="12">
        <v>8000</v>
      </c>
    </row>
    <row r="113" spans="3:26">
      <c r="C113" t="s">
        <v>1384</v>
      </c>
      <c r="D113" t="s">
        <v>3779</v>
      </c>
      <c r="E113" t="s">
        <v>22</v>
      </c>
      <c r="F113" s="12">
        <v>500</v>
      </c>
      <c r="G113" s="12">
        <v>1500</v>
      </c>
      <c r="H113" s="12"/>
      <c r="I113" s="12"/>
      <c r="J113" s="12"/>
      <c r="K113" s="12"/>
      <c r="L113" s="12"/>
      <c r="M113" s="12"/>
      <c r="N113" s="12">
        <v>5000</v>
      </c>
      <c r="O113" s="12">
        <v>2500</v>
      </c>
      <c r="P113" s="12">
        <v>1000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>
        <v>10500</v>
      </c>
    </row>
    <row r="114" spans="3:26">
      <c r="D114" t="s">
        <v>3781</v>
      </c>
      <c r="E114" t="s">
        <v>22</v>
      </c>
      <c r="F114" s="12"/>
      <c r="G114" s="12"/>
      <c r="H114" s="12"/>
      <c r="I114" s="12"/>
      <c r="J114" s="12"/>
      <c r="K114" s="12"/>
      <c r="L114" s="12"/>
      <c r="M114" s="12">
        <v>2000</v>
      </c>
      <c r="N114" s="12"/>
      <c r="O114" s="12"/>
      <c r="P114" s="12"/>
      <c r="Q114" s="12"/>
      <c r="R114" s="12"/>
      <c r="S114" s="12"/>
      <c r="T114" s="12"/>
      <c r="U114" s="12"/>
      <c r="V114" s="12">
        <v>3500</v>
      </c>
      <c r="W114" s="12"/>
      <c r="X114" s="12">
        <v>2000</v>
      </c>
      <c r="Y114" s="12"/>
      <c r="Z114" s="12">
        <v>7500</v>
      </c>
    </row>
    <row r="115" spans="3:26">
      <c r="C115" t="s">
        <v>1385</v>
      </c>
      <c r="D115" t="s">
        <v>3787</v>
      </c>
      <c r="E115" t="s">
        <v>22</v>
      </c>
      <c r="F115" s="12">
        <v>500</v>
      </c>
      <c r="G115" s="12">
        <v>1000</v>
      </c>
      <c r="H115" s="12">
        <v>500</v>
      </c>
      <c r="I115" s="12"/>
      <c r="J115" s="12"/>
      <c r="K115" s="12"/>
      <c r="L115" s="12"/>
      <c r="M115" s="12"/>
      <c r="N115" s="12">
        <v>5000</v>
      </c>
      <c r="O115" s="12">
        <v>5000</v>
      </c>
      <c r="P115" s="12">
        <v>2500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>
        <v>14500</v>
      </c>
    </row>
    <row r="116" spans="3:26">
      <c r="D116" t="s">
        <v>3789</v>
      </c>
      <c r="E116" t="s">
        <v>22</v>
      </c>
      <c r="F116" s="12"/>
      <c r="G116" s="12"/>
      <c r="H116" s="12"/>
      <c r="I116" s="12"/>
      <c r="J116" s="12">
        <v>500</v>
      </c>
      <c r="K116" s="12"/>
      <c r="L116" s="12">
        <v>500</v>
      </c>
      <c r="M116" s="12">
        <v>2000</v>
      </c>
      <c r="N116" s="12"/>
      <c r="O116" s="12"/>
      <c r="P116" s="12"/>
      <c r="Q116" s="12"/>
      <c r="R116" s="12"/>
      <c r="S116" s="12"/>
      <c r="T116" s="12"/>
      <c r="U116" s="12"/>
      <c r="V116" s="12">
        <v>5000</v>
      </c>
      <c r="W116" s="12"/>
      <c r="X116" s="12">
        <v>2500</v>
      </c>
      <c r="Y116" s="12"/>
      <c r="Z116" s="12">
        <v>10500</v>
      </c>
    </row>
    <row r="117" spans="3:26">
      <c r="C117" t="s">
        <v>1386</v>
      </c>
      <c r="D117" t="s">
        <v>3783</v>
      </c>
      <c r="E117" t="s">
        <v>22</v>
      </c>
      <c r="F117" s="12">
        <v>500</v>
      </c>
      <c r="G117" s="12">
        <v>1000</v>
      </c>
      <c r="H117" s="12"/>
      <c r="I117" s="12"/>
      <c r="J117" s="12"/>
      <c r="K117" s="12"/>
      <c r="L117" s="12"/>
      <c r="M117" s="12"/>
      <c r="N117" s="12">
        <v>3000</v>
      </c>
      <c r="O117" s="12">
        <v>2500</v>
      </c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>
        <v>7000</v>
      </c>
    </row>
    <row r="118" spans="3:26">
      <c r="D118" t="s">
        <v>3785</v>
      </c>
      <c r="E118" t="s">
        <v>22</v>
      </c>
      <c r="F118" s="12"/>
      <c r="G118" s="12"/>
      <c r="H118" s="12"/>
      <c r="I118" s="12"/>
      <c r="J118" s="12">
        <v>500</v>
      </c>
      <c r="K118" s="12">
        <v>500</v>
      </c>
      <c r="L118" s="12"/>
      <c r="M118" s="12">
        <v>2000</v>
      </c>
      <c r="N118" s="12"/>
      <c r="O118" s="12"/>
      <c r="P118" s="12"/>
      <c r="Q118" s="12"/>
      <c r="R118" s="12"/>
      <c r="S118" s="12"/>
      <c r="T118" s="12"/>
      <c r="U118" s="12"/>
      <c r="V118" s="12">
        <v>1000</v>
      </c>
      <c r="W118" s="12"/>
      <c r="X118" s="12">
        <v>3500</v>
      </c>
      <c r="Y118" s="12"/>
      <c r="Z118" s="12">
        <v>7500</v>
      </c>
    </row>
    <row r="119" spans="3:26">
      <c r="C119" t="s">
        <v>1165</v>
      </c>
      <c r="D119" t="s">
        <v>3795</v>
      </c>
      <c r="E119" t="s">
        <v>22</v>
      </c>
      <c r="F119" s="12">
        <v>1000</v>
      </c>
      <c r="G119" s="12">
        <v>2500</v>
      </c>
      <c r="H119" s="12">
        <v>500</v>
      </c>
      <c r="I119" s="12"/>
      <c r="J119" s="12"/>
      <c r="K119" s="12"/>
      <c r="L119" s="12"/>
      <c r="M119" s="12"/>
      <c r="N119" s="12">
        <v>34500</v>
      </c>
      <c r="O119" s="12">
        <v>4000</v>
      </c>
      <c r="P119" s="12">
        <v>5500</v>
      </c>
      <c r="Q119" s="12">
        <v>500</v>
      </c>
      <c r="R119" s="12"/>
      <c r="S119" s="12"/>
      <c r="T119" s="12"/>
      <c r="U119" s="12"/>
      <c r="V119" s="12"/>
      <c r="W119" s="12"/>
      <c r="X119" s="12"/>
      <c r="Y119" s="12"/>
      <c r="Z119" s="12">
        <v>48500</v>
      </c>
    </row>
    <row r="120" spans="3:26">
      <c r="D120" t="s">
        <v>3797</v>
      </c>
      <c r="E120" t="s">
        <v>22</v>
      </c>
      <c r="F120" s="12"/>
      <c r="G120" s="12"/>
      <c r="H120" s="12"/>
      <c r="I120" s="12"/>
      <c r="J120" s="12">
        <v>500</v>
      </c>
      <c r="K120" s="12">
        <v>500</v>
      </c>
      <c r="L120" s="12">
        <v>1000</v>
      </c>
      <c r="M120" s="12">
        <v>4500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>
        <v>3500</v>
      </c>
      <c r="Y120" s="12"/>
      <c r="Z120" s="12">
        <v>10000</v>
      </c>
    </row>
    <row r="121" spans="3:26">
      <c r="C121" t="s">
        <v>1387</v>
      </c>
      <c r="D121" t="s">
        <v>3803</v>
      </c>
      <c r="E121" t="s">
        <v>22</v>
      </c>
      <c r="F121" s="12">
        <v>500</v>
      </c>
      <c r="G121" s="12">
        <v>1000</v>
      </c>
      <c r="H121" s="12">
        <v>500</v>
      </c>
      <c r="I121" s="12"/>
      <c r="J121" s="12"/>
      <c r="K121" s="12"/>
      <c r="L121" s="12"/>
      <c r="M121" s="12"/>
      <c r="N121" s="12">
        <v>24000</v>
      </c>
      <c r="O121" s="12">
        <v>5000</v>
      </c>
      <c r="P121" s="12">
        <v>2500</v>
      </c>
      <c r="Q121" s="12">
        <v>500</v>
      </c>
      <c r="R121" s="12"/>
      <c r="S121" s="12"/>
      <c r="T121" s="12"/>
      <c r="U121" s="12"/>
      <c r="V121" s="12"/>
      <c r="W121" s="12"/>
      <c r="X121" s="12"/>
      <c r="Y121" s="12"/>
      <c r="Z121" s="12">
        <v>34000</v>
      </c>
    </row>
    <row r="122" spans="3:26">
      <c r="D122" t="s">
        <v>3805</v>
      </c>
      <c r="E122" t="s">
        <v>22</v>
      </c>
      <c r="F122" s="12"/>
      <c r="G122" s="12"/>
      <c r="H122" s="12"/>
      <c r="I122" s="12"/>
      <c r="J122" s="12">
        <v>500</v>
      </c>
      <c r="K122" s="12"/>
      <c r="L122" s="12">
        <v>500</v>
      </c>
      <c r="M122" s="12">
        <v>5000</v>
      </c>
      <c r="N122" s="12"/>
      <c r="O122" s="12"/>
      <c r="P122" s="12"/>
      <c r="Q122" s="12"/>
      <c r="R122" s="12"/>
      <c r="S122" s="12"/>
      <c r="T122" s="12"/>
      <c r="U122" s="12"/>
      <c r="V122" s="12">
        <v>3000</v>
      </c>
      <c r="W122" s="12"/>
      <c r="X122" s="12">
        <v>2000</v>
      </c>
      <c r="Y122" s="12"/>
      <c r="Z122" s="12">
        <v>11000</v>
      </c>
    </row>
    <row r="123" spans="3:26">
      <c r="D123" t="s">
        <v>3813</v>
      </c>
      <c r="E123" t="s">
        <v>22</v>
      </c>
      <c r="F123" s="12">
        <v>-10</v>
      </c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>
        <v>-10</v>
      </c>
    </row>
    <row r="124" spans="3:26">
      <c r="C124" t="s">
        <v>1388</v>
      </c>
      <c r="D124" t="s">
        <v>3799</v>
      </c>
      <c r="E124" t="s">
        <v>22</v>
      </c>
      <c r="F124" s="12">
        <v>2500</v>
      </c>
      <c r="G124" s="12">
        <v>2500</v>
      </c>
      <c r="H124" s="12">
        <v>1500</v>
      </c>
      <c r="I124" s="12"/>
      <c r="J124" s="12"/>
      <c r="K124" s="12"/>
      <c r="L124" s="12"/>
      <c r="M124" s="12"/>
      <c r="N124" s="12">
        <v>24000</v>
      </c>
      <c r="O124" s="12">
        <v>12000</v>
      </c>
      <c r="P124" s="12">
        <v>6500</v>
      </c>
      <c r="Q124" s="12">
        <v>500</v>
      </c>
      <c r="R124" s="12"/>
      <c r="S124" s="12"/>
      <c r="T124" s="12"/>
      <c r="U124" s="12"/>
      <c r="V124" s="12"/>
      <c r="W124" s="12"/>
      <c r="X124" s="12"/>
      <c r="Y124" s="12">
        <v>500</v>
      </c>
      <c r="Z124" s="12">
        <v>50000</v>
      </c>
    </row>
    <row r="125" spans="3:26">
      <c r="D125" t="s">
        <v>3801</v>
      </c>
      <c r="E125" t="s">
        <v>22</v>
      </c>
      <c r="F125" s="12"/>
      <c r="G125" s="12"/>
      <c r="H125" s="12"/>
      <c r="I125" s="12"/>
      <c r="J125" s="12">
        <v>1000</v>
      </c>
      <c r="K125" s="12">
        <v>500</v>
      </c>
      <c r="L125" s="12">
        <v>500</v>
      </c>
      <c r="M125" s="12">
        <v>6000</v>
      </c>
      <c r="N125" s="12"/>
      <c r="O125" s="12"/>
      <c r="P125" s="12"/>
      <c r="Q125" s="12"/>
      <c r="R125" s="12"/>
      <c r="S125" s="12"/>
      <c r="T125" s="12"/>
      <c r="U125" s="12"/>
      <c r="V125" s="12">
        <v>6000</v>
      </c>
      <c r="W125" s="12"/>
      <c r="X125" s="12">
        <v>8000</v>
      </c>
      <c r="Y125" s="12"/>
      <c r="Z125" s="12">
        <v>22000</v>
      </c>
    </row>
    <row r="126" spans="3:26">
      <c r="D126" t="s">
        <v>3822</v>
      </c>
      <c r="E126" t="s">
        <v>22</v>
      </c>
      <c r="F126" s="12"/>
      <c r="G126" s="12"/>
      <c r="H126" s="12"/>
      <c r="I126" s="12"/>
      <c r="J126" s="12"/>
      <c r="K126" s="12"/>
      <c r="L126" s="12"/>
      <c r="M126" s="12">
        <v>-10</v>
      </c>
      <c r="N126" s="12"/>
      <c r="O126" s="12"/>
      <c r="P126" s="12">
        <v>-30</v>
      </c>
      <c r="Q126" s="12"/>
      <c r="R126" s="12"/>
      <c r="S126" s="12"/>
      <c r="T126" s="12"/>
      <c r="U126" s="12"/>
      <c r="V126" s="12"/>
      <c r="W126" s="12"/>
      <c r="X126" s="12"/>
      <c r="Y126" s="12"/>
      <c r="Z126" s="12">
        <v>-40</v>
      </c>
    </row>
    <row r="127" spans="3:26">
      <c r="C127" t="s">
        <v>3339</v>
      </c>
      <c r="D127" t="s">
        <v>3825</v>
      </c>
      <c r="E127" t="s">
        <v>22</v>
      </c>
      <c r="F127" s="12"/>
      <c r="G127" s="12"/>
      <c r="H127" s="12">
        <v>-1</v>
      </c>
      <c r="I127" s="12"/>
      <c r="J127" s="12"/>
      <c r="K127" s="12">
        <v>-10</v>
      </c>
      <c r="L127" s="12"/>
      <c r="M127" s="12"/>
      <c r="N127" s="12"/>
      <c r="O127" s="12"/>
      <c r="P127" s="12"/>
      <c r="Q127" s="12">
        <v>-10</v>
      </c>
      <c r="R127" s="12"/>
      <c r="S127" s="12"/>
      <c r="T127" s="12"/>
      <c r="U127" s="12"/>
      <c r="V127" s="12"/>
      <c r="W127" s="12"/>
      <c r="X127" s="12"/>
      <c r="Y127" s="12"/>
      <c r="Z127" s="12">
        <v>-21</v>
      </c>
    </row>
    <row r="128" spans="3:26">
      <c r="C128" t="s">
        <v>3343</v>
      </c>
      <c r="D128" t="s">
        <v>3791</v>
      </c>
      <c r="E128" t="s">
        <v>22</v>
      </c>
      <c r="F128" s="12"/>
      <c r="G128" s="12">
        <v>500</v>
      </c>
      <c r="H128" s="12">
        <v>500</v>
      </c>
      <c r="I128" s="12"/>
      <c r="J128" s="12"/>
      <c r="K128" s="12"/>
      <c r="L128" s="12"/>
      <c r="M128" s="12"/>
      <c r="N128" s="12">
        <v>7000</v>
      </c>
      <c r="O128" s="12">
        <v>1500</v>
      </c>
      <c r="P128" s="12">
        <v>2000</v>
      </c>
      <c r="Q128" s="12">
        <v>500</v>
      </c>
      <c r="R128" s="12"/>
      <c r="S128" s="12"/>
      <c r="T128" s="12"/>
      <c r="U128" s="12"/>
      <c r="V128" s="12"/>
      <c r="W128" s="12"/>
      <c r="X128" s="12"/>
      <c r="Y128" s="12"/>
      <c r="Z128" s="12">
        <v>12000</v>
      </c>
    </row>
    <row r="129" spans="2:26">
      <c r="D129" t="s">
        <v>3793</v>
      </c>
      <c r="E129" t="s">
        <v>22</v>
      </c>
      <c r="F129" s="12"/>
      <c r="G129" s="12"/>
      <c r="H129" s="12"/>
      <c r="I129" s="12"/>
      <c r="J129" s="12">
        <v>500</v>
      </c>
      <c r="K129" s="12"/>
      <c r="L129" s="12"/>
      <c r="M129" s="12">
        <v>2000</v>
      </c>
      <c r="N129" s="12"/>
      <c r="O129" s="12"/>
      <c r="P129" s="12"/>
      <c r="Q129" s="12"/>
      <c r="R129" s="12"/>
      <c r="S129" s="12"/>
      <c r="T129" s="12"/>
      <c r="U129" s="12"/>
      <c r="V129" s="12">
        <v>4000</v>
      </c>
      <c r="W129" s="12"/>
      <c r="X129" s="12">
        <v>2000</v>
      </c>
      <c r="Y129" s="12"/>
      <c r="Z129" s="12">
        <v>8500</v>
      </c>
    </row>
    <row r="130" spans="2:26">
      <c r="D130" t="s">
        <v>3816</v>
      </c>
      <c r="E130" t="s">
        <v>22</v>
      </c>
      <c r="F130" s="12">
        <v>-10</v>
      </c>
      <c r="G130" s="12"/>
      <c r="H130" s="12"/>
      <c r="I130" s="12"/>
      <c r="J130" s="12">
        <v>-10</v>
      </c>
      <c r="K130" s="12"/>
      <c r="L130" s="12"/>
      <c r="M130" s="12"/>
      <c r="N130" s="12">
        <v>-10</v>
      </c>
      <c r="O130" s="12"/>
      <c r="P130" s="12">
        <v>-10</v>
      </c>
      <c r="Q130" s="12"/>
      <c r="R130" s="12"/>
      <c r="S130" s="12"/>
      <c r="T130" s="12"/>
      <c r="U130" s="12"/>
      <c r="V130" s="12"/>
      <c r="W130" s="12"/>
      <c r="X130" s="12"/>
      <c r="Y130" s="12"/>
      <c r="Z130" s="12">
        <v>-40</v>
      </c>
    </row>
    <row r="131" spans="2:26">
      <c r="D131" t="s">
        <v>3819</v>
      </c>
      <c r="E131" t="s">
        <v>22</v>
      </c>
      <c r="F131" s="12"/>
      <c r="G131" s="12"/>
      <c r="H131" s="12"/>
      <c r="I131" s="12"/>
      <c r="J131" s="12"/>
      <c r="K131" s="12"/>
      <c r="L131" s="12"/>
      <c r="M131" s="12"/>
      <c r="N131" s="12"/>
      <c r="O131" s="12">
        <v>-10</v>
      </c>
      <c r="P131" s="12">
        <v>-20</v>
      </c>
      <c r="Q131" s="12"/>
      <c r="R131" s="12"/>
      <c r="S131" s="12"/>
      <c r="T131" s="12"/>
      <c r="U131" s="12"/>
      <c r="V131" s="12"/>
      <c r="W131" s="12"/>
      <c r="X131" s="12"/>
      <c r="Y131" s="12"/>
      <c r="Z131" s="12">
        <v>-30</v>
      </c>
    </row>
    <row r="132" spans="2:26">
      <c r="B132" t="s">
        <v>1163</v>
      </c>
      <c r="C132" t="s">
        <v>3340</v>
      </c>
      <c r="D132" t="s">
        <v>3832</v>
      </c>
      <c r="E132" t="s">
        <v>1244</v>
      </c>
      <c r="F132" s="12"/>
      <c r="G132" s="12"/>
      <c r="H132" s="12"/>
      <c r="I132" s="12"/>
      <c r="J132" s="12"/>
      <c r="K132" s="12"/>
      <c r="L132" s="12"/>
      <c r="M132" s="12"/>
      <c r="N132" s="12"/>
      <c r="O132" s="12">
        <v>-500</v>
      </c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>
        <v>-500</v>
      </c>
    </row>
    <row r="133" spans="2:26">
      <c r="B133" t="s">
        <v>1213</v>
      </c>
      <c r="C133" t="s">
        <v>1396</v>
      </c>
      <c r="D133" t="s">
        <v>3811</v>
      </c>
      <c r="E133" t="s">
        <v>39</v>
      </c>
      <c r="F133" s="12"/>
      <c r="G133" s="12"/>
      <c r="H133" s="12"/>
      <c r="I133" s="12"/>
      <c r="J133" s="12"/>
      <c r="K133" s="12"/>
      <c r="L133" s="12"/>
      <c r="M133" s="12"/>
      <c r="N133" s="12">
        <v>2500</v>
      </c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>
        <v>2500</v>
      </c>
    </row>
    <row r="134" spans="2:26">
      <c r="B134" t="s">
        <v>1184</v>
      </c>
      <c r="C134" t="s">
        <v>3344</v>
      </c>
      <c r="D134" t="s">
        <v>3807</v>
      </c>
      <c r="E134" t="s">
        <v>37</v>
      </c>
      <c r="F134" s="12"/>
      <c r="G134" s="12"/>
      <c r="H134" s="12"/>
      <c r="I134" s="12"/>
      <c r="J134" s="12"/>
      <c r="K134" s="12"/>
      <c r="L134" s="12"/>
      <c r="M134" s="12">
        <v>5500</v>
      </c>
      <c r="N134" s="12">
        <v>20000</v>
      </c>
      <c r="O134" s="12">
        <v>9000</v>
      </c>
      <c r="P134" s="12">
        <v>6500</v>
      </c>
      <c r="Q134" s="12"/>
      <c r="R134" s="12"/>
      <c r="S134" s="12"/>
      <c r="T134" s="12"/>
      <c r="U134" s="12"/>
      <c r="V134" s="12">
        <v>7000</v>
      </c>
      <c r="W134" s="12"/>
      <c r="X134" s="12">
        <v>6000</v>
      </c>
      <c r="Y134" s="12"/>
      <c r="Z134" s="12">
        <v>54000</v>
      </c>
    </row>
    <row r="135" spans="2:26">
      <c r="C135" t="s">
        <v>3503</v>
      </c>
      <c r="D135" t="s">
        <v>3749</v>
      </c>
      <c r="E135" t="s">
        <v>37</v>
      </c>
      <c r="F135" s="12"/>
      <c r="G135" s="12"/>
      <c r="H135" s="12"/>
      <c r="I135" s="12"/>
      <c r="J135" s="12"/>
      <c r="K135" s="12"/>
      <c r="L135" s="12"/>
      <c r="M135" s="12"/>
      <c r="N135" s="12">
        <v>200</v>
      </c>
      <c r="O135" s="12">
        <v>200</v>
      </c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>
        <v>400</v>
      </c>
    </row>
    <row r="136" spans="2:26">
      <c r="B136" t="s">
        <v>1162</v>
      </c>
      <c r="C136" t="s">
        <v>3345</v>
      </c>
      <c r="D136" t="s">
        <v>3809</v>
      </c>
      <c r="E136" t="s">
        <v>3507</v>
      </c>
      <c r="F136" s="12"/>
      <c r="G136" s="12"/>
      <c r="H136" s="12"/>
      <c r="I136" s="12"/>
      <c r="J136" s="12"/>
      <c r="K136" s="12"/>
      <c r="L136" s="12"/>
      <c r="M136" s="12">
        <v>500</v>
      </c>
      <c r="N136" s="12">
        <v>1000</v>
      </c>
      <c r="O136" s="12"/>
      <c r="P136" s="12">
        <v>500</v>
      </c>
      <c r="Q136" s="12"/>
      <c r="R136" s="12"/>
      <c r="S136" s="12"/>
      <c r="T136" s="12"/>
      <c r="U136" s="12"/>
      <c r="V136" s="12">
        <v>500</v>
      </c>
      <c r="W136" s="12"/>
      <c r="X136" s="12">
        <v>500</v>
      </c>
      <c r="Y136" s="12"/>
      <c r="Z136" s="12">
        <v>3000</v>
      </c>
    </row>
    <row r="137" spans="2:26">
      <c r="B137" t="s">
        <v>1167</v>
      </c>
      <c r="C137" t="s">
        <v>1391</v>
      </c>
      <c r="D137" t="s">
        <v>3743</v>
      </c>
      <c r="E137" t="s">
        <v>33</v>
      </c>
      <c r="F137" s="12"/>
      <c r="G137" s="12"/>
      <c r="H137" s="12"/>
      <c r="I137" s="12"/>
      <c r="J137" s="12"/>
      <c r="K137" s="12"/>
      <c r="L137" s="12"/>
      <c r="M137" s="12">
        <v>160</v>
      </c>
      <c r="N137" s="12">
        <v>680</v>
      </c>
      <c r="O137" s="12">
        <v>720</v>
      </c>
      <c r="P137" s="12">
        <v>40</v>
      </c>
      <c r="Q137" s="12"/>
      <c r="R137" s="12"/>
      <c r="S137" s="12"/>
      <c r="T137" s="12"/>
      <c r="U137" s="12">
        <v>80</v>
      </c>
      <c r="V137" s="12">
        <v>200</v>
      </c>
      <c r="W137" s="12"/>
      <c r="X137" s="12">
        <v>160</v>
      </c>
      <c r="Y137" s="12"/>
      <c r="Z137" s="12">
        <v>2040</v>
      </c>
    </row>
    <row r="138" spans="2:26">
      <c r="C138" t="s">
        <v>3346</v>
      </c>
      <c r="D138" t="s">
        <v>3745</v>
      </c>
      <c r="E138" t="s">
        <v>33</v>
      </c>
      <c r="F138" s="12"/>
      <c r="G138" s="12"/>
      <c r="H138" s="12"/>
      <c r="I138" s="12"/>
      <c r="J138" s="12"/>
      <c r="K138" s="12"/>
      <c r="L138" s="12"/>
      <c r="M138" s="12">
        <v>80</v>
      </c>
      <c r="N138" s="12">
        <v>600</v>
      </c>
      <c r="O138" s="12">
        <v>200</v>
      </c>
      <c r="P138" s="12">
        <v>80</v>
      </c>
      <c r="Q138" s="12"/>
      <c r="R138" s="12"/>
      <c r="S138" s="12"/>
      <c r="T138" s="12"/>
      <c r="U138" s="12"/>
      <c r="V138" s="12">
        <v>120</v>
      </c>
      <c r="W138" s="12"/>
      <c r="X138" s="12">
        <v>160</v>
      </c>
      <c r="Y138" s="12"/>
      <c r="Z138" s="12">
        <v>1240</v>
      </c>
    </row>
    <row r="139" spans="2:26">
      <c r="B139" t="s">
        <v>1190</v>
      </c>
      <c r="C139" t="s">
        <v>3348</v>
      </c>
      <c r="D139" t="s">
        <v>3751</v>
      </c>
      <c r="E139" t="s">
        <v>1314</v>
      </c>
      <c r="F139" s="12"/>
      <c r="G139" s="12"/>
      <c r="H139" s="12"/>
      <c r="I139" s="12"/>
      <c r="J139" s="12"/>
      <c r="K139" s="12"/>
      <c r="L139" s="12"/>
      <c r="M139" s="12">
        <v>500</v>
      </c>
      <c r="N139" s="12">
        <v>2000</v>
      </c>
      <c r="O139" s="12">
        <v>1000</v>
      </c>
      <c r="P139" s="12">
        <v>1000</v>
      </c>
      <c r="Q139" s="12"/>
      <c r="R139" s="12"/>
      <c r="S139" s="12"/>
      <c r="T139" s="12"/>
      <c r="U139" s="12"/>
      <c r="V139" s="12">
        <v>500</v>
      </c>
      <c r="W139" s="12"/>
      <c r="X139" s="12">
        <v>1000</v>
      </c>
      <c r="Y139" s="12"/>
      <c r="Z139" s="12">
        <v>6000</v>
      </c>
    </row>
    <row r="140" spans="2:26">
      <c r="D140" t="s">
        <v>3827</v>
      </c>
      <c r="E140" t="s">
        <v>1314</v>
      </c>
      <c r="F140" s="12"/>
      <c r="G140" s="12"/>
      <c r="H140" s="12"/>
      <c r="I140" s="12"/>
      <c r="J140" s="12"/>
      <c r="K140" s="12"/>
      <c r="L140" s="12"/>
      <c r="M140" s="12"/>
      <c r="N140" s="12">
        <v>-10</v>
      </c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>
        <v>-10</v>
      </c>
    </row>
    <row r="141" spans="2:26">
      <c r="D141" t="s">
        <v>3830</v>
      </c>
      <c r="E141" t="s">
        <v>1314</v>
      </c>
      <c r="F141" s="12"/>
      <c r="G141" s="12"/>
      <c r="H141" s="12"/>
      <c r="I141" s="12"/>
      <c r="J141" s="12"/>
      <c r="K141" s="12"/>
      <c r="L141" s="12"/>
      <c r="M141" s="12"/>
      <c r="N141" s="12">
        <v>-10</v>
      </c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>
        <v>-10</v>
      </c>
    </row>
    <row r="142" spans="2:26">
      <c r="B142" t="s">
        <v>1156</v>
      </c>
      <c r="C142" t="s">
        <v>1156</v>
      </c>
      <c r="D142" t="s">
        <v>3747</v>
      </c>
      <c r="E142" t="s">
        <v>79</v>
      </c>
      <c r="F142" s="12">
        <v>500</v>
      </c>
      <c r="G142" s="12">
        <v>1000</v>
      </c>
      <c r="H142" s="12"/>
      <c r="I142" s="12"/>
      <c r="J142" s="12"/>
      <c r="K142" s="12"/>
      <c r="L142" s="12">
        <v>500</v>
      </c>
      <c r="M142" s="12">
        <v>1000</v>
      </c>
      <c r="N142" s="12">
        <v>6000</v>
      </c>
      <c r="O142" s="12">
        <v>2000</v>
      </c>
      <c r="P142" s="12">
        <v>1000</v>
      </c>
      <c r="Q142" s="12"/>
      <c r="R142" s="12"/>
      <c r="S142" s="12"/>
      <c r="T142" s="12"/>
      <c r="U142" s="12"/>
      <c r="V142" s="12">
        <v>1000</v>
      </c>
      <c r="W142" s="12"/>
      <c r="X142" s="12">
        <v>2000</v>
      </c>
      <c r="Y142" s="12"/>
      <c r="Z142" s="12">
        <v>15000</v>
      </c>
    </row>
    <row r="143" spans="2:26">
      <c r="B143" t="s">
        <v>3357</v>
      </c>
      <c r="C143" t="s">
        <v>3362</v>
      </c>
      <c r="D143" t="s">
        <v>3755</v>
      </c>
      <c r="E143" t="s">
        <v>3358</v>
      </c>
      <c r="F143" s="12"/>
      <c r="G143" s="12"/>
      <c r="H143" s="12"/>
      <c r="I143" s="12"/>
      <c r="J143" s="12"/>
      <c r="K143" s="12"/>
      <c r="L143" s="12"/>
      <c r="M143" s="12">
        <v>3000</v>
      </c>
      <c r="N143" s="12">
        <v>20000</v>
      </c>
      <c r="O143" s="12">
        <v>3500</v>
      </c>
      <c r="P143" s="12">
        <v>3500</v>
      </c>
      <c r="Q143" s="12"/>
      <c r="R143" s="12"/>
      <c r="S143" s="12"/>
      <c r="T143" s="12"/>
      <c r="U143" s="12"/>
      <c r="V143" s="12">
        <v>3000</v>
      </c>
      <c r="W143" s="12"/>
      <c r="X143" s="12">
        <v>2000</v>
      </c>
      <c r="Y143" s="12"/>
      <c r="Z143" s="12">
        <v>35000</v>
      </c>
    </row>
    <row r="144" spans="2:26">
      <c r="B144" t="s">
        <v>3370</v>
      </c>
      <c r="C144" t="s">
        <v>3370</v>
      </c>
      <c r="D144" t="s">
        <v>3761</v>
      </c>
      <c r="E144" t="s">
        <v>3500</v>
      </c>
      <c r="F144" s="12"/>
      <c r="G144" s="12"/>
      <c r="H144" s="12"/>
      <c r="I144" s="12"/>
      <c r="J144" s="12"/>
      <c r="K144" s="12"/>
      <c r="L144" s="12"/>
      <c r="M144" s="12">
        <v>7500</v>
      </c>
      <c r="N144" s="12">
        <v>4000</v>
      </c>
      <c r="O144" s="12">
        <v>1500</v>
      </c>
      <c r="P144" s="12">
        <v>1000</v>
      </c>
      <c r="Q144" s="12"/>
      <c r="R144" s="12"/>
      <c r="S144" s="12"/>
      <c r="T144" s="12"/>
      <c r="U144" s="12"/>
      <c r="V144" s="12">
        <v>8000</v>
      </c>
      <c r="W144" s="12"/>
      <c r="X144" s="12">
        <v>1000</v>
      </c>
      <c r="Y144" s="12"/>
      <c r="Z144" s="12">
        <v>23000</v>
      </c>
    </row>
    <row r="145" spans="1:26">
      <c r="B145" t="s">
        <v>3379</v>
      </c>
      <c r="C145" t="s">
        <v>3502</v>
      </c>
      <c r="D145" t="s">
        <v>3759</v>
      </c>
      <c r="E145" t="s">
        <v>3380</v>
      </c>
      <c r="F145" s="12">
        <v>80</v>
      </c>
      <c r="G145" s="12">
        <v>110</v>
      </c>
      <c r="H145" s="12"/>
      <c r="I145" s="12"/>
      <c r="J145" s="12"/>
      <c r="K145" s="12">
        <v>60</v>
      </c>
      <c r="L145" s="12">
        <v>40</v>
      </c>
      <c r="M145" s="12">
        <v>1500</v>
      </c>
      <c r="N145" s="12">
        <v>11500</v>
      </c>
      <c r="O145" s="12">
        <v>1160</v>
      </c>
      <c r="P145" s="12">
        <v>1000</v>
      </c>
      <c r="Q145" s="12"/>
      <c r="R145" s="12"/>
      <c r="S145" s="12"/>
      <c r="T145" s="12"/>
      <c r="U145" s="12"/>
      <c r="V145" s="12">
        <v>1500</v>
      </c>
      <c r="W145" s="12"/>
      <c r="X145" s="12">
        <v>1550</v>
      </c>
      <c r="Y145" s="12"/>
      <c r="Z145" s="12">
        <v>18500</v>
      </c>
    </row>
    <row r="146" spans="1:26">
      <c r="B146" t="s">
        <v>3490</v>
      </c>
      <c r="C146" t="s">
        <v>3490</v>
      </c>
      <c r="D146" t="s">
        <v>3753</v>
      </c>
      <c r="E146" t="s">
        <v>3491</v>
      </c>
      <c r="F146" s="12"/>
      <c r="G146" s="12"/>
      <c r="H146" s="12"/>
      <c r="I146" s="12"/>
      <c r="J146" s="12"/>
      <c r="K146" s="12"/>
      <c r="L146" s="12"/>
      <c r="M146" s="12">
        <v>3500</v>
      </c>
      <c r="N146" s="12">
        <v>7000</v>
      </c>
      <c r="O146" s="12">
        <v>1750</v>
      </c>
      <c r="P146" s="12">
        <v>2000</v>
      </c>
      <c r="Q146" s="12"/>
      <c r="R146" s="12"/>
      <c r="S146" s="12"/>
      <c r="T146" s="12"/>
      <c r="U146" s="12">
        <v>1000</v>
      </c>
      <c r="V146" s="12">
        <v>3500</v>
      </c>
      <c r="W146" s="12"/>
      <c r="X146" s="12">
        <v>1000</v>
      </c>
      <c r="Y146" s="12"/>
      <c r="Z146" s="12">
        <v>19750</v>
      </c>
    </row>
    <row r="147" spans="1:26">
      <c r="B147" t="s">
        <v>3488</v>
      </c>
      <c r="C147" t="s">
        <v>3488</v>
      </c>
      <c r="D147" t="s">
        <v>3757</v>
      </c>
      <c r="E147" t="s">
        <v>3489</v>
      </c>
      <c r="F147" s="12"/>
      <c r="G147" s="12"/>
      <c r="H147" s="12"/>
      <c r="I147" s="12"/>
      <c r="J147" s="12"/>
      <c r="K147" s="12"/>
      <c r="L147" s="12"/>
      <c r="M147" s="12">
        <v>1000</v>
      </c>
      <c r="N147" s="12">
        <v>1250</v>
      </c>
      <c r="O147" s="12">
        <v>250</v>
      </c>
      <c r="P147" s="12">
        <v>1000</v>
      </c>
      <c r="Q147" s="12"/>
      <c r="R147" s="12"/>
      <c r="S147" s="12"/>
      <c r="T147" s="12"/>
      <c r="U147" s="12">
        <v>300</v>
      </c>
      <c r="V147" s="12">
        <v>1000</v>
      </c>
      <c r="W147" s="12"/>
      <c r="X147" s="12">
        <v>200</v>
      </c>
      <c r="Y147" s="12"/>
      <c r="Z147" s="12">
        <v>5000</v>
      </c>
    </row>
    <row r="148" spans="1:26">
      <c r="B148" t="s">
        <v>3496</v>
      </c>
      <c r="C148" t="s">
        <v>3504</v>
      </c>
      <c r="D148" t="s">
        <v>3765</v>
      </c>
      <c r="E148" t="s">
        <v>3497</v>
      </c>
      <c r="F148" s="12">
        <v>10</v>
      </c>
      <c r="G148" s="12">
        <v>10</v>
      </c>
      <c r="H148" s="12"/>
      <c r="I148" s="12"/>
      <c r="J148" s="12">
        <v>10</v>
      </c>
      <c r="K148" s="12">
        <v>160</v>
      </c>
      <c r="L148" s="12">
        <v>60</v>
      </c>
      <c r="M148" s="12">
        <v>9890</v>
      </c>
      <c r="N148" s="12">
        <v>24560</v>
      </c>
      <c r="O148" s="12">
        <v>9350</v>
      </c>
      <c r="P148" s="12">
        <v>2520</v>
      </c>
      <c r="Q148" s="12"/>
      <c r="R148" s="12"/>
      <c r="S148" s="12"/>
      <c r="T148" s="12"/>
      <c r="U148" s="12">
        <v>70</v>
      </c>
      <c r="V148" s="12">
        <v>2930</v>
      </c>
      <c r="W148" s="12"/>
      <c r="X148" s="12">
        <v>7050</v>
      </c>
      <c r="Y148" s="12"/>
      <c r="Z148" s="12">
        <v>56620</v>
      </c>
    </row>
    <row r="149" spans="1:26">
      <c r="C149" t="s">
        <v>3505</v>
      </c>
      <c r="D149" t="s">
        <v>3767</v>
      </c>
      <c r="E149" t="s">
        <v>3497</v>
      </c>
      <c r="F149" s="12">
        <v>90</v>
      </c>
      <c r="G149" s="12">
        <v>150</v>
      </c>
      <c r="H149" s="12"/>
      <c r="I149" s="12"/>
      <c r="J149" s="12">
        <v>10</v>
      </c>
      <c r="K149" s="12"/>
      <c r="L149" s="12"/>
      <c r="M149" s="12">
        <v>1500</v>
      </c>
      <c r="N149" s="12">
        <v>3500</v>
      </c>
      <c r="O149" s="12">
        <v>2500</v>
      </c>
      <c r="P149" s="12">
        <v>250</v>
      </c>
      <c r="Q149" s="12"/>
      <c r="R149" s="12"/>
      <c r="S149" s="12"/>
      <c r="T149" s="12"/>
      <c r="U149" s="12"/>
      <c r="V149" s="12">
        <v>500</v>
      </c>
      <c r="W149" s="12"/>
      <c r="X149" s="12">
        <v>2500</v>
      </c>
      <c r="Y149" s="12"/>
      <c r="Z149" s="12">
        <v>11000</v>
      </c>
    </row>
    <row r="150" spans="1:26">
      <c r="C150" t="s">
        <v>3506</v>
      </c>
      <c r="D150" t="s">
        <v>3769</v>
      </c>
      <c r="E150" t="s">
        <v>3497</v>
      </c>
      <c r="F150" s="12">
        <v>250</v>
      </c>
      <c r="G150" s="12">
        <v>450</v>
      </c>
      <c r="H150" s="12"/>
      <c r="I150" s="12"/>
      <c r="J150" s="12">
        <v>70</v>
      </c>
      <c r="K150" s="12">
        <v>60</v>
      </c>
      <c r="L150" s="12"/>
      <c r="M150" s="12">
        <v>2500</v>
      </c>
      <c r="N150" s="12">
        <v>7000</v>
      </c>
      <c r="O150" s="12">
        <v>4000</v>
      </c>
      <c r="P150" s="12">
        <v>500</v>
      </c>
      <c r="Q150" s="12"/>
      <c r="R150" s="12"/>
      <c r="S150" s="12"/>
      <c r="T150" s="12"/>
      <c r="U150" s="12">
        <v>50</v>
      </c>
      <c r="V150" s="12">
        <v>1120</v>
      </c>
      <c r="W150" s="12"/>
      <c r="X150" s="12">
        <v>4000</v>
      </c>
      <c r="Y150" s="12"/>
      <c r="Z150" s="12">
        <v>20000</v>
      </c>
    </row>
    <row r="151" spans="1:26">
      <c r="C151" t="s">
        <v>3496</v>
      </c>
      <c r="D151" t="s">
        <v>3763</v>
      </c>
      <c r="E151" t="s">
        <v>3497</v>
      </c>
      <c r="F151" s="12"/>
      <c r="G151" s="12"/>
      <c r="H151" s="12"/>
      <c r="I151" s="12"/>
      <c r="J151" s="12"/>
      <c r="K151" s="12"/>
      <c r="L151" s="12">
        <v>40</v>
      </c>
      <c r="M151" s="12">
        <v>15450</v>
      </c>
      <c r="N151" s="12">
        <v>9120</v>
      </c>
      <c r="O151" s="12">
        <v>1520</v>
      </c>
      <c r="P151" s="12">
        <v>1420</v>
      </c>
      <c r="Q151" s="12">
        <v>40</v>
      </c>
      <c r="R151" s="12"/>
      <c r="S151" s="12"/>
      <c r="T151" s="12"/>
      <c r="U151" s="12">
        <v>200</v>
      </c>
      <c r="V151" s="12">
        <v>2370</v>
      </c>
      <c r="W151" s="12"/>
      <c r="X151" s="12">
        <v>2220</v>
      </c>
      <c r="Y151" s="12"/>
      <c r="Z151" s="12">
        <v>32380</v>
      </c>
    </row>
    <row r="152" spans="1:26">
      <c r="A152" s="129" t="s">
        <v>4700</v>
      </c>
      <c r="D152"/>
      <c r="E152"/>
      <c r="F152" s="12">
        <v>6910</v>
      </c>
      <c r="G152" s="12">
        <v>13220</v>
      </c>
      <c r="H152" s="12">
        <v>3499</v>
      </c>
      <c r="I152" s="12"/>
      <c r="J152" s="12">
        <v>4080</v>
      </c>
      <c r="K152" s="12">
        <v>1770</v>
      </c>
      <c r="L152" s="12">
        <v>3140</v>
      </c>
      <c r="M152" s="12">
        <v>82070</v>
      </c>
      <c r="N152" s="12">
        <v>244380</v>
      </c>
      <c r="O152" s="12">
        <v>85640</v>
      </c>
      <c r="P152" s="12">
        <v>47250</v>
      </c>
      <c r="Q152" s="12">
        <v>2030</v>
      </c>
      <c r="R152" s="12"/>
      <c r="S152" s="12"/>
      <c r="T152" s="12"/>
      <c r="U152" s="12">
        <v>1700</v>
      </c>
      <c r="V152" s="12">
        <v>61240</v>
      </c>
      <c r="W152" s="12"/>
      <c r="X152" s="12">
        <v>61340</v>
      </c>
      <c r="Y152" s="12">
        <v>500</v>
      </c>
      <c r="Z152" s="12">
        <v>618769</v>
      </c>
    </row>
    <row r="153" spans="1:26">
      <c r="A153" s="129">
        <v>44326</v>
      </c>
      <c r="B153" t="s">
        <v>1165</v>
      </c>
      <c r="C153" t="s">
        <v>3339</v>
      </c>
      <c r="D153" t="s">
        <v>3838</v>
      </c>
      <c r="E153" t="s">
        <v>22</v>
      </c>
      <c r="F153" s="12">
        <v>1500</v>
      </c>
      <c r="G153" s="12">
        <v>1000</v>
      </c>
      <c r="H153" s="12">
        <v>1000</v>
      </c>
      <c r="I153" s="12"/>
      <c r="J153" s="12"/>
      <c r="K153" s="12"/>
      <c r="L153" s="12"/>
      <c r="M153" s="12"/>
      <c r="N153" s="12">
        <v>16000</v>
      </c>
      <c r="O153" s="12">
        <v>12000</v>
      </c>
      <c r="P153" s="12">
        <v>7000</v>
      </c>
      <c r="Q153" s="12">
        <v>500</v>
      </c>
      <c r="R153" s="12"/>
      <c r="S153" s="12"/>
      <c r="T153" s="12"/>
      <c r="U153" s="12"/>
      <c r="V153" s="12"/>
      <c r="W153" s="12"/>
      <c r="X153" s="12"/>
      <c r="Y153" s="12"/>
      <c r="Z153" s="12">
        <v>39000</v>
      </c>
    </row>
    <row r="154" spans="1:26">
      <c r="D154" t="s">
        <v>3840</v>
      </c>
      <c r="E154" t="s">
        <v>22</v>
      </c>
      <c r="F154" s="12"/>
      <c r="G154" s="12"/>
      <c r="H154" s="12"/>
      <c r="I154" s="12"/>
      <c r="J154" s="12">
        <v>500</v>
      </c>
      <c r="K154" s="12">
        <v>1000</v>
      </c>
      <c r="L154" s="12">
        <v>1000</v>
      </c>
      <c r="M154" s="12">
        <v>3500</v>
      </c>
      <c r="N154" s="12"/>
      <c r="O154" s="12"/>
      <c r="P154" s="12"/>
      <c r="Q154" s="12"/>
      <c r="R154" s="12"/>
      <c r="S154" s="12"/>
      <c r="T154" s="12"/>
      <c r="U154" s="12"/>
      <c r="V154" s="12">
        <v>4500</v>
      </c>
      <c r="W154" s="12"/>
      <c r="X154" s="12">
        <v>5000</v>
      </c>
      <c r="Y154" s="12"/>
      <c r="Z154" s="12">
        <v>15500</v>
      </c>
    </row>
    <row r="155" spans="1:26">
      <c r="B155" t="s">
        <v>1163</v>
      </c>
      <c r="C155" t="s">
        <v>3340</v>
      </c>
      <c r="D155" t="s">
        <v>3836</v>
      </c>
      <c r="E155" t="s">
        <v>1244</v>
      </c>
      <c r="F155" s="12"/>
      <c r="G155" s="12"/>
      <c r="H155" s="12"/>
      <c r="I155" s="12"/>
      <c r="J155" s="12"/>
      <c r="K155" s="12">
        <v>500</v>
      </c>
      <c r="L155" s="12"/>
      <c r="M155" s="12">
        <v>1500</v>
      </c>
      <c r="N155" s="12">
        <v>10000</v>
      </c>
      <c r="O155" s="12"/>
      <c r="P155" s="12">
        <v>1500</v>
      </c>
      <c r="Q155" s="12"/>
      <c r="R155" s="12"/>
      <c r="S155" s="12"/>
      <c r="T155" s="12"/>
      <c r="U155" s="12"/>
      <c r="V155" s="12">
        <v>2500</v>
      </c>
      <c r="W155" s="12"/>
      <c r="X155" s="12">
        <v>2500</v>
      </c>
      <c r="Y155" s="12"/>
      <c r="Z155" s="12">
        <v>18500</v>
      </c>
    </row>
    <row r="156" spans="1:26">
      <c r="B156" t="s">
        <v>1222</v>
      </c>
      <c r="C156" t="s">
        <v>1222</v>
      </c>
      <c r="D156" t="s">
        <v>3888</v>
      </c>
      <c r="E156" t="s">
        <v>31</v>
      </c>
      <c r="F156" s="12"/>
      <c r="G156" s="12"/>
      <c r="H156" s="12"/>
      <c r="I156" s="12"/>
      <c r="J156" s="12">
        <v>20</v>
      </c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>
        <v>20</v>
      </c>
    </row>
    <row r="157" spans="1:26">
      <c r="B157" t="s">
        <v>1196</v>
      </c>
      <c r="C157" t="s">
        <v>1196</v>
      </c>
      <c r="D157" t="s">
        <v>3870</v>
      </c>
      <c r="E157" t="s">
        <v>31</v>
      </c>
      <c r="F157" s="12"/>
      <c r="G157" s="12">
        <v>40</v>
      </c>
      <c r="H157" s="12"/>
      <c r="I157" s="12"/>
      <c r="J157" s="12"/>
      <c r="K157" s="12"/>
      <c r="L157" s="12"/>
      <c r="M157" s="12"/>
      <c r="N157" s="12"/>
      <c r="O157" s="12"/>
      <c r="P157" s="12">
        <v>10</v>
      </c>
      <c r="Q157" s="12"/>
      <c r="R157" s="12"/>
      <c r="S157" s="12"/>
      <c r="T157" s="12"/>
      <c r="U157" s="12"/>
      <c r="V157" s="12"/>
      <c r="W157" s="12"/>
      <c r="X157" s="12"/>
      <c r="Y157" s="12"/>
      <c r="Z157" s="12">
        <v>50</v>
      </c>
    </row>
    <row r="158" spans="1:26">
      <c r="B158" t="s">
        <v>1166</v>
      </c>
      <c r="C158" t="s">
        <v>1166</v>
      </c>
      <c r="D158" t="s">
        <v>3878</v>
      </c>
      <c r="E158" t="s">
        <v>31</v>
      </c>
      <c r="F158" s="12">
        <v>10</v>
      </c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>
        <v>10</v>
      </c>
    </row>
    <row r="159" spans="1:26">
      <c r="B159" t="s">
        <v>1199</v>
      </c>
      <c r="C159" t="s">
        <v>1199</v>
      </c>
      <c r="D159" t="s">
        <v>3898</v>
      </c>
      <c r="E159" t="s">
        <v>31</v>
      </c>
      <c r="F159" s="12"/>
      <c r="G159" s="12"/>
      <c r="H159" s="12"/>
      <c r="I159" s="12"/>
      <c r="J159" s="12"/>
      <c r="K159" s="12">
        <v>10</v>
      </c>
      <c r="L159" s="12"/>
      <c r="M159" s="12"/>
      <c r="N159" s="12">
        <v>30</v>
      </c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>
        <v>40</v>
      </c>
    </row>
    <row r="160" spans="1:26">
      <c r="B160" t="s">
        <v>1219</v>
      </c>
      <c r="C160" t="s">
        <v>1219</v>
      </c>
      <c r="D160" t="s">
        <v>3892</v>
      </c>
      <c r="E160" t="s">
        <v>31</v>
      </c>
      <c r="F160" s="12"/>
      <c r="G160" s="12"/>
      <c r="H160" s="12"/>
      <c r="I160" s="12"/>
      <c r="J160" s="12"/>
      <c r="K160" s="12"/>
      <c r="L160" s="12"/>
      <c r="M160" s="12"/>
      <c r="N160" s="12">
        <v>30</v>
      </c>
      <c r="O160" s="12"/>
      <c r="P160" s="12">
        <v>10</v>
      </c>
      <c r="Q160" s="12"/>
      <c r="R160" s="12"/>
      <c r="S160" s="12"/>
      <c r="T160" s="12"/>
      <c r="U160" s="12"/>
      <c r="V160" s="12"/>
      <c r="W160" s="12"/>
      <c r="X160" s="12"/>
      <c r="Y160" s="12"/>
      <c r="Z160" s="12">
        <v>40</v>
      </c>
    </row>
    <row r="161" spans="2:26">
      <c r="B161" t="s">
        <v>1220</v>
      </c>
      <c r="C161" t="s">
        <v>1220</v>
      </c>
      <c r="D161" t="s">
        <v>3890</v>
      </c>
      <c r="E161" t="s">
        <v>31</v>
      </c>
      <c r="F161" s="12">
        <v>10</v>
      </c>
      <c r="G161" s="12"/>
      <c r="H161" s="12"/>
      <c r="I161" s="12"/>
      <c r="J161" s="12"/>
      <c r="K161" s="12"/>
      <c r="L161" s="12"/>
      <c r="M161" s="12"/>
      <c r="N161" s="12">
        <v>60</v>
      </c>
      <c r="O161" s="12"/>
      <c r="P161" s="12"/>
      <c r="Q161" s="12"/>
      <c r="R161" s="12"/>
      <c r="S161" s="12"/>
      <c r="T161" s="12"/>
      <c r="U161" s="12"/>
      <c r="V161" s="12">
        <v>30</v>
      </c>
      <c r="W161" s="12"/>
      <c r="X161" s="12"/>
      <c r="Y161" s="12"/>
      <c r="Z161" s="12">
        <v>100</v>
      </c>
    </row>
    <row r="162" spans="2:26">
      <c r="B162" t="s">
        <v>1177</v>
      </c>
      <c r="C162" t="s">
        <v>1177</v>
      </c>
      <c r="D162" t="s">
        <v>3882</v>
      </c>
      <c r="E162" t="s">
        <v>31</v>
      </c>
      <c r="F162" s="12"/>
      <c r="G162" s="12">
        <v>30</v>
      </c>
      <c r="H162" s="12">
        <v>20</v>
      </c>
      <c r="I162" s="12"/>
      <c r="J162" s="12">
        <v>20</v>
      </c>
      <c r="K162" s="12"/>
      <c r="L162" s="12"/>
      <c r="M162" s="12">
        <v>30</v>
      </c>
      <c r="N162" s="12"/>
      <c r="O162" s="12"/>
      <c r="P162" s="12"/>
      <c r="Q162" s="12"/>
      <c r="R162" s="12"/>
      <c r="S162" s="12"/>
      <c r="T162" s="12"/>
      <c r="U162" s="12">
        <v>10</v>
      </c>
      <c r="V162" s="12"/>
      <c r="W162" s="12"/>
      <c r="X162" s="12">
        <v>50</v>
      </c>
      <c r="Y162" s="12"/>
      <c r="Z162" s="12">
        <v>160</v>
      </c>
    </row>
    <row r="163" spans="2:26">
      <c r="B163" t="s">
        <v>1178</v>
      </c>
      <c r="C163" t="s">
        <v>1178</v>
      </c>
      <c r="D163" t="s">
        <v>3884</v>
      </c>
      <c r="E163" t="s">
        <v>31</v>
      </c>
      <c r="F163" s="12"/>
      <c r="G163" s="12"/>
      <c r="H163" s="12"/>
      <c r="I163" s="12"/>
      <c r="J163" s="12"/>
      <c r="K163" s="12">
        <v>10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>
        <v>10</v>
      </c>
    </row>
    <row r="164" spans="2:26">
      <c r="B164" t="s">
        <v>1169</v>
      </c>
      <c r="C164" t="s">
        <v>1169</v>
      </c>
      <c r="D164" t="s">
        <v>3868</v>
      </c>
      <c r="E164" t="s">
        <v>31</v>
      </c>
      <c r="F164" s="12"/>
      <c r="G164" s="12"/>
      <c r="H164" s="12"/>
      <c r="I164" s="12"/>
      <c r="J164" s="12"/>
      <c r="K164" s="12">
        <v>10</v>
      </c>
      <c r="L164" s="12"/>
      <c r="M164" s="12"/>
      <c r="N164" s="12"/>
      <c r="O164" s="12">
        <v>60</v>
      </c>
      <c r="P164" s="12"/>
      <c r="Q164" s="12"/>
      <c r="R164" s="12"/>
      <c r="S164" s="12"/>
      <c r="T164" s="12"/>
      <c r="U164" s="12"/>
      <c r="V164" s="12"/>
      <c r="W164" s="12"/>
      <c r="X164" s="12">
        <v>20</v>
      </c>
      <c r="Y164" s="12"/>
      <c r="Z164" s="12">
        <v>90</v>
      </c>
    </row>
    <row r="165" spans="2:26">
      <c r="B165" t="s">
        <v>1170</v>
      </c>
      <c r="C165" t="s">
        <v>1170</v>
      </c>
      <c r="D165" t="s">
        <v>3880</v>
      </c>
      <c r="E165" t="s">
        <v>31</v>
      </c>
      <c r="F165" s="12"/>
      <c r="G165" s="12"/>
      <c r="H165" s="12"/>
      <c r="I165" s="12"/>
      <c r="J165" s="12"/>
      <c r="K165" s="12"/>
      <c r="L165" s="12">
        <v>30</v>
      </c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>
        <v>30</v>
      </c>
    </row>
    <row r="166" spans="2:26">
      <c r="B166" t="s">
        <v>1174</v>
      </c>
      <c r="C166" t="s">
        <v>1174</v>
      </c>
      <c r="D166" t="s">
        <v>3862</v>
      </c>
      <c r="E166" t="s">
        <v>31</v>
      </c>
      <c r="F166" s="12">
        <v>30</v>
      </c>
      <c r="G166" s="12">
        <v>50</v>
      </c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>
        <v>80</v>
      </c>
    </row>
    <row r="167" spans="2:26">
      <c r="D167" t="s">
        <v>3864</v>
      </c>
      <c r="E167" t="s">
        <v>31</v>
      </c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>
        <v>30</v>
      </c>
      <c r="Q167" s="12"/>
      <c r="R167" s="12"/>
      <c r="S167" s="12"/>
      <c r="T167" s="12"/>
      <c r="U167" s="12"/>
      <c r="V167" s="12"/>
      <c r="W167" s="12"/>
      <c r="X167" s="12"/>
      <c r="Y167" s="12"/>
      <c r="Z167" s="12">
        <v>30</v>
      </c>
    </row>
    <row r="168" spans="2:26">
      <c r="B168" t="s">
        <v>1226</v>
      </c>
      <c r="C168" t="s">
        <v>1226</v>
      </c>
      <c r="D168" t="s">
        <v>3894</v>
      </c>
      <c r="E168" t="s">
        <v>31</v>
      </c>
      <c r="F168" s="12">
        <v>20</v>
      </c>
      <c r="G168" s="12">
        <v>40</v>
      </c>
      <c r="H168" s="12">
        <v>10</v>
      </c>
      <c r="I168" s="12"/>
      <c r="J168" s="12"/>
      <c r="K168" s="12"/>
      <c r="L168" s="12"/>
      <c r="M168" s="12"/>
      <c r="N168" s="12">
        <v>20</v>
      </c>
      <c r="O168" s="12">
        <v>50</v>
      </c>
      <c r="P168" s="12"/>
      <c r="Q168" s="12"/>
      <c r="R168" s="12"/>
      <c r="S168" s="12"/>
      <c r="T168" s="12"/>
      <c r="U168" s="12"/>
      <c r="V168" s="12">
        <v>10</v>
      </c>
      <c r="W168" s="12"/>
      <c r="X168" s="12"/>
      <c r="Y168" s="12"/>
      <c r="Z168" s="12">
        <v>150</v>
      </c>
    </row>
    <row r="169" spans="2:26">
      <c r="B169" t="s">
        <v>3338</v>
      </c>
      <c r="C169" t="s">
        <v>3338</v>
      </c>
      <c r="D169" t="s">
        <v>3856</v>
      </c>
      <c r="E169" t="s">
        <v>1367</v>
      </c>
      <c r="F169" s="12"/>
      <c r="G169" s="12"/>
      <c r="H169" s="12"/>
      <c r="I169" s="12"/>
      <c r="J169" s="12"/>
      <c r="K169" s="12"/>
      <c r="L169" s="12"/>
      <c r="M169" s="12">
        <v>5500</v>
      </c>
      <c r="N169" s="12">
        <v>9000</v>
      </c>
      <c r="O169" s="12">
        <v>2000</v>
      </c>
      <c r="P169" s="12">
        <v>2000</v>
      </c>
      <c r="Q169" s="12"/>
      <c r="R169" s="12"/>
      <c r="S169" s="12"/>
      <c r="T169" s="12"/>
      <c r="U169" s="12">
        <v>500</v>
      </c>
      <c r="V169" s="12">
        <v>4000</v>
      </c>
      <c r="W169" s="12"/>
      <c r="X169" s="12">
        <v>1000</v>
      </c>
      <c r="Y169" s="12"/>
      <c r="Z169" s="12">
        <v>24000</v>
      </c>
    </row>
    <row r="170" spans="2:26">
      <c r="B170" t="s">
        <v>1180</v>
      </c>
      <c r="C170" t="s">
        <v>1180</v>
      </c>
      <c r="D170" t="s">
        <v>3886</v>
      </c>
      <c r="E170" t="s">
        <v>31</v>
      </c>
      <c r="F170" s="12"/>
      <c r="G170" s="12"/>
      <c r="H170" s="12"/>
      <c r="I170" s="12"/>
      <c r="J170" s="12"/>
      <c r="K170" s="12"/>
      <c r="L170" s="12"/>
      <c r="M170" s="12"/>
      <c r="N170" s="12"/>
      <c r="O170" s="12">
        <v>20</v>
      </c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>
        <v>20</v>
      </c>
    </row>
    <row r="171" spans="2:26">
      <c r="B171" t="s">
        <v>1182</v>
      </c>
      <c r="C171" t="s">
        <v>1182</v>
      </c>
      <c r="D171" t="s">
        <v>3842</v>
      </c>
      <c r="E171" t="s">
        <v>25</v>
      </c>
      <c r="F171" s="12">
        <v>130</v>
      </c>
      <c r="G171" s="12">
        <v>350</v>
      </c>
      <c r="H171" s="12"/>
      <c r="I171" s="12"/>
      <c r="J171" s="12"/>
      <c r="K171" s="12">
        <v>60</v>
      </c>
      <c r="L171" s="12"/>
      <c r="M171" s="12"/>
      <c r="N171" s="12">
        <v>520</v>
      </c>
      <c r="O171" s="12">
        <v>460</v>
      </c>
      <c r="P171" s="12"/>
      <c r="Q171" s="12">
        <v>20</v>
      </c>
      <c r="R171" s="12"/>
      <c r="S171" s="12"/>
      <c r="T171" s="12"/>
      <c r="U171" s="12"/>
      <c r="V171" s="12">
        <v>80</v>
      </c>
      <c r="W171" s="12"/>
      <c r="X171" s="12">
        <v>520</v>
      </c>
      <c r="Y171" s="12"/>
      <c r="Z171" s="12">
        <v>2140</v>
      </c>
    </row>
    <row r="172" spans="2:26">
      <c r="B172" t="s">
        <v>1197</v>
      </c>
      <c r="C172" t="s">
        <v>1197</v>
      </c>
      <c r="D172" t="s">
        <v>3876</v>
      </c>
      <c r="E172" t="s">
        <v>31</v>
      </c>
      <c r="F172" s="12">
        <v>10</v>
      </c>
      <c r="G172" s="12"/>
      <c r="H172" s="12"/>
      <c r="I172" s="12"/>
      <c r="J172" s="12"/>
      <c r="K172" s="12"/>
      <c r="L172" s="12"/>
      <c r="M172" s="12"/>
      <c r="N172" s="12">
        <v>30</v>
      </c>
      <c r="O172" s="12">
        <v>30</v>
      </c>
      <c r="P172" s="12">
        <v>20</v>
      </c>
      <c r="Q172" s="12"/>
      <c r="R172" s="12"/>
      <c r="S172" s="12"/>
      <c r="T172" s="12"/>
      <c r="U172" s="12"/>
      <c r="V172" s="12">
        <v>20</v>
      </c>
      <c r="W172" s="12"/>
      <c r="X172" s="12"/>
      <c r="Y172" s="12"/>
      <c r="Z172" s="12">
        <v>110</v>
      </c>
    </row>
    <row r="173" spans="2:26">
      <c r="B173" t="s">
        <v>1187</v>
      </c>
      <c r="C173" t="s">
        <v>1187</v>
      </c>
      <c r="D173" t="s">
        <v>3872</v>
      </c>
      <c r="E173" t="s">
        <v>31</v>
      </c>
      <c r="F173" s="12"/>
      <c r="G173" s="12"/>
      <c r="H173" s="12">
        <v>10</v>
      </c>
      <c r="I173" s="12"/>
      <c r="J173" s="12"/>
      <c r="K173" s="12"/>
      <c r="L173" s="12"/>
      <c r="M173" s="12"/>
      <c r="N173" s="12"/>
      <c r="O173" s="12">
        <v>20</v>
      </c>
      <c r="P173" s="12"/>
      <c r="Q173" s="12"/>
      <c r="R173" s="12"/>
      <c r="S173" s="12"/>
      <c r="T173" s="12"/>
      <c r="U173" s="12"/>
      <c r="V173" s="12"/>
      <c r="W173" s="12"/>
      <c r="X173" s="12">
        <v>10</v>
      </c>
      <c r="Y173" s="12"/>
      <c r="Z173" s="12">
        <v>40</v>
      </c>
    </row>
    <row r="174" spans="2:26">
      <c r="B174" t="s">
        <v>1179</v>
      </c>
      <c r="C174" t="s">
        <v>1179</v>
      </c>
      <c r="D174" t="s">
        <v>3860</v>
      </c>
      <c r="E174" t="s">
        <v>31</v>
      </c>
      <c r="F174" s="12"/>
      <c r="G174" s="12"/>
      <c r="H174" s="12"/>
      <c r="I174" s="12"/>
      <c r="J174" s="12"/>
      <c r="K174" s="12"/>
      <c r="L174" s="12"/>
      <c r="M174" s="12">
        <v>20</v>
      </c>
      <c r="N174" s="12">
        <v>20</v>
      </c>
      <c r="O174" s="12"/>
      <c r="P174" s="12"/>
      <c r="Q174" s="12"/>
      <c r="R174" s="12"/>
      <c r="S174" s="12"/>
      <c r="T174" s="12"/>
      <c r="U174" s="12"/>
      <c r="V174" s="12"/>
      <c r="W174" s="12"/>
      <c r="X174" s="12">
        <v>10</v>
      </c>
      <c r="Y174" s="12"/>
      <c r="Z174" s="12">
        <v>50</v>
      </c>
    </row>
    <row r="175" spans="2:26">
      <c r="B175" t="s">
        <v>1181</v>
      </c>
      <c r="C175" t="s">
        <v>1181</v>
      </c>
      <c r="D175" t="s">
        <v>3902</v>
      </c>
      <c r="E175" t="s">
        <v>31</v>
      </c>
      <c r="F175" s="12"/>
      <c r="G175" s="12"/>
      <c r="H175" s="12">
        <v>10</v>
      </c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>
        <v>20</v>
      </c>
      <c r="W175" s="12"/>
      <c r="X175" s="12"/>
      <c r="Y175" s="12"/>
      <c r="Z175" s="12">
        <v>30</v>
      </c>
    </row>
    <row r="176" spans="2:26">
      <c r="B176" t="s">
        <v>1186</v>
      </c>
      <c r="C176" t="s">
        <v>1186</v>
      </c>
      <c r="D176" t="s">
        <v>3874</v>
      </c>
      <c r="E176" t="s">
        <v>31</v>
      </c>
      <c r="F176" s="12"/>
      <c r="G176" s="12"/>
      <c r="H176" s="12">
        <v>10</v>
      </c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>
        <v>60</v>
      </c>
      <c r="Y176" s="12"/>
      <c r="Z176" s="12">
        <v>70</v>
      </c>
    </row>
    <row r="177" spans="1:26">
      <c r="B177" t="s">
        <v>3350</v>
      </c>
      <c r="C177" t="s">
        <v>3350</v>
      </c>
      <c r="D177" t="s">
        <v>3852</v>
      </c>
      <c r="E177" t="s">
        <v>3351</v>
      </c>
      <c r="F177" s="12"/>
      <c r="G177" s="12">
        <v>50</v>
      </c>
      <c r="H177" s="12"/>
      <c r="I177" s="12"/>
      <c r="J177" s="12"/>
      <c r="K177" s="12"/>
      <c r="L177" s="12"/>
      <c r="M177" s="12">
        <v>4000</v>
      </c>
      <c r="N177" s="12">
        <v>6000</v>
      </c>
      <c r="O177" s="12">
        <v>1000</v>
      </c>
      <c r="P177" s="12">
        <v>3000</v>
      </c>
      <c r="Q177" s="12"/>
      <c r="R177" s="12"/>
      <c r="S177" s="12"/>
      <c r="T177" s="12"/>
      <c r="U177" s="12"/>
      <c r="V177" s="12">
        <v>3500</v>
      </c>
      <c r="W177" s="12"/>
      <c r="X177" s="12">
        <v>2450</v>
      </c>
      <c r="Y177" s="12"/>
      <c r="Z177" s="12">
        <v>20000</v>
      </c>
    </row>
    <row r="178" spans="1:26">
      <c r="B178" t="s">
        <v>3352</v>
      </c>
      <c r="C178" t="s">
        <v>3352</v>
      </c>
      <c r="D178" t="s">
        <v>3858</v>
      </c>
      <c r="E178" t="s">
        <v>3353</v>
      </c>
      <c r="F178" s="12">
        <v>20</v>
      </c>
      <c r="G178" s="12">
        <v>30</v>
      </c>
      <c r="H178" s="12"/>
      <c r="I178" s="12"/>
      <c r="J178" s="12"/>
      <c r="K178" s="12"/>
      <c r="L178" s="12"/>
      <c r="M178" s="12">
        <v>1150</v>
      </c>
      <c r="N178" s="12">
        <v>10050</v>
      </c>
      <c r="O178" s="12">
        <v>2800</v>
      </c>
      <c r="P178" s="12">
        <v>2150</v>
      </c>
      <c r="Q178" s="12"/>
      <c r="R178" s="12"/>
      <c r="S178" s="12"/>
      <c r="T178" s="12"/>
      <c r="U178" s="12">
        <v>100</v>
      </c>
      <c r="V178" s="12">
        <v>1550</v>
      </c>
      <c r="W178" s="12"/>
      <c r="X178" s="12">
        <v>650</v>
      </c>
      <c r="Y178" s="12"/>
      <c r="Z178" s="12">
        <v>18500</v>
      </c>
    </row>
    <row r="179" spans="1:26">
      <c r="B179" t="s">
        <v>3354</v>
      </c>
      <c r="C179" t="s">
        <v>3354</v>
      </c>
      <c r="D179" t="s">
        <v>3854</v>
      </c>
      <c r="E179" t="s">
        <v>3355</v>
      </c>
      <c r="F179" s="12"/>
      <c r="G179" s="12"/>
      <c r="H179" s="12"/>
      <c r="I179" s="12"/>
      <c r="J179" s="12">
        <v>250</v>
      </c>
      <c r="K179" s="12">
        <v>250</v>
      </c>
      <c r="L179" s="12"/>
      <c r="M179" s="12">
        <v>4000</v>
      </c>
      <c r="N179" s="12">
        <v>17000</v>
      </c>
      <c r="O179" s="12">
        <v>4000</v>
      </c>
      <c r="P179" s="12">
        <v>4000</v>
      </c>
      <c r="Q179" s="12"/>
      <c r="R179" s="12"/>
      <c r="S179" s="12"/>
      <c r="T179" s="12"/>
      <c r="U179" s="12"/>
      <c r="V179" s="12">
        <v>4000</v>
      </c>
      <c r="W179" s="12"/>
      <c r="X179" s="12">
        <v>2500</v>
      </c>
      <c r="Y179" s="12"/>
      <c r="Z179" s="12">
        <v>36000</v>
      </c>
    </row>
    <row r="180" spans="1:26">
      <c r="B180" t="s">
        <v>1263</v>
      </c>
      <c r="C180" t="s">
        <v>1263</v>
      </c>
      <c r="D180" t="s">
        <v>3896</v>
      </c>
      <c r="E180" t="s">
        <v>31</v>
      </c>
      <c r="F180" s="12"/>
      <c r="G180" s="12">
        <v>30</v>
      </c>
      <c r="H180" s="12"/>
      <c r="I180" s="12"/>
      <c r="J180" s="12"/>
      <c r="K180" s="12"/>
      <c r="L180" s="12"/>
      <c r="M180" s="12">
        <v>10</v>
      </c>
      <c r="N180" s="12"/>
      <c r="O180" s="12">
        <v>40</v>
      </c>
      <c r="P180" s="12">
        <v>20</v>
      </c>
      <c r="Q180" s="12"/>
      <c r="R180" s="12"/>
      <c r="S180" s="12"/>
      <c r="T180" s="12"/>
      <c r="U180" s="12"/>
      <c r="V180" s="12"/>
      <c r="W180" s="12"/>
      <c r="X180" s="12"/>
      <c r="Y180" s="12"/>
      <c r="Z180" s="12">
        <v>100</v>
      </c>
    </row>
    <row r="181" spans="1:26">
      <c r="B181" t="s">
        <v>1188</v>
      </c>
      <c r="C181" t="s">
        <v>1188</v>
      </c>
      <c r="D181" t="s">
        <v>3866</v>
      </c>
      <c r="E181" t="s">
        <v>31</v>
      </c>
      <c r="F181" s="12"/>
      <c r="G181" s="12"/>
      <c r="H181" s="12">
        <v>10</v>
      </c>
      <c r="I181" s="12"/>
      <c r="J181" s="12"/>
      <c r="K181" s="12"/>
      <c r="L181" s="12"/>
      <c r="M181" s="12"/>
      <c r="N181" s="12">
        <v>30</v>
      </c>
      <c r="O181" s="12">
        <v>20</v>
      </c>
      <c r="P181" s="12">
        <v>30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>
        <v>90</v>
      </c>
    </row>
    <row r="182" spans="1:26">
      <c r="B182" t="s">
        <v>3356</v>
      </c>
      <c r="C182" t="s">
        <v>3356</v>
      </c>
      <c r="D182" t="s">
        <v>3850</v>
      </c>
      <c r="E182" t="s">
        <v>3359</v>
      </c>
      <c r="F182" s="12"/>
      <c r="G182" s="12"/>
      <c r="H182" s="12"/>
      <c r="I182" s="12"/>
      <c r="J182" s="12"/>
      <c r="K182" s="12"/>
      <c r="L182" s="12"/>
      <c r="M182" s="12">
        <v>1500</v>
      </c>
      <c r="N182" s="12">
        <v>12500</v>
      </c>
      <c r="O182" s="12">
        <v>2000</v>
      </c>
      <c r="P182" s="12">
        <v>2000</v>
      </c>
      <c r="Q182" s="12"/>
      <c r="R182" s="12"/>
      <c r="S182" s="12"/>
      <c r="T182" s="12"/>
      <c r="U182" s="12"/>
      <c r="V182" s="12">
        <v>1500</v>
      </c>
      <c r="W182" s="12"/>
      <c r="X182" s="12">
        <v>500</v>
      </c>
      <c r="Y182" s="12"/>
      <c r="Z182" s="12">
        <v>20000</v>
      </c>
    </row>
    <row r="183" spans="1:26">
      <c r="B183" t="s">
        <v>3357</v>
      </c>
      <c r="C183" t="s">
        <v>3362</v>
      </c>
      <c r="D183" t="s">
        <v>3846</v>
      </c>
      <c r="E183" t="s">
        <v>3358</v>
      </c>
      <c r="F183" s="12">
        <v>100</v>
      </c>
      <c r="G183" s="12">
        <v>400</v>
      </c>
      <c r="H183" s="12"/>
      <c r="I183" s="12"/>
      <c r="J183" s="12">
        <v>100</v>
      </c>
      <c r="K183" s="12">
        <v>100</v>
      </c>
      <c r="L183" s="12"/>
      <c r="M183" s="12"/>
      <c r="N183" s="12">
        <v>3500</v>
      </c>
      <c r="O183" s="12"/>
      <c r="P183" s="12"/>
      <c r="Q183" s="12"/>
      <c r="R183" s="12"/>
      <c r="S183" s="12"/>
      <c r="T183" s="12"/>
      <c r="U183" s="12"/>
      <c r="V183" s="12"/>
      <c r="W183" s="12"/>
      <c r="X183" s="12">
        <v>2000</v>
      </c>
      <c r="Y183" s="12"/>
      <c r="Z183" s="12">
        <v>6200</v>
      </c>
    </row>
    <row r="184" spans="1:26">
      <c r="B184" t="s">
        <v>1161</v>
      </c>
      <c r="C184" t="s">
        <v>1161</v>
      </c>
      <c r="D184" t="s">
        <v>3834</v>
      </c>
      <c r="E184" t="s">
        <v>34</v>
      </c>
      <c r="F184" s="12"/>
      <c r="G184" s="12">
        <v>700</v>
      </c>
      <c r="H184" s="12"/>
      <c r="I184" s="12"/>
      <c r="J184" s="12"/>
      <c r="K184" s="12"/>
      <c r="L184" s="12"/>
      <c r="M184" s="12">
        <v>640</v>
      </c>
      <c r="N184" s="12">
        <v>1740</v>
      </c>
      <c r="O184" s="12">
        <v>1160</v>
      </c>
      <c r="P184" s="12">
        <v>600</v>
      </c>
      <c r="Q184" s="12"/>
      <c r="R184" s="12"/>
      <c r="S184" s="12"/>
      <c r="T184" s="12"/>
      <c r="U184" s="12"/>
      <c r="V184" s="12">
        <v>760</v>
      </c>
      <c r="W184" s="12"/>
      <c r="X184" s="12">
        <v>1040</v>
      </c>
      <c r="Y184" s="12"/>
      <c r="Z184" s="12">
        <v>6640</v>
      </c>
    </row>
    <row r="185" spans="1:26">
      <c r="B185" t="s">
        <v>1255</v>
      </c>
      <c r="C185" t="s">
        <v>1255</v>
      </c>
      <c r="D185" t="s">
        <v>3904</v>
      </c>
      <c r="E185" t="s">
        <v>31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>
        <v>20</v>
      </c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>
        <v>20</v>
      </c>
    </row>
    <row r="186" spans="1:26">
      <c r="B186" t="s">
        <v>3372</v>
      </c>
      <c r="C186" t="s">
        <v>3372</v>
      </c>
      <c r="D186" t="s">
        <v>3906</v>
      </c>
      <c r="E186" t="s">
        <v>3373</v>
      </c>
      <c r="F186" s="12"/>
      <c r="G186" s="12">
        <v>50</v>
      </c>
      <c r="H186" s="12"/>
      <c r="I186" s="12"/>
      <c r="J186" s="12">
        <v>50</v>
      </c>
      <c r="K186" s="12">
        <v>100</v>
      </c>
      <c r="L186" s="12">
        <v>100</v>
      </c>
      <c r="M186" s="12">
        <v>5500</v>
      </c>
      <c r="N186" s="12">
        <v>14000</v>
      </c>
      <c r="O186" s="12">
        <v>500</v>
      </c>
      <c r="P186" s="12">
        <v>4500</v>
      </c>
      <c r="Q186" s="12"/>
      <c r="R186" s="12"/>
      <c r="S186" s="12"/>
      <c r="T186" s="12"/>
      <c r="U186" s="12">
        <v>1000</v>
      </c>
      <c r="V186" s="12">
        <v>7500</v>
      </c>
      <c r="W186" s="12"/>
      <c r="X186" s="12">
        <v>1000</v>
      </c>
      <c r="Y186" s="12"/>
      <c r="Z186" s="12">
        <v>34300</v>
      </c>
    </row>
    <row r="187" spans="1:26">
      <c r="B187" t="s">
        <v>3492</v>
      </c>
      <c r="C187" t="s">
        <v>3492</v>
      </c>
      <c r="D187" t="s">
        <v>3844</v>
      </c>
      <c r="E187" t="s">
        <v>3493</v>
      </c>
      <c r="F187" s="12"/>
      <c r="G187" s="12"/>
      <c r="H187" s="12"/>
      <c r="I187" s="12"/>
      <c r="J187" s="12"/>
      <c r="K187" s="12"/>
      <c r="L187" s="12">
        <v>50</v>
      </c>
      <c r="M187" s="12">
        <v>3500</v>
      </c>
      <c r="N187" s="12">
        <v>5000</v>
      </c>
      <c r="O187" s="12">
        <v>500</v>
      </c>
      <c r="P187" s="12">
        <v>2000</v>
      </c>
      <c r="Q187" s="12">
        <v>100</v>
      </c>
      <c r="R187" s="12"/>
      <c r="S187" s="12"/>
      <c r="T187" s="12"/>
      <c r="U187" s="12">
        <v>500</v>
      </c>
      <c r="V187" s="12">
        <v>3000</v>
      </c>
      <c r="W187" s="12"/>
      <c r="X187" s="12">
        <v>500</v>
      </c>
      <c r="Y187" s="12"/>
      <c r="Z187" s="12">
        <v>15150</v>
      </c>
    </row>
    <row r="188" spans="1:26">
      <c r="B188" t="s">
        <v>3488</v>
      </c>
      <c r="C188" t="s">
        <v>3488</v>
      </c>
      <c r="D188" t="s">
        <v>3848</v>
      </c>
      <c r="E188" t="s">
        <v>3489</v>
      </c>
      <c r="F188" s="12"/>
      <c r="G188" s="12"/>
      <c r="H188" s="12"/>
      <c r="I188" s="12"/>
      <c r="J188" s="12"/>
      <c r="K188" s="12"/>
      <c r="L188" s="12"/>
      <c r="M188" s="12"/>
      <c r="N188" s="12">
        <v>1500</v>
      </c>
      <c r="O188" s="12">
        <v>500</v>
      </c>
      <c r="P188" s="12">
        <v>1000</v>
      </c>
      <c r="Q188" s="12"/>
      <c r="R188" s="12"/>
      <c r="S188" s="12">
        <v>50</v>
      </c>
      <c r="T188" s="12"/>
      <c r="U188" s="12">
        <v>200</v>
      </c>
      <c r="V188" s="12">
        <v>1500</v>
      </c>
      <c r="W188" s="12"/>
      <c r="X188" s="12">
        <v>250</v>
      </c>
      <c r="Y188" s="12"/>
      <c r="Z188" s="12">
        <v>5000</v>
      </c>
    </row>
    <row r="189" spans="1:26">
      <c r="B189" t="s">
        <v>1210</v>
      </c>
      <c r="C189" t="s">
        <v>1210</v>
      </c>
      <c r="D189" t="s">
        <v>3900</v>
      </c>
      <c r="E189" t="s">
        <v>31</v>
      </c>
      <c r="F189" s="12"/>
      <c r="G189" s="12"/>
      <c r="H189" s="12"/>
      <c r="I189" s="12"/>
      <c r="J189" s="12"/>
      <c r="K189" s="12"/>
      <c r="L189" s="12"/>
      <c r="M189" s="12"/>
      <c r="N189" s="12"/>
      <c r="O189" s="12">
        <v>60</v>
      </c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>
        <v>60</v>
      </c>
    </row>
    <row r="190" spans="1:26">
      <c r="A190" s="129" t="s">
        <v>4701</v>
      </c>
      <c r="D190"/>
      <c r="E190"/>
      <c r="F190" s="12">
        <v>1830</v>
      </c>
      <c r="G190" s="12">
        <v>2770</v>
      </c>
      <c r="H190" s="12">
        <v>1070</v>
      </c>
      <c r="I190" s="12"/>
      <c r="J190" s="12">
        <v>940</v>
      </c>
      <c r="K190" s="12">
        <v>2040</v>
      </c>
      <c r="L190" s="12">
        <v>1180</v>
      </c>
      <c r="M190" s="12">
        <v>30850</v>
      </c>
      <c r="N190" s="12">
        <v>107030</v>
      </c>
      <c r="O190" s="12">
        <v>27240</v>
      </c>
      <c r="P190" s="12">
        <v>29870</v>
      </c>
      <c r="Q190" s="12">
        <v>620</v>
      </c>
      <c r="R190" s="12"/>
      <c r="S190" s="12">
        <v>50</v>
      </c>
      <c r="T190" s="12"/>
      <c r="U190" s="12">
        <v>2310</v>
      </c>
      <c r="V190" s="12">
        <v>34470</v>
      </c>
      <c r="W190" s="12"/>
      <c r="X190" s="12">
        <v>20060</v>
      </c>
      <c r="Y190" s="12"/>
      <c r="Z190" s="12">
        <v>262330</v>
      </c>
    </row>
    <row r="191" spans="1:26">
      <c r="A191" s="129">
        <v>44327</v>
      </c>
      <c r="B191" t="s">
        <v>1165</v>
      </c>
      <c r="C191" t="s">
        <v>1382</v>
      </c>
      <c r="D191" t="s">
        <v>3944</v>
      </c>
      <c r="E191" t="s">
        <v>22</v>
      </c>
      <c r="F191" s="12">
        <v>500</v>
      </c>
      <c r="G191" s="12">
        <v>500</v>
      </c>
      <c r="H191" s="12"/>
      <c r="I191" s="12"/>
      <c r="J191" s="12"/>
      <c r="K191" s="12"/>
      <c r="L191" s="12"/>
      <c r="M191" s="12"/>
      <c r="N191" s="12">
        <v>5000</v>
      </c>
      <c r="O191" s="12">
        <v>2000</v>
      </c>
      <c r="P191" s="12">
        <v>2000</v>
      </c>
      <c r="Q191" s="12"/>
      <c r="R191" s="12"/>
      <c r="S191" s="12"/>
      <c r="T191" s="12"/>
      <c r="U191" s="12"/>
      <c r="V191" s="12"/>
      <c r="W191" s="12"/>
      <c r="X191" s="12"/>
      <c r="Y191" s="12"/>
      <c r="Z191" s="12">
        <v>10000</v>
      </c>
    </row>
    <row r="192" spans="1:26">
      <c r="D192" t="s">
        <v>3946</v>
      </c>
      <c r="E192" t="s">
        <v>22</v>
      </c>
      <c r="F192" s="12"/>
      <c r="G192" s="12"/>
      <c r="H192" s="12"/>
      <c r="I192" s="12"/>
      <c r="J192" s="12"/>
      <c r="K192" s="12">
        <v>500</v>
      </c>
      <c r="L192" s="12">
        <v>500</v>
      </c>
      <c r="M192" s="12">
        <v>5000</v>
      </c>
      <c r="N192" s="12"/>
      <c r="O192" s="12"/>
      <c r="P192" s="12"/>
      <c r="Q192" s="12"/>
      <c r="R192" s="12"/>
      <c r="S192" s="12"/>
      <c r="T192" s="12"/>
      <c r="U192" s="12"/>
      <c r="V192" s="12">
        <v>3000</v>
      </c>
      <c r="W192" s="12"/>
      <c r="X192" s="12">
        <v>2500</v>
      </c>
      <c r="Y192" s="12"/>
      <c r="Z192" s="12">
        <v>11500</v>
      </c>
    </row>
    <row r="193" spans="3:26">
      <c r="C193" t="s">
        <v>1383</v>
      </c>
      <c r="D193" t="s">
        <v>3940</v>
      </c>
      <c r="E193" t="s">
        <v>22</v>
      </c>
      <c r="F193" s="12">
        <v>500</v>
      </c>
      <c r="G193" s="12">
        <v>1500</v>
      </c>
      <c r="H193" s="12">
        <v>500</v>
      </c>
      <c r="I193" s="12"/>
      <c r="J193" s="12"/>
      <c r="K193" s="12"/>
      <c r="L193" s="12"/>
      <c r="M193" s="12"/>
      <c r="N193" s="12">
        <v>12000</v>
      </c>
      <c r="O193" s="12">
        <v>8000</v>
      </c>
      <c r="P193" s="12">
        <v>2500</v>
      </c>
      <c r="Q193" s="12">
        <v>500</v>
      </c>
      <c r="R193" s="12"/>
      <c r="S193" s="12"/>
      <c r="T193" s="12"/>
      <c r="U193" s="12"/>
      <c r="V193" s="12"/>
      <c r="W193" s="12"/>
      <c r="X193" s="12"/>
      <c r="Y193" s="12"/>
      <c r="Z193" s="12">
        <v>25500</v>
      </c>
    </row>
    <row r="194" spans="3:26">
      <c r="D194" t="s">
        <v>3942</v>
      </c>
      <c r="E194" t="s">
        <v>22</v>
      </c>
      <c r="F194" s="12"/>
      <c r="G194" s="12"/>
      <c r="H194" s="12"/>
      <c r="I194" s="12"/>
      <c r="J194" s="12">
        <v>500</v>
      </c>
      <c r="K194" s="12">
        <v>500</v>
      </c>
      <c r="L194" s="12">
        <v>500</v>
      </c>
      <c r="M194" s="12">
        <v>5000</v>
      </c>
      <c r="N194" s="12"/>
      <c r="O194" s="12"/>
      <c r="P194" s="12"/>
      <c r="Q194" s="12"/>
      <c r="R194" s="12"/>
      <c r="S194" s="12"/>
      <c r="T194" s="12"/>
      <c r="U194" s="12"/>
      <c r="V194" s="12">
        <v>3000</v>
      </c>
      <c r="W194" s="12"/>
      <c r="X194" s="12">
        <v>8000</v>
      </c>
      <c r="Y194" s="12"/>
      <c r="Z194" s="12">
        <v>17500</v>
      </c>
    </row>
    <row r="195" spans="3:26">
      <c r="D195" t="s">
        <v>3964</v>
      </c>
      <c r="E195" t="s">
        <v>22</v>
      </c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>
        <v>-1</v>
      </c>
      <c r="Q195" s="12"/>
      <c r="R195" s="12"/>
      <c r="S195" s="12"/>
      <c r="T195" s="12"/>
      <c r="U195" s="12"/>
      <c r="V195" s="12"/>
      <c r="W195" s="12"/>
      <c r="X195" s="12"/>
      <c r="Y195" s="12"/>
      <c r="Z195" s="12">
        <v>-1</v>
      </c>
    </row>
    <row r="196" spans="3:26">
      <c r="D196" t="s">
        <v>3977</v>
      </c>
      <c r="E196" t="s">
        <v>22</v>
      </c>
      <c r="F196" s="12"/>
      <c r="G196" s="12"/>
      <c r="H196" s="12"/>
      <c r="I196" s="12"/>
      <c r="J196" s="12"/>
      <c r="K196" s="12"/>
      <c r="L196" s="12"/>
      <c r="M196" s="12"/>
      <c r="N196" s="12">
        <v>-500</v>
      </c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>
        <v>-500</v>
      </c>
    </row>
    <row r="197" spans="3:26">
      <c r="C197" t="s">
        <v>1384</v>
      </c>
      <c r="D197" t="s">
        <v>3948</v>
      </c>
      <c r="E197" t="s">
        <v>22</v>
      </c>
      <c r="F197" s="12"/>
      <c r="G197" s="12"/>
      <c r="H197" s="12"/>
      <c r="I197" s="12"/>
      <c r="J197" s="12"/>
      <c r="K197" s="12"/>
      <c r="L197" s="12"/>
      <c r="M197" s="12"/>
      <c r="N197" s="12">
        <v>7000</v>
      </c>
      <c r="O197" s="12">
        <v>1500</v>
      </c>
      <c r="P197" s="12">
        <v>2000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>
        <v>10500</v>
      </c>
    </row>
    <row r="198" spans="3:26">
      <c r="D198" t="s">
        <v>3950</v>
      </c>
      <c r="E198" t="s">
        <v>22</v>
      </c>
      <c r="F198" s="12"/>
      <c r="G198" s="12"/>
      <c r="H198" s="12"/>
      <c r="I198" s="12"/>
      <c r="J198" s="12"/>
      <c r="K198" s="12"/>
      <c r="L198" s="12"/>
      <c r="M198" s="12">
        <v>3500</v>
      </c>
      <c r="N198" s="12"/>
      <c r="O198" s="12"/>
      <c r="P198" s="12"/>
      <c r="Q198" s="12"/>
      <c r="R198" s="12"/>
      <c r="S198" s="12"/>
      <c r="T198" s="12"/>
      <c r="U198" s="12"/>
      <c r="V198" s="12">
        <v>1000</v>
      </c>
      <c r="W198" s="12"/>
      <c r="X198" s="12">
        <v>500</v>
      </c>
      <c r="Y198" s="12"/>
      <c r="Z198" s="12">
        <v>5000</v>
      </c>
    </row>
    <row r="199" spans="3:26">
      <c r="C199" t="s">
        <v>1385</v>
      </c>
      <c r="D199" t="s">
        <v>3956</v>
      </c>
      <c r="E199" t="s">
        <v>22</v>
      </c>
      <c r="F199" s="12">
        <v>1000</v>
      </c>
      <c r="G199" s="12">
        <v>1500</v>
      </c>
      <c r="H199" s="12">
        <v>500</v>
      </c>
      <c r="I199" s="12"/>
      <c r="J199" s="12"/>
      <c r="K199" s="12"/>
      <c r="L199" s="12"/>
      <c r="M199" s="12"/>
      <c r="N199" s="12">
        <v>10000</v>
      </c>
      <c r="O199" s="12">
        <v>3000</v>
      </c>
      <c r="P199" s="12">
        <v>2500</v>
      </c>
      <c r="Q199" s="12">
        <v>500</v>
      </c>
      <c r="R199" s="12"/>
      <c r="S199" s="12"/>
      <c r="T199" s="12"/>
      <c r="U199" s="12"/>
      <c r="V199" s="12"/>
      <c r="W199" s="12"/>
      <c r="X199" s="12"/>
      <c r="Y199" s="12"/>
      <c r="Z199" s="12">
        <v>19000</v>
      </c>
    </row>
    <row r="200" spans="3:26">
      <c r="D200" t="s">
        <v>3958</v>
      </c>
      <c r="E200" t="s">
        <v>22</v>
      </c>
      <c r="F200" s="12"/>
      <c r="G200" s="12"/>
      <c r="H200" s="12"/>
      <c r="I200" s="12"/>
      <c r="J200" s="12">
        <v>500</v>
      </c>
      <c r="K200" s="12">
        <v>1000</v>
      </c>
      <c r="L200" s="12"/>
      <c r="M200" s="12">
        <v>5000</v>
      </c>
      <c r="N200" s="12"/>
      <c r="O200" s="12"/>
      <c r="P200" s="12"/>
      <c r="Q200" s="12"/>
      <c r="R200" s="12"/>
      <c r="S200" s="12"/>
      <c r="T200" s="12"/>
      <c r="U200" s="12"/>
      <c r="V200" s="12">
        <v>3000</v>
      </c>
      <c r="W200" s="12"/>
      <c r="X200" s="12">
        <v>3000</v>
      </c>
      <c r="Y200" s="12"/>
      <c r="Z200" s="12">
        <v>12500</v>
      </c>
    </row>
    <row r="201" spans="3:26">
      <c r="C201" t="s">
        <v>1386</v>
      </c>
      <c r="D201" t="s">
        <v>3952</v>
      </c>
      <c r="E201" t="s">
        <v>22</v>
      </c>
      <c r="F201" s="12">
        <v>500</v>
      </c>
      <c r="G201" s="12">
        <v>1000</v>
      </c>
      <c r="H201" s="12"/>
      <c r="I201" s="12"/>
      <c r="J201" s="12"/>
      <c r="K201" s="12"/>
      <c r="L201" s="12"/>
      <c r="M201" s="12"/>
      <c r="N201" s="12">
        <v>1000</v>
      </c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>
        <v>2500</v>
      </c>
    </row>
    <row r="202" spans="3:26">
      <c r="D202" t="s">
        <v>3954</v>
      </c>
      <c r="E202" t="s">
        <v>22</v>
      </c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>
        <v>1000</v>
      </c>
      <c r="Y202" s="12"/>
      <c r="Z202" s="12">
        <v>1000</v>
      </c>
    </row>
    <row r="203" spans="3:26">
      <c r="C203" t="s">
        <v>1165</v>
      </c>
      <c r="D203" t="s">
        <v>3912</v>
      </c>
      <c r="E203" t="s">
        <v>22</v>
      </c>
      <c r="F203" s="12">
        <v>4000</v>
      </c>
      <c r="G203" s="12">
        <v>4000</v>
      </c>
      <c r="H203" s="12">
        <v>1500</v>
      </c>
      <c r="I203" s="12"/>
      <c r="J203" s="12"/>
      <c r="K203" s="12"/>
      <c r="L203" s="12"/>
      <c r="M203" s="12"/>
      <c r="N203" s="12">
        <v>32000</v>
      </c>
      <c r="O203" s="12">
        <v>16000</v>
      </c>
      <c r="P203" s="12">
        <v>8000</v>
      </c>
      <c r="Q203" s="12">
        <v>1000</v>
      </c>
      <c r="R203" s="12"/>
      <c r="S203" s="12"/>
      <c r="T203" s="12"/>
      <c r="U203" s="12"/>
      <c r="V203" s="12"/>
      <c r="W203" s="12"/>
      <c r="X203" s="12"/>
      <c r="Y203" s="12"/>
      <c r="Z203" s="12">
        <v>66500</v>
      </c>
    </row>
    <row r="204" spans="3:26">
      <c r="D204" t="s">
        <v>3914</v>
      </c>
      <c r="E204" t="s">
        <v>22</v>
      </c>
      <c r="F204" s="12"/>
      <c r="G204" s="12"/>
      <c r="H204" s="12"/>
      <c r="I204" s="12"/>
      <c r="J204" s="12">
        <v>500</v>
      </c>
      <c r="K204" s="12">
        <v>500</v>
      </c>
      <c r="L204" s="12">
        <v>1000</v>
      </c>
      <c r="M204" s="12">
        <v>10000</v>
      </c>
      <c r="N204" s="12"/>
      <c r="O204" s="12"/>
      <c r="P204" s="12"/>
      <c r="Q204" s="12"/>
      <c r="R204" s="12"/>
      <c r="S204" s="12"/>
      <c r="T204" s="12"/>
      <c r="U204" s="12"/>
      <c r="V204" s="12">
        <v>10000</v>
      </c>
      <c r="W204" s="12"/>
      <c r="X204" s="12">
        <v>10000</v>
      </c>
      <c r="Y204" s="12"/>
      <c r="Z204" s="12">
        <v>32000</v>
      </c>
    </row>
    <row r="205" spans="3:26">
      <c r="C205" t="s">
        <v>1387</v>
      </c>
      <c r="D205" t="s">
        <v>3920</v>
      </c>
      <c r="E205" t="s">
        <v>22</v>
      </c>
      <c r="F205" s="12">
        <v>1000</v>
      </c>
      <c r="G205" s="12">
        <v>2500</v>
      </c>
      <c r="H205" s="12">
        <v>500</v>
      </c>
      <c r="I205" s="12"/>
      <c r="J205" s="12"/>
      <c r="K205" s="12"/>
      <c r="L205" s="12"/>
      <c r="M205" s="12"/>
      <c r="N205" s="12">
        <v>16000</v>
      </c>
      <c r="O205" s="12">
        <v>7000</v>
      </c>
      <c r="P205" s="12">
        <v>4500</v>
      </c>
      <c r="Q205" s="12">
        <v>500</v>
      </c>
      <c r="R205" s="12"/>
      <c r="S205" s="12"/>
      <c r="T205" s="12"/>
      <c r="U205" s="12"/>
      <c r="V205" s="12"/>
      <c r="W205" s="12"/>
      <c r="X205" s="12"/>
      <c r="Y205" s="12"/>
      <c r="Z205" s="12">
        <v>32000</v>
      </c>
    </row>
    <row r="206" spans="3:26">
      <c r="D206" t="s">
        <v>3922</v>
      </c>
      <c r="E206" t="s">
        <v>22</v>
      </c>
      <c r="F206" s="12"/>
      <c r="G206" s="12"/>
      <c r="H206" s="12"/>
      <c r="I206" s="12"/>
      <c r="J206" s="12"/>
      <c r="K206" s="12">
        <v>500</v>
      </c>
      <c r="L206" s="12">
        <v>500</v>
      </c>
      <c r="M206" s="12">
        <v>5000</v>
      </c>
      <c r="N206" s="12"/>
      <c r="O206" s="12"/>
      <c r="P206" s="12"/>
      <c r="Q206" s="12"/>
      <c r="R206" s="12"/>
      <c r="S206" s="12"/>
      <c r="T206" s="12"/>
      <c r="U206" s="12"/>
      <c r="V206" s="12">
        <v>6000</v>
      </c>
      <c r="W206" s="12"/>
      <c r="X206" s="12">
        <v>6000</v>
      </c>
      <c r="Y206" s="12"/>
      <c r="Z206" s="12">
        <v>18000</v>
      </c>
    </row>
    <row r="207" spans="3:26">
      <c r="C207" t="s">
        <v>1388</v>
      </c>
      <c r="D207" t="s">
        <v>3916</v>
      </c>
      <c r="E207" t="s">
        <v>22</v>
      </c>
      <c r="F207" s="12">
        <v>500</v>
      </c>
      <c r="G207" s="12">
        <v>4000</v>
      </c>
      <c r="H207" s="12">
        <v>1500</v>
      </c>
      <c r="I207" s="12"/>
      <c r="J207" s="12"/>
      <c r="K207" s="12"/>
      <c r="L207" s="12"/>
      <c r="M207" s="12"/>
      <c r="N207" s="12">
        <v>40000</v>
      </c>
      <c r="O207" s="12">
        <v>16000</v>
      </c>
      <c r="P207" s="12">
        <v>8000</v>
      </c>
      <c r="Q207" s="12">
        <v>1000</v>
      </c>
      <c r="R207" s="12"/>
      <c r="S207" s="12"/>
      <c r="T207" s="12"/>
      <c r="U207" s="12"/>
      <c r="V207" s="12"/>
      <c r="W207" s="12"/>
      <c r="X207" s="12"/>
      <c r="Y207" s="12"/>
      <c r="Z207" s="12">
        <v>71000</v>
      </c>
    </row>
    <row r="208" spans="3:26">
      <c r="D208" t="s">
        <v>3918</v>
      </c>
      <c r="E208" t="s">
        <v>22</v>
      </c>
      <c r="F208" s="12"/>
      <c r="G208" s="12"/>
      <c r="H208" s="12"/>
      <c r="I208" s="12"/>
      <c r="J208" s="12"/>
      <c r="K208" s="12">
        <v>1000</v>
      </c>
      <c r="L208" s="12">
        <v>1000</v>
      </c>
      <c r="M208" s="12">
        <v>8000</v>
      </c>
      <c r="N208" s="12"/>
      <c r="O208" s="12"/>
      <c r="P208" s="12"/>
      <c r="Q208" s="12"/>
      <c r="R208" s="12"/>
      <c r="S208" s="12"/>
      <c r="T208" s="12"/>
      <c r="U208" s="12"/>
      <c r="V208" s="12">
        <v>8000</v>
      </c>
      <c r="W208" s="12"/>
      <c r="X208" s="12">
        <v>7000</v>
      </c>
      <c r="Y208" s="12"/>
      <c r="Z208" s="12">
        <v>25000</v>
      </c>
    </row>
    <row r="209" spans="2:26">
      <c r="D209" t="s">
        <v>3969</v>
      </c>
      <c r="E209" t="s">
        <v>22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>
        <v>-500</v>
      </c>
      <c r="Z209" s="12">
        <v>-500</v>
      </c>
    </row>
    <row r="210" spans="2:26">
      <c r="C210" t="s">
        <v>3343</v>
      </c>
      <c r="D210" t="s">
        <v>3960</v>
      </c>
      <c r="E210" t="s">
        <v>22</v>
      </c>
      <c r="F210" s="12">
        <v>500</v>
      </c>
      <c r="G210" s="12">
        <v>500</v>
      </c>
      <c r="H210" s="12"/>
      <c r="I210" s="12"/>
      <c r="J210" s="12"/>
      <c r="K210" s="12"/>
      <c r="L210" s="12"/>
      <c r="M210" s="12"/>
      <c r="N210" s="12">
        <v>6000</v>
      </c>
      <c r="O210" s="12">
        <v>3500</v>
      </c>
      <c r="P210" s="12">
        <v>2500</v>
      </c>
      <c r="Q210" s="12"/>
      <c r="R210" s="12"/>
      <c r="S210" s="12"/>
      <c r="T210" s="12"/>
      <c r="U210" s="12"/>
      <c r="V210" s="12"/>
      <c r="W210" s="12"/>
      <c r="X210" s="12"/>
      <c r="Y210" s="12"/>
      <c r="Z210" s="12">
        <v>13000</v>
      </c>
    </row>
    <row r="211" spans="2:26">
      <c r="D211" t="s">
        <v>3962</v>
      </c>
      <c r="E211" t="s">
        <v>22</v>
      </c>
      <c r="F211" s="12"/>
      <c r="G211" s="12"/>
      <c r="H211" s="12"/>
      <c r="I211" s="12"/>
      <c r="J211" s="12"/>
      <c r="K211" s="12">
        <v>500</v>
      </c>
      <c r="L211" s="12">
        <v>500</v>
      </c>
      <c r="M211" s="12">
        <v>4000</v>
      </c>
      <c r="N211" s="12"/>
      <c r="O211" s="12"/>
      <c r="P211" s="12"/>
      <c r="Q211" s="12"/>
      <c r="R211" s="12"/>
      <c r="S211" s="12"/>
      <c r="T211" s="12"/>
      <c r="U211" s="12"/>
      <c r="V211" s="12">
        <v>3000</v>
      </c>
      <c r="W211" s="12"/>
      <c r="X211" s="12">
        <v>4000</v>
      </c>
      <c r="Y211" s="12"/>
      <c r="Z211" s="12">
        <v>12000</v>
      </c>
    </row>
    <row r="212" spans="2:26">
      <c r="B212" t="s">
        <v>1213</v>
      </c>
      <c r="C212" t="s">
        <v>1395</v>
      </c>
      <c r="D212" t="s">
        <v>3908</v>
      </c>
      <c r="E212" t="s">
        <v>39</v>
      </c>
      <c r="F212" s="12"/>
      <c r="G212" s="12"/>
      <c r="H212" s="12"/>
      <c r="I212" s="12"/>
      <c r="J212" s="12"/>
      <c r="K212" s="12"/>
      <c r="L212" s="12"/>
      <c r="M212" s="12"/>
      <c r="N212" s="12">
        <v>8000</v>
      </c>
      <c r="O212" s="12">
        <v>8000</v>
      </c>
      <c r="P212" s="12">
        <v>4000</v>
      </c>
      <c r="Q212" s="12"/>
      <c r="R212" s="12"/>
      <c r="S212" s="12"/>
      <c r="T212" s="12"/>
      <c r="U212" s="12"/>
      <c r="V212" s="12"/>
      <c r="W212" s="12"/>
      <c r="X212" s="12">
        <v>5000</v>
      </c>
      <c r="Y212" s="12"/>
      <c r="Z212" s="12">
        <v>25000</v>
      </c>
    </row>
    <row r="213" spans="2:26">
      <c r="B213" t="s">
        <v>1222</v>
      </c>
      <c r="C213" t="s">
        <v>1222</v>
      </c>
      <c r="D213" t="s">
        <v>3926</v>
      </c>
      <c r="E213" t="s">
        <v>31</v>
      </c>
      <c r="F213" s="12">
        <v>10</v>
      </c>
      <c r="G213" s="12">
        <v>200</v>
      </c>
      <c r="H213" s="12"/>
      <c r="I213" s="12"/>
      <c r="J213" s="12"/>
      <c r="K213" s="12"/>
      <c r="L213" s="12"/>
      <c r="M213" s="12"/>
      <c r="N213" s="12">
        <v>170</v>
      </c>
      <c r="O213" s="12">
        <v>100</v>
      </c>
      <c r="P213" s="12">
        <v>30</v>
      </c>
      <c r="Q213" s="12"/>
      <c r="R213" s="12"/>
      <c r="S213" s="12"/>
      <c r="T213" s="12"/>
      <c r="U213" s="12"/>
      <c r="V213" s="12"/>
      <c r="W213" s="12"/>
      <c r="X213" s="12"/>
      <c r="Y213" s="12"/>
      <c r="Z213" s="12">
        <v>510</v>
      </c>
    </row>
    <row r="214" spans="2:26">
      <c r="B214" t="s">
        <v>1177</v>
      </c>
      <c r="C214" t="s">
        <v>1177</v>
      </c>
      <c r="D214" t="s">
        <v>3973</v>
      </c>
      <c r="E214" t="s">
        <v>31</v>
      </c>
      <c r="F214" s="12"/>
      <c r="G214" s="12">
        <v>-20</v>
      </c>
      <c r="H214" s="12"/>
      <c r="I214" s="12"/>
      <c r="J214" s="12">
        <v>-20</v>
      </c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>
        <v>-50</v>
      </c>
      <c r="Y214" s="12"/>
      <c r="Z214" s="12">
        <v>-90</v>
      </c>
    </row>
    <row r="215" spans="2:26">
      <c r="B215" t="s">
        <v>1416</v>
      </c>
      <c r="C215" t="s">
        <v>1416</v>
      </c>
      <c r="D215" t="s">
        <v>3924</v>
      </c>
      <c r="E215" t="s">
        <v>89</v>
      </c>
      <c r="F215" s="12"/>
      <c r="G215" s="12">
        <v>50</v>
      </c>
      <c r="H215" s="12">
        <v>10</v>
      </c>
      <c r="I215" s="12"/>
      <c r="J215" s="12">
        <v>20</v>
      </c>
      <c r="K215" s="12">
        <v>80</v>
      </c>
      <c r="L215" s="12"/>
      <c r="M215" s="12">
        <v>10</v>
      </c>
      <c r="N215" s="12">
        <v>170</v>
      </c>
      <c r="O215" s="12">
        <v>40</v>
      </c>
      <c r="P215" s="12">
        <v>90</v>
      </c>
      <c r="Q215" s="12"/>
      <c r="R215" s="12"/>
      <c r="S215" s="12"/>
      <c r="T215" s="12"/>
      <c r="U215" s="12"/>
      <c r="V215" s="12">
        <v>60</v>
      </c>
      <c r="W215" s="12"/>
      <c r="X215" s="12">
        <v>10</v>
      </c>
      <c r="Y215" s="12"/>
      <c r="Z215" s="12">
        <v>540</v>
      </c>
    </row>
    <row r="216" spans="2:26">
      <c r="B216" t="s">
        <v>1174</v>
      </c>
      <c r="C216" t="s">
        <v>1174</v>
      </c>
      <c r="D216" t="s">
        <v>3971</v>
      </c>
      <c r="E216" t="s">
        <v>31</v>
      </c>
      <c r="F216" s="12"/>
      <c r="G216" s="12"/>
      <c r="H216" s="12"/>
      <c r="I216" s="12">
        <v>-4</v>
      </c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>
        <v>-4</v>
      </c>
    </row>
    <row r="217" spans="2:26">
      <c r="B217" t="s">
        <v>1190</v>
      </c>
      <c r="C217" t="s">
        <v>3348</v>
      </c>
      <c r="D217" t="s">
        <v>3966</v>
      </c>
      <c r="E217" t="s">
        <v>1314</v>
      </c>
      <c r="F217" s="12"/>
      <c r="G217" s="12"/>
      <c r="H217" s="12"/>
      <c r="I217" s="12"/>
      <c r="J217" s="12"/>
      <c r="K217" s="12"/>
      <c r="L217" s="12"/>
      <c r="M217" s="12"/>
      <c r="N217" s="12">
        <v>-10</v>
      </c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>
        <v>-10</v>
      </c>
    </row>
    <row r="218" spans="2:26">
      <c r="B218" t="s">
        <v>1156</v>
      </c>
      <c r="C218" t="s">
        <v>1156</v>
      </c>
      <c r="D218" t="s">
        <v>3910</v>
      </c>
      <c r="E218" t="s">
        <v>79</v>
      </c>
      <c r="F218" s="12">
        <v>500</v>
      </c>
      <c r="G218" s="12">
        <v>500</v>
      </c>
      <c r="H218" s="12"/>
      <c r="I218" s="12"/>
      <c r="J218" s="12"/>
      <c r="K218" s="12"/>
      <c r="L218" s="12"/>
      <c r="M218" s="12">
        <v>500</v>
      </c>
      <c r="N218" s="12"/>
      <c r="O218" s="12">
        <v>2000</v>
      </c>
      <c r="P218" s="12">
        <v>1000</v>
      </c>
      <c r="Q218" s="12"/>
      <c r="R218" s="12"/>
      <c r="S218" s="12"/>
      <c r="T218" s="12"/>
      <c r="U218" s="12"/>
      <c r="V218" s="12"/>
      <c r="W218" s="12"/>
      <c r="X218" s="12"/>
      <c r="Y218" s="12"/>
      <c r="Z218" s="12">
        <v>4500</v>
      </c>
    </row>
    <row r="219" spans="2:26">
      <c r="B219" t="s">
        <v>1263</v>
      </c>
      <c r="C219" t="s">
        <v>1263</v>
      </c>
      <c r="D219" t="s">
        <v>3975</v>
      </c>
      <c r="E219" t="s">
        <v>31</v>
      </c>
      <c r="F219" s="12"/>
      <c r="G219" s="12"/>
      <c r="H219" s="12"/>
      <c r="I219" s="12"/>
      <c r="J219" s="12"/>
      <c r="K219" s="12"/>
      <c r="L219" s="12"/>
      <c r="M219" s="12"/>
      <c r="N219" s="12"/>
      <c r="O219" s="12">
        <v>-30</v>
      </c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>
        <v>-30</v>
      </c>
    </row>
    <row r="220" spans="2:26">
      <c r="B220" t="s">
        <v>3356</v>
      </c>
      <c r="C220" t="s">
        <v>3356</v>
      </c>
      <c r="D220" t="s">
        <v>3928</v>
      </c>
      <c r="E220" t="s">
        <v>3359</v>
      </c>
      <c r="F220" s="12"/>
      <c r="G220" s="12">
        <v>100</v>
      </c>
      <c r="H220" s="12"/>
      <c r="I220" s="12"/>
      <c r="J220" s="12"/>
      <c r="K220" s="12"/>
      <c r="L220" s="12"/>
      <c r="M220" s="12">
        <v>2000</v>
      </c>
      <c r="N220" s="12">
        <v>17000</v>
      </c>
      <c r="O220" s="12">
        <v>2500</v>
      </c>
      <c r="P220" s="12">
        <v>3000</v>
      </c>
      <c r="Q220" s="12"/>
      <c r="R220" s="12"/>
      <c r="S220" s="12"/>
      <c r="T220" s="12"/>
      <c r="U220" s="12">
        <v>100</v>
      </c>
      <c r="V220" s="12">
        <v>2000</v>
      </c>
      <c r="W220" s="12"/>
      <c r="X220" s="12">
        <v>1000</v>
      </c>
      <c r="Y220" s="12"/>
      <c r="Z220" s="12">
        <v>27700</v>
      </c>
    </row>
    <row r="221" spans="2:26">
      <c r="B221" t="s">
        <v>3370</v>
      </c>
      <c r="C221" t="s">
        <v>3370</v>
      </c>
      <c r="D221" t="s">
        <v>3934</v>
      </c>
      <c r="E221" t="s">
        <v>3500</v>
      </c>
      <c r="F221" s="12">
        <v>200</v>
      </c>
      <c r="G221" s="12">
        <v>200</v>
      </c>
      <c r="H221" s="12"/>
      <c r="I221" s="12"/>
      <c r="J221" s="12">
        <v>300</v>
      </c>
      <c r="K221" s="12">
        <v>400</v>
      </c>
      <c r="L221" s="12">
        <v>400</v>
      </c>
      <c r="M221" s="12">
        <v>5000</v>
      </c>
      <c r="N221" s="12">
        <v>5000</v>
      </c>
      <c r="O221" s="12">
        <v>4000</v>
      </c>
      <c r="P221" s="12"/>
      <c r="Q221" s="12"/>
      <c r="R221" s="12"/>
      <c r="S221" s="12"/>
      <c r="T221" s="12"/>
      <c r="U221" s="12"/>
      <c r="V221" s="12">
        <v>5000</v>
      </c>
      <c r="W221" s="12"/>
      <c r="X221" s="12">
        <v>3500</v>
      </c>
      <c r="Y221" s="12"/>
      <c r="Z221" s="12">
        <v>24000</v>
      </c>
    </row>
    <row r="222" spans="2:26">
      <c r="D222" t="s">
        <v>3936</v>
      </c>
      <c r="E222" t="s">
        <v>3500</v>
      </c>
      <c r="F222" s="12"/>
      <c r="G222" s="12"/>
      <c r="H222" s="12"/>
      <c r="I222" s="12"/>
      <c r="J222" s="12"/>
      <c r="K222" s="12"/>
      <c r="L222" s="12"/>
      <c r="M222" s="12">
        <v>3500</v>
      </c>
      <c r="N222" s="12">
        <v>3500</v>
      </c>
      <c r="O222" s="12">
        <v>2500</v>
      </c>
      <c r="P222" s="12">
        <v>4000</v>
      </c>
      <c r="Q222" s="12"/>
      <c r="R222" s="12"/>
      <c r="S222" s="12"/>
      <c r="T222" s="12"/>
      <c r="U222" s="12"/>
      <c r="V222" s="12">
        <v>7500</v>
      </c>
      <c r="W222" s="12"/>
      <c r="X222" s="12">
        <v>2500</v>
      </c>
      <c r="Y222" s="12"/>
      <c r="Z222" s="12">
        <v>23500</v>
      </c>
    </row>
    <row r="223" spans="2:26">
      <c r="B223" t="s">
        <v>3379</v>
      </c>
      <c r="C223" t="s">
        <v>3502</v>
      </c>
      <c r="D223" t="s">
        <v>3930</v>
      </c>
      <c r="E223" t="s">
        <v>3380</v>
      </c>
      <c r="F223" s="12">
        <v>150</v>
      </c>
      <c r="G223" s="12"/>
      <c r="H223" s="12"/>
      <c r="I223" s="12"/>
      <c r="J223" s="12"/>
      <c r="K223" s="12"/>
      <c r="L223" s="12">
        <v>60</v>
      </c>
      <c r="M223" s="12">
        <v>500</v>
      </c>
      <c r="N223" s="12">
        <v>9700</v>
      </c>
      <c r="O223" s="12">
        <v>2120</v>
      </c>
      <c r="P223" s="12">
        <v>1500</v>
      </c>
      <c r="Q223" s="12">
        <v>30</v>
      </c>
      <c r="R223" s="12"/>
      <c r="S223" s="12"/>
      <c r="T223" s="12"/>
      <c r="U223" s="12">
        <v>40</v>
      </c>
      <c r="V223" s="12"/>
      <c r="W223" s="12"/>
      <c r="X223" s="12">
        <v>400</v>
      </c>
      <c r="Y223" s="12"/>
      <c r="Z223" s="12">
        <v>14500</v>
      </c>
    </row>
    <row r="224" spans="2:26">
      <c r="B224" t="s">
        <v>3490</v>
      </c>
      <c r="C224" t="s">
        <v>3490</v>
      </c>
      <c r="D224" t="s">
        <v>3932</v>
      </c>
      <c r="E224" t="s">
        <v>3491</v>
      </c>
      <c r="F224" s="12">
        <v>70</v>
      </c>
      <c r="G224" s="12">
        <v>60</v>
      </c>
      <c r="H224" s="12"/>
      <c r="I224" s="12"/>
      <c r="J224" s="12">
        <v>100</v>
      </c>
      <c r="K224" s="12">
        <v>70</v>
      </c>
      <c r="L224" s="12">
        <v>50</v>
      </c>
      <c r="M224" s="12">
        <v>2500</v>
      </c>
      <c r="N224" s="12">
        <v>5000</v>
      </c>
      <c r="O224" s="12">
        <v>1000</v>
      </c>
      <c r="P224" s="12">
        <v>2000</v>
      </c>
      <c r="Q224" s="12">
        <v>40</v>
      </c>
      <c r="R224" s="12"/>
      <c r="S224" s="12"/>
      <c r="T224" s="12"/>
      <c r="U224" s="12"/>
      <c r="V224" s="12">
        <v>3000</v>
      </c>
      <c r="W224" s="12"/>
      <c r="X224" s="12">
        <v>1000</v>
      </c>
      <c r="Y224" s="12"/>
      <c r="Z224" s="12">
        <v>14890</v>
      </c>
    </row>
    <row r="225" spans="1:26">
      <c r="B225" t="s">
        <v>3368</v>
      </c>
      <c r="C225" t="s">
        <v>3368</v>
      </c>
      <c r="D225" t="s">
        <v>3938</v>
      </c>
      <c r="E225" t="s">
        <v>3369</v>
      </c>
      <c r="F225" s="12"/>
      <c r="G225" s="12"/>
      <c r="H225" s="12"/>
      <c r="I225" s="12"/>
      <c r="J225" s="12"/>
      <c r="K225" s="12"/>
      <c r="L225" s="12"/>
      <c r="M225" s="12">
        <v>5500</v>
      </c>
      <c r="N225" s="12"/>
      <c r="O225" s="12"/>
      <c r="P225" s="12">
        <v>1000</v>
      </c>
      <c r="Q225" s="12"/>
      <c r="R225" s="12"/>
      <c r="S225" s="12"/>
      <c r="T225" s="12"/>
      <c r="U225" s="12"/>
      <c r="V225" s="12">
        <v>1000</v>
      </c>
      <c r="W225" s="12"/>
      <c r="X225" s="12">
        <v>6000</v>
      </c>
      <c r="Y225" s="12"/>
      <c r="Z225" s="12">
        <v>13500</v>
      </c>
    </row>
    <row r="226" spans="1:26">
      <c r="A226" s="129" t="s">
        <v>4702</v>
      </c>
      <c r="D226"/>
      <c r="E226"/>
      <c r="F226" s="12">
        <v>9430</v>
      </c>
      <c r="G226" s="12">
        <v>16590</v>
      </c>
      <c r="H226" s="12">
        <v>4510</v>
      </c>
      <c r="I226" s="12">
        <v>-4</v>
      </c>
      <c r="J226" s="12">
        <v>1900</v>
      </c>
      <c r="K226" s="12">
        <v>5050</v>
      </c>
      <c r="L226" s="12">
        <v>4510</v>
      </c>
      <c r="M226" s="12">
        <v>65010</v>
      </c>
      <c r="N226" s="12">
        <v>177030</v>
      </c>
      <c r="O226" s="12">
        <v>79230</v>
      </c>
      <c r="P226" s="12">
        <v>48619</v>
      </c>
      <c r="Q226" s="12">
        <v>3570</v>
      </c>
      <c r="R226" s="12"/>
      <c r="S226" s="12"/>
      <c r="T226" s="12"/>
      <c r="U226" s="12">
        <v>140</v>
      </c>
      <c r="V226" s="12">
        <v>55560</v>
      </c>
      <c r="W226" s="12"/>
      <c r="X226" s="12">
        <v>61360</v>
      </c>
      <c r="Y226" s="12">
        <v>-500</v>
      </c>
      <c r="Z226" s="12">
        <v>532005</v>
      </c>
    </row>
    <row r="227" spans="1:26">
      <c r="A227" s="129">
        <v>44328</v>
      </c>
      <c r="B227" t="s">
        <v>3354</v>
      </c>
      <c r="C227" t="s">
        <v>3354</v>
      </c>
      <c r="D227" t="s">
        <v>3990</v>
      </c>
      <c r="E227" t="s">
        <v>3355</v>
      </c>
      <c r="F227" s="12"/>
      <c r="G227" s="12"/>
      <c r="H227" s="12"/>
      <c r="I227" s="12"/>
      <c r="J227" s="12"/>
      <c r="K227" s="12"/>
      <c r="L227" s="12"/>
      <c r="M227" s="12">
        <v>1500</v>
      </c>
      <c r="N227" s="12">
        <v>9000</v>
      </c>
      <c r="O227" s="12">
        <v>1500</v>
      </c>
      <c r="P227" s="12">
        <v>1500</v>
      </c>
      <c r="Q227" s="12"/>
      <c r="R227" s="12"/>
      <c r="S227" s="12"/>
      <c r="T227" s="12"/>
      <c r="U227" s="12">
        <v>500</v>
      </c>
      <c r="V227" s="12">
        <v>1500</v>
      </c>
      <c r="W227" s="12"/>
      <c r="X227" s="12">
        <v>500</v>
      </c>
      <c r="Y227" s="12"/>
      <c r="Z227" s="12">
        <v>16000</v>
      </c>
    </row>
    <row r="228" spans="1:26">
      <c r="B228" t="s">
        <v>1552</v>
      </c>
      <c r="C228" t="s">
        <v>1552</v>
      </c>
      <c r="D228" t="s">
        <v>3984</v>
      </c>
      <c r="E228" t="s">
        <v>3742</v>
      </c>
      <c r="F228" s="12"/>
      <c r="G228" s="12"/>
      <c r="H228" s="12"/>
      <c r="I228" s="12"/>
      <c r="J228" s="12"/>
      <c r="K228" s="12"/>
      <c r="L228" s="12"/>
      <c r="M228" s="12">
        <v>3000</v>
      </c>
      <c r="N228" s="12">
        <v>3000</v>
      </c>
      <c r="O228" s="12">
        <v>500</v>
      </c>
      <c r="P228" s="12">
        <v>3000</v>
      </c>
      <c r="Q228" s="12">
        <v>100</v>
      </c>
      <c r="R228" s="12"/>
      <c r="S228" s="12"/>
      <c r="T228" s="12"/>
      <c r="U228" s="12">
        <v>500</v>
      </c>
      <c r="V228" s="12">
        <v>3000</v>
      </c>
      <c r="W228" s="12"/>
      <c r="X228" s="12">
        <v>500</v>
      </c>
      <c r="Y228" s="12"/>
      <c r="Z228" s="12">
        <v>13600</v>
      </c>
    </row>
    <row r="229" spans="1:26">
      <c r="B229" t="s">
        <v>1255</v>
      </c>
      <c r="C229" t="s">
        <v>1255</v>
      </c>
      <c r="D229" t="s">
        <v>3988</v>
      </c>
      <c r="E229" t="s">
        <v>31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>
        <v>30</v>
      </c>
      <c r="Q229" s="12"/>
      <c r="R229" s="12"/>
      <c r="S229" s="12"/>
      <c r="T229" s="12"/>
      <c r="U229" s="12"/>
      <c r="V229" s="12"/>
      <c r="W229" s="12"/>
      <c r="X229" s="12"/>
      <c r="Y229" s="12"/>
      <c r="Z229" s="12">
        <v>30</v>
      </c>
    </row>
    <row r="230" spans="1:26">
      <c r="B230" t="s">
        <v>3492</v>
      </c>
      <c r="C230" t="s">
        <v>3492</v>
      </c>
      <c r="D230" t="s">
        <v>3986</v>
      </c>
      <c r="E230" t="s">
        <v>3493</v>
      </c>
      <c r="F230" s="12"/>
      <c r="G230" s="12"/>
      <c r="H230" s="12"/>
      <c r="I230" s="12"/>
      <c r="J230" s="12"/>
      <c r="K230" s="12"/>
      <c r="L230" s="12"/>
      <c r="M230" s="12">
        <v>3000</v>
      </c>
      <c r="N230" s="12">
        <v>3000</v>
      </c>
      <c r="O230" s="12">
        <v>1000</v>
      </c>
      <c r="P230" s="12">
        <v>3000</v>
      </c>
      <c r="Q230" s="12"/>
      <c r="R230" s="12"/>
      <c r="S230" s="12"/>
      <c r="T230" s="12"/>
      <c r="U230" s="12">
        <v>1000</v>
      </c>
      <c r="V230" s="12">
        <v>3500</v>
      </c>
      <c r="W230" s="12"/>
      <c r="X230" s="12">
        <v>500</v>
      </c>
      <c r="Y230" s="12"/>
      <c r="Z230" s="12">
        <v>15000</v>
      </c>
    </row>
    <row r="231" spans="1:26">
      <c r="B231" t="s">
        <v>3494</v>
      </c>
      <c r="C231" t="s">
        <v>3494</v>
      </c>
      <c r="D231" t="s">
        <v>3982</v>
      </c>
      <c r="E231" t="s">
        <v>3495</v>
      </c>
      <c r="F231" s="12"/>
      <c r="G231" s="12">
        <v>150</v>
      </c>
      <c r="H231" s="12"/>
      <c r="I231" s="12"/>
      <c r="J231" s="12"/>
      <c r="K231" s="12">
        <v>100</v>
      </c>
      <c r="L231" s="12"/>
      <c r="M231" s="12"/>
      <c r="N231" s="12">
        <v>5000</v>
      </c>
      <c r="O231" s="12">
        <v>1000</v>
      </c>
      <c r="P231" s="12">
        <v>5000</v>
      </c>
      <c r="Q231" s="12"/>
      <c r="R231" s="12"/>
      <c r="S231" s="12"/>
      <c r="T231" s="12"/>
      <c r="U231" s="12">
        <v>250</v>
      </c>
      <c r="V231" s="12"/>
      <c r="W231" s="12"/>
      <c r="X231" s="12"/>
      <c r="Y231" s="12"/>
      <c r="Z231" s="12">
        <v>11500</v>
      </c>
    </row>
    <row r="232" spans="1:26">
      <c r="B232" t="s">
        <v>3488</v>
      </c>
      <c r="C232" t="s">
        <v>3488</v>
      </c>
      <c r="D232" t="s">
        <v>3980</v>
      </c>
      <c r="E232" t="s">
        <v>3489</v>
      </c>
      <c r="F232" s="12"/>
      <c r="G232" s="12"/>
      <c r="H232" s="12"/>
      <c r="I232" s="12"/>
      <c r="J232" s="12"/>
      <c r="K232" s="12"/>
      <c r="L232" s="12">
        <v>50</v>
      </c>
      <c r="M232" s="12">
        <v>1000</v>
      </c>
      <c r="N232" s="12">
        <v>3450</v>
      </c>
      <c r="O232" s="12">
        <v>250</v>
      </c>
      <c r="P232" s="12">
        <v>1000</v>
      </c>
      <c r="Q232" s="12"/>
      <c r="R232" s="12"/>
      <c r="S232" s="12"/>
      <c r="T232" s="12"/>
      <c r="U232" s="12">
        <v>250</v>
      </c>
      <c r="V232" s="12">
        <v>1000</v>
      </c>
      <c r="W232" s="12"/>
      <c r="X232" s="12">
        <v>500</v>
      </c>
      <c r="Y232" s="12"/>
      <c r="Z232" s="12">
        <v>7500</v>
      </c>
    </row>
    <row r="233" spans="1:26">
      <c r="A233" s="129" t="s">
        <v>4703</v>
      </c>
      <c r="D233"/>
      <c r="E233"/>
      <c r="F233" s="12"/>
      <c r="G233" s="12">
        <v>150</v>
      </c>
      <c r="H233" s="12"/>
      <c r="I233" s="12"/>
      <c r="J233" s="12"/>
      <c r="K233" s="12">
        <v>100</v>
      </c>
      <c r="L233" s="12">
        <v>50</v>
      </c>
      <c r="M233" s="12">
        <v>8500</v>
      </c>
      <c r="N233" s="12">
        <v>23450</v>
      </c>
      <c r="O233" s="12">
        <v>4250</v>
      </c>
      <c r="P233" s="12">
        <v>13530</v>
      </c>
      <c r="Q233" s="12">
        <v>100</v>
      </c>
      <c r="R233" s="12"/>
      <c r="S233" s="12"/>
      <c r="T233" s="12"/>
      <c r="U233" s="12">
        <v>2500</v>
      </c>
      <c r="V233" s="12">
        <v>9000</v>
      </c>
      <c r="W233" s="12"/>
      <c r="X233" s="12">
        <v>2000</v>
      </c>
      <c r="Y233" s="12"/>
      <c r="Z233" s="12">
        <v>63630</v>
      </c>
    </row>
    <row r="234" spans="1:26">
      <c r="A234" s="129">
        <v>44329</v>
      </c>
      <c r="B234" t="s">
        <v>1165</v>
      </c>
      <c r="C234" t="s">
        <v>1165</v>
      </c>
      <c r="D234" t="s">
        <v>4027</v>
      </c>
      <c r="E234" t="s">
        <v>22</v>
      </c>
      <c r="F234" s="12"/>
      <c r="G234" s="12"/>
      <c r="H234" s="12">
        <v>500</v>
      </c>
      <c r="I234" s="12"/>
      <c r="J234" s="12"/>
      <c r="K234" s="12"/>
      <c r="L234" s="12"/>
      <c r="M234" s="12"/>
      <c r="N234" s="12">
        <v>11500</v>
      </c>
      <c r="O234" s="12"/>
      <c r="P234" s="12">
        <v>3500</v>
      </c>
      <c r="Q234" s="12">
        <v>500</v>
      </c>
      <c r="R234" s="12"/>
      <c r="S234" s="12"/>
      <c r="T234" s="12"/>
      <c r="U234" s="12"/>
      <c r="V234" s="12"/>
      <c r="W234" s="12"/>
      <c r="X234" s="12"/>
      <c r="Y234" s="12"/>
      <c r="Z234" s="12">
        <v>16000</v>
      </c>
    </row>
    <row r="235" spans="1:26">
      <c r="D235" t="s">
        <v>4029</v>
      </c>
      <c r="E235" t="s">
        <v>22</v>
      </c>
      <c r="F235" s="12"/>
      <c r="G235" s="12"/>
      <c r="H235" s="12"/>
      <c r="I235" s="12"/>
      <c r="J235" s="12">
        <v>500</v>
      </c>
      <c r="K235" s="12">
        <v>500</v>
      </c>
      <c r="L235" s="12">
        <v>500</v>
      </c>
      <c r="M235" s="12">
        <v>4000</v>
      </c>
      <c r="N235" s="12"/>
      <c r="O235" s="12"/>
      <c r="P235" s="12"/>
      <c r="Q235" s="12"/>
      <c r="R235" s="12"/>
      <c r="S235" s="12"/>
      <c r="T235" s="12"/>
      <c r="U235" s="12"/>
      <c r="V235" s="12">
        <v>2500</v>
      </c>
      <c r="W235" s="12"/>
      <c r="X235" s="12">
        <v>4500</v>
      </c>
      <c r="Y235" s="12"/>
      <c r="Z235" s="12">
        <v>12500</v>
      </c>
    </row>
    <row r="236" spans="1:26">
      <c r="C236" t="s">
        <v>1387</v>
      </c>
      <c r="D236" t="s">
        <v>4035</v>
      </c>
      <c r="E236" t="s">
        <v>22</v>
      </c>
      <c r="F236" s="12">
        <v>500</v>
      </c>
      <c r="G236" s="12">
        <v>500</v>
      </c>
      <c r="H236" s="12"/>
      <c r="I236" s="12"/>
      <c r="J236" s="12"/>
      <c r="K236" s="12"/>
      <c r="L236" s="12"/>
      <c r="M236" s="12"/>
      <c r="N236" s="12">
        <v>8000</v>
      </c>
      <c r="O236" s="12">
        <v>2000</v>
      </c>
      <c r="P236" s="12">
        <v>2000</v>
      </c>
      <c r="Q236" s="12">
        <v>500</v>
      </c>
      <c r="R236" s="12"/>
      <c r="S236" s="12"/>
      <c r="T236" s="12"/>
      <c r="U236" s="12"/>
      <c r="V236" s="12"/>
      <c r="W236" s="12"/>
      <c r="X236" s="12"/>
      <c r="Y236" s="12"/>
      <c r="Z236" s="12">
        <v>13500</v>
      </c>
    </row>
    <row r="237" spans="1:26">
      <c r="D237" t="s">
        <v>4037</v>
      </c>
      <c r="E237" t="s">
        <v>22</v>
      </c>
      <c r="F237" s="12"/>
      <c r="G237" s="12"/>
      <c r="H237" s="12"/>
      <c r="I237" s="12"/>
      <c r="J237" s="12"/>
      <c r="K237" s="12"/>
      <c r="L237" s="12">
        <v>500</v>
      </c>
      <c r="M237" s="12">
        <v>4000</v>
      </c>
      <c r="N237" s="12"/>
      <c r="O237" s="12"/>
      <c r="P237" s="12"/>
      <c r="Q237" s="12"/>
      <c r="R237" s="12"/>
      <c r="S237" s="12"/>
      <c r="T237" s="12"/>
      <c r="U237" s="12"/>
      <c r="V237" s="12">
        <v>2000</v>
      </c>
      <c r="W237" s="12"/>
      <c r="X237" s="12">
        <v>2000</v>
      </c>
      <c r="Y237" s="12"/>
      <c r="Z237" s="12">
        <v>8500</v>
      </c>
    </row>
    <row r="238" spans="1:26">
      <c r="C238" t="s">
        <v>1388</v>
      </c>
      <c r="D238" t="s">
        <v>4031</v>
      </c>
      <c r="E238" t="s">
        <v>22</v>
      </c>
      <c r="F238" s="12">
        <v>1000</v>
      </c>
      <c r="G238" s="12">
        <v>3000</v>
      </c>
      <c r="H238" s="12">
        <v>500</v>
      </c>
      <c r="I238" s="12"/>
      <c r="J238" s="12"/>
      <c r="K238" s="12"/>
      <c r="L238" s="12"/>
      <c r="M238" s="12"/>
      <c r="N238" s="12">
        <v>32000</v>
      </c>
      <c r="O238" s="12">
        <v>12000</v>
      </c>
      <c r="P238" s="12">
        <v>8000</v>
      </c>
      <c r="Q238" s="12">
        <v>1000</v>
      </c>
      <c r="R238" s="12"/>
      <c r="S238" s="12"/>
      <c r="T238" s="12"/>
      <c r="U238" s="12"/>
      <c r="V238" s="12"/>
      <c r="W238" s="12"/>
      <c r="X238" s="12"/>
      <c r="Y238" s="12"/>
      <c r="Z238" s="12">
        <v>57500</v>
      </c>
    </row>
    <row r="239" spans="1:26">
      <c r="D239" t="s">
        <v>4033</v>
      </c>
      <c r="E239" t="s">
        <v>22</v>
      </c>
      <c r="F239" s="12"/>
      <c r="G239" s="12"/>
      <c r="H239" s="12"/>
      <c r="I239" s="12"/>
      <c r="J239" s="12">
        <v>500</v>
      </c>
      <c r="K239" s="12">
        <v>1000</v>
      </c>
      <c r="L239" s="12">
        <v>500</v>
      </c>
      <c r="M239" s="12">
        <v>6000</v>
      </c>
      <c r="N239" s="12"/>
      <c r="O239" s="12"/>
      <c r="P239" s="12"/>
      <c r="Q239" s="12"/>
      <c r="R239" s="12"/>
      <c r="S239" s="12"/>
      <c r="T239" s="12"/>
      <c r="U239" s="12"/>
      <c r="V239" s="12">
        <v>6000</v>
      </c>
      <c r="W239" s="12"/>
      <c r="X239" s="12">
        <v>8000</v>
      </c>
      <c r="Y239" s="12"/>
      <c r="Z239" s="12">
        <v>22000</v>
      </c>
    </row>
    <row r="240" spans="1:26">
      <c r="B240" t="s">
        <v>1163</v>
      </c>
      <c r="C240" t="s">
        <v>3340</v>
      </c>
      <c r="D240" t="s">
        <v>4010</v>
      </c>
      <c r="E240" t="s">
        <v>1244</v>
      </c>
      <c r="F240" s="12"/>
      <c r="G240" s="12">
        <v>1000</v>
      </c>
      <c r="H240" s="12">
        <v>500</v>
      </c>
      <c r="I240" s="12"/>
      <c r="J240" s="12"/>
      <c r="K240" s="12">
        <v>500</v>
      </c>
      <c r="L240" s="12"/>
      <c r="M240" s="12">
        <v>2000</v>
      </c>
      <c r="N240" s="12">
        <v>7500</v>
      </c>
      <c r="O240" s="12">
        <v>6000</v>
      </c>
      <c r="P240" s="12">
        <v>3000</v>
      </c>
      <c r="Q240" s="12"/>
      <c r="R240" s="12"/>
      <c r="S240" s="12"/>
      <c r="T240" s="12"/>
      <c r="U240" s="12"/>
      <c r="V240" s="12">
        <v>1500</v>
      </c>
      <c r="W240" s="12"/>
      <c r="X240" s="12">
        <v>3000</v>
      </c>
      <c r="Y240" s="12"/>
      <c r="Z240" s="12">
        <v>25000</v>
      </c>
    </row>
    <row r="241" spans="2:26">
      <c r="B241" t="s">
        <v>1213</v>
      </c>
      <c r="C241" t="s">
        <v>1395</v>
      </c>
      <c r="D241" t="s">
        <v>4019</v>
      </c>
      <c r="E241" t="s">
        <v>39</v>
      </c>
      <c r="F241" s="12"/>
      <c r="G241" s="12"/>
      <c r="H241" s="12"/>
      <c r="I241" s="12"/>
      <c r="J241" s="12"/>
      <c r="K241" s="12"/>
      <c r="L241" s="12"/>
      <c r="M241" s="12">
        <v>5000</v>
      </c>
      <c r="N241" s="12">
        <v>16000</v>
      </c>
      <c r="O241" s="12"/>
      <c r="P241" s="12">
        <v>4000</v>
      </c>
      <c r="Q241" s="12"/>
      <c r="R241" s="12"/>
      <c r="S241" s="12"/>
      <c r="T241" s="12"/>
      <c r="U241" s="12"/>
      <c r="V241" s="12">
        <v>4000</v>
      </c>
      <c r="W241" s="12"/>
      <c r="X241" s="12"/>
      <c r="Y241" s="12"/>
      <c r="Z241" s="12">
        <v>29000</v>
      </c>
    </row>
    <row r="242" spans="2:26">
      <c r="C242" t="s">
        <v>1396</v>
      </c>
      <c r="D242" t="s">
        <v>4015</v>
      </c>
      <c r="E242" t="s">
        <v>39</v>
      </c>
      <c r="F242" s="12"/>
      <c r="G242" s="12"/>
      <c r="H242" s="12"/>
      <c r="I242" s="12"/>
      <c r="J242" s="12"/>
      <c r="K242" s="12"/>
      <c r="L242" s="12"/>
      <c r="M242" s="12"/>
      <c r="N242" s="12">
        <v>2500</v>
      </c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>
        <v>2500</v>
      </c>
    </row>
    <row r="243" spans="2:26">
      <c r="D243" t="s">
        <v>4017</v>
      </c>
      <c r="E243" t="s">
        <v>39</v>
      </c>
      <c r="F243" s="12"/>
      <c r="G243" s="12"/>
      <c r="H243" s="12"/>
      <c r="I243" s="12"/>
      <c r="J243" s="12"/>
      <c r="K243" s="12"/>
      <c r="L243" s="12"/>
      <c r="M243" s="12"/>
      <c r="N243" s="12">
        <v>1000</v>
      </c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>
        <v>1000</v>
      </c>
    </row>
    <row r="244" spans="2:26">
      <c r="B244" t="s">
        <v>1162</v>
      </c>
      <c r="C244" t="s">
        <v>3345</v>
      </c>
      <c r="D244" t="s">
        <v>4013</v>
      </c>
      <c r="E244" t="s">
        <v>3507</v>
      </c>
      <c r="F244" s="12"/>
      <c r="G244" s="12">
        <v>500</v>
      </c>
      <c r="H244" s="12"/>
      <c r="I244" s="12"/>
      <c r="J244" s="12"/>
      <c r="K244" s="12"/>
      <c r="L244" s="12"/>
      <c r="M244" s="12">
        <v>500</v>
      </c>
      <c r="N244" s="12">
        <v>2000</v>
      </c>
      <c r="O244" s="12">
        <v>1000</v>
      </c>
      <c r="P244" s="12">
        <v>500</v>
      </c>
      <c r="Q244" s="12"/>
      <c r="R244" s="12"/>
      <c r="S244" s="12"/>
      <c r="T244" s="12"/>
      <c r="U244" s="12"/>
      <c r="V244" s="12">
        <v>500</v>
      </c>
      <c r="W244" s="12"/>
      <c r="X244" s="12">
        <v>500</v>
      </c>
      <c r="Y244" s="12"/>
      <c r="Z244" s="12">
        <v>5500</v>
      </c>
    </row>
    <row r="245" spans="2:26">
      <c r="B245" t="s">
        <v>1167</v>
      </c>
      <c r="C245" t="s">
        <v>1391</v>
      </c>
      <c r="D245" t="s">
        <v>4023</v>
      </c>
      <c r="E245" t="s">
        <v>33</v>
      </c>
      <c r="F245" s="12"/>
      <c r="G245" s="12"/>
      <c r="H245" s="12"/>
      <c r="I245" s="12"/>
      <c r="J245" s="12"/>
      <c r="K245" s="12"/>
      <c r="L245" s="12"/>
      <c r="M245" s="12">
        <v>240</v>
      </c>
      <c r="N245" s="12">
        <v>680</v>
      </c>
      <c r="O245" s="12">
        <v>320</v>
      </c>
      <c r="P245" s="12">
        <v>280</v>
      </c>
      <c r="Q245" s="12"/>
      <c r="R245" s="12"/>
      <c r="S245" s="12"/>
      <c r="T245" s="12"/>
      <c r="U245" s="12"/>
      <c r="V245" s="12"/>
      <c r="W245" s="12"/>
      <c r="X245" s="12">
        <v>200</v>
      </c>
      <c r="Y245" s="12"/>
      <c r="Z245" s="12">
        <v>1720</v>
      </c>
    </row>
    <row r="246" spans="2:26">
      <c r="C246" t="s">
        <v>3346</v>
      </c>
      <c r="D246" t="s">
        <v>4021</v>
      </c>
      <c r="E246" t="s">
        <v>33</v>
      </c>
      <c r="F246" s="12"/>
      <c r="G246" s="12"/>
      <c r="H246" s="12"/>
      <c r="I246" s="12"/>
      <c r="J246" s="12"/>
      <c r="K246" s="12"/>
      <c r="L246" s="12"/>
      <c r="M246" s="12">
        <v>80</v>
      </c>
      <c r="N246" s="12">
        <v>120</v>
      </c>
      <c r="O246" s="12">
        <v>360</v>
      </c>
      <c r="P246" s="12">
        <v>160</v>
      </c>
      <c r="Q246" s="12"/>
      <c r="R246" s="12"/>
      <c r="S246" s="12"/>
      <c r="T246" s="12"/>
      <c r="U246" s="12"/>
      <c r="V246" s="12">
        <v>120</v>
      </c>
      <c r="W246" s="12"/>
      <c r="X246" s="12">
        <v>80</v>
      </c>
      <c r="Y246" s="12"/>
      <c r="Z246" s="12">
        <v>920</v>
      </c>
    </row>
    <row r="247" spans="2:26">
      <c r="C247" t="s">
        <v>3347</v>
      </c>
      <c r="D247" t="s">
        <v>4025</v>
      </c>
      <c r="E247" t="s">
        <v>33</v>
      </c>
      <c r="F247" s="12"/>
      <c r="G247" s="12"/>
      <c r="H247" s="12"/>
      <c r="I247" s="12"/>
      <c r="J247" s="12"/>
      <c r="K247" s="12"/>
      <c r="L247" s="12"/>
      <c r="M247" s="12"/>
      <c r="N247" s="12">
        <v>1480</v>
      </c>
      <c r="O247" s="12">
        <v>1400</v>
      </c>
      <c r="P247" s="12">
        <v>280</v>
      </c>
      <c r="Q247" s="12"/>
      <c r="R247" s="12"/>
      <c r="S247" s="12"/>
      <c r="T247" s="12"/>
      <c r="U247" s="12"/>
      <c r="V247" s="12">
        <v>80</v>
      </c>
      <c r="W247" s="12"/>
      <c r="X247" s="12">
        <v>280</v>
      </c>
      <c r="Y247" s="12"/>
      <c r="Z247" s="12">
        <v>3520</v>
      </c>
    </row>
    <row r="248" spans="2:26">
      <c r="B248" t="s">
        <v>1190</v>
      </c>
      <c r="C248" t="s">
        <v>3348</v>
      </c>
      <c r="D248" t="s">
        <v>3348</v>
      </c>
      <c r="E248" t="s">
        <v>1314</v>
      </c>
      <c r="F248" s="12"/>
      <c r="G248" s="12"/>
      <c r="H248" s="12"/>
      <c r="I248" s="12"/>
      <c r="J248" s="12"/>
      <c r="K248" s="12"/>
      <c r="L248" s="12"/>
      <c r="M248" s="12">
        <v>500</v>
      </c>
      <c r="N248" s="12">
        <v>2000</v>
      </c>
      <c r="O248" s="12">
        <v>1000</v>
      </c>
      <c r="P248" s="12">
        <v>500</v>
      </c>
      <c r="Q248" s="12"/>
      <c r="R248" s="12"/>
      <c r="S248" s="12"/>
      <c r="T248" s="12"/>
      <c r="U248" s="12"/>
      <c r="V248" s="12">
        <v>500</v>
      </c>
      <c r="W248" s="12"/>
      <c r="X248" s="12">
        <v>500</v>
      </c>
      <c r="Y248" s="12"/>
      <c r="Z248" s="12">
        <v>5000</v>
      </c>
    </row>
    <row r="249" spans="2:26">
      <c r="B249" t="s">
        <v>1317</v>
      </c>
      <c r="C249" t="s">
        <v>1317</v>
      </c>
      <c r="D249" t="s">
        <v>4006</v>
      </c>
      <c r="E249" t="s">
        <v>31</v>
      </c>
      <c r="F249" s="12">
        <v>10</v>
      </c>
      <c r="G249" s="12"/>
      <c r="H249" s="12"/>
      <c r="I249" s="12"/>
      <c r="J249" s="12">
        <v>10</v>
      </c>
      <c r="K249" s="12"/>
      <c r="L249" s="12"/>
      <c r="M249" s="12"/>
      <c r="N249" s="12">
        <v>20</v>
      </c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>
        <v>40</v>
      </c>
    </row>
    <row r="250" spans="2:26">
      <c r="B250" t="s">
        <v>1221</v>
      </c>
      <c r="C250" t="s">
        <v>1221</v>
      </c>
      <c r="D250" t="s">
        <v>4004</v>
      </c>
      <c r="E250" t="s">
        <v>31</v>
      </c>
      <c r="F250" s="12"/>
      <c r="G250" s="12">
        <v>130</v>
      </c>
      <c r="H250" s="12"/>
      <c r="I250" s="12"/>
      <c r="J250" s="12"/>
      <c r="K250" s="12">
        <v>40</v>
      </c>
      <c r="L250" s="12">
        <v>30</v>
      </c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>
        <v>200</v>
      </c>
    </row>
    <row r="251" spans="2:26">
      <c r="B251" t="s">
        <v>1176</v>
      </c>
      <c r="C251" t="s">
        <v>1176</v>
      </c>
      <c r="D251" t="s">
        <v>3992</v>
      </c>
      <c r="E251" t="s">
        <v>31</v>
      </c>
      <c r="F251" s="12"/>
      <c r="G251" s="12"/>
      <c r="H251" s="12"/>
      <c r="I251" s="12"/>
      <c r="J251" s="12"/>
      <c r="K251" s="12">
        <v>20</v>
      </c>
      <c r="L251" s="12"/>
      <c r="M251" s="12"/>
      <c r="N251" s="12">
        <v>70</v>
      </c>
      <c r="O251" s="12">
        <v>80</v>
      </c>
      <c r="P251" s="12"/>
      <c r="Q251" s="12"/>
      <c r="R251" s="12"/>
      <c r="S251" s="12"/>
      <c r="T251" s="12"/>
      <c r="U251" s="12"/>
      <c r="V251" s="12"/>
      <c r="W251" s="12"/>
      <c r="X251" s="12">
        <v>40</v>
      </c>
      <c r="Y251" s="12"/>
      <c r="Z251" s="12">
        <v>210</v>
      </c>
    </row>
    <row r="252" spans="2:26">
      <c r="B252" t="s">
        <v>1175</v>
      </c>
      <c r="C252" t="s">
        <v>1175</v>
      </c>
      <c r="D252" t="s">
        <v>4000</v>
      </c>
      <c r="E252" t="s">
        <v>31</v>
      </c>
      <c r="F252" s="12">
        <v>60</v>
      </c>
      <c r="G252" s="12">
        <v>230</v>
      </c>
      <c r="H252" s="12">
        <v>60</v>
      </c>
      <c r="I252" s="12"/>
      <c r="J252" s="12"/>
      <c r="K252" s="12"/>
      <c r="L252" s="12"/>
      <c r="M252" s="12"/>
      <c r="N252" s="12">
        <v>70</v>
      </c>
      <c r="O252" s="12">
        <v>120</v>
      </c>
      <c r="P252" s="12">
        <v>40</v>
      </c>
      <c r="Q252" s="12"/>
      <c r="R252" s="12"/>
      <c r="S252" s="12"/>
      <c r="T252" s="12"/>
      <c r="U252" s="12"/>
      <c r="V252" s="12"/>
      <c r="W252" s="12"/>
      <c r="X252" s="12"/>
      <c r="Y252" s="12"/>
      <c r="Z252" s="12">
        <v>580</v>
      </c>
    </row>
    <row r="253" spans="2:26">
      <c r="B253" t="s">
        <v>1172</v>
      </c>
      <c r="C253" t="s">
        <v>1172</v>
      </c>
      <c r="D253" t="s">
        <v>3996</v>
      </c>
      <c r="E253" t="s">
        <v>31</v>
      </c>
      <c r="F253" s="12"/>
      <c r="G253" s="12">
        <v>90</v>
      </c>
      <c r="H253" s="12"/>
      <c r="I253" s="12"/>
      <c r="J253" s="12"/>
      <c r="K253" s="12"/>
      <c r="L253" s="12"/>
      <c r="M253" s="12"/>
      <c r="N253" s="12">
        <v>50</v>
      </c>
      <c r="O253" s="12">
        <v>70</v>
      </c>
      <c r="P253" s="12">
        <v>20</v>
      </c>
      <c r="Q253" s="12"/>
      <c r="R253" s="12"/>
      <c r="S253" s="12"/>
      <c r="T253" s="12"/>
      <c r="U253" s="12"/>
      <c r="V253" s="12"/>
      <c r="W253" s="12"/>
      <c r="X253" s="12"/>
      <c r="Y253" s="12"/>
      <c r="Z253" s="12">
        <v>230</v>
      </c>
    </row>
    <row r="254" spans="2:26">
      <c r="B254" t="s">
        <v>1173</v>
      </c>
      <c r="C254" t="s">
        <v>1173</v>
      </c>
      <c r="D254" t="s">
        <v>3998</v>
      </c>
      <c r="E254" t="s">
        <v>31</v>
      </c>
      <c r="F254" s="12"/>
      <c r="G254" s="12"/>
      <c r="H254" s="12"/>
      <c r="I254" s="12"/>
      <c r="J254" s="12"/>
      <c r="K254" s="12">
        <v>20</v>
      </c>
      <c r="L254" s="12"/>
      <c r="M254" s="12"/>
      <c r="N254" s="12"/>
      <c r="O254" s="12"/>
      <c r="P254" s="12"/>
      <c r="Q254" s="12">
        <v>10</v>
      </c>
      <c r="R254" s="12"/>
      <c r="S254" s="12"/>
      <c r="T254" s="12"/>
      <c r="U254" s="12"/>
      <c r="V254" s="12">
        <v>10</v>
      </c>
      <c r="W254" s="12"/>
      <c r="X254" s="12"/>
      <c r="Y254" s="12"/>
      <c r="Z254" s="12">
        <v>40</v>
      </c>
    </row>
    <row r="255" spans="2:26">
      <c r="B255" t="s">
        <v>1185</v>
      </c>
      <c r="C255" t="s">
        <v>1185</v>
      </c>
      <c r="D255" t="s">
        <v>4002</v>
      </c>
      <c r="E255" t="s">
        <v>31</v>
      </c>
      <c r="F255" s="12"/>
      <c r="G255" s="12">
        <v>20</v>
      </c>
      <c r="H255" s="12">
        <v>20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>
        <v>40</v>
      </c>
    </row>
    <row r="256" spans="2:26">
      <c r="B256" t="s">
        <v>1171</v>
      </c>
      <c r="C256" t="s">
        <v>1171</v>
      </c>
      <c r="D256" t="s">
        <v>3994</v>
      </c>
      <c r="E256" t="s">
        <v>31</v>
      </c>
      <c r="F256" s="12"/>
      <c r="G256" s="12"/>
      <c r="H256" s="12"/>
      <c r="I256" s="12"/>
      <c r="J256" s="12"/>
      <c r="K256" s="12"/>
      <c r="L256" s="12"/>
      <c r="M256" s="12"/>
      <c r="N256" s="12">
        <v>20</v>
      </c>
      <c r="O256" s="12">
        <v>30</v>
      </c>
      <c r="P256" s="12">
        <v>20</v>
      </c>
      <c r="Q256" s="12"/>
      <c r="R256" s="12"/>
      <c r="S256" s="12"/>
      <c r="T256" s="12"/>
      <c r="U256" s="12"/>
      <c r="V256" s="12"/>
      <c r="W256" s="12"/>
      <c r="X256" s="12"/>
      <c r="Y256" s="12"/>
      <c r="Z256" s="12">
        <v>70</v>
      </c>
    </row>
    <row r="257" spans="1:26">
      <c r="B257" t="s">
        <v>1159</v>
      </c>
      <c r="C257" t="s">
        <v>1159</v>
      </c>
      <c r="D257" t="s">
        <v>4039</v>
      </c>
      <c r="E257" t="s">
        <v>28</v>
      </c>
      <c r="F257" s="12">
        <v>250</v>
      </c>
      <c r="G257" s="12">
        <v>250</v>
      </c>
      <c r="H257" s="12">
        <v>150</v>
      </c>
      <c r="I257" s="12"/>
      <c r="J257" s="12"/>
      <c r="K257" s="12">
        <v>100</v>
      </c>
      <c r="L257" s="12"/>
      <c r="M257" s="12">
        <v>50</v>
      </c>
      <c r="N257" s="12"/>
      <c r="O257" s="12">
        <v>300</v>
      </c>
      <c r="P257" s="12">
        <v>250</v>
      </c>
      <c r="Q257" s="12"/>
      <c r="R257" s="12"/>
      <c r="S257" s="12"/>
      <c r="T257" s="12"/>
      <c r="U257" s="12"/>
      <c r="V257" s="12"/>
      <c r="W257" s="12"/>
      <c r="X257" s="12">
        <v>150</v>
      </c>
      <c r="Y257" s="12"/>
      <c r="Z257" s="12">
        <v>1500</v>
      </c>
    </row>
    <row r="258" spans="1:26">
      <c r="B258" t="s">
        <v>1160</v>
      </c>
      <c r="C258" t="s">
        <v>1160</v>
      </c>
      <c r="D258" t="s">
        <v>4043</v>
      </c>
      <c r="E258" t="s">
        <v>28</v>
      </c>
      <c r="F258" s="12">
        <v>150</v>
      </c>
      <c r="G258" s="12">
        <v>500</v>
      </c>
      <c r="H258" s="12">
        <v>100</v>
      </c>
      <c r="I258" s="12"/>
      <c r="J258" s="12"/>
      <c r="K258" s="12"/>
      <c r="L258" s="12"/>
      <c r="M258" s="12">
        <v>50</v>
      </c>
      <c r="N258" s="12">
        <v>100</v>
      </c>
      <c r="O258" s="12">
        <v>500</v>
      </c>
      <c r="P258" s="12">
        <v>200</v>
      </c>
      <c r="Q258" s="12">
        <v>50</v>
      </c>
      <c r="R258" s="12"/>
      <c r="S258" s="12"/>
      <c r="T258" s="12"/>
      <c r="U258" s="12"/>
      <c r="V258" s="12"/>
      <c r="W258" s="12"/>
      <c r="X258" s="12">
        <v>100</v>
      </c>
      <c r="Y258" s="12"/>
      <c r="Z258" s="12">
        <v>1750</v>
      </c>
    </row>
    <row r="259" spans="1:26">
      <c r="B259" t="s">
        <v>1158</v>
      </c>
      <c r="C259" t="s">
        <v>1158</v>
      </c>
      <c r="D259" t="s">
        <v>4041</v>
      </c>
      <c r="E259" t="s">
        <v>28</v>
      </c>
      <c r="F259" s="12">
        <v>250</v>
      </c>
      <c r="G259" s="12">
        <v>500</v>
      </c>
      <c r="H259" s="12"/>
      <c r="I259" s="12"/>
      <c r="J259" s="12"/>
      <c r="K259" s="12"/>
      <c r="L259" s="12"/>
      <c r="M259" s="12"/>
      <c r="N259" s="12">
        <v>250</v>
      </c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>
        <v>1000</v>
      </c>
    </row>
    <row r="260" spans="1:26">
      <c r="B260" t="s">
        <v>3352</v>
      </c>
      <c r="C260" t="s">
        <v>3352</v>
      </c>
      <c r="D260" t="s">
        <v>4045</v>
      </c>
      <c r="E260" t="s">
        <v>3353</v>
      </c>
      <c r="F260" s="12">
        <v>170</v>
      </c>
      <c r="G260" s="12">
        <v>30</v>
      </c>
      <c r="H260" s="12">
        <v>30</v>
      </c>
      <c r="I260" s="12"/>
      <c r="J260" s="12">
        <v>80</v>
      </c>
      <c r="K260" s="12">
        <v>280</v>
      </c>
      <c r="L260" s="12">
        <v>110</v>
      </c>
      <c r="M260" s="12">
        <v>8400</v>
      </c>
      <c r="N260" s="12">
        <v>26400</v>
      </c>
      <c r="O260" s="12">
        <v>7500</v>
      </c>
      <c r="P260" s="12">
        <v>7120</v>
      </c>
      <c r="Q260" s="12">
        <v>60</v>
      </c>
      <c r="R260" s="12"/>
      <c r="S260" s="12"/>
      <c r="T260" s="12"/>
      <c r="U260" s="12"/>
      <c r="V260" s="12">
        <v>10100</v>
      </c>
      <c r="W260" s="12"/>
      <c r="X260" s="12">
        <v>4720</v>
      </c>
      <c r="Y260" s="12"/>
      <c r="Z260" s="12">
        <v>65000</v>
      </c>
    </row>
    <row r="261" spans="1:26">
      <c r="B261" t="s">
        <v>3372</v>
      </c>
      <c r="C261" t="s">
        <v>3372</v>
      </c>
      <c r="D261" t="s">
        <v>4047</v>
      </c>
      <c r="E261" t="s">
        <v>3373</v>
      </c>
      <c r="F261" s="12"/>
      <c r="G261" s="12"/>
      <c r="H261" s="12"/>
      <c r="I261" s="12"/>
      <c r="J261" s="12"/>
      <c r="K261" s="12"/>
      <c r="L261" s="12"/>
      <c r="M261" s="12">
        <v>1000</v>
      </c>
      <c r="N261" s="12">
        <v>3000</v>
      </c>
      <c r="O261" s="12">
        <v>500</v>
      </c>
      <c r="P261" s="12">
        <v>2000</v>
      </c>
      <c r="Q261" s="12"/>
      <c r="R261" s="12"/>
      <c r="S261" s="12"/>
      <c r="T261" s="12"/>
      <c r="U261" s="12">
        <v>500</v>
      </c>
      <c r="V261" s="12">
        <v>2000</v>
      </c>
      <c r="W261" s="12"/>
      <c r="X261" s="12">
        <v>500</v>
      </c>
      <c r="Y261" s="12"/>
      <c r="Z261" s="12">
        <v>9500</v>
      </c>
    </row>
    <row r="262" spans="1:26">
      <c r="B262" t="s">
        <v>1390</v>
      </c>
      <c r="C262" t="s">
        <v>1390</v>
      </c>
      <c r="D262" t="s">
        <v>4008</v>
      </c>
      <c r="E262" t="s">
        <v>31</v>
      </c>
      <c r="F262" s="12"/>
      <c r="G262" s="12"/>
      <c r="H262" s="12"/>
      <c r="I262" s="12"/>
      <c r="J262" s="12"/>
      <c r="K262" s="12"/>
      <c r="L262" s="12"/>
      <c r="M262" s="12"/>
      <c r="N262" s="12">
        <v>10</v>
      </c>
      <c r="O262" s="12">
        <v>30</v>
      </c>
      <c r="P262" s="12"/>
      <c r="Q262" s="12"/>
      <c r="R262" s="12"/>
      <c r="S262" s="12"/>
      <c r="T262" s="12"/>
      <c r="U262" s="12"/>
      <c r="V262" s="12"/>
      <c r="W262" s="12"/>
      <c r="X262" s="12">
        <v>20</v>
      </c>
      <c r="Y262" s="12"/>
      <c r="Z262" s="12">
        <v>60</v>
      </c>
    </row>
    <row r="263" spans="1:26">
      <c r="A263" s="129" t="s">
        <v>4704</v>
      </c>
      <c r="D263"/>
      <c r="E263"/>
      <c r="F263" s="12">
        <v>2390</v>
      </c>
      <c r="G263" s="12">
        <v>6750</v>
      </c>
      <c r="H263" s="12">
        <v>1860</v>
      </c>
      <c r="I263" s="12"/>
      <c r="J263" s="12">
        <v>1090</v>
      </c>
      <c r="K263" s="12">
        <v>2460</v>
      </c>
      <c r="L263" s="12">
        <v>1640</v>
      </c>
      <c r="M263" s="12">
        <v>31820</v>
      </c>
      <c r="N263" s="12">
        <v>114770</v>
      </c>
      <c r="O263" s="12">
        <v>33210</v>
      </c>
      <c r="P263" s="12">
        <v>31870</v>
      </c>
      <c r="Q263" s="12">
        <v>2120</v>
      </c>
      <c r="R263" s="12"/>
      <c r="S263" s="12"/>
      <c r="T263" s="12"/>
      <c r="U263" s="12">
        <v>500</v>
      </c>
      <c r="V263" s="12">
        <v>29310</v>
      </c>
      <c r="W263" s="12"/>
      <c r="X263" s="12">
        <v>24590</v>
      </c>
      <c r="Y263" s="12"/>
      <c r="Z263" s="12">
        <v>284380</v>
      </c>
    </row>
    <row r="264" spans="1:26">
      <c r="A264" s="129">
        <v>44330</v>
      </c>
      <c r="B264" t="s">
        <v>1165</v>
      </c>
      <c r="C264" t="s">
        <v>1382</v>
      </c>
      <c r="D264" t="s">
        <v>4095</v>
      </c>
      <c r="E264" t="s">
        <v>22</v>
      </c>
      <c r="F264" s="12"/>
      <c r="G264" s="12"/>
      <c r="H264" s="12">
        <v>500</v>
      </c>
      <c r="I264" s="12"/>
      <c r="J264" s="12"/>
      <c r="K264" s="12"/>
      <c r="L264" s="12"/>
      <c r="M264" s="12"/>
      <c r="N264" s="12">
        <v>6000</v>
      </c>
      <c r="O264" s="12">
        <v>3000</v>
      </c>
      <c r="P264" s="12">
        <v>2500</v>
      </c>
      <c r="Q264" s="12">
        <v>500</v>
      </c>
      <c r="R264" s="12"/>
      <c r="S264" s="12"/>
      <c r="T264" s="12"/>
      <c r="U264" s="12"/>
      <c r="V264" s="12"/>
      <c r="W264" s="12"/>
      <c r="X264" s="12"/>
      <c r="Y264" s="12"/>
      <c r="Z264" s="12">
        <v>12500</v>
      </c>
    </row>
    <row r="265" spans="1:26">
      <c r="D265" t="s">
        <v>4097</v>
      </c>
      <c r="E265" t="s">
        <v>22</v>
      </c>
      <c r="F265" s="12"/>
      <c r="G265" s="12"/>
      <c r="H265" s="12"/>
      <c r="I265" s="12"/>
      <c r="J265" s="12">
        <v>500</v>
      </c>
      <c r="K265" s="12">
        <v>500</v>
      </c>
      <c r="L265" s="12">
        <v>500</v>
      </c>
      <c r="M265" s="12">
        <v>500</v>
      </c>
      <c r="N265" s="12"/>
      <c r="O265" s="12"/>
      <c r="P265" s="12"/>
      <c r="Q265" s="12"/>
      <c r="R265" s="12"/>
      <c r="S265" s="12"/>
      <c r="T265" s="12"/>
      <c r="U265" s="12"/>
      <c r="V265" s="12">
        <v>4000</v>
      </c>
      <c r="W265" s="12"/>
      <c r="X265" s="12">
        <v>2000</v>
      </c>
      <c r="Y265" s="12"/>
      <c r="Z265" s="12">
        <v>8000</v>
      </c>
    </row>
    <row r="266" spans="1:26">
      <c r="C266" t="s">
        <v>1383</v>
      </c>
      <c r="D266" t="s">
        <v>4091</v>
      </c>
      <c r="E266" t="s">
        <v>22</v>
      </c>
      <c r="F266" s="12">
        <v>500</v>
      </c>
      <c r="G266" s="12">
        <v>1500</v>
      </c>
      <c r="H266" s="12">
        <v>500</v>
      </c>
      <c r="I266" s="12"/>
      <c r="J266" s="12"/>
      <c r="K266" s="12"/>
      <c r="L266" s="12"/>
      <c r="M266" s="12"/>
      <c r="N266" s="12">
        <v>12000</v>
      </c>
      <c r="O266" s="12">
        <v>12000</v>
      </c>
      <c r="P266" s="12">
        <v>1500</v>
      </c>
      <c r="Q266" s="12"/>
      <c r="R266" s="12"/>
      <c r="S266" s="12"/>
      <c r="T266" s="12"/>
      <c r="U266" s="12"/>
      <c r="V266" s="12"/>
      <c r="W266" s="12"/>
      <c r="X266" s="12"/>
      <c r="Y266" s="12"/>
      <c r="Z266" s="12">
        <v>28000</v>
      </c>
    </row>
    <row r="267" spans="1:26">
      <c r="D267" t="s">
        <v>4093</v>
      </c>
      <c r="E267" t="s">
        <v>22</v>
      </c>
      <c r="F267" s="12"/>
      <c r="G267" s="12"/>
      <c r="H267" s="12"/>
      <c r="I267" s="12"/>
      <c r="J267" s="12"/>
      <c r="K267" s="12">
        <v>500</v>
      </c>
      <c r="L267" s="12"/>
      <c r="M267" s="12">
        <v>3500</v>
      </c>
      <c r="N267" s="12"/>
      <c r="O267" s="12"/>
      <c r="P267" s="12"/>
      <c r="Q267" s="12"/>
      <c r="R267" s="12"/>
      <c r="S267" s="12"/>
      <c r="T267" s="12"/>
      <c r="U267" s="12"/>
      <c r="V267" s="12">
        <v>2500</v>
      </c>
      <c r="W267" s="12"/>
      <c r="X267" s="12">
        <v>4000</v>
      </c>
      <c r="Y267" s="12"/>
      <c r="Z267" s="12">
        <v>10500</v>
      </c>
    </row>
    <row r="268" spans="1:26">
      <c r="C268" t="s">
        <v>1384</v>
      </c>
      <c r="D268" t="s">
        <v>4099</v>
      </c>
      <c r="E268" t="s">
        <v>22</v>
      </c>
      <c r="F268" s="12">
        <v>500</v>
      </c>
      <c r="G268" s="12">
        <v>500</v>
      </c>
      <c r="H268" s="12"/>
      <c r="I268" s="12"/>
      <c r="J268" s="12"/>
      <c r="K268" s="12"/>
      <c r="L268" s="12"/>
      <c r="M268" s="12"/>
      <c r="N268" s="12">
        <v>5000</v>
      </c>
      <c r="O268" s="12">
        <v>2500</v>
      </c>
      <c r="P268" s="12">
        <v>1000</v>
      </c>
      <c r="Q268" s="12">
        <v>500</v>
      </c>
      <c r="R268" s="12"/>
      <c r="S268" s="12"/>
      <c r="T268" s="12"/>
      <c r="U268" s="12"/>
      <c r="V268" s="12"/>
      <c r="W268" s="12"/>
      <c r="X268" s="12"/>
      <c r="Y268" s="12"/>
      <c r="Z268" s="12">
        <v>10000</v>
      </c>
    </row>
    <row r="269" spans="1:26">
      <c r="D269" t="s">
        <v>4101</v>
      </c>
      <c r="E269" t="s">
        <v>22</v>
      </c>
      <c r="F269" s="12"/>
      <c r="G269" s="12"/>
      <c r="H269" s="12"/>
      <c r="I269" s="12"/>
      <c r="J269" s="12">
        <v>500</v>
      </c>
      <c r="K269" s="12"/>
      <c r="L269" s="12">
        <v>500</v>
      </c>
      <c r="M269" s="12">
        <v>500</v>
      </c>
      <c r="N269" s="12"/>
      <c r="O269" s="12"/>
      <c r="P269" s="12"/>
      <c r="Q269" s="12"/>
      <c r="R269" s="12"/>
      <c r="S269" s="12"/>
      <c r="T269" s="12"/>
      <c r="U269" s="12"/>
      <c r="V269" s="12">
        <v>2000</v>
      </c>
      <c r="W269" s="12"/>
      <c r="X269" s="12">
        <v>2500</v>
      </c>
      <c r="Y269" s="12"/>
      <c r="Z269" s="12">
        <v>6000</v>
      </c>
    </row>
    <row r="270" spans="1:26">
      <c r="C270" t="s">
        <v>1385</v>
      </c>
      <c r="D270" t="s">
        <v>4107</v>
      </c>
      <c r="E270" t="s">
        <v>22</v>
      </c>
      <c r="F270" s="12"/>
      <c r="G270" s="12">
        <v>500</v>
      </c>
      <c r="H270" s="12"/>
      <c r="I270" s="12"/>
      <c r="J270" s="12"/>
      <c r="K270" s="12"/>
      <c r="L270" s="12"/>
      <c r="M270" s="12"/>
      <c r="N270" s="12">
        <v>5000</v>
      </c>
      <c r="O270" s="12">
        <v>5000</v>
      </c>
      <c r="P270" s="12">
        <v>3000</v>
      </c>
      <c r="Q270" s="12"/>
      <c r="R270" s="12"/>
      <c r="S270" s="12"/>
      <c r="T270" s="12"/>
      <c r="U270" s="12"/>
      <c r="V270" s="12"/>
      <c r="W270" s="12"/>
      <c r="X270" s="12"/>
      <c r="Y270" s="12"/>
      <c r="Z270" s="12">
        <v>13500</v>
      </c>
    </row>
    <row r="271" spans="1:26">
      <c r="D271" t="s">
        <v>4109</v>
      </c>
      <c r="E271" t="s">
        <v>22</v>
      </c>
      <c r="F271" s="12"/>
      <c r="G271" s="12"/>
      <c r="H271" s="12"/>
      <c r="I271" s="12"/>
      <c r="J271" s="12"/>
      <c r="K271" s="12"/>
      <c r="L271" s="12">
        <v>500</v>
      </c>
      <c r="M271" s="12">
        <v>2000</v>
      </c>
      <c r="N271" s="12"/>
      <c r="O271" s="12"/>
      <c r="P271" s="12"/>
      <c r="Q271" s="12"/>
      <c r="R271" s="12"/>
      <c r="S271" s="12"/>
      <c r="T271" s="12"/>
      <c r="U271" s="12"/>
      <c r="V271" s="12">
        <v>6000</v>
      </c>
      <c r="W271" s="12"/>
      <c r="X271" s="12">
        <v>2000</v>
      </c>
      <c r="Y271" s="12"/>
      <c r="Z271" s="12">
        <v>10500</v>
      </c>
    </row>
    <row r="272" spans="1:26">
      <c r="C272" t="s">
        <v>1386</v>
      </c>
      <c r="D272" t="s">
        <v>4103</v>
      </c>
      <c r="E272" t="s">
        <v>22</v>
      </c>
      <c r="F272" s="12">
        <v>500</v>
      </c>
      <c r="G272" s="12">
        <v>500</v>
      </c>
      <c r="H272" s="12"/>
      <c r="I272" s="12"/>
      <c r="J272" s="12"/>
      <c r="K272" s="12"/>
      <c r="L272" s="12"/>
      <c r="M272" s="12"/>
      <c r="N272" s="12">
        <v>1000</v>
      </c>
      <c r="O272" s="12">
        <v>1500</v>
      </c>
      <c r="P272" s="12">
        <v>500</v>
      </c>
      <c r="Q272" s="12"/>
      <c r="R272" s="12"/>
      <c r="S272" s="12"/>
      <c r="T272" s="12"/>
      <c r="U272" s="12"/>
      <c r="V272" s="12"/>
      <c r="W272" s="12"/>
      <c r="X272" s="12"/>
      <c r="Y272" s="12"/>
      <c r="Z272" s="12">
        <v>4000</v>
      </c>
    </row>
    <row r="273" spans="2:26">
      <c r="D273" t="s">
        <v>4105</v>
      </c>
      <c r="E273" t="s">
        <v>22</v>
      </c>
      <c r="F273" s="12"/>
      <c r="G273" s="12"/>
      <c r="H273" s="12"/>
      <c r="I273" s="12"/>
      <c r="J273" s="12"/>
      <c r="K273" s="12"/>
      <c r="L273" s="12"/>
      <c r="M273" s="12">
        <v>500</v>
      </c>
      <c r="N273" s="12"/>
      <c r="O273" s="12"/>
      <c r="P273" s="12"/>
      <c r="Q273" s="12"/>
      <c r="R273" s="12"/>
      <c r="S273" s="12"/>
      <c r="T273" s="12"/>
      <c r="U273" s="12"/>
      <c r="V273" s="12">
        <v>500</v>
      </c>
      <c r="W273" s="12"/>
      <c r="X273" s="12">
        <v>500</v>
      </c>
      <c r="Y273" s="12"/>
      <c r="Z273" s="12">
        <v>1500</v>
      </c>
    </row>
    <row r="274" spans="2:26">
      <c r="C274" t="s">
        <v>1165</v>
      </c>
      <c r="D274" t="s">
        <v>4079</v>
      </c>
      <c r="E274" t="s">
        <v>22</v>
      </c>
      <c r="F274" s="12"/>
      <c r="G274" s="12">
        <v>2500</v>
      </c>
      <c r="H274" s="12">
        <v>1000</v>
      </c>
      <c r="I274" s="12"/>
      <c r="J274" s="12"/>
      <c r="K274" s="12"/>
      <c r="L274" s="12"/>
      <c r="M274" s="12"/>
      <c r="N274" s="12">
        <v>32000</v>
      </c>
      <c r="O274" s="12">
        <v>16000</v>
      </c>
      <c r="P274" s="12">
        <v>8000</v>
      </c>
      <c r="Q274" s="12">
        <v>1000</v>
      </c>
      <c r="R274" s="12"/>
      <c r="S274" s="12"/>
      <c r="T274" s="12"/>
      <c r="U274" s="12"/>
      <c r="V274" s="12"/>
      <c r="W274" s="12"/>
      <c r="X274" s="12"/>
      <c r="Y274" s="12"/>
      <c r="Z274" s="12">
        <v>60500</v>
      </c>
    </row>
    <row r="275" spans="2:26">
      <c r="D275" t="s">
        <v>4081</v>
      </c>
      <c r="E275" t="s">
        <v>22</v>
      </c>
      <c r="F275" s="12"/>
      <c r="G275" s="12"/>
      <c r="H275" s="12"/>
      <c r="I275" s="12"/>
      <c r="J275" s="12">
        <v>500</v>
      </c>
      <c r="K275" s="12"/>
      <c r="L275" s="12">
        <v>500</v>
      </c>
      <c r="M275" s="12">
        <v>6000</v>
      </c>
      <c r="N275" s="12"/>
      <c r="O275" s="12"/>
      <c r="P275" s="12"/>
      <c r="Q275" s="12"/>
      <c r="R275" s="12"/>
      <c r="S275" s="12"/>
      <c r="T275" s="12"/>
      <c r="U275" s="12"/>
      <c r="V275" s="12">
        <v>5500</v>
      </c>
      <c r="W275" s="12"/>
      <c r="X275" s="12">
        <v>6000</v>
      </c>
      <c r="Y275" s="12"/>
      <c r="Z275" s="12">
        <v>18500</v>
      </c>
    </row>
    <row r="276" spans="2:26">
      <c r="C276" t="s">
        <v>1387</v>
      </c>
      <c r="D276" t="s">
        <v>4087</v>
      </c>
      <c r="E276" t="s">
        <v>22</v>
      </c>
      <c r="F276" s="12">
        <v>500</v>
      </c>
      <c r="G276" s="12">
        <v>1000</v>
      </c>
      <c r="H276" s="12"/>
      <c r="I276" s="12"/>
      <c r="J276" s="12"/>
      <c r="K276" s="12"/>
      <c r="L276" s="12"/>
      <c r="M276" s="12"/>
      <c r="N276" s="12">
        <v>24000</v>
      </c>
      <c r="O276" s="12">
        <v>5000</v>
      </c>
      <c r="P276" s="12">
        <v>5000</v>
      </c>
      <c r="Q276" s="12"/>
      <c r="R276" s="12"/>
      <c r="S276" s="12"/>
      <c r="T276" s="12"/>
      <c r="U276" s="12"/>
      <c r="V276" s="12"/>
      <c r="W276" s="12"/>
      <c r="X276" s="12"/>
      <c r="Y276" s="12"/>
      <c r="Z276" s="12">
        <v>35500</v>
      </c>
    </row>
    <row r="277" spans="2:26">
      <c r="D277" t="s">
        <v>4089</v>
      </c>
      <c r="E277" t="s">
        <v>22</v>
      </c>
      <c r="F277" s="12"/>
      <c r="G277" s="12"/>
      <c r="H277" s="12"/>
      <c r="I277" s="12"/>
      <c r="J277" s="12">
        <v>500</v>
      </c>
      <c r="K277" s="12">
        <v>500</v>
      </c>
      <c r="L277" s="12">
        <v>500</v>
      </c>
      <c r="M277" s="12">
        <v>4000</v>
      </c>
      <c r="N277" s="12"/>
      <c r="O277" s="12"/>
      <c r="P277" s="12"/>
      <c r="Q277" s="12"/>
      <c r="R277" s="12"/>
      <c r="S277" s="12"/>
      <c r="T277" s="12"/>
      <c r="U277" s="12"/>
      <c r="V277" s="12">
        <v>3000</v>
      </c>
      <c r="W277" s="12"/>
      <c r="X277" s="12">
        <v>5000</v>
      </c>
      <c r="Y277" s="12"/>
      <c r="Z277" s="12">
        <v>13500</v>
      </c>
    </row>
    <row r="278" spans="2:26">
      <c r="C278" t="s">
        <v>1388</v>
      </c>
      <c r="D278" t="s">
        <v>4083</v>
      </c>
      <c r="E278" t="s">
        <v>22</v>
      </c>
      <c r="F278" s="12">
        <v>1000</v>
      </c>
      <c r="G278" s="12">
        <v>3000</v>
      </c>
      <c r="H278" s="12">
        <v>1000</v>
      </c>
      <c r="I278" s="12"/>
      <c r="J278" s="12"/>
      <c r="K278" s="12"/>
      <c r="L278" s="12"/>
      <c r="M278" s="12"/>
      <c r="N278" s="12">
        <v>24000</v>
      </c>
      <c r="O278" s="12">
        <v>10000</v>
      </c>
      <c r="P278" s="12">
        <v>6000</v>
      </c>
      <c r="Q278" s="12">
        <v>500</v>
      </c>
      <c r="R278" s="12"/>
      <c r="S278" s="12"/>
      <c r="T278" s="12"/>
      <c r="U278" s="12"/>
      <c r="V278" s="12"/>
      <c r="W278" s="12"/>
      <c r="X278" s="12"/>
      <c r="Y278" s="12"/>
      <c r="Z278" s="12">
        <v>45500</v>
      </c>
    </row>
    <row r="279" spans="2:26">
      <c r="D279" t="s">
        <v>4085</v>
      </c>
      <c r="E279" t="s">
        <v>22</v>
      </c>
      <c r="F279" s="12"/>
      <c r="G279" s="12"/>
      <c r="H279" s="12"/>
      <c r="I279" s="12"/>
      <c r="J279" s="12">
        <v>1000</v>
      </c>
      <c r="K279" s="12">
        <v>1000</v>
      </c>
      <c r="L279" s="12">
        <v>1000</v>
      </c>
      <c r="M279" s="12">
        <v>5000</v>
      </c>
      <c r="N279" s="12"/>
      <c r="O279" s="12"/>
      <c r="P279" s="12"/>
      <c r="Q279" s="12"/>
      <c r="R279" s="12"/>
      <c r="S279" s="12"/>
      <c r="T279" s="12"/>
      <c r="U279" s="12"/>
      <c r="V279" s="12">
        <v>6000</v>
      </c>
      <c r="W279" s="12"/>
      <c r="X279" s="12">
        <v>6000</v>
      </c>
      <c r="Y279" s="12"/>
      <c r="Z279" s="12">
        <v>20000</v>
      </c>
    </row>
    <row r="280" spans="2:26">
      <c r="C280" t="s">
        <v>3339</v>
      </c>
      <c r="D280" t="s">
        <v>4049</v>
      </c>
      <c r="E280" t="s">
        <v>22</v>
      </c>
      <c r="F280" s="12">
        <v>1000</v>
      </c>
      <c r="G280" s="12">
        <v>3500</v>
      </c>
      <c r="H280" s="12">
        <v>500</v>
      </c>
      <c r="I280" s="12"/>
      <c r="J280" s="12"/>
      <c r="K280" s="12"/>
      <c r="L280" s="12"/>
      <c r="M280" s="12"/>
      <c r="N280" s="12">
        <v>20000</v>
      </c>
      <c r="O280" s="12">
        <v>10000</v>
      </c>
      <c r="P280" s="12">
        <v>5000</v>
      </c>
      <c r="Q280" s="12">
        <v>500</v>
      </c>
      <c r="R280" s="12"/>
      <c r="S280" s="12"/>
      <c r="T280" s="12"/>
      <c r="U280" s="12"/>
      <c r="V280" s="12"/>
      <c r="W280" s="12"/>
      <c r="X280" s="12"/>
      <c r="Y280" s="12"/>
      <c r="Z280" s="12">
        <v>40500</v>
      </c>
    </row>
    <row r="281" spans="2:26">
      <c r="D281" t="s">
        <v>4051</v>
      </c>
      <c r="E281" t="s">
        <v>22</v>
      </c>
      <c r="F281" s="12"/>
      <c r="G281" s="12"/>
      <c r="H281" s="12"/>
      <c r="I281" s="12"/>
      <c r="J281" s="12">
        <v>500</v>
      </c>
      <c r="K281" s="12">
        <v>1000</v>
      </c>
      <c r="L281" s="12"/>
      <c r="M281" s="12">
        <v>5000</v>
      </c>
      <c r="N281" s="12"/>
      <c r="O281" s="12"/>
      <c r="P281" s="12"/>
      <c r="Q281" s="12"/>
      <c r="R281" s="12"/>
      <c r="S281" s="12"/>
      <c r="T281" s="12"/>
      <c r="U281" s="12"/>
      <c r="V281" s="12">
        <v>8000</v>
      </c>
      <c r="W281" s="12"/>
      <c r="X281" s="12">
        <v>5000</v>
      </c>
      <c r="Y281" s="12"/>
      <c r="Z281" s="12">
        <v>19500</v>
      </c>
    </row>
    <row r="282" spans="2:26">
      <c r="C282" t="s">
        <v>3343</v>
      </c>
      <c r="D282" t="s">
        <v>4111</v>
      </c>
      <c r="E282" t="s">
        <v>22</v>
      </c>
      <c r="F282" s="12"/>
      <c r="G282" s="12"/>
      <c r="H282" s="12">
        <v>500</v>
      </c>
      <c r="I282" s="12"/>
      <c r="J282" s="12"/>
      <c r="K282" s="12"/>
      <c r="L282" s="12"/>
      <c r="M282" s="12"/>
      <c r="N282" s="12">
        <v>8000</v>
      </c>
      <c r="O282" s="12">
        <v>1500</v>
      </c>
      <c r="P282" s="12">
        <v>2000</v>
      </c>
      <c r="Q282" s="12">
        <v>500</v>
      </c>
      <c r="R282" s="12"/>
      <c r="S282" s="12"/>
      <c r="T282" s="12"/>
      <c r="U282" s="12"/>
      <c r="V282" s="12"/>
      <c r="W282" s="12"/>
      <c r="X282" s="12"/>
      <c r="Y282" s="12"/>
      <c r="Z282" s="12">
        <v>12500</v>
      </c>
    </row>
    <row r="283" spans="2:26">
      <c r="D283" t="s">
        <v>4113</v>
      </c>
      <c r="E283" t="s">
        <v>22</v>
      </c>
      <c r="F283" s="12"/>
      <c r="G283" s="12"/>
      <c r="H283" s="12"/>
      <c r="I283" s="12"/>
      <c r="J283" s="12"/>
      <c r="K283" s="12"/>
      <c r="L283" s="12">
        <v>500</v>
      </c>
      <c r="M283" s="12">
        <v>2000</v>
      </c>
      <c r="N283" s="12"/>
      <c r="O283" s="12"/>
      <c r="P283" s="12"/>
      <c r="Q283" s="12"/>
      <c r="R283" s="12"/>
      <c r="S283" s="12"/>
      <c r="T283" s="12"/>
      <c r="U283" s="12"/>
      <c r="V283" s="12">
        <v>4000</v>
      </c>
      <c r="W283" s="12"/>
      <c r="X283" s="12">
        <v>1500</v>
      </c>
      <c r="Y283" s="12"/>
      <c r="Z283" s="12">
        <v>8000</v>
      </c>
    </row>
    <row r="284" spans="2:26">
      <c r="B284" t="s">
        <v>1162</v>
      </c>
      <c r="C284" t="s">
        <v>3345</v>
      </c>
      <c r="D284" t="s">
        <v>4073</v>
      </c>
      <c r="E284" t="s">
        <v>3507</v>
      </c>
      <c r="F284" s="12"/>
      <c r="G284" s="12"/>
      <c r="H284" s="12">
        <v>500</v>
      </c>
      <c r="I284" s="12"/>
      <c r="J284" s="12"/>
      <c r="K284" s="12"/>
      <c r="L284" s="12"/>
      <c r="M284" s="12">
        <v>500</v>
      </c>
      <c r="N284" s="12">
        <v>1500</v>
      </c>
      <c r="O284" s="12">
        <v>1000</v>
      </c>
      <c r="P284" s="12">
        <v>500</v>
      </c>
      <c r="Q284" s="12"/>
      <c r="R284" s="12"/>
      <c r="S284" s="12"/>
      <c r="T284" s="12"/>
      <c r="U284" s="12"/>
      <c r="V284" s="12">
        <v>500</v>
      </c>
      <c r="W284" s="12"/>
      <c r="X284" s="12">
        <v>500</v>
      </c>
      <c r="Y284" s="12"/>
      <c r="Z284" s="12">
        <v>5000</v>
      </c>
    </row>
    <row r="285" spans="2:26">
      <c r="B285" t="s">
        <v>1190</v>
      </c>
      <c r="C285" t="s">
        <v>3348</v>
      </c>
      <c r="D285" t="s">
        <v>4069</v>
      </c>
      <c r="E285" t="s">
        <v>1314</v>
      </c>
      <c r="F285" s="12"/>
      <c r="G285" s="12"/>
      <c r="H285" s="12"/>
      <c r="I285" s="12"/>
      <c r="J285" s="12"/>
      <c r="K285" s="12"/>
      <c r="L285" s="12"/>
      <c r="M285" s="12">
        <v>500</v>
      </c>
      <c r="N285" s="12">
        <v>1000</v>
      </c>
      <c r="O285" s="12">
        <v>500</v>
      </c>
      <c r="P285" s="12">
        <v>500</v>
      </c>
      <c r="Q285" s="12"/>
      <c r="R285" s="12"/>
      <c r="S285" s="12"/>
      <c r="T285" s="12"/>
      <c r="U285" s="12"/>
      <c r="V285" s="12">
        <v>1000</v>
      </c>
      <c r="W285" s="12"/>
      <c r="X285" s="12">
        <v>1000</v>
      </c>
      <c r="Y285" s="12"/>
      <c r="Z285" s="12">
        <v>4500</v>
      </c>
    </row>
    <row r="286" spans="2:26">
      <c r="B286" t="s">
        <v>1194</v>
      </c>
      <c r="C286" t="s">
        <v>3349</v>
      </c>
      <c r="D286" t="s">
        <v>4071</v>
      </c>
      <c r="E286" t="s">
        <v>720</v>
      </c>
      <c r="F286" s="12">
        <v>500</v>
      </c>
      <c r="G286" s="12">
        <v>500</v>
      </c>
      <c r="H286" s="12">
        <v>500</v>
      </c>
      <c r="I286" s="12"/>
      <c r="J286" s="12"/>
      <c r="K286" s="12">
        <v>500</v>
      </c>
      <c r="L286" s="12"/>
      <c r="M286" s="12">
        <v>1000</v>
      </c>
      <c r="N286" s="12">
        <v>4000</v>
      </c>
      <c r="O286" s="12">
        <v>500</v>
      </c>
      <c r="P286" s="12">
        <v>1000</v>
      </c>
      <c r="Q286" s="12">
        <v>500</v>
      </c>
      <c r="R286" s="12"/>
      <c r="S286" s="12"/>
      <c r="T286" s="12"/>
      <c r="U286" s="12"/>
      <c r="V286" s="12">
        <v>1000</v>
      </c>
      <c r="W286" s="12"/>
      <c r="X286" s="12">
        <v>1000</v>
      </c>
      <c r="Y286" s="12"/>
      <c r="Z286" s="12">
        <v>11000</v>
      </c>
    </row>
    <row r="287" spans="2:26">
      <c r="B287" t="s">
        <v>3357</v>
      </c>
      <c r="C287" t="s">
        <v>3362</v>
      </c>
      <c r="D287" t="s">
        <v>4053</v>
      </c>
      <c r="E287" t="s">
        <v>3358</v>
      </c>
      <c r="F287" s="12"/>
      <c r="G287" s="12">
        <v>150</v>
      </c>
      <c r="H287" s="12"/>
      <c r="I287" s="12"/>
      <c r="J287" s="12"/>
      <c r="K287" s="12"/>
      <c r="L287" s="12"/>
      <c r="M287" s="12">
        <v>2500</v>
      </c>
      <c r="N287" s="12">
        <v>15000</v>
      </c>
      <c r="O287" s="12">
        <v>4000</v>
      </c>
      <c r="P287" s="12">
        <v>3500</v>
      </c>
      <c r="Q287" s="12"/>
      <c r="R287" s="12">
        <v>300</v>
      </c>
      <c r="S287" s="12"/>
      <c r="T287" s="12"/>
      <c r="U287" s="12">
        <v>300</v>
      </c>
      <c r="V287" s="12">
        <v>2000</v>
      </c>
      <c r="W287" s="12"/>
      <c r="X287" s="12">
        <v>500</v>
      </c>
      <c r="Y287" s="12"/>
      <c r="Z287" s="12">
        <v>28250</v>
      </c>
    </row>
    <row r="288" spans="2:26">
      <c r="B288" t="s">
        <v>3360</v>
      </c>
      <c r="C288" t="s">
        <v>3364</v>
      </c>
      <c r="D288" t="s">
        <v>4059</v>
      </c>
      <c r="E288" t="s">
        <v>3363</v>
      </c>
      <c r="F288" s="12"/>
      <c r="G288" s="12"/>
      <c r="H288" s="12">
        <v>120</v>
      </c>
      <c r="I288" s="12"/>
      <c r="J288" s="12">
        <v>60</v>
      </c>
      <c r="K288" s="12">
        <v>50</v>
      </c>
      <c r="L288" s="12">
        <v>120</v>
      </c>
      <c r="M288" s="12">
        <v>4500</v>
      </c>
      <c r="N288" s="12">
        <v>7800</v>
      </c>
      <c r="O288" s="12">
        <v>3000</v>
      </c>
      <c r="P288" s="12">
        <v>2900</v>
      </c>
      <c r="Q288" s="12">
        <v>10</v>
      </c>
      <c r="R288" s="12">
        <v>250</v>
      </c>
      <c r="S288" s="12"/>
      <c r="T288" s="12"/>
      <c r="U288" s="12">
        <v>350</v>
      </c>
      <c r="V288" s="12">
        <v>3690</v>
      </c>
      <c r="W288" s="12"/>
      <c r="X288" s="12">
        <v>2150</v>
      </c>
      <c r="Y288" s="12"/>
      <c r="Z288" s="12">
        <v>25000</v>
      </c>
    </row>
    <row r="289" spans="1:26">
      <c r="C289" t="s">
        <v>3365</v>
      </c>
      <c r="D289" t="s">
        <v>4057</v>
      </c>
      <c r="E289" t="s">
        <v>3363</v>
      </c>
      <c r="F289" s="12">
        <v>100</v>
      </c>
      <c r="G289" s="12">
        <v>550</v>
      </c>
      <c r="H289" s="12">
        <v>10</v>
      </c>
      <c r="I289" s="12"/>
      <c r="J289" s="12">
        <v>180</v>
      </c>
      <c r="K289" s="12">
        <v>200</v>
      </c>
      <c r="L289" s="12">
        <v>30</v>
      </c>
      <c r="M289" s="12">
        <v>5450</v>
      </c>
      <c r="N289" s="12">
        <v>9950</v>
      </c>
      <c r="O289" s="12">
        <v>2950</v>
      </c>
      <c r="P289" s="12">
        <v>1500</v>
      </c>
      <c r="Q289" s="12"/>
      <c r="R289" s="12">
        <v>500</v>
      </c>
      <c r="S289" s="12"/>
      <c r="T289" s="12"/>
      <c r="U289" s="12">
        <v>300</v>
      </c>
      <c r="V289" s="12">
        <v>2630</v>
      </c>
      <c r="W289" s="12"/>
      <c r="X289" s="12">
        <v>3150</v>
      </c>
      <c r="Y289" s="12"/>
      <c r="Z289" s="12">
        <v>27500</v>
      </c>
    </row>
    <row r="290" spans="1:26">
      <c r="C290" t="s">
        <v>3366</v>
      </c>
      <c r="D290" t="s">
        <v>4061</v>
      </c>
      <c r="E290" t="s">
        <v>3363</v>
      </c>
      <c r="F290" s="12">
        <v>20</v>
      </c>
      <c r="G290" s="12">
        <v>70</v>
      </c>
      <c r="H290" s="12">
        <v>10</v>
      </c>
      <c r="I290" s="12"/>
      <c r="J290" s="12">
        <v>20</v>
      </c>
      <c r="K290" s="12"/>
      <c r="L290" s="12"/>
      <c r="M290" s="12">
        <v>3800</v>
      </c>
      <c r="N290" s="12">
        <v>8300</v>
      </c>
      <c r="O290" s="12">
        <v>1500</v>
      </c>
      <c r="P290" s="12">
        <v>3600</v>
      </c>
      <c r="Q290" s="12">
        <v>30</v>
      </c>
      <c r="R290" s="12">
        <v>600</v>
      </c>
      <c r="S290" s="12"/>
      <c r="T290" s="12"/>
      <c r="U290" s="12">
        <v>250</v>
      </c>
      <c r="V290" s="12">
        <v>3000</v>
      </c>
      <c r="W290" s="12"/>
      <c r="X290" s="12">
        <v>1300</v>
      </c>
      <c r="Y290" s="12"/>
      <c r="Z290" s="12">
        <v>22500</v>
      </c>
    </row>
    <row r="291" spans="1:26">
      <c r="C291" t="s">
        <v>3360</v>
      </c>
      <c r="D291" t="s">
        <v>4063</v>
      </c>
      <c r="E291" t="s">
        <v>3363</v>
      </c>
      <c r="F291" s="12"/>
      <c r="G291" s="12"/>
      <c r="H291" s="12"/>
      <c r="I291" s="12"/>
      <c r="J291" s="12"/>
      <c r="K291" s="12"/>
      <c r="L291" s="12">
        <v>50</v>
      </c>
      <c r="M291" s="12">
        <v>4050</v>
      </c>
      <c r="N291" s="12">
        <v>8700</v>
      </c>
      <c r="O291" s="12">
        <v>950</v>
      </c>
      <c r="P291" s="12">
        <v>3200</v>
      </c>
      <c r="Q291" s="12"/>
      <c r="R291" s="12">
        <v>1300</v>
      </c>
      <c r="S291" s="12"/>
      <c r="T291" s="12"/>
      <c r="U291" s="12">
        <v>300</v>
      </c>
      <c r="V291" s="12">
        <v>2900</v>
      </c>
      <c r="W291" s="12"/>
      <c r="X291" s="12">
        <v>1050</v>
      </c>
      <c r="Y291" s="12"/>
      <c r="Z291" s="12">
        <v>22500</v>
      </c>
    </row>
    <row r="292" spans="1:26">
      <c r="B292" t="s">
        <v>3370</v>
      </c>
      <c r="C292" t="s">
        <v>3370</v>
      </c>
      <c r="D292" t="s">
        <v>4077</v>
      </c>
      <c r="E292" t="s">
        <v>3500</v>
      </c>
      <c r="F292" s="12"/>
      <c r="G292" s="12"/>
      <c r="H292" s="12"/>
      <c r="I292" s="12"/>
      <c r="J292" s="12"/>
      <c r="K292" s="12"/>
      <c r="L292" s="12"/>
      <c r="M292" s="12">
        <v>5000</v>
      </c>
      <c r="N292" s="12">
        <v>4000</v>
      </c>
      <c r="O292" s="12">
        <v>3000</v>
      </c>
      <c r="P292" s="12">
        <v>2500</v>
      </c>
      <c r="Q292" s="12"/>
      <c r="R292" s="12"/>
      <c r="S292" s="12"/>
      <c r="T292" s="12"/>
      <c r="U292" s="12"/>
      <c r="V292" s="12">
        <v>7500</v>
      </c>
      <c r="W292" s="12"/>
      <c r="X292" s="12">
        <v>2000</v>
      </c>
      <c r="Y292" s="12"/>
      <c r="Z292" s="12">
        <v>24000</v>
      </c>
    </row>
    <row r="293" spans="1:26">
      <c r="B293" t="s">
        <v>3379</v>
      </c>
      <c r="C293" t="s">
        <v>3502</v>
      </c>
      <c r="D293" t="s">
        <v>4075</v>
      </c>
      <c r="E293" t="s">
        <v>3380</v>
      </c>
      <c r="F293" s="12">
        <v>40</v>
      </c>
      <c r="G293" s="12">
        <v>140</v>
      </c>
      <c r="H293" s="12">
        <v>20</v>
      </c>
      <c r="I293" s="12"/>
      <c r="J293" s="12">
        <v>10</v>
      </c>
      <c r="K293" s="12">
        <v>60</v>
      </c>
      <c r="L293" s="12">
        <v>120</v>
      </c>
      <c r="M293" s="12">
        <v>3000</v>
      </c>
      <c r="N293" s="12">
        <v>12500</v>
      </c>
      <c r="O293" s="12">
        <v>3000</v>
      </c>
      <c r="P293" s="12">
        <v>2500</v>
      </c>
      <c r="Q293" s="12">
        <v>10</v>
      </c>
      <c r="R293" s="12">
        <v>300</v>
      </c>
      <c r="S293" s="12"/>
      <c r="T293" s="12"/>
      <c r="U293" s="12">
        <v>70</v>
      </c>
      <c r="V293" s="12">
        <v>2500</v>
      </c>
      <c r="W293" s="12"/>
      <c r="X293" s="12">
        <v>1730</v>
      </c>
      <c r="Y293" s="12"/>
      <c r="Z293" s="12">
        <v>26000</v>
      </c>
    </row>
    <row r="294" spans="1:26">
      <c r="B294" t="s">
        <v>3490</v>
      </c>
      <c r="C294" t="s">
        <v>3490</v>
      </c>
      <c r="D294" t="s">
        <v>4065</v>
      </c>
      <c r="E294" t="s">
        <v>3491</v>
      </c>
      <c r="F294" s="12"/>
      <c r="G294" s="12"/>
      <c r="H294" s="12"/>
      <c r="I294" s="12"/>
      <c r="J294" s="12"/>
      <c r="K294" s="12">
        <v>20</v>
      </c>
      <c r="L294" s="12">
        <v>30</v>
      </c>
      <c r="M294" s="12">
        <v>2000</v>
      </c>
      <c r="N294" s="12">
        <v>5000</v>
      </c>
      <c r="O294" s="12">
        <v>2000</v>
      </c>
      <c r="P294" s="12">
        <v>2500</v>
      </c>
      <c r="Q294" s="12"/>
      <c r="R294" s="12">
        <v>450</v>
      </c>
      <c r="S294" s="12"/>
      <c r="T294" s="12"/>
      <c r="U294" s="12">
        <v>1000</v>
      </c>
      <c r="V294" s="12">
        <v>2000</v>
      </c>
      <c r="W294" s="12"/>
      <c r="X294" s="12">
        <v>1000</v>
      </c>
      <c r="Y294" s="12"/>
      <c r="Z294" s="12">
        <v>16000</v>
      </c>
    </row>
    <row r="295" spans="1:26">
      <c r="B295" t="s">
        <v>3492</v>
      </c>
      <c r="C295" t="s">
        <v>3492</v>
      </c>
      <c r="D295" t="s">
        <v>4067</v>
      </c>
      <c r="E295" t="s">
        <v>3493</v>
      </c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>
        <v>2000</v>
      </c>
      <c r="S295" s="12"/>
      <c r="T295" s="12"/>
      <c r="U295" s="12"/>
      <c r="V295" s="12"/>
      <c r="W295" s="12"/>
      <c r="X295" s="12"/>
      <c r="Y295" s="12"/>
      <c r="Z295" s="12">
        <v>2000</v>
      </c>
    </row>
    <row r="296" spans="1:26">
      <c r="B296" t="s">
        <v>3488</v>
      </c>
      <c r="C296" t="s">
        <v>3488</v>
      </c>
      <c r="D296" t="s">
        <v>4055</v>
      </c>
      <c r="E296" t="s">
        <v>3489</v>
      </c>
      <c r="F296" s="12">
        <v>100</v>
      </c>
      <c r="G296" s="12"/>
      <c r="H296" s="12"/>
      <c r="I296" s="12"/>
      <c r="J296" s="12"/>
      <c r="K296" s="12"/>
      <c r="L296" s="12"/>
      <c r="M296" s="12">
        <v>500</v>
      </c>
      <c r="N296" s="12">
        <v>1900</v>
      </c>
      <c r="O296" s="12"/>
      <c r="P296" s="12">
        <v>500</v>
      </c>
      <c r="Q296" s="12"/>
      <c r="R296" s="12">
        <v>1200</v>
      </c>
      <c r="S296" s="12"/>
      <c r="T296" s="12"/>
      <c r="U296" s="12">
        <v>300</v>
      </c>
      <c r="V296" s="12">
        <v>500</v>
      </c>
      <c r="W296" s="12"/>
      <c r="X296" s="12"/>
      <c r="Y296" s="12"/>
      <c r="Z296" s="12">
        <v>5000</v>
      </c>
    </row>
    <row r="297" spans="1:26">
      <c r="A297" s="129" t="s">
        <v>4705</v>
      </c>
      <c r="D297"/>
      <c r="E297"/>
      <c r="F297" s="12">
        <v>4760</v>
      </c>
      <c r="G297" s="12">
        <v>14410</v>
      </c>
      <c r="H297" s="12">
        <v>5160</v>
      </c>
      <c r="I297" s="12"/>
      <c r="J297" s="12">
        <v>3770</v>
      </c>
      <c r="K297" s="12">
        <v>4330</v>
      </c>
      <c r="L297" s="12">
        <v>4350</v>
      </c>
      <c r="M297" s="12">
        <v>61800</v>
      </c>
      <c r="N297" s="12">
        <v>216650</v>
      </c>
      <c r="O297" s="12">
        <v>88900</v>
      </c>
      <c r="P297" s="12">
        <v>59200</v>
      </c>
      <c r="Q297" s="12">
        <v>4050</v>
      </c>
      <c r="R297" s="12">
        <v>6900</v>
      </c>
      <c r="S297" s="12"/>
      <c r="T297" s="12"/>
      <c r="U297" s="12">
        <v>2870</v>
      </c>
      <c r="V297" s="12">
        <v>70720</v>
      </c>
      <c r="W297" s="12"/>
      <c r="X297" s="12">
        <v>49880</v>
      </c>
      <c r="Y297" s="12"/>
      <c r="Z297" s="12">
        <v>597750</v>
      </c>
    </row>
    <row r="298" spans="1:26">
      <c r="A298" s="129">
        <v>44333</v>
      </c>
      <c r="B298" t="s">
        <v>1165</v>
      </c>
      <c r="C298" t="s">
        <v>3339</v>
      </c>
      <c r="D298" t="s">
        <v>4119</v>
      </c>
      <c r="E298" t="s">
        <v>22</v>
      </c>
      <c r="F298" s="12"/>
      <c r="G298" s="12">
        <v>1000</v>
      </c>
      <c r="H298" s="12">
        <v>500</v>
      </c>
      <c r="I298" s="12"/>
      <c r="J298" s="12"/>
      <c r="K298" s="12"/>
      <c r="L298" s="12"/>
      <c r="M298" s="12"/>
      <c r="N298" s="12">
        <v>16000</v>
      </c>
      <c r="O298" s="12">
        <v>8000</v>
      </c>
      <c r="P298" s="12">
        <v>5000</v>
      </c>
      <c r="Q298" s="12">
        <v>1000</v>
      </c>
      <c r="R298" s="12"/>
      <c r="S298" s="12"/>
      <c r="T298" s="12"/>
      <c r="U298" s="12"/>
      <c r="V298" s="12"/>
      <c r="W298" s="12"/>
      <c r="X298" s="12"/>
      <c r="Y298" s="12"/>
      <c r="Z298" s="12">
        <v>31500</v>
      </c>
    </row>
    <row r="299" spans="1:26">
      <c r="D299" t="s">
        <v>4121</v>
      </c>
      <c r="E299" t="s">
        <v>22</v>
      </c>
      <c r="F299" s="12"/>
      <c r="G299" s="12"/>
      <c r="H299" s="12"/>
      <c r="I299" s="12"/>
      <c r="J299" s="12"/>
      <c r="K299" s="12">
        <v>1000</v>
      </c>
      <c r="L299" s="12">
        <v>500</v>
      </c>
      <c r="M299" s="12">
        <v>4000</v>
      </c>
      <c r="N299" s="12"/>
      <c r="O299" s="12"/>
      <c r="P299" s="12"/>
      <c r="Q299" s="12"/>
      <c r="R299" s="12"/>
      <c r="S299" s="12"/>
      <c r="T299" s="12"/>
      <c r="U299" s="12"/>
      <c r="V299" s="12">
        <v>5000</v>
      </c>
      <c r="W299" s="12"/>
      <c r="X299" s="12">
        <v>6000</v>
      </c>
      <c r="Y299" s="12"/>
      <c r="Z299" s="12">
        <v>16500</v>
      </c>
    </row>
    <row r="300" spans="1:26">
      <c r="B300" t="s">
        <v>1163</v>
      </c>
      <c r="C300" t="s">
        <v>3340</v>
      </c>
      <c r="D300" t="s">
        <v>4117</v>
      </c>
      <c r="E300" t="s">
        <v>1244</v>
      </c>
      <c r="F300" s="12">
        <v>1000</v>
      </c>
      <c r="G300" s="12">
        <v>1000</v>
      </c>
      <c r="H300" s="12"/>
      <c r="I300" s="12"/>
      <c r="J300" s="12"/>
      <c r="K300" s="12"/>
      <c r="L300" s="12"/>
      <c r="M300" s="12">
        <v>2000</v>
      </c>
      <c r="N300" s="12">
        <v>7500</v>
      </c>
      <c r="O300" s="12">
        <v>4000</v>
      </c>
      <c r="P300" s="12">
        <v>2000</v>
      </c>
      <c r="Q300" s="12"/>
      <c r="R300" s="12"/>
      <c r="S300" s="12"/>
      <c r="T300" s="12"/>
      <c r="U300" s="12"/>
      <c r="V300" s="12">
        <v>1000</v>
      </c>
      <c r="W300" s="12"/>
      <c r="X300" s="12">
        <v>2500</v>
      </c>
      <c r="Y300" s="12"/>
      <c r="Z300" s="12">
        <v>21000</v>
      </c>
    </row>
    <row r="301" spans="1:26">
      <c r="B301" t="s">
        <v>1222</v>
      </c>
      <c r="C301" t="s">
        <v>1222</v>
      </c>
      <c r="D301" t="s">
        <v>4157</v>
      </c>
      <c r="E301" t="s">
        <v>31</v>
      </c>
      <c r="F301" s="12"/>
      <c r="G301" s="12">
        <v>130</v>
      </c>
      <c r="H301" s="12"/>
      <c r="I301" s="12"/>
      <c r="J301" s="12"/>
      <c r="K301" s="12"/>
      <c r="L301" s="12"/>
      <c r="M301" s="12"/>
      <c r="N301" s="12">
        <v>90</v>
      </c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>
        <v>220</v>
      </c>
    </row>
    <row r="302" spans="1:26">
      <c r="B302" t="s">
        <v>1196</v>
      </c>
      <c r="C302" t="s">
        <v>1196</v>
      </c>
      <c r="D302" t="s">
        <v>4139</v>
      </c>
      <c r="E302" t="s">
        <v>31</v>
      </c>
      <c r="F302" s="12"/>
      <c r="G302" s="12"/>
      <c r="H302" s="12"/>
      <c r="I302" s="12"/>
      <c r="J302" s="12"/>
      <c r="K302" s="12">
        <v>30</v>
      </c>
      <c r="L302" s="12"/>
      <c r="M302" s="12"/>
      <c r="N302" s="12"/>
      <c r="O302" s="12">
        <v>80</v>
      </c>
      <c r="P302" s="12">
        <v>10</v>
      </c>
      <c r="Q302" s="12"/>
      <c r="R302" s="12"/>
      <c r="S302" s="12"/>
      <c r="T302" s="12"/>
      <c r="U302" s="12"/>
      <c r="V302" s="12"/>
      <c r="W302" s="12"/>
      <c r="X302" s="12"/>
      <c r="Y302" s="12"/>
      <c r="Z302" s="12">
        <v>120</v>
      </c>
    </row>
    <row r="303" spans="1:26">
      <c r="B303" t="s">
        <v>1166</v>
      </c>
      <c r="C303" t="s">
        <v>1166</v>
      </c>
      <c r="D303" t="s">
        <v>4147</v>
      </c>
      <c r="E303" t="s">
        <v>31</v>
      </c>
      <c r="F303" s="12"/>
      <c r="G303" s="12"/>
      <c r="H303" s="12"/>
      <c r="I303" s="12"/>
      <c r="J303" s="12"/>
      <c r="K303" s="12"/>
      <c r="L303" s="12"/>
      <c r="M303" s="12"/>
      <c r="N303" s="12">
        <v>40</v>
      </c>
      <c r="O303" s="12">
        <v>90</v>
      </c>
      <c r="P303" s="12"/>
      <c r="Q303" s="12"/>
      <c r="R303" s="12"/>
      <c r="S303" s="12"/>
      <c r="T303" s="12"/>
      <c r="U303" s="12"/>
      <c r="V303" s="12">
        <v>20</v>
      </c>
      <c r="W303" s="12"/>
      <c r="X303" s="12"/>
      <c r="Y303" s="12"/>
      <c r="Z303" s="12">
        <v>150</v>
      </c>
    </row>
    <row r="304" spans="1:26">
      <c r="B304" t="s">
        <v>1199</v>
      </c>
      <c r="C304" t="s">
        <v>1199</v>
      </c>
      <c r="D304" t="s">
        <v>4169</v>
      </c>
      <c r="E304" t="s">
        <v>31</v>
      </c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>
        <v>10</v>
      </c>
      <c r="Q304" s="12"/>
      <c r="R304" s="12"/>
      <c r="S304" s="12"/>
      <c r="T304" s="12"/>
      <c r="U304" s="12"/>
      <c r="V304" s="12"/>
      <c r="W304" s="12"/>
      <c r="X304" s="12"/>
      <c r="Y304" s="12"/>
      <c r="Z304" s="12">
        <v>10</v>
      </c>
    </row>
    <row r="305" spans="2:26">
      <c r="B305" t="s">
        <v>1219</v>
      </c>
      <c r="C305" t="s">
        <v>1219</v>
      </c>
      <c r="D305" t="s">
        <v>4161</v>
      </c>
      <c r="E305" t="s">
        <v>31</v>
      </c>
      <c r="F305" s="12"/>
      <c r="G305" s="12"/>
      <c r="H305" s="12"/>
      <c r="I305" s="12"/>
      <c r="J305" s="12"/>
      <c r="K305" s="12"/>
      <c r="L305" s="12"/>
      <c r="M305" s="12"/>
      <c r="N305" s="12"/>
      <c r="O305" s="12">
        <v>30</v>
      </c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>
        <v>30</v>
      </c>
    </row>
    <row r="306" spans="2:26">
      <c r="B306" t="s">
        <v>1220</v>
      </c>
      <c r="C306" t="s">
        <v>1220</v>
      </c>
      <c r="D306" t="s">
        <v>4159</v>
      </c>
      <c r="E306" t="s">
        <v>31</v>
      </c>
      <c r="F306" s="12"/>
      <c r="G306" s="12"/>
      <c r="H306" s="12"/>
      <c r="I306" s="12"/>
      <c r="J306" s="12"/>
      <c r="K306" s="12"/>
      <c r="L306" s="12"/>
      <c r="M306" s="12"/>
      <c r="N306" s="12"/>
      <c r="O306" s="12">
        <v>40</v>
      </c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>
        <v>40</v>
      </c>
    </row>
    <row r="307" spans="2:26">
      <c r="B307" t="s">
        <v>1177</v>
      </c>
      <c r="C307" t="s">
        <v>1177</v>
      </c>
      <c r="D307" t="s">
        <v>4151</v>
      </c>
      <c r="E307" t="s">
        <v>31</v>
      </c>
      <c r="F307" s="12">
        <v>10</v>
      </c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>
        <v>10</v>
      </c>
    </row>
    <row r="308" spans="2:26">
      <c r="B308" t="s">
        <v>1178</v>
      </c>
      <c r="C308" t="s">
        <v>1178</v>
      </c>
      <c r="D308" t="s">
        <v>4153</v>
      </c>
      <c r="E308" t="s">
        <v>31</v>
      </c>
      <c r="F308" s="12">
        <v>30</v>
      </c>
      <c r="G308" s="12">
        <v>20</v>
      </c>
      <c r="H308" s="12">
        <v>10</v>
      </c>
      <c r="I308" s="12"/>
      <c r="J308" s="12"/>
      <c r="K308" s="12"/>
      <c r="L308" s="12"/>
      <c r="M308" s="12"/>
      <c r="N308" s="12">
        <v>50</v>
      </c>
      <c r="O308" s="12"/>
      <c r="P308" s="12"/>
      <c r="Q308" s="12"/>
      <c r="R308" s="12"/>
      <c r="S308" s="12"/>
      <c r="T308" s="12"/>
      <c r="U308" s="12"/>
      <c r="V308" s="12"/>
      <c r="W308" s="12"/>
      <c r="X308" s="12">
        <v>40</v>
      </c>
      <c r="Y308" s="12"/>
      <c r="Z308" s="12">
        <v>150</v>
      </c>
    </row>
    <row r="309" spans="2:26">
      <c r="B309" t="s">
        <v>1169</v>
      </c>
      <c r="C309" t="s">
        <v>1169</v>
      </c>
      <c r="D309" t="s">
        <v>4137</v>
      </c>
      <c r="E309" t="s">
        <v>31</v>
      </c>
      <c r="F309" s="12"/>
      <c r="G309" s="12"/>
      <c r="H309" s="12"/>
      <c r="I309" s="12"/>
      <c r="J309" s="12"/>
      <c r="K309" s="12">
        <v>10</v>
      </c>
      <c r="L309" s="12"/>
      <c r="M309" s="12"/>
      <c r="N309" s="12">
        <v>40</v>
      </c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>
        <v>50</v>
      </c>
    </row>
    <row r="310" spans="2:26">
      <c r="B310" t="s">
        <v>1170</v>
      </c>
      <c r="C310" t="s">
        <v>1170</v>
      </c>
      <c r="D310" t="s">
        <v>4149</v>
      </c>
      <c r="E310" t="s">
        <v>31</v>
      </c>
      <c r="F310" s="12"/>
      <c r="G310" s="12"/>
      <c r="H310" s="12"/>
      <c r="I310" s="12"/>
      <c r="J310" s="12"/>
      <c r="K310" s="12"/>
      <c r="L310" s="12">
        <v>40</v>
      </c>
      <c r="M310" s="12"/>
      <c r="N310" s="12">
        <v>40</v>
      </c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>
        <v>80</v>
      </c>
    </row>
    <row r="311" spans="2:26">
      <c r="B311" t="s">
        <v>1174</v>
      </c>
      <c r="C311" t="s">
        <v>1174</v>
      </c>
      <c r="D311" t="s">
        <v>4133</v>
      </c>
      <c r="E311" t="s">
        <v>31</v>
      </c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>
        <v>10</v>
      </c>
      <c r="Y311" s="12"/>
      <c r="Z311" s="12">
        <v>10</v>
      </c>
    </row>
    <row r="312" spans="2:26">
      <c r="B312" t="s">
        <v>1226</v>
      </c>
      <c r="C312" t="s">
        <v>1226</v>
      </c>
      <c r="D312" t="s">
        <v>4163</v>
      </c>
      <c r="E312" t="s">
        <v>31</v>
      </c>
      <c r="F312" s="12">
        <v>20</v>
      </c>
      <c r="G312" s="12">
        <v>40</v>
      </c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>
        <v>60</v>
      </c>
    </row>
    <row r="313" spans="2:26">
      <c r="B313" t="s">
        <v>3338</v>
      </c>
      <c r="C313" t="s">
        <v>3338</v>
      </c>
      <c r="D313" t="s">
        <v>4177</v>
      </c>
      <c r="E313" t="s">
        <v>1367</v>
      </c>
      <c r="F313" s="12"/>
      <c r="G313" s="12"/>
      <c r="H313" s="12"/>
      <c r="I313" s="12"/>
      <c r="J313" s="12"/>
      <c r="K313" s="12"/>
      <c r="L313" s="12"/>
      <c r="M313" s="12">
        <v>5000</v>
      </c>
      <c r="N313" s="12">
        <v>5000</v>
      </c>
      <c r="O313" s="12">
        <v>1500</v>
      </c>
      <c r="P313" s="12">
        <v>2000</v>
      </c>
      <c r="Q313" s="12"/>
      <c r="R313" s="12">
        <v>1500</v>
      </c>
      <c r="S313" s="12"/>
      <c r="T313" s="12"/>
      <c r="U313" s="12">
        <v>1000</v>
      </c>
      <c r="V313" s="12">
        <v>4000</v>
      </c>
      <c r="W313" s="12"/>
      <c r="X313" s="12">
        <v>1000</v>
      </c>
      <c r="Y313" s="12"/>
      <c r="Z313" s="12">
        <v>21000</v>
      </c>
    </row>
    <row r="314" spans="2:26">
      <c r="B314" t="s">
        <v>1180</v>
      </c>
      <c r="C314" t="s">
        <v>1180</v>
      </c>
      <c r="D314" t="s">
        <v>4155</v>
      </c>
      <c r="E314" t="s">
        <v>31</v>
      </c>
      <c r="F314" s="12"/>
      <c r="G314" s="12">
        <v>20</v>
      </c>
      <c r="H314" s="12"/>
      <c r="I314" s="12"/>
      <c r="J314" s="12"/>
      <c r="K314" s="12"/>
      <c r="L314" s="12"/>
      <c r="M314" s="12"/>
      <c r="N314" s="12">
        <v>30</v>
      </c>
      <c r="O314" s="12">
        <v>30</v>
      </c>
      <c r="P314" s="12">
        <v>20</v>
      </c>
      <c r="Q314" s="12"/>
      <c r="R314" s="12"/>
      <c r="S314" s="12"/>
      <c r="T314" s="12"/>
      <c r="U314" s="12"/>
      <c r="V314" s="12"/>
      <c r="W314" s="12"/>
      <c r="X314" s="12"/>
      <c r="Y314" s="12"/>
      <c r="Z314" s="12">
        <v>100</v>
      </c>
    </row>
    <row r="315" spans="2:26">
      <c r="B315" t="s">
        <v>1182</v>
      </c>
      <c r="C315" t="s">
        <v>1182</v>
      </c>
      <c r="D315" t="s">
        <v>4123</v>
      </c>
      <c r="E315" t="s">
        <v>25</v>
      </c>
      <c r="F315" s="12">
        <v>80</v>
      </c>
      <c r="G315" s="12">
        <v>320</v>
      </c>
      <c r="H315" s="12">
        <v>60</v>
      </c>
      <c r="I315" s="12"/>
      <c r="J315" s="12"/>
      <c r="K315" s="12">
        <v>140</v>
      </c>
      <c r="L315" s="12">
        <v>20</v>
      </c>
      <c r="M315" s="12"/>
      <c r="N315" s="12">
        <v>400</v>
      </c>
      <c r="O315" s="12">
        <v>450</v>
      </c>
      <c r="P315" s="12"/>
      <c r="Q315" s="12">
        <v>10</v>
      </c>
      <c r="R315" s="12"/>
      <c r="S315" s="12"/>
      <c r="T315" s="12"/>
      <c r="U315" s="12"/>
      <c r="V315" s="12"/>
      <c r="W315" s="12"/>
      <c r="X315" s="12">
        <v>110</v>
      </c>
      <c r="Y315" s="12"/>
      <c r="Z315" s="12">
        <v>1590</v>
      </c>
    </row>
    <row r="316" spans="2:26">
      <c r="B316" t="s">
        <v>1197</v>
      </c>
      <c r="C316" t="s">
        <v>1197</v>
      </c>
      <c r="D316" t="s">
        <v>4145</v>
      </c>
      <c r="E316" t="s">
        <v>31</v>
      </c>
      <c r="F316" s="12"/>
      <c r="G316" s="12">
        <v>10</v>
      </c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>
        <v>10</v>
      </c>
    </row>
    <row r="317" spans="2:26">
      <c r="B317" t="s">
        <v>1187</v>
      </c>
      <c r="C317" t="s">
        <v>1187</v>
      </c>
      <c r="D317" t="s">
        <v>4141</v>
      </c>
      <c r="E317" t="s">
        <v>31</v>
      </c>
      <c r="F317" s="12">
        <v>10</v>
      </c>
      <c r="G317" s="12"/>
      <c r="H317" s="12"/>
      <c r="I317" s="12"/>
      <c r="J317" s="12"/>
      <c r="K317" s="12"/>
      <c r="L317" s="12"/>
      <c r="M317" s="12"/>
      <c r="N317" s="12"/>
      <c r="O317" s="12"/>
      <c r="P317" s="12">
        <v>10</v>
      </c>
      <c r="Q317" s="12"/>
      <c r="R317" s="12"/>
      <c r="S317" s="12"/>
      <c r="T317" s="12"/>
      <c r="U317" s="12"/>
      <c r="V317" s="12"/>
      <c r="W317" s="12"/>
      <c r="X317" s="12"/>
      <c r="Y317" s="12"/>
      <c r="Z317" s="12">
        <v>20</v>
      </c>
    </row>
    <row r="318" spans="2:26">
      <c r="B318" t="s">
        <v>1179</v>
      </c>
      <c r="C318" t="s">
        <v>1179</v>
      </c>
      <c r="D318" t="s">
        <v>4131</v>
      </c>
      <c r="E318" t="s">
        <v>31</v>
      </c>
      <c r="F318" s="12"/>
      <c r="G318" s="12">
        <v>10</v>
      </c>
      <c r="H318" s="12"/>
      <c r="I318" s="12"/>
      <c r="J318" s="12"/>
      <c r="K318" s="12"/>
      <c r="L318" s="12"/>
      <c r="M318" s="12"/>
      <c r="N318" s="12">
        <v>30</v>
      </c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>
        <v>40</v>
      </c>
    </row>
    <row r="319" spans="2:26">
      <c r="B319" t="s">
        <v>1181</v>
      </c>
      <c r="C319" t="s">
        <v>1181</v>
      </c>
      <c r="D319" t="s">
        <v>4171</v>
      </c>
      <c r="E319" t="s">
        <v>31</v>
      </c>
      <c r="F319" s="12"/>
      <c r="G319" s="12"/>
      <c r="H319" s="12"/>
      <c r="I319" s="12"/>
      <c r="J319" s="12"/>
      <c r="K319" s="12"/>
      <c r="L319" s="12"/>
      <c r="M319" s="12"/>
      <c r="N319" s="12"/>
      <c r="O319" s="12">
        <v>10</v>
      </c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>
        <v>10</v>
      </c>
    </row>
    <row r="320" spans="2:26">
      <c r="B320" t="s">
        <v>1186</v>
      </c>
      <c r="C320" t="s">
        <v>1186</v>
      </c>
      <c r="D320" t="s">
        <v>4143</v>
      </c>
      <c r="E320" t="s">
        <v>31</v>
      </c>
      <c r="F320" s="12"/>
      <c r="G320" s="12"/>
      <c r="H320" s="12"/>
      <c r="I320" s="12"/>
      <c r="J320" s="12"/>
      <c r="K320" s="12"/>
      <c r="L320" s="12"/>
      <c r="M320" s="12">
        <v>20</v>
      </c>
      <c r="N320" s="12"/>
      <c r="O320" s="12">
        <v>40</v>
      </c>
      <c r="P320" s="12">
        <v>30</v>
      </c>
      <c r="Q320" s="12"/>
      <c r="R320" s="12"/>
      <c r="S320" s="12"/>
      <c r="T320" s="12"/>
      <c r="U320" s="12"/>
      <c r="V320" s="12"/>
      <c r="W320" s="12"/>
      <c r="X320" s="12"/>
      <c r="Y320" s="12"/>
      <c r="Z320" s="12">
        <v>90</v>
      </c>
    </row>
    <row r="321" spans="1:26">
      <c r="B321" t="s">
        <v>1263</v>
      </c>
      <c r="C321" t="s">
        <v>1263</v>
      </c>
      <c r="D321" t="s">
        <v>4167</v>
      </c>
      <c r="E321" t="s">
        <v>31</v>
      </c>
      <c r="F321" s="12"/>
      <c r="G321" s="12"/>
      <c r="H321" s="12"/>
      <c r="I321" s="12"/>
      <c r="J321" s="12"/>
      <c r="K321" s="12"/>
      <c r="L321" s="12"/>
      <c r="M321" s="12"/>
      <c r="N321" s="12">
        <v>40</v>
      </c>
      <c r="O321" s="12"/>
      <c r="P321" s="12"/>
      <c r="Q321" s="12"/>
      <c r="R321" s="12"/>
      <c r="S321" s="12"/>
      <c r="T321" s="12"/>
      <c r="U321" s="12"/>
      <c r="V321" s="12">
        <v>10</v>
      </c>
      <c r="W321" s="12"/>
      <c r="X321" s="12">
        <v>30</v>
      </c>
      <c r="Y321" s="12"/>
      <c r="Z321" s="12">
        <v>80</v>
      </c>
    </row>
    <row r="322" spans="1:26">
      <c r="B322" t="s">
        <v>1188</v>
      </c>
      <c r="C322" t="s">
        <v>1188</v>
      </c>
      <c r="D322" t="s">
        <v>4135</v>
      </c>
      <c r="E322" t="s">
        <v>31</v>
      </c>
      <c r="F322" s="12"/>
      <c r="G322" s="12">
        <v>20</v>
      </c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>
        <v>20</v>
      </c>
      <c r="W322" s="12"/>
      <c r="X322" s="12">
        <v>10</v>
      </c>
      <c r="Y322" s="12"/>
      <c r="Z322" s="12">
        <v>50</v>
      </c>
    </row>
    <row r="323" spans="1:26">
      <c r="B323" t="s">
        <v>3356</v>
      </c>
      <c r="C323" t="s">
        <v>3356</v>
      </c>
      <c r="D323" t="s">
        <v>4125</v>
      </c>
      <c r="E323" t="s">
        <v>3359</v>
      </c>
      <c r="F323" s="12">
        <v>40</v>
      </c>
      <c r="G323" s="12">
        <v>140</v>
      </c>
      <c r="H323" s="12"/>
      <c r="I323" s="12"/>
      <c r="J323" s="12">
        <v>40</v>
      </c>
      <c r="K323" s="12">
        <v>120</v>
      </c>
      <c r="L323" s="12">
        <v>200</v>
      </c>
      <c r="M323" s="12">
        <v>3500</v>
      </c>
      <c r="N323" s="12">
        <v>39250</v>
      </c>
      <c r="O323" s="12">
        <v>8000</v>
      </c>
      <c r="P323" s="12">
        <v>6000</v>
      </c>
      <c r="Q323" s="12">
        <v>50</v>
      </c>
      <c r="R323" s="12">
        <v>750</v>
      </c>
      <c r="S323" s="12"/>
      <c r="T323" s="12"/>
      <c r="U323" s="12">
        <v>150</v>
      </c>
      <c r="V323" s="12">
        <v>3500</v>
      </c>
      <c r="W323" s="12"/>
      <c r="X323" s="12">
        <v>1500</v>
      </c>
      <c r="Y323" s="12"/>
      <c r="Z323" s="12">
        <v>63240</v>
      </c>
    </row>
    <row r="324" spans="1:26">
      <c r="B324" t="s">
        <v>1161</v>
      </c>
      <c r="C324" t="s">
        <v>1161</v>
      </c>
      <c r="D324" t="s">
        <v>4115</v>
      </c>
      <c r="E324" t="s">
        <v>34</v>
      </c>
      <c r="F324" s="12">
        <v>550</v>
      </c>
      <c r="G324" s="12"/>
      <c r="H324" s="12"/>
      <c r="I324" s="12"/>
      <c r="J324" s="12"/>
      <c r="K324" s="12"/>
      <c r="L324" s="12">
        <v>550</v>
      </c>
      <c r="M324" s="12"/>
      <c r="N324" s="12"/>
      <c r="O324" s="12">
        <v>530</v>
      </c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>
        <v>1630</v>
      </c>
    </row>
    <row r="325" spans="1:26">
      <c r="B325" t="s">
        <v>1255</v>
      </c>
      <c r="C325" t="s">
        <v>1255</v>
      </c>
      <c r="D325" t="s">
        <v>4173</v>
      </c>
      <c r="E325" t="s">
        <v>31</v>
      </c>
      <c r="F325" s="12"/>
      <c r="G325" s="12"/>
      <c r="H325" s="12"/>
      <c r="I325" s="12"/>
      <c r="J325" s="12"/>
      <c r="K325" s="12">
        <v>20</v>
      </c>
      <c r="L325" s="12"/>
      <c r="M325" s="12"/>
      <c r="N325" s="12">
        <v>10</v>
      </c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>
        <v>30</v>
      </c>
    </row>
    <row r="326" spans="1:26">
      <c r="B326" t="s">
        <v>1216</v>
      </c>
      <c r="C326" t="s">
        <v>1216</v>
      </c>
      <c r="D326" t="s">
        <v>4165</v>
      </c>
      <c r="E326" t="s">
        <v>31</v>
      </c>
      <c r="F326" s="12">
        <v>10</v>
      </c>
      <c r="G326" s="12">
        <v>10</v>
      </c>
      <c r="H326" s="12"/>
      <c r="I326" s="12"/>
      <c r="J326" s="12"/>
      <c r="K326" s="12"/>
      <c r="L326" s="12"/>
      <c r="M326" s="12">
        <v>10</v>
      </c>
      <c r="N326" s="12">
        <v>100</v>
      </c>
      <c r="O326" s="12">
        <v>100</v>
      </c>
      <c r="P326" s="12"/>
      <c r="Q326" s="12"/>
      <c r="R326" s="12"/>
      <c r="S326" s="12"/>
      <c r="T326" s="12"/>
      <c r="U326" s="12"/>
      <c r="V326" s="12"/>
      <c r="W326" s="12"/>
      <c r="X326" s="12">
        <v>10</v>
      </c>
      <c r="Y326" s="12"/>
      <c r="Z326" s="12">
        <v>240</v>
      </c>
    </row>
    <row r="327" spans="1:26">
      <c r="B327" t="s">
        <v>3372</v>
      </c>
      <c r="C327" t="s">
        <v>3372</v>
      </c>
      <c r="D327" t="s">
        <v>4175</v>
      </c>
      <c r="E327" t="s">
        <v>3373</v>
      </c>
      <c r="F327" s="12"/>
      <c r="G327" s="12">
        <v>50</v>
      </c>
      <c r="H327" s="12"/>
      <c r="I327" s="12"/>
      <c r="J327" s="12"/>
      <c r="K327" s="12"/>
      <c r="L327" s="12">
        <v>50</v>
      </c>
      <c r="M327" s="12">
        <v>1000</v>
      </c>
      <c r="N327" s="12">
        <v>2500</v>
      </c>
      <c r="O327" s="12">
        <v>500</v>
      </c>
      <c r="P327" s="12">
        <v>1000</v>
      </c>
      <c r="Q327" s="12"/>
      <c r="R327" s="12">
        <v>1000</v>
      </c>
      <c r="S327" s="12"/>
      <c r="T327" s="12"/>
      <c r="U327" s="12">
        <v>500</v>
      </c>
      <c r="V327" s="12">
        <v>550</v>
      </c>
      <c r="W327" s="12"/>
      <c r="X327" s="12">
        <v>500</v>
      </c>
      <c r="Y327" s="12"/>
      <c r="Z327" s="12">
        <v>7650</v>
      </c>
    </row>
    <row r="328" spans="1:26">
      <c r="B328" t="s">
        <v>3368</v>
      </c>
      <c r="C328" t="s">
        <v>3368</v>
      </c>
      <c r="D328" t="s">
        <v>4127</v>
      </c>
      <c r="E328" t="s">
        <v>3369</v>
      </c>
      <c r="F328" s="12"/>
      <c r="G328" s="12">
        <v>100</v>
      </c>
      <c r="H328" s="12"/>
      <c r="I328" s="12"/>
      <c r="J328" s="12">
        <v>100</v>
      </c>
      <c r="K328" s="12"/>
      <c r="L328" s="12"/>
      <c r="M328" s="12">
        <v>3000</v>
      </c>
      <c r="N328" s="12">
        <v>14000</v>
      </c>
      <c r="O328" s="12">
        <v>10000</v>
      </c>
      <c r="P328" s="12">
        <v>1500</v>
      </c>
      <c r="Q328" s="12"/>
      <c r="R328" s="12">
        <v>500</v>
      </c>
      <c r="S328" s="12"/>
      <c r="T328" s="12"/>
      <c r="U328" s="12"/>
      <c r="V328" s="12">
        <v>1500</v>
      </c>
      <c r="W328" s="12"/>
      <c r="X328" s="12">
        <v>5000</v>
      </c>
      <c r="Y328" s="12"/>
      <c r="Z328" s="12">
        <v>35700</v>
      </c>
    </row>
    <row r="329" spans="1:26">
      <c r="B329" t="s">
        <v>3488</v>
      </c>
      <c r="C329" t="s">
        <v>3488</v>
      </c>
      <c r="D329" t="s">
        <v>4129</v>
      </c>
      <c r="E329" t="s">
        <v>3489</v>
      </c>
      <c r="F329" s="12"/>
      <c r="G329" s="12"/>
      <c r="H329" s="12"/>
      <c r="I329" s="12"/>
      <c r="J329" s="12"/>
      <c r="K329" s="12"/>
      <c r="L329" s="12"/>
      <c r="M329" s="12">
        <v>1000</v>
      </c>
      <c r="N329" s="12">
        <v>3500</v>
      </c>
      <c r="O329" s="12">
        <v>500</v>
      </c>
      <c r="P329" s="12">
        <v>750</v>
      </c>
      <c r="Q329" s="12"/>
      <c r="R329" s="12"/>
      <c r="S329" s="12"/>
      <c r="T329" s="12"/>
      <c r="U329" s="12">
        <v>250</v>
      </c>
      <c r="V329" s="12">
        <v>1000</v>
      </c>
      <c r="W329" s="12"/>
      <c r="X329" s="12">
        <v>500</v>
      </c>
      <c r="Y329" s="12"/>
      <c r="Z329" s="12">
        <v>7500</v>
      </c>
    </row>
    <row r="330" spans="1:26">
      <c r="A330" s="129" t="s">
        <v>4706</v>
      </c>
      <c r="D330"/>
      <c r="E330"/>
      <c r="F330" s="12">
        <v>1750</v>
      </c>
      <c r="G330" s="12">
        <v>2870</v>
      </c>
      <c r="H330" s="12">
        <v>570</v>
      </c>
      <c r="I330" s="12"/>
      <c r="J330" s="12">
        <v>140</v>
      </c>
      <c r="K330" s="12">
        <v>1320</v>
      </c>
      <c r="L330" s="12">
        <v>1360</v>
      </c>
      <c r="M330" s="12">
        <v>19530</v>
      </c>
      <c r="N330" s="12">
        <v>88620</v>
      </c>
      <c r="O330" s="12">
        <v>33900</v>
      </c>
      <c r="P330" s="12">
        <v>18330</v>
      </c>
      <c r="Q330" s="12">
        <v>1060</v>
      </c>
      <c r="R330" s="12">
        <v>3750</v>
      </c>
      <c r="S330" s="12"/>
      <c r="T330" s="12"/>
      <c r="U330" s="12">
        <v>1900</v>
      </c>
      <c r="V330" s="12">
        <v>16600</v>
      </c>
      <c r="W330" s="12"/>
      <c r="X330" s="12">
        <v>17210</v>
      </c>
      <c r="Y330" s="12"/>
      <c r="Z330" s="12">
        <v>208910</v>
      </c>
    </row>
    <row r="331" spans="1:26">
      <c r="A331" s="129">
        <v>44334</v>
      </c>
      <c r="B331" t="s">
        <v>1165</v>
      </c>
      <c r="C331" t="s">
        <v>1382</v>
      </c>
      <c r="D331" t="s">
        <v>4215</v>
      </c>
      <c r="E331" t="s">
        <v>22</v>
      </c>
      <c r="F331" s="12">
        <v>500</v>
      </c>
      <c r="G331" s="12">
        <v>500</v>
      </c>
      <c r="H331" s="12">
        <v>500</v>
      </c>
      <c r="I331" s="12"/>
      <c r="J331" s="12"/>
      <c r="K331" s="12"/>
      <c r="L331" s="12"/>
      <c r="M331" s="12"/>
      <c r="N331" s="12">
        <v>7000</v>
      </c>
      <c r="O331" s="12">
        <v>2500</v>
      </c>
      <c r="P331" s="12">
        <v>2000</v>
      </c>
      <c r="Q331" s="12"/>
      <c r="R331" s="12"/>
      <c r="S331" s="12"/>
      <c r="T331" s="12"/>
      <c r="U331" s="12"/>
      <c r="V331" s="12"/>
      <c r="W331" s="12"/>
      <c r="X331" s="12"/>
      <c r="Y331" s="12"/>
      <c r="Z331" s="12">
        <v>13000</v>
      </c>
    </row>
    <row r="332" spans="1:26">
      <c r="D332" t="s">
        <v>4217</v>
      </c>
      <c r="E332" t="s">
        <v>22</v>
      </c>
      <c r="F332" s="12"/>
      <c r="G332" s="12"/>
      <c r="H332" s="12"/>
      <c r="I332" s="12"/>
      <c r="J332" s="12"/>
      <c r="K332" s="12"/>
      <c r="L332" s="12"/>
      <c r="M332" s="12">
        <v>4000</v>
      </c>
      <c r="N332" s="12"/>
      <c r="O332" s="12"/>
      <c r="P332" s="12"/>
      <c r="Q332" s="12"/>
      <c r="R332" s="12"/>
      <c r="S332" s="12"/>
      <c r="T332" s="12"/>
      <c r="U332" s="12"/>
      <c r="V332" s="12">
        <v>3500</v>
      </c>
      <c r="W332" s="12"/>
      <c r="X332" s="12">
        <v>3000</v>
      </c>
      <c r="Y332" s="12"/>
      <c r="Z332" s="12">
        <v>10500</v>
      </c>
    </row>
    <row r="333" spans="1:26">
      <c r="C333" t="s">
        <v>1383</v>
      </c>
      <c r="D333" t="s">
        <v>4211</v>
      </c>
      <c r="E333" t="s">
        <v>22</v>
      </c>
      <c r="F333" s="12">
        <v>500</v>
      </c>
      <c r="G333" s="12">
        <v>500</v>
      </c>
      <c r="H333" s="12"/>
      <c r="I333" s="12"/>
      <c r="J333" s="12"/>
      <c r="K333" s="12"/>
      <c r="L333" s="12"/>
      <c r="M333" s="12"/>
      <c r="N333" s="12">
        <v>12000</v>
      </c>
      <c r="O333" s="12">
        <v>8000</v>
      </c>
      <c r="P333" s="12">
        <v>3500</v>
      </c>
      <c r="Q333" s="12"/>
      <c r="R333" s="12"/>
      <c r="S333" s="12"/>
      <c r="T333" s="12"/>
      <c r="U333" s="12"/>
      <c r="V333" s="12"/>
      <c r="W333" s="12"/>
      <c r="X333" s="12"/>
      <c r="Y333" s="12"/>
      <c r="Z333" s="12">
        <v>24500</v>
      </c>
    </row>
    <row r="334" spans="1:26">
      <c r="D334" t="s">
        <v>4213</v>
      </c>
      <c r="E334" t="s">
        <v>22</v>
      </c>
      <c r="F334" s="12"/>
      <c r="G334" s="12"/>
      <c r="H334" s="12"/>
      <c r="I334" s="12"/>
      <c r="J334" s="12">
        <v>1000</v>
      </c>
      <c r="K334" s="12">
        <v>500</v>
      </c>
      <c r="L334" s="12">
        <v>500</v>
      </c>
      <c r="M334" s="12">
        <v>4000</v>
      </c>
      <c r="N334" s="12"/>
      <c r="O334" s="12"/>
      <c r="P334" s="12"/>
      <c r="Q334" s="12"/>
      <c r="R334" s="12"/>
      <c r="S334" s="12"/>
      <c r="T334" s="12"/>
      <c r="U334" s="12"/>
      <c r="V334" s="12">
        <v>2000</v>
      </c>
      <c r="W334" s="12"/>
      <c r="X334" s="12">
        <v>8000</v>
      </c>
      <c r="Y334" s="12"/>
      <c r="Z334" s="12">
        <v>16000</v>
      </c>
    </row>
    <row r="335" spans="1:26">
      <c r="C335" t="s">
        <v>1384</v>
      </c>
      <c r="D335" t="s">
        <v>4219</v>
      </c>
      <c r="E335" t="s">
        <v>22</v>
      </c>
      <c r="F335" s="12">
        <v>500</v>
      </c>
      <c r="G335" s="12">
        <v>500</v>
      </c>
      <c r="H335" s="12">
        <v>500</v>
      </c>
      <c r="I335" s="12"/>
      <c r="J335" s="12"/>
      <c r="K335" s="12"/>
      <c r="L335" s="12"/>
      <c r="M335" s="12"/>
      <c r="N335" s="12">
        <v>5000</v>
      </c>
      <c r="O335" s="12">
        <v>4000</v>
      </c>
      <c r="P335" s="12">
        <v>2000</v>
      </c>
      <c r="Q335" s="12"/>
      <c r="R335" s="12"/>
      <c r="S335" s="12"/>
      <c r="T335" s="12"/>
      <c r="U335" s="12"/>
      <c r="V335" s="12"/>
      <c r="W335" s="12"/>
      <c r="X335" s="12"/>
      <c r="Y335" s="12"/>
      <c r="Z335" s="12">
        <v>12500</v>
      </c>
    </row>
    <row r="336" spans="1:26">
      <c r="D336" t="s">
        <v>4221</v>
      </c>
      <c r="E336" t="s">
        <v>22</v>
      </c>
      <c r="F336" s="12"/>
      <c r="G336" s="12"/>
      <c r="H336" s="12"/>
      <c r="I336" s="12"/>
      <c r="J336" s="12"/>
      <c r="K336" s="12">
        <v>500</v>
      </c>
      <c r="L336" s="12"/>
      <c r="M336" s="12">
        <v>4000</v>
      </c>
      <c r="N336" s="12"/>
      <c r="O336" s="12"/>
      <c r="P336" s="12"/>
      <c r="Q336" s="12"/>
      <c r="R336" s="12"/>
      <c r="S336" s="12"/>
      <c r="T336" s="12"/>
      <c r="U336" s="12"/>
      <c r="V336" s="12">
        <v>2000</v>
      </c>
      <c r="W336" s="12"/>
      <c r="X336" s="12">
        <v>1500</v>
      </c>
      <c r="Y336" s="12"/>
      <c r="Z336" s="12">
        <v>8000</v>
      </c>
    </row>
    <row r="337" spans="2:26">
      <c r="C337" t="s">
        <v>1385</v>
      </c>
      <c r="D337" t="s">
        <v>4227</v>
      </c>
      <c r="E337" t="s">
        <v>22</v>
      </c>
      <c r="F337" s="12"/>
      <c r="G337" s="12">
        <v>1000</v>
      </c>
      <c r="H337" s="12">
        <v>500</v>
      </c>
      <c r="I337" s="12"/>
      <c r="J337" s="12"/>
      <c r="K337" s="12"/>
      <c r="L337" s="12"/>
      <c r="M337" s="12"/>
      <c r="N337" s="12">
        <v>10000</v>
      </c>
      <c r="O337" s="12">
        <v>4000</v>
      </c>
      <c r="P337" s="12">
        <v>3000</v>
      </c>
      <c r="Q337" s="12">
        <v>500</v>
      </c>
      <c r="R337" s="12"/>
      <c r="S337" s="12"/>
      <c r="T337" s="12"/>
      <c r="U337" s="12"/>
      <c r="V337" s="12"/>
      <c r="W337" s="12"/>
      <c r="X337" s="12"/>
      <c r="Y337" s="12"/>
      <c r="Z337" s="12">
        <v>19000</v>
      </c>
    </row>
    <row r="338" spans="2:26">
      <c r="D338" t="s">
        <v>4229</v>
      </c>
      <c r="E338" t="s">
        <v>22</v>
      </c>
      <c r="F338" s="12"/>
      <c r="G338" s="12"/>
      <c r="H338" s="12"/>
      <c r="I338" s="12"/>
      <c r="J338" s="12"/>
      <c r="K338" s="12">
        <v>500</v>
      </c>
      <c r="L338" s="12"/>
      <c r="M338" s="12">
        <v>6000</v>
      </c>
      <c r="N338" s="12"/>
      <c r="O338" s="12"/>
      <c r="P338" s="12"/>
      <c r="Q338" s="12"/>
      <c r="R338" s="12"/>
      <c r="S338" s="12"/>
      <c r="T338" s="12"/>
      <c r="U338" s="12"/>
      <c r="V338" s="12">
        <v>6000</v>
      </c>
      <c r="W338" s="12"/>
      <c r="X338" s="12">
        <v>4000</v>
      </c>
      <c r="Y338" s="12"/>
      <c r="Z338" s="12">
        <v>16500</v>
      </c>
    </row>
    <row r="339" spans="2:26">
      <c r="C339" t="s">
        <v>1386</v>
      </c>
      <c r="D339" t="s">
        <v>4223</v>
      </c>
      <c r="E339" t="s">
        <v>22</v>
      </c>
      <c r="F339" s="12">
        <v>500</v>
      </c>
      <c r="G339" s="12">
        <v>1000</v>
      </c>
      <c r="H339" s="12"/>
      <c r="I339" s="12"/>
      <c r="J339" s="12"/>
      <c r="K339" s="12"/>
      <c r="L339" s="12"/>
      <c r="M339" s="12"/>
      <c r="N339" s="12">
        <v>3000</v>
      </c>
      <c r="O339" s="12">
        <v>2500</v>
      </c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>
        <v>7000</v>
      </c>
    </row>
    <row r="340" spans="2:26">
      <c r="D340" t="s">
        <v>4225</v>
      </c>
      <c r="E340" t="s">
        <v>22</v>
      </c>
      <c r="F340" s="12"/>
      <c r="G340" s="12"/>
      <c r="H340" s="12"/>
      <c r="I340" s="12"/>
      <c r="J340" s="12"/>
      <c r="K340" s="12"/>
      <c r="L340" s="12"/>
      <c r="M340" s="12">
        <v>1500</v>
      </c>
      <c r="N340" s="12"/>
      <c r="O340" s="12"/>
      <c r="P340" s="12"/>
      <c r="Q340" s="12"/>
      <c r="R340" s="12"/>
      <c r="S340" s="12"/>
      <c r="T340" s="12"/>
      <c r="U340" s="12"/>
      <c r="V340" s="12">
        <v>1000</v>
      </c>
      <c r="W340" s="12"/>
      <c r="X340" s="12">
        <v>3000</v>
      </c>
      <c r="Y340" s="12"/>
      <c r="Z340" s="12">
        <v>5500</v>
      </c>
    </row>
    <row r="341" spans="2:26">
      <c r="D341" t="s">
        <v>4247</v>
      </c>
      <c r="E341" t="s">
        <v>22</v>
      </c>
      <c r="F341" s="12"/>
      <c r="G341" s="12"/>
      <c r="H341" s="12">
        <v>-10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>
        <v>-10</v>
      </c>
    </row>
    <row r="342" spans="2:26">
      <c r="C342" t="s">
        <v>1165</v>
      </c>
      <c r="D342" t="s">
        <v>4185</v>
      </c>
      <c r="E342" t="s">
        <v>22</v>
      </c>
      <c r="F342" s="12">
        <v>500</v>
      </c>
      <c r="G342" s="12">
        <v>2000</v>
      </c>
      <c r="H342" s="12">
        <v>500</v>
      </c>
      <c r="I342" s="12"/>
      <c r="J342" s="12"/>
      <c r="K342" s="12"/>
      <c r="L342" s="12"/>
      <c r="M342" s="12"/>
      <c r="N342" s="12">
        <v>32000</v>
      </c>
      <c r="O342" s="12">
        <v>8000</v>
      </c>
      <c r="P342" s="12">
        <v>4000</v>
      </c>
      <c r="Q342" s="12">
        <v>1000</v>
      </c>
      <c r="R342" s="12"/>
      <c r="S342" s="12"/>
      <c r="T342" s="12"/>
      <c r="U342" s="12"/>
      <c r="V342" s="12"/>
      <c r="W342" s="12"/>
      <c r="X342" s="12"/>
      <c r="Y342" s="12"/>
      <c r="Z342" s="12">
        <v>48000</v>
      </c>
    </row>
    <row r="343" spans="2:26">
      <c r="D343" t="s">
        <v>4187</v>
      </c>
      <c r="E343" t="s">
        <v>22</v>
      </c>
      <c r="F343" s="12"/>
      <c r="G343" s="12"/>
      <c r="H343" s="12"/>
      <c r="I343" s="12"/>
      <c r="J343" s="12">
        <v>500</v>
      </c>
      <c r="K343" s="12">
        <v>1500</v>
      </c>
      <c r="L343" s="12">
        <v>1000</v>
      </c>
      <c r="M343" s="12">
        <v>10000</v>
      </c>
      <c r="N343" s="12"/>
      <c r="O343" s="12"/>
      <c r="P343" s="12"/>
      <c r="Q343" s="12"/>
      <c r="R343" s="12"/>
      <c r="S343" s="12"/>
      <c r="T343" s="12"/>
      <c r="U343" s="12"/>
      <c r="V343" s="12">
        <v>10000</v>
      </c>
      <c r="W343" s="12"/>
      <c r="X343" s="12">
        <v>10000</v>
      </c>
      <c r="Y343" s="12"/>
      <c r="Z343" s="12">
        <v>33000</v>
      </c>
    </row>
    <row r="344" spans="2:26">
      <c r="C344" t="s">
        <v>1387</v>
      </c>
      <c r="D344" t="s">
        <v>4193</v>
      </c>
      <c r="E344" t="s">
        <v>22</v>
      </c>
      <c r="F344" s="12">
        <v>1500</v>
      </c>
      <c r="G344" s="12">
        <v>2000</v>
      </c>
      <c r="H344" s="12">
        <v>1000</v>
      </c>
      <c r="I344" s="12"/>
      <c r="J344" s="12"/>
      <c r="K344" s="12"/>
      <c r="L344" s="12"/>
      <c r="M344" s="12"/>
      <c r="N344" s="12">
        <v>24000</v>
      </c>
      <c r="O344" s="12">
        <v>10000</v>
      </c>
      <c r="P344" s="12">
        <v>5000</v>
      </c>
      <c r="Q344" s="12">
        <v>1000</v>
      </c>
      <c r="R344" s="12"/>
      <c r="S344" s="12"/>
      <c r="T344" s="12"/>
      <c r="U344" s="12"/>
      <c r="V344" s="12"/>
      <c r="W344" s="12"/>
      <c r="X344" s="12"/>
      <c r="Y344" s="12"/>
      <c r="Z344" s="12">
        <v>44500</v>
      </c>
    </row>
    <row r="345" spans="2:26">
      <c r="D345" t="s">
        <v>4195</v>
      </c>
      <c r="E345" t="s">
        <v>22</v>
      </c>
      <c r="F345" s="12"/>
      <c r="G345" s="12"/>
      <c r="H345" s="12"/>
      <c r="I345" s="12"/>
      <c r="J345" s="12">
        <v>500</v>
      </c>
      <c r="K345" s="12">
        <v>500</v>
      </c>
      <c r="L345" s="12">
        <v>500</v>
      </c>
      <c r="M345" s="12">
        <v>7000</v>
      </c>
      <c r="N345" s="12"/>
      <c r="O345" s="12"/>
      <c r="P345" s="12"/>
      <c r="Q345" s="12"/>
      <c r="R345" s="12"/>
      <c r="S345" s="12"/>
      <c r="T345" s="12"/>
      <c r="U345" s="12"/>
      <c r="V345" s="12">
        <v>7000</v>
      </c>
      <c r="W345" s="12"/>
      <c r="X345" s="12">
        <v>6000</v>
      </c>
      <c r="Y345" s="12"/>
      <c r="Z345" s="12">
        <v>21500</v>
      </c>
    </row>
    <row r="346" spans="2:26">
      <c r="C346" t="s">
        <v>1388</v>
      </c>
      <c r="D346" t="s">
        <v>4189</v>
      </c>
      <c r="E346" t="s">
        <v>22</v>
      </c>
      <c r="F346" s="12">
        <v>1500</v>
      </c>
      <c r="G346" s="12">
        <v>1500</v>
      </c>
      <c r="H346" s="12">
        <v>1000</v>
      </c>
      <c r="I346" s="12"/>
      <c r="J346" s="12"/>
      <c r="K346" s="12"/>
      <c r="L346" s="12"/>
      <c r="M346" s="12"/>
      <c r="N346" s="12">
        <v>40000</v>
      </c>
      <c r="O346" s="12">
        <v>14000</v>
      </c>
      <c r="P346" s="12">
        <v>6000</v>
      </c>
      <c r="Q346" s="12">
        <v>1000</v>
      </c>
      <c r="R346" s="12"/>
      <c r="S346" s="12"/>
      <c r="T346" s="12"/>
      <c r="U346" s="12"/>
      <c r="V346" s="12"/>
      <c r="W346" s="12"/>
      <c r="X346" s="12"/>
      <c r="Y346" s="12"/>
      <c r="Z346" s="12">
        <v>65000</v>
      </c>
    </row>
    <row r="347" spans="2:26">
      <c r="D347" t="s">
        <v>4191</v>
      </c>
      <c r="E347" t="s">
        <v>22</v>
      </c>
      <c r="F347" s="12"/>
      <c r="G347" s="12"/>
      <c r="H347" s="12"/>
      <c r="I347" s="12"/>
      <c r="J347" s="12"/>
      <c r="K347" s="12">
        <v>500</v>
      </c>
      <c r="L347" s="12">
        <v>1000</v>
      </c>
      <c r="M347" s="12">
        <v>5000</v>
      </c>
      <c r="N347" s="12"/>
      <c r="O347" s="12"/>
      <c r="P347" s="12"/>
      <c r="Q347" s="12"/>
      <c r="R347" s="12"/>
      <c r="S347" s="12"/>
      <c r="T347" s="12"/>
      <c r="U347" s="12"/>
      <c r="V347" s="12">
        <v>6000</v>
      </c>
      <c r="W347" s="12"/>
      <c r="X347" s="12">
        <v>7000</v>
      </c>
      <c r="Y347" s="12"/>
      <c r="Z347" s="12">
        <v>19500</v>
      </c>
    </row>
    <row r="348" spans="2:26">
      <c r="C348" t="s">
        <v>3339</v>
      </c>
      <c r="D348" t="s">
        <v>4250</v>
      </c>
      <c r="E348" t="s">
        <v>22</v>
      </c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>
        <v>-500</v>
      </c>
      <c r="Y348" s="12"/>
      <c r="Z348" s="12">
        <v>-500</v>
      </c>
    </row>
    <row r="349" spans="2:26">
      <c r="C349" t="s">
        <v>3343</v>
      </c>
      <c r="D349" t="s">
        <v>4253</v>
      </c>
      <c r="E349" t="s">
        <v>22</v>
      </c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>
        <v>-500</v>
      </c>
      <c r="Q349" s="12"/>
      <c r="R349" s="12"/>
      <c r="S349" s="12"/>
      <c r="T349" s="12"/>
      <c r="U349" s="12"/>
      <c r="V349" s="12"/>
      <c r="W349" s="12"/>
      <c r="X349" s="12"/>
      <c r="Y349" s="12"/>
      <c r="Z349" s="12">
        <v>-500</v>
      </c>
    </row>
    <row r="350" spans="2:26">
      <c r="D350" t="s">
        <v>4256</v>
      </c>
      <c r="E350" t="s">
        <v>22</v>
      </c>
      <c r="F350" s="12"/>
      <c r="G350" s="12"/>
      <c r="H350" s="12"/>
      <c r="I350" s="12"/>
      <c r="J350" s="12"/>
      <c r="K350" s="12"/>
      <c r="L350" s="12"/>
      <c r="M350" s="12">
        <v>-500</v>
      </c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>
        <v>-500</v>
      </c>
      <c r="Y350" s="12"/>
      <c r="Z350" s="12">
        <v>-1000</v>
      </c>
    </row>
    <row r="351" spans="2:26">
      <c r="B351" t="s">
        <v>1213</v>
      </c>
      <c r="C351" t="s">
        <v>1395</v>
      </c>
      <c r="D351" t="s">
        <v>4181</v>
      </c>
      <c r="E351" t="s">
        <v>39</v>
      </c>
      <c r="F351" s="12"/>
      <c r="G351" s="12">
        <v>2000</v>
      </c>
      <c r="H351" s="12"/>
      <c r="I351" s="12"/>
      <c r="J351" s="12"/>
      <c r="K351" s="12"/>
      <c r="L351" s="12"/>
      <c r="M351" s="12">
        <v>5000</v>
      </c>
      <c r="N351" s="12">
        <v>8000</v>
      </c>
      <c r="O351" s="12"/>
      <c r="P351" s="12"/>
      <c r="Q351" s="12"/>
      <c r="R351" s="12"/>
      <c r="S351" s="12"/>
      <c r="T351" s="12"/>
      <c r="U351" s="12"/>
      <c r="V351" s="12">
        <v>4000</v>
      </c>
      <c r="W351" s="12"/>
      <c r="X351" s="12"/>
      <c r="Y351" s="12"/>
      <c r="Z351" s="12">
        <v>19000</v>
      </c>
    </row>
    <row r="352" spans="2:26">
      <c r="D352" t="s">
        <v>4183</v>
      </c>
      <c r="E352" t="s">
        <v>39</v>
      </c>
      <c r="F352" s="12"/>
      <c r="G352" s="12"/>
      <c r="H352" s="12"/>
      <c r="I352" s="12"/>
      <c r="J352" s="12"/>
      <c r="K352" s="12"/>
      <c r="L352" s="12"/>
      <c r="M352" s="12"/>
      <c r="N352" s="12"/>
      <c r="O352" s="12">
        <v>8000</v>
      </c>
      <c r="P352" s="12">
        <v>4000</v>
      </c>
      <c r="Q352" s="12"/>
      <c r="R352" s="12"/>
      <c r="S352" s="12"/>
      <c r="T352" s="12"/>
      <c r="U352" s="12"/>
      <c r="V352" s="12"/>
      <c r="W352" s="12"/>
      <c r="X352" s="12">
        <v>5000</v>
      </c>
      <c r="Y352" s="12"/>
      <c r="Z352" s="12">
        <v>17000</v>
      </c>
    </row>
    <row r="353" spans="2:26">
      <c r="B353" t="s">
        <v>1184</v>
      </c>
      <c r="C353" t="s">
        <v>3344</v>
      </c>
      <c r="D353" t="s">
        <v>4243</v>
      </c>
      <c r="E353" t="s">
        <v>37</v>
      </c>
      <c r="F353" s="12"/>
      <c r="G353" s="12"/>
      <c r="H353" s="12"/>
      <c r="I353" s="12"/>
      <c r="J353" s="12"/>
      <c r="K353" s="12"/>
      <c r="L353" s="12"/>
      <c r="M353" s="12">
        <v>3500</v>
      </c>
      <c r="N353" s="12">
        <v>13500</v>
      </c>
      <c r="O353" s="12">
        <v>6000</v>
      </c>
      <c r="P353" s="12">
        <v>4000</v>
      </c>
      <c r="Q353" s="12"/>
      <c r="R353" s="12"/>
      <c r="S353" s="12"/>
      <c r="T353" s="12"/>
      <c r="U353" s="12"/>
      <c r="V353" s="12">
        <v>4000</v>
      </c>
      <c r="W353" s="12"/>
      <c r="X353" s="12">
        <v>4000</v>
      </c>
      <c r="Y353" s="12"/>
      <c r="Z353" s="12">
        <v>35000</v>
      </c>
    </row>
    <row r="354" spans="2:26">
      <c r="B354" t="s">
        <v>1416</v>
      </c>
      <c r="C354" t="s">
        <v>1416</v>
      </c>
      <c r="D354" t="s">
        <v>4203</v>
      </c>
      <c r="E354" t="s">
        <v>89</v>
      </c>
      <c r="F354" s="12">
        <v>120</v>
      </c>
      <c r="G354" s="12">
        <v>250</v>
      </c>
      <c r="H354" s="12">
        <v>40</v>
      </c>
      <c r="I354" s="12"/>
      <c r="J354" s="12">
        <v>10</v>
      </c>
      <c r="K354" s="12">
        <v>200</v>
      </c>
      <c r="L354" s="12">
        <v>20</v>
      </c>
      <c r="M354" s="12">
        <v>40</v>
      </c>
      <c r="N354" s="12">
        <v>230</v>
      </c>
      <c r="O354" s="12">
        <v>250</v>
      </c>
      <c r="P354" s="12">
        <v>120</v>
      </c>
      <c r="Q354" s="12"/>
      <c r="R354" s="12"/>
      <c r="S354" s="12"/>
      <c r="T354" s="12"/>
      <c r="U354" s="12"/>
      <c r="V354" s="12">
        <v>80</v>
      </c>
      <c r="W354" s="12"/>
      <c r="X354" s="12">
        <v>60</v>
      </c>
      <c r="Y354" s="12"/>
      <c r="Z354" s="12">
        <v>1420</v>
      </c>
    </row>
    <row r="355" spans="2:26">
      <c r="D355" t="s">
        <v>4245</v>
      </c>
      <c r="E355" t="s">
        <v>89</v>
      </c>
      <c r="F355" s="12">
        <v>20</v>
      </c>
      <c r="G355" s="12"/>
      <c r="H355" s="12"/>
      <c r="I355" s="12"/>
      <c r="J355" s="12"/>
      <c r="K355" s="12"/>
      <c r="L355" s="12"/>
      <c r="M355" s="12"/>
      <c r="N355" s="12"/>
      <c r="O355" s="12">
        <v>50</v>
      </c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>
        <v>70</v>
      </c>
    </row>
    <row r="356" spans="2:26">
      <c r="B356" t="s">
        <v>1190</v>
      </c>
      <c r="C356" t="s">
        <v>3348</v>
      </c>
      <c r="D356" t="s">
        <v>4179</v>
      </c>
      <c r="E356" t="s">
        <v>1314</v>
      </c>
      <c r="F356" s="12"/>
      <c r="G356" s="12"/>
      <c r="H356" s="12"/>
      <c r="I356" s="12"/>
      <c r="J356" s="12"/>
      <c r="K356" s="12">
        <v>500</v>
      </c>
      <c r="L356" s="12"/>
      <c r="M356" s="12">
        <v>500</v>
      </c>
      <c r="N356" s="12">
        <v>1500</v>
      </c>
      <c r="O356" s="12">
        <v>1000</v>
      </c>
      <c r="P356" s="12">
        <v>500</v>
      </c>
      <c r="Q356" s="12"/>
      <c r="R356" s="12"/>
      <c r="S356" s="12"/>
      <c r="T356" s="12"/>
      <c r="U356" s="12"/>
      <c r="V356" s="12"/>
      <c r="W356" s="12"/>
      <c r="X356" s="12">
        <v>500</v>
      </c>
      <c r="Y356" s="12"/>
      <c r="Z356" s="12">
        <v>4500</v>
      </c>
    </row>
    <row r="357" spans="2:26">
      <c r="B357" t="s">
        <v>1221</v>
      </c>
      <c r="C357" t="s">
        <v>1221</v>
      </c>
      <c r="D357" t="s">
        <v>4239</v>
      </c>
      <c r="E357" t="s">
        <v>31</v>
      </c>
      <c r="F357" s="12">
        <v>50</v>
      </c>
      <c r="G357" s="12"/>
      <c r="H357" s="12">
        <v>50</v>
      </c>
      <c r="I357" s="12"/>
      <c r="J357" s="12">
        <v>20</v>
      </c>
      <c r="K357" s="12"/>
      <c r="L357" s="12"/>
      <c r="M357" s="12"/>
      <c r="N357" s="12"/>
      <c r="O357" s="12">
        <v>150</v>
      </c>
      <c r="P357" s="12"/>
      <c r="Q357" s="12"/>
      <c r="R357" s="12"/>
      <c r="S357" s="12"/>
      <c r="T357" s="12"/>
      <c r="U357" s="12"/>
      <c r="V357" s="12"/>
      <c r="W357" s="12"/>
      <c r="X357" s="12">
        <v>30</v>
      </c>
      <c r="Y357" s="12"/>
      <c r="Z357" s="12">
        <v>300</v>
      </c>
    </row>
    <row r="358" spans="2:26">
      <c r="B358" t="s">
        <v>1176</v>
      </c>
      <c r="C358" t="s">
        <v>1176</v>
      </c>
      <c r="D358" t="s">
        <v>4231</v>
      </c>
      <c r="E358" t="s">
        <v>31</v>
      </c>
      <c r="F358" s="12"/>
      <c r="G358" s="12">
        <v>40</v>
      </c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>
        <v>30</v>
      </c>
      <c r="Y358" s="12"/>
      <c r="Z358" s="12">
        <v>70</v>
      </c>
    </row>
    <row r="359" spans="2:26">
      <c r="B359" t="s">
        <v>1175</v>
      </c>
      <c r="C359" t="s">
        <v>1175</v>
      </c>
      <c r="D359" t="s">
        <v>4237</v>
      </c>
      <c r="E359" t="s">
        <v>31</v>
      </c>
      <c r="F359" s="12"/>
      <c r="G359" s="12"/>
      <c r="H359" s="12"/>
      <c r="I359" s="12"/>
      <c r="J359" s="12"/>
      <c r="K359" s="12"/>
      <c r="L359" s="12">
        <v>20</v>
      </c>
      <c r="M359" s="12"/>
      <c r="N359" s="12"/>
      <c r="O359" s="12">
        <v>110</v>
      </c>
      <c r="P359" s="12"/>
      <c r="Q359" s="12"/>
      <c r="R359" s="12"/>
      <c r="S359" s="12"/>
      <c r="T359" s="12"/>
      <c r="U359" s="12"/>
      <c r="V359" s="12"/>
      <c r="W359" s="12"/>
      <c r="X359" s="12">
        <v>20</v>
      </c>
      <c r="Y359" s="12"/>
      <c r="Z359" s="12">
        <v>150</v>
      </c>
    </row>
    <row r="360" spans="2:26">
      <c r="B360" t="s">
        <v>1172</v>
      </c>
      <c r="C360" t="s">
        <v>1172</v>
      </c>
      <c r="D360" t="s">
        <v>4233</v>
      </c>
      <c r="E360" t="s">
        <v>31</v>
      </c>
      <c r="F360" s="12">
        <v>20</v>
      </c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>
        <v>30</v>
      </c>
      <c r="Y360" s="12"/>
      <c r="Z360" s="12">
        <v>50</v>
      </c>
    </row>
    <row r="361" spans="2:26">
      <c r="B361" t="s">
        <v>1173</v>
      </c>
      <c r="C361" t="s">
        <v>1173</v>
      </c>
      <c r="D361" t="s">
        <v>4235</v>
      </c>
      <c r="E361" t="s">
        <v>31</v>
      </c>
      <c r="F361" s="12">
        <v>20</v>
      </c>
      <c r="G361" s="12"/>
      <c r="H361" s="12"/>
      <c r="I361" s="12"/>
      <c r="J361" s="12"/>
      <c r="K361" s="12"/>
      <c r="L361" s="12"/>
      <c r="M361" s="12"/>
      <c r="N361" s="12"/>
      <c r="O361" s="12">
        <v>20</v>
      </c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>
        <v>40</v>
      </c>
    </row>
    <row r="362" spans="2:26">
      <c r="B362" t="s">
        <v>3350</v>
      </c>
      <c r="C362" t="s">
        <v>3350</v>
      </c>
      <c r="D362" t="s">
        <v>4205</v>
      </c>
      <c r="E362" t="s">
        <v>3351</v>
      </c>
      <c r="F362" s="12"/>
      <c r="G362" s="12"/>
      <c r="H362" s="12"/>
      <c r="I362" s="12"/>
      <c r="J362" s="12">
        <v>150</v>
      </c>
      <c r="K362" s="12"/>
      <c r="L362" s="12">
        <v>120</v>
      </c>
      <c r="M362" s="12">
        <v>2000</v>
      </c>
      <c r="N362" s="12">
        <v>4000</v>
      </c>
      <c r="O362" s="12">
        <v>680</v>
      </c>
      <c r="P362" s="12">
        <v>2000</v>
      </c>
      <c r="Q362" s="12"/>
      <c r="R362" s="12">
        <v>500</v>
      </c>
      <c r="S362" s="12">
        <v>50</v>
      </c>
      <c r="T362" s="12"/>
      <c r="U362" s="12">
        <v>500</v>
      </c>
      <c r="V362" s="12">
        <v>2000</v>
      </c>
      <c r="W362" s="12"/>
      <c r="X362" s="12">
        <v>500</v>
      </c>
      <c r="Y362" s="12"/>
      <c r="Z362" s="12">
        <v>12500</v>
      </c>
    </row>
    <row r="363" spans="2:26">
      <c r="B363" t="s">
        <v>1552</v>
      </c>
      <c r="C363" t="s">
        <v>1552</v>
      </c>
      <c r="D363" t="s">
        <v>4201</v>
      </c>
      <c r="E363" t="s">
        <v>3742</v>
      </c>
      <c r="F363" s="12"/>
      <c r="G363" s="12"/>
      <c r="H363" s="12"/>
      <c r="I363" s="12"/>
      <c r="J363" s="12"/>
      <c r="K363" s="12"/>
      <c r="L363" s="12"/>
      <c r="M363" s="12">
        <v>2000</v>
      </c>
      <c r="N363" s="12">
        <v>1500</v>
      </c>
      <c r="O363" s="12">
        <v>300</v>
      </c>
      <c r="P363" s="12">
        <v>1500</v>
      </c>
      <c r="Q363" s="12"/>
      <c r="R363" s="12">
        <v>1000</v>
      </c>
      <c r="S363" s="12"/>
      <c r="T363" s="12"/>
      <c r="U363" s="12">
        <v>500</v>
      </c>
      <c r="V363" s="12">
        <v>1000</v>
      </c>
      <c r="W363" s="12"/>
      <c r="X363" s="12">
        <v>300</v>
      </c>
      <c r="Y363" s="12"/>
      <c r="Z363" s="12">
        <v>8100</v>
      </c>
    </row>
    <row r="364" spans="2:26">
      <c r="B364" t="s">
        <v>3357</v>
      </c>
      <c r="C364" t="s">
        <v>3362</v>
      </c>
      <c r="D364" t="s">
        <v>4197</v>
      </c>
      <c r="E364" t="s">
        <v>3358</v>
      </c>
      <c r="F364" s="12">
        <v>100</v>
      </c>
      <c r="G364" s="12">
        <v>150</v>
      </c>
      <c r="H364" s="12"/>
      <c r="I364" s="12"/>
      <c r="J364" s="12"/>
      <c r="K364" s="12"/>
      <c r="L364" s="12"/>
      <c r="M364" s="12">
        <v>1500</v>
      </c>
      <c r="N364" s="12">
        <v>10000</v>
      </c>
      <c r="O364" s="12">
        <v>1500</v>
      </c>
      <c r="P364" s="12">
        <v>1000</v>
      </c>
      <c r="Q364" s="12"/>
      <c r="R364" s="12">
        <v>250</v>
      </c>
      <c r="S364" s="12"/>
      <c r="T364" s="12"/>
      <c r="U364" s="12"/>
      <c r="V364" s="12">
        <v>1000</v>
      </c>
      <c r="W364" s="12"/>
      <c r="X364" s="12">
        <v>1000</v>
      </c>
      <c r="Y364" s="12"/>
      <c r="Z364" s="12">
        <v>16500</v>
      </c>
    </row>
    <row r="365" spans="2:26">
      <c r="B365" t="s">
        <v>3370</v>
      </c>
      <c r="C365" t="s">
        <v>3370</v>
      </c>
      <c r="D365" t="s">
        <v>4209</v>
      </c>
      <c r="E365" t="s">
        <v>3500</v>
      </c>
      <c r="F365" s="12"/>
      <c r="G365" s="12"/>
      <c r="H365" s="12"/>
      <c r="I365" s="12"/>
      <c r="J365" s="12"/>
      <c r="K365" s="12"/>
      <c r="L365" s="12"/>
      <c r="M365" s="12">
        <v>9000</v>
      </c>
      <c r="N365" s="12">
        <v>4000</v>
      </c>
      <c r="O365" s="12">
        <v>1500</v>
      </c>
      <c r="P365" s="12">
        <v>3500</v>
      </c>
      <c r="Q365" s="12"/>
      <c r="R365" s="12">
        <v>1000</v>
      </c>
      <c r="S365" s="12"/>
      <c r="T365" s="12"/>
      <c r="U365" s="12"/>
      <c r="V365" s="12">
        <v>5000</v>
      </c>
      <c r="W365" s="12"/>
      <c r="X365" s="12">
        <v>2000</v>
      </c>
      <c r="Y365" s="12"/>
      <c r="Z365" s="12">
        <v>26000</v>
      </c>
    </row>
    <row r="366" spans="2:26">
      <c r="B366" t="s">
        <v>3379</v>
      </c>
      <c r="C366" t="s">
        <v>3502</v>
      </c>
      <c r="D366" t="s">
        <v>4207</v>
      </c>
      <c r="E366" t="s">
        <v>3380</v>
      </c>
      <c r="F366" s="12">
        <v>60</v>
      </c>
      <c r="G366" s="12">
        <v>80</v>
      </c>
      <c r="H366" s="12"/>
      <c r="I366" s="12"/>
      <c r="J366" s="12">
        <v>50</v>
      </c>
      <c r="K366" s="12">
        <v>100</v>
      </c>
      <c r="L366" s="12">
        <v>130</v>
      </c>
      <c r="M366" s="12">
        <v>1000</v>
      </c>
      <c r="N366" s="12">
        <v>14500</v>
      </c>
      <c r="O366" s="12">
        <v>3000</v>
      </c>
      <c r="P366" s="12">
        <v>1080</v>
      </c>
      <c r="Q366" s="12"/>
      <c r="R366" s="12"/>
      <c r="S366" s="12"/>
      <c r="T366" s="12"/>
      <c r="U366" s="12"/>
      <c r="V366" s="12">
        <v>1000</v>
      </c>
      <c r="W366" s="12"/>
      <c r="X366" s="12">
        <v>1000</v>
      </c>
      <c r="Y366" s="12"/>
      <c r="Z366" s="12">
        <v>22000</v>
      </c>
    </row>
    <row r="367" spans="2:26">
      <c r="B367" t="s">
        <v>3492</v>
      </c>
      <c r="C367" t="s">
        <v>3492</v>
      </c>
      <c r="D367" t="s">
        <v>4199</v>
      </c>
      <c r="E367" t="s">
        <v>3493</v>
      </c>
      <c r="F367" s="12"/>
      <c r="G367" s="12"/>
      <c r="H367" s="12"/>
      <c r="I367" s="12"/>
      <c r="J367" s="12"/>
      <c r="K367" s="12"/>
      <c r="L367" s="12"/>
      <c r="M367" s="12"/>
      <c r="N367" s="12">
        <v>4000</v>
      </c>
      <c r="O367" s="12"/>
      <c r="P367" s="12"/>
      <c r="Q367" s="12"/>
      <c r="R367" s="12">
        <v>1000</v>
      </c>
      <c r="S367" s="12"/>
      <c r="T367" s="12"/>
      <c r="U367" s="12">
        <v>500</v>
      </c>
      <c r="V367" s="12">
        <v>1000</v>
      </c>
      <c r="W367" s="12"/>
      <c r="X367" s="12"/>
      <c r="Y367" s="12"/>
      <c r="Z367" s="12">
        <v>6500</v>
      </c>
    </row>
    <row r="368" spans="2:26">
      <c r="B368" t="s">
        <v>1390</v>
      </c>
      <c r="C368" t="s">
        <v>1390</v>
      </c>
      <c r="D368" t="s">
        <v>4241</v>
      </c>
      <c r="E368" t="s">
        <v>31</v>
      </c>
      <c r="F368" s="12"/>
      <c r="G368" s="12">
        <v>30</v>
      </c>
      <c r="H368" s="12"/>
      <c r="I368" s="12"/>
      <c r="J368" s="12"/>
      <c r="K368" s="12"/>
      <c r="L368" s="12"/>
      <c r="M368" s="12"/>
      <c r="N368" s="12">
        <v>20</v>
      </c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>
        <v>50</v>
      </c>
    </row>
    <row r="369" spans="1:26">
      <c r="A369" s="129" t="s">
        <v>4707</v>
      </c>
      <c r="D369"/>
      <c r="E369"/>
      <c r="F369" s="12">
        <v>5890</v>
      </c>
      <c r="G369" s="12">
        <v>11550</v>
      </c>
      <c r="H369" s="12">
        <v>4080</v>
      </c>
      <c r="I369" s="12"/>
      <c r="J369" s="12">
        <v>2230</v>
      </c>
      <c r="K369" s="12">
        <v>4800</v>
      </c>
      <c r="L369" s="12">
        <v>3290</v>
      </c>
      <c r="M369" s="12">
        <v>65540</v>
      </c>
      <c r="N369" s="12">
        <v>194250</v>
      </c>
      <c r="O369" s="12">
        <v>75560</v>
      </c>
      <c r="P369" s="12">
        <v>42700</v>
      </c>
      <c r="Q369" s="12">
        <v>3500</v>
      </c>
      <c r="R369" s="12">
        <v>3750</v>
      </c>
      <c r="S369" s="12">
        <v>50</v>
      </c>
      <c r="T369" s="12"/>
      <c r="U369" s="12">
        <v>1500</v>
      </c>
      <c r="V369" s="12">
        <v>56580</v>
      </c>
      <c r="W369" s="12"/>
      <c r="X369" s="12">
        <v>55970</v>
      </c>
      <c r="Y369" s="12"/>
      <c r="Z369" s="12">
        <v>531240</v>
      </c>
    </row>
    <row r="370" spans="1:26">
      <c r="A370" s="129">
        <v>44335</v>
      </c>
      <c r="B370" t="s">
        <v>1165</v>
      </c>
      <c r="C370" t="s">
        <v>3343</v>
      </c>
      <c r="D370" t="s">
        <v>4259</v>
      </c>
      <c r="E370" t="s">
        <v>22</v>
      </c>
      <c r="F370" s="12">
        <v>500</v>
      </c>
      <c r="G370" s="12">
        <v>1000</v>
      </c>
      <c r="H370" s="12"/>
      <c r="I370" s="12"/>
      <c r="J370" s="12"/>
      <c r="K370" s="12"/>
      <c r="L370" s="12"/>
      <c r="M370" s="12"/>
      <c r="N370" s="12">
        <v>10000</v>
      </c>
      <c r="O370" s="12">
        <v>4000</v>
      </c>
      <c r="P370" s="12">
        <v>3500</v>
      </c>
      <c r="Q370" s="12">
        <v>500</v>
      </c>
      <c r="R370" s="12"/>
      <c r="S370" s="12"/>
      <c r="T370" s="12"/>
      <c r="U370" s="12"/>
      <c r="V370" s="12"/>
      <c r="W370" s="12"/>
      <c r="X370" s="12"/>
      <c r="Y370" s="12"/>
      <c r="Z370" s="12">
        <v>19500</v>
      </c>
    </row>
    <row r="371" spans="1:26">
      <c r="D371" t="s">
        <v>4261</v>
      </c>
      <c r="E371" t="s">
        <v>22</v>
      </c>
      <c r="F371" s="12"/>
      <c r="G371" s="12"/>
      <c r="H371" s="12"/>
      <c r="I371" s="12"/>
      <c r="J371" s="12">
        <v>500</v>
      </c>
      <c r="K371" s="12"/>
      <c r="L371" s="12"/>
      <c r="M371" s="12">
        <v>4000</v>
      </c>
      <c r="N371" s="12"/>
      <c r="O371" s="12"/>
      <c r="P371" s="12"/>
      <c r="Q371" s="12"/>
      <c r="R371" s="12"/>
      <c r="S371" s="12"/>
      <c r="T371" s="12"/>
      <c r="U371" s="12"/>
      <c r="V371" s="12">
        <v>5000</v>
      </c>
      <c r="W371" s="12"/>
      <c r="X371" s="12">
        <v>3500</v>
      </c>
      <c r="Y371" s="12"/>
      <c r="Z371" s="12">
        <v>13000</v>
      </c>
    </row>
    <row r="372" spans="1:26">
      <c r="B372" t="s">
        <v>3488</v>
      </c>
      <c r="C372" t="s">
        <v>3488</v>
      </c>
      <c r="D372" t="s">
        <v>4263</v>
      </c>
      <c r="E372" t="s">
        <v>3489</v>
      </c>
      <c r="F372" s="12"/>
      <c r="G372" s="12"/>
      <c r="H372" s="12">
        <v>30</v>
      </c>
      <c r="I372" s="12"/>
      <c r="J372" s="12"/>
      <c r="K372" s="12"/>
      <c r="L372" s="12">
        <v>70</v>
      </c>
      <c r="M372" s="12">
        <v>1500</v>
      </c>
      <c r="N372" s="12">
        <v>2000</v>
      </c>
      <c r="O372" s="12">
        <v>500</v>
      </c>
      <c r="P372" s="12">
        <v>1000</v>
      </c>
      <c r="Q372" s="12"/>
      <c r="R372" s="12">
        <v>500</v>
      </c>
      <c r="S372" s="12"/>
      <c r="T372" s="12"/>
      <c r="U372" s="12">
        <v>250</v>
      </c>
      <c r="V372" s="12">
        <v>1400</v>
      </c>
      <c r="W372" s="12"/>
      <c r="X372" s="12">
        <v>250</v>
      </c>
      <c r="Y372" s="12"/>
      <c r="Z372" s="12">
        <v>7500</v>
      </c>
    </row>
    <row r="373" spans="1:26">
      <c r="A373" s="129" t="s">
        <v>4708</v>
      </c>
      <c r="D373"/>
      <c r="E373"/>
      <c r="F373" s="12">
        <v>500</v>
      </c>
      <c r="G373" s="12">
        <v>1000</v>
      </c>
      <c r="H373" s="12">
        <v>30</v>
      </c>
      <c r="I373" s="12"/>
      <c r="J373" s="12">
        <v>500</v>
      </c>
      <c r="K373" s="12"/>
      <c r="L373" s="12">
        <v>70</v>
      </c>
      <c r="M373" s="12">
        <v>5500</v>
      </c>
      <c r="N373" s="12">
        <v>12000</v>
      </c>
      <c r="O373" s="12">
        <v>4500</v>
      </c>
      <c r="P373" s="12">
        <v>4500</v>
      </c>
      <c r="Q373" s="12">
        <v>500</v>
      </c>
      <c r="R373" s="12">
        <v>500</v>
      </c>
      <c r="S373" s="12"/>
      <c r="T373" s="12"/>
      <c r="U373" s="12">
        <v>250</v>
      </c>
      <c r="V373" s="12">
        <v>6400</v>
      </c>
      <c r="W373" s="12"/>
      <c r="X373" s="12">
        <v>3750</v>
      </c>
      <c r="Y373" s="12"/>
      <c r="Z373" s="12">
        <v>40000</v>
      </c>
    </row>
    <row r="374" spans="1:26">
      <c r="A374" s="129">
        <v>44336</v>
      </c>
      <c r="B374" t="s">
        <v>1165</v>
      </c>
      <c r="C374" t="s">
        <v>1165</v>
      </c>
      <c r="D374" t="s">
        <v>4285</v>
      </c>
      <c r="E374" t="s">
        <v>22</v>
      </c>
      <c r="F374" s="12">
        <v>1000</v>
      </c>
      <c r="G374" s="12">
        <v>2500</v>
      </c>
      <c r="H374" s="12">
        <v>500</v>
      </c>
      <c r="I374" s="12"/>
      <c r="J374" s="12"/>
      <c r="K374" s="12"/>
      <c r="L374" s="12"/>
      <c r="M374" s="12"/>
      <c r="N374" s="12">
        <v>20500</v>
      </c>
      <c r="O374" s="12">
        <v>6000</v>
      </c>
      <c r="P374" s="12">
        <v>5000</v>
      </c>
      <c r="Q374" s="12">
        <v>500</v>
      </c>
      <c r="R374" s="12"/>
      <c r="S374" s="12"/>
      <c r="T374" s="12"/>
      <c r="U374" s="12"/>
      <c r="V374" s="12"/>
      <c r="W374" s="12"/>
      <c r="X374" s="12"/>
      <c r="Y374" s="12"/>
      <c r="Z374" s="12">
        <v>36000</v>
      </c>
    </row>
    <row r="375" spans="1:26">
      <c r="D375" t="s">
        <v>4287</v>
      </c>
      <c r="E375" t="s">
        <v>22</v>
      </c>
      <c r="F375" s="12"/>
      <c r="G375" s="12"/>
      <c r="H375" s="12"/>
      <c r="I375" s="12"/>
      <c r="J375" s="12">
        <v>500</v>
      </c>
      <c r="K375" s="12">
        <v>500</v>
      </c>
      <c r="L375" s="12">
        <v>500</v>
      </c>
      <c r="M375" s="12">
        <v>1000</v>
      </c>
      <c r="N375" s="12"/>
      <c r="O375" s="12"/>
      <c r="P375" s="12"/>
      <c r="Q375" s="12"/>
      <c r="R375" s="12"/>
      <c r="S375" s="12"/>
      <c r="T375" s="12"/>
      <c r="U375" s="12"/>
      <c r="V375" s="12">
        <v>1500</v>
      </c>
      <c r="W375" s="12"/>
      <c r="X375" s="12">
        <v>3000</v>
      </c>
      <c r="Y375" s="12"/>
      <c r="Z375" s="12">
        <v>7000</v>
      </c>
    </row>
    <row r="376" spans="1:26">
      <c r="C376" t="s">
        <v>1387</v>
      </c>
      <c r="D376" t="s">
        <v>4293</v>
      </c>
      <c r="E376" t="s">
        <v>22</v>
      </c>
      <c r="F376" s="12">
        <v>1000</v>
      </c>
      <c r="G376" s="12">
        <v>2500</v>
      </c>
      <c r="H376" s="12">
        <v>500</v>
      </c>
      <c r="I376" s="12"/>
      <c r="J376" s="12"/>
      <c r="K376" s="12"/>
      <c r="L376" s="12"/>
      <c r="M376" s="12"/>
      <c r="N376" s="12">
        <v>24000</v>
      </c>
      <c r="O376" s="12">
        <v>8000</v>
      </c>
      <c r="P376" s="12">
        <v>4000</v>
      </c>
      <c r="Q376" s="12">
        <v>500</v>
      </c>
      <c r="R376" s="12"/>
      <c r="S376" s="12"/>
      <c r="T376" s="12"/>
      <c r="U376" s="12"/>
      <c r="V376" s="12"/>
      <c r="W376" s="12"/>
      <c r="X376" s="12"/>
      <c r="Y376" s="12"/>
      <c r="Z376" s="12">
        <v>40500</v>
      </c>
    </row>
    <row r="377" spans="1:26">
      <c r="D377" t="s">
        <v>4295</v>
      </c>
      <c r="E377" t="s">
        <v>22</v>
      </c>
      <c r="F377" s="12"/>
      <c r="G377" s="12"/>
      <c r="H377" s="12"/>
      <c r="I377" s="12"/>
      <c r="J377" s="12">
        <v>500</v>
      </c>
      <c r="K377" s="12">
        <v>500</v>
      </c>
      <c r="L377" s="12">
        <v>1000</v>
      </c>
      <c r="M377" s="12">
        <v>6000</v>
      </c>
      <c r="N377" s="12"/>
      <c r="O377" s="12"/>
      <c r="P377" s="12"/>
      <c r="Q377" s="12"/>
      <c r="R377" s="12"/>
      <c r="S377" s="12"/>
      <c r="T377" s="12"/>
      <c r="U377" s="12"/>
      <c r="V377" s="12">
        <v>5000</v>
      </c>
      <c r="W377" s="12"/>
      <c r="X377" s="12">
        <v>6000</v>
      </c>
      <c r="Y377" s="12"/>
      <c r="Z377" s="12">
        <v>19000</v>
      </c>
    </row>
    <row r="378" spans="1:26">
      <c r="C378" t="s">
        <v>1388</v>
      </c>
      <c r="D378" t="s">
        <v>4289</v>
      </c>
      <c r="E378" t="s">
        <v>22</v>
      </c>
      <c r="F378" s="12">
        <v>1000</v>
      </c>
      <c r="G378" s="12">
        <v>3500</v>
      </c>
      <c r="H378" s="12">
        <v>1000</v>
      </c>
      <c r="I378" s="12"/>
      <c r="J378" s="12"/>
      <c r="K378" s="12"/>
      <c r="L378" s="12"/>
      <c r="M378" s="12"/>
      <c r="N378" s="12">
        <v>32000</v>
      </c>
      <c r="O378" s="12">
        <v>12000</v>
      </c>
      <c r="P378" s="12">
        <v>9000</v>
      </c>
      <c r="Q378" s="12">
        <v>500</v>
      </c>
      <c r="R378" s="12"/>
      <c r="S378" s="12"/>
      <c r="T378" s="12"/>
      <c r="U378" s="12"/>
      <c r="V378" s="12"/>
      <c r="W378" s="12"/>
      <c r="X378" s="12"/>
      <c r="Y378" s="12">
        <v>500</v>
      </c>
      <c r="Z378" s="12">
        <v>59500</v>
      </c>
    </row>
    <row r="379" spans="1:26">
      <c r="D379" t="s">
        <v>4291</v>
      </c>
      <c r="E379" t="s">
        <v>22</v>
      </c>
      <c r="F379" s="12"/>
      <c r="G379" s="12"/>
      <c r="H379" s="12"/>
      <c r="I379" s="12"/>
      <c r="J379" s="12">
        <v>1000</v>
      </c>
      <c r="K379" s="12">
        <v>1000</v>
      </c>
      <c r="L379" s="12">
        <v>500</v>
      </c>
      <c r="M379" s="12">
        <v>8000</v>
      </c>
      <c r="N379" s="12"/>
      <c r="O379" s="12"/>
      <c r="P379" s="12"/>
      <c r="Q379" s="12"/>
      <c r="R379" s="12"/>
      <c r="S379" s="12"/>
      <c r="T379" s="12"/>
      <c r="U379" s="12"/>
      <c r="V379" s="12">
        <v>6000</v>
      </c>
      <c r="W379" s="12"/>
      <c r="X379" s="12">
        <v>8000</v>
      </c>
      <c r="Y379" s="12"/>
      <c r="Z379" s="12">
        <v>24500</v>
      </c>
    </row>
    <row r="380" spans="1:26">
      <c r="B380" t="s">
        <v>1163</v>
      </c>
      <c r="C380" t="s">
        <v>3340</v>
      </c>
      <c r="D380" t="s">
        <v>4309</v>
      </c>
      <c r="E380" t="s">
        <v>1244</v>
      </c>
      <c r="F380" s="12">
        <v>500</v>
      </c>
      <c r="G380" s="12">
        <v>1000</v>
      </c>
      <c r="H380" s="12">
        <v>500</v>
      </c>
      <c r="I380" s="12"/>
      <c r="J380" s="12">
        <v>500</v>
      </c>
      <c r="K380" s="12">
        <v>500</v>
      </c>
      <c r="L380" s="12"/>
      <c r="M380" s="12">
        <v>2500</v>
      </c>
      <c r="N380" s="12">
        <v>9000</v>
      </c>
      <c r="O380" s="12">
        <v>6000</v>
      </c>
      <c r="P380" s="12">
        <v>2500</v>
      </c>
      <c r="Q380" s="12"/>
      <c r="R380" s="12"/>
      <c r="S380" s="12"/>
      <c r="T380" s="12"/>
      <c r="U380" s="12"/>
      <c r="V380" s="12">
        <v>2500</v>
      </c>
      <c r="W380" s="12"/>
      <c r="X380" s="12">
        <v>3000</v>
      </c>
      <c r="Y380" s="12"/>
      <c r="Z380" s="12">
        <v>28500</v>
      </c>
    </row>
    <row r="381" spans="1:26">
      <c r="B381" t="s">
        <v>1213</v>
      </c>
      <c r="C381" t="s">
        <v>1395</v>
      </c>
      <c r="D381" t="s">
        <v>4267</v>
      </c>
      <c r="E381" t="s">
        <v>39</v>
      </c>
      <c r="F381" s="12">
        <v>1500</v>
      </c>
      <c r="G381" s="12"/>
      <c r="H381" s="12"/>
      <c r="I381" s="12"/>
      <c r="J381" s="12"/>
      <c r="K381" s="12"/>
      <c r="L381" s="12"/>
      <c r="M381" s="12"/>
      <c r="N381" s="12">
        <v>24000</v>
      </c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>
        <v>25500</v>
      </c>
    </row>
    <row r="382" spans="1:26">
      <c r="D382" t="s">
        <v>4269</v>
      </c>
      <c r="E382" t="s">
        <v>39</v>
      </c>
      <c r="F382" s="12"/>
      <c r="G382" s="12"/>
      <c r="H382" s="12"/>
      <c r="I382" s="12"/>
      <c r="J382" s="12"/>
      <c r="K382" s="12"/>
      <c r="L382" s="12"/>
      <c r="M382" s="12"/>
      <c r="N382" s="12">
        <v>16000</v>
      </c>
      <c r="O382" s="12"/>
      <c r="P382" s="12"/>
      <c r="Q382" s="12"/>
      <c r="R382" s="12"/>
      <c r="S382" s="12"/>
      <c r="T382" s="12"/>
      <c r="U382" s="12"/>
      <c r="V382" s="12"/>
      <c r="W382" s="12"/>
      <c r="X382" s="12">
        <v>10000</v>
      </c>
      <c r="Y382" s="12"/>
      <c r="Z382" s="12">
        <v>26000</v>
      </c>
    </row>
    <row r="383" spans="1:26">
      <c r="D383" t="s">
        <v>4271</v>
      </c>
      <c r="E383" t="s">
        <v>39</v>
      </c>
      <c r="F383" s="12"/>
      <c r="G383" s="12"/>
      <c r="H383" s="12"/>
      <c r="I383" s="12"/>
      <c r="J383" s="12"/>
      <c r="K383" s="12"/>
      <c r="L383" s="12"/>
      <c r="M383" s="12"/>
      <c r="N383" s="12"/>
      <c r="O383" s="12">
        <v>16000</v>
      </c>
      <c r="P383" s="12">
        <v>8000</v>
      </c>
      <c r="Q383" s="12"/>
      <c r="R383" s="12"/>
      <c r="S383" s="12"/>
      <c r="T383" s="12"/>
      <c r="U383" s="12"/>
      <c r="V383" s="12"/>
      <c r="W383" s="12"/>
      <c r="X383" s="12"/>
      <c r="Y383" s="12"/>
      <c r="Z383" s="12">
        <v>24000</v>
      </c>
    </row>
    <row r="384" spans="1:26">
      <c r="D384" t="s">
        <v>4273</v>
      </c>
      <c r="E384" t="s">
        <v>39</v>
      </c>
      <c r="F384" s="12"/>
      <c r="G384" s="12">
        <v>2000</v>
      </c>
      <c r="H384" s="12"/>
      <c r="I384" s="12"/>
      <c r="J384" s="12"/>
      <c r="K384" s="12"/>
      <c r="L384" s="12"/>
      <c r="M384" s="12">
        <v>10000</v>
      </c>
      <c r="N384" s="12"/>
      <c r="O384" s="12"/>
      <c r="P384" s="12"/>
      <c r="Q384" s="12"/>
      <c r="R384" s="12"/>
      <c r="S384" s="12"/>
      <c r="T384" s="12"/>
      <c r="U384" s="12"/>
      <c r="V384" s="12">
        <v>12000</v>
      </c>
      <c r="W384" s="12"/>
      <c r="X384" s="12"/>
      <c r="Y384" s="12"/>
      <c r="Z384" s="12">
        <v>24000</v>
      </c>
    </row>
    <row r="385" spans="1:26">
      <c r="C385" t="s">
        <v>1396</v>
      </c>
      <c r="D385" t="s">
        <v>4275</v>
      </c>
      <c r="E385" t="s">
        <v>39</v>
      </c>
      <c r="F385" s="12"/>
      <c r="G385" s="12"/>
      <c r="H385" s="12"/>
      <c r="I385" s="12"/>
      <c r="J385" s="12"/>
      <c r="K385" s="12"/>
      <c r="L385" s="12"/>
      <c r="M385" s="12">
        <v>1000</v>
      </c>
      <c r="N385" s="12">
        <v>1000</v>
      </c>
      <c r="O385" s="12">
        <v>1000</v>
      </c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>
        <v>3000</v>
      </c>
    </row>
    <row r="386" spans="1:26">
      <c r="B386" t="s">
        <v>1162</v>
      </c>
      <c r="C386" t="s">
        <v>3345</v>
      </c>
      <c r="D386" t="s">
        <v>4265</v>
      </c>
      <c r="E386" t="s">
        <v>3507</v>
      </c>
      <c r="F386" s="12"/>
      <c r="G386" s="12"/>
      <c r="H386" s="12"/>
      <c r="I386" s="12"/>
      <c r="J386" s="12"/>
      <c r="K386" s="12"/>
      <c r="L386" s="12"/>
      <c r="M386" s="12">
        <v>500</v>
      </c>
      <c r="N386" s="12">
        <v>2500</v>
      </c>
      <c r="O386" s="12">
        <v>1000</v>
      </c>
      <c r="P386" s="12">
        <v>500</v>
      </c>
      <c r="Q386" s="12"/>
      <c r="R386" s="12"/>
      <c r="S386" s="12"/>
      <c r="T386" s="12"/>
      <c r="U386" s="12"/>
      <c r="V386" s="12">
        <v>500</v>
      </c>
      <c r="W386" s="12"/>
      <c r="X386" s="12">
        <v>500</v>
      </c>
      <c r="Y386" s="12"/>
      <c r="Z386" s="12">
        <v>5500</v>
      </c>
    </row>
    <row r="387" spans="1:26">
      <c r="B387" t="s">
        <v>1167</v>
      </c>
      <c r="C387" t="s">
        <v>1391</v>
      </c>
      <c r="D387" t="s">
        <v>4277</v>
      </c>
      <c r="E387" t="s">
        <v>33</v>
      </c>
      <c r="F387" s="12"/>
      <c r="G387" s="12"/>
      <c r="H387" s="12"/>
      <c r="I387" s="12"/>
      <c r="J387" s="12"/>
      <c r="K387" s="12"/>
      <c r="L387" s="12"/>
      <c r="M387" s="12">
        <v>560</v>
      </c>
      <c r="N387" s="12">
        <v>1600</v>
      </c>
      <c r="O387" s="12">
        <v>520</v>
      </c>
      <c r="P387" s="12">
        <v>200</v>
      </c>
      <c r="Q387" s="12"/>
      <c r="R387" s="12"/>
      <c r="S387" s="12"/>
      <c r="T387" s="12"/>
      <c r="U387" s="12"/>
      <c r="V387" s="12"/>
      <c r="W387" s="12"/>
      <c r="X387" s="12">
        <v>520</v>
      </c>
      <c r="Y387" s="12"/>
      <c r="Z387" s="12">
        <v>3400</v>
      </c>
    </row>
    <row r="388" spans="1:26">
      <c r="C388" t="s">
        <v>3346</v>
      </c>
      <c r="D388" t="s">
        <v>4281</v>
      </c>
      <c r="E388" t="s">
        <v>33</v>
      </c>
      <c r="F388" s="12"/>
      <c r="G388" s="12"/>
      <c r="H388" s="12"/>
      <c r="I388" s="12"/>
      <c r="J388" s="12"/>
      <c r="K388" s="12"/>
      <c r="L388" s="12"/>
      <c r="M388" s="12"/>
      <c r="N388" s="12">
        <v>960</v>
      </c>
      <c r="O388" s="12">
        <v>560</v>
      </c>
      <c r="P388" s="12">
        <v>280</v>
      </c>
      <c r="Q388" s="12"/>
      <c r="R388" s="12">
        <v>80</v>
      </c>
      <c r="S388" s="12"/>
      <c r="T388" s="12"/>
      <c r="U388" s="12"/>
      <c r="V388" s="12"/>
      <c r="W388" s="12"/>
      <c r="X388" s="12">
        <v>80</v>
      </c>
      <c r="Y388" s="12"/>
      <c r="Z388" s="12">
        <v>1960</v>
      </c>
    </row>
    <row r="389" spans="1:26">
      <c r="C389" t="s">
        <v>3347</v>
      </c>
      <c r="D389" t="s">
        <v>4279</v>
      </c>
      <c r="E389" t="s">
        <v>33</v>
      </c>
      <c r="F389" s="12"/>
      <c r="G389" s="12"/>
      <c r="H389" s="12"/>
      <c r="I389" s="12"/>
      <c r="J389" s="12"/>
      <c r="K389" s="12"/>
      <c r="L389" s="12"/>
      <c r="M389" s="12">
        <v>80</v>
      </c>
      <c r="N389" s="12">
        <v>920</v>
      </c>
      <c r="O389" s="12">
        <v>1200</v>
      </c>
      <c r="P389" s="12">
        <v>200</v>
      </c>
      <c r="Q389" s="12"/>
      <c r="R389" s="12">
        <v>40</v>
      </c>
      <c r="S389" s="12"/>
      <c r="T389" s="12"/>
      <c r="U389" s="12">
        <v>80</v>
      </c>
      <c r="V389" s="12">
        <v>40</v>
      </c>
      <c r="W389" s="12"/>
      <c r="X389" s="12">
        <v>280</v>
      </c>
      <c r="Y389" s="12"/>
      <c r="Z389" s="12">
        <v>2840</v>
      </c>
    </row>
    <row r="390" spans="1:26">
      <c r="B390" t="s">
        <v>1190</v>
      </c>
      <c r="C390" t="s">
        <v>3348</v>
      </c>
      <c r="D390" t="s">
        <v>4283</v>
      </c>
      <c r="E390" t="s">
        <v>1314</v>
      </c>
      <c r="F390" s="12"/>
      <c r="G390" s="12"/>
      <c r="H390" s="12"/>
      <c r="I390" s="12"/>
      <c r="J390" s="12"/>
      <c r="K390" s="12"/>
      <c r="L390" s="12"/>
      <c r="M390" s="12">
        <v>500</v>
      </c>
      <c r="N390" s="12">
        <v>1500</v>
      </c>
      <c r="O390" s="12">
        <v>1000</v>
      </c>
      <c r="P390" s="12">
        <v>1000</v>
      </c>
      <c r="Q390" s="12"/>
      <c r="R390" s="12"/>
      <c r="S390" s="12"/>
      <c r="T390" s="12"/>
      <c r="U390" s="12"/>
      <c r="V390" s="12">
        <v>1000</v>
      </c>
      <c r="W390" s="12"/>
      <c r="X390" s="12">
        <v>500</v>
      </c>
      <c r="Y390" s="12"/>
      <c r="Z390" s="12">
        <v>5500</v>
      </c>
    </row>
    <row r="391" spans="1:26">
      <c r="D391" t="s">
        <v>4307</v>
      </c>
      <c r="E391" t="s">
        <v>1314</v>
      </c>
      <c r="F391" s="12"/>
      <c r="G391" s="12"/>
      <c r="H391" s="12"/>
      <c r="I391" s="12"/>
      <c r="J391" s="12"/>
      <c r="K391" s="12"/>
      <c r="L391" s="12">
        <v>500</v>
      </c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>
        <v>500</v>
      </c>
    </row>
    <row r="392" spans="1:26">
      <c r="B392" t="s">
        <v>1159</v>
      </c>
      <c r="C392" t="s">
        <v>1159</v>
      </c>
      <c r="D392" t="s">
        <v>4297</v>
      </c>
      <c r="E392" t="s">
        <v>28</v>
      </c>
      <c r="F392" s="12"/>
      <c r="G392" s="12">
        <v>250</v>
      </c>
      <c r="H392" s="12"/>
      <c r="I392" s="12"/>
      <c r="J392" s="12"/>
      <c r="K392" s="12"/>
      <c r="L392" s="12">
        <v>50</v>
      </c>
      <c r="M392" s="12"/>
      <c r="N392" s="12"/>
      <c r="O392" s="12"/>
      <c r="P392" s="12">
        <v>200</v>
      </c>
      <c r="Q392" s="12"/>
      <c r="R392" s="12"/>
      <c r="S392" s="12"/>
      <c r="T392" s="12"/>
      <c r="U392" s="12"/>
      <c r="V392" s="12"/>
      <c r="W392" s="12"/>
      <c r="X392" s="12"/>
      <c r="Y392" s="12"/>
      <c r="Z392" s="12">
        <v>500</v>
      </c>
    </row>
    <row r="393" spans="1:26">
      <c r="B393" t="s">
        <v>1160</v>
      </c>
      <c r="C393" t="s">
        <v>1160</v>
      </c>
      <c r="D393" t="s">
        <v>4301</v>
      </c>
      <c r="E393" t="s">
        <v>28</v>
      </c>
      <c r="F393" s="12">
        <v>100</v>
      </c>
      <c r="G393" s="12">
        <v>100</v>
      </c>
      <c r="H393" s="12">
        <v>100</v>
      </c>
      <c r="I393" s="12"/>
      <c r="J393" s="12">
        <v>50</v>
      </c>
      <c r="K393" s="12">
        <v>200</v>
      </c>
      <c r="L393" s="12"/>
      <c r="M393" s="12"/>
      <c r="N393" s="12">
        <v>100</v>
      </c>
      <c r="O393" s="12">
        <v>100</v>
      </c>
      <c r="P393" s="12">
        <v>100</v>
      </c>
      <c r="Q393" s="12"/>
      <c r="R393" s="12"/>
      <c r="S393" s="12"/>
      <c r="T393" s="12"/>
      <c r="U393" s="12"/>
      <c r="V393" s="12">
        <v>50</v>
      </c>
      <c r="W393" s="12"/>
      <c r="X393" s="12">
        <v>100</v>
      </c>
      <c r="Y393" s="12"/>
      <c r="Z393" s="12">
        <v>1000</v>
      </c>
    </row>
    <row r="394" spans="1:26">
      <c r="B394" t="s">
        <v>1158</v>
      </c>
      <c r="C394" t="s">
        <v>1158</v>
      </c>
      <c r="D394" t="s">
        <v>4299</v>
      </c>
      <c r="E394" t="s">
        <v>28</v>
      </c>
      <c r="F394" s="12"/>
      <c r="G394" s="12">
        <v>250</v>
      </c>
      <c r="H394" s="12">
        <v>250</v>
      </c>
      <c r="I394" s="12"/>
      <c r="J394" s="12"/>
      <c r="K394" s="12">
        <v>100</v>
      </c>
      <c r="L394" s="12">
        <v>100</v>
      </c>
      <c r="M394" s="12"/>
      <c r="N394" s="12"/>
      <c r="O394" s="12">
        <v>500</v>
      </c>
      <c r="P394" s="12">
        <v>250</v>
      </c>
      <c r="Q394" s="12">
        <v>50</v>
      </c>
      <c r="R394" s="12"/>
      <c r="S394" s="12"/>
      <c r="T394" s="12"/>
      <c r="U394" s="12"/>
      <c r="V394" s="12"/>
      <c r="W394" s="12"/>
      <c r="X394" s="12"/>
      <c r="Y394" s="12"/>
      <c r="Z394" s="12">
        <v>1500</v>
      </c>
    </row>
    <row r="395" spans="1:26">
      <c r="B395" t="s">
        <v>3370</v>
      </c>
      <c r="C395" t="s">
        <v>3370</v>
      </c>
      <c r="D395" t="s">
        <v>4311</v>
      </c>
      <c r="E395" t="s">
        <v>3500</v>
      </c>
      <c r="F395" s="12"/>
      <c r="G395" s="12">
        <v>200</v>
      </c>
      <c r="H395" s="12"/>
      <c r="I395" s="12"/>
      <c r="J395" s="12">
        <v>100</v>
      </c>
      <c r="K395" s="12">
        <v>100</v>
      </c>
      <c r="L395" s="12">
        <v>100</v>
      </c>
      <c r="M395" s="12">
        <v>7500</v>
      </c>
      <c r="N395" s="12">
        <v>3250</v>
      </c>
      <c r="O395" s="12">
        <v>2000</v>
      </c>
      <c r="P395" s="12">
        <v>1500</v>
      </c>
      <c r="Q395" s="12"/>
      <c r="R395" s="12"/>
      <c r="S395" s="12"/>
      <c r="T395" s="12"/>
      <c r="U395" s="12"/>
      <c r="V395" s="12">
        <v>7500</v>
      </c>
      <c r="W395" s="12"/>
      <c r="X395" s="12">
        <v>500</v>
      </c>
      <c r="Y395" s="12"/>
      <c r="Z395" s="12">
        <v>22750</v>
      </c>
    </row>
    <row r="396" spans="1:26">
      <c r="D396" t="s">
        <v>4313</v>
      </c>
      <c r="E396" t="s">
        <v>3500</v>
      </c>
      <c r="F396" s="12"/>
      <c r="G396" s="12"/>
      <c r="H396" s="12"/>
      <c r="I396" s="12"/>
      <c r="J396" s="12"/>
      <c r="K396" s="12"/>
      <c r="L396" s="12"/>
      <c r="M396" s="12">
        <v>7500</v>
      </c>
      <c r="N396" s="12">
        <v>3250</v>
      </c>
      <c r="O396" s="12">
        <v>2000</v>
      </c>
      <c r="P396" s="12">
        <v>1500</v>
      </c>
      <c r="Q396" s="12"/>
      <c r="R396" s="12"/>
      <c r="S396" s="12"/>
      <c r="T396" s="12"/>
      <c r="U396" s="12"/>
      <c r="V396" s="12">
        <v>7500</v>
      </c>
      <c r="W396" s="12"/>
      <c r="X396" s="12">
        <v>500</v>
      </c>
      <c r="Y396" s="12"/>
      <c r="Z396" s="12">
        <v>22250</v>
      </c>
    </row>
    <row r="397" spans="1:26">
      <c r="B397" t="s">
        <v>3490</v>
      </c>
      <c r="C397" t="s">
        <v>3490</v>
      </c>
      <c r="D397" t="s">
        <v>4305</v>
      </c>
      <c r="E397" t="s">
        <v>3491</v>
      </c>
      <c r="F397" s="12">
        <v>20</v>
      </c>
      <c r="G397" s="12">
        <v>190</v>
      </c>
      <c r="H397" s="12"/>
      <c r="I397" s="12"/>
      <c r="J397" s="12"/>
      <c r="K397" s="12"/>
      <c r="L397" s="12">
        <v>20</v>
      </c>
      <c r="M397" s="12">
        <v>2250</v>
      </c>
      <c r="N397" s="12">
        <v>6000</v>
      </c>
      <c r="O397" s="12">
        <v>1500</v>
      </c>
      <c r="P397" s="12">
        <v>1750</v>
      </c>
      <c r="Q397" s="12"/>
      <c r="R397" s="12"/>
      <c r="S397" s="12"/>
      <c r="T397" s="12"/>
      <c r="U397" s="12"/>
      <c r="V397" s="12">
        <v>2500</v>
      </c>
      <c r="W397" s="12"/>
      <c r="X397" s="12">
        <v>1000</v>
      </c>
      <c r="Y397" s="12"/>
      <c r="Z397" s="12">
        <v>15230</v>
      </c>
    </row>
    <row r="398" spans="1:26">
      <c r="B398" t="s">
        <v>3492</v>
      </c>
      <c r="C398" t="s">
        <v>3492</v>
      </c>
      <c r="D398" t="s">
        <v>4303</v>
      </c>
      <c r="E398" t="s">
        <v>3493</v>
      </c>
      <c r="F398" s="12"/>
      <c r="G398" s="12"/>
      <c r="H398" s="12"/>
      <c r="I398" s="12"/>
      <c r="J398" s="12"/>
      <c r="K398" s="12"/>
      <c r="L398" s="12"/>
      <c r="M398" s="12">
        <v>4000</v>
      </c>
      <c r="N398" s="12">
        <v>3000</v>
      </c>
      <c r="O398" s="12"/>
      <c r="P398" s="12">
        <v>1000</v>
      </c>
      <c r="Q398" s="12"/>
      <c r="R398" s="12">
        <v>500</v>
      </c>
      <c r="S398" s="12"/>
      <c r="T398" s="12"/>
      <c r="U398" s="12">
        <v>500</v>
      </c>
      <c r="V398" s="12">
        <v>3500</v>
      </c>
      <c r="W398" s="12"/>
      <c r="X398" s="12"/>
      <c r="Y398" s="12"/>
      <c r="Z398" s="12">
        <v>12500</v>
      </c>
    </row>
    <row r="399" spans="1:26">
      <c r="A399" s="129" t="s">
        <v>4709</v>
      </c>
      <c r="D399"/>
      <c r="E399"/>
      <c r="F399" s="12">
        <v>5120</v>
      </c>
      <c r="G399" s="12">
        <v>12490</v>
      </c>
      <c r="H399" s="12">
        <v>2850</v>
      </c>
      <c r="I399" s="12"/>
      <c r="J399" s="12">
        <v>2650</v>
      </c>
      <c r="K399" s="12">
        <v>2900</v>
      </c>
      <c r="L399" s="12">
        <v>2770</v>
      </c>
      <c r="M399" s="12">
        <v>51390</v>
      </c>
      <c r="N399" s="12">
        <v>149580</v>
      </c>
      <c r="O399" s="12">
        <v>59380</v>
      </c>
      <c r="P399" s="12">
        <v>36980</v>
      </c>
      <c r="Q399" s="12">
        <v>1550</v>
      </c>
      <c r="R399" s="12">
        <v>620</v>
      </c>
      <c r="S399" s="12"/>
      <c r="T399" s="12"/>
      <c r="U399" s="12">
        <v>580</v>
      </c>
      <c r="V399" s="12">
        <v>49590</v>
      </c>
      <c r="W399" s="12"/>
      <c r="X399" s="12">
        <v>33980</v>
      </c>
      <c r="Y399" s="12">
        <v>500</v>
      </c>
      <c r="Z399" s="12">
        <v>412930</v>
      </c>
    </row>
    <row r="400" spans="1:26">
      <c r="A400" s="129">
        <v>44337</v>
      </c>
      <c r="B400" t="s">
        <v>1165</v>
      </c>
      <c r="C400" t="s">
        <v>1382</v>
      </c>
      <c r="D400" t="s">
        <v>4373</v>
      </c>
      <c r="E400" t="s">
        <v>22</v>
      </c>
      <c r="F400" s="12">
        <v>500</v>
      </c>
      <c r="G400" s="12">
        <v>1000</v>
      </c>
      <c r="H400" s="12"/>
      <c r="I400" s="12"/>
      <c r="J400" s="12"/>
      <c r="K400" s="12"/>
      <c r="L400" s="12"/>
      <c r="M400" s="12"/>
      <c r="N400" s="12">
        <v>7000</v>
      </c>
      <c r="O400" s="12">
        <v>1500</v>
      </c>
      <c r="P400" s="12">
        <v>2000</v>
      </c>
      <c r="Q400" s="12">
        <v>500</v>
      </c>
      <c r="R400" s="12"/>
      <c r="S400" s="12"/>
      <c r="T400" s="12"/>
      <c r="U400" s="12"/>
      <c r="V400" s="12"/>
      <c r="W400" s="12"/>
      <c r="X400" s="12"/>
      <c r="Y400" s="12"/>
      <c r="Z400" s="12">
        <v>12500</v>
      </c>
    </row>
    <row r="401" spans="3:26">
      <c r="D401" t="s">
        <v>4375</v>
      </c>
      <c r="E401" t="s">
        <v>22</v>
      </c>
      <c r="F401" s="12"/>
      <c r="G401" s="12"/>
      <c r="H401" s="12"/>
      <c r="I401" s="12"/>
      <c r="J401" s="12">
        <v>500</v>
      </c>
      <c r="K401" s="12"/>
      <c r="L401" s="12">
        <v>500</v>
      </c>
      <c r="M401" s="12">
        <v>2500</v>
      </c>
      <c r="N401" s="12"/>
      <c r="O401" s="12"/>
      <c r="P401" s="12"/>
      <c r="Q401" s="12"/>
      <c r="R401" s="12"/>
      <c r="S401" s="12"/>
      <c r="T401" s="12"/>
      <c r="U401" s="12"/>
      <c r="V401" s="12">
        <v>1500</v>
      </c>
      <c r="W401" s="12"/>
      <c r="X401" s="12">
        <v>1500</v>
      </c>
      <c r="Y401" s="12"/>
      <c r="Z401" s="12">
        <v>6500</v>
      </c>
    </row>
    <row r="402" spans="3:26">
      <c r="C402" t="s">
        <v>1383</v>
      </c>
      <c r="D402" t="s">
        <v>4369</v>
      </c>
      <c r="E402" t="s">
        <v>22</v>
      </c>
      <c r="F402" s="12">
        <v>1000</v>
      </c>
      <c r="G402" s="12">
        <v>1500</v>
      </c>
      <c r="H402" s="12">
        <v>500</v>
      </c>
      <c r="I402" s="12"/>
      <c r="J402" s="12"/>
      <c r="K402" s="12"/>
      <c r="L402" s="12"/>
      <c r="M402" s="12"/>
      <c r="N402" s="12">
        <v>8000</v>
      </c>
      <c r="O402" s="12">
        <v>8000</v>
      </c>
      <c r="P402" s="12">
        <v>1500</v>
      </c>
      <c r="Q402" s="12">
        <v>500</v>
      </c>
      <c r="R402" s="12"/>
      <c r="S402" s="12"/>
      <c r="T402" s="12"/>
      <c r="U402" s="12"/>
      <c r="V402" s="12"/>
      <c r="W402" s="12"/>
      <c r="X402" s="12"/>
      <c r="Y402" s="12"/>
      <c r="Z402" s="12">
        <v>21000</v>
      </c>
    </row>
    <row r="403" spans="3:26">
      <c r="D403" t="s">
        <v>4371</v>
      </c>
      <c r="E403" t="s">
        <v>22</v>
      </c>
      <c r="F403" s="12"/>
      <c r="G403" s="12"/>
      <c r="H403" s="12"/>
      <c r="I403" s="12"/>
      <c r="J403" s="12">
        <v>500</v>
      </c>
      <c r="K403" s="12">
        <v>500</v>
      </c>
      <c r="L403" s="12"/>
      <c r="M403" s="12">
        <v>3000</v>
      </c>
      <c r="N403" s="12"/>
      <c r="O403" s="12"/>
      <c r="P403" s="12"/>
      <c r="Q403" s="12"/>
      <c r="R403" s="12"/>
      <c r="S403" s="12"/>
      <c r="T403" s="12"/>
      <c r="U403" s="12"/>
      <c r="V403" s="12">
        <v>2000</v>
      </c>
      <c r="W403" s="12"/>
      <c r="X403" s="12">
        <v>7000</v>
      </c>
      <c r="Y403" s="12"/>
      <c r="Z403" s="12">
        <v>13000</v>
      </c>
    </row>
    <row r="404" spans="3:26">
      <c r="C404" t="s">
        <v>1384</v>
      </c>
      <c r="D404" t="s">
        <v>4377</v>
      </c>
      <c r="E404" t="s">
        <v>22</v>
      </c>
      <c r="F404" s="12"/>
      <c r="G404" s="12">
        <v>500</v>
      </c>
      <c r="H404" s="12">
        <v>500</v>
      </c>
      <c r="I404" s="12"/>
      <c r="J404" s="12"/>
      <c r="K404" s="12"/>
      <c r="L404" s="12"/>
      <c r="M404" s="12"/>
      <c r="N404" s="12">
        <v>8000</v>
      </c>
      <c r="O404" s="12"/>
      <c r="P404" s="12">
        <v>2000</v>
      </c>
      <c r="Q404" s="12"/>
      <c r="R404" s="12"/>
      <c r="S404" s="12"/>
      <c r="T404" s="12"/>
      <c r="U404" s="12"/>
      <c r="V404" s="12"/>
      <c r="W404" s="12"/>
      <c r="X404" s="12"/>
      <c r="Y404" s="12"/>
      <c r="Z404" s="12">
        <v>11000</v>
      </c>
    </row>
    <row r="405" spans="3:26">
      <c r="D405" t="s">
        <v>4379</v>
      </c>
      <c r="E405" t="s">
        <v>22</v>
      </c>
      <c r="F405" s="12"/>
      <c r="G405" s="12"/>
      <c r="H405" s="12"/>
      <c r="I405" s="12"/>
      <c r="J405" s="12"/>
      <c r="K405" s="12"/>
      <c r="L405" s="12">
        <v>500</v>
      </c>
      <c r="M405" s="12">
        <v>1500</v>
      </c>
      <c r="N405" s="12"/>
      <c r="O405" s="12"/>
      <c r="P405" s="12"/>
      <c r="Q405" s="12"/>
      <c r="R405" s="12"/>
      <c r="S405" s="12"/>
      <c r="T405" s="12"/>
      <c r="U405" s="12"/>
      <c r="V405" s="12">
        <v>2500</v>
      </c>
      <c r="W405" s="12"/>
      <c r="X405" s="12">
        <v>2500</v>
      </c>
      <c r="Y405" s="12"/>
      <c r="Z405" s="12">
        <v>7000</v>
      </c>
    </row>
    <row r="406" spans="3:26">
      <c r="C406" t="s">
        <v>1385</v>
      </c>
      <c r="D406" t="s">
        <v>4385</v>
      </c>
      <c r="E406" t="s">
        <v>22</v>
      </c>
      <c r="F406" s="12">
        <v>500</v>
      </c>
      <c r="G406" s="12">
        <v>1000</v>
      </c>
      <c r="H406" s="12"/>
      <c r="I406" s="12"/>
      <c r="J406" s="12"/>
      <c r="K406" s="12"/>
      <c r="L406" s="12"/>
      <c r="M406" s="12"/>
      <c r="N406" s="12">
        <v>8000</v>
      </c>
      <c r="O406" s="12">
        <v>2500</v>
      </c>
      <c r="P406" s="12">
        <v>2500</v>
      </c>
      <c r="Q406" s="12"/>
      <c r="R406" s="12"/>
      <c r="S406" s="12"/>
      <c r="T406" s="12"/>
      <c r="U406" s="12"/>
      <c r="V406" s="12"/>
      <c r="W406" s="12"/>
      <c r="X406" s="12"/>
      <c r="Y406" s="12"/>
      <c r="Z406" s="12">
        <v>14500</v>
      </c>
    </row>
    <row r="407" spans="3:26">
      <c r="D407" t="s">
        <v>4387</v>
      </c>
      <c r="E407" t="s">
        <v>22</v>
      </c>
      <c r="F407" s="12"/>
      <c r="G407" s="12"/>
      <c r="H407" s="12"/>
      <c r="I407" s="12"/>
      <c r="J407" s="12">
        <v>500</v>
      </c>
      <c r="K407" s="12"/>
      <c r="L407" s="12">
        <v>500</v>
      </c>
      <c r="M407" s="12">
        <v>2500</v>
      </c>
      <c r="N407" s="12"/>
      <c r="O407" s="12"/>
      <c r="P407" s="12"/>
      <c r="Q407" s="12"/>
      <c r="R407" s="12"/>
      <c r="S407" s="12"/>
      <c r="T407" s="12"/>
      <c r="U407" s="12"/>
      <c r="V407" s="12">
        <v>4000</v>
      </c>
      <c r="W407" s="12"/>
      <c r="X407" s="12">
        <v>2000</v>
      </c>
      <c r="Y407" s="12"/>
      <c r="Z407" s="12">
        <v>9500</v>
      </c>
    </row>
    <row r="408" spans="3:26">
      <c r="D408" t="s">
        <v>4393</v>
      </c>
      <c r="E408" t="s">
        <v>22</v>
      </c>
      <c r="F408" s="12"/>
      <c r="G408" s="12"/>
      <c r="H408" s="12"/>
      <c r="I408" s="12"/>
      <c r="J408" s="12"/>
      <c r="K408" s="12"/>
      <c r="L408" s="12">
        <v>-10</v>
      </c>
      <c r="M408" s="12"/>
      <c r="N408" s="12"/>
      <c r="O408" s="12"/>
      <c r="P408" s="12">
        <v>-10</v>
      </c>
      <c r="Q408" s="12"/>
      <c r="R408" s="12"/>
      <c r="S408" s="12"/>
      <c r="T408" s="12"/>
      <c r="U408" s="12"/>
      <c r="V408" s="12"/>
      <c r="W408" s="12"/>
      <c r="X408" s="12"/>
      <c r="Y408" s="12"/>
      <c r="Z408" s="12">
        <v>-20</v>
      </c>
    </row>
    <row r="409" spans="3:26">
      <c r="C409" t="s">
        <v>1386</v>
      </c>
      <c r="D409" t="s">
        <v>4381</v>
      </c>
      <c r="E409" t="s">
        <v>22</v>
      </c>
      <c r="F409" s="12">
        <v>500</v>
      </c>
      <c r="G409" s="12">
        <v>500</v>
      </c>
      <c r="H409" s="12"/>
      <c r="I409" s="12"/>
      <c r="J409" s="12"/>
      <c r="K409" s="12"/>
      <c r="L409" s="12"/>
      <c r="M409" s="12"/>
      <c r="N409" s="12">
        <v>500</v>
      </c>
      <c r="O409" s="12"/>
      <c r="P409" s="12">
        <v>500</v>
      </c>
      <c r="Q409" s="12"/>
      <c r="R409" s="12"/>
      <c r="S409" s="12"/>
      <c r="T409" s="12"/>
      <c r="U409" s="12"/>
      <c r="V409" s="12"/>
      <c r="W409" s="12"/>
      <c r="X409" s="12"/>
      <c r="Y409" s="12"/>
      <c r="Z409" s="12">
        <v>2000</v>
      </c>
    </row>
    <row r="410" spans="3:26">
      <c r="D410" t="s">
        <v>4383</v>
      </c>
      <c r="E410" t="s">
        <v>22</v>
      </c>
      <c r="F410" s="12"/>
      <c r="G410" s="12"/>
      <c r="H410" s="12"/>
      <c r="I410" s="12"/>
      <c r="J410" s="12"/>
      <c r="K410" s="12">
        <v>500</v>
      </c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>
        <v>2000</v>
      </c>
      <c r="Y410" s="12"/>
      <c r="Z410" s="12">
        <v>2500</v>
      </c>
    </row>
    <row r="411" spans="3:26">
      <c r="C411" t="s">
        <v>1165</v>
      </c>
      <c r="D411" t="s">
        <v>4357</v>
      </c>
      <c r="E411" t="s">
        <v>22</v>
      </c>
      <c r="F411" s="12">
        <v>1000</v>
      </c>
      <c r="G411" s="12">
        <v>1000</v>
      </c>
      <c r="H411" s="12">
        <v>1000</v>
      </c>
      <c r="I411" s="12"/>
      <c r="J411" s="12"/>
      <c r="K411" s="12"/>
      <c r="L411" s="12"/>
      <c r="M411" s="12"/>
      <c r="N411" s="12">
        <v>24000</v>
      </c>
      <c r="O411" s="12">
        <v>8000</v>
      </c>
      <c r="P411" s="12">
        <v>5000</v>
      </c>
      <c r="Q411" s="12">
        <v>1000</v>
      </c>
      <c r="R411" s="12"/>
      <c r="S411" s="12"/>
      <c r="T411" s="12"/>
      <c r="U411" s="12"/>
      <c r="V411" s="12"/>
      <c r="W411" s="12"/>
      <c r="X411" s="12"/>
      <c r="Y411" s="12"/>
      <c r="Z411" s="12">
        <v>41000</v>
      </c>
    </row>
    <row r="412" spans="3:26">
      <c r="D412" t="s">
        <v>4359</v>
      </c>
      <c r="E412" t="s">
        <v>22</v>
      </c>
      <c r="F412" s="12"/>
      <c r="G412" s="12"/>
      <c r="H412" s="12"/>
      <c r="I412" s="12"/>
      <c r="J412" s="12">
        <v>500</v>
      </c>
      <c r="K412" s="12"/>
      <c r="L412" s="12">
        <v>500</v>
      </c>
      <c r="M412" s="12">
        <v>5500</v>
      </c>
      <c r="N412" s="12"/>
      <c r="O412" s="12"/>
      <c r="P412" s="12"/>
      <c r="Q412" s="12"/>
      <c r="R412" s="12"/>
      <c r="S412" s="12"/>
      <c r="T412" s="12"/>
      <c r="U412" s="12"/>
      <c r="V412" s="12">
        <v>4500</v>
      </c>
      <c r="W412" s="12"/>
      <c r="X412" s="12">
        <v>4500</v>
      </c>
      <c r="Y412" s="12"/>
      <c r="Z412" s="12">
        <v>15500</v>
      </c>
    </row>
    <row r="413" spans="3:26">
      <c r="C413" t="s">
        <v>1387</v>
      </c>
      <c r="D413" t="s">
        <v>4365</v>
      </c>
      <c r="E413" t="s">
        <v>22</v>
      </c>
      <c r="F413" s="12">
        <v>500</v>
      </c>
      <c r="G413" s="12">
        <v>1500</v>
      </c>
      <c r="H413" s="12">
        <v>500</v>
      </c>
      <c r="I413" s="12"/>
      <c r="J413" s="12"/>
      <c r="K413" s="12"/>
      <c r="L413" s="12"/>
      <c r="M413" s="12"/>
      <c r="N413" s="12">
        <v>16000</v>
      </c>
      <c r="O413" s="12">
        <v>4000</v>
      </c>
      <c r="P413" s="12">
        <v>3500</v>
      </c>
      <c r="Q413" s="12">
        <v>500</v>
      </c>
      <c r="R413" s="12"/>
      <c r="S413" s="12"/>
      <c r="T413" s="12"/>
      <c r="U413" s="12"/>
      <c r="V413" s="12"/>
      <c r="W413" s="12"/>
      <c r="X413" s="12"/>
      <c r="Y413" s="12"/>
      <c r="Z413" s="12">
        <v>26500</v>
      </c>
    </row>
    <row r="414" spans="3:26">
      <c r="D414" t="s">
        <v>4367</v>
      </c>
      <c r="E414" t="s">
        <v>22</v>
      </c>
      <c r="F414" s="12"/>
      <c r="G414" s="12"/>
      <c r="H414" s="12"/>
      <c r="I414" s="12"/>
      <c r="J414" s="12">
        <v>500</v>
      </c>
      <c r="K414" s="12"/>
      <c r="L414" s="12"/>
      <c r="M414" s="12">
        <v>8000</v>
      </c>
      <c r="N414" s="12"/>
      <c r="O414" s="12"/>
      <c r="P414" s="12"/>
      <c r="Q414" s="12"/>
      <c r="R414" s="12"/>
      <c r="S414" s="12"/>
      <c r="T414" s="12"/>
      <c r="U414" s="12"/>
      <c r="V414" s="12">
        <v>5000</v>
      </c>
      <c r="W414" s="12"/>
      <c r="X414" s="12">
        <v>4000</v>
      </c>
      <c r="Y414" s="12"/>
      <c r="Z414" s="12">
        <v>17500</v>
      </c>
    </row>
    <row r="415" spans="3:26">
      <c r="C415" t="s">
        <v>1388</v>
      </c>
      <c r="D415" t="s">
        <v>4361</v>
      </c>
      <c r="E415" t="s">
        <v>22</v>
      </c>
      <c r="F415" s="12">
        <v>1500</v>
      </c>
      <c r="G415" s="12">
        <v>4000</v>
      </c>
      <c r="H415" s="12">
        <v>1000</v>
      </c>
      <c r="I415" s="12"/>
      <c r="J415" s="12"/>
      <c r="K415" s="12"/>
      <c r="L415" s="12"/>
      <c r="M415" s="12"/>
      <c r="N415" s="12">
        <v>32000</v>
      </c>
      <c r="O415" s="12">
        <v>12000</v>
      </c>
      <c r="P415" s="12">
        <v>6000</v>
      </c>
      <c r="Q415" s="12">
        <v>500</v>
      </c>
      <c r="R415" s="12"/>
      <c r="S415" s="12"/>
      <c r="T415" s="12"/>
      <c r="U415" s="12"/>
      <c r="V415" s="12"/>
      <c r="W415" s="12"/>
      <c r="X415" s="12"/>
      <c r="Y415" s="12">
        <v>500</v>
      </c>
      <c r="Z415" s="12">
        <v>57500</v>
      </c>
    </row>
    <row r="416" spans="3:26">
      <c r="D416" t="s">
        <v>4363</v>
      </c>
      <c r="E416" t="s">
        <v>22</v>
      </c>
      <c r="F416" s="12"/>
      <c r="G416" s="12"/>
      <c r="H416" s="12"/>
      <c r="I416" s="12"/>
      <c r="J416" s="12"/>
      <c r="K416" s="12">
        <v>500</v>
      </c>
      <c r="L416" s="12">
        <v>1000</v>
      </c>
      <c r="M416" s="12">
        <v>5000</v>
      </c>
      <c r="N416" s="12"/>
      <c r="O416" s="12"/>
      <c r="P416" s="12"/>
      <c r="Q416" s="12"/>
      <c r="R416" s="12"/>
      <c r="S416" s="12"/>
      <c r="T416" s="12"/>
      <c r="U416" s="12"/>
      <c r="V416" s="12">
        <v>8000</v>
      </c>
      <c r="W416" s="12"/>
      <c r="X416" s="12">
        <v>8000</v>
      </c>
      <c r="Y416" s="12"/>
      <c r="Z416" s="12">
        <v>22500</v>
      </c>
    </row>
    <row r="417" spans="2:26">
      <c r="D417" t="s">
        <v>4399</v>
      </c>
      <c r="E417" t="s">
        <v>22</v>
      </c>
      <c r="F417" s="12"/>
      <c r="G417" s="12">
        <v>-500</v>
      </c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>
        <v>-500</v>
      </c>
    </row>
    <row r="418" spans="2:26">
      <c r="C418" t="s">
        <v>3339</v>
      </c>
      <c r="D418" t="s">
        <v>4315</v>
      </c>
      <c r="E418" t="s">
        <v>22</v>
      </c>
      <c r="F418" s="12">
        <v>1500</v>
      </c>
      <c r="G418" s="12">
        <v>2000</v>
      </c>
      <c r="H418" s="12"/>
      <c r="I418" s="12"/>
      <c r="J418" s="12"/>
      <c r="K418" s="12"/>
      <c r="L418" s="12"/>
      <c r="M418" s="12"/>
      <c r="N418" s="12">
        <v>24000</v>
      </c>
      <c r="O418" s="12">
        <v>12000</v>
      </c>
      <c r="P418" s="12">
        <v>6000</v>
      </c>
      <c r="Q418" s="12">
        <v>500</v>
      </c>
      <c r="R418" s="12"/>
      <c r="S418" s="12"/>
      <c r="T418" s="12"/>
      <c r="U418" s="12"/>
      <c r="V418" s="12"/>
      <c r="W418" s="12"/>
      <c r="X418" s="12"/>
      <c r="Y418" s="12"/>
      <c r="Z418" s="12">
        <v>46000</v>
      </c>
    </row>
    <row r="419" spans="2:26">
      <c r="D419" t="s">
        <v>4317</v>
      </c>
      <c r="E419" t="s">
        <v>22</v>
      </c>
      <c r="F419" s="12"/>
      <c r="G419" s="12"/>
      <c r="H419" s="12"/>
      <c r="I419" s="12"/>
      <c r="J419" s="12">
        <v>1000</v>
      </c>
      <c r="K419" s="12">
        <v>500</v>
      </c>
      <c r="L419" s="12">
        <v>1000</v>
      </c>
      <c r="M419" s="12">
        <v>6000</v>
      </c>
      <c r="N419" s="12"/>
      <c r="O419" s="12"/>
      <c r="P419" s="12"/>
      <c r="Q419" s="12"/>
      <c r="R419" s="12"/>
      <c r="S419" s="12"/>
      <c r="T419" s="12"/>
      <c r="U419" s="12"/>
      <c r="V419" s="12">
        <v>7000</v>
      </c>
      <c r="W419" s="12"/>
      <c r="X419" s="12">
        <v>6000</v>
      </c>
      <c r="Y419" s="12"/>
      <c r="Z419" s="12">
        <v>21500</v>
      </c>
    </row>
    <row r="420" spans="2:26">
      <c r="C420" t="s">
        <v>3343</v>
      </c>
      <c r="D420" t="s">
        <v>4389</v>
      </c>
      <c r="E420" t="s">
        <v>22</v>
      </c>
      <c r="F420" s="12"/>
      <c r="G420" s="12">
        <v>500</v>
      </c>
      <c r="H420" s="12">
        <v>500</v>
      </c>
      <c r="I420" s="12"/>
      <c r="J420" s="12"/>
      <c r="K420" s="12"/>
      <c r="L420" s="12"/>
      <c r="M420" s="12"/>
      <c r="N420" s="12">
        <v>4500</v>
      </c>
      <c r="O420" s="12">
        <v>2000</v>
      </c>
      <c r="P420" s="12">
        <v>2000</v>
      </c>
      <c r="Q420" s="12"/>
      <c r="R420" s="12"/>
      <c r="S420" s="12"/>
      <c r="T420" s="12"/>
      <c r="U420" s="12"/>
      <c r="V420" s="12"/>
      <c r="W420" s="12"/>
      <c r="X420" s="12"/>
      <c r="Y420" s="12"/>
      <c r="Z420" s="12">
        <v>9500</v>
      </c>
    </row>
    <row r="421" spans="2:26">
      <c r="D421" t="s">
        <v>4391</v>
      </c>
      <c r="E421" t="s">
        <v>22</v>
      </c>
      <c r="F421" s="12"/>
      <c r="G421" s="12"/>
      <c r="H421" s="12"/>
      <c r="I421" s="12"/>
      <c r="J421" s="12"/>
      <c r="K421" s="12">
        <v>500</v>
      </c>
      <c r="L421" s="12">
        <v>500</v>
      </c>
      <c r="M421" s="12">
        <v>3000</v>
      </c>
      <c r="N421" s="12"/>
      <c r="O421" s="12"/>
      <c r="P421" s="12"/>
      <c r="Q421" s="12"/>
      <c r="R421" s="12"/>
      <c r="S421" s="12"/>
      <c r="T421" s="12"/>
      <c r="U421" s="12"/>
      <c r="V421" s="12">
        <v>3000</v>
      </c>
      <c r="W421" s="12"/>
      <c r="X421" s="12">
        <v>1000</v>
      </c>
      <c r="Y421" s="12"/>
      <c r="Z421" s="12">
        <v>8000</v>
      </c>
    </row>
    <row r="422" spans="2:26">
      <c r="D422" t="s">
        <v>4396</v>
      </c>
      <c r="E422" t="s">
        <v>22</v>
      </c>
      <c r="F422" s="12"/>
      <c r="G422" s="12"/>
      <c r="H422" s="12"/>
      <c r="I422" s="12"/>
      <c r="J422" s="12"/>
      <c r="K422" s="12"/>
      <c r="L422" s="12">
        <v>-10</v>
      </c>
      <c r="M422" s="12"/>
      <c r="N422" s="12"/>
      <c r="O422" s="12"/>
      <c r="P422" s="12">
        <v>-10</v>
      </c>
      <c r="Q422" s="12"/>
      <c r="R422" s="12"/>
      <c r="S422" s="12"/>
      <c r="T422" s="12"/>
      <c r="U422" s="12"/>
      <c r="V422" s="12"/>
      <c r="W422" s="12"/>
      <c r="X422" s="12"/>
      <c r="Y422" s="12"/>
      <c r="Z422" s="12">
        <v>-20</v>
      </c>
    </row>
    <row r="423" spans="2:26">
      <c r="B423" t="s">
        <v>1162</v>
      </c>
      <c r="C423" t="s">
        <v>3345</v>
      </c>
      <c r="D423" t="s">
        <v>4349</v>
      </c>
      <c r="E423" t="s">
        <v>3507</v>
      </c>
      <c r="F423" s="12"/>
      <c r="G423" s="12"/>
      <c r="H423" s="12"/>
      <c r="I423" s="12"/>
      <c r="J423" s="12"/>
      <c r="K423" s="12"/>
      <c r="L423" s="12"/>
      <c r="M423" s="12">
        <v>500</v>
      </c>
      <c r="N423" s="12">
        <v>1000</v>
      </c>
      <c r="O423" s="12">
        <v>500</v>
      </c>
      <c r="P423" s="12">
        <v>500</v>
      </c>
      <c r="Q423" s="12"/>
      <c r="R423" s="12"/>
      <c r="S423" s="12"/>
      <c r="T423" s="12"/>
      <c r="U423" s="12"/>
      <c r="V423" s="12">
        <v>500</v>
      </c>
      <c r="W423" s="12"/>
      <c r="X423" s="12">
        <v>500</v>
      </c>
      <c r="Y423" s="12"/>
      <c r="Z423" s="12">
        <v>3500</v>
      </c>
    </row>
    <row r="424" spans="2:26">
      <c r="B424" t="s">
        <v>1166</v>
      </c>
      <c r="C424" t="s">
        <v>1166</v>
      </c>
      <c r="D424" t="s">
        <v>4319</v>
      </c>
      <c r="E424" t="s">
        <v>31</v>
      </c>
      <c r="F424" s="12"/>
      <c r="G424" s="12"/>
      <c r="H424" s="12"/>
      <c r="I424" s="12"/>
      <c r="J424" s="12"/>
      <c r="K424" s="12"/>
      <c r="L424" s="12"/>
      <c r="M424" s="12"/>
      <c r="N424" s="12">
        <v>200</v>
      </c>
      <c r="O424" s="12">
        <v>100</v>
      </c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>
        <v>300</v>
      </c>
    </row>
    <row r="425" spans="2:26">
      <c r="B425" t="s">
        <v>1190</v>
      </c>
      <c r="C425" t="s">
        <v>3348</v>
      </c>
      <c r="D425" t="s">
        <v>4351</v>
      </c>
      <c r="E425" t="s">
        <v>1314</v>
      </c>
      <c r="F425" s="12"/>
      <c r="G425" s="12"/>
      <c r="H425" s="12"/>
      <c r="I425" s="12"/>
      <c r="J425" s="12"/>
      <c r="K425" s="12"/>
      <c r="L425" s="12"/>
      <c r="M425" s="12">
        <v>1000</v>
      </c>
      <c r="N425" s="12">
        <v>2500</v>
      </c>
      <c r="O425" s="12">
        <v>1500</v>
      </c>
      <c r="P425" s="12">
        <v>1000</v>
      </c>
      <c r="Q425" s="12"/>
      <c r="R425" s="12"/>
      <c r="S425" s="12"/>
      <c r="T425" s="12"/>
      <c r="U425" s="12"/>
      <c r="V425" s="12">
        <v>1000</v>
      </c>
      <c r="W425" s="12"/>
      <c r="X425" s="12">
        <v>1500</v>
      </c>
      <c r="Y425" s="12"/>
      <c r="Z425" s="12">
        <v>8500</v>
      </c>
    </row>
    <row r="426" spans="2:26">
      <c r="B426" t="s">
        <v>3352</v>
      </c>
      <c r="C426" t="s">
        <v>3352</v>
      </c>
      <c r="D426" t="s">
        <v>4335</v>
      </c>
      <c r="E426" t="s">
        <v>3353</v>
      </c>
      <c r="F426" s="12">
        <v>20</v>
      </c>
      <c r="G426" s="12">
        <v>130</v>
      </c>
      <c r="H426" s="12"/>
      <c r="I426" s="12"/>
      <c r="J426" s="12"/>
      <c r="K426" s="12">
        <v>30</v>
      </c>
      <c r="L426" s="12"/>
      <c r="M426" s="12">
        <v>2340</v>
      </c>
      <c r="N426" s="12">
        <v>7950</v>
      </c>
      <c r="O426" s="12">
        <v>2150</v>
      </c>
      <c r="P426" s="12">
        <v>2500</v>
      </c>
      <c r="Q426" s="12"/>
      <c r="R426" s="12">
        <v>380</v>
      </c>
      <c r="S426" s="12"/>
      <c r="T426" s="12"/>
      <c r="U426" s="12">
        <v>200</v>
      </c>
      <c r="V426" s="12">
        <v>2900</v>
      </c>
      <c r="W426" s="12"/>
      <c r="X426" s="12">
        <v>900</v>
      </c>
      <c r="Y426" s="12"/>
      <c r="Z426" s="12">
        <v>19500</v>
      </c>
    </row>
    <row r="427" spans="2:26">
      <c r="B427" t="s">
        <v>3357</v>
      </c>
      <c r="C427" t="s">
        <v>3362</v>
      </c>
      <c r="D427" t="s">
        <v>4321</v>
      </c>
      <c r="E427" t="s">
        <v>3358</v>
      </c>
      <c r="F427" s="12"/>
      <c r="G427" s="12"/>
      <c r="H427" s="12"/>
      <c r="I427" s="12"/>
      <c r="J427" s="12"/>
      <c r="K427" s="12">
        <v>150</v>
      </c>
      <c r="L427" s="12">
        <v>100</v>
      </c>
      <c r="M427" s="12">
        <v>3000</v>
      </c>
      <c r="N427" s="12">
        <v>17000</v>
      </c>
      <c r="O427" s="12">
        <v>4000</v>
      </c>
      <c r="P427" s="12">
        <v>4000</v>
      </c>
      <c r="Q427" s="12"/>
      <c r="R427" s="12"/>
      <c r="S427" s="12">
        <v>100</v>
      </c>
      <c r="T427" s="12"/>
      <c r="U427" s="12">
        <v>150</v>
      </c>
      <c r="V427" s="12">
        <v>3000</v>
      </c>
      <c r="W427" s="12"/>
      <c r="X427" s="12">
        <v>1000</v>
      </c>
      <c r="Y427" s="12"/>
      <c r="Z427" s="12">
        <v>32500</v>
      </c>
    </row>
    <row r="428" spans="2:26">
      <c r="B428" t="s">
        <v>3360</v>
      </c>
      <c r="C428" t="s">
        <v>3364</v>
      </c>
      <c r="D428" t="s">
        <v>4325</v>
      </c>
      <c r="E428" t="s">
        <v>3363</v>
      </c>
      <c r="F428" s="12"/>
      <c r="G428" s="12"/>
      <c r="H428" s="12">
        <v>10</v>
      </c>
      <c r="I428" s="12"/>
      <c r="J428" s="12">
        <v>90</v>
      </c>
      <c r="K428" s="12"/>
      <c r="L428" s="12">
        <v>70</v>
      </c>
      <c r="M428" s="12">
        <v>1500</v>
      </c>
      <c r="N428" s="12">
        <v>8730</v>
      </c>
      <c r="O428" s="12">
        <v>2000</v>
      </c>
      <c r="P428" s="12">
        <v>2100</v>
      </c>
      <c r="Q428" s="12"/>
      <c r="R428" s="12"/>
      <c r="S428" s="12"/>
      <c r="T428" s="12"/>
      <c r="U428" s="12">
        <v>500</v>
      </c>
      <c r="V428" s="12">
        <v>2000</v>
      </c>
      <c r="W428" s="12"/>
      <c r="X428" s="12">
        <v>1000</v>
      </c>
      <c r="Y428" s="12"/>
      <c r="Z428" s="12">
        <v>18000</v>
      </c>
    </row>
    <row r="429" spans="2:26">
      <c r="C429" t="s">
        <v>3365</v>
      </c>
      <c r="D429" t="s">
        <v>4323</v>
      </c>
      <c r="E429" t="s">
        <v>3363</v>
      </c>
      <c r="F429" s="12"/>
      <c r="G429" s="12"/>
      <c r="H429" s="12">
        <v>20</v>
      </c>
      <c r="I429" s="12"/>
      <c r="J429" s="12"/>
      <c r="K429" s="12"/>
      <c r="L429" s="12"/>
      <c r="M429" s="12">
        <v>3360</v>
      </c>
      <c r="N429" s="12">
        <v>5000</v>
      </c>
      <c r="O429" s="12">
        <v>3000</v>
      </c>
      <c r="P429" s="12">
        <v>1000</v>
      </c>
      <c r="Q429" s="12">
        <v>20</v>
      </c>
      <c r="R429" s="12">
        <v>300</v>
      </c>
      <c r="S429" s="12"/>
      <c r="T429" s="12"/>
      <c r="U429" s="12">
        <v>300</v>
      </c>
      <c r="V429" s="12">
        <v>1500</v>
      </c>
      <c r="W429" s="12"/>
      <c r="X429" s="12">
        <v>3000</v>
      </c>
      <c r="Y429" s="12"/>
      <c r="Z429" s="12">
        <v>17500</v>
      </c>
    </row>
    <row r="430" spans="2:26">
      <c r="C430" t="s">
        <v>3366</v>
      </c>
      <c r="D430" t="s">
        <v>4327</v>
      </c>
      <c r="E430" t="s">
        <v>3363</v>
      </c>
      <c r="F430" s="12"/>
      <c r="G430" s="12"/>
      <c r="H430" s="12">
        <v>20</v>
      </c>
      <c r="I430" s="12"/>
      <c r="J430" s="12">
        <v>30</v>
      </c>
      <c r="K430" s="12"/>
      <c r="L430" s="12"/>
      <c r="M430" s="12">
        <v>2500</v>
      </c>
      <c r="N430" s="12">
        <v>4500</v>
      </c>
      <c r="O430" s="12">
        <v>500</v>
      </c>
      <c r="P430" s="12">
        <v>2000</v>
      </c>
      <c r="Q430" s="12"/>
      <c r="R430" s="12">
        <v>250</v>
      </c>
      <c r="S430" s="12"/>
      <c r="T430" s="12"/>
      <c r="U430" s="12">
        <v>500</v>
      </c>
      <c r="V430" s="12">
        <v>1700</v>
      </c>
      <c r="W430" s="12"/>
      <c r="X430" s="12">
        <v>500</v>
      </c>
      <c r="Y430" s="12"/>
      <c r="Z430" s="12">
        <v>12500</v>
      </c>
    </row>
    <row r="431" spans="2:26">
      <c r="C431" t="s">
        <v>3360</v>
      </c>
      <c r="D431" t="s">
        <v>4329</v>
      </c>
      <c r="E431" t="s">
        <v>3363</v>
      </c>
      <c r="F431" s="12"/>
      <c r="G431" s="12"/>
      <c r="H431" s="12"/>
      <c r="I431" s="12"/>
      <c r="J431" s="12">
        <v>20</v>
      </c>
      <c r="K431" s="12"/>
      <c r="L431" s="12"/>
      <c r="M431" s="12">
        <v>2800</v>
      </c>
      <c r="N431" s="12">
        <v>6400</v>
      </c>
      <c r="O431" s="12">
        <v>1500</v>
      </c>
      <c r="P431" s="12">
        <v>1450</v>
      </c>
      <c r="Q431" s="12"/>
      <c r="R431" s="12"/>
      <c r="S431" s="12"/>
      <c r="T431" s="12"/>
      <c r="U431" s="12">
        <v>350</v>
      </c>
      <c r="V431" s="12">
        <v>1480</v>
      </c>
      <c r="W431" s="12"/>
      <c r="X431" s="12">
        <v>1000</v>
      </c>
      <c r="Y431" s="12"/>
      <c r="Z431" s="12">
        <v>15000</v>
      </c>
    </row>
    <row r="432" spans="2:26">
      <c r="B432" t="s">
        <v>3341</v>
      </c>
      <c r="C432" t="s">
        <v>3367</v>
      </c>
      <c r="D432" t="s">
        <v>4347</v>
      </c>
      <c r="E432" t="s">
        <v>3508</v>
      </c>
      <c r="F432" s="12">
        <v>40</v>
      </c>
      <c r="G432" s="12">
        <v>30</v>
      </c>
      <c r="H432" s="12">
        <v>30</v>
      </c>
      <c r="I432" s="12"/>
      <c r="J432" s="12"/>
      <c r="K432" s="12"/>
      <c r="L432" s="12"/>
      <c r="M432" s="12"/>
      <c r="N432" s="12">
        <v>20</v>
      </c>
      <c r="O432" s="12">
        <v>50</v>
      </c>
      <c r="P432" s="12">
        <v>10</v>
      </c>
      <c r="Q432" s="12">
        <v>10</v>
      </c>
      <c r="R432" s="12"/>
      <c r="S432" s="12"/>
      <c r="T432" s="12"/>
      <c r="U432" s="12"/>
      <c r="V432" s="12"/>
      <c r="W432" s="12"/>
      <c r="X432" s="12"/>
      <c r="Y432" s="12"/>
      <c r="Z432" s="12">
        <v>190</v>
      </c>
    </row>
    <row r="433" spans="1:26">
      <c r="B433" t="s">
        <v>3372</v>
      </c>
      <c r="C433" t="s">
        <v>3372</v>
      </c>
      <c r="D433" t="s">
        <v>4333</v>
      </c>
      <c r="E433" t="s">
        <v>3373</v>
      </c>
      <c r="F433" s="12">
        <v>50</v>
      </c>
      <c r="G433" s="12">
        <v>50</v>
      </c>
      <c r="H433" s="12">
        <v>50</v>
      </c>
      <c r="I433" s="12"/>
      <c r="J433" s="12"/>
      <c r="K433" s="12"/>
      <c r="L433" s="12">
        <v>50</v>
      </c>
      <c r="M433" s="12">
        <v>2000</v>
      </c>
      <c r="N433" s="12">
        <v>7000</v>
      </c>
      <c r="O433" s="12"/>
      <c r="P433" s="12">
        <v>2000</v>
      </c>
      <c r="Q433" s="12"/>
      <c r="R433" s="12">
        <v>1000</v>
      </c>
      <c r="S433" s="12"/>
      <c r="T433" s="12"/>
      <c r="U433" s="12"/>
      <c r="V433" s="12">
        <v>2500</v>
      </c>
      <c r="W433" s="12"/>
      <c r="X433" s="12">
        <v>1000</v>
      </c>
      <c r="Y433" s="12"/>
      <c r="Z433" s="12">
        <v>15700</v>
      </c>
    </row>
    <row r="434" spans="1:26">
      <c r="B434" t="s">
        <v>3370</v>
      </c>
      <c r="C434" t="s">
        <v>3370</v>
      </c>
      <c r="D434" t="s">
        <v>4355</v>
      </c>
      <c r="E434" t="s">
        <v>3500</v>
      </c>
      <c r="F434" s="12"/>
      <c r="G434" s="12"/>
      <c r="H434" s="12"/>
      <c r="I434" s="12"/>
      <c r="J434" s="12"/>
      <c r="K434" s="12"/>
      <c r="L434" s="12"/>
      <c r="M434" s="12">
        <v>7500</v>
      </c>
      <c r="N434" s="12">
        <v>4000</v>
      </c>
      <c r="O434" s="12">
        <v>2000</v>
      </c>
      <c r="P434" s="12">
        <v>1500</v>
      </c>
      <c r="Q434" s="12"/>
      <c r="R434" s="12"/>
      <c r="S434" s="12"/>
      <c r="T434" s="12"/>
      <c r="U434" s="12"/>
      <c r="V434" s="12">
        <v>7500</v>
      </c>
      <c r="W434" s="12"/>
      <c r="X434" s="12">
        <v>500</v>
      </c>
      <c r="Y434" s="12"/>
      <c r="Z434" s="12">
        <v>23000</v>
      </c>
    </row>
    <row r="435" spans="1:26">
      <c r="B435" t="s">
        <v>3379</v>
      </c>
      <c r="C435" t="s">
        <v>3502</v>
      </c>
      <c r="D435" t="s">
        <v>4337</v>
      </c>
      <c r="E435" t="s">
        <v>3380</v>
      </c>
      <c r="F435" s="12">
        <v>110</v>
      </c>
      <c r="G435" s="12">
        <v>150</v>
      </c>
      <c r="H435" s="12">
        <v>40</v>
      </c>
      <c r="I435" s="12"/>
      <c r="J435" s="12">
        <v>50</v>
      </c>
      <c r="K435" s="12">
        <v>20</v>
      </c>
      <c r="L435" s="12">
        <v>80</v>
      </c>
      <c r="M435" s="12">
        <v>1000</v>
      </c>
      <c r="N435" s="12">
        <v>5000</v>
      </c>
      <c r="O435" s="12">
        <v>1500</v>
      </c>
      <c r="P435" s="12">
        <v>2000</v>
      </c>
      <c r="Q435" s="12"/>
      <c r="R435" s="12"/>
      <c r="S435" s="12"/>
      <c r="T435" s="12"/>
      <c r="U435" s="12">
        <v>50</v>
      </c>
      <c r="V435" s="12">
        <v>1500</v>
      </c>
      <c r="W435" s="12"/>
      <c r="X435" s="12">
        <v>1000</v>
      </c>
      <c r="Y435" s="12"/>
      <c r="Z435" s="12">
        <v>12500</v>
      </c>
    </row>
    <row r="436" spans="1:26">
      <c r="B436" t="s">
        <v>3494</v>
      </c>
      <c r="C436" t="s">
        <v>3494</v>
      </c>
      <c r="D436" t="s">
        <v>4353</v>
      </c>
      <c r="E436" t="s">
        <v>3495</v>
      </c>
      <c r="F436" s="12"/>
      <c r="G436" s="12"/>
      <c r="H436" s="12"/>
      <c r="I436" s="12"/>
      <c r="J436" s="12"/>
      <c r="K436" s="12"/>
      <c r="L436" s="12">
        <v>150</v>
      </c>
      <c r="M436" s="12"/>
      <c r="N436" s="12">
        <v>8000</v>
      </c>
      <c r="O436" s="12">
        <v>2000</v>
      </c>
      <c r="P436" s="12">
        <v>2000</v>
      </c>
      <c r="Q436" s="12"/>
      <c r="R436" s="12">
        <v>1000</v>
      </c>
      <c r="S436" s="12"/>
      <c r="T436" s="12"/>
      <c r="U436" s="12">
        <v>2000</v>
      </c>
      <c r="V436" s="12"/>
      <c r="W436" s="12"/>
      <c r="X436" s="12"/>
      <c r="Y436" s="12"/>
      <c r="Z436" s="12">
        <v>15150</v>
      </c>
    </row>
    <row r="437" spans="1:26">
      <c r="B437" t="s">
        <v>3488</v>
      </c>
      <c r="C437" t="s">
        <v>3488</v>
      </c>
      <c r="D437" t="s">
        <v>4331</v>
      </c>
      <c r="E437" t="s">
        <v>3489</v>
      </c>
      <c r="F437" s="12">
        <v>250</v>
      </c>
      <c r="G437" s="12"/>
      <c r="H437" s="12"/>
      <c r="I437" s="12"/>
      <c r="J437" s="12"/>
      <c r="K437" s="12"/>
      <c r="L437" s="12"/>
      <c r="M437" s="12">
        <v>1000</v>
      </c>
      <c r="N437" s="12">
        <v>1250</v>
      </c>
      <c r="O437" s="12">
        <v>500</v>
      </c>
      <c r="P437" s="12">
        <v>500</v>
      </c>
      <c r="Q437" s="12"/>
      <c r="R437" s="12"/>
      <c r="S437" s="12"/>
      <c r="T437" s="12"/>
      <c r="U437" s="12"/>
      <c r="V437" s="12">
        <v>1500</v>
      </c>
      <c r="W437" s="12"/>
      <c r="X437" s="12"/>
      <c r="Y437" s="12"/>
      <c r="Z437" s="12">
        <v>5000</v>
      </c>
    </row>
    <row r="438" spans="1:26">
      <c r="B438" t="s">
        <v>3496</v>
      </c>
      <c r="C438" t="s">
        <v>3504</v>
      </c>
      <c r="D438" t="s">
        <v>4341</v>
      </c>
      <c r="E438" t="s">
        <v>3497</v>
      </c>
      <c r="F438" s="12"/>
      <c r="G438" s="12"/>
      <c r="H438" s="12"/>
      <c r="I438" s="12"/>
      <c r="J438" s="12"/>
      <c r="K438" s="12">
        <v>10</v>
      </c>
      <c r="L438" s="12"/>
      <c r="M438" s="12">
        <v>4870</v>
      </c>
      <c r="N438" s="12">
        <v>12050</v>
      </c>
      <c r="O438" s="12">
        <v>8050</v>
      </c>
      <c r="P438" s="12">
        <v>1200</v>
      </c>
      <c r="Q438" s="12"/>
      <c r="R438" s="12">
        <v>20</v>
      </c>
      <c r="S438" s="12"/>
      <c r="T438" s="12"/>
      <c r="U438" s="12"/>
      <c r="V438" s="12">
        <v>800</v>
      </c>
      <c r="W438" s="12"/>
      <c r="X438" s="12">
        <v>5000</v>
      </c>
      <c r="Y438" s="12"/>
      <c r="Z438" s="12">
        <v>32000</v>
      </c>
    </row>
    <row r="439" spans="1:26">
      <c r="C439" t="s">
        <v>3505</v>
      </c>
      <c r="D439" t="s">
        <v>4343</v>
      </c>
      <c r="E439" t="s">
        <v>3497</v>
      </c>
      <c r="F439" s="12"/>
      <c r="G439" s="12"/>
      <c r="H439" s="12"/>
      <c r="I439" s="12"/>
      <c r="J439" s="12"/>
      <c r="K439" s="12">
        <v>20</v>
      </c>
      <c r="L439" s="12"/>
      <c r="M439" s="12">
        <v>1000</v>
      </c>
      <c r="N439" s="12">
        <v>500</v>
      </c>
      <c r="O439" s="12">
        <v>1500</v>
      </c>
      <c r="P439" s="12">
        <v>250</v>
      </c>
      <c r="Q439" s="12"/>
      <c r="R439" s="12">
        <v>30</v>
      </c>
      <c r="S439" s="12"/>
      <c r="T439" s="12"/>
      <c r="U439" s="12">
        <v>200</v>
      </c>
      <c r="V439" s="12">
        <v>500</v>
      </c>
      <c r="W439" s="12"/>
      <c r="X439" s="12">
        <v>1000</v>
      </c>
      <c r="Y439" s="12"/>
      <c r="Z439" s="12">
        <v>5000</v>
      </c>
    </row>
    <row r="440" spans="1:26">
      <c r="C440" t="s">
        <v>3506</v>
      </c>
      <c r="D440" t="s">
        <v>4345</v>
      </c>
      <c r="E440" t="s">
        <v>3497</v>
      </c>
      <c r="F440" s="12">
        <v>500</v>
      </c>
      <c r="G440" s="12">
        <v>400</v>
      </c>
      <c r="H440" s="12"/>
      <c r="I440" s="12"/>
      <c r="J440" s="12"/>
      <c r="K440" s="12"/>
      <c r="L440" s="12"/>
      <c r="M440" s="12">
        <v>1000</v>
      </c>
      <c r="N440" s="12">
        <v>500</v>
      </c>
      <c r="O440" s="12">
        <v>2500</v>
      </c>
      <c r="P440" s="12"/>
      <c r="Q440" s="12"/>
      <c r="R440" s="12">
        <v>50</v>
      </c>
      <c r="S440" s="12"/>
      <c r="T440" s="12"/>
      <c r="U440" s="12">
        <v>50</v>
      </c>
      <c r="V440" s="12"/>
      <c r="W440" s="12"/>
      <c r="X440" s="12"/>
      <c r="Y440" s="12"/>
      <c r="Z440" s="12">
        <v>5000</v>
      </c>
    </row>
    <row r="441" spans="1:26">
      <c r="C441" t="s">
        <v>3496</v>
      </c>
      <c r="D441" t="s">
        <v>4339</v>
      </c>
      <c r="E441" t="s">
        <v>3497</v>
      </c>
      <c r="F441" s="12">
        <v>50</v>
      </c>
      <c r="G441" s="12">
        <v>120</v>
      </c>
      <c r="H441" s="12"/>
      <c r="I441" s="12"/>
      <c r="J441" s="12"/>
      <c r="K441" s="12">
        <v>50</v>
      </c>
      <c r="L441" s="12"/>
      <c r="M441" s="12">
        <v>5100</v>
      </c>
      <c r="N441" s="12">
        <v>8300</v>
      </c>
      <c r="O441" s="12">
        <v>1710</v>
      </c>
      <c r="P441" s="12">
        <v>1020</v>
      </c>
      <c r="Q441" s="12">
        <v>20</v>
      </c>
      <c r="R441" s="12">
        <v>230</v>
      </c>
      <c r="S441" s="12"/>
      <c r="T441" s="12"/>
      <c r="U441" s="12"/>
      <c r="V441" s="12">
        <v>2380</v>
      </c>
      <c r="W441" s="12"/>
      <c r="X441" s="12">
        <v>2520</v>
      </c>
      <c r="Y441" s="12"/>
      <c r="Z441" s="12">
        <v>21500</v>
      </c>
    </row>
    <row r="442" spans="1:26">
      <c r="A442" s="129" t="s">
        <v>4710</v>
      </c>
      <c r="D442"/>
      <c r="E442"/>
      <c r="F442" s="12">
        <v>8020</v>
      </c>
      <c r="G442" s="12">
        <v>13880</v>
      </c>
      <c r="H442" s="12">
        <v>4170</v>
      </c>
      <c r="I442" s="12"/>
      <c r="J442" s="12">
        <v>3690</v>
      </c>
      <c r="K442" s="12">
        <v>2780</v>
      </c>
      <c r="L442" s="12">
        <v>4930</v>
      </c>
      <c r="M442" s="12">
        <v>77470</v>
      </c>
      <c r="N442" s="12">
        <v>231900</v>
      </c>
      <c r="O442" s="12">
        <v>85060</v>
      </c>
      <c r="P442" s="12">
        <v>56010</v>
      </c>
      <c r="Q442" s="12">
        <v>3550</v>
      </c>
      <c r="R442" s="12">
        <v>3260</v>
      </c>
      <c r="S442" s="12">
        <v>100</v>
      </c>
      <c r="T442" s="12"/>
      <c r="U442" s="12">
        <v>4300</v>
      </c>
      <c r="V442" s="12">
        <v>68260</v>
      </c>
      <c r="W442" s="12"/>
      <c r="X442" s="12">
        <v>58920</v>
      </c>
      <c r="Y442" s="12">
        <v>500</v>
      </c>
      <c r="Z442" s="12">
        <v>626800</v>
      </c>
    </row>
    <row r="443" spans="1:26">
      <c r="A443" s="129">
        <v>44340</v>
      </c>
      <c r="B443" t="s">
        <v>1165</v>
      </c>
      <c r="C443" t="s">
        <v>3339</v>
      </c>
      <c r="D443" t="s">
        <v>4402</v>
      </c>
      <c r="E443" t="s">
        <v>22</v>
      </c>
      <c r="F443" s="12">
        <v>500</v>
      </c>
      <c r="G443" s="12">
        <v>3500</v>
      </c>
      <c r="H443" s="12">
        <v>1000</v>
      </c>
      <c r="I443" s="12"/>
      <c r="J443" s="12"/>
      <c r="K443" s="12"/>
      <c r="L443" s="12"/>
      <c r="M443" s="12"/>
      <c r="N443" s="12">
        <v>16000</v>
      </c>
      <c r="O443" s="12">
        <v>8000</v>
      </c>
      <c r="P443" s="12">
        <v>4000</v>
      </c>
      <c r="Q443" s="12">
        <v>500</v>
      </c>
      <c r="R443" s="12"/>
      <c r="S443" s="12"/>
      <c r="T443" s="12"/>
      <c r="U443" s="12"/>
      <c r="V443" s="12"/>
      <c r="W443" s="12"/>
      <c r="X443" s="12"/>
      <c r="Y443" s="12"/>
      <c r="Z443" s="12">
        <v>33500</v>
      </c>
    </row>
    <row r="444" spans="1:26">
      <c r="D444" t="s">
        <v>4404</v>
      </c>
      <c r="E444" t="s">
        <v>22</v>
      </c>
      <c r="F444" s="12"/>
      <c r="G444" s="12"/>
      <c r="H444" s="12"/>
      <c r="I444" s="12"/>
      <c r="J444" s="12">
        <v>500</v>
      </c>
      <c r="K444" s="12">
        <v>500</v>
      </c>
      <c r="L444" s="12">
        <v>1000</v>
      </c>
      <c r="M444" s="12">
        <v>5000</v>
      </c>
      <c r="N444" s="12"/>
      <c r="O444" s="12"/>
      <c r="P444" s="12"/>
      <c r="Q444" s="12"/>
      <c r="R444" s="12"/>
      <c r="S444" s="12"/>
      <c r="T444" s="12"/>
      <c r="U444" s="12"/>
      <c r="V444" s="12">
        <v>6000</v>
      </c>
      <c r="W444" s="12"/>
      <c r="X444" s="12">
        <v>4000</v>
      </c>
      <c r="Y444" s="12"/>
      <c r="Z444" s="12">
        <v>17000</v>
      </c>
    </row>
    <row r="445" spans="1:26">
      <c r="B445" t="s">
        <v>1184</v>
      </c>
      <c r="C445" t="s">
        <v>3344</v>
      </c>
      <c r="D445" t="s">
        <v>4406</v>
      </c>
      <c r="E445" t="s">
        <v>37</v>
      </c>
      <c r="F445" s="12"/>
      <c r="G445" s="12"/>
      <c r="H445" s="12"/>
      <c r="I445" s="12"/>
      <c r="J445" s="12"/>
      <c r="K445" s="12"/>
      <c r="L445" s="12"/>
      <c r="M445" s="12">
        <v>1000</v>
      </c>
      <c r="N445" s="12">
        <v>4000</v>
      </c>
      <c r="O445" s="12">
        <v>1500</v>
      </c>
      <c r="P445" s="12">
        <v>1500</v>
      </c>
      <c r="Q445" s="12"/>
      <c r="R445" s="12"/>
      <c r="S445" s="12"/>
      <c r="T445" s="12"/>
      <c r="U445" s="12"/>
      <c r="V445" s="12">
        <v>1000</v>
      </c>
      <c r="W445" s="12"/>
      <c r="X445" s="12">
        <v>1000</v>
      </c>
      <c r="Y445" s="12"/>
      <c r="Z445" s="12">
        <v>10000</v>
      </c>
    </row>
    <row r="446" spans="1:26">
      <c r="B446" t="s">
        <v>1222</v>
      </c>
      <c r="C446" t="s">
        <v>1222</v>
      </c>
      <c r="D446" t="s">
        <v>4436</v>
      </c>
      <c r="E446" t="s">
        <v>31</v>
      </c>
      <c r="F446" s="12"/>
      <c r="G446" s="12"/>
      <c r="H446" s="12"/>
      <c r="I446" s="12"/>
      <c r="J446" s="12"/>
      <c r="K446" s="12">
        <v>40</v>
      </c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>
        <v>40</v>
      </c>
    </row>
    <row r="447" spans="1:26">
      <c r="B447" t="s">
        <v>1196</v>
      </c>
      <c r="C447" t="s">
        <v>1196</v>
      </c>
      <c r="D447" t="s">
        <v>4420</v>
      </c>
      <c r="E447" t="s">
        <v>31</v>
      </c>
      <c r="F447" s="12"/>
      <c r="G447" s="12">
        <v>30</v>
      </c>
      <c r="H447" s="12"/>
      <c r="I447" s="12"/>
      <c r="J447" s="12">
        <v>60</v>
      </c>
      <c r="K447" s="12"/>
      <c r="L447" s="12"/>
      <c r="M447" s="12"/>
      <c r="N447" s="12"/>
      <c r="O447" s="12"/>
      <c r="P447" s="12">
        <v>10</v>
      </c>
      <c r="Q447" s="12"/>
      <c r="R447" s="12"/>
      <c r="S447" s="12"/>
      <c r="T447" s="12"/>
      <c r="U447" s="12"/>
      <c r="V447" s="12"/>
      <c r="W447" s="12"/>
      <c r="X447" s="12">
        <v>20</v>
      </c>
      <c r="Y447" s="12"/>
      <c r="Z447" s="12">
        <v>120</v>
      </c>
    </row>
    <row r="448" spans="1:26">
      <c r="B448" t="s">
        <v>1166</v>
      </c>
      <c r="C448" t="s">
        <v>1166</v>
      </c>
      <c r="D448" t="s">
        <v>4428</v>
      </c>
      <c r="E448" t="s">
        <v>31</v>
      </c>
      <c r="F448" s="12"/>
      <c r="G448" s="12">
        <v>20</v>
      </c>
      <c r="H448" s="12"/>
      <c r="I448" s="12"/>
      <c r="J448" s="12">
        <v>30</v>
      </c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>
        <v>50</v>
      </c>
    </row>
    <row r="449" spans="2:26">
      <c r="B449" t="s">
        <v>1199</v>
      </c>
      <c r="C449" t="s">
        <v>1199</v>
      </c>
      <c r="D449" t="s">
        <v>4452</v>
      </c>
      <c r="E449" t="s">
        <v>31</v>
      </c>
      <c r="F449" s="12">
        <v>10</v>
      </c>
      <c r="G449" s="12"/>
      <c r="H449" s="12"/>
      <c r="I449" s="12"/>
      <c r="J449" s="12"/>
      <c r="K449" s="12"/>
      <c r="L449" s="12"/>
      <c r="M449" s="12"/>
      <c r="N449" s="12"/>
      <c r="O449" s="12">
        <v>20</v>
      </c>
      <c r="P449" s="12"/>
      <c r="Q449" s="12"/>
      <c r="R449" s="12"/>
      <c r="S449" s="12"/>
      <c r="T449" s="12"/>
      <c r="U449" s="12"/>
      <c r="V449" s="12">
        <v>20</v>
      </c>
      <c r="W449" s="12"/>
      <c r="X449" s="12"/>
      <c r="Y449" s="12"/>
      <c r="Z449" s="12">
        <v>50</v>
      </c>
    </row>
    <row r="450" spans="2:26">
      <c r="B450" t="s">
        <v>1220</v>
      </c>
      <c r="C450" t="s">
        <v>1220</v>
      </c>
      <c r="D450" t="s">
        <v>4438</v>
      </c>
      <c r="E450" t="s">
        <v>31</v>
      </c>
      <c r="F450" s="12"/>
      <c r="G450" s="12">
        <v>50</v>
      </c>
      <c r="H450" s="12"/>
      <c r="I450" s="12"/>
      <c r="J450" s="12"/>
      <c r="K450" s="12"/>
      <c r="L450" s="12"/>
      <c r="M450" s="12"/>
      <c r="N450" s="12">
        <v>50</v>
      </c>
      <c r="O450" s="12"/>
      <c r="P450" s="12"/>
      <c r="Q450" s="12"/>
      <c r="R450" s="12"/>
      <c r="S450" s="12"/>
      <c r="T450" s="12"/>
      <c r="U450" s="12"/>
      <c r="V450" s="12">
        <v>40</v>
      </c>
      <c r="W450" s="12"/>
      <c r="X450" s="12"/>
      <c r="Y450" s="12"/>
      <c r="Z450" s="12">
        <v>140</v>
      </c>
    </row>
    <row r="451" spans="2:26">
      <c r="B451" t="s">
        <v>1177</v>
      </c>
      <c r="C451" t="s">
        <v>1177</v>
      </c>
      <c r="D451" t="s">
        <v>4432</v>
      </c>
      <c r="E451" t="s">
        <v>31</v>
      </c>
      <c r="F451" s="12"/>
      <c r="G451" s="12">
        <v>30</v>
      </c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>
        <v>30</v>
      </c>
    </row>
    <row r="452" spans="2:26">
      <c r="B452" t="s">
        <v>1323</v>
      </c>
      <c r="C452" t="s">
        <v>1323</v>
      </c>
      <c r="D452" t="s">
        <v>4410</v>
      </c>
      <c r="E452" t="s">
        <v>31</v>
      </c>
      <c r="F452" s="12"/>
      <c r="G452" s="12">
        <v>40</v>
      </c>
      <c r="H452" s="12"/>
      <c r="I452" s="12"/>
      <c r="J452" s="12"/>
      <c r="K452" s="12"/>
      <c r="L452" s="12"/>
      <c r="M452" s="12"/>
      <c r="N452" s="12">
        <v>40</v>
      </c>
      <c r="O452" s="12">
        <v>40</v>
      </c>
      <c r="P452" s="12">
        <v>40</v>
      </c>
      <c r="Q452" s="12"/>
      <c r="R452" s="12"/>
      <c r="S452" s="12"/>
      <c r="T452" s="12"/>
      <c r="U452" s="12"/>
      <c r="V452" s="12"/>
      <c r="W452" s="12"/>
      <c r="X452" s="12"/>
      <c r="Y452" s="12"/>
      <c r="Z452" s="12">
        <v>160</v>
      </c>
    </row>
    <row r="453" spans="2:26">
      <c r="B453" t="s">
        <v>1169</v>
      </c>
      <c r="C453" t="s">
        <v>1169</v>
      </c>
      <c r="D453" t="s">
        <v>4418</v>
      </c>
      <c r="E453" t="s">
        <v>31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>
        <v>10</v>
      </c>
      <c r="W453" s="12"/>
      <c r="X453" s="12"/>
      <c r="Y453" s="12"/>
      <c r="Z453" s="12">
        <v>10</v>
      </c>
    </row>
    <row r="454" spans="2:26">
      <c r="B454" t="s">
        <v>1170</v>
      </c>
      <c r="C454" t="s">
        <v>1170</v>
      </c>
      <c r="D454" t="s">
        <v>4430</v>
      </c>
      <c r="E454" t="s">
        <v>31</v>
      </c>
      <c r="F454" s="12"/>
      <c r="G454" s="12"/>
      <c r="H454" s="12"/>
      <c r="I454" s="12"/>
      <c r="J454" s="12"/>
      <c r="K454" s="12"/>
      <c r="L454" s="12">
        <v>40</v>
      </c>
      <c r="M454" s="12">
        <v>10</v>
      </c>
      <c r="N454" s="12"/>
      <c r="O454" s="12">
        <v>20</v>
      </c>
      <c r="P454" s="12">
        <v>10</v>
      </c>
      <c r="Q454" s="12"/>
      <c r="R454" s="12"/>
      <c r="S454" s="12"/>
      <c r="T454" s="12"/>
      <c r="U454" s="12"/>
      <c r="V454" s="12"/>
      <c r="W454" s="12"/>
      <c r="X454" s="12"/>
      <c r="Y454" s="12"/>
      <c r="Z454" s="12">
        <v>80</v>
      </c>
    </row>
    <row r="455" spans="2:26">
      <c r="B455" t="s">
        <v>1174</v>
      </c>
      <c r="C455" t="s">
        <v>1174</v>
      </c>
      <c r="D455" t="s">
        <v>4414</v>
      </c>
      <c r="E455" t="s">
        <v>31</v>
      </c>
      <c r="F455" s="12"/>
      <c r="G455" s="12">
        <v>20</v>
      </c>
      <c r="H455" s="12"/>
      <c r="I455" s="12"/>
      <c r="J455" s="12"/>
      <c r="K455" s="12"/>
      <c r="L455" s="12"/>
      <c r="M455" s="12"/>
      <c r="N455" s="12"/>
      <c r="O455" s="12"/>
      <c r="P455" s="12">
        <v>40</v>
      </c>
      <c r="Q455" s="12"/>
      <c r="R455" s="12"/>
      <c r="S455" s="12"/>
      <c r="T455" s="12"/>
      <c r="U455" s="12"/>
      <c r="V455" s="12"/>
      <c r="W455" s="12"/>
      <c r="X455" s="12"/>
      <c r="Y455" s="12"/>
      <c r="Z455" s="12">
        <v>60</v>
      </c>
    </row>
    <row r="456" spans="2:26">
      <c r="B456" t="s">
        <v>1226</v>
      </c>
      <c r="C456" t="s">
        <v>1226</v>
      </c>
      <c r="D456" t="s">
        <v>4440</v>
      </c>
      <c r="E456" t="s">
        <v>31</v>
      </c>
      <c r="F456" s="12"/>
      <c r="G456" s="12"/>
      <c r="H456" s="12">
        <v>20</v>
      </c>
      <c r="I456" s="12"/>
      <c r="J456" s="12"/>
      <c r="K456" s="12"/>
      <c r="L456" s="12"/>
      <c r="M456" s="12">
        <v>10</v>
      </c>
      <c r="N456" s="12"/>
      <c r="O456" s="12"/>
      <c r="P456" s="12">
        <v>20</v>
      </c>
      <c r="Q456" s="12"/>
      <c r="R456" s="12"/>
      <c r="S456" s="12"/>
      <c r="T456" s="12"/>
      <c r="U456" s="12"/>
      <c r="V456" s="12"/>
      <c r="W456" s="12"/>
      <c r="X456" s="12"/>
      <c r="Y456" s="12"/>
      <c r="Z456" s="12">
        <v>50</v>
      </c>
    </row>
    <row r="457" spans="2:26">
      <c r="B457" t="s">
        <v>1231</v>
      </c>
      <c r="C457" t="s">
        <v>1231</v>
      </c>
      <c r="D457" t="s">
        <v>4442</v>
      </c>
      <c r="E457" t="s">
        <v>31</v>
      </c>
      <c r="F457" s="12">
        <v>40</v>
      </c>
      <c r="G457" s="12">
        <v>30</v>
      </c>
      <c r="H457" s="12"/>
      <c r="I457" s="12"/>
      <c r="J457" s="12"/>
      <c r="K457" s="12"/>
      <c r="L457" s="12"/>
      <c r="M457" s="12"/>
      <c r="N457" s="12"/>
      <c r="O457" s="12"/>
      <c r="P457" s="12"/>
      <c r="Q457" s="12">
        <v>20</v>
      </c>
      <c r="R457" s="12"/>
      <c r="S457" s="12"/>
      <c r="T457" s="12"/>
      <c r="U457" s="12"/>
      <c r="V457" s="12"/>
      <c r="W457" s="12"/>
      <c r="X457" s="12">
        <v>10</v>
      </c>
      <c r="Y457" s="12"/>
      <c r="Z457" s="12">
        <v>100</v>
      </c>
    </row>
    <row r="458" spans="2:26">
      <c r="B458" t="s">
        <v>1180</v>
      </c>
      <c r="C458" t="s">
        <v>1180</v>
      </c>
      <c r="D458" t="s">
        <v>4434</v>
      </c>
      <c r="E458" t="s">
        <v>31</v>
      </c>
      <c r="F458" s="12">
        <v>30</v>
      </c>
      <c r="G458" s="12"/>
      <c r="H458" s="12"/>
      <c r="I458" s="12"/>
      <c r="J458" s="12"/>
      <c r="K458" s="12"/>
      <c r="L458" s="12"/>
      <c r="M458" s="12"/>
      <c r="N458" s="12"/>
      <c r="O458" s="12">
        <v>20</v>
      </c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>
        <v>50</v>
      </c>
    </row>
    <row r="459" spans="2:26">
      <c r="B459" t="s">
        <v>1182</v>
      </c>
      <c r="C459" t="s">
        <v>1182</v>
      </c>
      <c r="D459" t="s">
        <v>4408</v>
      </c>
      <c r="E459" t="s">
        <v>25</v>
      </c>
      <c r="F459" s="12">
        <v>80</v>
      </c>
      <c r="G459" s="12">
        <v>280</v>
      </c>
      <c r="H459" s="12"/>
      <c r="I459" s="12"/>
      <c r="J459" s="12"/>
      <c r="K459" s="12">
        <v>40</v>
      </c>
      <c r="L459" s="12"/>
      <c r="M459" s="12"/>
      <c r="N459" s="12">
        <v>400</v>
      </c>
      <c r="O459" s="12">
        <v>340</v>
      </c>
      <c r="P459" s="12"/>
      <c r="Q459" s="12">
        <v>20</v>
      </c>
      <c r="R459" s="12"/>
      <c r="S459" s="12"/>
      <c r="T459" s="12"/>
      <c r="U459" s="12"/>
      <c r="V459" s="12"/>
      <c r="W459" s="12"/>
      <c r="X459" s="12">
        <v>150</v>
      </c>
      <c r="Y459" s="12"/>
      <c r="Z459" s="12">
        <v>1310</v>
      </c>
    </row>
    <row r="460" spans="2:26">
      <c r="B460" t="s">
        <v>1197</v>
      </c>
      <c r="C460" t="s">
        <v>1197</v>
      </c>
      <c r="D460" t="s">
        <v>4426</v>
      </c>
      <c r="E460" t="s">
        <v>31</v>
      </c>
      <c r="F460" s="12"/>
      <c r="G460" s="12"/>
      <c r="H460" s="12"/>
      <c r="I460" s="12"/>
      <c r="J460" s="12"/>
      <c r="K460" s="12"/>
      <c r="L460" s="12"/>
      <c r="M460" s="12"/>
      <c r="N460" s="12">
        <v>20</v>
      </c>
      <c r="O460" s="12">
        <v>30</v>
      </c>
      <c r="P460" s="12">
        <v>20</v>
      </c>
      <c r="Q460" s="12"/>
      <c r="R460" s="12"/>
      <c r="S460" s="12"/>
      <c r="T460" s="12"/>
      <c r="U460" s="12"/>
      <c r="V460" s="12"/>
      <c r="W460" s="12"/>
      <c r="X460" s="12"/>
      <c r="Y460" s="12"/>
      <c r="Z460" s="12">
        <v>70</v>
      </c>
    </row>
    <row r="461" spans="2:26">
      <c r="B461" t="s">
        <v>1187</v>
      </c>
      <c r="C461" t="s">
        <v>1187</v>
      </c>
      <c r="D461" t="s">
        <v>4422</v>
      </c>
      <c r="E461" t="s">
        <v>31</v>
      </c>
      <c r="F461" s="12"/>
      <c r="G461" s="12">
        <v>10</v>
      </c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>
        <v>10</v>
      </c>
    </row>
    <row r="462" spans="2:26">
      <c r="B462" t="s">
        <v>1179</v>
      </c>
      <c r="C462" t="s">
        <v>1179</v>
      </c>
      <c r="D462" t="s">
        <v>4412</v>
      </c>
      <c r="E462" t="s">
        <v>31</v>
      </c>
      <c r="F462" s="12"/>
      <c r="G462" s="12"/>
      <c r="H462" s="12"/>
      <c r="I462" s="12"/>
      <c r="J462" s="12"/>
      <c r="K462" s="12">
        <v>10</v>
      </c>
      <c r="L462" s="12"/>
      <c r="M462" s="12">
        <v>20</v>
      </c>
      <c r="N462" s="12"/>
      <c r="O462" s="12"/>
      <c r="P462" s="12"/>
      <c r="Q462" s="12"/>
      <c r="R462" s="12"/>
      <c r="S462" s="12"/>
      <c r="T462" s="12"/>
      <c r="U462" s="12"/>
      <c r="V462" s="12">
        <v>20</v>
      </c>
      <c r="W462" s="12"/>
      <c r="X462" s="12"/>
      <c r="Y462" s="12"/>
      <c r="Z462" s="12">
        <v>50</v>
      </c>
    </row>
    <row r="463" spans="2:26">
      <c r="B463" t="s">
        <v>1181</v>
      </c>
      <c r="C463" t="s">
        <v>1181</v>
      </c>
      <c r="D463" t="s">
        <v>4448</v>
      </c>
      <c r="E463" t="s">
        <v>31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>
        <v>20</v>
      </c>
      <c r="Q463" s="12"/>
      <c r="R463" s="12"/>
      <c r="S463" s="12"/>
      <c r="T463" s="12"/>
      <c r="U463" s="12"/>
      <c r="V463" s="12"/>
      <c r="W463" s="12"/>
      <c r="X463" s="12">
        <v>10</v>
      </c>
      <c r="Y463" s="12"/>
      <c r="Z463" s="12">
        <v>30</v>
      </c>
    </row>
    <row r="464" spans="2:26">
      <c r="B464" t="s">
        <v>1186</v>
      </c>
      <c r="C464" t="s">
        <v>1186</v>
      </c>
      <c r="D464" t="s">
        <v>4424</v>
      </c>
      <c r="E464" t="s">
        <v>31</v>
      </c>
      <c r="F464" s="12"/>
      <c r="G464" s="12">
        <v>20</v>
      </c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>
        <v>20</v>
      </c>
    </row>
    <row r="465" spans="1:26">
      <c r="B465" t="s">
        <v>3354</v>
      </c>
      <c r="C465" t="s">
        <v>3354</v>
      </c>
      <c r="D465" t="s">
        <v>4454</v>
      </c>
      <c r="E465" t="s">
        <v>3355</v>
      </c>
      <c r="F465" s="12"/>
      <c r="G465" s="12">
        <v>500</v>
      </c>
      <c r="H465" s="12"/>
      <c r="I465" s="12"/>
      <c r="J465" s="12"/>
      <c r="K465" s="12"/>
      <c r="L465" s="12"/>
      <c r="M465" s="12">
        <v>4000</v>
      </c>
      <c r="N465" s="12">
        <v>33500</v>
      </c>
      <c r="O465" s="12">
        <v>4000</v>
      </c>
      <c r="P465" s="12">
        <v>6000</v>
      </c>
      <c r="Q465" s="12"/>
      <c r="R465" s="12">
        <v>2000</v>
      </c>
      <c r="S465" s="12"/>
      <c r="T465" s="12"/>
      <c r="U465" s="12"/>
      <c r="V465" s="12">
        <v>4000</v>
      </c>
      <c r="W465" s="12"/>
      <c r="X465" s="12">
        <v>1000</v>
      </c>
      <c r="Y465" s="12"/>
      <c r="Z465" s="12">
        <v>55000</v>
      </c>
    </row>
    <row r="466" spans="1:26">
      <c r="B466" t="s">
        <v>1263</v>
      </c>
      <c r="C466" t="s">
        <v>1263</v>
      </c>
      <c r="D466" t="s">
        <v>4450</v>
      </c>
      <c r="E466" t="s">
        <v>31</v>
      </c>
      <c r="F466" s="12"/>
      <c r="G466" s="12"/>
      <c r="H466" s="12"/>
      <c r="I466" s="12"/>
      <c r="J466" s="12"/>
      <c r="K466" s="12"/>
      <c r="L466" s="12"/>
      <c r="M466" s="12"/>
      <c r="N466" s="12"/>
      <c r="O466" s="12">
        <v>40</v>
      </c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>
        <v>40</v>
      </c>
    </row>
    <row r="467" spans="1:26">
      <c r="B467" t="s">
        <v>1188</v>
      </c>
      <c r="C467" t="s">
        <v>1188</v>
      </c>
      <c r="D467" t="s">
        <v>4416</v>
      </c>
      <c r="E467" t="s">
        <v>31</v>
      </c>
      <c r="F467" s="12"/>
      <c r="G467" s="12"/>
      <c r="H467" s="12"/>
      <c r="I467" s="12"/>
      <c r="J467" s="12"/>
      <c r="K467" s="12"/>
      <c r="L467" s="12"/>
      <c r="M467" s="12"/>
      <c r="N467" s="12">
        <v>30</v>
      </c>
      <c r="O467" s="12"/>
      <c r="P467" s="12">
        <v>20</v>
      </c>
      <c r="Q467" s="12"/>
      <c r="R467" s="12"/>
      <c r="S467" s="12"/>
      <c r="T467" s="12"/>
      <c r="U467" s="12"/>
      <c r="V467" s="12"/>
      <c r="W467" s="12"/>
      <c r="X467" s="12"/>
      <c r="Y467" s="12"/>
      <c r="Z467" s="12">
        <v>50</v>
      </c>
    </row>
    <row r="468" spans="1:26">
      <c r="B468" t="s">
        <v>3356</v>
      </c>
      <c r="C468" t="s">
        <v>3356</v>
      </c>
      <c r="D468" t="s">
        <v>4456</v>
      </c>
      <c r="E468" t="s">
        <v>3359</v>
      </c>
      <c r="F468" s="12"/>
      <c r="G468" s="12">
        <v>200</v>
      </c>
      <c r="H468" s="12"/>
      <c r="I468" s="12"/>
      <c r="J468" s="12">
        <v>50</v>
      </c>
      <c r="K468" s="12"/>
      <c r="L468" s="12"/>
      <c r="M468" s="12">
        <v>2000</v>
      </c>
      <c r="N468" s="12">
        <v>29000</v>
      </c>
      <c r="O468" s="12">
        <v>3500</v>
      </c>
      <c r="P468" s="12">
        <v>4000</v>
      </c>
      <c r="Q468" s="12"/>
      <c r="R468" s="12"/>
      <c r="S468" s="12"/>
      <c r="T468" s="12"/>
      <c r="U468" s="12">
        <v>250</v>
      </c>
      <c r="V468" s="12">
        <v>1500</v>
      </c>
      <c r="W468" s="12"/>
      <c r="X468" s="12">
        <v>1000</v>
      </c>
      <c r="Y468" s="12"/>
      <c r="Z468" s="12">
        <v>41500</v>
      </c>
    </row>
    <row r="469" spans="1:26">
      <c r="B469" t="s">
        <v>1216</v>
      </c>
      <c r="C469" t="s">
        <v>1216</v>
      </c>
      <c r="D469" t="s">
        <v>4444</v>
      </c>
      <c r="E469" t="s">
        <v>31</v>
      </c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>
        <v>20</v>
      </c>
      <c r="Y469" s="12"/>
      <c r="Z469" s="12">
        <v>20</v>
      </c>
    </row>
    <row r="470" spans="1:26">
      <c r="B470" t="s">
        <v>3490</v>
      </c>
      <c r="C470" t="s">
        <v>3490</v>
      </c>
      <c r="D470" t="s">
        <v>4458</v>
      </c>
      <c r="E470" t="s">
        <v>3491</v>
      </c>
      <c r="F470" s="12"/>
      <c r="G470" s="12"/>
      <c r="H470" s="12"/>
      <c r="I470" s="12"/>
      <c r="J470" s="12"/>
      <c r="K470" s="12"/>
      <c r="L470" s="12"/>
      <c r="M470" s="12">
        <v>2000</v>
      </c>
      <c r="N470" s="12">
        <v>7000</v>
      </c>
      <c r="O470" s="12">
        <v>1000</v>
      </c>
      <c r="P470" s="12">
        <v>2000</v>
      </c>
      <c r="Q470" s="12"/>
      <c r="R470" s="12"/>
      <c r="S470" s="12"/>
      <c r="T470" s="12"/>
      <c r="U470" s="12">
        <v>500</v>
      </c>
      <c r="V470" s="12">
        <v>2000</v>
      </c>
      <c r="W470" s="12"/>
      <c r="X470" s="12">
        <v>1000</v>
      </c>
      <c r="Y470" s="12"/>
      <c r="Z470" s="12">
        <v>15500</v>
      </c>
    </row>
    <row r="471" spans="1:26">
      <c r="B471" t="s">
        <v>3488</v>
      </c>
      <c r="C471" t="s">
        <v>3488</v>
      </c>
      <c r="D471" t="s">
        <v>4460</v>
      </c>
      <c r="E471" t="s">
        <v>3489</v>
      </c>
      <c r="F471" s="12"/>
      <c r="G471" s="12"/>
      <c r="H471" s="12"/>
      <c r="I471" s="12"/>
      <c r="J471" s="12"/>
      <c r="K471" s="12"/>
      <c r="L471" s="12"/>
      <c r="M471" s="12">
        <v>1000</v>
      </c>
      <c r="N471" s="12">
        <v>1500</v>
      </c>
      <c r="O471" s="12">
        <v>260</v>
      </c>
      <c r="P471" s="12">
        <v>1000</v>
      </c>
      <c r="Q471" s="12">
        <v>40</v>
      </c>
      <c r="R471" s="12"/>
      <c r="S471" s="12"/>
      <c r="T471" s="12"/>
      <c r="U471" s="12"/>
      <c r="V471" s="12">
        <v>1200</v>
      </c>
      <c r="W471" s="12"/>
      <c r="X471" s="12"/>
      <c r="Y471" s="12"/>
      <c r="Z471" s="12">
        <v>5000</v>
      </c>
    </row>
    <row r="472" spans="1:26">
      <c r="B472" t="s">
        <v>1210</v>
      </c>
      <c r="C472" t="s">
        <v>1210</v>
      </c>
      <c r="D472" t="s">
        <v>4446</v>
      </c>
      <c r="E472" t="s">
        <v>31</v>
      </c>
      <c r="F472" s="12"/>
      <c r="G472" s="12"/>
      <c r="H472" s="12"/>
      <c r="I472" s="12"/>
      <c r="J472" s="12"/>
      <c r="K472" s="12"/>
      <c r="L472" s="12"/>
      <c r="M472" s="12"/>
      <c r="N472" s="12">
        <v>10</v>
      </c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>
        <v>10</v>
      </c>
    </row>
    <row r="473" spans="1:26">
      <c r="A473" s="129" t="s">
        <v>4711</v>
      </c>
      <c r="D473"/>
      <c r="E473"/>
      <c r="F473" s="12">
        <v>660</v>
      </c>
      <c r="G473" s="12">
        <v>4730</v>
      </c>
      <c r="H473" s="12">
        <v>1020</v>
      </c>
      <c r="I473" s="12"/>
      <c r="J473" s="12">
        <v>640</v>
      </c>
      <c r="K473" s="12">
        <v>590</v>
      </c>
      <c r="L473" s="12">
        <v>1040</v>
      </c>
      <c r="M473" s="12">
        <v>15040</v>
      </c>
      <c r="N473" s="12">
        <v>91550</v>
      </c>
      <c r="O473" s="12">
        <v>18770</v>
      </c>
      <c r="P473" s="12">
        <v>18680</v>
      </c>
      <c r="Q473" s="12">
        <v>580</v>
      </c>
      <c r="R473" s="12">
        <v>2000</v>
      </c>
      <c r="S473" s="12"/>
      <c r="T473" s="12"/>
      <c r="U473" s="12">
        <v>750</v>
      </c>
      <c r="V473" s="12">
        <v>15790</v>
      </c>
      <c r="W473" s="12"/>
      <c r="X473" s="12">
        <v>8210</v>
      </c>
      <c r="Y473" s="12"/>
      <c r="Z473" s="12">
        <v>180050</v>
      </c>
    </row>
    <row r="474" spans="1:26">
      <c r="A474" s="129">
        <v>44341</v>
      </c>
      <c r="B474" t="s">
        <v>1165</v>
      </c>
      <c r="C474" t="s">
        <v>1382</v>
      </c>
      <c r="D474" t="s">
        <v>4526</v>
      </c>
      <c r="E474" t="s">
        <v>22</v>
      </c>
      <c r="F474" s="12"/>
      <c r="G474" s="12"/>
      <c r="H474" s="12"/>
      <c r="I474" s="12"/>
      <c r="J474" s="12"/>
      <c r="K474" s="12"/>
      <c r="L474" s="12"/>
      <c r="M474" s="12"/>
      <c r="N474" s="12">
        <v>7000</v>
      </c>
      <c r="O474" s="12">
        <v>4000</v>
      </c>
      <c r="P474" s="12">
        <v>2500</v>
      </c>
      <c r="Q474" s="12"/>
      <c r="R474" s="12"/>
      <c r="S474" s="12"/>
      <c r="T474" s="12"/>
      <c r="U474" s="12"/>
      <c r="V474" s="12"/>
      <c r="W474" s="12"/>
      <c r="X474" s="12"/>
      <c r="Y474" s="12"/>
      <c r="Z474" s="12">
        <v>13500</v>
      </c>
    </row>
    <row r="475" spans="1:26">
      <c r="D475" t="s">
        <v>4528</v>
      </c>
      <c r="E475" t="s">
        <v>22</v>
      </c>
      <c r="F475" s="12"/>
      <c r="G475" s="12"/>
      <c r="H475" s="12"/>
      <c r="I475" s="12"/>
      <c r="J475" s="12"/>
      <c r="K475" s="12"/>
      <c r="L475" s="12"/>
      <c r="M475" s="12">
        <v>3000</v>
      </c>
      <c r="N475" s="12"/>
      <c r="O475" s="12"/>
      <c r="P475" s="12"/>
      <c r="Q475" s="12"/>
      <c r="R475" s="12"/>
      <c r="S475" s="12"/>
      <c r="T475" s="12"/>
      <c r="U475" s="12"/>
      <c r="V475" s="12">
        <v>5000</v>
      </c>
      <c r="W475" s="12"/>
      <c r="X475" s="12">
        <v>2500</v>
      </c>
      <c r="Y475" s="12"/>
      <c r="Z475" s="12">
        <v>10500</v>
      </c>
    </row>
    <row r="476" spans="1:26">
      <c r="C476" t="s">
        <v>1383</v>
      </c>
      <c r="D476" t="s">
        <v>4522</v>
      </c>
      <c r="E476" t="s">
        <v>22</v>
      </c>
      <c r="F476" s="12">
        <v>500</v>
      </c>
      <c r="G476" s="12">
        <v>1500</v>
      </c>
      <c r="H476" s="12"/>
      <c r="I476" s="12"/>
      <c r="J476" s="12"/>
      <c r="K476" s="12"/>
      <c r="L476" s="12"/>
      <c r="M476" s="12"/>
      <c r="N476" s="12">
        <v>12000</v>
      </c>
      <c r="O476" s="12">
        <v>8000</v>
      </c>
      <c r="P476" s="12">
        <v>2000</v>
      </c>
      <c r="Q476" s="12"/>
      <c r="R476" s="12"/>
      <c r="S476" s="12"/>
      <c r="T476" s="12"/>
      <c r="U476" s="12"/>
      <c r="V476" s="12"/>
      <c r="W476" s="12"/>
      <c r="X476" s="12"/>
      <c r="Y476" s="12"/>
      <c r="Z476" s="12">
        <v>24000</v>
      </c>
    </row>
    <row r="477" spans="1:26">
      <c r="D477" t="s">
        <v>4524</v>
      </c>
      <c r="E477" t="s">
        <v>22</v>
      </c>
      <c r="F477" s="12"/>
      <c r="G477" s="12"/>
      <c r="H477" s="12"/>
      <c r="I477" s="12"/>
      <c r="J477" s="12">
        <v>500</v>
      </c>
      <c r="K477" s="12">
        <v>500</v>
      </c>
      <c r="L477" s="12">
        <v>500</v>
      </c>
      <c r="M477" s="12">
        <v>3000</v>
      </c>
      <c r="N477" s="12"/>
      <c r="O477" s="12"/>
      <c r="P477" s="12"/>
      <c r="Q477" s="12"/>
      <c r="R477" s="12"/>
      <c r="S477" s="12"/>
      <c r="T477" s="12"/>
      <c r="U477" s="12"/>
      <c r="V477" s="12">
        <v>2000</v>
      </c>
      <c r="W477" s="12"/>
      <c r="X477" s="12">
        <v>3500</v>
      </c>
      <c r="Y477" s="12"/>
      <c r="Z477" s="12">
        <v>10000</v>
      </c>
    </row>
    <row r="478" spans="1:26">
      <c r="C478" t="s">
        <v>1384</v>
      </c>
      <c r="D478" t="s">
        <v>4530</v>
      </c>
      <c r="E478" t="s">
        <v>22</v>
      </c>
      <c r="F478" s="12">
        <v>500</v>
      </c>
      <c r="G478" s="12">
        <v>1000</v>
      </c>
      <c r="H478" s="12"/>
      <c r="I478" s="12"/>
      <c r="J478" s="12"/>
      <c r="K478" s="12"/>
      <c r="L478" s="12"/>
      <c r="M478" s="12"/>
      <c r="N478" s="12">
        <v>5000</v>
      </c>
      <c r="O478" s="12">
        <v>4000</v>
      </c>
      <c r="P478" s="12">
        <v>2000</v>
      </c>
      <c r="Q478" s="12">
        <v>500</v>
      </c>
      <c r="R478" s="12"/>
      <c r="S478" s="12"/>
      <c r="T478" s="12"/>
      <c r="U478" s="12"/>
      <c r="V478" s="12"/>
      <c r="W478" s="12"/>
      <c r="X478" s="12"/>
      <c r="Y478" s="12"/>
      <c r="Z478" s="12">
        <v>13000</v>
      </c>
    </row>
    <row r="479" spans="1:26">
      <c r="D479" t="s">
        <v>4532</v>
      </c>
      <c r="E479" t="s">
        <v>22</v>
      </c>
      <c r="F479" s="12"/>
      <c r="G479" s="12"/>
      <c r="H479" s="12"/>
      <c r="I479" s="12"/>
      <c r="J479" s="12"/>
      <c r="K479" s="12">
        <v>500</v>
      </c>
      <c r="L479" s="12"/>
      <c r="M479" s="12">
        <v>2000</v>
      </c>
      <c r="N479" s="12"/>
      <c r="O479" s="12"/>
      <c r="P479" s="12"/>
      <c r="Q479" s="12"/>
      <c r="R479" s="12"/>
      <c r="S479" s="12"/>
      <c r="T479" s="12"/>
      <c r="U479" s="12"/>
      <c r="V479" s="12">
        <v>4000</v>
      </c>
      <c r="W479" s="12"/>
      <c r="X479" s="12">
        <v>1500</v>
      </c>
      <c r="Y479" s="12"/>
      <c r="Z479" s="12">
        <v>8000</v>
      </c>
    </row>
    <row r="480" spans="1:26">
      <c r="C480" t="s">
        <v>1385</v>
      </c>
      <c r="D480" t="s">
        <v>4538</v>
      </c>
      <c r="E480" t="s">
        <v>22</v>
      </c>
      <c r="F480" s="12">
        <v>500</v>
      </c>
      <c r="G480" s="12">
        <v>1000</v>
      </c>
      <c r="H480" s="12">
        <v>500</v>
      </c>
      <c r="I480" s="12"/>
      <c r="J480" s="12"/>
      <c r="K480" s="12"/>
      <c r="L480" s="12"/>
      <c r="M480" s="12"/>
      <c r="N480" s="12">
        <v>6000</v>
      </c>
      <c r="O480" s="12">
        <v>7000</v>
      </c>
      <c r="P480" s="12">
        <v>3000</v>
      </c>
      <c r="Q480" s="12">
        <v>500</v>
      </c>
      <c r="R480" s="12"/>
      <c r="S480" s="12"/>
      <c r="T480" s="12"/>
      <c r="U480" s="12"/>
      <c r="V480" s="12"/>
      <c r="W480" s="12"/>
      <c r="X480" s="12"/>
      <c r="Y480" s="12"/>
      <c r="Z480" s="12">
        <v>18500</v>
      </c>
    </row>
    <row r="481" spans="2:26">
      <c r="D481" t="s">
        <v>4540</v>
      </c>
      <c r="E481" t="s">
        <v>22</v>
      </c>
      <c r="F481" s="12"/>
      <c r="G481" s="12"/>
      <c r="H481" s="12"/>
      <c r="I481" s="12"/>
      <c r="J481" s="12"/>
      <c r="K481" s="12"/>
      <c r="L481" s="12"/>
      <c r="M481" s="12">
        <v>5000</v>
      </c>
      <c r="N481" s="12"/>
      <c r="O481" s="12"/>
      <c r="P481" s="12"/>
      <c r="Q481" s="12"/>
      <c r="R481" s="12"/>
      <c r="S481" s="12"/>
      <c r="T481" s="12"/>
      <c r="U481" s="12"/>
      <c r="V481" s="12">
        <v>5000</v>
      </c>
      <c r="W481" s="12"/>
      <c r="X481" s="12">
        <v>3500</v>
      </c>
      <c r="Y481" s="12"/>
      <c r="Z481" s="12">
        <v>13500</v>
      </c>
    </row>
    <row r="482" spans="2:26">
      <c r="C482" t="s">
        <v>1386</v>
      </c>
      <c r="D482" t="s">
        <v>4534</v>
      </c>
      <c r="E482" t="s">
        <v>22</v>
      </c>
      <c r="F482" s="12">
        <v>500</v>
      </c>
      <c r="G482" s="12">
        <v>1500</v>
      </c>
      <c r="H482" s="12">
        <v>500</v>
      </c>
      <c r="I482" s="12"/>
      <c r="J482" s="12"/>
      <c r="K482" s="12"/>
      <c r="L482" s="12"/>
      <c r="M482" s="12"/>
      <c r="N482" s="12">
        <v>2000</v>
      </c>
      <c r="O482" s="12">
        <v>2000</v>
      </c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>
        <v>6500</v>
      </c>
    </row>
    <row r="483" spans="2:26">
      <c r="D483" t="s">
        <v>4536</v>
      </c>
      <c r="E483" t="s">
        <v>22</v>
      </c>
      <c r="F483" s="12"/>
      <c r="G483" s="12"/>
      <c r="H483" s="12"/>
      <c r="I483" s="12"/>
      <c r="J483" s="12"/>
      <c r="K483" s="12"/>
      <c r="L483" s="12"/>
      <c r="M483" s="12">
        <v>2000</v>
      </c>
      <c r="N483" s="12"/>
      <c r="O483" s="12"/>
      <c r="P483" s="12"/>
      <c r="Q483" s="12"/>
      <c r="R483" s="12"/>
      <c r="S483" s="12"/>
      <c r="T483" s="12"/>
      <c r="U483" s="12"/>
      <c r="V483" s="12">
        <v>1000</v>
      </c>
      <c r="W483" s="12"/>
      <c r="X483" s="12">
        <v>2000</v>
      </c>
      <c r="Y483" s="12"/>
      <c r="Z483" s="12">
        <v>5000</v>
      </c>
    </row>
    <row r="484" spans="2:26">
      <c r="C484" t="s">
        <v>1165</v>
      </c>
      <c r="D484" t="s">
        <v>4484</v>
      </c>
      <c r="E484" t="s">
        <v>22</v>
      </c>
      <c r="F484" s="12">
        <v>4000</v>
      </c>
      <c r="G484" s="12">
        <v>2000</v>
      </c>
      <c r="H484" s="12">
        <v>500</v>
      </c>
      <c r="I484" s="12"/>
      <c r="J484" s="12"/>
      <c r="K484" s="12"/>
      <c r="L484" s="12"/>
      <c r="M484" s="12"/>
      <c r="N484" s="12">
        <v>32000</v>
      </c>
      <c r="O484" s="12">
        <v>8000</v>
      </c>
      <c r="P484" s="12">
        <v>8000</v>
      </c>
      <c r="Q484" s="12">
        <v>500</v>
      </c>
      <c r="R484" s="12"/>
      <c r="S484" s="12"/>
      <c r="T484" s="12"/>
      <c r="U484" s="12"/>
      <c r="V484" s="12"/>
      <c r="W484" s="12"/>
      <c r="X484" s="12"/>
      <c r="Y484" s="12"/>
      <c r="Z484" s="12">
        <v>55000</v>
      </c>
    </row>
    <row r="485" spans="2:26">
      <c r="D485" t="s">
        <v>4486</v>
      </c>
      <c r="E485" t="s">
        <v>22</v>
      </c>
      <c r="F485" s="12"/>
      <c r="G485" s="12"/>
      <c r="H485" s="12"/>
      <c r="I485" s="12"/>
      <c r="J485" s="12">
        <v>500</v>
      </c>
      <c r="K485" s="12">
        <v>500</v>
      </c>
      <c r="L485" s="12">
        <v>500</v>
      </c>
      <c r="M485" s="12">
        <v>10000</v>
      </c>
      <c r="N485" s="12"/>
      <c r="O485" s="12"/>
      <c r="P485" s="12"/>
      <c r="Q485" s="12"/>
      <c r="R485" s="12"/>
      <c r="S485" s="12"/>
      <c r="T485" s="12"/>
      <c r="U485" s="12"/>
      <c r="V485" s="12">
        <v>10000</v>
      </c>
      <c r="W485" s="12"/>
      <c r="X485" s="12">
        <v>10000</v>
      </c>
      <c r="Y485" s="12"/>
      <c r="Z485" s="12">
        <v>31500</v>
      </c>
    </row>
    <row r="486" spans="2:26">
      <c r="C486" t="s">
        <v>1387</v>
      </c>
      <c r="D486" t="s">
        <v>4492</v>
      </c>
      <c r="E486" t="s">
        <v>22</v>
      </c>
      <c r="F486" s="12">
        <v>500</v>
      </c>
      <c r="G486" s="12">
        <v>1500</v>
      </c>
      <c r="H486" s="12">
        <v>500</v>
      </c>
      <c r="I486" s="12"/>
      <c r="J486" s="12"/>
      <c r="K486" s="12"/>
      <c r="L486" s="12"/>
      <c r="M486" s="12"/>
      <c r="N486" s="12">
        <v>24000</v>
      </c>
      <c r="O486" s="12">
        <v>8000</v>
      </c>
      <c r="P486" s="12">
        <v>4000</v>
      </c>
      <c r="Q486" s="12">
        <v>500</v>
      </c>
      <c r="R486" s="12"/>
      <c r="S486" s="12"/>
      <c r="T486" s="12"/>
      <c r="U486" s="12"/>
      <c r="V486" s="12"/>
      <c r="W486" s="12"/>
      <c r="X486" s="12"/>
      <c r="Y486" s="12"/>
      <c r="Z486" s="12">
        <v>39000</v>
      </c>
    </row>
    <row r="487" spans="2:26">
      <c r="D487" t="s">
        <v>4494</v>
      </c>
      <c r="E487" t="s">
        <v>22</v>
      </c>
      <c r="F487" s="12"/>
      <c r="G487" s="12"/>
      <c r="H487" s="12"/>
      <c r="I487" s="12"/>
      <c r="J487" s="12"/>
      <c r="K487" s="12">
        <v>500</v>
      </c>
      <c r="L487" s="12">
        <v>500</v>
      </c>
      <c r="M487" s="12">
        <v>2000</v>
      </c>
      <c r="N487" s="12"/>
      <c r="O487" s="12"/>
      <c r="P487" s="12"/>
      <c r="Q487" s="12"/>
      <c r="R487" s="12"/>
      <c r="S487" s="12"/>
      <c r="T487" s="12"/>
      <c r="U487" s="12"/>
      <c r="V487" s="12">
        <v>5000</v>
      </c>
      <c r="W487" s="12"/>
      <c r="X487" s="12">
        <v>5000</v>
      </c>
      <c r="Y487" s="12"/>
      <c r="Z487" s="12">
        <v>13000</v>
      </c>
    </row>
    <row r="488" spans="2:26">
      <c r="C488" t="s">
        <v>1388</v>
      </c>
      <c r="D488" t="s">
        <v>4488</v>
      </c>
      <c r="E488" t="s">
        <v>22</v>
      </c>
      <c r="F488" s="12">
        <v>1500</v>
      </c>
      <c r="G488" s="12">
        <v>3000</v>
      </c>
      <c r="H488" s="12">
        <v>1000</v>
      </c>
      <c r="I488" s="12"/>
      <c r="J488" s="12"/>
      <c r="K488" s="12"/>
      <c r="L488" s="12"/>
      <c r="M488" s="12"/>
      <c r="N488" s="12">
        <v>24000</v>
      </c>
      <c r="O488" s="12">
        <v>16000</v>
      </c>
      <c r="P488" s="12">
        <v>6000</v>
      </c>
      <c r="Q488" s="12">
        <v>1000</v>
      </c>
      <c r="R488" s="12"/>
      <c r="S488" s="12"/>
      <c r="T488" s="12"/>
      <c r="U488" s="12"/>
      <c r="V488" s="12"/>
      <c r="W488" s="12"/>
      <c r="X488" s="12"/>
      <c r="Y488" s="12"/>
      <c r="Z488" s="12">
        <v>52500</v>
      </c>
    </row>
    <row r="489" spans="2:26">
      <c r="D489" t="s">
        <v>4490</v>
      </c>
      <c r="E489" t="s">
        <v>22</v>
      </c>
      <c r="F489" s="12"/>
      <c r="G489" s="12"/>
      <c r="H489" s="12"/>
      <c r="I489" s="12"/>
      <c r="J489" s="12">
        <v>500</v>
      </c>
      <c r="K489" s="12">
        <v>1000</v>
      </c>
      <c r="L489" s="12">
        <v>500</v>
      </c>
      <c r="M489" s="12">
        <v>6000</v>
      </c>
      <c r="N489" s="12"/>
      <c r="O489" s="12"/>
      <c r="P489" s="12"/>
      <c r="Q489" s="12"/>
      <c r="R489" s="12"/>
      <c r="S489" s="12"/>
      <c r="T489" s="12"/>
      <c r="U489" s="12"/>
      <c r="V489" s="12">
        <v>7000</v>
      </c>
      <c r="W489" s="12"/>
      <c r="X489" s="12">
        <v>7000</v>
      </c>
      <c r="Y489" s="12"/>
      <c r="Z489" s="12">
        <v>22000</v>
      </c>
    </row>
    <row r="490" spans="2:26">
      <c r="C490" t="s">
        <v>3343</v>
      </c>
      <c r="D490" t="s">
        <v>4542</v>
      </c>
      <c r="E490" t="s">
        <v>22</v>
      </c>
      <c r="F490" s="12"/>
      <c r="G490" s="12">
        <v>1000</v>
      </c>
      <c r="H490" s="12"/>
      <c r="I490" s="12"/>
      <c r="J490" s="12"/>
      <c r="K490" s="12"/>
      <c r="L490" s="12"/>
      <c r="M490" s="12"/>
      <c r="N490" s="12">
        <v>10000</v>
      </c>
      <c r="O490" s="12">
        <v>3500</v>
      </c>
      <c r="P490" s="12">
        <v>2500</v>
      </c>
      <c r="Q490" s="12">
        <v>500</v>
      </c>
      <c r="R490" s="12"/>
      <c r="S490" s="12"/>
      <c r="T490" s="12"/>
      <c r="U490" s="12"/>
      <c r="V490" s="12"/>
      <c r="W490" s="12"/>
      <c r="X490" s="12"/>
      <c r="Y490" s="12"/>
      <c r="Z490" s="12">
        <v>17500</v>
      </c>
    </row>
    <row r="491" spans="2:26">
      <c r="D491" t="s">
        <v>4544</v>
      </c>
      <c r="E491" t="s">
        <v>22</v>
      </c>
      <c r="F491" s="12"/>
      <c r="G491" s="12"/>
      <c r="H491" s="12"/>
      <c r="I491" s="12"/>
      <c r="J491" s="12">
        <v>500</v>
      </c>
      <c r="K491" s="12"/>
      <c r="L491" s="12">
        <v>500</v>
      </c>
      <c r="M491" s="12">
        <v>4000</v>
      </c>
      <c r="N491" s="12"/>
      <c r="O491" s="12"/>
      <c r="P491" s="12"/>
      <c r="Q491" s="12"/>
      <c r="R491" s="12"/>
      <c r="S491" s="12"/>
      <c r="T491" s="12"/>
      <c r="U491" s="12"/>
      <c r="V491" s="12">
        <v>5000</v>
      </c>
      <c r="W491" s="12"/>
      <c r="X491" s="12">
        <v>3000</v>
      </c>
      <c r="Y491" s="12"/>
      <c r="Z491" s="12">
        <v>13000</v>
      </c>
    </row>
    <row r="492" spans="2:26">
      <c r="B492" t="s">
        <v>1163</v>
      </c>
      <c r="C492" t="s">
        <v>3340</v>
      </c>
      <c r="D492" t="s">
        <v>4462</v>
      </c>
      <c r="E492" t="s">
        <v>1244</v>
      </c>
      <c r="F492" s="12"/>
      <c r="G492" s="12">
        <v>500</v>
      </c>
      <c r="H492" s="12"/>
      <c r="I492" s="12"/>
      <c r="J492" s="12"/>
      <c r="K492" s="12"/>
      <c r="L492" s="12"/>
      <c r="M492" s="12">
        <v>1500</v>
      </c>
      <c r="N492" s="12">
        <v>6000</v>
      </c>
      <c r="O492" s="12">
        <v>4000</v>
      </c>
      <c r="P492" s="12">
        <v>2500</v>
      </c>
      <c r="Q492" s="12"/>
      <c r="R492" s="12"/>
      <c r="S492" s="12"/>
      <c r="T492" s="12"/>
      <c r="U492" s="12"/>
      <c r="V492" s="12">
        <v>1000</v>
      </c>
      <c r="W492" s="12"/>
      <c r="X492" s="12">
        <v>1500</v>
      </c>
      <c r="Y492" s="12"/>
      <c r="Z492" s="12">
        <v>17000</v>
      </c>
    </row>
    <row r="493" spans="2:26">
      <c r="B493" t="s">
        <v>1416</v>
      </c>
      <c r="C493" t="s">
        <v>1416</v>
      </c>
      <c r="D493" t="s">
        <v>4498</v>
      </c>
      <c r="E493" t="s">
        <v>89</v>
      </c>
      <c r="F493" s="12">
        <v>200</v>
      </c>
      <c r="G493" s="12">
        <v>200</v>
      </c>
      <c r="H493" s="12">
        <v>60</v>
      </c>
      <c r="I493" s="12"/>
      <c r="J493" s="12"/>
      <c r="K493" s="12">
        <v>10</v>
      </c>
      <c r="L493" s="12">
        <v>10</v>
      </c>
      <c r="M493" s="12">
        <v>90</v>
      </c>
      <c r="N493" s="12">
        <v>250</v>
      </c>
      <c r="O493" s="12">
        <v>150</v>
      </c>
      <c r="P493" s="12">
        <v>20</v>
      </c>
      <c r="Q493" s="12"/>
      <c r="R493" s="12"/>
      <c r="S493" s="12"/>
      <c r="T493" s="12"/>
      <c r="U493" s="12"/>
      <c r="V493" s="12">
        <v>130</v>
      </c>
      <c r="W493" s="12"/>
      <c r="X493" s="12">
        <v>110</v>
      </c>
      <c r="Y493" s="12">
        <v>20</v>
      </c>
      <c r="Z493" s="12">
        <v>1250</v>
      </c>
    </row>
    <row r="494" spans="2:26">
      <c r="B494" t="s">
        <v>1174</v>
      </c>
      <c r="C494" t="s">
        <v>1174</v>
      </c>
      <c r="D494" t="s">
        <v>4518</v>
      </c>
      <c r="E494" t="s">
        <v>31</v>
      </c>
      <c r="F494" s="12"/>
      <c r="G494" s="12">
        <v>50</v>
      </c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>
        <v>50</v>
      </c>
    </row>
    <row r="495" spans="2:26">
      <c r="B495" t="s">
        <v>3338</v>
      </c>
      <c r="C495" t="s">
        <v>3338</v>
      </c>
      <c r="D495" t="s">
        <v>4502</v>
      </c>
      <c r="E495" t="s">
        <v>1367</v>
      </c>
      <c r="F495" s="12"/>
      <c r="G495" s="12"/>
      <c r="H495" s="12"/>
      <c r="I495" s="12"/>
      <c r="J495" s="12"/>
      <c r="K495" s="12"/>
      <c r="L495" s="12"/>
      <c r="M495" s="12">
        <v>3500</v>
      </c>
      <c r="N495" s="12">
        <v>4500</v>
      </c>
      <c r="O495" s="12">
        <v>1500</v>
      </c>
      <c r="P495" s="12">
        <v>2000</v>
      </c>
      <c r="Q495" s="12"/>
      <c r="R495" s="12"/>
      <c r="S495" s="12"/>
      <c r="T495" s="12"/>
      <c r="U495" s="12"/>
      <c r="V495" s="12">
        <v>3000</v>
      </c>
      <c r="W495" s="12"/>
      <c r="X495" s="12">
        <v>1000</v>
      </c>
      <c r="Y495" s="12"/>
      <c r="Z495" s="12">
        <v>15500</v>
      </c>
    </row>
    <row r="496" spans="2:26">
      <c r="B496" t="s">
        <v>1190</v>
      </c>
      <c r="C496" t="s">
        <v>3348</v>
      </c>
      <c r="D496" t="s">
        <v>4482</v>
      </c>
      <c r="E496" t="s">
        <v>1314</v>
      </c>
      <c r="F496" s="12"/>
      <c r="G496" s="12"/>
      <c r="H496" s="12"/>
      <c r="I496" s="12"/>
      <c r="J496" s="12"/>
      <c r="K496" s="12"/>
      <c r="L496" s="12"/>
      <c r="M496" s="12">
        <v>500</v>
      </c>
      <c r="N496" s="12">
        <v>2000</v>
      </c>
      <c r="O496" s="12">
        <v>1000</v>
      </c>
      <c r="P496" s="12">
        <v>1000</v>
      </c>
      <c r="Q496" s="12"/>
      <c r="R496" s="12"/>
      <c r="S496" s="12"/>
      <c r="T496" s="12"/>
      <c r="U496" s="12"/>
      <c r="V496" s="12">
        <v>500</v>
      </c>
      <c r="W496" s="12"/>
      <c r="X496" s="12">
        <v>500</v>
      </c>
      <c r="Y496" s="12"/>
      <c r="Z496" s="12">
        <v>5500</v>
      </c>
    </row>
    <row r="497" spans="2:26">
      <c r="B497" t="s">
        <v>1317</v>
      </c>
      <c r="C497" t="s">
        <v>1317</v>
      </c>
      <c r="D497" t="s">
        <v>4476</v>
      </c>
      <c r="E497" t="s">
        <v>31</v>
      </c>
      <c r="F497" s="12"/>
      <c r="G497" s="12">
        <v>20</v>
      </c>
      <c r="H497" s="12"/>
      <c r="I497" s="12"/>
      <c r="J497" s="12">
        <v>10</v>
      </c>
      <c r="K497" s="12"/>
      <c r="L497" s="12"/>
      <c r="M497" s="12">
        <v>20</v>
      </c>
      <c r="N497" s="12"/>
      <c r="O497" s="12">
        <v>70</v>
      </c>
      <c r="P497" s="12"/>
      <c r="Q497" s="12"/>
      <c r="R497" s="12"/>
      <c r="S497" s="12"/>
      <c r="T497" s="12"/>
      <c r="U497" s="12"/>
      <c r="V497" s="12"/>
      <c r="W497" s="12"/>
      <c r="X497" s="12">
        <v>10</v>
      </c>
      <c r="Y497" s="12"/>
      <c r="Z497" s="12">
        <v>130</v>
      </c>
    </row>
    <row r="498" spans="2:26">
      <c r="B498" t="s">
        <v>1221</v>
      </c>
      <c r="C498" t="s">
        <v>1221</v>
      </c>
      <c r="D498" t="s">
        <v>4474</v>
      </c>
      <c r="E498" t="s">
        <v>31</v>
      </c>
      <c r="F498" s="12">
        <v>60</v>
      </c>
      <c r="G498" s="12">
        <v>110</v>
      </c>
      <c r="H498" s="12">
        <v>60</v>
      </c>
      <c r="I498" s="12"/>
      <c r="J498" s="12">
        <v>20</v>
      </c>
      <c r="K498" s="12">
        <v>40</v>
      </c>
      <c r="L498" s="12"/>
      <c r="M498" s="12"/>
      <c r="N498" s="12">
        <v>130</v>
      </c>
      <c r="O498" s="12">
        <v>190</v>
      </c>
      <c r="P498" s="12"/>
      <c r="Q498" s="12"/>
      <c r="R498" s="12"/>
      <c r="S498" s="12"/>
      <c r="T498" s="12"/>
      <c r="U498" s="12">
        <v>10</v>
      </c>
      <c r="V498" s="12">
        <v>30</v>
      </c>
      <c r="W498" s="12"/>
      <c r="X498" s="12">
        <v>50</v>
      </c>
      <c r="Y498" s="12"/>
      <c r="Z498" s="12">
        <v>700</v>
      </c>
    </row>
    <row r="499" spans="2:26">
      <c r="B499" t="s">
        <v>1176</v>
      </c>
      <c r="C499" t="s">
        <v>1176</v>
      </c>
      <c r="D499" t="s">
        <v>4464</v>
      </c>
      <c r="E499" t="s">
        <v>31</v>
      </c>
      <c r="F499" s="12"/>
      <c r="G499" s="12"/>
      <c r="H499" s="12"/>
      <c r="I499" s="12"/>
      <c r="J499" s="12"/>
      <c r="K499" s="12">
        <v>20</v>
      </c>
      <c r="L499" s="12"/>
      <c r="M499" s="12"/>
      <c r="N499" s="12">
        <v>50</v>
      </c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>
        <v>70</v>
      </c>
    </row>
    <row r="500" spans="2:26">
      <c r="B500" t="s">
        <v>1175</v>
      </c>
      <c r="C500" t="s">
        <v>1175</v>
      </c>
      <c r="D500" t="s">
        <v>4470</v>
      </c>
      <c r="E500" t="s">
        <v>31</v>
      </c>
      <c r="F500" s="12"/>
      <c r="G500" s="12">
        <v>230</v>
      </c>
      <c r="H500" s="12">
        <v>70</v>
      </c>
      <c r="I500" s="12"/>
      <c r="J500" s="12"/>
      <c r="K500" s="12">
        <v>30</v>
      </c>
      <c r="L500" s="12"/>
      <c r="M500" s="12"/>
      <c r="N500" s="12">
        <v>60</v>
      </c>
      <c r="O500" s="12">
        <v>150</v>
      </c>
      <c r="P500" s="12"/>
      <c r="Q500" s="12"/>
      <c r="R500" s="12"/>
      <c r="S500" s="12"/>
      <c r="T500" s="12"/>
      <c r="U500" s="12"/>
      <c r="V500" s="12"/>
      <c r="W500" s="12"/>
      <c r="X500" s="12">
        <v>20</v>
      </c>
      <c r="Y500" s="12"/>
      <c r="Z500" s="12">
        <v>560</v>
      </c>
    </row>
    <row r="501" spans="2:26">
      <c r="B501" t="s">
        <v>1172</v>
      </c>
      <c r="C501" t="s">
        <v>1172</v>
      </c>
      <c r="D501" t="s">
        <v>4466</v>
      </c>
      <c r="E501" t="s">
        <v>31</v>
      </c>
      <c r="F501" s="12"/>
      <c r="G501" s="12">
        <v>60</v>
      </c>
      <c r="H501" s="12">
        <v>30</v>
      </c>
      <c r="I501" s="12"/>
      <c r="J501" s="12">
        <v>10</v>
      </c>
      <c r="K501" s="12"/>
      <c r="L501" s="12"/>
      <c r="M501" s="12"/>
      <c r="N501" s="12">
        <v>40</v>
      </c>
      <c r="O501" s="12"/>
      <c r="P501" s="12">
        <v>30</v>
      </c>
      <c r="Q501" s="12"/>
      <c r="R501" s="12"/>
      <c r="S501" s="12"/>
      <c r="T501" s="12"/>
      <c r="U501" s="12"/>
      <c r="V501" s="12"/>
      <c r="W501" s="12"/>
      <c r="X501" s="12"/>
      <c r="Y501" s="12"/>
      <c r="Z501" s="12">
        <v>170</v>
      </c>
    </row>
    <row r="502" spans="2:26">
      <c r="B502" t="s">
        <v>1173</v>
      </c>
      <c r="C502" t="s">
        <v>1173</v>
      </c>
      <c r="D502" t="s">
        <v>4468</v>
      </c>
      <c r="E502" t="s">
        <v>31</v>
      </c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>
        <v>10</v>
      </c>
      <c r="W502" s="12"/>
      <c r="X502" s="12"/>
      <c r="Y502" s="12"/>
      <c r="Z502" s="12">
        <v>10</v>
      </c>
    </row>
    <row r="503" spans="2:26">
      <c r="B503" t="s">
        <v>1185</v>
      </c>
      <c r="C503" t="s">
        <v>1185</v>
      </c>
      <c r="D503" t="s">
        <v>4472</v>
      </c>
      <c r="E503" t="s">
        <v>31</v>
      </c>
      <c r="F503" s="12"/>
      <c r="G503" s="12"/>
      <c r="H503" s="12"/>
      <c r="I503" s="12"/>
      <c r="J503" s="12"/>
      <c r="K503" s="12"/>
      <c r="L503" s="12"/>
      <c r="M503" s="12"/>
      <c r="N503" s="12">
        <v>30</v>
      </c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>
        <v>30</v>
      </c>
    </row>
    <row r="504" spans="2:26">
      <c r="B504" t="s">
        <v>1194</v>
      </c>
      <c r="C504" t="s">
        <v>3349</v>
      </c>
      <c r="D504" t="s">
        <v>4500</v>
      </c>
      <c r="E504" t="s">
        <v>720</v>
      </c>
      <c r="F504" s="12"/>
      <c r="G504" s="12"/>
      <c r="H504" s="12"/>
      <c r="I504" s="12"/>
      <c r="J504" s="12"/>
      <c r="K504" s="12"/>
      <c r="L504" s="12"/>
      <c r="M504" s="12">
        <v>1500</v>
      </c>
      <c r="N504" s="12">
        <v>4000</v>
      </c>
      <c r="O504" s="12">
        <v>1000</v>
      </c>
      <c r="P504" s="12"/>
      <c r="Q504" s="12"/>
      <c r="R504" s="12"/>
      <c r="S504" s="12"/>
      <c r="T504" s="12"/>
      <c r="U504" s="12"/>
      <c r="V504" s="12">
        <v>1000</v>
      </c>
      <c r="W504" s="12"/>
      <c r="X504" s="12"/>
      <c r="Y504" s="12"/>
      <c r="Z504" s="12">
        <v>7500</v>
      </c>
    </row>
    <row r="505" spans="2:26">
      <c r="B505" t="s">
        <v>3350</v>
      </c>
      <c r="C505" t="s">
        <v>3350</v>
      </c>
      <c r="D505" t="s">
        <v>4510</v>
      </c>
      <c r="E505" t="s">
        <v>3351</v>
      </c>
      <c r="F505" s="12"/>
      <c r="G505" s="12"/>
      <c r="H505" s="12"/>
      <c r="I505" s="12"/>
      <c r="J505" s="12"/>
      <c r="K505" s="12"/>
      <c r="L505" s="12">
        <v>50</v>
      </c>
      <c r="M505" s="12">
        <v>3000</v>
      </c>
      <c r="N505" s="12">
        <v>7000</v>
      </c>
      <c r="O505" s="12">
        <v>1500</v>
      </c>
      <c r="P505" s="12">
        <v>4000</v>
      </c>
      <c r="Q505" s="12"/>
      <c r="R505" s="12">
        <v>250</v>
      </c>
      <c r="S505" s="12">
        <v>100</v>
      </c>
      <c r="T505" s="12"/>
      <c r="U505" s="12"/>
      <c r="V505" s="12">
        <v>2600</v>
      </c>
      <c r="W505" s="12"/>
      <c r="X505" s="12">
        <v>1500</v>
      </c>
      <c r="Y505" s="12"/>
      <c r="Z505" s="12">
        <v>20000</v>
      </c>
    </row>
    <row r="506" spans="2:26">
      <c r="B506" t="s">
        <v>1552</v>
      </c>
      <c r="C506" t="s">
        <v>1552</v>
      </c>
      <c r="D506" t="s">
        <v>4506</v>
      </c>
      <c r="E506" t="s">
        <v>3742</v>
      </c>
      <c r="F506" s="12"/>
      <c r="G506" s="12"/>
      <c r="H506" s="12"/>
      <c r="I506" s="12"/>
      <c r="J506" s="12"/>
      <c r="K506" s="12"/>
      <c r="L506" s="12"/>
      <c r="M506" s="12">
        <v>500</v>
      </c>
      <c r="N506" s="12">
        <v>5000</v>
      </c>
      <c r="O506" s="12">
        <v>500</v>
      </c>
      <c r="P506" s="12">
        <v>500</v>
      </c>
      <c r="Q506" s="12"/>
      <c r="R506" s="12">
        <v>500</v>
      </c>
      <c r="S506" s="12"/>
      <c r="T506" s="12"/>
      <c r="U506" s="12">
        <v>500</v>
      </c>
      <c r="V506" s="12">
        <v>500</v>
      </c>
      <c r="W506" s="12"/>
      <c r="X506" s="12">
        <v>500</v>
      </c>
      <c r="Y506" s="12"/>
      <c r="Z506" s="12">
        <v>8500</v>
      </c>
    </row>
    <row r="507" spans="2:26">
      <c r="B507" t="s">
        <v>3356</v>
      </c>
      <c r="C507" t="s">
        <v>3356</v>
      </c>
      <c r="D507" t="s">
        <v>4514</v>
      </c>
      <c r="E507" t="s">
        <v>3359</v>
      </c>
      <c r="F507" s="12"/>
      <c r="G507" s="12"/>
      <c r="H507" s="12"/>
      <c r="I507" s="12"/>
      <c r="J507" s="12"/>
      <c r="K507" s="12"/>
      <c r="L507" s="12"/>
      <c r="M507" s="12"/>
      <c r="N507" s="12">
        <v>500</v>
      </c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>
        <v>500</v>
      </c>
    </row>
    <row r="508" spans="2:26">
      <c r="B508" t="s">
        <v>3357</v>
      </c>
      <c r="C508" t="s">
        <v>3362</v>
      </c>
      <c r="D508" t="s">
        <v>4504</v>
      </c>
      <c r="E508" t="s">
        <v>3358</v>
      </c>
      <c r="F508" s="12">
        <v>100</v>
      </c>
      <c r="G508" s="12">
        <v>200</v>
      </c>
      <c r="H508" s="12"/>
      <c r="I508" s="12"/>
      <c r="J508" s="12">
        <v>150</v>
      </c>
      <c r="K508" s="12"/>
      <c r="L508" s="12">
        <v>100</v>
      </c>
      <c r="M508" s="12">
        <v>3000</v>
      </c>
      <c r="N508" s="12">
        <v>22500</v>
      </c>
      <c r="O508" s="12">
        <v>4000</v>
      </c>
      <c r="P508" s="12">
        <v>3500</v>
      </c>
      <c r="Q508" s="12"/>
      <c r="R508" s="12"/>
      <c r="S508" s="12"/>
      <c r="T508" s="12"/>
      <c r="U508" s="12">
        <v>250</v>
      </c>
      <c r="V508" s="12">
        <v>2500</v>
      </c>
      <c r="W508" s="12"/>
      <c r="X508" s="12">
        <v>1000</v>
      </c>
      <c r="Y508" s="12"/>
      <c r="Z508" s="12">
        <v>37300</v>
      </c>
    </row>
    <row r="509" spans="2:26">
      <c r="B509" t="s">
        <v>1164</v>
      </c>
      <c r="C509" t="s">
        <v>1164</v>
      </c>
      <c r="D509" t="s">
        <v>4496</v>
      </c>
      <c r="E509" t="s">
        <v>82</v>
      </c>
      <c r="F509" s="12"/>
      <c r="G509" s="12"/>
      <c r="H509" s="12"/>
      <c r="I509" s="12"/>
      <c r="J509" s="12"/>
      <c r="K509" s="12"/>
      <c r="L509" s="12"/>
      <c r="M509" s="12">
        <v>2500</v>
      </c>
      <c r="N509" s="12">
        <v>20000</v>
      </c>
      <c r="O509" s="12">
        <v>10000</v>
      </c>
      <c r="P509" s="12">
        <v>2000</v>
      </c>
      <c r="Q509" s="12"/>
      <c r="R509" s="12"/>
      <c r="S509" s="12"/>
      <c r="T509" s="12"/>
      <c r="U509" s="12"/>
      <c r="V509" s="12"/>
      <c r="W509" s="12"/>
      <c r="X509" s="12">
        <v>5000</v>
      </c>
      <c r="Y509" s="12"/>
      <c r="Z509" s="12">
        <v>39500</v>
      </c>
    </row>
    <row r="510" spans="2:26">
      <c r="B510" t="s">
        <v>1161</v>
      </c>
      <c r="C510" t="s">
        <v>1161</v>
      </c>
      <c r="D510" t="s">
        <v>4480</v>
      </c>
      <c r="E510" t="s">
        <v>34</v>
      </c>
      <c r="F510" s="12"/>
      <c r="G510" s="12">
        <v>1000</v>
      </c>
      <c r="H510" s="12"/>
      <c r="I510" s="12"/>
      <c r="J510" s="12"/>
      <c r="K510" s="12"/>
      <c r="L510" s="12"/>
      <c r="M510" s="12"/>
      <c r="N510" s="12"/>
      <c r="O510" s="12">
        <v>1000</v>
      </c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>
        <v>2000</v>
      </c>
    </row>
    <row r="511" spans="2:26">
      <c r="B511" t="s">
        <v>3372</v>
      </c>
      <c r="C511" t="s">
        <v>3372</v>
      </c>
      <c r="D511" t="s">
        <v>4512</v>
      </c>
      <c r="E511" t="s">
        <v>3373</v>
      </c>
      <c r="F511" s="12">
        <v>100</v>
      </c>
      <c r="G511" s="12">
        <v>100</v>
      </c>
      <c r="H511" s="12">
        <v>50</v>
      </c>
      <c r="I511" s="12"/>
      <c r="J511" s="12">
        <v>100</v>
      </c>
      <c r="K511" s="12">
        <v>50</v>
      </c>
      <c r="L511" s="12">
        <v>100</v>
      </c>
      <c r="M511" s="12">
        <v>2500</v>
      </c>
      <c r="N511" s="12">
        <v>9000</v>
      </c>
      <c r="O511" s="12">
        <v>500</v>
      </c>
      <c r="P511" s="12">
        <v>3000</v>
      </c>
      <c r="Q511" s="12"/>
      <c r="R511" s="12">
        <v>250</v>
      </c>
      <c r="S511" s="12"/>
      <c r="T511" s="12"/>
      <c r="U511" s="12">
        <v>100</v>
      </c>
      <c r="V511" s="12">
        <v>5000</v>
      </c>
      <c r="W511" s="12"/>
      <c r="X511" s="12">
        <v>500</v>
      </c>
      <c r="Y511" s="12"/>
      <c r="Z511" s="12">
        <v>21350</v>
      </c>
    </row>
    <row r="512" spans="2:26">
      <c r="B512" t="s">
        <v>3370</v>
      </c>
      <c r="C512" t="s">
        <v>3370</v>
      </c>
      <c r="D512" t="s">
        <v>4508</v>
      </c>
      <c r="E512" t="s">
        <v>3500</v>
      </c>
      <c r="F512" s="12"/>
      <c r="G512" s="12"/>
      <c r="H512" s="12"/>
      <c r="I512" s="12"/>
      <c r="J512" s="12"/>
      <c r="K512" s="12"/>
      <c r="L512" s="12"/>
      <c r="M512" s="12">
        <v>7500</v>
      </c>
      <c r="N512" s="12">
        <v>4500</v>
      </c>
      <c r="O512" s="12">
        <v>2000</v>
      </c>
      <c r="P512" s="12">
        <v>2000</v>
      </c>
      <c r="Q512" s="12"/>
      <c r="R512" s="12"/>
      <c r="S512" s="12"/>
      <c r="T512" s="12"/>
      <c r="U512" s="12"/>
      <c r="V512" s="12">
        <v>7500</v>
      </c>
      <c r="W512" s="12"/>
      <c r="X512" s="12">
        <v>1500</v>
      </c>
      <c r="Y512" s="12"/>
      <c r="Z512" s="12">
        <v>25000</v>
      </c>
    </row>
    <row r="513" spans="1:26">
      <c r="B513" t="s">
        <v>3379</v>
      </c>
      <c r="C513" t="s">
        <v>3502</v>
      </c>
      <c r="D513" t="s">
        <v>4516</v>
      </c>
      <c r="E513" t="s">
        <v>3380</v>
      </c>
      <c r="F513" s="12">
        <v>30</v>
      </c>
      <c r="G513" s="12">
        <v>40</v>
      </c>
      <c r="H513" s="12">
        <v>10</v>
      </c>
      <c r="I513" s="12"/>
      <c r="J513" s="12"/>
      <c r="K513" s="12">
        <v>50</v>
      </c>
      <c r="L513" s="12">
        <v>20</v>
      </c>
      <c r="M513" s="12">
        <v>1000</v>
      </c>
      <c r="N513" s="12">
        <v>12350</v>
      </c>
      <c r="O513" s="12">
        <v>4000</v>
      </c>
      <c r="P513" s="12">
        <v>2000</v>
      </c>
      <c r="Q513" s="12"/>
      <c r="R513" s="12"/>
      <c r="S513" s="12"/>
      <c r="T513" s="12"/>
      <c r="U513" s="12"/>
      <c r="V513" s="12">
        <v>1000</v>
      </c>
      <c r="W513" s="12"/>
      <c r="X513" s="12">
        <v>1000</v>
      </c>
      <c r="Y513" s="12"/>
      <c r="Z513" s="12">
        <v>21500</v>
      </c>
    </row>
    <row r="514" spans="1:26">
      <c r="B514" t="s">
        <v>3494</v>
      </c>
      <c r="C514" t="s">
        <v>3494</v>
      </c>
      <c r="D514" t="s">
        <v>4520</v>
      </c>
      <c r="E514" t="s">
        <v>3495</v>
      </c>
      <c r="F514" s="12"/>
      <c r="G514" s="12"/>
      <c r="H514" s="12"/>
      <c r="I514" s="12"/>
      <c r="J514" s="12">
        <v>100</v>
      </c>
      <c r="K514" s="12">
        <v>100</v>
      </c>
      <c r="L514" s="12">
        <v>150</v>
      </c>
      <c r="M514" s="12">
        <v>5000</v>
      </c>
      <c r="N514" s="12">
        <v>5000</v>
      </c>
      <c r="O514" s="12">
        <v>500</v>
      </c>
      <c r="P514" s="12">
        <v>4000</v>
      </c>
      <c r="Q514" s="12"/>
      <c r="R514" s="12"/>
      <c r="S514" s="12"/>
      <c r="T514" s="12"/>
      <c r="U514" s="12"/>
      <c r="V514" s="12">
        <v>4500</v>
      </c>
      <c r="W514" s="12"/>
      <c r="X514" s="12">
        <v>500</v>
      </c>
      <c r="Y514" s="12"/>
      <c r="Z514" s="12">
        <v>19850</v>
      </c>
    </row>
    <row r="515" spans="1:26">
      <c r="B515" t="s">
        <v>1390</v>
      </c>
      <c r="C515" t="s">
        <v>1390</v>
      </c>
      <c r="D515" t="s">
        <v>4478</v>
      </c>
      <c r="E515" t="s">
        <v>31</v>
      </c>
      <c r="F515" s="12"/>
      <c r="G515" s="12">
        <v>30</v>
      </c>
      <c r="H515" s="12"/>
      <c r="I515" s="12"/>
      <c r="J515" s="12"/>
      <c r="K515" s="12"/>
      <c r="L515" s="12"/>
      <c r="M515" s="12"/>
      <c r="N515" s="12"/>
      <c r="O515" s="12">
        <v>30</v>
      </c>
      <c r="P515" s="12"/>
      <c r="Q515" s="12"/>
      <c r="R515" s="12"/>
      <c r="S515" s="12"/>
      <c r="T515" s="12"/>
      <c r="U515" s="12"/>
      <c r="V515" s="12"/>
      <c r="W515" s="12"/>
      <c r="X515" s="12">
        <v>20</v>
      </c>
      <c r="Y515" s="12"/>
      <c r="Z515" s="12">
        <v>80</v>
      </c>
    </row>
    <row r="516" spans="1:26">
      <c r="A516" s="129" t="s">
        <v>4712</v>
      </c>
      <c r="D516"/>
      <c r="E516"/>
      <c r="F516" s="12">
        <v>8490</v>
      </c>
      <c r="G516" s="12">
        <v>15040</v>
      </c>
      <c r="H516" s="12">
        <v>3280</v>
      </c>
      <c r="I516" s="12"/>
      <c r="J516" s="12">
        <v>2390</v>
      </c>
      <c r="K516" s="12">
        <v>3300</v>
      </c>
      <c r="L516" s="12">
        <v>2930</v>
      </c>
      <c r="M516" s="12">
        <v>69110</v>
      </c>
      <c r="N516" s="12">
        <v>224910</v>
      </c>
      <c r="O516" s="12">
        <v>92590</v>
      </c>
      <c r="P516" s="12">
        <v>56550</v>
      </c>
      <c r="Q516" s="12">
        <v>3500</v>
      </c>
      <c r="R516" s="12">
        <v>1000</v>
      </c>
      <c r="S516" s="12">
        <v>100</v>
      </c>
      <c r="T516" s="12"/>
      <c r="U516" s="12">
        <v>860</v>
      </c>
      <c r="V516" s="12">
        <v>73270</v>
      </c>
      <c r="W516" s="12"/>
      <c r="X516" s="12">
        <v>52710</v>
      </c>
      <c r="Y516" s="12">
        <v>20</v>
      </c>
      <c r="Z516" s="12">
        <v>610050</v>
      </c>
    </row>
    <row r="517" spans="1:26">
      <c r="A517" s="129">
        <v>44343</v>
      </c>
      <c r="B517" t="s">
        <v>1165</v>
      </c>
      <c r="C517" t="s">
        <v>1165</v>
      </c>
      <c r="D517" t="s">
        <v>4554</v>
      </c>
      <c r="E517" t="s">
        <v>22</v>
      </c>
      <c r="F517" s="12"/>
      <c r="G517" s="12">
        <v>2500</v>
      </c>
      <c r="H517" s="12">
        <v>1000</v>
      </c>
      <c r="I517" s="12"/>
      <c r="J517" s="12"/>
      <c r="K517" s="12"/>
      <c r="L517" s="12"/>
      <c r="M517" s="12"/>
      <c r="N517" s="12">
        <v>20000</v>
      </c>
      <c r="O517" s="12">
        <v>9000</v>
      </c>
      <c r="P517" s="12">
        <v>2500</v>
      </c>
      <c r="Q517" s="12">
        <v>1000</v>
      </c>
      <c r="R517" s="12"/>
      <c r="S517" s="12"/>
      <c r="T517" s="12"/>
      <c r="U517" s="12"/>
      <c r="V517" s="12"/>
      <c r="W517" s="12"/>
      <c r="X517" s="12"/>
      <c r="Y517" s="12"/>
      <c r="Z517" s="12">
        <v>36000</v>
      </c>
    </row>
    <row r="518" spans="1:26">
      <c r="D518" t="s">
        <v>4556</v>
      </c>
      <c r="E518" t="s">
        <v>22</v>
      </c>
      <c r="F518" s="12"/>
      <c r="G518" s="12"/>
      <c r="H518" s="12"/>
      <c r="I518" s="12"/>
      <c r="J518" s="12"/>
      <c r="K518" s="12">
        <v>500</v>
      </c>
      <c r="L518" s="12">
        <v>1000</v>
      </c>
      <c r="M518" s="12"/>
      <c r="N518" s="12"/>
      <c r="O518" s="12"/>
      <c r="P518" s="12"/>
      <c r="Q518" s="12"/>
      <c r="R518" s="12"/>
      <c r="S518" s="12"/>
      <c r="T518" s="12"/>
      <c r="U518" s="12"/>
      <c r="V518" s="12">
        <v>1500</v>
      </c>
      <c r="W518" s="12"/>
      <c r="X518" s="12">
        <v>1500</v>
      </c>
      <c r="Y518" s="12"/>
      <c r="Z518" s="12">
        <v>4500</v>
      </c>
    </row>
    <row r="519" spans="1:26">
      <c r="C519" t="s">
        <v>1387</v>
      </c>
      <c r="D519" t="s">
        <v>4562</v>
      </c>
      <c r="E519" t="s">
        <v>22</v>
      </c>
      <c r="F519" s="12">
        <v>1000</v>
      </c>
      <c r="G519" s="12">
        <v>2000</v>
      </c>
      <c r="H519" s="12">
        <v>500</v>
      </c>
      <c r="I519" s="12"/>
      <c r="J519" s="12"/>
      <c r="K519" s="12"/>
      <c r="L519" s="12"/>
      <c r="M519" s="12"/>
      <c r="N519" s="12">
        <v>8000</v>
      </c>
      <c r="O519" s="12">
        <v>8000</v>
      </c>
      <c r="P519" s="12">
        <v>4000</v>
      </c>
      <c r="Q519" s="12">
        <v>500</v>
      </c>
      <c r="R519" s="12"/>
      <c r="S519" s="12"/>
      <c r="T519" s="12"/>
      <c r="U519" s="12"/>
      <c r="V519" s="12"/>
      <c r="W519" s="12"/>
      <c r="X519" s="12"/>
      <c r="Y519" s="12"/>
      <c r="Z519" s="12">
        <v>24000</v>
      </c>
    </row>
    <row r="520" spans="1:26">
      <c r="D520" t="s">
        <v>4564</v>
      </c>
      <c r="E520" t="s">
        <v>22</v>
      </c>
      <c r="F520" s="12"/>
      <c r="G520" s="12"/>
      <c r="H520" s="12"/>
      <c r="I520" s="12"/>
      <c r="J520" s="12">
        <v>500</v>
      </c>
      <c r="K520" s="12">
        <v>500</v>
      </c>
      <c r="L520" s="12">
        <v>500</v>
      </c>
      <c r="M520" s="12">
        <v>4000</v>
      </c>
      <c r="N520" s="12"/>
      <c r="O520" s="12"/>
      <c r="P520" s="12"/>
      <c r="Q520" s="12"/>
      <c r="R520" s="12"/>
      <c r="S520" s="12"/>
      <c r="T520" s="12"/>
      <c r="U520" s="12"/>
      <c r="V520" s="12">
        <v>5000</v>
      </c>
      <c r="W520" s="12"/>
      <c r="X520" s="12">
        <v>4000</v>
      </c>
      <c r="Y520" s="12"/>
      <c r="Z520" s="12">
        <v>14500</v>
      </c>
    </row>
    <row r="521" spans="1:26">
      <c r="C521" t="s">
        <v>1388</v>
      </c>
      <c r="D521" t="s">
        <v>4558</v>
      </c>
      <c r="E521" t="s">
        <v>22</v>
      </c>
      <c r="F521" s="12">
        <v>1500</v>
      </c>
      <c r="G521" s="12">
        <v>4000</v>
      </c>
      <c r="H521" s="12">
        <v>1000</v>
      </c>
      <c r="I521" s="12"/>
      <c r="J521" s="12"/>
      <c r="K521" s="12"/>
      <c r="L521" s="12"/>
      <c r="M521" s="12"/>
      <c r="N521" s="12">
        <v>32000</v>
      </c>
      <c r="O521" s="12">
        <v>12000</v>
      </c>
      <c r="P521" s="12">
        <v>8000</v>
      </c>
      <c r="Q521" s="12">
        <v>1000</v>
      </c>
      <c r="R521" s="12"/>
      <c r="S521" s="12"/>
      <c r="T521" s="12"/>
      <c r="U521" s="12"/>
      <c r="V521" s="12"/>
      <c r="W521" s="12"/>
      <c r="X521" s="12"/>
      <c r="Y521" s="12"/>
      <c r="Z521" s="12">
        <v>59500</v>
      </c>
    </row>
    <row r="522" spans="1:26">
      <c r="D522" t="s">
        <v>4560</v>
      </c>
      <c r="E522" t="s">
        <v>22</v>
      </c>
      <c r="F522" s="12"/>
      <c r="G522" s="12"/>
      <c r="H522" s="12"/>
      <c r="I522" s="12"/>
      <c r="J522" s="12">
        <v>1000</v>
      </c>
      <c r="K522" s="12">
        <v>1000</v>
      </c>
      <c r="L522" s="12">
        <v>1500</v>
      </c>
      <c r="M522" s="12">
        <v>7000</v>
      </c>
      <c r="N522" s="12"/>
      <c r="O522" s="12"/>
      <c r="P522" s="12"/>
      <c r="Q522" s="12"/>
      <c r="R522" s="12"/>
      <c r="S522" s="12"/>
      <c r="T522" s="12"/>
      <c r="U522" s="12"/>
      <c r="V522" s="12">
        <v>8000</v>
      </c>
      <c r="W522" s="12"/>
      <c r="X522" s="12">
        <v>8000</v>
      </c>
      <c r="Y522" s="12"/>
      <c r="Z522" s="12">
        <v>26500</v>
      </c>
    </row>
    <row r="523" spans="1:26">
      <c r="C523" t="s">
        <v>3339</v>
      </c>
      <c r="D523" t="s">
        <v>4550</v>
      </c>
      <c r="E523" t="s">
        <v>22</v>
      </c>
      <c r="F523" s="12">
        <v>1000</v>
      </c>
      <c r="G523" s="12">
        <v>2000</v>
      </c>
      <c r="H523" s="12">
        <v>500</v>
      </c>
      <c r="I523" s="12"/>
      <c r="J523" s="12"/>
      <c r="K523" s="12"/>
      <c r="L523" s="12"/>
      <c r="M523" s="12"/>
      <c r="N523" s="12">
        <v>16000</v>
      </c>
      <c r="O523" s="12">
        <v>10000</v>
      </c>
      <c r="P523" s="12">
        <v>4500</v>
      </c>
      <c r="Q523" s="12">
        <v>500</v>
      </c>
      <c r="R523" s="12"/>
      <c r="S523" s="12"/>
      <c r="T523" s="12"/>
      <c r="U523" s="12"/>
      <c r="V523" s="12"/>
      <c r="W523" s="12"/>
      <c r="X523" s="12"/>
      <c r="Y523" s="12"/>
      <c r="Z523" s="12">
        <v>34500</v>
      </c>
    </row>
    <row r="524" spans="1:26">
      <c r="D524" t="s">
        <v>4552</v>
      </c>
      <c r="E524" t="s">
        <v>22</v>
      </c>
      <c r="F524" s="12"/>
      <c r="G524" s="12"/>
      <c r="H524" s="12"/>
      <c r="I524" s="12"/>
      <c r="J524" s="12">
        <v>500</v>
      </c>
      <c r="K524" s="12">
        <v>1000</v>
      </c>
      <c r="L524" s="12"/>
      <c r="M524" s="12">
        <v>4000</v>
      </c>
      <c r="N524" s="12"/>
      <c r="O524" s="12"/>
      <c r="P524" s="12"/>
      <c r="Q524" s="12"/>
      <c r="R524" s="12"/>
      <c r="S524" s="12"/>
      <c r="T524" s="12"/>
      <c r="U524" s="12"/>
      <c r="V524" s="12">
        <v>5000</v>
      </c>
      <c r="W524" s="12"/>
      <c r="X524" s="12">
        <v>7000</v>
      </c>
      <c r="Y524" s="12"/>
      <c r="Z524" s="12">
        <v>17500</v>
      </c>
    </row>
    <row r="525" spans="1:26">
      <c r="B525" t="s">
        <v>1163</v>
      </c>
      <c r="C525" t="s">
        <v>3340</v>
      </c>
      <c r="D525" t="s">
        <v>4546</v>
      </c>
      <c r="E525" t="s">
        <v>1244</v>
      </c>
      <c r="F525" s="12">
        <v>500</v>
      </c>
      <c r="G525" s="12">
        <v>1000</v>
      </c>
      <c r="H525" s="12">
        <v>500</v>
      </c>
      <c r="I525" s="12"/>
      <c r="J525" s="12">
        <v>500</v>
      </c>
      <c r="K525" s="12">
        <v>500</v>
      </c>
      <c r="L525" s="12">
        <v>500</v>
      </c>
      <c r="M525" s="12">
        <v>2500</v>
      </c>
      <c r="N525" s="12">
        <v>10000</v>
      </c>
      <c r="O525" s="12">
        <v>6000</v>
      </c>
      <c r="P525" s="12">
        <v>2500</v>
      </c>
      <c r="Q525" s="12">
        <v>500</v>
      </c>
      <c r="R525" s="12"/>
      <c r="S525" s="12"/>
      <c r="T525" s="12"/>
      <c r="U525" s="12"/>
      <c r="V525" s="12">
        <v>2000</v>
      </c>
      <c r="W525" s="12"/>
      <c r="X525" s="12">
        <v>3000</v>
      </c>
      <c r="Y525" s="12"/>
      <c r="Z525" s="12">
        <v>30000</v>
      </c>
    </row>
    <row r="526" spans="1:26">
      <c r="B526" t="s">
        <v>1162</v>
      </c>
      <c r="C526" t="s">
        <v>3345</v>
      </c>
      <c r="D526" t="s">
        <v>4548</v>
      </c>
      <c r="E526" t="s">
        <v>3507</v>
      </c>
      <c r="F526" s="12">
        <v>500</v>
      </c>
      <c r="G526" s="12">
        <v>500</v>
      </c>
      <c r="H526" s="12"/>
      <c r="I526" s="12"/>
      <c r="J526" s="12"/>
      <c r="K526" s="12"/>
      <c r="L526" s="12"/>
      <c r="M526" s="12">
        <v>500</v>
      </c>
      <c r="N526" s="12">
        <v>1000</v>
      </c>
      <c r="O526" s="12">
        <v>1000</v>
      </c>
      <c r="P526" s="12">
        <v>500</v>
      </c>
      <c r="Q526" s="12"/>
      <c r="R526" s="12"/>
      <c r="S526" s="12"/>
      <c r="T526" s="12"/>
      <c r="U526" s="12"/>
      <c r="V526" s="12">
        <v>1000</v>
      </c>
      <c r="W526" s="12"/>
      <c r="X526" s="12">
        <v>500</v>
      </c>
      <c r="Y526" s="12"/>
      <c r="Z526" s="12">
        <v>5500</v>
      </c>
    </row>
    <row r="527" spans="1:26">
      <c r="B527" t="s">
        <v>1167</v>
      </c>
      <c r="C527" t="s">
        <v>1391</v>
      </c>
      <c r="D527" t="s">
        <v>4566</v>
      </c>
      <c r="E527" t="s">
        <v>33</v>
      </c>
      <c r="F527" s="12"/>
      <c r="G527" s="12"/>
      <c r="H527" s="12"/>
      <c r="I527" s="12"/>
      <c r="J527" s="12"/>
      <c r="K527" s="12"/>
      <c r="L527" s="12"/>
      <c r="M527" s="12">
        <v>280</v>
      </c>
      <c r="N527" s="12">
        <v>960</v>
      </c>
      <c r="O527" s="12">
        <v>680</v>
      </c>
      <c r="P527" s="12">
        <v>400</v>
      </c>
      <c r="Q527" s="12"/>
      <c r="R527" s="12"/>
      <c r="S527" s="12"/>
      <c r="T527" s="12"/>
      <c r="U527" s="12"/>
      <c r="V527" s="12">
        <v>240</v>
      </c>
      <c r="W527" s="12"/>
      <c r="X527" s="12">
        <v>120</v>
      </c>
      <c r="Y527" s="12"/>
      <c r="Z527" s="12">
        <v>2680</v>
      </c>
    </row>
    <row r="528" spans="1:26">
      <c r="C528" t="s">
        <v>3346</v>
      </c>
      <c r="D528" t="s">
        <v>4570</v>
      </c>
      <c r="E528" t="s">
        <v>33</v>
      </c>
      <c r="F528" s="12"/>
      <c r="G528" s="12"/>
      <c r="H528" s="12"/>
      <c r="I528" s="12"/>
      <c r="J528" s="12"/>
      <c r="K528" s="12"/>
      <c r="L528" s="12"/>
      <c r="M528" s="12"/>
      <c r="N528" s="12">
        <v>40</v>
      </c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>
        <v>40</v>
      </c>
    </row>
    <row r="529" spans="1:26">
      <c r="D529" t="s">
        <v>4572</v>
      </c>
      <c r="E529" t="s">
        <v>33</v>
      </c>
      <c r="F529" s="12"/>
      <c r="G529" s="12"/>
      <c r="H529" s="12"/>
      <c r="I529" s="12"/>
      <c r="J529" s="12"/>
      <c r="K529" s="12"/>
      <c r="L529" s="12"/>
      <c r="M529" s="12">
        <v>80</v>
      </c>
      <c r="N529" s="12">
        <v>360</v>
      </c>
      <c r="O529" s="12">
        <v>160</v>
      </c>
      <c r="P529" s="12">
        <v>40</v>
      </c>
      <c r="Q529" s="12"/>
      <c r="R529" s="12"/>
      <c r="S529" s="12"/>
      <c r="T529" s="12"/>
      <c r="U529" s="12"/>
      <c r="V529" s="12"/>
      <c r="W529" s="12"/>
      <c r="X529" s="12">
        <v>160</v>
      </c>
      <c r="Y529" s="12"/>
      <c r="Z529" s="12">
        <v>800</v>
      </c>
    </row>
    <row r="530" spans="1:26">
      <c r="C530" t="s">
        <v>3347</v>
      </c>
      <c r="D530" t="s">
        <v>4568</v>
      </c>
      <c r="E530" t="s">
        <v>33</v>
      </c>
      <c r="F530" s="12"/>
      <c r="G530" s="12"/>
      <c r="H530" s="12"/>
      <c r="I530" s="12"/>
      <c r="J530" s="12"/>
      <c r="K530" s="12"/>
      <c r="L530" s="12"/>
      <c r="M530" s="12">
        <v>40</v>
      </c>
      <c r="N530" s="12">
        <v>1920</v>
      </c>
      <c r="O530" s="12">
        <v>1440</v>
      </c>
      <c r="P530" s="12">
        <v>120</v>
      </c>
      <c r="Q530" s="12"/>
      <c r="R530" s="12">
        <v>80</v>
      </c>
      <c r="S530" s="12"/>
      <c r="T530" s="12"/>
      <c r="U530" s="12"/>
      <c r="V530" s="12">
        <v>80</v>
      </c>
      <c r="W530" s="12"/>
      <c r="X530" s="12">
        <v>440</v>
      </c>
      <c r="Y530" s="12"/>
      <c r="Z530" s="12">
        <v>4120</v>
      </c>
    </row>
    <row r="531" spans="1:26">
      <c r="B531" t="s">
        <v>1159</v>
      </c>
      <c r="C531" t="s">
        <v>1159</v>
      </c>
      <c r="D531" t="s">
        <v>4574</v>
      </c>
      <c r="E531" t="s">
        <v>28</v>
      </c>
      <c r="F531" s="12"/>
      <c r="G531" s="12">
        <v>250</v>
      </c>
      <c r="H531" s="12"/>
      <c r="I531" s="12"/>
      <c r="J531" s="12"/>
      <c r="K531" s="12"/>
      <c r="L531" s="12"/>
      <c r="M531" s="12"/>
      <c r="N531" s="12"/>
      <c r="O531" s="12">
        <v>500</v>
      </c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>
        <v>750</v>
      </c>
    </row>
    <row r="532" spans="1:26">
      <c r="B532" t="s">
        <v>1160</v>
      </c>
      <c r="C532" t="s">
        <v>1160</v>
      </c>
      <c r="D532" t="s">
        <v>4578</v>
      </c>
      <c r="E532" t="s">
        <v>28</v>
      </c>
      <c r="F532" s="12"/>
      <c r="G532" s="12">
        <v>250</v>
      </c>
      <c r="H532" s="12"/>
      <c r="I532" s="12"/>
      <c r="J532" s="12"/>
      <c r="K532" s="12"/>
      <c r="L532" s="12"/>
      <c r="M532" s="12"/>
      <c r="N532" s="12"/>
      <c r="O532" s="12">
        <v>250</v>
      </c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>
        <v>500</v>
      </c>
    </row>
    <row r="533" spans="1:26">
      <c r="B533" t="s">
        <v>1158</v>
      </c>
      <c r="C533" t="s">
        <v>1158</v>
      </c>
      <c r="D533" t="s">
        <v>4576</v>
      </c>
      <c r="E533" t="s">
        <v>28</v>
      </c>
      <c r="F533" s="12"/>
      <c r="G533" s="12"/>
      <c r="H533" s="12"/>
      <c r="I533" s="12"/>
      <c r="J533" s="12"/>
      <c r="K533" s="12"/>
      <c r="L533" s="12"/>
      <c r="M533" s="12"/>
      <c r="N533" s="12"/>
      <c r="O533" s="12">
        <v>1000</v>
      </c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>
        <v>1000</v>
      </c>
    </row>
    <row r="534" spans="1:26">
      <c r="B534" t="s">
        <v>3352</v>
      </c>
      <c r="C534" t="s">
        <v>3352</v>
      </c>
      <c r="D534" t="s">
        <v>4596</v>
      </c>
      <c r="E534" t="s">
        <v>3353</v>
      </c>
      <c r="F534" s="12">
        <v>80</v>
      </c>
      <c r="G534" s="12">
        <v>340</v>
      </c>
      <c r="H534" s="12">
        <v>100</v>
      </c>
      <c r="I534" s="12"/>
      <c r="J534" s="12">
        <v>490</v>
      </c>
      <c r="K534" s="12">
        <v>1010</v>
      </c>
      <c r="L534" s="12">
        <v>370</v>
      </c>
      <c r="M534" s="12">
        <v>6500</v>
      </c>
      <c r="N534" s="12">
        <v>22350</v>
      </c>
      <c r="O534" s="12">
        <v>6450</v>
      </c>
      <c r="P534" s="12">
        <v>6350</v>
      </c>
      <c r="Q534" s="12">
        <v>130</v>
      </c>
      <c r="R534" s="12">
        <v>150</v>
      </c>
      <c r="S534" s="12"/>
      <c r="T534" s="12"/>
      <c r="U534" s="12">
        <v>350</v>
      </c>
      <c r="V534" s="12">
        <v>8630</v>
      </c>
      <c r="W534" s="12"/>
      <c r="X534" s="12">
        <v>2350</v>
      </c>
      <c r="Y534" s="12"/>
      <c r="Z534" s="12">
        <v>55650</v>
      </c>
    </row>
    <row r="535" spans="1:26">
      <c r="B535" t="s">
        <v>3360</v>
      </c>
      <c r="C535" t="s">
        <v>3364</v>
      </c>
      <c r="D535" t="s">
        <v>4590</v>
      </c>
      <c r="E535" t="s">
        <v>3363</v>
      </c>
      <c r="F535" s="12"/>
      <c r="G535" s="12"/>
      <c r="H535" s="12"/>
      <c r="I535" s="12"/>
      <c r="J535" s="12"/>
      <c r="K535" s="12"/>
      <c r="L535" s="12"/>
      <c r="M535" s="12">
        <v>1500</v>
      </c>
      <c r="N535" s="12">
        <v>2000</v>
      </c>
      <c r="O535" s="12">
        <v>750</v>
      </c>
      <c r="P535" s="12">
        <v>1000</v>
      </c>
      <c r="Q535" s="12"/>
      <c r="R535" s="12"/>
      <c r="S535" s="12"/>
      <c r="T535" s="12"/>
      <c r="U535" s="12"/>
      <c r="V535" s="12">
        <v>750</v>
      </c>
      <c r="W535" s="12"/>
      <c r="X535" s="12">
        <v>500</v>
      </c>
      <c r="Y535" s="12"/>
      <c r="Z535" s="12">
        <v>6500</v>
      </c>
    </row>
    <row r="536" spans="1:26">
      <c r="C536" t="s">
        <v>3365</v>
      </c>
      <c r="D536" t="s">
        <v>4588</v>
      </c>
      <c r="E536" t="s">
        <v>3363</v>
      </c>
      <c r="F536" s="12">
        <v>30</v>
      </c>
      <c r="G536" s="12">
        <v>20</v>
      </c>
      <c r="H536" s="12"/>
      <c r="I536" s="12"/>
      <c r="J536" s="12">
        <v>20</v>
      </c>
      <c r="K536" s="12">
        <v>20</v>
      </c>
      <c r="L536" s="12">
        <v>10</v>
      </c>
      <c r="M536" s="12">
        <v>1000</v>
      </c>
      <c r="N536" s="12">
        <v>2300</v>
      </c>
      <c r="O536" s="12">
        <v>500</v>
      </c>
      <c r="P536" s="12">
        <v>250</v>
      </c>
      <c r="Q536" s="12"/>
      <c r="R536" s="12">
        <v>250</v>
      </c>
      <c r="S536" s="12"/>
      <c r="T536" s="12"/>
      <c r="U536" s="12">
        <v>100</v>
      </c>
      <c r="V536" s="12">
        <v>200</v>
      </c>
      <c r="W536" s="12"/>
      <c r="X536" s="12">
        <v>300</v>
      </c>
      <c r="Y536" s="12"/>
      <c r="Z536" s="12">
        <v>5000</v>
      </c>
    </row>
    <row r="537" spans="1:26">
      <c r="C537" t="s">
        <v>3366</v>
      </c>
      <c r="D537" t="s">
        <v>4592</v>
      </c>
      <c r="E537" t="s">
        <v>3363</v>
      </c>
      <c r="F537" s="12">
        <v>120</v>
      </c>
      <c r="G537" s="12">
        <v>30</v>
      </c>
      <c r="H537" s="12">
        <v>30</v>
      </c>
      <c r="I537" s="12"/>
      <c r="J537" s="12">
        <v>20</v>
      </c>
      <c r="K537" s="12"/>
      <c r="L537" s="12"/>
      <c r="M537" s="12">
        <v>1500</v>
      </c>
      <c r="N537" s="12">
        <v>1500</v>
      </c>
      <c r="O537" s="12">
        <v>500</v>
      </c>
      <c r="P537" s="12"/>
      <c r="Q537" s="12"/>
      <c r="R537" s="12">
        <v>250</v>
      </c>
      <c r="S537" s="12"/>
      <c r="T537" s="12"/>
      <c r="U537" s="12"/>
      <c r="V537" s="12">
        <v>550</v>
      </c>
      <c r="W537" s="12"/>
      <c r="X537" s="12">
        <v>500</v>
      </c>
      <c r="Y537" s="12"/>
      <c r="Z537" s="12">
        <v>5000</v>
      </c>
    </row>
    <row r="538" spans="1:26">
      <c r="C538" t="s">
        <v>3360</v>
      </c>
      <c r="D538" t="s">
        <v>4594</v>
      </c>
      <c r="E538" t="s">
        <v>3363</v>
      </c>
      <c r="F538" s="12"/>
      <c r="G538" s="12"/>
      <c r="H538" s="12"/>
      <c r="I538" s="12"/>
      <c r="J538" s="12"/>
      <c r="K538" s="12"/>
      <c r="L538" s="12"/>
      <c r="M538" s="12">
        <v>750</v>
      </c>
      <c r="N538" s="12">
        <v>1000</v>
      </c>
      <c r="O538" s="12">
        <v>500</v>
      </c>
      <c r="P538" s="12">
        <v>1000</v>
      </c>
      <c r="Q538" s="12"/>
      <c r="R538" s="12"/>
      <c r="S538" s="12"/>
      <c r="T538" s="12"/>
      <c r="U538" s="12">
        <v>250</v>
      </c>
      <c r="V538" s="12">
        <v>750</v>
      </c>
      <c r="W538" s="12"/>
      <c r="X538" s="12">
        <v>750</v>
      </c>
      <c r="Y538" s="12"/>
      <c r="Z538" s="12">
        <v>5000</v>
      </c>
    </row>
    <row r="539" spans="1:26">
      <c r="B539" t="s">
        <v>1255</v>
      </c>
      <c r="C539" t="s">
        <v>1255</v>
      </c>
      <c r="D539" t="s">
        <v>4580</v>
      </c>
      <c r="E539" t="s">
        <v>31</v>
      </c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>
        <v>50</v>
      </c>
      <c r="Q539" s="12"/>
      <c r="R539" s="12"/>
      <c r="S539" s="12"/>
      <c r="T539" s="12"/>
      <c r="U539" s="12"/>
      <c r="V539" s="12"/>
      <c r="W539" s="12"/>
      <c r="X539" s="12"/>
      <c r="Y539" s="12"/>
      <c r="Z539" s="12">
        <v>50</v>
      </c>
    </row>
    <row r="540" spans="1:26">
      <c r="B540" t="s">
        <v>3370</v>
      </c>
      <c r="C540" t="s">
        <v>3370</v>
      </c>
      <c r="D540" t="s">
        <v>4586</v>
      </c>
      <c r="E540" t="s">
        <v>3500</v>
      </c>
      <c r="F540" s="12"/>
      <c r="G540" s="12">
        <v>100</v>
      </c>
      <c r="H540" s="12"/>
      <c r="I540" s="12"/>
      <c r="J540" s="12">
        <v>100</v>
      </c>
      <c r="K540" s="12">
        <v>100</v>
      </c>
      <c r="L540" s="12"/>
      <c r="M540" s="12">
        <v>6000</v>
      </c>
      <c r="N540" s="12">
        <v>4500</v>
      </c>
      <c r="O540" s="12">
        <v>1000</v>
      </c>
      <c r="P540" s="12">
        <v>2000</v>
      </c>
      <c r="Q540" s="12"/>
      <c r="R540" s="12"/>
      <c r="S540" s="12"/>
      <c r="T540" s="12"/>
      <c r="U540" s="12">
        <v>1500</v>
      </c>
      <c r="V540" s="12">
        <v>5500</v>
      </c>
      <c r="W540" s="12"/>
      <c r="X540" s="12">
        <v>2500</v>
      </c>
      <c r="Y540" s="12"/>
      <c r="Z540" s="12">
        <v>23300</v>
      </c>
    </row>
    <row r="541" spans="1:26">
      <c r="B541" t="s">
        <v>3492</v>
      </c>
      <c r="C541" t="s">
        <v>3492</v>
      </c>
      <c r="D541" t="s">
        <v>4584</v>
      </c>
      <c r="E541" t="s">
        <v>3493</v>
      </c>
      <c r="F541" s="12">
        <v>30</v>
      </c>
      <c r="G541" s="12"/>
      <c r="H541" s="12"/>
      <c r="I541" s="12"/>
      <c r="J541" s="12">
        <v>20</v>
      </c>
      <c r="K541" s="12"/>
      <c r="L541" s="12"/>
      <c r="M541" s="12">
        <v>3500</v>
      </c>
      <c r="N541" s="12">
        <v>3500</v>
      </c>
      <c r="O541" s="12">
        <v>1000</v>
      </c>
      <c r="P541" s="12">
        <v>2000</v>
      </c>
      <c r="Q541" s="12"/>
      <c r="R541" s="12">
        <v>500</v>
      </c>
      <c r="S541" s="12"/>
      <c r="T541" s="12"/>
      <c r="U541" s="12"/>
      <c r="V541" s="12">
        <v>3000</v>
      </c>
      <c r="W541" s="12"/>
      <c r="X541" s="12">
        <v>1000</v>
      </c>
      <c r="Y541" s="12"/>
      <c r="Z541" s="12">
        <v>14550</v>
      </c>
    </row>
    <row r="542" spans="1:26">
      <c r="B542" t="s">
        <v>3488</v>
      </c>
      <c r="C542" t="s">
        <v>3488</v>
      </c>
      <c r="D542" t="s">
        <v>4582</v>
      </c>
      <c r="E542" t="s">
        <v>3489</v>
      </c>
      <c r="F542" s="12"/>
      <c r="G542" s="12"/>
      <c r="H542" s="12"/>
      <c r="I542" s="12"/>
      <c r="J542" s="12"/>
      <c r="K542" s="12"/>
      <c r="L542" s="12"/>
      <c r="M542" s="12"/>
      <c r="N542" s="12">
        <v>5000</v>
      </c>
      <c r="O542" s="12"/>
      <c r="P542" s="12">
        <v>1000</v>
      </c>
      <c r="Q542" s="12"/>
      <c r="R542" s="12">
        <v>500</v>
      </c>
      <c r="S542" s="12"/>
      <c r="T542" s="12"/>
      <c r="U542" s="12"/>
      <c r="V542" s="12">
        <v>500</v>
      </c>
      <c r="W542" s="12"/>
      <c r="X542" s="12"/>
      <c r="Y542" s="12"/>
      <c r="Z542" s="12">
        <v>7000</v>
      </c>
    </row>
    <row r="543" spans="1:26">
      <c r="A543" s="129" t="s">
        <v>4713</v>
      </c>
      <c r="D543"/>
      <c r="E543"/>
      <c r="F543" s="12">
        <v>4760</v>
      </c>
      <c r="G543" s="12">
        <v>12990</v>
      </c>
      <c r="H543" s="12">
        <v>3630</v>
      </c>
      <c r="I543" s="12"/>
      <c r="J543" s="12">
        <v>3150</v>
      </c>
      <c r="K543" s="12">
        <v>4630</v>
      </c>
      <c r="L543" s="12">
        <v>3880</v>
      </c>
      <c r="M543" s="12">
        <v>39150</v>
      </c>
      <c r="N543" s="12">
        <v>132430</v>
      </c>
      <c r="O543" s="12">
        <v>60730</v>
      </c>
      <c r="P543" s="12">
        <v>36210</v>
      </c>
      <c r="Q543" s="12">
        <v>3630</v>
      </c>
      <c r="R543" s="12">
        <v>1730</v>
      </c>
      <c r="S543" s="12"/>
      <c r="T543" s="12"/>
      <c r="U543" s="12">
        <v>2200</v>
      </c>
      <c r="V543" s="12">
        <v>42700</v>
      </c>
      <c r="W543" s="12"/>
      <c r="X543" s="12">
        <v>32620</v>
      </c>
      <c r="Y543" s="12"/>
      <c r="Z543" s="12">
        <v>384440</v>
      </c>
    </row>
    <row r="544" spans="1:26">
      <c r="A544" s="129">
        <v>44344</v>
      </c>
      <c r="B544" t="s">
        <v>1165</v>
      </c>
      <c r="C544" t="s">
        <v>1382</v>
      </c>
      <c r="D544" t="s">
        <v>4626</v>
      </c>
      <c r="E544" t="s">
        <v>22</v>
      </c>
      <c r="F544" s="12">
        <v>500</v>
      </c>
      <c r="G544" s="12">
        <v>500</v>
      </c>
      <c r="H544" s="12">
        <v>500</v>
      </c>
      <c r="I544" s="12"/>
      <c r="J544" s="12"/>
      <c r="K544" s="12"/>
      <c r="L544" s="12"/>
      <c r="M544" s="12"/>
      <c r="N544" s="12">
        <v>3000</v>
      </c>
      <c r="O544" s="12">
        <v>500</v>
      </c>
      <c r="P544" s="12">
        <v>2500</v>
      </c>
      <c r="Q544" s="12">
        <v>500</v>
      </c>
      <c r="R544" s="12"/>
      <c r="S544" s="12"/>
      <c r="T544" s="12"/>
      <c r="U544" s="12"/>
      <c r="V544" s="12"/>
      <c r="W544" s="12"/>
      <c r="X544" s="12"/>
      <c r="Y544" s="12"/>
      <c r="Z544" s="12">
        <v>8000</v>
      </c>
    </row>
    <row r="545" spans="2:26">
      <c r="D545" t="s">
        <v>4628</v>
      </c>
      <c r="E545" t="s">
        <v>22</v>
      </c>
      <c r="F545" s="12"/>
      <c r="G545" s="12"/>
      <c r="H545" s="12"/>
      <c r="I545" s="12"/>
      <c r="J545" s="12">
        <v>500</v>
      </c>
      <c r="K545" s="12">
        <v>500</v>
      </c>
      <c r="L545" s="12">
        <v>500</v>
      </c>
      <c r="M545" s="12">
        <v>3000</v>
      </c>
      <c r="N545" s="12"/>
      <c r="O545" s="12"/>
      <c r="P545" s="12"/>
      <c r="Q545" s="12"/>
      <c r="R545" s="12"/>
      <c r="S545" s="12"/>
      <c r="T545" s="12"/>
      <c r="U545" s="12"/>
      <c r="V545" s="12">
        <v>2000</v>
      </c>
      <c r="W545" s="12"/>
      <c r="X545" s="12">
        <v>1500</v>
      </c>
      <c r="Y545" s="12"/>
      <c r="Z545" s="12">
        <v>8000</v>
      </c>
    </row>
    <row r="546" spans="2:26">
      <c r="C546" t="s">
        <v>1383</v>
      </c>
      <c r="D546" t="s">
        <v>4622</v>
      </c>
      <c r="E546" t="s">
        <v>22</v>
      </c>
      <c r="F546" s="12">
        <v>500</v>
      </c>
      <c r="G546" s="12">
        <v>500</v>
      </c>
      <c r="H546" s="12"/>
      <c r="I546" s="12"/>
      <c r="J546" s="12"/>
      <c r="K546" s="12"/>
      <c r="L546" s="12"/>
      <c r="M546" s="12"/>
      <c r="N546" s="12">
        <v>8000</v>
      </c>
      <c r="O546" s="12">
        <v>8000</v>
      </c>
      <c r="P546" s="12">
        <v>2000</v>
      </c>
      <c r="Q546" s="12"/>
      <c r="R546" s="12"/>
      <c r="S546" s="12"/>
      <c r="T546" s="12"/>
      <c r="U546" s="12"/>
      <c r="V546" s="12"/>
      <c r="W546" s="12"/>
      <c r="X546" s="12"/>
      <c r="Y546" s="12"/>
      <c r="Z546" s="12">
        <v>19000</v>
      </c>
    </row>
    <row r="547" spans="2:26">
      <c r="D547" t="s">
        <v>4624</v>
      </c>
      <c r="E547" t="s">
        <v>22</v>
      </c>
      <c r="F547" s="12"/>
      <c r="G547" s="12"/>
      <c r="H547" s="12"/>
      <c r="I547" s="12"/>
      <c r="J547" s="12"/>
      <c r="K547" s="12"/>
      <c r="L547" s="12"/>
      <c r="M547" s="12">
        <v>2000</v>
      </c>
      <c r="N547" s="12"/>
      <c r="O547" s="12"/>
      <c r="P547" s="12"/>
      <c r="Q547" s="12"/>
      <c r="R547" s="12"/>
      <c r="S547" s="12"/>
      <c r="T547" s="12"/>
      <c r="U547" s="12"/>
      <c r="V547" s="12">
        <v>1500</v>
      </c>
      <c r="W547" s="12"/>
      <c r="X547" s="12">
        <v>5000</v>
      </c>
      <c r="Y547" s="12"/>
      <c r="Z547" s="12">
        <v>8500</v>
      </c>
    </row>
    <row r="548" spans="2:26">
      <c r="C548" t="s">
        <v>1384</v>
      </c>
      <c r="D548" t="s">
        <v>4630</v>
      </c>
      <c r="E548" t="s">
        <v>22</v>
      </c>
      <c r="F548" s="12"/>
      <c r="G548" s="12"/>
      <c r="H548" s="12">
        <v>500</v>
      </c>
      <c r="I548" s="12"/>
      <c r="J548" s="12"/>
      <c r="K548" s="12"/>
      <c r="L548" s="12"/>
      <c r="M548" s="12"/>
      <c r="N548" s="12">
        <v>5000</v>
      </c>
      <c r="O548" s="12">
        <v>1500</v>
      </c>
      <c r="P548" s="12">
        <v>1500</v>
      </c>
      <c r="Q548" s="12"/>
      <c r="R548" s="12"/>
      <c r="S548" s="12"/>
      <c r="T548" s="12"/>
      <c r="U548" s="12"/>
      <c r="V548" s="12"/>
      <c r="W548" s="12"/>
      <c r="X548" s="12"/>
      <c r="Y548" s="12"/>
      <c r="Z548" s="12">
        <v>8500</v>
      </c>
    </row>
    <row r="549" spans="2:26">
      <c r="D549" t="s">
        <v>4632</v>
      </c>
      <c r="E549" t="s">
        <v>22</v>
      </c>
      <c r="F549" s="12"/>
      <c r="G549" s="12"/>
      <c r="H549" s="12"/>
      <c r="I549" s="12"/>
      <c r="J549" s="12">
        <v>500</v>
      </c>
      <c r="K549" s="12"/>
      <c r="L549" s="12">
        <v>500</v>
      </c>
      <c r="M549" s="12">
        <v>3500</v>
      </c>
      <c r="N549" s="12"/>
      <c r="O549" s="12"/>
      <c r="P549" s="12"/>
      <c r="Q549" s="12"/>
      <c r="R549" s="12"/>
      <c r="S549" s="12"/>
      <c r="T549" s="12"/>
      <c r="U549" s="12"/>
      <c r="V549" s="12">
        <v>1000</v>
      </c>
      <c r="W549" s="12"/>
      <c r="X549" s="12">
        <v>1500</v>
      </c>
      <c r="Y549" s="12"/>
      <c r="Z549" s="12">
        <v>7000</v>
      </c>
    </row>
    <row r="550" spans="2:26">
      <c r="C550" t="s">
        <v>1385</v>
      </c>
      <c r="D550" t="s">
        <v>4638</v>
      </c>
      <c r="E550" t="s">
        <v>22</v>
      </c>
      <c r="F550" s="12">
        <v>500</v>
      </c>
      <c r="G550" s="12">
        <v>500</v>
      </c>
      <c r="H550" s="12">
        <v>500</v>
      </c>
      <c r="I550" s="12"/>
      <c r="J550" s="12"/>
      <c r="K550" s="12"/>
      <c r="L550" s="12"/>
      <c r="M550" s="12"/>
      <c r="N550" s="12">
        <v>5000</v>
      </c>
      <c r="O550" s="12">
        <v>1500</v>
      </c>
      <c r="P550" s="12">
        <v>1500</v>
      </c>
      <c r="Q550" s="12">
        <v>500</v>
      </c>
      <c r="R550" s="12"/>
      <c r="S550" s="12"/>
      <c r="T550" s="12"/>
      <c r="U550" s="12"/>
      <c r="V550" s="12"/>
      <c r="W550" s="12"/>
      <c r="X550" s="12"/>
      <c r="Y550" s="12"/>
      <c r="Z550" s="12">
        <v>10000</v>
      </c>
    </row>
    <row r="551" spans="2:26">
      <c r="D551" t="s">
        <v>4640</v>
      </c>
      <c r="E551" t="s">
        <v>22</v>
      </c>
      <c r="F551" s="12"/>
      <c r="G551" s="12"/>
      <c r="H551" s="12"/>
      <c r="I551" s="12"/>
      <c r="J551" s="12">
        <v>500</v>
      </c>
      <c r="K551" s="12">
        <v>500</v>
      </c>
      <c r="L551" s="12">
        <v>500</v>
      </c>
      <c r="M551" s="12">
        <v>2000</v>
      </c>
      <c r="N551" s="12"/>
      <c r="O551" s="12"/>
      <c r="P551" s="12"/>
      <c r="Q551" s="12"/>
      <c r="R551" s="12"/>
      <c r="S551" s="12"/>
      <c r="T551" s="12"/>
      <c r="U551" s="12"/>
      <c r="V551" s="12">
        <v>5000</v>
      </c>
      <c r="W551" s="12"/>
      <c r="X551" s="12">
        <v>2000</v>
      </c>
      <c r="Y551" s="12"/>
      <c r="Z551" s="12">
        <v>10500</v>
      </c>
    </row>
    <row r="552" spans="2:26">
      <c r="C552" t="s">
        <v>1386</v>
      </c>
      <c r="D552" t="s">
        <v>4634</v>
      </c>
      <c r="E552" t="s">
        <v>22</v>
      </c>
      <c r="F552" s="12">
        <v>500</v>
      </c>
      <c r="G552" s="12"/>
      <c r="H552" s="12"/>
      <c r="I552" s="12"/>
      <c r="J552" s="12"/>
      <c r="K552" s="12"/>
      <c r="L552" s="12"/>
      <c r="M552" s="12"/>
      <c r="N552" s="12">
        <v>2000</v>
      </c>
      <c r="O552" s="12">
        <v>1500</v>
      </c>
      <c r="P552" s="12">
        <v>500</v>
      </c>
      <c r="Q552" s="12"/>
      <c r="R552" s="12"/>
      <c r="S552" s="12"/>
      <c r="T552" s="12"/>
      <c r="U552" s="12"/>
      <c r="V552" s="12"/>
      <c r="W552" s="12"/>
      <c r="X552" s="12"/>
      <c r="Y552" s="12"/>
      <c r="Z552" s="12">
        <v>4500</v>
      </c>
    </row>
    <row r="553" spans="2:26">
      <c r="D553" t="s">
        <v>4636</v>
      </c>
      <c r="E553" t="s">
        <v>22</v>
      </c>
      <c r="F553" s="12"/>
      <c r="G553" s="12"/>
      <c r="H553" s="12"/>
      <c r="I553" s="12"/>
      <c r="J553" s="12"/>
      <c r="K553" s="12"/>
      <c r="L553" s="12"/>
      <c r="M553" s="12">
        <v>1000</v>
      </c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>
        <v>1000</v>
      </c>
      <c r="Y553" s="12"/>
      <c r="Z553" s="12">
        <v>2000</v>
      </c>
    </row>
    <row r="554" spans="2:26">
      <c r="C554" t="s">
        <v>1165</v>
      </c>
      <c r="D554" t="s">
        <v>4610</v>
      </c>
      <c r="E554" t="s">
        <v>22</v>
      </c>
      <c r="F554" s="12"/>
      <c r="G554" s="12">
        <v>2000</v>
      </c>
      <c r="H554" s="12">
        <v>500</v>
      </c>
      <c r="I554" s="12"/>
      <c r="J554" s="12"/>
      <c r="K554" s="12"/>
      <c r="L554" s="12"/>
      <c r="M554" s="12"/>
      <c r="N554" s="12">
        <v>24000</v>
      </c>
      <c r="O554" s="12"/>
      <c r="P554" s="12">
        <v>8000</v>
      </c>
      <c r="Q554" s="12">
        <v>500</v>
      </c>
      <c r="R554" s="12"/>
      <c r="S554" s="12"/>
      <c r="T554" s="12"/>
      <c r="U554" s="12"/>
      <c r="V554" s="12"/>
      <c r="W554" s="12"/>
      <c r="X554" s="12"/>
      <c r="Y554" s="12"/>
      <c r="Z554" s="12">
        <v>35000</v>
      </c>
    </row>
    <row r="555" spans="2:26">
      <c r="D555" t="s">
        <v>4612</v>
      </c>
      <c r="E555" t="s">
        <v>22</v>
      </c>
      <c r="F555" s="12"/>
      <c r="G555" s="12"/>
      <c r="H555" s="12"/>
      <c r="I555" s="12"/>
      <c r="J555" s="12">
        <v>500</v>
      </c>
      <c r="K555" s="12">
        <v>500</v>
      </c>
      <c r="L555" s="12">
        <v>500</v>
      </c>
      <c r="M555" s="12">
        <v>5500</v>
      </c>
      <c r="N555" s="12"/>
      <c r="O555" s="12"/>
      <c r="P555" s="12"/>
      <c r="Q555" s="12"/>
      <c r="R555" s="12"/>
      <c r="S555" s="12"/>
      <c r="T555" s="12"/>
      <c r="U555" s="12"/>
      <c r="V555" s="12">
        <v>5500</v>
      </c>
      <c r="W555" s="12"/>
      <c r="X555" s="12">
        <v>5000</v>
      </c>
      <c r="Y555" s="12"/>
      <c r="Z555" s="12">
        <v>17500</v>
      </c>
    </row>
    <row r="556" spans="2:26">
      <c r="C556" t="s">
        <v>1387</v>
      </c>
      <c r="D556" t="s">
        <v>4618</v>
      </c>
      <c r="E556" t="s">
        <v>22</v>
      </c>
      <c r="F556" s="12">
        <v>1000</v>
      </c>
      <c r="G556" s="12">
        <v>500</v>
      </c>
      <c r="H556" s="12"/>
      <c r="I556" s="12"/>
      <c r="J556" s="12"/>
      <c r="K556" s="12"/>
      <c r="L556" s="12"/>
      <c r="M556" s="12"/>
      <c r="N556" s="12">
        <v>24000</v>
      </c>
      <c r="O556" s="12">
        <v>4000</v>
      </c>
      <c r="P556" s="12">
        <v>4000</v>
      </c>
      <c r="Q556" s="12">
        <v>500</v>
      </c>
      <c r="R556" s="12"/>
      <c r="S556" s="12"/>
      <c r="T556" s="12"/>
      <c r="U556" s="12"/>
      <c r="V556" s="12"/>
      <c r="W556" s="12"/>
      <c r="X556" s="12"/>
      <c r="Y556" s="12"/>
      <c r="Z556" s="12">
        <v>34000</v>
      </c>
    </row>
    <row r="557" spans="2:26">
      <c r="D557" t="s">
        <v>4620</v>
      </c>
      <c r="E557" t="s">
        <v>22</v>
      </c>
      <c r="F557" s="12"/>
      <c r="G557" s="12"/>
      <c r="H557" s="12"/>
      <c r="I557" s="12"/>
      <c r="J557" s="12">
        <v>500</v>
      </c>
      <c r="K557" s="12">
        <v>500</v>
      </c>
      <c r="L557" s="12">
        <v>500</v>
      </c>
      <c r="M557" s="12">
        <v>4500</v>
      </c>
      <c r="N557" s="12"/>
      <c r="O557" s="12"/>
      <c r="P557" s="12"/>
      <c r="Q557" s="12"/>
      <c r="R557" s="12"/>
      <c r="S557" s="12"/>
      <c r="T557" s="12"/>
      <c r="U557" s="12"/>
      <c r="V557" s="12">
        <v>4000</v>
      </c>
      <c r="W557" s="12"/>
      <c r="X557" s="12">
        <v>5000</v>
      </c>
      <c r="Y557" s="12"/>
      <c r="Z557" s="12">
        <v>15000</v>
      </c>
    </row>
    <row r="558" spans="2:26">
      <c r="C558" t="s">
        <v>1388</v>
      </c>
      <c r="D558" t="s">
        <v>4614</v>
      </c>
      <c r="E558" t="s">
        <v>22</v>
      </c>
      <c r="F558" s="12">
        <v>1000</v>
      </c>
      <c r="G558" s="12">
        <v>1500</v>
      </c>
      <c r="H558" s="12">
        <v>1000</v>
      </c>
      <c r="I558" s="12"/>
      <c r="J558" s="12"/>
      <c r="K558" s="12"/>
      <c r="L558" s="12"/>
      <c r="M558" s="12"/>
      <c r="N558" s="12">
        <v>24000</v>
      </c>
      <c r="O558" s="12">
        <v>8000</v>
      </c>
      <c r="P558" s="12">
        <v>6000</v>
      </c>
      <c r="Q558" s="12">
        <v>500</v>
      </c>
      <c r="R558" s="12"/>
      <c r="S558" s="12"/>
      <c r="T558" s="12"/>
      <c r="U558" s="12"/>
      <c r="V558" s="12"/>
      <c r="W558" s="12"/>
      <c r="X558" s="12"/>
      <c r="Y558" s="12"/>
      <c r="Z558" s="12">
        <v>42000</v>
      </c>
    </row>
    <row r="559" spans="2:26">
      <c r="D559" t="s">
        <v>4616</v>
      </c>
      <c r="E559" t="s">
        <v>22</v>
      </c>
      <c r="F559" s="12"/>
      <c r="G559" s="12"/>
      <c r="H559" s="12"/>
      <c r="I559" s="12"/>
      <c r="J559" s="12"/>
      <c r="K559" s="12"/>
      <c r="L559" s="12">
        <v>500</v>
      </c>
      <c r="M559" s="12">
        <v>5500</v>
      </c>
      <c r="N559" s="12"/>
      <c r="O559" s="12"/>
      <c r="P559" s="12"/>
      <c r="Q559" s="12"/>
      <c r="R559" s="12"/>
      <c r="S559" s="12"/>
      <c r="T559" s="12"/>
      <c r="U559" s="12"/>
      <c r="V559" s="12">
        <v>5000</v>
      </c>
      <c r="W559" s="12"/>
      <c r="X559" s="12">
        <v>5000</v>
      </c>
      <c r="Y559" s="12"/>
      <c r="Z559" s="12">
        <v>16000</v>
      </c>
    </row>
    <row r="560" spans="2:26">
      <c r="B560" t="s">
        <v>1184</v>
      </c>
      <c r="C560" t="s">
        <v>3344</v>
      </c>
      <c r="D560" t="s">
        <v>4608</v>
      </c>
      <c r="E560" t="s">
        <v>37</v>
      </c>
      <c r="F560" s="12"/>
      <c r="G560" s="12"/>
      <c r="H560" s="12"/>
      <c r="I560" s="12"/>
      <c r="J560" s="12"/>
      <c r="K560" s="12"/>
      <c r="L560" s="12"/>
      <c r="M560" s="12">
        <v>6000</v>
      </c>
      <c r="N560" s="12">
        <v>24000</v>
      </c>
      <c r="O560" s="12">
        <v>11000</v>
      </c>
      <c r="P560" s="12">
        <v>7500</v>
      </c>
      <c r="Q560" s="12"/>
      <c r="R560" s="12"/>
      <c r="S560" s="12"/>
      <c r="T560" s="12"/>
      <c r="U560" s="12"/>
      <c r="V560" s="12">
        <v>8000</v>
      </c>
      <c r="W560" s="12"/>
      <c r="X560" s="12">
        <v>7500</v>
      </c>
      <c r="Y560" s="12"/>
      <c r="Z560" s="12">
        <v>64000</v>
      </c>
    </row>
    <row r="561" spans="1:26">
      <c r="B561" t="s">
        <v>1162</v>
      </c>
      <c r="C561" t="s">
        <v>3345</v>
      </c>
      <c r="D561" t="s">
        <v>4606</v>
      </c>
      <c r="E561" t="s">
        <v>3507</v>
      </c>
      <c r="F561" s="12"/>
      <c r="G561" s="12"/>
      <c r="H561" s="12"/>
      <c r="I561" s="12"/>
      <c r="J561" s="12"/>
      <c r="K561" s="12">
        <v>500</v>
      </c>
      <c r="L561" s="12"/>
      <c r="M561" s="12">
        <v>500</v>
      </c>
      <c r="N561" s="12">
        <v>1000</v>
      </c>
      <c r="O561" s="12">
        <v>500</v>
      </c>
      <c r="P561" s="12">
        <v>500</v>
      </c>
      <c r="Q561" s="12">
        <v>500</v>
      </c>
      <c r="R561" s="12"/>
      <c r="S561" s="12"/>
      <c r="T561" s="12"/>
      <c r="U561" s="12"/>
      <c r="V561" s="12"/>
      <c r="W561" s="12"/>
      <c r="X561" s="12">
        <v>500</v>
      </c>
      <c r="Y561" s="12"/>
      <c r="Z561" s="12">
        <v>4000</v>
      </c>
    </row>
    <row r="562" spans="1:26">
      <c r="B562" t="s">
        <v>1190</v>
      </c>
      <c r="C562" t="s">
        <v>3348</v>
      </c>
      <c r="D562" t="s">
        <v>4604</v>
      </c>
      <c r="E562" t="s">
        <v>1314</v>
      </c>
      <c r="F562" s="12"/>
      <c r="G562" s="12"/>
      <c r="H562" s="12"/>
      <c r="I562" s="12"/>
      <c r="J562" s="12"/>
      <c r="K562" s="12">
        <v>500</v>
      </c>
      <c r="L562" s="12"/>
      <c r="M562" s="12">
        <v>500</v>
      </c>
      <c r="N562" s="12">
        <v>1500</v>
      </c>
      <c r="O562" s="12">
        <v>500</v>
      </c>
      <c r="P562" s="12">
        <v>500</v>
      </c>
      <c r="Q562" s="12"/>
      <c r="R562" s="12"/>
      <c r="S562" s="12"/>
      <c r="T562" s="12"/>
      <c r="U562" s="12"/>
      <c r="V562" s="12">
        <v>1000</v>
      </c>
      <c r="W562" s="12"/>
      <c r="X562" s="12">
        <v>500</v>
      </c>
      <c r="Y562" s="12"/>
      <c r="Z562" s="12">
        <v>5000</v>
      </c>
    </row>
    <row r="563" spans="1:26">
      <c r="B563" t="s">
        <v>1552</v>
      </c>
      <c r="C563" t="s">
        <v>1552</v>
      </c>
      <c r="D563" t="s">
        <v>4598</v>
      </c>
      <c r="E563" t="s">
        <v>3742</v>
      </c>
      <c r="F563" s="12"/>
      <c r="G563" s="12"/>
      <c r="H563" s="12"/>
      <c r="I563" s="12"/>
      <c r="J563" s="12"/>
      <c r="K563" s="12"/>
      <c r="L563" s="12"/>
      <c r="M563" s="12">
        <v>250</v>
      </c>
      <c r="N563" s="12">
        <v>4000</v>
      </c>
      <c r="O563" s="12">
        <v>500</v>
      </c>
      <c r="P563" s="12">
        <v>500</v>
      </c>
      <c r="Q563" s="12">
        <v>50</v>
      </c>
      <c r="R563" s="12">
        <v>500</v>
      </c>
      <c r="S563" s="12"/>
      <c r="T563" s="12"/>
      <c r="U563" s="12">
        <v>500</v>
      </c>
      <c r="V563" s="12">
        <v>500</v>
      </c>
      <c r="W563" s="12"/>
      <c r="X563" s="12">
        <v>500</v>
      </c>
      <c r="Y563" s="12"/>
      <c r="Z563" s="12">
        <v>7300</v>
      </c>
    </row>
    <row r="564" spans="1:26">
      <c r="B564" t="s">
        <v>3379</v>
      </c>
      <c r="C564" t="s">
        <v>3502</v>
      </c>
      <c r="D564" t="s">
        <v>4600</v>
      </c>
      <c r="E564" t="s">
        <v>3380</v>
      </c>
      <c r="F564" s="12"/>
      <c r="G564" s="12">
        <v>50</v>
      </c>
      <c r="H564" s="12"/>
      <c r="I564" s="12"/>
      <c r="J564" s="12"/>
      <c r="K564" s="12"/>
      <c r="L564" s="12">
        <v>20</v>
      </c>
      <c r="M564" s="12">
        <v>1500</v>
      </c>
      <c r="N564" s="12">
        <v>12800</v>
      </c>
      <c r="O564" s="12">
        <v>3000</v>
      </c>
      <c r="P564" s="12">
        <v>1500</v>
      </c>
      <c r="Q564" s="12"/>
      <c r="R564" s="12"/>
      <c r="S564" s="12"/>
      <c r="T564" s="12"/>
      <c r="U564" s="12">
        <v>20</v>
      </c>
      <c r="V564" s="12">
        <v>1110</v>
      </c>
      <c r="W564" s="12"/>
      <c r="X564" s="12">
        <v>1000</v>
      </c>
      <c r="Y564" s="12"/>
      <c r="Z564" s="12">
        <v>21000</v>
      </c>
    </row>
    <row r="565" spans="1:26">
      <c r="B565" t="s">
        <v>3490</v>
      </c>
      <c r="C565" t="s">
        <v>3490</v>
      </c>
      <c r="D565" t="s">
        <v>4602</v>
      </c>
      <c r="E565" t="s">
        <v>3491</v>
      </c>
      <c r="F565" s="12">
        <v>30</v>
      </c>
      <c r="G565" s="12">
        <v>40</v>
      </c>
      <c r="H565" s="12"/>
      <c r="I565" s="12"/>
      <c r="J565" s="12">
        <v>10</v>
      </c>
      <c r="K565" s="12">
        <v>30</v>
      </c>
      <c r="L565" s="12">
        <v>50</v>
      </c>
      <c r="M565" s="12">
        <v>1500</v>
      </c>
      <c r="N565" s="12">
        <v>3000</v>
      </c>
      <c r="O565" s="12">
        <v>1300</v>
      </c>
      <c r="P565" s="12">
        <v>1000</v>
      </c>
      <c r="Q565" s="12"/>
      <c r="R565" s="12"/>
      <c r="S565" s="12"/>
      <c r="T565" s="12"/>
      <c r="U565" s="12">
        <v>1000</v>
      </c>
      <c r="V565" s="12">
        <v>1500</v>
      </c>
      <c r="W565" s="12"/>
      <c r="X565" s="12">
        <v>500</v>
      </c>
      <c r="Y565" s="12"/>
      <c r="Z565" s="12">
        <v>9960</v>
      </c>
    </row>
    <row r="566" spans="1:26">
      <c r="A566" s="129" t="s">
        <v>4714</v>
      </c>
      <c r="D566"/>
      <c r="E566"/>
      <c r="F566" s="12">
        <v>4030</v>
      </c>
      <c r="G566" s="12">
        <v>5590</v>
      </c>
      <c r="H566" s="12">
        <v>3000</v>
      </c>
      <c r="I566" s="12"/>
      <c r="J566" s="12">
        <v>2510</v>
      </c>
      <c r="K566" s="12">
        <v>3030</v>
      </c>
      <c r="L566" s="12">
        <v>3070</v>
      </c>
      <c r="M566" s="12">
        <v>37250</v>
      </c>
      <c r="N566" s="12">
        <v>141300</v>
      </c>
      <c r="O566" s="12">
        <v>41800</v>
      </c>
      <c r="P566" s="12">
        <v>37500</v>
      </c>
      <c r="Q566" s="12">
        <v>3050</v>
      </c>
      <c r="R566" s="12">
        <v>500</v>
      </c>
      <c r="S566" s="12"/>
      <c r="T566" s="12"/>
      <c r="U566" s="12">
        <v>1520</v>
      </c>
      <c r="V566" s="12">
        <v>36110</v>
      </c>
      <c r="W566" s="12"/>
      <c r="X566" s="12">
        <v>36500</v>
      </c>
      <c r="Y566" s="12"/>
      <c r="Z566" s="12">
        <v>356760</v>
      </c>
    </row>
    <row r="567" spans="1:26">
      <c r="A567" s="129">
        <v>44347</v>
      </c>
      <c r="B567" t="s">
        <v>1165</v>
      </c>
      <c r="C567" t="s">
        <v>3339</v>
      </c>
      <c r="D567" t="s">
        <v>4646</v>
      </c>
      <c r="E567" t="s">
        <v>22</v>
      </c>
      <c r="F567" s="12">
        <v>500</v>
      </c>
      <c r="G567" s="12">
        <v>2500</v>
      </c>
      <c r="H567" s="12">
        <v>500</v>
      </c>
      <c r="I567" s="12"/>
      <c r="J567" s="12"/>
      <c r="K567" s="12"/>
      <c r="L567" s="12"/>
      <c r="M567" s="12"/>
      <c r="N567" s="12">
        <v>16000</v>
      </c>
      <c r="O567" s="12">
        <v>12000</v>
      </c>
      <c r="P567" s="12">
        <v>6000</v>
      </c>
      <c r="Q567" s="12">
        <v>500</v>
      </c>
      <c r="R567" s="12"/>
      <c r="S567" s="12"/>
      <c r="T567" s="12"/>
      <c r="U567" s="12"/>
      <c r="V567" s="12"/>
      <c r="W567" s="12"/>
      <c r="X567" s="12"/>
      <c r="Y567" s="12"/>
      <c r="Z567" s="12">
        <v>38000</v>
      </c>
    </row>
    <row r="568" spans="1:26">
      <c r="B568" t="s">
        <v>1163</v>
      </c>
      <c r="C568" t="s">
        <v>3340</v>
      </c>
      <c r="D568" t="s">
        <v>4644</v>
      </c>
      <c r="E568" t="s">
        <v>1244</v>
      </c>
      <c r="F568" s="12">
        <v>500</v>
      </c>
      <c r="G568" s="12">
        <v>500</v>
      </c>
      <c r="H568" s="12"/>
      <c r="I568" s="12"/>
      <c r="J568" s="12"/>
      <c r="K568" s="12">
        <v>500</v>
      </c>
      <c r="L568" s="12"/>
      <c r="M568" s="12">
        <v>1500</v>
      </c>
      <c r="N568" s="12">
        <v>7500</v>
      </c>
      <c r="O568" s="12">
        <v>5000</v>
      </c>
      <c r="P568" s="12">
        <v>2500</v>
      </c>
      <c r="Q568" s="12"/>
      <c r="R568" s="12"/>
      <c r="S568" s="12"/>
      <c r="T568" s="12"/>
      <c r="U568" s="12"/>
      <c r="V568" s="12">
        <v>1500</v>
      </c>
      <c r="W568" s="12"/>
      <c r="X568" s="12">
        <v>3000</v>
      </c>
      <c r="Y568" s="12"/>
      <c r="Z568" s="12">
        <v>22500</v>
      </c>
    </row>
    <row r="569" spans="1:26">
      <c r="B569" t="s">
        <v>1199</v>
      </c>
      <c r="C569" t="s">
        <v>1199</v>
      </c>
      <c r="D569" t="s">
        <v>4686</v>
      </c>
      <c r="E569" t="s">
        <v>31</v>
      </c>
      <c r="F569" s="12"/>
      <c r="G569" s="12"/>
      <c r="H569" s="12">
        <v>10</v>
      </c>
      <c r="I569" s="12"/>
      <c r="J569" s="12"/>
      <c r="K569" s="12">
        <v>10</v>
      </c>
      <c r="L569" s="12"/>
      <c r="M569" s="12"/>
      <c r="N569" s="12"/>
      <c r="O569" s="12">
        <v>20</v>
      </c>
      <c r="P569" s="12"/>
      <c r="Q569" s="12">
        <v>20</v>
      </c>
      <c r="R569" s="12"/>
      <c r="S569" s="12"/>
      <c r="T569" s="12"/>
      <c r="U569" s="12"/>
      <c r="V569" s="12"/>
      <c r="W569" s="12"/>
      <c r="X569" s="12"/>
      <c r="Y569" s="12"/>
      <c r="Z569" s="12">
        <v>60</v>
      </c>
    </row>
    <row r="570" spans="1:26">
      <c r="B570" t="s">
        <v>1219</v>
      </c>
      <c r="C570" t="s">
        <v>1219</v>
      </c>
      <c r="D570" t="s">
        <v>4694</v>
      </c>
      <c r="E570" t="s">
        <v>31</v>
      </c>
      <c r="F570" s="12"/>
      <c r="G570" s="12"/>
      <c r="H570" s="12"/>
      <c r="I570" s="12"/>
      <c r="J570" s="12"/>
      <c r="K570" s="12"/>
      <c r="L570" s="12"/>
      <c r="M570" s="12"/>
      <c r="N570" s="12">
        <v>20</v>
      </c>
      <c r="O570" s="12">
        <v>30</v>
      </c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>
        <v>50</v>
      </c>
    </row>
    <row r="571" spans="1:26">
      <c r="B571" t="s">
        <v>1220</v>
      </c>
      <c r="C571" t="s">
        <v>1220</v>
      </c>
      <c r="D571" t="s">
        <v>4678</v>
      </c>
      <c r="E571" t="s">
        <v>31</v>
      </c>
      <c r="F571" s="12"/>
      <c r="G571" s="12"/>
      <c r="H571" s="12"/>
      <c r="I571" s="12"/>
      <c r="J571" s="12"/>
      <c r="K571" s="12"/>
      <c r="L571" s="12"/>
      <c r="M571" s="12"/>
      <c r="N571" s="12"/>
      <c r="O571" s="12">
        <v>40</v>
      </c>
      <c r="P571" s="12">
        <v>30</v>
      </c>
      <c r="Q571" s="12"/>
      <c r="R571" s="12"/>
      <c r="S571" s="12"/>
      <c r="T571" s="12"/>
      <c r="U571" s="12"/>
      <c r="V571" s="12"/>
      <c r="W571" s="12"/>
      <c r="X571" s="12"/>
      <c r="Y571" s="12"/>
      <c r="Z571" s="12">
        <v>70</v>
      </c>
    </row>
    <row r="572" spans="1:26">
      <c r="B572" t="s">
        <v>1177</v>
      </c>
      <c r="C572" t="s">
        <v>1177</v>
      </c>
      <c r="D572" t="s">
        <v>4672</v>
      </c>
      <c r="E572" t="s">
        <v>31</v>
      </c>
      <c r="F572" s="12"/>
      <c r="G572" s="12">
        <v>30</v>
      </c>
      <c r="H572" s="12"/>
      <c r="I572" s="12"/>
      <c r="J572" s="12">
        <v>30</v>
      </c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>
        <v>10</v>
      </c>
      <c r="W572" s="12"/>
      <c r="X572" s="12">
        <v>30</v>
      </c>
      <c r="Y572" s="12"/>
      <c r="Z572" s="12">
        <v>100</v>
      </c>
    </row>
    <row r="573" spans="1:26">
      <c r="B573" t="s">
        <v>1178</v>
      </c>
      <c r="C573" t="s">
        <v>1178</v>
      </c>
      <c r="D573" t="s">
        <v>4692</v>
      </c>
      <c r="E573" t="s">
        <v>31</v>
      </c>
      <c r="F573" s="12"/>
      <c r="G573" s="12"/>
      <c r="H573" s="12"/>
      <c r="I573" s="12"/>
      <c r="J573" s="12"/>
      <c r="K573" s="12"/>
      <c r="L573" s="12"/>
      <c r="M573" s="12"/>
      <c r="N573" s="12">
        <v>40</v>
      </c>
      <c r="O573" s="12">
        <v>50</v>
      </c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>
        <v>90</v>
      </c>
    </row>
    <row r="574" spans="1:26">
      <c r="B574" t="s">
        <v>1416</v>
      </c>
      <c r="C574" t="s">
        <v>1416</v>
      </c>
      <c r="D574" t="s">
        <v>4696</v>
      </c>
      <c r="E574" t="s">
        <v>89</v>
      </c>
      <c r="F574" s="12">
        <v>50</v>
      </c>
      <c r="G574" s="12">
        <v>190</v>
      </c>
      <c r="H574" s="12">
        <v>50</v>
      </c>
      <c r="I574" s="12"/>
      <c r="J574" s="12">
        <v>50</v>
      </c>
      <c r="K574" s="12"/>
      <c r="L574" s="12">
        <v>20</v>
      </c>
      <c r="M574" s="12">
        <v>180</v>
      </c>
      <c r="N574" s="12">
        <v>350</v>
      </c>
      <c r="O574" s="12">
        <v>280</v>
      </c>
      <c r="P574" s="12">
        <v>50</v>
      </c>
      <c r="Q574" s="12"/>
      <c r="R574" s="12"/>
      <c r="S574" s="12"/>
      <c r="T574" s="12"/>
      <c r="U574" s="12"/>
      <c r="V574" s="12">
        <v>10</v>
      </c>
      <c r="W574" s="12"/>
      <c r="X574" s="12">
        <v>130</v>
      </c>
      <c r="Y574" s="12"/>
      <c r="Z574" s="12">
        <v>1360</v>
      </c>
    </row>
    <row r="575" spans="1:26">
      <c r="B575" t="s">
        <v>1170</v>
      </c>
      <c r="C575" t="s">
        <v>1170</v>
      </c>
      <c r="D575" t="s">
        <v>4670</v>
      </c>
      <c r="E575" t="s">
        <v>31</v>
      </c>
      <c r="F575" s="12"/>
      <c r="G575" s="12"/>
      <c r="H575" s="12"/>
      <c r="I575" s="12"/>
      <c r="J575" s="12"/>
      <c r="K575" s="12"/>
      <c r="L575" s="12"/>
      <c r="M575" s="12">
        <v>10</v>
      </c>
      <c r="N575" s="12">
        <v>30</v>
      </c>
      <c r="O575" s="12"/>
      <c r="P575" s="12"/>
      <c r="Q575" s="12">
        <v>10</v>
      </c>
      <c r="R575" s="12"/>
      <c r="S575" s="12"/>
      <c r="T575" s="12"/>
      <c r="U575" s="12"/>
      <c r="V575" s="12"/>
      <c r="W575" s="12"/>
      <c r="X575" s="12"/>
      <c r="Y575" s="12"/>
      <c r="Z575" s="12">
        <v>50</v>
      </c>
    </row>
    <row r="576" spans="1:26">
      <c r="B576" t="s">
        <v>1174</v>
      </c>
      <c r="C576" t="s">
        <v>1174</v>
      </c>
      <c r="D576" t="s">
        <v>4656</v>
      </c>
      <c r="E576" t="s">
        <v>31</v>
      </c>
      <c r="F576" s="12"/>
      <c r="G576" s="12">
        <v>40</v>
      </c>
      <c r="H576" s="12">
        <v>20</v>
      </c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>
        <v>60</v>
      </c>
    </row>
    <row r="577" spans="2:26">
      <c r="B577" t="s">
        <v>1226</v>
      </c>
      <c r="C577" t="s">
        <v>1226</v>
      </c>
      <c r="D577" t="s">
        <v>4680</v>
      </c>
      <c r="E577" t="s">
        <v>31</v>
      </c>
      <c r="F577" s="12">
        <v>20</v>
      </c>
      <c r="G577" s="12">
        <v>50</v>
      </c>
      <c r="H577" s="12"/>
      <c r="I577" s="12"/>
      <c r="J577" s="12"/>
      <c r="K577" s="12"/>
      <c r="L577" s="12">
        <v>10</v>
      </c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>
        <v>80</v>
      </c>
    </row>
    <row r="578" spans="2:26">
      <c r="B578" t="s">
        <v>1180</v>
      </c>
      <c r="C578" t="s">
        <v>1180</v>
      </c>
      <c r="D578" t="s">
        <v>4674</v>
      </c>
      <c r="E578" t="s">
        <v>31</v>
      </c>
      <c r="F578" s="12">
        <v>20</v>
      </c>
      <c r="G578" s="12"/>
      <c r="H578" s="12">
        <v>10</v>
      </c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>
        <v>30</v>
      </c>
    </row>
    <row r="579" spans="2:26">
      <c r="B579" t="s">
        <v>1221</v>
      </c>
      <c r="C579" t="s">
        <v>1221</v>
      </c>
      <c r="D579" t="s">
        <v>4676</v>
      </c>
      <c r="E579" t="s">
        <v>31</v>
      </c>
      <c r="F579" s="12"/>
      <c r="G579" s="12">
        <v>90</v>
      </c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>
        <v>90</v>
      </c>
    </row>
    <row r="580" spans="2:26">
      <c r="B580" t="s">
        <v>1176</v>
      </c>
      <c r="C580" t="s">
        <v>1176</v>
      </c>
      <c r="D580" t="s">
        <v>4648</v>
      </c>
      <c r="E580" t="s">
        <v>31</v>
      </c>
      <c r="F580" s="12"/>
      <c r="G580" s="12">
        <v>40</v>
      </c>
      <c r="H580" s="12"/>
      <c r="I580" s="12"/>
      <c r="J580" s="12"/>
      <c r="K580" s="12"/>
      <c r="L580" s="12"/>
      <c r="M580" s="12"/>
      <c r="N580" s="12"/>
      <c r="O580" s="12">
        <v>50</v>
      </c>
      <c r="P580" s="12"/>
      <c r="Q580" s="12">
        <v>10</v>
      </c>
      <c r="R580" s="12"/>
      <c r="S580" s="12"/>
      <c r="T580" s="12"/>
      <c r="U580" s="12"/>
      <c r="V580" s="12"/>
      <c r="W580" s="12"/>
      <c r="X580" s="12">
        <v>30</v>
      </c>
      <c r="Y580" s="12"/>
      <c r="Z580" s="12">
        <v>130</v>
      </c>
    </row>
    <row r="581" spans="2:26">
      <c r="B581" t="s">
        <v>1175</v>
      </c>
      <c r="C581" t="s">
        <v>1175</v>
      </c>
      <c r="D581" t="s">
        <v>4658</v>
      </c>
      <c r="E581" t="s">
        <v>31</v>
      </c>
      <c r="F581" s="12">
        <v>60</v>
      </c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>
        <v>60</v>
      </c>
    </row>
    <row r="582" spans="2:26">
      <c r="B582" t="s">
        <v>1172</v>
      </c>
      <c r="C582" t="s">
        <v>1172</v>
      </c>
      <c r="D582" t="s">
        <v>4652</v>
      </c>
      <c r="E582" t="s">
        <v>31</v>
      </c>
      <c r="F582" s="12">
        <v>20</v>
      </c>
      <c r="G582" s="12"/>
      <c r="H582" s="12"/>
      <c r="I582" s="12"/>
      <c r="J582" s="12"/>
      <c r="K582" s="12">
        <v>30</v>
      </c>
      <c r="L582" s="12"/>
      <c r="M582" s="12"/>
      <c r="N582" s="12"/>
      <c r="O582" s="12">
        <v>80</v>
      </c>
      <c r="P582" s="12"/>
      <c r="Q582" s="12">
        <v>20</v>
      </c>
      <c r="R582" s="12"/>
      <c r="S582" s="12"/>
      <c r="T582" s="12"/>
      <c r="U582" s="12"/>
      <c r="V582" s="12"/>
      <c r="W582" s="12"/>
      <c r="X582" s="12">
        <v>20</v>
      </c>
      <c r="Y582" s="12"/>
      <c r="Z582" s="12">
        <v>170</v>
      </c>
    </row>
    <row r="583" spans="2:26">
      <c r="B583" t="s">
        <v>1197</v>
      </c>
      <c r="C583" t="s">
        <v>1197</v>
      </c>
      <c r="D583" t="s">
        <v>4668</v>
      </c>
      <c r="E583" t="s">
        <v>31</v>
      </c>
      <c r="F583" s="12"/>
      <c r="G583" s="12">
        <v>10</v>
      </c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>
        <v>10</v>
      </c>
    </row>
    <row r="584" spans="2:26">
      <c r="B584" t="s">
        <v>1187</v>
      </c>
      <c r="C584" t="s">
        <v>1187</v>
      </c>
      <c r="D584" t="s">
        <v>4664</v>
      </c>
      <c r="E584" t="s">
        <v>31</v>
      </c>
      <c r="F584" s="12"/>
      <c r="G584" s="12"/>
      <c r="H584" s="12"/>
      <c r="I584" s="12"/>
      <c r="J584" s="12"/>
      <c r="K584" s="12"/>
      <c r="L584" s="12"/>
      <c r="M584" s="12"/>
      <c r="N584" s="12"/>
      <c r="O584" s="12">
        <v>20</v>
      </c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>
        <v>20</v>
      </c>
    </row>
    <row r="585" spans="2:26">
      <c r="B585" t="s">
        <v>1179</v>
      </c>
      <c r="C585" t="s">
        <v>1179</v>
      </c>
      <c r="D585" t="s">
        <v>4650</v>
      </c>
      <c r="E585" t="s">
        <v>31</v>
      </c>
      <c r="F585" s="12"/>
      <c r="G585" s="12">
        <v>10</v>
      </c>
      <c r="H585" s="12"/>
      <c r="I585" s="12"/>
      <c r="J585" s="12"/>
      <c r="K585" s="12"/>
      <c r="L585" s="12"/>
      <c r="M585" s="12"/>
      <c r="N585" s="12">
        <v>30</v>
      </c>
      <c r="O585" s="12">
        <v>40</v>
      </c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>
        <v>80</v>
      </c>
    </row>
    <row r="586" spans="2:26">
      <c r="B586" t="s">
        <v>1181</v>
      </c>
      <c r="C586" t="s">
        <v>1181</v>
      </c>
      <c r="D586" t="s">
        <v>4682</v>
      </c>
      <c r="E586" t="s">
        <v>31</v>
      </c>
      <c r="F586" s="12"/>
      <c r="G586" s="12">
        <v>20</v>
      </c>
      <c r="H586" s="12"/>
      <c r="I586" s="12"/>
      <c r="J586" s="12"/>
      <c r="K586" s="12"/>
      <c r="L586" s="12"/>
      <c r="M586" s="12"/>
      <c r="N586" s="12"/>
      <c r="O586" s="12">
        <v>10</v>
      </c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>
        <v>30</v>
      </c>
    </row>
    <row r="587" spans="2:26">
      <c r="B587" t="s">
        <v>1173</v>
      </c>
      <c r="C587" t="s">
        <v>1173</v>
      </c>
      <c r="D587" t="s">
        <v>4654</v>
      </c>
      <c r="E587" t="s">
        <v>31</v>
      </c>
      <c r="F587" s="12"/>
      <c r="G587" s="12">
        <v>30</v>
      </c>
      <c r="H587" s="12"/>
      <c r="I587" s="12"/>
      <c r="J587" s="12"/>
      <c r="K587" s="12"/>
      <c r="L587" s="12"/>
      <c r="M587" s="12"/>
      <c r="N587" s="12"/>
      <c r="O587" s="12"/>
      <c r="P587" s="12"/>
      <c r="Q587" s="12">
        <v>10</v>
      </c>
      <c r="R587" s="12"/>
      <c r="S587" s="12"/>
      <c r="T587" s="12"/>
      <c r="U587" s="12"/>
      <c r="V587" s="12"/>
      <c r="W587" s="12"/>
      <c r="X587" s="12"/>
      <c r="Y587" s="12"/>
      <c r="Z587" s="12">
        <v>40</v>
      </c>
    </row>
    <row r="588" spans="2:26">
      <c r="B588" t="s">
        <v>1186</v>
      </c>
      <c r="C588" t="s">
        <v>1186</v>
      </c>
      <c r="D588" t="s">
        <v>4666</v>
      </c>
      <c r="E588" t="s">
        <v>31</v>
      </c>
      <c r="F588" s="12">
        <v>20</v>
      </c>
      <c r="G588" s="12"/>
      <c r="H588" s="12"/>
      <c r="I588" s="12"/>
      <c r="J588" s="12"/>
      <c r="K588" s="12"/>
      <c r="L588" s="12"/>
      <c r="M588" s="12"/>
      <c r="N588" s="12">
        <v>30</v>
      </c>
      <c r="O588" s="12">
        <v>40</v>
      </c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>
        <v>90</v>
      </c>
    </row>
    <row r="589" spans="2:26">
      <c r="B589" t="s">
        <v>1185</v>
      </c>
      <c r="C589" t="s">
        <v>1185</v>
      </c>
      <c r="D589" t="s">
        <v>4662</v>
      </c>
      <c r="E589" t="s">
        <v>31</v>
      </c>
      <c r="F589" s="12"/>
      <c r="G589" s="12">
        <v>20</v>
      </c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>
        <v>20</v>
      </c>
    </row>
    <row r="590" spans="2:26">
      <c r="B590" t="s">
        <v>1171</v>
      </c>
      <c r="C590" t="s">
        <v>1171</v>
      </c>
      <c r="D590" t="s">
        <v>4690</v>
      </c>
      <c r="E590" t="s">
        <v>31</v>
      </c>
      <c r="F590" s="12"/>
      <c r="G590" s="12"/>
      <c r="H590" s="12"/>
      <c r="I590" s="12"/>
      <c r="J590" s="12"/>
      <c r="K590" s="12"/>
      <c r="L590" s="12"/>
      <c r="M590" s="12"/>
      <c r="N590" s="12">
        <v>20</v>
      </c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>
        <v>20</v>
      </c>
    </row>
    <row r="591" spans="2:26">
      <c r="B591" t="s">
        <v>1263</v>
      </c>
      <c r="C591" t="s">
        <v>1263</v>
      </c>
      <c r="D591" t="s">
        <v>4684</v>
      </c>
      <c r="E591" t="s">
        <v>31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>
        <v>20</v>
      </c>
      <c r="Q591" s="12"/>
      <c r="R591" s="12"/>
      <c r="S591" s="12"/>
      <c r="T591" s="12"/>
      <c r="U591" s="12"/>
      <c r="V591" s="12"/>
      <c r="W591" s="12"/>
      <c r="X591" s="12"/>
      <c r="Y591" s="12"/>
      <c r="Z591" s="12">
        <v>20</v>
      </c>
    </row>
    <row r="592" spans="2:26">
      <c r="B592" t="s">
        <v>1188</v>
      </c>
      <c r="C592" t="s">
        <v>1188</v>
      </c>
      <c r="D592" t="s">
        <v>4660</v>
      </c>
      <c r="E592" t="s">
        <v>31</v>
      </c>
      <c r="F592" s="12"/>
      <c r="G592" s="12"/>
      <c r="H592" s="12"/>
      <c r="I592" s="12"/>
      <c r="J592" s="12"/>
      <c r="K592" s="12">
        <v>20</v>
      </c>
      <c r="L592" s="12"/>
      <c r="M592" s="12"/>
      <c r="N592" s="12">
        <v>30</v>
      </c>
      <c r="O592" s="12">
        <v>20</v>
      </c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>
        <v>70</v>
      </c>
    </row>
    <row r="593" spans="1:26">
      <c r="B593" t="s">
        <v>1161</v>
      </c>
      <c r="C593" t="s">
        <v>1161</v>
      </c>
      <c r="D593" t="s">
        <v>4642</v>
      </c>
      <c r="E593" t="s">
        <v>34</v>
      </c>
      <c r="F593" s="12">
        <v>520</v>
      </c>
      <c r="G593" s="12"/>
      <c r="H593" s="12">
        <v>920</v>
      </c>
      <c r="I593" s="12"/>
      <c r="J593" s="12"/>
      <c r="K593" s="12"/>
      <c r="L593" s="12"/>
      <c r="M593" s="12">
        <v>720</v>
      </c>
      <c r="N593" s="12">
        <v>800</v>
      </c>
      <c r="O593" s="12"/>
      <c r="P593" s="12">
        <v>880</v>
      </c>
      <c r="Q593" s="12">
        <v>400</v>
      </c>
      <c r="R593" s="12"/>
      <c r="S593" s="12"/>
      <c r="T593" s="12"/>
      <c r="U593" s="12"/>
      <c r="V593" s="12"/>
      <c r="W593" s="12"/>
      <c r="X593" s="12">
        <v>760</v>
      </c>
      <c r="Y593" s="12"/>
      <c r="Z593" s="12">
        <v>5000</v>
      </c>
    </row>
    <row r="594" spans="1:26">
      <c r="B594" t="s">
        <v>1390</v>
      </c>
      <c r="C594" t="s">
        <v>1390</v>
      </c>
      <c r="D594" t="s">
        <v>4688</v>
      </c>
      <c r="E594" t="s">
        <v>31</v>
      </c>
      <c r="F594" s="12"/>
      <c r="G594" s="12"/>
      <c r="H594" s="12"/>
      <c r="I594" s="12"/>
      <c r="J594" s="12"/>
      <c r="K594" s="12"/>
      <c r="L594" s="12"/>
      <c r="M594" s="12"/>
      <c r="N594" s="12">
        <v>20</v>
      </c>
      <c r="O594" s="12"/>
      <c r="P594" s="12"/>
      <c r="Q594" s="12"/>
      <c r="R594" s="12"/>
      <c r="S594" s="12"/>
      <c r="T594" s="12"/>
      <c r="U594" s="12"/>
      <c r="V594" s="12"/>
      <c r="W594" s="12"/>
      <c r="X594" s="12">
        <v>10</v>
      </c>
      <c r="Y594" s="12"/>
      <c r="Z594" s="12">
        <v>30</v>
      </c>
    </row>
    <row r="595" spans="1:26">
      <c r="A595" s="129" t="s">
        <v>4715</v>
      </c>
      <c r="D595"/>
      <c r="E595"/>
      <c r="F595" s="12">
        <v>1710</v>
      </c>
      <c r="G595" s="12">
        <v>3530</v>
      </c>
      <c r="H595" s="12">
        <v>1510</v>
      </c>
      <c r="I595" s="12"/>
      <c r="J595" s="12">
        <v>80</v>
      </c>
      <c r="K595" s="12">
        <v>560</v>
      </c>
      <c r="L595" s="12">
        <v>30</v>
      </c>
      <c r="M595" s="12">
        <v>2410</v>
      </c>
      <c r="N595" s="12">
        <v>24870</v>
      </c>
      <c r="O595" s="12">
        <v>17680</v>
      </c>
      <c r="P595" s="12">
        <v>9480</v>
      </c>
      <c r="Q595" s="12">
        <v>970</v>
      </c>
      <c r="R595" s="12"/>
      <c r="S595" s="12"/>
      <c r="T595" s="12"/>
      <c r="U595" s="12"/>
      <c r="V595" s="12">
        <v>1520</v>
      </c>
      <c r="W595" s="12"/>
      <c r="X595" s="12">
        <v>3980</v>
      </c>
      <c r="Y595" s="12"/>
      <c r="Z595" s="12">
        <v>68330</v>
      </c>
    </row>
    <row r="596" spans="1:26">
      <c r="A596" s="129" t="s">
        <v>64</v>
      </c>
      <c r="D596"/>
      <c r="E596"/>
      <c r="F596" s="12">
        <v>84390</v>
      </c>
      <c r="G596" s="12">
        <v>173580</v>
      </c>
      <c r="H596" s="12">
        <v>50749</v>
      </c>
      <c r="I596" s="12">
        <v>-4</v>
      </c>
      <c r="J596" s="12">
        <v>37020</v>
      </c>
      <c r="K596" s="12">
        <v>48200</v>
      </c>
      <c r="L596" s="12">
        <v>45850</v>
      </c>
      <c r="M596" s="12">
        <v>793510</v>
      </c>
      <c r="N596" s="12">
        <v>2772230</v>
      </c>
      <c r="O596" s="12">
        <v>1026620</v>
      </c>
      <c r="P596" s="12">
        <v>687669</v>
      </c>
      <c r="Q596" s="12">
        <v>45990</v>
      </c>
      <c r="R596" s="12">
        <v>24010</v>
      </c>
      <c r="S596" s="12">
        <v>1070</v>
      </c>
      <c r="T596" s="12">
        <v>7170</v>
      </c>
      <c r="U596" s="12">
        <v>29970</v>
      </c>
      <c r="V596" s="12">
        <v>752820</v>
      </c>
      <c r="W596" s="12" t="e">
        <v>#N/A</v>
      </c>
      <c r="X596" s="12">
        <v>611520</v>
      </c>
      <c r="Y596" s="12">
        <v>2520</v>
      </c>
      <c r="Z596" s="12" t="e">
        <v>#N/A</v>
      </c>
    </row>
    <row r="597" spans="1:26">
      <c r="D597"/>
      <c r="E597"/>
      <c r="F597"/>
      <c r="G597"/>
      <c r="H597"/>
      <c r="I597"/>
      <c r="J597"/>
      <c r="K597"/>
      <c r="L597"/>
      <c r="M597"/>
      <c r="N597"/>
    </row>
    <row r="598" spans="1:26">
      <c r="D598"/>
      <c r="E598"/>
      <c r="F598"/>
      <c r="G598"/>
      <c r="H598"/>
      <c r="I598"/>
      <c r="J598"/>
      <c r="K598"/>
      <c r="L598"/>
      <c r="M598"/>
      <c r="N598"/>
    </row>
    <row r="599" spans="1:26">
      <c r="D599"/>
      <c r="E599"/>
      <c r="F599"/>
      <c r="G599"/>
      <c r="H599"/>
      <c r="I599"/>
      <c r="J599"/>
      <c r="K599"/>
      <c r="L599"/>
      <c r="M599"/>
      <c r="N599"/>
    </row>
    <row r="600" spans="1:26">
      <c r="D600"/>
      <c r="E600"/>
      <c r="F600"/>
      <c r="G600"/>
      <c r="H600"/>
      <c r="I600"/>
      <c r="J600"/>
      <c r="K600"/>
      <c r="L600"/>
      <c r="M600"/>
      <c r="N600"/>
    </row>
    <row r="601" spans="1:26">
      <c r="D601"/>
      <c r="E601"/>
      <c r="F601"/>
      <c r="G601"/>
      <c r="H601"/>
      <c r="I601"/>
      <c r="J601"/>
      <c r="K601"/>
      <c r="L601"/>
      <c r="M601"/>
      <c r="N601"/>
    </row>
    <row r="602" spans="1:26">
      <c r="D602"/>
      <c r="E602"/>
      <c r="F602"/>
      <c r="G602"/>
      <c r="H602"/>
      <c r="I602"/>
      <c r="J602"/>
      <c r="K602"/>
      <c r="L602"/>
      <c r="M602"/>
      <c r="N602"/>
    </row>
    <row r="603" spans="1:26">
      <c r="D603"/>
      <c r="E603"/>
      <c r="F603"/>
      <c r="G603"/>
      <c r="H603"/>
      <c r="I603"/>
      <c r="J603"/>
      <c r="K603"/>
      <c r="L603"/>
      <c r="M603"/>
      <c r="N603"/>
    </row>
    <row r="604" spans="1:26">
      <c r="D604"/>
      <c r="E604"/>
      <c r="F604"/>
      <c r="G604"/>
      <c r="H604"/>
      <c r="I604"/>
      <c r="J604"/>
      <c r="K604"/>
      <c r="L604"/>
      <c r="M604"/>
      <c r="N604"/>
    </row>
    <row r="605" spans="1:26">
      <c r="D605"/>
      <c r="E605"/>
      <c r="F605"/>
      <c r="G605"/>
      <c r="H605"/>
      <c r="I605"/>
      <c r="J605"/>
      <c r="K605"/>
      <c r="L605"/>
      <c r="M605"/>
      <c r="N605"/>
    </row>
    <row r="606" spans="1:26">
      <c r="D606"/>
      <c r="E606"/>
      <c r="F606"/>
      <c r="G606"/>
      <c r="H606"/>
      <c r="I606"/>
      <c r="J606"/>
      <c r="K606"/>
      <c r="L606"/>
      <c r="M606"/>
      <c r="N606"/>
    </row>
    <row r="607" spans="1:26">
      <c r="D607"/>
      <c r="E607"/>
      <c r="F607"/>
      <c r="G607"/>
      <c r="H607"/>
      <c r="I607"/>
      <c r="J607"/>
      <c r="K607"/>
      <c r="L607"/>
      <c r="M607"/>
      <c r="N607"/>
    </row>
    <row r="608" spans="1:26">
      <c r="D608"/>
      <c r="E608"/>
      <c r="F608"/>
      <c r="G608"/>
      <c r="H608"/>
      <c r="I608"/>
      <c r="J608"/>
      <c r="K608"/>
      <c r="L608"/>
      <c r="M608"/>
      <c r="N608"/>
    </row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</sheetData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X102"/>
  <sheetViews>
    <sheetView zoomScale="80" zoomScaleNormal="80" workbookViewId="0">
      <pane ySplit="4" topLeftCell="A5" activePane="bottomLeft" state="frozen"/>
      <selection pane="bottomLeft" activeCell="E64" sqref="E64"/>
    </sheetView>
  </sheetViews>
  <sheetFormatPr defaultRowHeight="14.5"/>
  <cols>
    <col min="1" max="1" width="15.453125" customWidth="1"/>
    <col min="2" max="2" width="11.7265625" customWidth="1"/>
    <col min="3" max="3" width="34.1796875" style="13" bestFit="1" customWidth="1"/>
    <col min="4" max="13" width="15.54296875" style="13" bestFit="1" customWidth="1"/>
    <col min="14" max="23" width="15.54296875" bestFit="1" customWidth="1"/>
    <col min="24" max="24" width="12.453125" bestFit="1" customWidth="1"/>
    <col min="25" max="25" width="12.26953125" bestFit="1" customWidth="1"/>
  </cols>
  <sheetData>
    <row r="1" spans="1:24">
      <c r="A1" s="128" t="s">
        <v>63</v>
      </c>
      <c r="B1" t="s">
        <v>1209</v>
      </c>
    </row>
    <row r="3" spans="1:24">
      <c r="A3" s="128" t="s">
        <v>92</v>
      </c>
      <c r="C3"/>
      <c r="D3" s="52" t="s">
        <v>62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</row>
    <row r="4" spans="1:24">
      <c r="A4" s="128" t="s">
        <v>50</v>
      </c>
      <c r="B4" s="128" t="s">
        <v>1258</v>
      </c>
      <c r="C4" s="128" t="s">
        <v>49</v>
      </c>
      <c r="D4" s="12" t="s">
        <v>1200</v>
      </c>
      <c r="E4" s="12" t="s">
        <v>1205</v>
      </c>
      <c r="F4" s="12" t="s">
        <v>1236</v>
      </c>
      <c r="G4" s="12" t="s">
        <v>1332</v>
      </c>
      <c r="H4" s="12" t="s">
        <v>60</v>
      </c>
      <c r="I4" s="12" t="s">
        <v>1308</v>
      </c>
      <c r="J4" s="12" t="s">
        <v>1309</v>
      </c>
      <c r="K4" s="12" t="s">
        <v>1310</v>
      </c>
      <c r="L4" s="12" t="s">
        <v>1251</v>
      </c>
      <c r="M4" s="12" t="s">
        <v>1252</v>
      </c>
      <c r="N4" s="12" t="s">
        <v>1303</v>
      </c>
      <c r="O4" s="12" t="s">
        <v>1253</v>
      </c>
      <c r="P4" s="12" t="s">
        <v>1344</v>
      </c>
      <c r="Q4" s="12" t="s">
        <v>1343</v>
      </c>
      <c r="R4" s="12" t="s">
        <v>1342</v>
      </c>
      <c r="S4" s="12" t="s">
        <v>1361</v>
      </c>
      <c r="T4" s="12" t="s">
        <v>3499</v>
      </c>
      <c r="U4" s="12" t="s">
        <v>3509</v>
      </c>
      <c r="V4" s="12" t="s">
        <v>3510</v>
      </c>
      <c r="W4" s="12" t="s">
        <v>3513</v>
      </c>
      <c r="X4" s="12" t="s">
        <v>64</v>
      </c>
    </row>
    <row r="5" spans="1:24">
      <c r="A5" t="s">
        <v>1165</v>
      </c>
      <c r="B5" t="s">
        <v>1382</v>
      </c>
      <c r="C5" t="s">
        <v>22</v>
      </c>
      <c r="D5" s="12">
        <v>2500</v>
      </c>
      <c r="E5" s="12">
        <v>4000</v>
      </c>
      <c r="F5" s="12">
        <v>2000</v>
      </c>
      <c r="G5" s="12"/>
      <c r="H5" s="12">
        <v>2000</v>
      </c>
      <c r="I5" s="12">
        <v>1500</v>
      </c>
      <c r="J5" s="12">
        <v>2000</v>
      </c>
      <c r="K5" s="12">
        <v>25000</v>
      </c>
      <c r="L5" s="12">
        <v>46000</v>
      </c>
      <c r="M5" s="12">
        <v>18000</v>
      </c>
      <c r="N5" s="12">
        <v>17000</v>
      </c>
      <c r="O5" s="12">
        <v>2000</v>
      </c>
      <c r="P5" s="12"/>
      <c r="Q5" s="12"/>
      <c r="R5" s="12"/>
      <c r="S5" s="12"/>
      <c r="T5" s="12">
        <v>23000</v>
      </c>
      <c r="U5" s="12"/>
      <c r="V5" s="12">
        <v>15500</v>
      </c>
      <c r="W5" s="12"/>
      <c r="X5" s="12">
        <v>160500</v>
      </c>
    </row>
    <row r="6" spans="1:24">
      <c r="B6" t="s">
        <v>1383</v>
      </c>
      <c r="C6" t="s">
        <v>22</v>
      </c>
      <c r="D6" s="12">
        <v>4000</v>
      </c>
      <c r="E6" s="12">
        <v>9000</v>
      </c>
      <c r="F6" s="12">
        <v>1500</v>
      </c>
      <c r="G6" s="12"/>
      <c r="H6" s="12">
        <v>3500</v>
      </c>
      <c r="I6" s="12">
        <v>3000</v>
      </c>
      <c r="J6" s="12">
        <v>2000</v>
      </c>
      <c r="K6" s="12">
        <v>24500</v>
      </c>
      <c r="L6" s="12">
        <v>75500</v>
      </c>
      <c r="M6" s="12">
        <v>64000</v>
      </c>
      <c r="N6" s="12">
        <v>17499</v>
      </c>
      <c r="O6" s="12">
        <v>1500</v>
      </c>
      <c r="P6" s="12"/>
      <c r="Q6" s="12"/>
      <c r="R6" s="12"/>
      <c r="S6" s="12"/>
      <c r="T6" s="12">
        <v>16500</v>
      </c>
      <c r="U6" s="12"/>
      <c r="V6" s="12">
        <v>41500</v>
      </c>
      <c r="W6" s="12"/>
      <c r="X6" s="12">
        <v>263999</v>
      </c>
    </row>
    <row r="7" spans="1:24">
      <c r="B7" t="s">
        <v>1384</v>
      </c>
      <c r="C7" t="s">
        <v>22</v>
      </c>
      <c r="D7" s="12">
        <v>2000</v>
      </c>
      <c r="E7" s="12">
        <v>4000</v>
      </c>
      <c r="F7" s="12">
        <v>2000</v>
      </c>
      <c r="G7" s="12"/>
      <c r="H7" s="12">
        <v>1000</v>
      </c>
      <c r="I7" s="12">
        <v>1000</v>
      </c>
      <c r="J7" s="12">
        <v>1500</v>
      </c>
      <c r="K7" s="12">
        <v>17500</v>
      </c>
      <c r="L7" s="12">
        <v>40500</v>
      </c>
      <c r="M7" s="12">
        <v>16000</v>
      </c>
      <c r="N7" s="12">
        <v>12500</v>
      </c>
      <c r="O7" s="12">
        <v>1500</v>
      </c>
      <c r="P7" s="12"/>
      <c r="Q7" s="12"/>
      <c r="R7" s="12"/>
      <c r="S7" s="12"/>
      <c r="T7" s="12">
        <v>16000</v>
      </c>
      <c r="U7" s="12"/>
      <c r="V7" s="12">
        <v>13000</v>
      </c>
      <c r="W7" s="12"/>
      <c r="X7" s="12">
        <v>128500</v>
      </c>
    </row>
    <row r="8" spans="1:24">
      <c r="B8" t="s">
        <v>1385</v>
      </c>
      <c r="C8" t="s">
        <v>22</v>
      </c>
      <c r="D8" s="12">
        <v>3000</v>
      </c>
      <c r="E8" s="12">
        <v>6500</v>
      </c>
      <c r="F8" s="12">
        <v>2500</v>
      </c>
      <c r="G8" s="12"/>
      <c r="H8" s="12">
        <v>2000</v>
      </c>
      <c r="I8" s="12">
        <v>2000</v>
      </c>
      <c r="J8" s="12">
        <v>1990</v>
      </c>
      <c r="K8" s="12">
        <v>28500</v>
      </c>
      <c r="L8" s="12">
        <v>56000</v>
      </c>
      <c r="M8" s="12">
        <v>30000</v>
      </c>
      <c r="N8" s="12">
        <v>20490</v>
      </c>
      <c r="O8" s="12">
        <v>2000</v>
      </c>
      <c r="P8" s="12"/>
      <c r="Q8" s="12"/>
      <c r="R8" s="12"/>
      <c r="S8" s="12"/>
      <c r="T8" s="12">
        <v>36000</v>
      </c>
      <c r="U8" s="12"/>
      <c r="V8" s="12">
        <v>22000</v>
      </c>
      <c r="W8" s="12"/>
      <c r="X8" s="12">
        <v>212980</v>
      </c>
    </row>
    <row r="9" spans="1:24">
      <c r="B9" t="s">
        <v>1386</v>
      </c>
      <c r="C9" t="s">
        <v>22</v>
      </c>
      <c r="D9" s="12">
        <v>3500</v>
      </c>
      <c r="E9" s="12">
        <v>5500</v>
      </c>
      <c r="F9" s="12">
        <v>490</v>
      </c>
      <c r="G9" s="12"/>
      <c r="H9" s="12">
        <v>500</v>
      </c>
      <c r="I9" s="12">
        <v>1000</v>
      </c>
      <c r="J9" s="12"/>
      <c r="K9" s="12">
        <v>7500</v>
      </c>
      <c r="L9" s="12">
        <v>13000</v>
      </c>
      <c r="M9" s="12">
        <v>12000</v>
      </c>
      <c r="N9" s="12">
        <v>1500</v>
      </c>
      <c r="O9" s="12"/>
      <c r="P9" s="12"/>
      <c r="Q9" s="12"/>
      <c r="R9" s="12"/>
      <c r="S9" s="12"/>
      <c r="T9" s="12">
        <v>3500</v>
      </c>
      <c r="U9" s="12"/>
      <c r="V9" s="12">
        <v>14000</v>
      </c>
      <c r="W9" s="12"/>
      <c r="X9" s="12">
        <v>62490</v>
      </c>
    </row>
    <row r="10" spans="1:24">
      <c r="B10" t="s">
        <v>1165</v>
      </c>
      <c r="C10" t="s">
        <v>22</v>
      </c>
      <c r="D10" s="12">
        <v>15500</v>
      </c>
      <c r="E10" s="12">
        <v>28500</v>
      </c>
      <c r="F10" s="12">
        <v>10000</v>
      </c>
      <c r="G10" s="12"/>
      <c r="H10" s="12">
        <v>5500</v>
      </c>
      <c r="I10" s="12">
        <v>6500</v>
      </c>
      <c r="J10" s="12">
        <v>8000</v>
      </c>
      <c r="K10" s="12">
        <v>65500</v>
      </c>
      <c r="L10" s="12">
        <v>361000</v>
      </c>
      <c r="M10" s="12">
        <v>116000</v>
      </c>
      <c r="N10" s="12">
        <v>75500</v>
      </c>
      <c r="O10" s="12">
        <v>10000</v>
      </c>
      <c r="P10" s="12"/>
      <c r="Q10" s="12"/>
      <c r="R10" s="12"/>
      <c r="S10" s="12"/>
      <c r="T10" s="12">
        <v>68500</v>
      </c>
      <c r="U10" s="12"/>
      <c r="V10" s="12">
        <v>69500</v>
      </c>
      <c r="W10" s="12">
        <v>1000</v>
      </c>
      <c r="X10" s="12">
        <v>841000</v>
      </c>
    </row>
    <row r="11" spans="1:24">
      <c r="B11" t="s">
        <v>1387</v>
      </c>
      <c r="C11" t="s">
        <v>22</v>
      </c>
      <c r="D11" s="12">
        <v>10490</v>
      </c>
      <c r="E11" s="12">
        <v>18500</v>
      </c>
      <c r="F11" s="12">
        <v>5500</v>
      </c>
      <c r="G11" s="12"/>
      <c r="H11" s="12">
        <v>3500</v>
      </c>
      <c r="I11" s="12">
        <v>4000</v>
      </c>
      <c r="J11" s="12">
        <v>5000</v>
      </c>
      <c r="K11" s="12">
        <v>51500</v>
      </c>
      <c r="L11" s="12">
        <v>232000</v>
      </c>
      <c r="M11" s="12">
        <v>76500</v>
      </c>
      <c r="N11" s="12">
        <v>48000</v>
      </c>
      <c r="O11" s="12">
        <v>6500</v>
      </c>
      <c r="P11" s="12"/>
      <c r="Q11" s="12"/>
      <c r="R11" s="12"/>
      <c r="S11" s="12"/>
      <c r="T11" s="12">
        <v>48000</v>
      </c>
      <c r="U11" s="12"/>
      <c r="V11" s="12">
        <v>47500</v>
      </c>
      <c r="W11" s="12"/>
      <c r="X11" s="12">
        <v>556990</v>
      </c>
    </row>
    <row r="12" spans="1:24">
      <c r="B12" t="s">
        <v>1388</v>
      </c>
      <c r="C12" t="s">
        <v>22</v>
      </c>
      <c r="D12" s="12">
        <v>17500</v>
      </c>
      <c r="E12" s="12">
        <v>38000</v>
      </c>
      <c r="F12" s="12">
        <v>13500</v>
      </c>
      <c r="G12" s="12"/>
      <c r="H12" s="12">
        <v>6000</v>
      </c>
      <c r="I12" s="12">
        <v>9000</v>
      </c>
      <c r="J12" s="12">
        <v>10000</v>
      </c>
      <c r="K12" s="12">
        <v>71490</v>
      </c>
      <c r="L12" s="12">
        <v>408000</v>
      </c>
      <c r="M12" s="12">
        <v>162000</v>
      </c>
      <c r="N12" s="12">
        <v>89970</v>
      </c>
      <c r="O12" s="12">
        <v>10500</v>
      </c>
      <c r="P12" s="12"/>
      <c r="Q12" s="12"/>
      <c r="R12" s="12"/>
      <c r="S12" s="12"/>
      <c r="T12" s="12">
        <v>76000</v>
      </c>
      <c r="U12" s="12"/>
      <c r="V12" s="12">
        <v>84000</v>
      </c>
      <c r="W12" s="12">
        <v>1500</v>
      </c>
      <c r="X12" s="12">
        <v>997460</v>
      </c>
    </row>
    <row r="13" spans="1:24">
      <c r="B13" t="s">
        <v>3339</v>
      </c>
      <c r="C13" t="s">
        <v>22</v>
      </c>
      <c r="D13" s="12">
        <v>7000</v>
      </c>
      <c r="E13" s="12">
        <v>21000</v>
      </c>
      <c r="F13" s="12">
        <v>4999</v>
      </c>
      <c r="G13" s="12"/>
      <c r="H13" s="12">
        <v>4500</v>
      </c>
      <c r="I13" s="12">
        <v>6490</v>
      </c>
      <c r="J13" s="12">
        <v>5500</v>
      </c>
      <c r="K13" s="12">
        <v>39500</v>
      </c>
      <c r="L13" s="12">
        <v>176000</v>
      </c>
      <c r="M13" s="12">
        <v>92000</v>
      </c>
      <c r="N13" s="12">
        <v>49000</v>
      </c>
      <c r="O13" s="12">
        <v>5490</v>
      </c>
      <c r="P13" s="12"/>
      <c r="Q13" s="12"/>
      <c r="R13" s="12"/>
      <c r="S13" s="12"/>
      <c r="T13" s="12">
        <v>48500</v>
      </c>
      <c r="U13" s="12"/>
      <c r="V13" s="12">
        <v>43500</v>
      </c>
      <c r="W13" s="12"/>
      <c r="X13" s="12">
        <v>503479</v>
      </c>
    </row>
    <row r="14" spans="1:24">
      <c r="B14" t="s">
        <v>3343</v>
      </c>
      <c r="C14" t="s">
        <v>22</v>
      </c>
      <c r="D14" s="12">
        <v>1490</v>
      </c>
      <c r="E14" s="12">
        <v>4000</v>
      </c>
      <c r="F14" s="12">
        <v>2000</v>
      </c>
      <c r="G14" s="12"/>
      <c r="H14" s="12">
        <v>1990</v>
      </c>
      <c r="I14" s="12">
        <v>1000</v>
      </c>
      <c r="J14" s="12">
        <v>2490</v>
      </c>
      <c r="K14" s="12">
        <v>25000</v>
      </c>
      <c r="L14" s="12">
        <v>56490</v>
      </c>
      <c r="M14" s="12">
        <v>19990</v>
      </c>
      <c r="N14" s="12">
        <v>17460</v>
      </c>
      <c r="O14" s="12">
        <v>2500</v>
      </c>
      <c r="P14" s="12"/>
      <c r="Q14" s="12"/>
      <c r="R14" s="12"/>
      <c r="S14" s="12"/>
      <c r="T14" s="12">
        <v>31000</v>
      </c>
      <c r="U14" s="12"/>
      <c r="V14" s="12">
        <v>17500</v>
      </c>
      <c r="W14" s="12"/>
      <c r="X14" s="12">
        <v>182910</v>
      </c>
    </row>
    <row r="15" spans="1:24">
      <c r="A15" t="s">
        <v>1163</v>
      </c>
      <c r="B15" t="s">
        <v>3340</v>
      </c>
      <c r="C15" t="s">
        <v>1244</v>
      </c>
      <c r="D15" s="12">
        <v>2500</v>
      </c>
      <c r="E15" s="12">
        <v>5000</v>
      </c>
      <c r="F15" s="12">
        <v>1500</v>
      </c>
      <c r="G15" s="12"/>
      <c r="H15" s="12">
        <v>1000</v>
      </c>
      <c r="I15" s="12">
        <v>2500</v>
      </c>
      <c r="J15" s="12">
        <v>500</v>
      </c>
      <c r="K15" s="12">
        <v>13500</v>
      </c>
      <c r="L15" s="12">
        <v>57500</v>
      </c>
      <c r="M15" s="12">
        <v>30500</v>
      </c>
      <c r="N15" s="12">
        <v>16500</v>
      </c>
      <c r="O15" s="12">
        <v>500</v>
      </c>
      <c r="P15" s="12"/>
      <c r="Q15" s="12"/>
      <c r="R15" s="12"/>
      <c r="S15" s="12"/>
      <c r="T15" s="12">
        <v>12000</v>
      </c>
      <c r="U15" s="12"/>
      <c r="V15" s="12">
        <v>18500</v>
      </c>
      <c r="W15" s="12"/>
      <c r="X15" s="12">
        <v>162000</v>
      </c>
    </row>
    <row r="16" spans="1:24">
      <c r="A16" t="s">
        <v>1213</v>
      </c>
      <c r="B16" t="s">
        <v>1395</v>
      </c>
      <c r="C16" t="s">
        <v>39</v>
      </c>
      <c r="D16" s="12">
        <v>3000</v>
      </c>
      <c r="E16" s="12">
        <v>6000</v>
      </c>
      <c r="F16" s="12"/>
      <c r="G16" s="12"/>
      <c r="H16" s="12"/>
      <c r="I16" s="12"/>
      <c r="J16" s="12"/>
      <c r="K16" s="12">
        <v>25000</v>
      </c>
      <c r="L16" s="12">
        <v>104000</v>
      </c>
      <c r="M16" s="12">
        <v>48000</v>
      </c>
      <c r="N16" s="12">
        <v>24000</v>
      </c>
      <c r="O16" s="12"/>
      <c r="P16" s="12"/>
      <c r="Q16" s="12"/>
      <c r="R16" s="12"/>
      <c r="S16" s="12"/>
      <c r="T16" s="12">
        <v>28000</v>
      </c>
      <c r="U16" s="12"/>
      <c r="V16" s="12">
        <v>25000</v>
      </c>
      <c r="W16" s="12"/>
      <c r="X16" s="12">
        <v>263000</v>
      </c>
    </row>
    <row r="17" spans="1:24">
      <c r="B17" t="s">
        <v>1396</v>
      </c>
      <c r="C17" t="s">
        <v>39</v>
      </c>
      <c r="D17" s="12"/>
      <c r="E17" s="12"/>
      <c r="F17" s="12"/>
      <c r="G17" s="12"/>
      <c r="H17" s="12"/>
      <c r="I17" s="12"/>
      <c r="J17" s="12"/>
      <c r="K17" s="12">
        <v>1000</v>
      </c>
      <c r="L17" s="12">
        <v>7000</v>
      </c>
      <c r="M17" s="12">
        <v>2000</v>
      </c>
      <c r="N17" s="12">
        <v>1000</v>
      </c>
      <c r="O17" s="12"/>
      <c r="P17" s="12"/>
      <c r="Q17" s="12"/>
      <c r="R17" s="12"/>
      <c r="S17" s="12"/>
      <c r="T17" s="12"/>
      <c r="U17" s="12"/>
      <c r="V17" s="12"/>
      <c r="W17" s="12"/>
      <c r="X17" s="12">
        <v>11000</v>
      </c>
    </row>
    <row r="18" spans="1:24">
      <c r="A18" t="s">
        <v>1184</v>
      </c>
      <c r="B18" t="s">
        <v>3344</v>
      </c>
      <c r="C18" t="s">
        <v>37</v>
      </c>
      <c r="D18" s="12"/>
      <c r="E18" s="12"/>
      <c r="F18" s="12"/>
      <c r="G18" s="12"/>
      <c r="H18" s="12"/>
      <c r="I18" s="12"/>
      <c r="J18" s="12"/>
      <c r="K18" s="12">
        <v>18500</v>
      </c>
      <c r="L18" s="12">
        <v>67500</v>
      </c>
      <c r="M18" s="12">
        <v>29500</v>
      </c>
      <c r="N18" s="12">
        <v>23000</v>
      </c>
      <c r="O18" s="12"/>
      <c r="P18" s="12"/>
      <c r="Q18" s="12"/>
      <c r="R18" s="12"/>
      <c r="S18" s="12"/>
      <c r="T18" s="12">
        <v>21000</v>
      </c>
      <c r="U18" s="12"/>
      <c r="V18" s="12">
        <v>19500</v>
      </c>
      <c r="W18" s="12"/>
      <c r="X18" s="12">
        <v>179000</v>
      </c>
    </row>
    <row r="19" spans="1:24">
      <c r="B19" t="s">
        <v>3503</v>
      </c>
      <c r="C19" t="s">
        <v>37</v>
      </c>
      <c r="D19" s="12"/>
      <c r="E19" s="12"/>
      <c r="F19" s="12"/>
      <c r="G19" s="12"/>
      <c r="H19" s="12"/>
      <c r="I19" s="12"/>
      <c r="J19" s="12"/>
      <c r="K19" s="12"/>
      <c r="L19" s="12">
        <v>200</v>
      </c>
      <c r="M19" s="12">
        <v>200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>
        <v>400</v>
      </c>
    </row>
    <row r="20" spans="1:24">
      <c r="A20" t="s">
        <v>1162</v>
      </c>
      <c r="B20" t="s">
        <v>3345</v>
      </c>
      <c r="C20" t="s">
        <v>3507</v>
      </c>
      <c r="D20" s="12">
        <v>500</v>
      </c>
      <c r="E20" s="12">
        <v>1500</v>
      </c>
      <c r="F20" s="12">
        <v>500</v>
      </c>
      <c r="G20" s="12"/>
      <c r="H20" s="12"/>
      <c r="I20" s="12">
        <v>500</v>
      </c>
      <c r="J20" s="12"/>
      <c r="K20" s="12">
        <v>4000</v>
      </c>
      <c r="L20" s="12">
        <v>11000</v>
      </c>
      <c r="M20" s="12">
        <v>6000</v>
      </c>
      <c r="N20" s="12">
        <v>4000</v>
      </c>
      <c r="O20" s="12">
        <v>500</v>
      </c>
      <c r="P20" s="12"/>
      <c r="Q20" s="12"/>
      <c r="R20" s="12"/>
      <c r="S20" s="12"/>
      <c r="T20" s="12">
        <v>4000</v>
      </c>
      <c r="U20" s="12"/>
      <c r="V20" s="12">
        <v>3500</v>
      </c>
      <c r="W20" s="12"/>
      <c r="X20" s="12">
        <v>36000</v>
      </c>
    </row>
    <row r="21" spans="1:24">
      <c r="A21" t="s">
        <v>1167</v>
      </c>
      <c r="B21" t="s">
        <v>1391</v>
      </c>
      <c r="C21" t="s">
        <v>33</v>
      </c>
      <c r="D21" s="12"/>
      <c r="E21" s="12"/>
      <c r="F21" s="12"/>
      <c r="G21" s="12"/>
      <c r="H21" s="12"/>
      <c r="I21" s="12"/>
      <c r="J21" s="12"/>
      <c r="K21" s="12">
        <v>1240</v>
      </c>
      <c r="L21" s="12">
        <v>3920</v>
      </c>
      <c r="M21" s="12">
        <v>2240</v>
      </c>
      <c r="N21" s="12">
        <v>920</v>
      </c>
      <c r="O21" s="12"/>
      <c r="P21" s="12"/>
      <c r="Q21" s="12"/>
      <c r="R21" s="12"/>
      <c r="S21" s="12">
        <v>80</v>
      </c>
      <c r="T21" s="12">
        <v>440</v>
      </c>
      <c r="U21" s="12"/>
      <c r="V21" s="12">
        <v>1000</v>
      </c>
      <c r="W21" s="12"/>
      <c r="X21" s="12">
        <v>9840</v>
      </c>
    </row>
    <row r="22" spans="1:24">
      <c r="B22" t="s">
        <v>3346</v>
      </c>
      <c r="C22" t="s">
        <v>33</v>
      </c>
      <c r="D22" s="12"/>
      <c r="E22" s="12"/>
      <c r="F22" s="12"/>
      <c r="G22" s="12"/>
      <c r="H22" s="12"/>
      <c r="I22" s="12"/>
      <c r="J22" s="12"/>
      <c r="K22" s="12">
        <v>240</v>
      </c>
      <c r="L22" s="12">
        <v>2080</v>
      </c>
      <c r="M22" s="12">
        <v>1280</v>
      </c>
      <c r="N22" s="12">
        <v>560</v>
      </c>
      <c r="O22" s="12"/>
      <c r="P22" s="12">
        <v>80</v>
      </c>
      <c r="Q22" s="12"/>
      <c r="R22" s="12"/>
      <c r="S22" s="12"/>
      <c r="T22" s="12">
        <v>240</v>
      </c>
      <c r="U22" s="12"/>
      <c r="V22" s="12">
        <v>480</v>
      </c>
      <c r="W22" s="12"/>
      <c r="X22" s="12">
        <v>4960</v>
      </c>
    </row>
    <row r="23" spans="1:24">
      <c r="B23" t="s">
        <v>3347</v>
      </c>
      <c r="C23" t="s">
        <v>33</v>
      </c>
      <c r="D23" s="12"/>
      <c r="E23" s="12"/>
      <c r="F23" s="12"/>
      <c r="G23" s="12"/>
      <c r="H23" s="12">
        <v>120</v>
      </c>
      <c r="I23" s="12"/>
      <c r="J23" s="12"/>
      <c r="K23" s="12">
        <v>240</v>
      </c>
      <c r="L23" s="12">
        <v>5480</v>
      </c>
      <c r="M23" s="12">
        <v>4960</v>
      </c>
      <c r="N23" s="12">
        <v>840</v>
      </c>
      <c r="O23" s="12"/>
      <c r="P23" s="12">
        <v>120</v>
      </c>
      <c r="Q23" s="12"/>
      <c r="R23" s="12">
        <v>40</v>
      </c>
      <c r="S23" s="12">
        <v>80</v>
      </c>
      <c r="T23" s="12">
        <v>240</v>
      </c>
      <c r="U23" s="12"/>
      <c r="V23" s="12">
        <v>1160</v>
      </c>
      <c r="W23" s="12"/>
      <c r="X23" s="12">
        <v>13280</v>
      </c>
    </row>
    <row r="24" spans="1:24">
      <c r="A24" t="s">
        <v>1222</v>
      </c>
      <c r="B24" t="s">
        <v>1222</v>
      </c>
      <c r="C24" t="s">
        <v>31</v>
      </c>
      <c r="D24" s="12">
        <v>10</v>
      </c>
      <c r="E24" s="12">
        <v>410</v>
      </c>
      <c r="F24" s="12"/>
      <c r="G24" s="12"/>
      <c r="H24" s="12">
        <v>20</v>
      </c>
      <c r="I24" s="12">
        <v>40</v>
      </c>
      <c r="J24" s="12"/>
      <c r="K24" s="12"/>
      <c r="L24" s="12">
        <v>260</v>
      </c>
      <c r="M24" s="12">
        <v>100</v>
      </c>
      <c r="N24" s="12">
        <v>30</v>
      </c>
      <c r="O24" s="12"/>
      <c r="P24" s="12"/>
      <c r="Q24" s="12"/>
      <c r="R24" s="12"/>
      <c r="S24" s="12"/>
      <c r="T24" s="12"/>
      <c r="U24" s="12"/>
      <c r="V24" s="12"/>
      <c r="W24" s="12"/>
      <c r="X24" s="12">
        <v>870</v>
      </c>
    </row>
    <row r="25" spans="1:24">
      <c r="A25" t="s">
        <v>1196</v>
      </c>
      <c r="B25" t="s">
        <v>1196</v>
      </c>
      <c r="C25" t="s">
        <v>31</v>
      </c>
      <c r="D25" s="12"/>
      <c r="E25" s="12">
        <v>70</v>
      </c>
      <c r="F25" s="12"/>
      <c r="G25" s="12"/>
      <c r="H25" s="12">
        <v>60</v>
      </c>
      <c r="I25" s="12">
        <v>80</v>
      </c>
      <c r="J25" s="12"/>
      <c r="K25" s="12"/>
      <c r="L25" s="12">
        <v>70</v>
      </c>
      <c r="M25" s="12">
        <v>120</v>
      </c>
      <c r="N25" s="12">
        <v>30</v>
      </c>
      <c r="O25" s="12"/>
      <c r="P25" s="12"/>
      <c r="Q25" s="12"/>
      <c r="R25" s="12"/>
      <c r="S25" s="12"/>
      <c r="T25" s="12"/>
      <c r="U25" s="12"/>
      <c r="V25" s="12">
        <v>20</v>
      </c>
      <c r="W25" s="12"/>
      <c r="X25" s="12">
        <v>450</v>
      </c>
    </row>
    <row r="26" spans="1:24">
      <c r="A26" t="s">
        <v>1166</v>
      </c>
      <c r="B26" t="s">
        <v>1166</v>
      </c>
      <c r="C26" t="s">
        <v>31</v>
      </c>
      <c r="D26" s="12">
        <v>10</v>
      </c>
      <c r="E26" s="12">
        <v>20</v>
      </c>
      <c r="F26" s="12"/>
      <c r="G26" s="12"/>
      <c r="H26" s="12">
        <v>30</v>
      </c>
      <c r="I26" s="12">
        <v>30</v>
      </c>
      <c r="J26" s="12"/>
      <c r="K26" s="12"/>
      <c r="L26" s="12">
        <v>290</v>
      </c>
      <c r="M26" s="12">
        <v>290</v>
      </c>
      <c r="N26" s="12"/>
      <c r="O26" s="12"/>
      <c r="P26" s="12"/>
      <c r="Q26" s="12"/>
      <c r="R26" s="12"/>
      <c r="S26" s="12"/>
      <c r="T26" s="12">
        <v>20</v>
      </c>
      <c r="U26" s="12"/>
      <c r="V26" s="12">
        <v>50</v>
      </c>
      <c r="W26" s="12"/>
      <c r="X26" s="12">
        <v>740</v>
      </c>
    </row>
    <row r="27" spans="1:24">
      <c r="A27" t="s">
        <v>1199</v>
      </c>
      <c r="B27" t="s">
        <v>1199</v>
      </c>
      <c r="C27" t="s">
        <v>31</v>
      </c>
      <c r="D27" s="12">
        <v>10</v>
      </c>
      <c r="E27" s="12">
        <v>10</v>
      </c>
      <c r="F27" s="12">
        <v>20</v>
      </c>
      <c r="G27" s="12"/>
      <c r="H27" s="12"/>
      <c r="I27" s="12">
        <v>20</v>
      </c>
      <c r="J27" s="12"/>
      <c r="K27" s="12"/>
      <c r="L27" s="12">
        <v>30</v>
      </c>
      <c r="M27" s="12">
        <v>60</v>
      </c>
      <c r="N27" s="12">
        <v>10</v>
      </c>
      <c r="O27" s="12">
        <v>20</v>
      </c>
      <c r="P27" s="12"/>
      <c r="Q27" s="12"/>
      <c r="R27" s="12"/>
      <c r="S27" s="12"/>
      <c r="T27" s="12">
        <v>20</v>
      </c>
      <c r="U27" s="12"/>
      <c r="V27" s="12"/>
      <c r="W27" s="12"/>
      <c r="X27" s="12">
        <v>200</v>
      </c>
    </row>
    <row r="28" spans="1:24">
      <c r="A28" t="s">
        <v>1219</v>
      </c>
      <c r="B28" t="s">
        <v>1219</v>
      </c>
      <c r="C28" t="s">
        <v>31</v>
      </c>
      <c r="D28" s="12"/>
      <c r="E28" s="12"/>
      <c r="F28" s="12"/>
      <c r="G28" s="12"/>
      <c r="H28" s="12"/>
      <c r="I28" s="12"/>
      <c r="J28" s="12"/>
      <c r="K28" s="12"/>
      <c r="L28" s="12">
        <v>50</v>
      </c>
      <c r="M28" s="12">
        <v>90</v>
      </c>
      <c r="N28" s="12">
        <v>10</v>
      </c>
      <c r="O28" s="12"/>
      <c r="P28" s="12"/>
      <c r="Q28" s="12"/>
      <c r="R28" s="12"/>
      <c r="S28" s="12"/>
      <c r="T28" s="12"/>
      <c r="U28" s="12"/>
      <c r="V28" s="12"/>
      <c r="W28" s="12"/>
      <c r="X28" s="12">
        <v>150</v>
      </c>
    </row>
    <row r="29" spans="1:24">
      <c r="A29" t="s">
        <v>1220</v>
      </c>
      <c r="B29" t="s">
        <v>1220</v>
      </c>
      <c r="C29" t="s">
        <v>31</v>
      </c>
      <c r="D29" s="12">
        <v>10</v>
      </c>
      <c r="E29" s="12">
        <v>100</v>
      </c>
      <c r="F29" s="12">
        <v>10</v>
      </c>
      <c r="G29" s="12"/>
      <c r="H29" s="12"/>
      <c r="I29" s="12"/>
      <c r="J29" s="12"/>
      <c r="K29" s="12"/>
      <c r="L29" s="12">
        <v>110</v>
      </c>
      <c r="M29" s="12">
        <v>130</v>
      </c>
      <c r="N29" s="12">
        <v>50</v>
      </c>
      <c r="O29" s="12"/>
      <c r="P29" s="12"/>
      <c r="Q29" s="12"/>
      <c r="R29" s="12"/>
      <c r="S29" s="12"/>
      <c r="T29" s="12">
        <v>70</v>
      </c>
      <c r="U29" s="12"/>
      <c r="V29" s="12"/>
      <c r="W29" s="12"/>
      <c r="X29" s="12">
        <v>480</v>
      </c>
    </row>
    <row r="30" spans="1:24">
      <c r="A30" t="s">
        <v>1177</v>
      </c>
      <c r="B30" t="s">
        <v>1177</v>
      </c>
      <c r="C30" t="s">
        <v>31</v>
      </c>
      <c r="D30" s="12">
        <v>10</v>
      </c>
      <c r="E30" s="12">
        <v>90</v>
      </c>
      <c r="F30" s="12">
        <v>20</v>
      </c>
      <c r="G30" s="12"/>
      <c r="H30" s="12">
        <v>50</v>
      </c>
      <c r="I30" s="12"/>
      <c r="J30" s="12"/>
      <c r="K30" s="12">
        <v>30</v>
      </c>
      <c r="L30" s="12"/>
      <c r="M30" s="12"/>
      <c r="N30" s="12"/>
      <c r="O30" s="12"/>
      <c r="P30" s="12"/>
      <c r="Q30" s="12"/>
      <c r="R30" s="12"/>
      <c r="S30" s="12">
        <v>10</v>
      </c>
      <c r="T30" s="12">
        <v>10</v>
      </c>
      <c r="U30" s="12"/>
      <c r="V30" s="12">
        <v>80</v>
      </c>
      <c r="W30" s="12"/>
      <c r="X30" s="12">
        <v>300</v>
      </c>
    </row>
    <row r="31" spans="1:24">
      <c r="A31" t="s">
        <v>1178</v>
      </c>
      <c r="B31" t="s">
        <v>1178</v>
      </c>
      <c r="C31" t="s">
        <v>31</v>
      </c>
      <c r="D31" s="12">
        <v>60</v>
      </c>
      <c r="E31" s="12">
        <v>40</v>
      </c>
      <c r="F31" s="12">
        <v>10</v>
      </c>
      <c r="G31" s="12"/>
      <c r="H31" s="12"/>
      <c r="I31" s="12">
        <v>10</v>
      </c>
      <c r="J31" s="12"/>
      <c r="K31" s="12">
        <v>20</v>
      </c>
      <c r="L31" s="12">
        <v>130</v>
      </c>
      <c r="M31" s="12">
        <v>100</v>
      </c>
      <c r="N31" s="12"/>
      <c r="O31" s="12"/>
      <c r="P31" s="12"/>
      <c r="Q31" s="12"/>
      <c r="R31" s="12"/>
      <c r="S31" s="12"/>
      <c r="T31" s="12"/>
      <c r="U31" s="12"/>
      <c r="V31" s="12">
        <v>40</v>
      </c>
      <c r="W31" s="12"/>
      <c r="X31" s="12">
        <v>410</v>
      </c>
    </row>
    <row r="32" spans="1:24">
      <c r="A32" t="s">
        <v>1323</v>
      </c>
      <c r="B32" t="s">
        <v>1323</v>
      </c>
      <c r="C32" t="s">
        <v>31</v>
      </c>
      <c r="D32" s="12"/>
      <c r="E32" s="12">
        <v>60</v>
      </c>
      <c r="F32" s="12"/>
      <c r="G32" s="12"/>
      <c r="H32" s="12"/>
      <c r="I32" s="12"/>
      <c r="J32" s="12"/>
      <c r="K32" s="12"/>
      <c r="L32" s="12">
        <v>40</v>
      </c>
      <c r="M32" s="12">
        <v>40</v>
      </c>
      <c r="N32" s="12">
        <v>40</v>
      </c>
      <c r="O32" s="12"/>
      <c r="P32" s="12"/>
      <c r="Q32" s="12"/>
      <c r="R32" s="12"/>
      <c r="S32" s="12"/>
      <c r="T32" s="12"/>
      <c r="U32" s="12"/>
      <c r="V32" s="12"/>
      <c r="W32" s="12"/>
      <c r="X32" s="12">
        <v>180</v>
      </c>
    </row>
    <row r="33" spans="1:24">
      <c r="A33" t="s">
        <v>1169</v>
      </c>
      <c r="B33" t="s">
        <v>1169</v>
      </c>
      <c r="C33" t="s">
        <v>31</v>
      </c>
      <c r="D33" s="12"/>
      <c r="E33" s="12"/>
      <c r="F33" s="12">
        <v>10</v>
      </c>
      <c r="G33" s="12"/>
      <c r="H33" s="12"/>
      <c r="I33" s="12">
        <v>20</v>
      </c>
      <c r="J33" s="12"/>
      <c r="K33" s="12"/>
      <c r="L33" s="12">
        <v>80</v>
      </c>
      <c r="M33" s="12">
        <v>60</v>
      </c>
      <c r="N33" s="12"/>
      <c r="O33" s="12"/>
      <c r="P33" s="12"/>
      <c r="Q33" s="12"/>
      <c r="R33" s="12"/>
      <c r="S33" s="12"/>
      <c r="T33" s="12">
        <v>10</v>
      </c>
      <c r="U33" s="12"/>
      <c r="V33" s="12">
        <v>20</v>
      </c>
      <c r="W33" s="12"/>
      <c r="X33" s="12">
        <v>200</v>
      </c>
    </row>
    <row r="34" spans="1:24">
      <c r="A34" t="s">
        <v>1416</v>
      </c>
      <c r="B34" t="s">
        <v>1416</v>
      </c>
      <c r="C34" t="s">
        <v>89</v>
      </c>
      <c r="D34" s="12">
        <v>550</v>
      </c>
      <c r="E34" s="12">
        <v>890</v>
      </c>
      <c r="F34" s="12">
        <v>270</v>
      </c>
      <c r="G34" s="12"/>
      <c r="H34" s="12">
        <v>80</v>
      </c>
      <c r="I34" s="12">
        <v>340</v>
      </c>
      <c r="J34" s="12">
        <v>50</v>
      </c>
      <c r="K34" s="12">
        <v>380</v>
      </c>
      <c r="L34" s="12">
        <v>1270</v>
      </c>
      <c r="M34" s="12">
        <v>1050</v>
      </c>
      <c r="N34" s="12">
        <v>450</v>
      </c>
      <c r="O34" s="12">
        <v>20</v>
      </c>
      <c r="P34" s="12"/>
      <c r="Q34" s="12"/>
      <c r="R34" s="12"/>
      <c r="S34" s="12"/>
      <c r="T34" s="12">
        <v>310</v>
      </c>
      <c r="U34" s="12"/>
      <c r="V34" s="12">
        <v>480</v>
      </c>
      <c r="W34" s="12">
        <v>20</v>
      </c>
      <c r="X34" s="12">
        <v>6160</v>
      </c>
    </row>
    <row r="35" spans="1:24">
      <c r="A35" t="s">
        <v>1170</v>
      </c>
      <c r="B35" t="s">
        <v>1170</v>
      </c>
      <c r="C35" t="s">
        <v>31</v>
      </c>
      <c r="D35" s="12">
        <v>20</v>
      </c>
      <c r="E35" s="12"/>
      <c r="F35" s="12"/>
      <c r="G35" s="12"/>
      <c r="H35" s="12"/>
      <c r="I35" s="12"/>
      <c r="J35" s="12">
        <v>110</v>
      </c>
      <c r="K35" s="12">
        <v>20</v>
      </c>
      <c r="L35" s="12">
        <v>70</v>
      </c>
      <c r="M35" s="12">
        <v>20</v>
      </c>
      <c r="N35" s="12">
        <v>10</v>
      </c>
      <c r="O35" s="12">
        <v>10</v>
      </c>
      <c r="P35" s="12"/>
      <c r="Q35" s="12"/>
      <c r="R35" s="12"/>
      <c r="S35" s="12"/>
      <c r="T35" s="12">
        <v>20</v>
      </c>
      <c r="U35" s="12"/>
      <c r="V35" s="12"/>
      <c r="W35" s="12"/>
      <c r="X35" s="12">
        <v>280</v>
      </c>
    </row>
    <row r="36" spans="1:24">
      <c r="A36" t="s">
        <v>1174</v>
      </c>
      <c r="B36" t="s">
        <v>1174</v>
      </c>
      <c r="C36" t="s">
        <v>31</v>
      </c>
      <c r="D36" s="12">
        <v>30</v>
      </c>
      <c r="E36" s="12">
        <v>200</v>
      </c>
      <c r="F36" s="12">
        <v>20</v>
      </c>
      <c r="G36" s="12">
        <v>-4</v>
      </c>
      <c r="H36" s="12"/>
      <c r="I36" s="12"/>
      <c r="J36" s="12"/>
      <c r="K36" s="12"/>
      <c r="L36" s="12"/>
      <c r="M36" s="12"/>
      <c r="N36" s="12">
        <v>70</v>
      </c>
      <c r="O36" s="12"/>
      <c r="P36" s="12"/>
      <c r="Q36" s="12"/>
      <c r="R36" s="12"/>
      <c r="S36" s="12"/>
      <c r="T36" s="12"/>
      <c r="U36" s="12"/>
      <c r="V36" s="12">
        <v>10</v>
      </c>
      <c r="W36" s="12"/>
      <c r="X36" s="12">
        <v>326</v>
      </c>
    </row>
    <row r="37" spans="1:24">
      <c r="A37" t="s">
        <v>1226</v>
      </c>
      <c r="B37" t="s">
        <v>1226</v>
      </c>
      <c r="C37" t="s">
        <v>31</v>
      </c>
      <c r="D37" s="12">
        <v>70</v>
      </c>
      <c r="E37" s="12">
        <v>160</v>
      </c>
      <c r="F37" s="12">
        <v>30</v>
      </c>
      <c r="G37" s="12"/>
      <c r="H37" s="12"/>
      <c r="I37" s="12"/>
      <c r="J37" s="12">
        <v>10</v>
      </c>
      <c r="K37" s="12">
        <v>10</v>
      </c>
      <c r="L37" s="12">
        <v>20</v>
      </c>
      <c r="M37" s="12">
        <v>50</v>
      </c>
      <c r="N37" s="12">
        <v>40</v>
      </c>
      <c r="O37" s="12"/>
      <c r="P37" s="12"/>
      <c r="Q37" s="12"/>
      <c r="R37" s="12"/>
      <c r="S37" s="12"/>
      <c r="T37" s="12">
        <v>10</v>
      </c>
      <c r="U37" s="12"/>
      <c r="V37" s="12"/>
      <c r="W37" s="12"/>
      <c r="X37" s="12">
        <v>400</v>
      </c>
    </row>
    <row r="38" spans="1:24">
      <c r="A38" t="s">
        <v>3338</v>
      </c>
      <c r="B38" t="s">
        <v>3338</v>
      </c>
      <c r="C38" t="s">
        <v>1367</v>
      </c>
      <c r="D38" s="12"/>
      <c r="E38" s="12"/>
      <c r="F38" s="12"/>
      <c r="G38" s="12"/>
      <c r="H38" s="12"/>
      <c r="I38" s="12"/>
      <c r="J38" s="12"/>
      <c r="K38" s="12">
        <v>14000</v>
      </c>
      <c r="L38" s="12">
        <v>18500</v>
      </c>
      <c r="M38" s="12">
        <v>5000</v>
      </c>
      <c r="N38" s="12">
        <v>6000</v>
      </c>
      <c r="O38" s="12"/>
      <c r="P38" s="12">
        <v>1500</v>
      </c>
      <c r="Q38" s="12"/>
      <c r="R38" s="12"/>
      <c r="S38" s="12">
        <v>1500</v>
      </c>
      <c r="T38" s="12">
        <v>11000</v>
      </c>
      <c r="U38" s="12"/>
      <c r="V38" s="12">
        <v>3000</v>
      </c>
      <c r="W38" s="12"/>
      <c r="X38" s="12">
        <v>60500</v>
      </c>
    </row>
    <row r="39" spans="1:24">
      <c r="A39" t="s">
        <v>1190</v>
      </c>
      <c r="B39" t="s">
        <v>3348</v>
      </c>
      <c r="C39" t="s">
        <v>1314</v>
      </c>
      <c r="D39" s="12"/>
      <c r="E39" s="12"/>
      <c r="F39" s="12"/>
      <c r="G39" s="12"/>
      <c r="H39" s="12"/>
      <c r="I39" s="12">
        <v>1000</v>
      </c>
      <c r="J39" s="12">
        <v>500</v>
      </c>
      <c r="K39" s="12">
        <v>5500</v>
      </c>
      <c r="L39" s="12">
        <v>15970</v>
      </c>
      <c r="M39" s="12">
        <v>8000</v>
      </c>
      <c r="N39" s="12">
        <v>6500</v>
      </c>
      <c r="O39" s="12"/>
      <c r="P39" s="12"/>
      <c r="Q39" s="12"/>
      <c r="R39" s="12"/>
      <c r="S39" s="12"/>
      <c r="T39" s="12">
        <v>6500</v>
      </c>
      <c r="U39" s="12"/>
      <c r="V39" s="12">
        <v>6500</v>
      </c>
      <c r="W39" s="12"/>
      <c r="X39" s="12">
        <v>50470</v>
      </c>
    </row>
    <row r="40" spans="1:24">
      <c r="A40" t="s">
        <v>1231</v>
      </c>
      <c r="B40" t="s">
        <v>1231</v>
      </c>
      <c r="C40" t="s">
        <v>31</v>
      </c>
      <c r="D40" s="12">
        <v>40</v>
      </c>
      <c r="E40" s="12">
        <v>30</v>
      </c>
      <c r="F40" s="12"/>
      <c r="G40" s="12"/>
      <c r="H40" s="12"/>
      <c r="I40" s="12"/>
      <c r="J40" s="12"/>
      <c r="K40" s="12"/>
      <c r="L40" s="12"/>
      <c r="M40" s="12">
        <v>20</v>
      </c>
      <c r="N40" s="12">
        <v>20</v>
      </c>
      <c r="O40" s="12">
        <v>20</v>
      </c>
      <c r="P40" s="12"/>
      <c r="Q40" s="12"/>
      <c r="R40" s="12"/>
      <c r="S40" s="12"/>
      <c r="T40" s="12"/>
      <c r="U40" s="12"/>
      <c r="V40" s="12">
        <v>10</v>
      </c>
      <c r="W40" s="12"/>
      <c r="X40" s="12">
        <v>140</v>
      </c>
    </row>
    <row r="41" spans="1:24">
      <c r="A41" t="s">
        <v>1180</v>
      </c>
      <c r="B41" t="s">
        <v>1180</v>
      </c>
      <c r="C41" t="s">
        <v>31</v>
      </c>
      <c r="D41" s="12">
        <v>50</v>
      </c>
      <c r="E41" s="12">
        <v>60</v>
      </c>
      <c r="F41" s="12">
        <v>10</v>
      </c>
      <c r="G41" s="12"/>
      <c r="H41" s="12"/>
      <c r="I41" s="12"/>
      <c r="J41" s="12"/>
      <c r="K41" s="12"/>
      <c r="L41" s="12">
        <v>30</v>
      </c>
      <c r="M41" s="12">
        <v>70</v>
      </c>
      <c r="N41" s="12">
        <v>30</v>
      </c>
      <c r="O41" s="12"/>
      <c r="P41" s="12"/>
      <c r="Q41" s="12"/>
      <c r="R41" s="12"/>
      <c r="S41" s="12"/>
      <c r="T41" s="12"/>
      <c r="U41" s="12"/>
      <c r="V41" s="12"/>
      <c r="W41" s="12"/>
      <c r="X41" s="12">
        <v>250</v>
      </c>
    </row>
    <row r="42" spans="1:24">
      <c r="A42" t="s">
        <v>1182</v>
      </c>
      <c r="B42" t="s">
        <v>1182</v>
      </c>
      <c r="C42" t="s">
        <v>25</v>
      </c>
      <c r="D42" s="12">
        <v>410</v>
      </c>
      <c r="E42" s="12">
        <v>1280</v>
      </c>
      <c r="F42" s="12">
        <v>60</v>
      </c>
      <c r="G42" s="12"/>
      <c r="H42" s="12"/>
      <c r="I42" s="12">
        <v>320</v>
      </c>
      <c r="J42" s="12">
        <v>30</v>
      </c>
      <c r="K42" s="12"/>
      <c r="L42" s="12">
        <v>1830</v>
      </c>
      <c r="M42" s="12">
        <v>1680</v>
      </c>
      <c r="N42" s="12"/>
      <c r="O42" s="12">
        <v>50</v>
      </c>
      <c r="P42" s="12"/>
      <c r="Q42" s="12"/>
      <c r="R42" s="12"/>
      <c r="S42" s="12"/>
      <c r="T42" s="12">
        <v>100</v>
      </c>
      <c r="U42" s="12"/>
      <c r="V42" s="12">
        <v>810</v>
      </c>
      <c r="W42" s="12"/>
      <c r="X42" s="12">
        <v>6570</v>
      </c>
    </row>
    <row r="43" spans="1:24">
      <c r="A43" t="s">
        <v>1317</v>
      </c>
      <c r="B43" t="s">
        <v>1317</v>
      </c>
      <c r="C43" t="s">
        <v>31</v>
      </c>
      <c r="D43" s="12">
        <v>10</v>
      </c>
      <c r="E43" s="12">
        <v>40</v>
      </c>
      <c r="F43" s="12"/>
      <c r="G43" s="12"/>
      <c r="H43" s="12">
        <v>20</v>
      </c>
      <c r="I43" s="12"/>
      <c r="J43" s="12"/>
      <c r="K43" s="12">
        <v>20</v>
      </c>
      <c r="L43" s="12">
        <v>20</v>
      </c>
      <c r="M43" s="12">
        <v>140</v>
      </c>
      <c r="N43" s="12"/>
      <c r="O43" s="12"/>
      <c r="P43" s="12"/>
      <c r="Q43" s="12"/>
      <c r="R43" s="12"/>
      <c r="S43" s="12"/>
      <c r="T43" s="12"/>
      <c r="U43" s="12"/>
      <c r="V43" s="12">
        <v>20</v>
      </c>
      <c r="W43" s="12"/>
      <c r="X43" s="12">
        <v>270</v>
      </c>
    </row>
    <row r="44" spans="1:24">
      <c r="A44" t="s">
        <v>1221</v>
      </c>
      <c r="B44" t="s">
        <v>1221</v>
      </c>
      <c r="C44" t="s">
        <v>31</v>
      </c>
      <c r="D44" s="12">
        <v>110</v>
      </c>
      <c r="E44" s="12">
        <v>330</v>
      </c>
      <c r="F44" s="12">
        <v>110</v>
      </c>
      <c r="G44" s="12"/>
      <c r="H44" s="12">
        <v>40</v>
      </c>
      <c r="I44" s="12">
        <v>80</v>
      </c>
      <c r="J44" s="12">
        <v>30</v>
      </c>
      <c r="K44" s="12"/>
      <c r="L44" s="12">
        <v>130</v>
      </c>
      <c r="M44" s="12">
        <v>340</v>
      </c>
      <c r="N44" s="12">
        <v>50</v>
      </c>
      <c r="O44" s="12"/>
      <c r="P44" s="12"/>
      <c r="Q44" s="12"/>
      <c r="R44" s="12"/>
      <c r="S44" s="12">
        <v>10</v>
      </c>
      <c r="T44" s="12">
        <v>30</v>
      </c>
      <c r="U44" s="12"/>
      <c r="V44" s="12">
        <v>110</v>
      </c>
      <c r="W44" s="12"/>
      <c r="X44" s="12">
        <v>1370</v>
      </c>
    </row>
    <row r="45" spans="1:24">
      <c r="A45" t="s">
        <v>1176</v>
      </c>
      <c r="B45" t="s">
        <v>1176</v>
      </c>
      <c r="C45" t="s">
        <v>31</v>
      </c>
      <c r="D45" s="12"/>
      <c r="E45" s="12">
        <v>80</v>
      </c>
      <c r="F45" s="12"/>
      <c r="G45" s="12"/>
      <c r="H45" s="12"/>
      <c r="I45" s="12">
        <v>40</v>
      </c>
      <c r="J45" s="12"/>
      <c r="K45" s="12">
        <v>10</v>
      </c>
      <c r="L45" s="12">
        <v>120</v>
      </c>
      <c r="M45" s="12">
        <v>130</v>
      </c>
      <c r="N45" s="12"/>
      <c r="O45" s="12">
        <v>10</v>
      </c>
      <c r="P45" s="12"/>
      <c r="Q45" s="12"/>
      <c r="R45" s="12"/>
      <c r="S45" s="12"/>
      <c r="T45" s="12"/>
      <c r="U45" s="12"/>
      <c r="V45" s="12">
        <v>100</v>
      </c>
      <c r="W45" s="12"/>
      <c r="X45" s="12">
        <v>490</v>
      </c>
    </row>
    <row r="46" spans="1:24">
      <c r="A46" t="s">
        <v>1175</v>
      </c>
      <c r="B46" t="s">
        <v>1175</v>
      </c>
      <c r="C46" t="s">
        <v>31</v>
      </c>
      <c r="D46" s="12">
        <v>120</v>
      </c>
      <c r="E46" s="12">
        <v>460</v>
      </c>
      <c r="F46" s="12">
        <v>130</v>
      </c>
      <c r="G46" s="12"/>
      <c r="H46" s="12"/>
      <c r="I46" s="12">
        <v>50</v>
      </c>
      <c r="J46" s="12">
        <v>20</v>
      </c>
      <c r="K46" s="12">
        <v>10</v>
      </c>
      <c r="L46" s="12">
        <v>130</v>
      </c>
      <c r="M46" s="12">
        <v>380</v>
      </c>
      <c r="N46" s="12">
        <v>40</v>
      </c>
      <c r="O46" s="12"/>
      <c r="P46" s="12"/>
      <c r="Q46" s="12"/>
      <c r="R46" s="12"/>
      <c r="S46" s="12"/>
      <c r="T46" s="12"/>
      <c r="U46" s="12"/>
      <c r="V46" s="12">
        <v>60</v>
      </c>
      <c r="W46" s="12"/>
      <c r="X46" s="12">
        <v>1400</v>
      </c>
    </row>
    <row r="47" spans="1:24">
      <c r="A47" t="s">
        <v>1172</v>
      </c>
      <c r="B47" t="s">
        <v>1172</v>
      </c>
      <c r="C47" t="s">
        <v>31</v>
      </c>
      <c r="D47" s="12">
        <v>40</v>
      </c>
      <c r="E47" s="12">
        <v>150</v>
      </c>
      <c r="F47" s="12">
        <v>30</v>
      </c>
      <c r="G47" s="12"/>
      <c r="H47" s="12">
        <v>10</v>
      </c>
      <c r="I47" s="12">
        <v>30</v>
      </c>
      <c r="J47" s="12"/>
      <c r="K47" s="12"/>
      <c r="L47" s="12">
        <v>90</v>
      </c>
      <c r="M47" s="12">
        <v>150</v>
      </c>
      <c r="N47" s="12">
        <v>50</v>
      </c>
      <c r="O47" s="12">
        <v>20</v>
      </c>
      <c r="P47" s="12"/>
      <c r="Q47" s="12"/>
      <c r="R47" s="12"/>
      <c r="S47" s="12"/>
      <c r="T47" s="12"/>
      <c r="U47" s="12"/>
      <c r="V47" s="12">
        <v>70</v>
      </c>
      <c r="W47" s="12"/>
      <c r="X47" s="12">
        <v>640</v>
      </c>
    </row>
    <row r="48" spans="1:24">
      <c r="A48" t="s">
        <v>1197</v>
      </c>
      <c r="B48" t="s">
        <v>1197</v>
      </c>
      <c r="C48" t="s">
        <v>31</v>
      </c>
      <c r="D48" s="12">
        <v>10</v>
      </c>
      <c r="E48" s="12">
        <v>20</v>
      </c>
      <c r="F48" s="12"/>
      <c r="G48" s="12"/>
      <c r="H48" s="12"/>
      <c r="I48" s="12"/>
      <c r="J48" s="12"/>
      <c r="K48" s="12"/>
      <c r="L48" s="12">
        <v>50</v>
      </c>
      <c r="M48" s="12">
        <v>60</v>
      </c>
      <c r="N48" s="12">
        <v>40</v>
      </c>
      <c r="O48" s="12"/>
      <c r="P48" s="12"/>
      <c r="Q48" s="12"/>
      <c r="R48" s="12"/>
      <c r="S48" s="12"/>
      <c r="T48" s="12">
        <v>20</v>
      </c>
      <c r="U48" s="12"/>
      <c r="V48" s="12">
        <v>20</v>
      </c>
      <c r="W48" s="12"/>
      <c r="X48" s="12">
        <v>220</v>
      </c>
    </row>
    <row r="49" spans="1:24">
      <c r="A49" t="s">
        <v>1187</v>
      </c>
      <c r="B49" t="s">
        <v>1187</v>
      </c>
      <c r="C49" t="s">
        <v>31</v>
      </c>
      <c r="D49" s="12">
        <v>10</v>
      </c>
      <c r="E49" s="12">
        <v>20</v>
      </c>
      <c r="F49" s="12">
        <v>10</v>
      </c>
      <c r="G49" s="12"/>
      <c r="H49" s="12"/>
      <c r="I49" s="12"/>
      <c r="J49" s="12"/>
      <c r="K49" s="12"/>
      <c r="L49" s="12"/>
      <c r="M49" s="12">
        <v>40</v>
      </c>
      <c r="N49" s="12">
        <v>10</v>
      </c>
      <c r="O49" s="12"/>
      <c r="P49" s="12"/>
      <c r="Q49" s="12"/>
      <c r="R49" s="12"/>
      <c r="S49" s="12"/>
      <c r="T49" s="12"/>
      <c r="U49" s="12"/>
      <c r="V49" s="12">
        <v>10</v>
      </c>
      <c r="W49" s="12"/>
      <c r="X49" s="12">
        <v>100</v>
      </c>
    </row>
    <row r="50" spans="1:24">
      <c r="A50" t="s">
        <v>1179</v>
      </c>
      <c r="B50" t="s">
        <v>1179</v>
      </c>
      <c r="C50" t="s">
        <v>31</v>
      </c>
      <c r="D50" s="12"/>
      <c r="E50" s="12">
        <v>30</v>
      </c>
      <c r="F50" s="12"/>
      <c r="G50" s="12"/>
      <c r="H50" s="12"/>
      <c r="I50" s="12">
        <v>10</v>
      </c>
      <c r="J50" s="12"/>
      <c r="K50" s="12">
        <v>40</v>
      </c>
      <c r="L50" s="12">
        <v>100</v>
      </c>
      <c r="M50" s="12">
        <v>80</v>
      </c>
      <c r="N50" s="12"/>
      <c r="O50" s="12"/>
      <c r="P50" s="12"/>
      <c r="Q50" s="12"/>
      <c r="R50" s="12"/>
      <c r="S50" s="12"/>
      <c r="T50" s="12">
        <v>30</v>
      </c>
      <c r="U50" s="12"/>
      <c r="V50" s="12">
        <v>10</v>
      </c>
      <c r="W50" s="12"/>
      <c r="X50" s="12">
        <v>300</v>
      </c>
    </row>
    <row r="51" spans="1:24">
      <c r="A51" t="s">
        <v>1181</v>
      </c>
      <c r="B51" t="s">
        <v>1181</v>
      </c>
      <c r="C51" t="s">
        <v>31</v>
      </c>
      <c r="D51" s="12"/>
      <c r="E51" s="12">
        <v>20</v>
      </c>
      <c r="F51" s="12">
        <v>10</v>
      </c>
      <c r="G51" s="12"/>
      <c r="H51" s="12"/>
      <c r="I51" s="12"/>
      <c r="J51" s="12"/>
      <c r="K51" s="12"/>
      <c r="L51" s="12">
        <v>20</v>
      </c>
      <c r="M51" s="12">
        <v>30</v>
      </c>
      <c r="N51" s="12">
        <v>40</v>
      </c>
      <c r="O51" s="12"/>
      <c r="P51" s="12"/>
      <c r="Q51" s="12"/>
      <c r="R51" s="12"/>
      <c r="S51" s="12"/>
      <c r="T51" s="12">
        <v>20</v>
      </c>
      <c r="U51" s="12"/>
      <c r="V51" s="12">
        <v>10</v>
      </c>
      <c r="W51" s="12"/>
      <c r="X51" s="12">
        <v>150</v>
      </c>
    </row>
    <row r="52" spans="1:24">
      <c r="A52" t="s">
        <v>1173</v>
      </c>
      <c r="B52" t="s">
        <v>1173</v>
      </c>
      <c r="C52" t="s">
        <v>31</v>
      </c>
      <c r="D52" s="12">
        <v>20</v>
      </c>
      <c r="E52" s="12">
        <v>30</v>
      </c>
      <c r="F52" s="12"/>
      <c r="G52" s="12"/>
      <c r="H52" s="12"/>
      <c r="I52" s="12">
        <v>20</v>
      </c>
      <c r="J52" s="12"/>
      <c r="K52" s="12"/>
      <c r="L52" s="12">
        <v>20</v>
      </c>
      <c r="M52" s="12">
        <v>20</v>
      </c>
      <c r="N52" s="12"/>
      <c r="O52" s="12">
        <v>20</v>
      </c>
      <c r="P52" s="12"/>
      <c r="Q52" s="12"/>
      <c r="R52" s="12"/>
      <c r="S52" s="12"/>
      <c r="T52" s="12">
        <v>20</v>
      </c>
      <c r="U52" s="12"/>
      <c r="V52" s="12"/>
      <c r="W52" s="12"/>
      <c r="X52" s="12">
        <v>150</v>
      </c>
    </row>
    <row r="53" spans="1:24">
      <c r="A53" t="s">
        <v>1186</v>
      </c>
      <c r="B53" t="s">
        <v>1186</v>
      </c>
      <c r="C53" t="s">
        <v>31</v>
      </c>
      <c r="D53" s="12">
        <v>20</v>
      </c>
      <c r="E53" s="12">
        <v>40</v>
      </c>
      <c r="F53" s="12">
        <v>10</v>
      </c>
      <c r="G53" s="12"/>
      <c r="H53" s="12"/>
      <c r="I53" s="12"/>
      <c r="J53" s="12"/>
      <c r="K53" s="12">
        <v>20</v>
      </c>
      <c r="L53" s="12">
        <v>70</v>
      </c>
      <c r="M53" s="12">
        <v>80</v>
      </c>
      <c r="N53" s="12">
        <v>30</v>
      </c>
      <c r="O53" s="12"/>
      <c r="P53" s="12"/>
      <c r="Q53" s="12"/>
      <c r="R53" s="12"/>
      <c r="S53" s="12"/>
      <c r="T53" s="12">
        <v>20</v>
      </c>
      <c r="U53" s="12"/>
      <c r="V53" s="12">
        <v>60</v>
      </c>
      <c r="W53" s="12"/>
      <c r="X53" s="12">
        <v>350</v>
      </c>
    </row>
    <row r="54" spans="1:24">
      <c r="A54" t="s">
        <v>1185</v>
      </c>
      <c r="B54" t="s">
        <v>1185</v>
      </c>
      <c r="C54" t="s">
        <v>31</v>
      </c>
      <c r="D54" s="12">
        <v>20</v>
      </c>
      <c r="E54" s="12">
        <v>60</v>
      </c>
      <c r="F54" s="12">
        <v>20</v>
      </c>
      <c r="G54" s="12"/>
      <c r="H54" s="12"/>
      <c r="I54" s="12"/>
      <c r="J54" s="12"/>
      <c r="K54" s="12"/>
      <c r="L54" s="12">
        <v>60</v>
      </c>
      <c r="M54" s="12">
        <v>70</v>
      </c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>
        <v>230</v>
      </c>
    </row>
    <row r="55" spans="1:24">
      <c r="A55" t="s">
        <v>1171</v>
      </c>
      <c r="B55" t="s">
        <v>1171</v>
      </c>
      <c r="C55" t="s">
        <v>31</v>
      </c>
      <c r="D55" s="12"/>
      <c r="E55" s="12"/>
      <c r="F55" s="12">
        <v>10</v>
      </c>
      <c r="G55" s="12"/>
      <c r="H55" s="12"/>
      <c r="I55" s="12"/>
      <c r="J55" s="12"/>
      <c r="K55" s="12"/>
      <c r="L55" s="12">
        <v>40</v>
      </c>
      <c r="M55" s="12">
        <v>30</v>
      </c>
      <c r="N55" s="12">
        <v>20</v>
      </c>
      <c r="O55" s="12"/>
      <c r="P55" s="12"/>
      <c r="Q55" s="12"/>
      <c r="R55" s="12"/>
      <c r="S55" s="12"/>
      <c r="T55" s="12"/>
      <c r="U55" s="12"/>
      <c r="V55" s="12"/>
      <c r="W55" s="12"/>
      <c r="X55" s="12">
        <v>100</v>
      </c>
    </row>
    <row r="56" spans="1:24">
      <c r="A56" t="s">
        <v>1156</v>
      </c>
      <c r="B56" t="s">
        <v>1156</v>
      </c>
      <c r="C56" t="s">
        <v>79</v>
      </c>
      <c r="D56" s="12">
        <v>1000</v>
      </c>
      <c r="E56" s="12">
        <v>1500</v>
      </c>
      <c r="F56" s="12"/>
      <c r="G56" s="12"/>
      <c r="H56" s="12">
        <v>500</v>
      </c>
      <c r="I56" s="12"/>
      <c r="J56" s="12">
        <v>500</v>
      </c>
      <c r="K56" s="12">
        <v>1500</v>
      </c>
      <c r="L56" s="12">
        <v>6000</v>
      </c>
      <c r="M56" s="12">
        <v>4000</v>
      </c>
      <c r="N56" s="12">
        <v>2000</v>
      </c>
      <c r="O56" s="12">
        <v>500</v>
      </c>
      <c r="P56" s="12"/>
      <c r="Q56" s="12"/>
      <c r="R56" s="12"/>
      <c r="S56" s="12"/>
      <c r="T56" s="12">
        <v>1000</v>
      </c>
      <c r="U56" s="12"/>
      <c r="V56" s="12">
        <v>2000</v>
      </c>
      <c r="W56" s="12"/>
      <c r="X56" s="12">
        <v>20500</v>
      </c>
    </row>
    <row r="57" spans="1:24">
      <c r="A57" t="s">
        <v>1194</v>
      </c>
      <c r="B57" t="s">
        <v>3349</v>
      </c>
      <c r="C57" t="s">
        <v>720</v>
      </c>
      <c r="D57" s="12">
        <v>500</v>
      </c>
      <c r="E57" s="12">
        <v>500</v>
      </c>
      <c r="F57" s="12">
        <v>500</v>
      </c>
      <c r="G57" s="12"/>
      <c r="H57" s="12"/>
      <c r="I57" s="12">
        <v>500</v>
      </c>
      <c r="J57" s="12"/>
      <c r="K57" s="12">
        <v>2500</v>
      </c>
      <c r="L57" s="12">
        <v>8000</v>
      </c>
      <c r="M57" s="12">
        <v>1500</v>
      </c>
      <c r="N57" s="12">
        <v>1000</v>
      </c>
      <c r="O57" s="12">
        <v>500</v>
      </c>
      <c r="P57" s="12"/>
      <c r="Q57" s="12"/>
      <c r="R57" s="12"/>
      <c r="S57" s="12"/>
      <c r="T57" s="12">
        <v>2000</v>
      </c>
      <c r="U57" s="12"/>
      <c r="V57" s="12">
        <v>1000</v>
      </c>
      <c r="W57" s="12"/>
      <c r="X57" s="12">
        <v>18500</v>
      </c>
    </row>
    <row r="58" spans="1:24">
      <c r="A58" t="s">
        <v>1159</v>
      </c>
      <c r="B58" t="s">
        <v>1159</v>
      </c>
      <c r="C58" t="s">
        <v>28</v>
      </c>
      <c r="D58" s="12">
        <v>500</v>
      </c>
      <c r="E58" s="12">
        <v>1000</v>
      </c>
      <c r="F58" s="12">
        <v>400</v>
      </c>
      <c r="G58" s="12"/>
      <c r="H58" s="12"/>
      <c r="I58" s="12">
        <v>200</v>
      </c>
      <c r="J58" s="12">
        <v>100</v>
      </c>
      <c r="K58" s="12">
        <v>50</v>
      </c>
      <c r="L58" s="12">
        <v>250</v>
      </c>
      <c r="M58" s="12">
        <v>1300</v>
      </c>
      <c r="N58" s="12">
        <v>950</v>
      </c>
      <c r="O58" s="12">
        <v>100</v>
      </c>
      <c r="P58" s="12"/>
      <c r="Q58" s="12"/>
      <c r="R58" s="12"/>
      <c r="S58" s="12"/>
      <c r="T58" s="12"/>
      <c r="U58" s="12"/>
      <c r="V58" s="12">
        <v>150</v>
      </c>
      <c r="W58" s="12"/>
      <c r="X58" s="12">
        <v>5000</v>
      </c>
    </row>
    <row r="59" spans="1:24">
      <c r="A59" t="s">
        <v>1160</v>
      </c>
      <c r="B59" t="s">
        <v>1160</v>
      </c>
      <c r="C59" t="s">
        <v>28</v>
      </c>
      <c r="D59" s="12">
        <v>500</v>
      </c>
      <c r="E59" s="12">
        <v>1350</v>
      </c>
      <c r="F59" s="12">
        <v>400</v>
      </c>
      <c r="G59" s="12"/>
      <c r="H59" s="12">
        <v>50</v>
      </c>
      <c r="I59" s="12">
        <v>200</v>
      </c>
      <c r="J59" s="12"/>
      <c r="K59" s="12">
        <v>100</v>
      </c>
      <c r="L59" s="12">
        <v>450</v>
      </c>
      <c r="M59" s="12">
        <v>1350</v>
      </c>
      <c r="N59" s="12">
        <v>800</v>
      </c>
      <c r="O59" s="12">
        <v>100</v>
      </c>
      <c r="P59" s="12"/>
      <c r="Q59" s="12"/>
      <c r="R59" s="12"/>
      <c r="S59" s="12"/>
      <c r="T59" s="12">
        <v>150</v>
      </c>
      <c r="U59" s="12"/>
      <c r="V59" s="12">
        <v>300</v>
      </c>
      <c r="W59" s="12"/>
      <c r="X59" s="12">
        <v>5750</v>
      </c>
    </row>
    <row r="60" spans="1:24">
      <c r="A60" t="s">
        <v>1158</v>
      </c>
      <c r="B60" t="s">
        <v>1158</v>
      </c>
      <c r="C60" t="s">
        <v>28</v>
      </c>
      <c r="D60" s="12">
        <v>500</v>
      </c>
      <c r="E60" s="12">
        <v>1000</v>
      </c>
      <c r="F60" s="12">
        <v>250</v>
      </c>
      <c r="G60" s="12"/>
      <c r="H60" s="12"/>
      <c r="I60" s="12">
        <v>300</v>
      </c>
      <c r="J60" s="12">
        <v>200</v>
      </c>
      <c r="K60" s="12"/>
      <c r="L60" s="12">
        <v>250</v>
      </c>
      <c r="M60" s="12">
        <v>2000</v>
      </c>
      <c r="N60" s="12">
        <v>500</v>
      </c>
      <c r="O60" s="12">
        <v>50</v>
      </c>
      <c r="P60" s="12"/>
      <c r="Q60" s="12"/>
      <c r="R60" s="12"/>
      <c r="S60" s="12"/>
      <c r="T60" s="12">
        <v>100</v>
      </c>
      <c r="U60" s="12"/>
      <c r="V60" s="12">
        <v>100</v>
      </c>
      <c r="W60" s="12"/>
      <c r="X60" s="12">
        <v>5250</v>
      </c>
    </row>
    <row r="61" spans="1:24">
      <c r="A61" t="s">
        <v>3350</v>
      </c>
      <c r="B61" t="s">
        <v>3350</v>
      </c>
      <c r="C61" t="s">
        <v>3351</v>
      </c>
      <c r="D61" s="12"/>
      <c r="E61" s="12">
        <v>50</v>
      </c>
      <c r="F61" s="12"/>
      <c r="G61" s="12"/>
      <c r="H61" s="12">
        <v>150</v>
      </c>
      <c r="I61" s="12"/>
      <c r="J61" s="12">
        <v>170</v>
      </c>
      <c r="K61" s="12">
        <v>9000</v>
      </c>
      <c r="L61" s="12">
        <v>17000</v>
      </c>
      <c r="M61" s="12">
        <v>3180</v>
      </c>
      <c r="N61" s="12">
        <v>9000</v>
      </c>
      <c r="O61" s="12"/>
      <c r="P61" s="12">
        <v>750</v>
      </c>
      <c r="Q61" s="12">
        <v>150</v>
      </c>
      <c r="R61" s="12"/>
      <c r="S61" s="12">
        <v>500</v>
      </c>
      <c r="T61" s="12">
        <v>8100</v>
      </c>
      <c r="U61" s="12"/>
      <c r="V61" s="12">
        <v>4450</v>
      </c>
      <c r="W61" s="12"/>
      <c r="X61" s="12">
        <v>52500</v>
      </c>
    </row>
    <row r="62" spans="1:24">
      <c r="A62" t="s">
        <v>3352</v>
      </c>
      <c r="B62" t="s">
        <v>3352</v>
      </c>
      <c r="C62" t="s">
        <v>3353</v>
      </c>
      <c r="D62" s="12">
        <v>330</v>
      </c>
      <c r="E62" s="12">
        <v>1360</v>
      </c>
      <c r="F62" s="12">
        <v>140</v>
      </c>
      <c r="G62" s="12"/>
      <c r="H62" s="12">
        <v>1140</v>
      </c>
      <c r="I62" s="12">
        <v>2190</v>
      </c>
      <c r="J62" s="12">
        <v>760</v>
      </c>
      <c r="K62" s="12">
        <v>25640</v>
      </c>
      <c r="L62" s="12">
        <v>88550</v>
      </c>
      <c r="M62" s="12">
        <v>29250</v>
      </c>
      <c r="N62" s="12">
        <v>26620</v>
      </c>
      <c r="O62" s="12">
        <v>200</v>
      </c>
      <c r="P62" s="12">
        <v>530</v>
      </c>
      <c r="Q62" s="12">
        <v>50</v>
      </c>
      <c r="R62" s="12">
        <v>510</v>
      </c>
      <c r="S62" s="12">
        <v>1240</v>
      </c>
      <c r="T62" s="12">
        <v>31170</v>
      </c>
      <c r="U62" s="12"/>
      <c r="V62" s="12">
        <v>12320</v>
      </c>
      <c r="W62" s="12"/>
      <c r="X62" s="12">
        <v>222000</v>
      </c>
    </row>
    <row r="63" spans="1:24">
      <c r="A63" t="s">
        <v>3354</v>
      </c>
      <c r="B63" t="s">
        <v>3354</v>
      </c>
      <c r="C63" t="s">
        <v>3355</v>
      </c>
      <c r="D63" s="12">
        <v>500</v>
      </c>
      <c r="E63" s="12">
        <v>1250</v>
      </c>
      <c r="F63" s="12"/>
      <c r="G63" s="12"/>
      <c r="H63" s="12">
        <v>250</v>
      </c>
      <c r="I63" s="12">
        <v>500</v>
      </c>
      <c r="J63" s="12"/>
      <c r="K63" s="12">
        <v>17500</v>
      </c>
      <c r="L63" s="12">
        <v>98500</v>
      </c>
      <c r="M63" s="12">
        <v>17500</v>
      </c>
      <c r="N63" s="12">
        <v>22500</v>
      </c>
      <c r="O63" s="12">
        <v>250</v>
      </c>
      <c r="P63" s="12">
        <v>2000</v>
      </c>
      <c r="Q63" s="12">
        <v>250</v>
      </c>
      <c r="R63" s="12">
        <v>750</v>
      </c>
      <c r="S63" s="12">
        <v>1250</v>
      </c>
      <c r="T63" s="12">
        <v>16500</v>
      </c>
      <c r="U63" s="12"/>
      <c r="V63" s="12">
        <v>6000</v>
      </c>
      <c r="W63" s="12"/>
      <c r="X63" s="12">
        <v>185500</v>
      </c>
    </row>
    <row r="64" spans="1:24">
      <c r="A64" t="s">
        <v>1263</v>
      </c>
      <c r="B64" t="s">
        <v>1263</v>
      </c>
      <c r="C64" t="s">
        <v>31</v>
      </c>
      <c r="D64" s="12"/>
      <c r="E64" s="12">
        <v>30</v>
      </c>
      <c r="F64" s="12"/>
      <c r="G64" s="12"/>
      <c r="H64" s="12"/>
      <c r="I64" s="12"/>
      <c r="J64" s="12"/>
      <c r="K64" s="12">
        <v>10</v>
      </c>
      <c r="L64" s="12">
        <v>40</v>
      </c>
      <c r="M64" s="12">
        <v>80</v>
      </c>
      <c r="N64" s="12">
        <v>40</v>
      </c>
      <c r="O64" s="12"/>
      <c r="P64" s="12"/>
      <c r="Q64" s="12"/>
      <c r="R64" s="12"/>
      <c r="S64" s="12"/>
      <c r="T64" s="12">
        <v>10</v>
      </c>
      <c r="U64" s="12"/>
      <c r="V64" s="12">
        <v>30</v>
      </c>
      <c r="W64" s="12"/>
      <c r="X64" s="12">
        <v>240</v>
      </c>
    </row>
    <row r="65" spans="1:24">
      <c r="A65" t="s">
        <v>1552</v>
      </c>
      <c r="B65" t="s">
        <v>1552</v>
      </c>
      <c r="C65" t="s">
        <v>3742</v>
      </c>
      <c r="D65" s="12"/>
      <c r="E65" s="12"/>
      <c r="F65" s="12"/>
      <c r="G65" s="12"/>
      <c r="H65" s="12"/>
      <c r="I65" s="12"/>
      <c r="J65" s="12"/>
      <c r="K65" s="12">
        <v>8250</v>
      </c>
      <c r="L65" s="12">
        <v>17750</v>
      </c>
      <c r="M65" s="12">
        <v>2800</v>
      </c>
      <c r="N65" s="12">
        <v>9500</v>
      </c>
      <c r="O65" s="12">
        <v>150</v>
      </c>
      <c r="P65" s="12">
        <v>2000</v>
      </c>
      <c r="Q65" s="12"/>
      <c r="R65" s="12">
        <v>250</v>
      </c>
      <c r="S65" s="12">
        <v>2500</v>
      </c>
      <c r="T65" s="12">
        <v>7000</v>
      </c>
      <c r="U65" s="12"/>
      <c r="V65" s="12">
        <v>1800</v>
      </c>
      <c r="W65" s="12"/>
      <c r="X65" s="12">
        <v>52000</v>
      </c>
    </row>
    <row r="66" spans="1:24">
      <c r="A66" t="s">
        <v>1188</v>
      </c>
      <c r="B66" t="s">
        <v>1188</v>
      </c>
      <c r="C66" t="s">
        <v>31</v>
      </c>
      <c r="D66" s="12">
        <v>10</v>
      </c>
      <c r="E66" s="12">
        <v>20</v>
      </c>
      <c r="F66" s="12">
        <v>10</v>
      </c>
      <c r="G66" s="12"/>
      <c r="H66" s="12"/>
      <c r="I66" s="12">
        <v>40</v>
      </c>
      <c r="J66" s="12"/>
      <c r="K66" s="12"/>
      <c r="L66" s="12">
        <v>90</v>
      </c>
      <c r="M66" s="12">
        <v>40</v>
      </c>
      <c r="N66" s="12">
        <v>50</v>
      </c>
      <c r="O66" s="12"/>
      <c r="P66" s="12"/>
      <c r="Q66" s="12"/>
      <c r="R66" s="12"/>
      <c r="S66" s="12"/>
      <c r="T66" s="12">
        <v>20</v>
      </c>
      <c r="U66" s="12"/>
      <c r="V66" s="12">
        <v>10</v>
      </c>
      <c r="W66" s="12"/>
      <c r="X66" s="12">
        <v>290</v>
      </c>
    </row>
    <row r="67" spans="1:24">
      <c r="A67" t="s">
        <v>3356</v>
      </c>
      <c r="B67" t="s">
        <v>3356</v>
      </c>
      <c r="C67" t="s">
        <v>3359</v>
      </c>
      <c r="D67" s="12">
        <v>80</v>
      </c>
      <c r="E67" s="12">
        <v>740</v>
      </c>
      <c r="F67" s="12">
        <v>120</v>
      </c>
      <c r="G67" s="12"/>
      <c r="H67" s="12">
        <v>180</v>
      </c>
      <c r="I67" s="12">
        <v>140</v>
      </c>
      <c r="J67" s="12">
        <v>220</v>
      </c>
      <c r="K67" s="12">
        <v>13000</v>
      </c>
      <c r="L67" s="12">
        <v>125250</v>
      </c>
      <c r="M67" s="12">
        <v>20500</v>
      </c>
      <c r="N67" s="12">
        <v>20000</v>
      </c>
      <c r="O67" s="12">
        <v>140</v>
      </c>
      <c r="P67" s="12">
        <v>750</v>
      </c>
      <c r="Q67" s="12"/>
      <c r="R67" s="12">
        <v>530</v>
      </c>
      <c r="S67" s="12">
        <v>820</v>
      </c>
      <c r="T67" s="12">
        <v>12500</v>
      </c>
      <c r="U67" s="12"/>
      <c r="V67" s="12">
        <v>6000</v>
      </c>
      <c r="W67" s="12"/>
      <c r="X67" s="12">
        <v>200970</v>
      </c>
    </row>
    <row r="68" spans="1:24">
      <c r="A68" t="s">
        <v>3357</v>
      </c>
      <c r="B68" t="s">
        <v>3362</v>
      </c>
      <c r="C68" t="s">
        <v>3358</v>
      </c>
      <c r="D68" s="12">
        <v>450</v>
      </c>
      <c r="E68" s="12">
        <v>1050</v>
      </c>
      <c r="F68" s="12"/>
      <c r="G68" s="12"/>
      <c r="H68" s="12">
        <v>350</v>
      </c>
      <c r="I68" s="12">
        <v>350</v>
      </c>
      <c r="J68" s="12">
        <v>200</v>
      </c>
      <c r="K68" s="12">
        <v>16500</v>
      </c>
      <c r="L68" s="12">
        <v>108500</v>
      </c>
      <c r="M68" s="12">
        <v>20500</v>
      </c>
      <c r="N68" s="12">
        <v>19000</v>
      </c>
      <c r="O68" s="12"/>
      <c r="P68" s="12">
        <v>550</v>
      </c>
      <c r="Q68" s="12">
        <v>100</v>
      </c>
      <c r="R68" s="12">
        <v>500</v>
      </c>
      <c r="S68" s="12">
        <v>950</v>
      </c>
      <c r="T68" s="12">
        <v>15000</v>
      </c>
      <c r="U68" s="12"/>
      <c r="V68" s="12">
        <v>9500</v>
      </c>
      <c r="W68" s="12"/>
      <c r="X68" s="12">
        <v>193500</v>
      </c>
    </row>
    <row r="69" spans="1:24">
      <c r="A69" t="s">
        <v>3360</v>
      </c>
      <c r="B69" t="s">
        <v>3364</v>
      </c>
      <c r="C69" t="s">
        <v>3363</v>
      </c>
      <c r="D69" s="12">
        <v>100</v>
      </c>
      <c r="E69" s="12">
        <v>70</v>
      </c>
      <c r="F69" s="12">
        <v>180</v>
      </c>
      <c r="G69" s="12"/>
      <c r="H69" s="12">
        <v>250</v>
      </c>
      <c r="I69" s="12">
        <v>120</v>
      </c>
      <c r="J69" s="12">
        <v>340</v>
      </c>
      <c r="K69" s="12">
        <v>12000</v>
      </c>
      <c r="L69" s="12">
        <v>25330</v>
      </c>
      <c r="M69" s="12">
        <v>8450</v>
      </c>
      <c r="N69" s="12">
        <v>7610</v>
      </c>
      <c r="O69" s="12">
        <v>30</v>
      </c>
      <c r="P69" s="12">
        <v>250</v>
      </c>
      <c r="Q69" s="12"/>
      <c r="R69" s="12">
        <v>580</v>
      </c>
      <c r="S69" s="12">
        <v>1450</v>
      </c>
      <c r="T69" s="12">
        <v>9590</v>
      </c>
      <c r="U69" s="12"/>
      <c r="V69" s="12">
        <v>5650</v>
      </c>
      <c r="W69" s="12"/>
      <c r="X69" s="12">
        <v>72000</v>
      </c>
    </row>
    <row r="70" spans="1:24">
      <c r="B70" t="s">
        <v>3365</v>
      </c>
      <c r="C70" t="s">
        <v>3363</v>
      </c>
      <c r="D70" s="12">
        <v>180</v>
      </c>
      <c r="E70" s="12">
        <v>670</v>
      </c>
      <c r="F70" s="12">
        <v>40</v>
      </c>
      <c r="G70" s="12"/>
      <c r="H70" s="12">
        <v>350</v>
      </c>
      <c r="I70" s="12">
        <v>300</v>
      </c>
      <c r="J70" s="12">
        <v>170</v>
      </c>
      <c r="K70" s="12">
        <v>14810</v>
      </c>
      <c r="L70" s="12">
        <v>23950</v>
      </c>
      <c r="M70" s="12">
        <v>11650</v>
      </c>
      <c r="N70" s="12">
        <v>4900</v>
      </c>
      <c r="O70" s="12">
        <v>30</v>
      </c>
      <c r="P70" s="12">
        <v>1050</v>
      </c>
      <c r="Q70" s="12"/>
      <c r="R70" s="12"/>
      <c r="S70" s="12">
        <v>1370</v>
      </c>
      <c r="T70" s="12">
        <v>6580</v>
      </c>
      <c r="U70" s="12"/>
      <c r="V70" s="12">
        <v>8950</v>
      </c>
      <c r="W70" s="12"/>
      <c r="X70" s="12">
        <v>75000</v>
      </c>
    </row>
    <row r="71" spans="1:24">
      <c r="B71" t="s">
        <v>3366</v>
      </c>
      <c r="C71" t="s">
        <v>3363</v>
      </c>
      <c r="D71" s="12">
        <v>150</v>
      </c>
      <c r="E71" s="12">
        <v>130</v>
      </c>
      <c r="F71" s="12">
        <v>60</v>
      </c>
      <c r="G71" s="12"/>
      <c r="H71" s="12">
        <v>90</v>
      </c>
      <c r="I71" s="12"/>
      <c r="J71" s="12"/>
      <c r="K71" s="12">
        <v>12650</v>
      </c>
      <c r="L71" s="12">
        <v>23300</v>
      </c>
      <c r="M71" s="12">
        <v>4500</v>
      </c>
      <c r="N71" s="12">
        <v>8400</v>
      </c>
      <c r="O71" s="12">
        <v>50</v>
      </c>
      <c r="P71" s="12">
        <v>1100</v>
      </c>
      <c r="Q71" s="12"/>
      <c r="R71" s="12">
        <v>70</v>
      </c>
      <c r="S71" s="12">
        <v>1250</v>
      </c>
      <c r="T71" s="12">
        <v>9250</v>
      </c>
      <c r="U71" s="12"/>
      <c r="V71" s="12">
        <v>4000</v>
      </c>
      <c r="W71" s="12"/>
      <c r="X71" s="12">
        <v>65000</v>
      </c>
    </row>
    <row r="72" spans="1:24">
      <c r="B72" t="s">
        <v>3360</v>
      </c>
      <c r="C72" t="s">
        <v>3363</v>
      </c>
      <c r="D72" s="12">
        <v>90</v>
      </c>
      <c r="E72" s="12">
        <v>130</v>
      </c>
      <c r="F72" s="12"/>
      <c r="G72" s="12"/>
      <c r="H72" s="12">
        <v>20</v>
      </c>
      <c r="I72" s="12"/>
      <c r="J72" s="12">
        <v>50</v>
      </c>
      <c r="K72" s="12">
        <v>10800</v>
      </c>
      <c r="L72" s="12">
        <v>24230</v>
      </c>
      <c r="M72" s="12">
        <v>4800</v>
      </c>
      <c r="N72" s="12">
        <v>8150</v>
      </c>
      <c r="O72" s="12"/>
      <c r="P72" s="12">
        <v>1300</v>
      </c>
      <c r="Q72" s="12"/>
      <c r="R72" s="12"/>
      <c r="S72" s="12">
        <v>1250</v>
      </c>
      <c r="T72" s="12">
        <v>7100</v>
      </c>
      <c r="U72" s="12"/>
      <c r="V72" s="12">
        <v>4580</v>
      </c>
      <c r="W72" s="12"/>
      <c r="X72" s="12">
        <v>62500</v>
      </c>
    </row>
    <row r="73" spans="1:24">
      <c r="A73" t="s">
        <v>1164</v>
      </c>
      <c r="B73" t="s">
        <v>1164</v>
      </c>
      <c r="C73" t="s">
        <v>82</v>
      </c>
      <c r="D73" s="12"/>
      <c r="E73" s="12"/>
      <c r="F73" s="12"/>
      <c r="G73" s="12"/>
      <c r="H73" s="12"/>
      <c r="I73" s="12"/>
      <c r="J73" s="12"/>
      <c r="K73" s="12">
        <v>2500</v>
      </c>
      <c r="L73" s="12">
        <v>20000</v>
      </c>
      <c r="M73" s="12">
        <v>10000</v>
      </c>
      <c r="N73" s="12">
        <v>2000</v>
      </c>
      <c r="O73" s="12"/>
      <c r="P73" s="12"/>
      <c r="Q73" s="12"/>
      <c r="R73" s="12"/>
      <c r="S73" s="12"/>
      <c r="T73" s="12"/>
      <c r="U73" s="12"/>
      <c r="V73" s="12">
        <v>5000</v>
      </c>
      <c r="W73" s="12"/>
      <c r="X73" s="12">
        <v>39500</v>
      </c>
    </row>
    <row r="74" spans="1:24">
      <c r="A74" t="s">
        <v>1161</v>
      </c>
      <c r="B74" t="s">
        <v>1161</v>
      </c>
      <c r="C74" t="s">
        <v>34</v>
      </c>
      <c r="D74" s="12">
        <v>1070</v>
      </c>
      <c r="E74" s="12">
        <v>1700</v>
      </c>
      <c r="F74" s="12">
        <v>920</v>
      </c>
      <c r="G74" s="12"/>
      <c r="H74" s="12"/>
      <c r="I74" s="12"/>
      <c r="J74" s="12">
        <v>550</v>
      </c>
      <c r="K74" s="12">
        <v>1360</v>
      </c>
      <c r="L74" s="12">
        <v>2540</v>
      </c>
      <c r="M74" s="12">
        <v>2690</v>
      </c>
      <c r="N74" s="12">
        <v>1480</v>
      </c>
      <c r="O74" s="12">
        <v>400</v>
      </c>
      <c r="P74" s="12"/>
      <c r="Q74" s="12"/>
      <c r="R74" s="12"/>
      <c r="S74" s="12"/>
      <c r="T74" s="12">
        <v>760</v>
      </c>
      <c r="U74" s="12"/>
      <c r="V74" s="12">
        <v>1800</v>
      </c>
      <c r="W74" s="12"/>
      <c r="X74" s="12">
        <v>15270</v>
      </c>
    </row>
    <row r="75" spans="1:24">
      <c r="A75" t="s">
        <v>3341</v>
      </c>
      <c r="B75" t="s">
        <v>3367</v>
      </c>
      <c r="C75" t="s">
        <v>3508</v>
      </c>
      <c r="D75" s="12">
        <v>40</v>
      </c>
      <c r="E75" s="12">
        <v>30</v>
      </c>
      <c r="F75" s="12">
        <v>30</v>
      </c>
      <c r="G75" s="12"/>
      <c r="H75" s="12"/>
      <c r="I75" s="12"/>
      <c r="J75" s="12"/>
      <c r="K75" s="12"/>
      <c r="L75" s="12">
        <v>20</v>
      </c>
      <c r="M75" s="12">
        <v>50</v>
      </c>
      <c r="N75" s="12">
        <v>10</v>
      </c>
      <c r="O75" s="12">
        <v>10</v>
      </c>
      <c r="P75" s="12"/>
      <c r="Q75" s="12"/>
      <c r="R75" s="12"/>
      <c r="S75" s="12"/>
      <c r="T75" s="12"/>
      <c r="U75" s="12"/>
      <c r="V75" s="12"/>
      <c r="W75" s="12"/>
      <c r="X75" s="12">
        <v>190</v>
      </c>
    </row>
    <row r="76" spans="1:24">
      <c r="A76" t="s">
        <v>1255</v>
      </c>
      <c r="B76" t="s">
        <v>1255</v>
      </c>
      <c r="C76" t="s">
        <v>31</v>
      </c>
      <c r="D76" s="12"/>
      <c r="E76" s="12">
        <v>10</v>
      </c>
      <c r="F76" s="12"/>
      <c r="G76" s="12"/>
      <c r="H76" s="12"/>
      <c r="I76" s="12">
        <v>20</v>
      </c>
      <c r="J76" s="12"/>
      <c r="K76" s="12"/>
      <c r="L76" s="12">
        <v>10</v>
      </c>
      <c r="M76" s="12">
        <v>20</v>
      </c>
      <c r="N76" s="12">
        <v>110</v>
      </c>
      <c r="O76" s="12"/>
      <c r="P76" s="12"/>
      <c r="Q76" s="12"/>
      <c r="R76" s="12"/>
      <c r="S76" s="12"/>
      <c r="T76" s="12"/>
      <c r="U76" s="12"/>
      <c r="V76" s="12"/>
      <c r="W76" s="12"/>
      <c r="X76" s="12">
        <v>170</v>
      </c>
    </row>
    <row r="77" spans="1:24">
      <c r="A77" t="s">
        <v>1216</v>
      </c>
      <c r="B77" t="s">
        <v>1216</v>
      </c>
      <c r="C77" t="s">
        <v>31</v>
      </c>
      <c r="D77" s="12">
        <v>10</v>
      </c>
      <c r="E77" s="12">
        <v>10</v>
      </c>
      <c r="F77" s="12"/>
      <c r="G77" s="12"/>
      <c r="H77" s="12"/>
      <c r="I77" s="12"/>
      <c r="J77" s="12"/>
      <c r="K77" s="12">
        <v>10</v>
      </c>
      <c r="L77" s="12">
        <v>100</v>
      </c>
      <c r="M77" s="12">
        <v>100</v>
      </c>
      <c r="N77" s="12"/>
      <c r="O77" s="12"/>
      <c r="P77" s="12"/>
      <c r="Q77" s="12"/>
      <c r="R77" s="12"/>
      <c r="S77" s="12"/>
      <c r="T77" s="12"/>
      <c r="U77" s="12"/>
      <c r="V77" s="12">
        <v>50</v>
      </c>
      <c r="W77" s="12"/>
      <c r="X77" s="12">
        <v>280</v>
      </c>
    </row>
    <row r="78" spans="1:24">
      <c r="A78" t="s">
        <v>3372</v>
      </c>
      <c r="B78" t="s">
        <v>3372</v>
      </c>
      <c r="C78" t="s">
        <v>3373</v>
      </c>
      <c r="D78" s="12">
        <v>150</v>
      </c>
      <c r="E78" s="12">
        <v>350</v>
      </c>
      <c r="F78" s="12">
        <v>100</v>
      </c>
      <c r="G78" s="12"/>
      <c r="H78" s="12">
        <v>180</v>
      </c>
      <c r="I78" s="12">
        <v>170</v>
      </c>
      <c r="J78" s="12">
        <v>400</v>
      </c>
      <c r="K78" s="12">
        <v>16500</v>
      </c>
      <c r="L78" s="12">
        <v>49500</v>
      </c>
      <c r="M78" s="12">
        <v>5500</v>
      </c>
      <c r="N78" s="12">
        <v>19500</v>
      </c>
      <c r="O78" s="12"/>
      <c r="P78" s="12">
        <v>2250</v>
      </c>
      <c r="Q78" s="12"/>
      <c r="R78" s="12">
        <v>500</v>
      </c>
      <c r="S78" s="12">
        <v>2350</v>
      </c>
      <c r="T78" s="12">
        <v>25550</v>
      </c>
      <c r="U78" s="12"/>
      <c r="V78" s="12">
        <v>6000</v>
      </c>
      <c r="W78" s="12"/>
      <c r="X78" s="12">
        <v>129000</v>
      </c>
    </row>
    <row r="79" spans="1:24">
      <c r="A79" t="s">
        <v>3370</v>
      </c>
      <c r="B79" t="s">
        <v>3370</v>
      </c>
      <c r="C79" t="s">
        <v>3500</v>
      </c>
      <c r="D79" s="12">
        <v>1200</v>
      </c>
      <c r="E79" s="12">
        <v>1000</v>
      </c>
      <c r="F79" s="12"/>
      <c r="G79" s="12"/>
      <c r="H79" s="12">
        <v>650</v>
      </c>
      <c r="I79" s="12">
        <v>800</v>
      </c>
      <c r="J79" s="12">
        <v>650</v>
      </c>
      <c r="K79" s="12">
        <v>71000</v>
      </c>
      <c r="L79" s="12">
        <v>43000</v>
      </c>
      <c r="M79" s="12">
        <v>22500</v>
      </c>
      <c r="N79" s="12">
        <v>19500</v>
      </c>
      <c r="O79" s="12"/>
      <c r="P79" s="12">
        <v>1000</v>
      </c>
      <c r="Q79" s="12">
        <v>200</v>
      </c>
      <c r="R79" s="12">
        <v>1000</v>
      </c>
      <c r="S79" s="12">
        <v>1500</v>
      </c>
      <c r="T79" s="12">
        <v>73500</v>
      </c>
      <c r="U79" s="12"/>
      <c r="V79" s="12">
        <v>17500</v>
      </c>
      <c r="W79" s="12"/>
      <c r="X79" s="12">
        <v>255000</v>
      </c>
    </row>
    <row r="80" spans="1:24">
      <c r="A80" t="s">
        <v>3379</v>
      </c>
      <c r="B80" t="s">
        <v>3502</v>
      </c>
      <c r="C80" t="s">
        <v>3380</v>
      </c>
      <c r="D80" s="12">
        <v>650</v>
      </c>
      <c r="E80" s="12">
        <v>1050</v>
      </c>
      <c r="F80" s="12">
        <v>160</v>
      </c>
      <c r="G80" s="12"/>
      <c r="H80" s="12">
        <v>170</v>
      </c>
      <c r="I80" s="12">
        <v>430</v>
      </c>
      <c r="J80" s="12">
        <v>700</v>
      </c>
      <c r="K80" s="12">
        <v>14500</v>
      </c>
      <c r="L80" s="12">
        <v>118900</v>
      </c>
      <c r="M80" s="12">
        <v>26780</v>
      </c>
      <c r="N80" s="12">
        <v>17580</v>
      </c>
      <c r="O80" s="12">
        <v>80</v>
      </c>
      <c r="P80" s="12">
        <v>300</v>
      </c>
      <c r="Q80" s="12">
        <v>20</v>
      </c>
      <c r="R80" s="12">
        <v>440</v>
      </c>
      <c r="S80" s="12">
        <v>290</v>
      </c>
      <c r="T80" s="12">
        <v>13110</v>
      </c>
      <c r="U80" s="12"/>
      <c r="V80" s="12">
        <v>10840</v>
      </c>
      <c r="W80" s="12"/>
      <c r="X80" s="12">
        <v>206000</v>
      </c>
    </row>
    <row r="81" spans="1:24">
      <c r="A81" t="s">
        <v>3490</v>
      </c>
      <c r="B81" t="s">
        <v>3490</v>
      </c>
      <c r="C81" t="s">
        <v>3491</v>
      </c>
      <c r="D81" s="12">
        <v>180</v>
      </c>
      <c r="E81" s="12">
        <v>440</v>
      </c>
      <c r="F81" s="12">
        <v>30</v>
      </c>
      <c r="G81" s="12"/>
      <c r="H81" s="12">
        <v>210</v>
      </c>
      <c r="I81" s="12">
        <v>360</v>
      </c>
      <c r="J81" s="12">
        <v>240</v>
      </c>
      <c r="K81" s="12">
        <v>16250</v>
      </c>
      <c r="L81" s="12">
        <v>38500</v>
      </c>
      <c r="M81" s="12">
        <v>10050</v>
      </c>
      <c r="N81" s="12">
        <v>12250</v>
      </c>
      <c r="O81" s="12">
        <v>40</v>
      </c>
      <c r="P81" s="12">
        <v>450</v>
      </c>
      <c r="Q81" s="12"/>
      <c r="R81" s="12">
        <v>500</v>
      </c>
      <c r="S81" s="12">
        <v>4000</v>
      </c>
      <c r="T81" s="12">
        <v>17000</v>
      </c>
      <c r="U81" s="12"/>
      <c r="V81" s="12">
        <v>6000</v>
      </c>
      <c r="W81" s="12"/>
      <c r="X81" s="12">
        <v>106500</v>
      </c>
    </row>
    <row r="82" spans="1:24">
      <c r="A82" t="s">
        <v>3492</v>
      </c>
      <c r="B82" t="s">
        <v>3492</v>
      </c>
      <c r="C82" t="s">
        <v>3493</v>
      </c>
      <c r="D82" s="12">
        <v>80</v>
      </c>
      <c r="E82" s="12"/>
      <c r="F82" s="12"/>
      <c r="G82" s="12"/>
      <c r="H82" s="12">
        <v>20</v>
      </c>
      <c r="I82" s="12"/>
      <c r="J82" s="12">
        <v>50</v>
      </c>
      <c r="K82" s="12">
        <v>16500</v>
      </c>
      <c r="L82" s="12">
        <v>21000</v>
      </c>
      <c r="M82" s="12">
        <v>3000</v>
      </c>
      <c r="N82" s="12">
        <v>8000</v>
      </c>
      <c r="O82" s="12">
        <v>100</v>
      </c>
      <c r="P82" s="12">
        <v>4000</v>
      </c>
      <c r="Q82" s="12"/>
      <c r="R82" s="12"/>
      <c r="S82" s="12">
        <v>3000</v>
      </c>
      <c r="T82" s="12">
        <v>14000</v>
      </c>
      <c r="U82" s="12"/>
      <c r="V82" s="12">
        <v>3000</v>
      </c>
      <c r="W82" s="12"/>
      <c r="X82" s="12">
        <v>72750</v>
      </c>
    </row>
    <row r="83" spans="1:24">
      <c r="A83" t="s">
        <v>3368</v>
      </c>
      <c r="B83" t="s">
        <v>3368</v>
      </c>
      <c r="C83" t="s">
        <v>3369</v>
      </c>
      <c r="D83" s="12">
        <v>250</v>
      </c>
      <c r="E83" s="12">
        <v>600</v>
      </c>
      <c r="F83" s="12">
        <v>100</v>
      </c>
      <c r="G83" s="12"/>
      <c r="H83" s="12">
        <v>350</v>
      </c>
      <c r="I83" s="12">
        <v>500</v>
      </c>
      <c r="J83" s="12">
        <v>200</v>
      </c>
      <c r="K83" s="12">
        <v>16500</v>
      </c>
      <c r="L83" s="12">
        <v>43000</v>
      </c>
      <c r="M83" s="12">
        <v>25000</v>
      </c>
      <c r="N83" s="12">
        <v>6000</v>
      </c>
      <c r="O83" s="12"/>
      <c r="P83" s="12">
        <v>500</v>
      </c>
      <c r="Q83" s="12">
        <v>250</v>
      </c>
      <c r="R83" s="12">
        <v>1000</v>
      </c>
      <c r="S83" s="12"/>
      <c r="T83" s="12">
        <v>6000</v>
      </c>
      <c r="U83" s="12"/>
      <c r="V83" s="12">
        <v>19000</v>
      </c>
      <c r="W83" s="12"/>
      <c r="X83" s="12">
        <v>119250</v>
      </c>
    </row>
    <row r="84" spans="1:24">
      <c r="A84" t="s">
        <v>3494</v>
      </c>
      <c r="B84" t="s">
        <v>3494</v>
      </c>
      <c r="C84" t="s">
        <v>3495</v>
      </c>
      <c r="D84" s="12"/>
      <c r="E84" s="12">
        <v>150</v>
      </c>
      <c r="F84" s="12"/>
      <c r="G84" s="12"/>
      <c r="H84" s="12">
        <v>100</v>
      </c>
      <c r="I84" s="12">
        <v>200</v>
      </c>
      <c r="J84" s="12">
        <v>300</v>
      </c>
      <c r="K84" s="12">
        <v>5000</v>
      </c>
      <c r="L84" s="12">
        <v>18000</v>
      </c>
      <c r="M84" s="12">
        <v>3500</v>
      </c>
      <c r="N84" s="12">
        <v>11000</v>
      </c>
      <c r="O84" s="12"/>
      <c r="P84" s="12">
        <v>1000</v>
      </c>
      <c r="Q84" s="12"/>
      <c r="R84" s="12"/>
      <c r="S84" s="12">
        <v>2250</v>
      </c>
      <c r="T84" s="12">
        <v>4500</v>
      </c>
      <c r="U84" s="12"/>
      <c r="V84" s="12">
        <v>500</v>
      </c>
      <c r="W84" s="12"/>
      <c r="X84" s="12">
        <v>46500</v>
      </c>
    </row>
    <row r="85" spans="1:24">
      <c r="A85" t="s">
        <v>3488</v>
      </c>
      <c r="B85" t="s">
        <v>3488</v>
      </c>
      <c r="C85" t="s">
        <v>3489</v>
      </c>
      <c r="D85" s="12">
        <v>350</v>
      </c>
      <c r="E85" s="12"/>
      <c r="F85" s="12">
        <v>30</v>
      </c>
      <c r="G85" s="12"/>
      <c r="H85" s="12"/>
      <c r="I85" s="12"/>
      <c r="J85" s="12">
        <v>220</v>
      </c>
      <c r="K85" s="12">
        <v>8000</v>
      </c>
      <c r="L85" s="12">
        <v>21850</v>
      </c>
      <c r="M85" s="12">
        <v>3160</v>
      </c>
      <c r="N85" s="12">
        <v>8750</v>
      </c>
      <c r="O85" s="12">
        <v>40</v>
      </c>
      <c r="P85" s="12">
        <v>2200</v>
      </c>
      <c r="Q85" s="12">
        <v>50</v>
      </c>
      <c r="R85" s="12">
        <v>500</v>
      </c>
      <c r="S85" s="12">
        <v>1750</v>
      </c>
      <c r="T85" s="12">
        <v>10600</v>
      </c>
      <c r="U85" s="12"/>
      <c r="V85" s="12">
        <v>2000</v>
      </c>
      <c r="W85" s="12"/>
      <c r="X85" s="12">
        <v>59500</v>
      </c>
    </row>
    <row r="86" spans="1:24">
      <c r="A86" t="s">
        <v>1210</v>
      </c>
      <c r="B86" t="s">
        <v>1210</v>
      </c>
      <c r="C86" t="s">
        <v>31</v>
      </c>
      <c r="D86" s="12"/>
      <c r="E86" s="12"/>
      <c r="F86" s="12"/>
      <c r="G86" s="12"/>
      <c r="H86" s="12"/>
      <c r="I86" s="12"/>
      <c r="J86" s="12"/>
      <c r="K86" s="12"/>
      <c r="L86" s="12">
        <v>10</v>
      </c>
      <c r="M86" s="12">
        <v>60</v>
      </c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>
        <v>70</v>
      </c>
    </row>
    <row r="87" spans="1:24">
      <c r="A87" t="s">
        <v>1390</v>
      </c>
      <c r="B87" t="s">
        <v>1390</v>
      </c>
      <c r="C87" t="s">
        <v>31</v>
      </c>
      <c r="D87" s="12"/>
      <c r="E87" s="12">
        <v>60</v>
      </c>
      <c r="F87" s="12"/>
      <c r="G87" s="12"/>
      <c r="H87" s="12"/>
      <c r="I87" s="12"/>
      <c r="J87" s="12"/>
      <c r="K87" s="12"/>
      <c r="L87" s="12">
        <v>60</v>
      </c>
      <c r="M87" s="12">
        <v>80</v>
      </c>
      <c r="N87" s="12"/>
      <c r="O87" s="12"/>
      <c r="P87" s="12"/>
      <c r="Q87" s="12"/>
      <c r="R87" s="12"/>
      <c r="S87" s="12"/>
      <c r="T87" s="12"/>
      <c r="U87" s="12"/>
      <c r="V87" s="12">
        <v>70</v>
      </c>
      <c r="W87" s="12"/>
      <c r="X87" s="12">
        <v>270</v>
      </c>
    </row>
    <row r="88" spans="1:24">
      <c r="A88" t="s">
        <v>3496</v>
      </c>
      <c r="B88" t="s">
        <v>3504</v>
      </c>
      <c r="C88" t="s">
        <v>3497</v>
      </c>
      <c r="D88" s="12">
        <v>10</v>
      </c>
      <c r="E88" s="12">
        <v>10</v>
      </c>
      <c r="F88" s="12"/>
      <c r="G88" s="12"/>
      <c r="H88" s="12">
        <v>10</v>
      </c>
      <c r="I88" s="12">
        <v>170</v>
      </c>
      <c r="J88" s="12">
        <v>60</v>
      </c>
      <c r="K88" s="12">
        <v>14760</v>
      </c>
      <c r="L88" s="12">
        <v>36610</v>
      </c>
      <c r="M88" s="12">
        <v>17400</v>
      </c>
      <c r="N88" s="12">
        <v>3720</v>
      </c>
      <c r="O88" s="12"/>
      <c r="P88" s="12">
        <v>20</v>
      </c>
      <c r="Q88" s="12"/>
      <c r="R88" s="12"/>
      <c r="S88" s="12">
        <v>70</v>
      </c>
      <c r="T88" s="12">
        <v>3730</v>
      </c>
      <c r="U88" s="12"/>
      <c r="V88" s="12">
        <v>12050</v>
      </c>
      <c r="W88" s="12"/>
      <c r="X88" s="12">
        <v>88620</v>
      </c>
    </row>
    <row r="89" spans="1:24">
      <c r="B89" t="s">
        <v>3505</v>
      </c>
      <c r="C89" t="s">
        <v>3497</v>
      </c>
      <c r="D89" s="12">
        <v>90</v>
      </c>
      <c r="E89" s="12">
        <v>150</v>
      </c>
      <c r="F89" s="12"/>
      <c r="G89" s="12"/>
      <c r="H89" s="12">
        <v>10</v>
      </c>
      <c r="I89" s="12">
        <v>20</v>
      </c>
      <c r="J89" s="12"/>
      <c r="K89" s="12">
        <v>2500</v>
      </c>
      <c r="L89" s="12">
        <v>4000</v>
      </c>
      <c r="M89" s="12">
        <v>4000</v>
      </c>
      <c r="N89" s="12">
        <v>500</v>
      </c>
      <c r="O89" s="12"/>
      <c r="P89" s="12">
        <v>30</v>
      </c>
      <c r="Q89" s="12"/>
      <c r="R89" s="12"/>
      <c r="S89" s="12">
        <v>200</v>
      </c>
      <c r="T89" s="12">
        <v>1000</v>
      </c>
      <c r="U89" s="12"/>
      <c r="V89" s="12">
        <v>3500</v>
      </c>
      <c r="W89" s="12"/>
      <c r="X89" s="12">
        <v>16000</v>
      </c>
    </row>
    <row r="90" spans="1:24">
      <c r="B90" t="s">
        <v>3506</v>
      </c>
      <c r="C90" t="s">
        <v>3497</v>
      </c>
      <c r="D90" s="12">
        <v>750</v>
      </c>
      <c r="E90" s="12">
        <v>850</v>
      </c>
      <c r="F90" s="12"/>
      <c r="G90" s="12"/>
      <c r="H90" s="12">
        <v>70</v>
      </c>
      <c r="I90" s="12">
        <v>60</v>
      </c>
      <c r="J90" s="12"/>
      <c r="K90" s="12">
        <v>3500</v>
      </c>
      <c r="L90" s="12">
        <v>7500</v>
      </c>
      <c r="M90" s="12">
        <v>6500</v>
      </c>
      <c r="N90" s="12">
        <v>500</v>
      </c>
      <c r="O90" s="12"/>
      <c r="P90" s="12">
        <v>50</v>
      </c>
      <c r="Q90" s="12"/>
      <c r="R90" s="12"/>
      <c r="S90" s="12">
        <v>100</v>
      </c>
      <c r="T90" s="12">
        <v>1120</v>
      </c>
      <c r="U90" s="12"/>
      <c r="V90" s="12">
        <v>4000</v>
      </c>
      <c r="W90" s="12"/>
      <c r="X90" s="12">
        <v>25000</v>
      </c>
    </row>
    <row r="91" spans="1:24">
      <c r="B91" t="s">
        <v>3496</v>
      </c>
      <c r="C91" t="s">
        <v>3497</v>
      </c>
      <c r="D91" s="12">
        <v>50</v>
      </c>
      <c r="E91" s="12">
        <v>120</v>
      </c>
      <c r="F91" s="12"/>
      <c r="G91" s="12"/>
      <c r="H91" s="12"/>
      <c r="I91" s="12">
        <v>50</v>
      </c>
      <c r="J91" s="12">
        <v>40</v>
      </c>
      <c r="K91" s="12">
        <v>20550</v>
      </c>
      <c r="L91" s="12">
        <v>17420</v>
      </c>
      <c r="M91" s="12">
        <v>3230</v>
      </c>
      <c r="N91" s="12">
        <v>2440</v>
      </c>
      <c r="O91" s="12">
        <v>60</v>
      </c>
      <c r="P91" s="12">
        <v>230</v>
      </c>
      <c r="Q91" s="12"/>
      <c r="R91" s="12"/>
      <c r="S91" s="12">
        <v>200</v>
      </c>
      <c r="T91" s="12">
        <v>4750</v>
      </c>
      <c r="U91" s="12"/>
      <c r="V91" s="12">
        <v>4740</v>
      </c>
      <c r="W91" s="12"/>
      <c r="X91" s="12">
        <v>53880</v>
      </c>
    </row>
    <row r="92" spans="1:24">
      <c r="A92" t="s">
        <v>1207</v>
      </c>
      <c r="B92" t="s">
        <v>1207</v>
      </c>
      <c r="C92" t="s">
        <v>1207</v>
      </c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 t="e">
        <v>#N/A</v>
      </c>
      <c r="V92" s="12"/>
      <c r="W92" s="12"/>
      <c r="X92" s="12" t="e">
        <v>#N/A</v>
      </c>
    </row>
    <row r="93" spans="1:24">
      <c r="A93" t="s">
        <v>64</v>
      </c>
      <c r="C93"/>
      <c r="D93" s="12">
        <v>84390</v>
      </c>
      <c r="E93" s="12">
        <v>173580</v>
      </c>
      <c r="F93" s="12">
        <v>50749</v>
      </c>
      <c r="G93" s="12">
        <v>-4</v>
      </c>
      <c r="H93" s="12">
        <v>37020</v>
      </c>
      <c r="I93" s="12">
        <v>48200</v>
      </c>
      <c r="J93" s="12">
        <v>45850</v>
      </c>
      <c r="K93" s="12">
        <v>793510</v>
      </c>
      <c r="L93" s="12">
        <v>2772230</v>
      </c>
      <c r="M93" s="12">
        <v>1026620</v>
      </c>
      <c r="N93" s="12">
        <v>687669</v>
      </c>
      <c r="O93" s="12">
        <v>45990</v>
      </c>
      <c r="P93" s="12">
        <v>24010</v>
      </c>
      <c r="Q93" s="12">
        <v>1070</v>
      </c>
      <c r="R93" s="12">
        <v>7170</v>
      </c>
      <c r="S93" s="12">
        <v>29970</v>
      </c>
      <c r="T93" s="12">
        <v>752820</v>
      </c>
      <c r="U93" s="12" t="e">
        <v>#N/A</v>
      </c>
      <c r="V93" s="12">
        <v>611520</v>
      </c>
      <c r="W93" s="12">
        <v>2520</v>
      </c>
      <c r="X93" s="12" t="e">
        <v>#N/A</v>
      </c>
    </row>
    <row r="94" spans="1:24">
      <c r="C94"/>
      <c r="D94"/>
      <c r="E94"/>
      <c r="F94"/>
      <c r="G94"/>
      <c r="H94"/>
      <c r="I94"/>
      <c r="J94"/>
      <c r="K94"/>
      <c r="L94"/>
      <c r="M94"/>
    </row>
    <row r="95" spans="1:24">
      <c r="C95"/>
      <c r="D95"/>
      <c r="E95"/>
      <c r="F95"/>
      <c r="G95"/>
      <c r="H95"/>
      <c r="I95"/>
      <c r="J95"/>
      <c r="K95"/>
      <c r="L95"/>
      <c r="M95"/>
    </row>
    <row r="96" spans="1:24">
      <c r="C96"/>
      <c r="D96"/>
      <c r="E96"/>
      <c r="F96"/>
      <c r="G96"/>
      <c r="H96"/>
      <c r="I96"/>
      <c r="J96"/>
      <c r="K96"/>
      <c r="L96"/>
      <c r="M96"/>
    </row>
    <row r="97" customFormat="1"/>
    <row r="98" customFormat="1"/>
    <row r="99" customFormat="1"/>
    <row r="100" customFormat="1"/>
    <row r="101" customFormat="1"/>
    <row r="102" customFormat="1"/>
  </sheetData>
  <pageMargins left="0.7" right="0.7" top="0.75" bottom="0.75" header="0.3" footer="0.3"/>
  <pageSetup orientation="portrait" r:id="rId2"/>
  <customProperties>
    <customPr name="_pios_id" r:id="rId3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6"/>
  <dimension ref="A1:U1329"/>
  <sheetViews>
    <sheetView topLeftCell="A4" workbookViewId="0">
      <selection activeCell="A4" sqref="A4"/>
    </sheetView>
  </sheetViews>
  <sheetFormatPr defaultColWidth="9.26953125" defaultRowHeight="14.5"/>
  <cols>
    <col min="1" max="1" width="17.7265625" bestFit="1" customWidth="1"/>
    <col min="2" max="2" width="31.453125" bestFit="1" customWidth="1"/>
    <col min="3" max="5" width="13.26953125" style="44" bestFit="1" customWidth="1"/>
    <col min="6" max="10" width="13.26953125" style="45" bestFit="1" customWidth="1"/>
    <col min="11" max="12" width="13.26953125" style="13" bestFit="1" customWidth="1"/>
    <col min="13" max="20" width="13.26953125" bestFit="1" customWidth="1"/>
    <col min="21" max="21" width="10.7265625" bestFit="1" customWidth="1"/>
  </cols>
  <sheetData>
    <row r="1" spans="1:21">
      <c r="A1" s="30" t="s">
        <v>63</v>
      </c>
      <c r="B1" s="30" t="s">
        <v>900</v>
      </c>
      <c r="F1" s="44"/>
      <c r="G1" s="44"/>
      <c r="H1" s="44"/>
      <c r="I1" s="44"/>
      <c r="J1" s="44"/>
    </row>
    <row r="2" spans="1:21">
      <c r="F2" s="44"/>
      <c r="G2" s="44"/>
      <c r="H2" s="44"/>
      <c r="I2" s="44"/>
      <c r="J2" s="44"/>
    </row>
    <row r="3" spans="1:21">
      <c r="A3" s="29" t="s">
        <v>92</v>
      </c>
      <c r="B3" s="29"/>
      <c r="C3" s="46" t="s">
        <v>62</v>
      </c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</row>
    <row r="4" spans="1:21">
      <c r="A4" s="29" t="s">
        <v>0</v>
      </c>
      <c r="B4" s="25" t="s">
        <v>49</v>
      </c>
      <c r="C4" s="46" t="s">
        <v>60</v>
      </c>
      <c r="D4" s="29" t="s">
        <v>1200</v>
      </c>
      <c r="E4" s="29" t="s">
        <v>1205</v>
      </c>
      <c r="F4" s="29" t="s">
        <v>1236</v>
      </c>
      <c r="G4" s="29" t="s">
        <v>1252</v>
      </c>
      <c r="H4" s="29" t="s">
        <v>1253</v>
      </c>
      <c r="I4" s="29" t="s">
        <v>1251</v>
      </c>
      <c r="J4" s="29" t="s">
        <v>1303</v>
      </c>
      <c r="K4" s="29" t="s">
        <v>1309</v>
      </c>
      <c r="L4" s="29" t="s">
        <v>1310</v>
      </c>
      <c r="M4" s="29" t="s">
        <v>1308</v>
      </c>
      <c r="N4" s="29" t="s">
        <v>3510</v>
      </c>
      <c r="O4" s="29" t="s">
        <v>3499</v>
      </c>
      <c r="P4" s="29" t="s">
        <v>3513</v>
      </c>
      <c r="Q4" s="29" t="s">
        <v>1361</v>
      </c>
      <c r="R4" s="29" t="s">
        <v>1342</v>
      </c>
      <c r="S4" s="29" t="s">
        <v>1344</v>
      </c>
      <c r="T4" s="29" t="s">
        <v>1332</v>
      </c>
      <c r="U4" s="46" t="s">
        <v>64</v>
      </c>
    </row>
    <row r="5" spans="1:21">
      <c r="A5" s="28">
        <v>44321</v>
      </c>
      <c r="B5" t="s">
        <v>22</v>
      </c>
      <c r="C5" s="44">
        <v>4000</v>
      </c>
      <c r="D5" s="44">
        <v>10000</v>
      </c>
      <c r="E5" s="44">
        <v>22500</v>
      </c>
      <c r="F5" s="44">
        <v>8000</v>
      </c>
      <c r="G5" s="44">
        <v>85500</v>
      </c>
      <c r="H5" s="44">
        <v>9000</v>
      </c>
      <c r="I5" s="44">
        <v>239500</v>
      </c>
      <c r="J5" s="44">
        <v>52000</v>
      </c>
      <c r="K5" s="44">
        <v>3500</v>
      </c>
      <c r="L5" s="44">
        <v>34500</v>
      </c>
      <c r="M5" s="44">
        <v>3000</v>
      </c>
      <c r="N5" s="44">
        <v>27500</v>
      </c>
      <c r="O5" s="44">
        <v>33500</v>
      </c>
      <c r="P5" s="44">
        <v>500</v>
      </c>
      <c r="Q5" s="44"/>
      <c r="R5" s="44"/>
      <c r="S5" s="44"/>
      <c r="T5" s="44"/>
      <c r="U5" s="44">
        <v>533000</v>
      </c>
    </row>
    <row r="6" spans="1:21">
      <c r="B6" t="s">
        <v>39</v>
      </c>
      <c r="E6" s="44">
        <v>2000</v>
      </c>
      <c r="F6" s="44"/>
      <c r="G6" s="44">
        <v>17000</v>
      </c>
      <c r="H6" s="44"/>
      <c r="I6" s="44">
        <v>24000</v>
      </c>
      <c r="J6" s="44"/>
      <c r="K6" s="44"/>
      <c r="L6" s="44"/>
      <c r="M6" s="44"/>
      <c r="N6" s="44"/>
      <c r="O6" s="44">
        <v>4000</v>
      </c>
      <c r="P6" s="44"/>
      <c r="Q6" s="44"/>
      <c r="R6" s="44"/>
      <c r="S6" s="44"/>
      <c r="T6" s="44"/>
      <c r="U6" s="44">
        <v>47000</v>
      </c>
    </row>
    <row r="7" spans="1:21">
      <c r="B7" t="s">
        <v>31</v>
      </c>
      <c r="C7" s="44">
        <v>20</v>
      </c>
      <c r="D7" s="44">
        <v>90</v>
      </c>
      <c r="E7" s="44">
        <v>400</v>
      </c>
      <c r="F7" s="44">
        <v>40</v>
      </c>
      <c r="G7" s="44">
        <v>550</v>
      </c>
      <c r="H7" s="44"/>
      <c r="I7" s="44">
        <v>340</v>
      </c>
      <c r="J7" s="44">
        <v>170</v>
      </c>
      <c r="K7" s="44"/>
      <c r="L7" s="44">
        <v>40</v>
      </c>
      <c r="M7" s="44">
        <v>120</v>
      </c>
      <c r="N7" s="44">
        <v>240</v>
      </c>
      <c r="O7" s="44">
        <v>50</v>
      </c>
      <c r="P7" s="44"/>
      <c r="Q7" s="44"/>
      <c r="R7" s="44"/>
      <c r="S7" s="44"/>
      <c r="T7" s="44"/>
      <c r="U7" s="44">
        <v>2060</v>
      </c>
    </row>
    <row r="8" spans="1:21">
      <c r="B8" t="s">
        <v>25</v>
      </c>
      <c r="D8" s="44">
        <v>120</v>
      </c>
      <c r="E8" s="44">
        <v>330</v>
      </c>
      <c r="F8" s="44"/>
      <c r="G8" s="44">
        <v>430</v>
      </c>
      <c r="H8" s="44"/>
      <c r="I8" s="44">
        <v>510</v>
      </c>
      <c r="J8" s="44"/>
      <c r="K8" s="44">
        <v>10</v>
      </c>
      <c r="L8" s="44"/>
      <c r="M8" s="44">
        <v>80</v>
      </c>
      <c r="N8" s="44">
        <v>30</v>
      </c>
      <c r="O8" s="44">
        <v>20</v>
      </c>
      <c r="P8" s="44"/>
      <c r="Q8" s="44"/>
      <c r="R8" s="44"/>
      <c r="S8" s="44"/>
      <c r="T8" s="44"/>
      <c r="U8" s="44">
        <v>1530</v>
      </c>
    </row>
    <row r="9" spans="1:21">
      <c r="B9" t="s">
        <v>37</v>
      </c>
      <c r="F9" s="44"/>
      <c r="G9" s="44">
        <v>2000</v>
      </c>
      <c r="H9" s="44"/>
      <c r="I9" s="44">
        <v>6000</v>
      </c>
      <c r="J9" s="44">
        <v>3500</v>
      </c>
      <c r="K9" s="44"/>
      <c r="L9" s="44">
        <v>2500</v>
      </c>
      <c r="M9" s="44"/>
      <c r="N9" s="44">
        <v>1000</v>
      </c>
      <c r="O9" s="44">
        <v>1000</v>
      </c>
      <c r="P9" s="44"/>
      <c r="Q9" s="44"/>
      <c r="R9" s="44"/>
      <c r="S9" s="44"/>
      <c r="T9" s="44"/>
      <c r="U9" s="44">
        <v>16000</v>
      </c>
    </row>
    <row r="10" spans="1:21">
      <c r="B10" t="s">
        <v>1314</v>
      </c>
      <c r="F10" s="44"/>
      <c r="G10" s="44">
        <v>500</v>
      </c>
      <c r="H10" s="44"/>
      <c r="I10" s="44">
        <v>2000</v>
      </c>
      <c r="J10" s="44">
        <v>500</v>
      </c>
      <c r="K10" s="44"/>
      <c r="L10" s="44">
        <v>1000</v>
      </c>
      <c r="M10" s="44"/>
      <c r="N10" s="44">
        <v>500</v>
      </c>
      <c r="O10" s="44">
        <v>1000</v>
      </c>
      <c r="P10" s="44"/>
      <c r="Q10" s="44"/>
      <c r="R10" s="44"/>
      <c r="S10" s="44"/>
      <c r="T10" s="44"/>
      <c r="U10" s="44">
        <v>5500</v>
      </c>
    </row>
    <row r="11" spans="1:21">
      <c r="B11" t="s">
        <v>89</v>
      </c>
      <c r="D11" s="44">
        <v>160</v>
      </c>
      <c r="E11" s="44">
        <v>200</v>
      </c>
      <c r="F11" s="44">
        <v>110</v>
      </c>
      <c r="G11" s="44">
        <v>280</v>
      </c>
      <c r="H11" s="44">
        <v>20</v>
      </c>
      <c r="I11" s="44">
        <v>270</v>
      </c>
      <c r="J11" s="44">
        <v>170</v>
      </c>
      <c r="K11" s="44"/>
      <c r="L11" s="44">
        <v>60</v>
      </c>
      <c r="M11" s="44">
        <v>50</v>
      </c>
      <c r="N11" s="44">
        <v>170</v>
      </c>
      <c r="O11" s="44">
        <v>30</v>
      </c>
      <c r="P11" s="44"/>
      <c r="Q11" s="44"/>
      <c r="R11" s="44"/>
      <c r="S11" s="44"/>
      <c r="T11" s="44"/>
      <c r="U11" s="44">
        <v>1520</v>
      </c>
    </row>
    <row r="12" spans="1:21">
      <c r="A12" s="28">
        <v>44322</v>
      </c>
      <c r="B12" t="s">
        <v>22</v>
      </c>
      <c r="C12" s="44">
        <v>1000</v>
      </c>
      <c r="D12" s="44">
        <v>3000</v>
      </c>
      <c r="E12" s="44">
        <v>5000</v>
      </c>
      <c r="F12" s="44">
        <v>1500</v>
      </c>
      <c r="G12" s="44">
        <v>38500</v>
      </c>
      <c r="H12" s="44">
        <v>1500</v>
      </c>
      <c r="I12" s="44">
        <v>76000</v>
      </c>
      <c r="J12" s="44">
        <v>17500</v>
      </c>
      <c r="K12" s="44">
        <v>2500</v>
      </c>
      <c r="L12" s="44">
        <v>16000</v>
      </c>
      <c r="M12" s="44">
        <v>2500</v>
      </c>
      <c r="N12" s="44">
        <v>19500</v>
      </c>
      <c r="O12" s="44">
        <v>21000</v>
      </c>
      <c r="P12" s="44">
        <v>1000</v>
      </c>
      <c r="Q12" s="44"/>
      <c r="R12" s="44"/>
      <c r="S12" s="44"/>
      <c r="T12" s="44"/>
      <c r="U12" s="44">
        <v>206500</v>
      </c>
    </row>
    <row r="13" spans="1:21">
      <c r="B13" t="s">
        <v>39</v>
      </c>
      <c r="D13" s="44">
        <v>1500</v>
      </c>
      <c r="F13" s="44"/>
      <c r="G13" s="44"/>
      <c r="H13" s="44"/>
      <c r="I13" s="44">
        <v>8000</v>
      </c>
      <c r="J13" s="44">
        <v>5000</v>
      </c>
      <c r="K13" s="44"/>
      <c r="L13" s="44">
        <v>5000</v>
      </c>
      <c r="M13" s="44"/>
      <c r="N13" s="44">
        <v>5000</v>
      </c>
      <c r="O13" s="44">
        <v>4000</v>
      </c>
      <c r="P13" s="44"/>
      <c r="Q13" s="44"/>
      <c r="R13" s="44"/>
      <c r="S13" s="44"/>
      <c r="T13" s="44"/>
      <c r="U13" s="44">
        <v>28500</v>
      </c>
    </row>
    <row r="14" spans="1:21">
      <c r="B14" t="s">
        <v>33</v>
      </c>
      <c r="C14" s="44">
        <v>120</v>
      </c>
      <c r="F14" s="44"/>
      <c r="G14" s="44">
        <v>920</v>
      </c>
      <c r="H14" s="44"/>
      <c r="I14" s="44">
        <v>1160</v>
      </c>
      <c r="J14" s="44">
        <v>240</v>
      </c>
      <c r="K14" s="44"/>
      <c r="L14" s="44">
        <v>120</v>
      </c>
      <c r="M14" s="44"/>
      <c r="N14" s="44">
        <v>160</v>
      </c>
      <c r="O14" s="44">
        <v>40</v>
      </c>
      <c r="P14" s="44"/>
      <c r="Q14" s="44"/>
      <c r="R14" s="44">
        <v>40</v>
      </c>
      <c r="S14" s="44"/>
      <c r="T14" s="44"/>
      <c r="U14" s="44">
        <v>2800</v>
      </c>
    </row>
    <row r="15" spans="1:21">
      <c r="B15" t="s">
        <v>28</v>
      </c>
      <c r="D15" s="44">
        <v>750</v>
      </c>
      <c r="E15" s="44">
        <v>1000</v>
      </c>
      <c r="F15" s="44">
        <v>450</v>
      </c>
      <c r="G15" s="44">
        <v>1500</v>
      </c>
      <c r="H15" s="44">
        <v>150</v>
      </c>
      <c r="I15" s="44">
        <v>500</v>
      </c>
      <c r="J15" s="44">
        <v>1250</v>
      </c>
      <c r="K15" s="44">
        <v>150</v>
      </c>
      <c r="L15" s="44">
        <v>50</v>
      </c>
      <c r="M15" s="44">
        <v>300</v>
      </c>
      <c r="N15" s="44">
        <v>200</v>
      </c>
      <c r="O15" s="44">
        <v>200</v>
      </c>
      <c r="P15" s="44"/>
      <c r="Q15" s="44"/>
      <c r="R15" s="44"/>
      <c r="S15" s="44"/>
      <c r="T15" s="44"/>
      <c r="U15" s="44">
        <v>6500</v>
      </c>
    </row>
    <row r="16" spans="1:21">
      <c r="B16" t="s">
        <v>79</v>
      </c>
      <c r="C16" s="44">
        <v>500</v>
      </c>
      <c r="F16" s="44"/>
      <c r="G16" s="44"/>
      <c r="H16" s="44">
        <v>500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>
        <v>1000</v>
      </c>
    </row>
    <row r="17" spans="1:21">
      <c r="B17" t="s">
        <v>3507</v>
      </c>
      <c r="E17" s="44">
        <v>500</v>
      </c>
      <c r="F17" s="44"/>
      <c r="G17" s="44">
        <v>1000</v>
      </c>
      <c r="H17" s="44"/>
      <c r="I17" s="44">
        <v>1000</v>
      </c>
      <c r="J17" s="44">
        <v>500</v>
      </c>
      <c r="K17" s="44"/>
      <c r="L17" s="44">
        <v>500</v>
      </c>
      <c r="M17" s="44"/>
      <c r="N17" s="44"/>
      <c r="O17" s="44">
        <v>500</v>
      </c>
      <c r="P17" s="44"/>
      <c r="Q17" s="44"/>
      <c r="R17" s="44"/>
      <c r="S17" s="44"/>
      <c r="T17" s="44"/>
      <c r="U17" s="44">
        <v>4000</v>
      </c>
    </row>
    <row r="18" spans="1:21">
      <c r="A18" s="28">
        <v>44323</v>
      </c>
      <c r="B18" t="s">
        <v>22</v>
      </c>
      <c r="C18" s="44">
        <v>3990</v>
      </c>
      <c r="D18" s="44">
        <v>5980</v>
      </c>
      <c r="E18" s="44">
        <v>11500</v>
      </c>
      <c r="F18" s="44">
        <v>3499</v>
      </c>
      <c r="G18" s="44">
        <v>47490</v>
      </c>
      <c r="H18" s="44">
        <v>1990</v>
      </c>
      <c r="I18" s="44">
        <v>123490</v>
      </c>
      <c r="J18" s="44">
        <v>24940</v>
      </c>
      <c r="K18" s="44">
        <v>2500</v>
      </c>
      <c r="L18" s="44">
        <v>28490</v>
      </c>
      <c r="M18" s="44">
        <v>1490</v>
      </c>
      <c r="N18" s="44">
        <v>30000</v>
      </c>
      <c r="O18" s="44">
        <v>28000</v>
      </c>
      <c r="P18" s="44">
        <v>500</v>
      </c>
      <c r="Q18" s="44"/>
      <c r="R18" s="44"/>
      <c r="S18" s="44"/>
      <c r="T18" s="44"/>
      <c r="U18" s="44">
        <v>313859</v>
      </c>
    </row>
    <row r="19" spans="1:21">
      <c r="B19" t="s">
        <v>39</v>
      </c>
      <c r="F19" s="44"/>
      <c r="G19" s="44"/>
      <c r="H19" s="44"/>
      <c r="I19" s="44">
        <v>2500</v>
      </c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>
        <v>2500</v>
      </c>
    </row>
    <row r="20" spans="1:21">
      <c r="B20" t="s">
        <v>33</v>
      </c>
      <c r="F20" s="44"/>
      <c r="G20" s="44">
        <v>920</v>
      </c>
      <c r="H20" s="44"/>
      <c r="I20" s="44">
        <v>1280</v>
      </c>
      <c r="J20" s="44">
        <v>120</v>
      </c>
      <c r="K20" s="44"/>
      <c r="L20" s="44">
        <v>240</v>
      </c>
      <c r="M20" s="44"/>
      <c r="N20" s="44">
        <v>320</v>
      </c>
      <c r="O20" s="44">
        <v>320</v>
      </c>
      <c r="P20" s="44"/>
      <c r="Q20" s="44">
        <v>80</v>
      </c>
      <c r="R20" s="44"/>
      <c r="S20" s="44"/>
      <c r="T20" s="44"/>
      <c r="U20" s="44">
        <v>3280</v>
      </c>
    </row>
    <row r="21" spans="1:21">
      <c r="B21" t="s">
        <v>37</v>
      </c>
      <c r="F21" s="44"/>
      <c r="G21" s="44">
        <v>9200</v>
      </c>
      <c r="H21" s="44"/>
      <c r="I21" s="44">
        <v>20200</v>
      </c>
      <c r="J21" s="44">
        <v>6500</v>
      </c>
      <c r="K21" s="44"/>
      <c r="L21" s="44">
        <v>5500</v>
      </c>
      <c r="M21" s="44"/>
      <c r="N21" s="44">
        <v>6000</v>
      </c>
      <c r="O21" s="44">
        <v>7000</v>
      </c>
      <c r="P21" s="44"/>
      <c r="Q21" s="44"/>
      <c r="R21" s="44"/>
      <c r="S21" s="44"/>
      <c r="T21" s="44"/>
      <c r="U21" s="44">
        <v>54400</v>
      </c>
    </row>
    <row r="22" spans="1:21">
      <c r="B22" t="s">
        <v>79</v>
      </c>
      <c r="D22" s="44">
        <v>500</v>
      </c>
      <c r="E22" s="44">
        <v>1000</v>
      </c>
      <c r="F22" s="44"/>
      <c r="G22" s="44">
        <v>2000</v>
      </c>
      <c r="H22" s="44"/>
      <c r="I22" s="44">
        <v>6000</v>
      </c>
      <c r="J22" s="44">
        <v>1000</v>
      </c>
      <c r="K22" s="44">
        <v>500</v>
      </c>
      <c r="L22" s="44">
        <v>1000</v>
      </c>
      <c r="M22" s="44"/>
      <c r="N22" s="44">
        <v>2000</v>
      </c>
      <c r="O22" s="44">
        <v>1000</v>
      </c>
      <c r="P22" s="44"/>
      <c r="Q22" s="44"/>
      <c r="R22" s="44"/>
      <c r="S22" s="44"/>
      <c r="T22" s="44"/>
      <c r="U22" s="44">
        <v>15000</v>
      </c>
    </row>
    <row r="23" spans="1:21">
      <c r="B23" t="s">
        <v>1244</v>
      </c>
      <c r="F23" s="44"/>
      <c r="G23" s="44">
        <v>-500</v>
      </c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>
        <v>-500</v>
      </c>
    </row>
    <row r="24" spans="1:21">
      <c r="B24" t="s">
        <v>1314</v>
      </c>
      <c r="F24" s="44"/>
      <c r="G24" s="44">
        <v>1000</v>
      </c>
      <c r="H24" s="44"/>
      <c r="I24" s="44">
        <v>1980</v>
      </c>
      <c r="J24" s="44">
        <v>1000</v>
      </c>
      <c r="K24" s="44"/>
      <c r="L24" s="44">
        <v>500</v>
      </c>
      <c r="M24" s="44"/>
      <c r="N24" s="44">
        <v>1000</v>
      </c>
      <c r="O24" s="44">
        <v>500</v>
      </c>
      <c r="P24" s="44"/>
      <c r="Q24" s="44"/>
      <c r="R24" s="44"/>
      <c r="S24" s="44"/>
      <c r="T24" s="44"/>
      <c r="U24" s="44">
        <v>5980</v>
      </c>
    </row>
    <row r="25" spans="1:21">
      <c r="B25" t="s">
        <v>3507</v>
      </c>
      <c r="F25" s="44"/>
      <c r="G25" s="44"/>
      <c r="H25" s="44"/>
      <c r="I25" s="44">
        <v>1000</v>
      </c>
      <c r="J25" s="44">
        <v>500</v>
      </c>
      <c r="K25" s="44"/>
      <c r="L25" s="44">
        <v>500</v>
      </c>
      <c r="M25" s="44"/>
      <c r="N25" s="44">
        <v>500</v>
      </c>
      <c r="O25" s="44">
        <v>500</v>
      </c>
      <c r="P25" s="44"/>
      <c r="Q25" s="44"/>
      <c r="R25" s="44"/>
      <c r="S25" s="44"/>
      <c r="T25" s="44"/>
      <c r="U25" s="44">
        <v>3000</v>
      </c>
    </row>
    <row r="26" spans="1:21">
      <c r="A26" s="28">
        <v>44326</v>
      </c>
      <c r="B26" t="s">
        <v>34</v>
      </c>
      <c r="E26" s="44">
        <v>700</v>
      </c>
      <c r="F26" s="44"/>
      <c r="G26" s="44">
        <v>1160</v>
      </c>
      <c r="H26" s="44"/>
      <c r="I26" s="44">
        <v>1740</v>
      </c>
      <c r="J26" s="44">
        <v>600</v>
      </c>
      <c r="K26" s="44"/>
      <c r="L26" s="44">
        <v>640</v>
      </c>
      <c r="M26" s="44"/>
      <c r="N26" s="44">
        <v>1040</v>
      </c>
      <c r="O26" s="44">
        <v>760</v>
      </c>
      <c r="P26" s="44"/>
      <c r="Q26" s="44"/>
      <c r="R26" s="44"/>
      <c r="S26" s="44"/>
      <c r="T26" s="44"/>
      <c r="U26" s="44">
        <v>6640</v>
      </c>
    </row>
    <row r="27" spans="1:21">
      <c r="B27" t="s">
        <v>22</v>
      </c>
      <c r="C27" s="44">
        <v>500</v>
      </c>
      <c r="D27" s="44">
        <v>1500</v>
      </c>
      <c r="E27" s="44">
        <v>1000</v>
      </c>
      <c r="F27" s="44">
        <v>1000</v>
      </c>
      <c r="G27" s="44">
        <v>12000</v>
      </c>
      <c r="H27" s="44">
        <v>500</v>
      </c>
      <c r="I27" s="44">
        <v>16000</v>
      </c>
      <c r="J27" s="44">
        <v>7000</v>
      </c>
      <c r="K27" s="44">
        <v>1000</v>
      </c>
      <c r="L27" s="44">
        <v>3500</v>
      </c>
      <c r="M27" s="44">
        <v>1000</v>
      </c>
      <c r="N27" s="44">
        <v>5000</v>
      </c>
      <c r="O27" s="44">
        <v>4500</v>
      </c>
      <c r="P27" s="44"/>
      <c r="Q27" s="44"/>
      <c r="R27" s="44"/>
      <c r="S27" s="44"/>
      <c r="T27" s="44"/>
      <c r="U27" s="44">
        <v>54500</v>
      </c>
    </row>
    <row r="28" spans="1:21">
      <c r="B28" t="s">
        <v>31</v>
      </c>
      <c r="C28" s="44">
        <v>40</v>
      </c>
      <c r="D28" s="44">
        <v>80</v>
      </c>
      <c r="E28" s="44">
        <v>190</v>
      </c>
      <c r="F28" s="44">
        <v>70</v>
      </c>
      <c r="G28" s="44">
        <v>320</v>
      </c>
      <c r="H28" s="44"/>
      <c r="I28" s="44">
        <v>220</v>
      </c>
      <c r="J28" s="44">
        <v>120</v>
      </c>
      <c r="K28" s="44">
        <v>30</v>
      </c>
      <c r="L28" s="44">
        <v>60</v>
      </c>
      <c r="M28" s="44">
        <v>30</v>
      </c>
      <c r="N28" s="44">
        <v>150</v>
      </c>
      <c r="O28" s="44">
        <v>80</v>
      </c>
      <c r="P28" s="44"/>
      <c r="Q28" s="44">
        <v>10</v>
      </c>
      <c r="R28" s="44"/>
      <c r="S28" s="44"/>
      <c r="T28" s="44"/>
      <c r="U28" s="44">
        <v>1400</v>
      </c>
    </row>
    <row r="29" spans="1:21">
      <c r="B29" t="s">
        <v>25</v>
      </c>
      <c r="D29" s="44">
        <v>130</v>
      </c>
      <c r="E29" s="44">
        <v>350</v>
      </c>
      <c r="F29" s="44"/>
      <c r="G29" s="44">
        <v>460</v>
      </c>
      <c r="H29" s="44">
        <v>20</v>
      </c>
      <c r="I29" s="44">
        <v>520</v>
      </c>
      <c r="J29" s="44"/>
      <c r="K29" s="44"/>
      <c r="L29" s="44"/>
      <c r="M29" s="44">
        <v>60</v>
      </c>
      <c r="N29" s="44">
        <v>520</v>
      </c>
      <c r="O29" s="44">
        <v>80</v>
      </c>
      <c r="P29" s="44"/>
      <c r="Q29" s="44"/>
      <c r="R29" s="44"/>
      <c r="S29" s="44"/>
      <c r="T29" s="44"/>
      <c r="U29" s="44">
        <v>2140</v>
      </c>
    </row>
    <row r="30" spans="1:21">
      <c r="B30" t="s">
        <v>1244</v>
      </c>
      <c r="F30" s="44"/>
      <c r="G30" s="44"/>
      <c r="H30" s="44"/>
      <c r="I30" s="44">
        <v>10000</v>
      </c>
      <c r="J30" s="44">
        <v>1500</v>
      </c>
      <c r="K30" s="44"/>
      <c r="L30" s="44">
        <v>1500</v>
      </c>
      <c r="M30" s="44">
        <v>500</v>
      </c>
      <c r="N30" s="44">
        <v>2500</v>
      </c>
      <c r="O30" s="44">
        <v>2500</v>
      </c>
      <c r="P30" s="44"/>
      <c r="Q30" s="44"/>
      <c r="R30" s="44"/>
      <c r="S30" s="44"/>
      <c r="T30" s="44"/>
      <c r="U30" s="44">
        <v>18500</v>
      </c>
    </row>
    <row r="31" spans="1:21">
      <c r="A31" s="28">
        <v>44327</v>
      </c>
      <c r="B31" t="s">
        <v>22</v>
      </c>
      <c r="C31" s="44">
        <v>1500</v>
      </c>
      <c r="D31" s="44">
        <v>8500</v>
      </c>
      <c r="E31" s="44">
        <v>15500</v>
      </c>
      <c r="F31" s="44">
        <v>4500</v>
      </c>
      <c r="G31" s="44">
        <v>57000</v>
      </c>
      <c r="H31" s="44">
        <v>3500</v>
      </c>
      <c r="I31" s="44">
        <v>128500</v>
      </c>
      <c r="J31" s="44">
        <v>31999</v>
      </c>
      <c r="K31" s="44">
        <v>4000</v>
      </c>
      <c r="L31" s="44">
        <v>45500</v>
      </c>
      <c r="M31" s="44">
        <v>4500</v>
      </c>
      <c r="N31" s="44">
        <v>42000</v>
      </c>
      <c r="O31" s="44">
        <v>37000</v>
      </c>
      <c r="P31" s="44">
        <v>-500</v>
      </c>
      <c r="Q31" s="44"/>
      <c r="R31" s="44"/>
      <c r="S31" s="44"/>
      <c r="T31" s="44"/>
      <c r="U31" s="44">
        <v>383499</v>
      </c>
    </row>
    <row r="32" spans="1:21">
      <c r="B32" t="s">
        <v>39</v>
      </c>
      <c r="F32" s="44"/>
      <c r="G32" s="44">
        <v>8000</v>
      </c>
      <c r="H32" s="44"/>
      <c r="I32" s="44">
        <v>8000</v>
      </c>
      <c r="J32" s="44">
        <v>4000</v>
      </c>
      <c r="K32" s="44"/>
      <c r="L32" s="44"/>
      <c r="M32" s="44"/>
      <c r="N32" s="44">
        <v>5000</v>
      </c>
      <c r="O32" s="44"/>
      <c r="P32" s="44"/>
      <c r="Q32" s="44"/>
      <c r="R32" s="44"/>
      <c r="S32" s="44"/>
      <c r="T32" s="44"/>
      <c r="U32" s="44">
        <v>25000</v>
      </c>
    </row>
    <row r="33" spans="1:21">
      <c r="B33" t="s">
        <v>31</v>
      </c>
      <c r="C33" s="44">
        <v>-20</v>
      </c>
      <c r="D33" s="44">
        <v>10</v>
      </c>
      <c r="E33" s="44">
        <v>180</v>
      </c>
      <c r="F33" s="44"/>
      <c r="G33" s="44">
        <v>70</v>
      </c>
      <c r="H33" s="44"/>
      <c r="I33" s="44">
        <v>170</v>
      </c>
      <c r="J33" s="44">
        <v>30</v>
      </c>
      <c r="K33" s="44"/>
      <c r="L33" s="44"/>
      <c r="M33" s="44"/>
      <c r="N33" s="44">
        <v>-50</v>
      </c>
      <c r="O33" s="44"/>
      <c r="P33" s="44"/>
      <c r="Q33" s="44"/>
      <c r="R33" s="44"/>
      <c r="S33" s="44"/>
      <c r="T33" s="44">
        <v>-4</v>
      </c>
      <c r="U33" s="44">
        <v>386</v>
      </c>
    </row>
    <row r="34" spans="1:21">
      <c r="B34" t="s">
        <v>79</v>
      </c>
      <c r="D34" s="44">
        <v>500</v>
      </c>
      <c r="E34" s="44">
        <v>500</v>
      </c>
      <c r="F34" s="44"/>
      <c r="G34" s="44">
        <v>2000</v>
      </c>
      <c r="H34" s="44"/>
      <c r="I34" s="44"/>
      <c r="J34" s="44">
        <v>1000</v>
      </c>
      <c r="K34" s="44"/>
      <c r="L34" s="44">
        <v>500</v>
      </c>
      <c r="M34" s="44"/>
      <c r="N34" s="44"/>
      <c r="O34" s="44"/>
      <c r="P34" s="44"/>
      <c r="Q34" s="44"/>
      <c r="R34" s="44"/>
      <c r="S34" s="44"/>
      <c r="T34" s="44"/>
      <c r="U34" s="44">
        <v>4500</v>
      </c>
    </row>
    <row r="35" spans="1:21">
      <c r="B35" t="s">
        <v>1314</v>
      </c>
      <c r="F35" s="44"/>
      <c r="G35" s="44"/>
      <c r="H35" s="44"/>
      <c r="I35" s="44">
        <v>-10</v>
      </c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>
        <v>-10</v>
      </c>
    </row>
    <row r="36" spans="1:21">
      <c r="B36" t="s">
        <v>89</v>
      </c>
      <c r="C36" s="44">
        <v>20</v>
      </c>
      <c r="E36" s="44">
        <v>50</v>
      </c>
      <c r="F36" s="44">
        <v>10</v>
      </c>
      <c r="G36" s="44">
        <v>40</v>
      </c>
      <c r="H36" s="44"/>
      <c r="I36" s="44">
        <v>170</v>
      </c>
      <c r="J36" s="44">
        <v>90</v>
      </c>
      <c r="K36" s="44"/>
      <c r="L36" s="44">
        <v>10</v>
      </c>
      <c r="M36" s="44">
        <v>80</v>
      </c>
      <c r="N36" s="44">
        <v>10</v>
      </c>
      <c r="O36" s="44">
        <v>60</v>
      </c>
      <c r="P36" s="44"/>
      <c r="Q36" s="44"/>
      <c r="R36" s="44"/>
      <c r="S36" s="44"/>
      <c r="T36" s="44"/>
      <c r="U36" s="44">
        <v>540</v>
      </c>
    </row>
    <row r="37" spans="1:21">
      <c r="A37" s="28">
        <v>44328</v>
      </c>
      <c r="B37" t="s">
        <v>31</v>
      </c>
      <c r="F37" s="44"/>
      <c r="G37" s="44"/>
      <c r="H37" s="44"/>
      <c r="I37" s="44"/>
      <c r="J37" s="44">
        <v>30</v>
      </c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>
        <v>30</v>
      </c>
    </row>
    <row r="38" spans="1:21">
      <c r="A38" s="28">
        <v>44329</v>
      </c>
      <c r="B38" t="s">
        <v>22</v>
      </c>
      <c r="C38" s="44">
        <v>1000</v>
      </c>
      <c r="D38" s="44">
        <v>1500</v>
      </c>
      <c r="E38" s="44">
        <v>3500</v>
      </c>
      <c r="F38" s="44">
        <v>1000</v>
      </c>
      <c r="G38" s="44">
        <v>14000</v>
      </c>
      <c r="H38" s="44">
        <v>2000</v>
      </c>
      <c r="I38" s="44">
        <v>51500</v>
      </c>
      <c r="J38" s="44">
        <v>13500</v>
      </c>
      <c r="K38" s="44">
        <v>1500</v>
      </c>
      <c r="L38" s="44">
        <v>14000</v>
      </c>
      <c r="M38" s="44">
        <v>1500</v>
      </c>
      <c r="N38" s="44">
        <v>14500</v>
      </c>
      <c r="O38" s="44">
        <v>10500</v>
      </c>
      <c r="P38" s="44"/>
      <c r="Q38" s="44"/>
      <c r="R38" s="44"/>
      <c r="S38" s="44"/>
      <c r="T38" s="44"/>
      <c r="U38" s="44">
        <v>130000</v>
      </c>
    </row>
    <row r="39" spans="1:21">
      <c r="B39" t="s">
        <v>39</v>
      </c>
      <c r="F39" s="44"/>
      <c r="G39" s="44"/>
      <c r="H39" s="44"/>
      <c r="I39" s="44">
        <v>19500</v>
      </c>
      <c r="J39" s="44">
        <v>4000</v>
      </c>
      <c r="K39" s="44"/>
      <c r="L39" s="44">
        <v>5000</v>
      </c>
      <c r="M39" s="44"/>
      <c r="N39" s="44"/>
      <c r="O39" s="44">
        <v>4000</v>
      </c>
      <c r="P39" s="44"/>
      <c r="Q39" s="44"/>
      <c r="R39" s="44"/>
      <c r="S39" s="44"/>
      <c r="T39" s="44"/>
      <c r="U39" s="44">
        <v>32500</v>
      </c>
    </row>
    <row r="40" spans="1:21">
      <c r="B40" t="s">
        <v>33</v>
      </c>
      <c r="F40" s="44"/>
      <c r="G40" s="44">
        <v>2080</v>
      </c>
      <c r="H40" s="44"/>
      <c r="I40" s="44">
        <v>2280</v>
      </c>
      <c r="J40" s="44">
        <v>720</v>
      </c>
      <c r="K40" s="44"/>
      <c r="L40" s="44">
        <v>320</v>
      </c>
      <c r="M40" s="44"/>
      <c r="N40" s="44">
        <v>560</v>
      </c>
      <c r="O40" s="44">
        <v>200</v>
      </c>
      <c r="P40" s="44"/>
      <c r="Q40" s="44"/>
      <c r="R40" s="44"/>
      <c r="S40" s="44"/>
      <c r="T40" s="44"/>
      <c r="U40" s="44">
        <v>6160</v>
      </c>
    </row>
    <row r="41" spans="1:21">
      <c r="B41" t="s">
        <v>28</v>
      </c>
      <c r="D41" s="44">
        <v>650</v>
      </c>
      <c r="E41" s="44">
        <v>1250</v>
      </c>
      <c r="F41" s="44">
        <v>250</v>
      </c>
      <c r="G41" s="44">
        <v>800</v>
      </c>
      <c r="H41" s="44">
        <v>50</v>
      </c>
      <c r="I41" s="44">
        <v>350</v>
      </c>
      <c r="J41" s="44">
        <v>450</v>
      </c>
      <c r="K41" s="44"/>
      <c r="L41" s="44">
        <v>100</v>
      </c>
      <c r="M41" s="44">
        <v>100</v>
      </c>
      <c r="N41" s="44">
        <v>250</v>
      </c>
      <c r="O41" s="44"/>
      <c r="P41" s="44"/>
      <c r="Q41" s="44"/>
      <c r="R41" s="44"/>
      <c r="S41" s="44"/>
      <c r="T41" s="44"/>
      <c r="U41" s="44">
        <v>4250</v>
      </c>
    </row>
    <row r="42" spans="1:21">
      <c r="B42" t="s">
        <v>31</v>
      </c>
      <c r="C42" s="44">
        <v>10</v>
      </c>
      <c r="D42" s="44">
        <v>70</v>
      </c>
      <c r="E42" s="44">
        <v>470</v>
      </c>
      <c r="F42" s="44">
        <v>80</v>
      </c>
      <c r="G42" s="44">
        <v>330</v>
      </c>
      <c r="H42" s="44">
        <v>10</v>
      </c>
      <c r="I42" s="44">
        <v>240</v>
      </c>
      <c r="J42" s="44">
        <v>80</v>
      </c>
      <c r="K42" s="44">
        <v>30</v>
      </c>
      <c r="L42" s="44"/>
      <c r="M42" s="44">
        <v>80</v>
      </c>
      <c r="N42" s="44">
        <v>60</v>
      </c>
      <c r="O42" s="44">
        <v>10</v>
      </c>
      <c r="P42" s="44"/>
      <c r="Q42" s="44"/>
      <c r="R42" s="44"/>
      <c r="S42" s="44"/>
      <c r="T42" s="44"/>
      <c r="U42" s="44">
        <v>1470</v>
      </c>
    </row>
    <row r="43" spans="1:21">
      <c r="B43" t="s">
        <v>1244</v>
      </c>
      <c r="E43" s="44">
        <v>1000</v>
      </c>
      <c r="F43" s="44">
        <v>500</v>
      </c>
      <c r="G43" s="44">
        <v>6000</v>
      </c>
      <c r="H43" s="44"/>
      <c r="I43" s="44">
        <v>7500</v>
      </c>
      <c r="J43" s="44">
        <v>3000</v>
      </c>
      <c r="K43" s="44"/>
      <c r="L43" s="44">
        <v>2000</v>
      </c>
      <c r="M43" s="44">
        <v>500</v>
      </c>
      <c r="N43" s="44">
        <v>3000</v>
      </c>
      <c r="O43" s="44">
        <v>1500</v>
      </c>
      <c r="P43" s="44"/>
      <c r="Q43" s="44"/>
      <c r="R43" s="44"/>
      <c r="S43" s="44"/>
      <c r="T43" s="44"/>
      <c r="U43" s="44">
        <v>25000</v>
      </c>
    </row>
    <row r="44" spans="1:21">
      <c r="B44" t="s">
        <v>1314</v>
      </c>
      <c r="F44" s="44"/>
      <c r="G44" s="44">
        <v>1000</v>
      </c>
      <c r="H44" s="44"/>
      <c r="I44" s="44">
        <v>2000</v>
      </c>
      <c r="J44" s="44">
        <v>500</v>
      </c>
      <c r="K44" s="44"/>
      <c r="L44" s="44">
        <v>500</v>
      </c>
      <c r="M44" s="44"/>
      <c r="N44" s="44">
        <v>500</v>
      </c>
      <c r="O44" s="44">
        <v>500</v>
      </c>
      <c r="P44" s="44"/>
      <c r="Q44" s="44"/>
      <c r="R44" s="44"/>
      <c r="S44" s="44"/>
      <c r="T44" s="44"/>
      <c r="U44" s="44">
        <v>5000</v>
      </c>
    </row>
    <row r="45" spans="1:21">
      <c r="B45" t="s">
        <v>3507</v>
      </c>
      <c r="E45" s="44">
        <v>500</v>
      </c>
      <c r="F45" s="44"/>
      <c r="G45" s="44">
        <v>1000</v>
      </c>
      <c r="H45" s="44"/>
      <c r="I45" s="44">
        <v>2000</v>
      </c>
      <c r="J45" s="44">
        <v>500</v>
      </c>
      <c r="K45" s="44"/>
      <c r="L45" s="44">
        <v>500</v>
      </c>
      <c r="M45" s="44"/>
      <c r="N45" s="44">
        <v>500</v>
      </c>
      <c r="O45" s="44">
        <v>500</v>
      </c>
      <c r="P45" s="44"/>
      <c r="Q45" s="44"/>
      <c r="R45" s="44"/>
      <c r="S45" s="44"/>
      <c r="T45" s="44"/>
      <c r="U45" s="44">
        <v>5500</v>
      </c>
    </row>
    <row r="46" spans="1:21">
      <c r="A46" s="28">
        <v>44330</v>
      </c>
      <c r="B46" t="s">
        <v>22</v>
      </c>
      <c r="C46" s="44">
        <v>3500</v>
      </c>
      <c r="D46" s="44">
        <v>4000</v>
      </c>
      <c r="E46" s="44">
        <v>13000</v>
      </c>
      <c r="F46" s="44">
        <v>4000</v>
      </c>
      <c r="G46" s="44">
        <v>66500</v>
      </c>
      <c r="H46" s="44">
        <v>3500</v>
      </c>
      <c r="I46" s="44">
        <v>137000</v>
      </c>
      <c r="J46" s="44">
        <v>34500</v>
      </c>
      <c r="K46" s="44">
        <v>4000</v>
      </c>
      <c r="L46" s="44">
        <v>29000</v>
      </c>
      <c r="M46" s="44">
        <v>3500</v>
      </c>
      <c r="N46" s="44">
        <v>34500</v>
      </c>
      <c r="O46" s="44">
        <v>41500</v>
      </c>
      <c r="P46" s="44"/>
      <c r="Q46" s="44"/>
      <c r="R46" s="44"/>
      <c r="S46" s="44"/>
      <c r="T46" s="44"/>
      <c r="U46" s="44">
        <v>378500</v>
      </c>
    </row>
    <row r="47" spans="1:21">
      <c r="B47" t="s">
        <v>1314</v>
      </c>
      <c r="F47" s="44"/>
      <c r="G47" s="44">
        <v>500</v>
      </c>
      <c r="H47" s="44"/>
      <c r="I47" s="44">
        <v>1000</v>
      </c>
      <c r="J47" s="44">
        <v>500</v>
      </c>
      <c r="K47" s="44"/>
      <c r="L47" s="44">
        <v>500</v>
      </c>
      <c r="M47" s="44"/>
      <c r="N47" s="44">
        <v>1000</v>
      </c>
      <c r="O47" s="44">
        <v>1000</v>
      </c>
      <c r="P47" s="44"/>
      <c r="Q47" s="44"/>
      <c r="R47" s="44"/>
      <c r="S47" s="44"/>
      <c r="T47" s="44"/>
      <c r="U47" s="44">
        <v>4500</v>
      </c>
    </row>
    <row r="48" spans="1:21">
      <c r="B48" t="s">
        <v>720</v>
      </c>
      <c r="D48" s="44">
        <v>500</v>
      </c>
      <c r="E48" s="44">
        <v>500</v>
      </c>
      <c r="F48" s="44">
        <v>500</v>
      </c>
      <c r="G48" s="44">
        <v>500</v>
      </c>
      <c r="H48" s="44">
        <v>500</v>
      </c>
      <c r="I48" s="44">
        <v>4000</v>
      </c>
      <c r="J48" s="44">
        <v>1000</v>
      </c>
      <c r="K48" s="44"/>
      <c r="L48" s="44">
        <v>1000</v>
      </c>
      <c r="M48" s="44">
        <v>500</v>
      </c>
      <c r="N48" s="44">
        <v>1000</v>
      </c>
      <c r="O48" s="44">
        <v>1000</v>
      </c>
      <c r="P48" s="44"/>
      <c r="Q48" s="44"/>
      <c r="R48" s="44"/>
      <c r="S48" s="44"/>
      <c r="T48" s="44"/>
      <c r="U48" s="44">
        <v>11000</v>
      </c>
    </row>
    <row r="49" spans="1:21">
      <c r="B49" t="s">
        <v>3507</v>
      </c>
      <c r="F49" s="44">
        <v>500</v>
      </c>
      <c r="G49" s="44">
        <v>1000</v>
      </c>
      <c r="H49" s="44"/>
      <c r="I49" s="44">
        <v>1500</v>
      </c>
      <c r="J49" s="44">
        <v>500</v>
      </c>
      <c r="K49" s="44"/>
      <c r="L49" s="44">
        <v>500</v>
      </c>
      <c r="M49" s="44"/>
      <c r="N49" s="44">
        <v>500</v>
      </c>
      <c r="O49" s="44">
        <v>500</v>
      </c>
      <c r="P49" s="44"/>
      <c r="Q49" s="44"/>
      <c r="R49" s="44"/>
      <c r="S49" s="44"/>
      <c r="T49" s="44"/>
      <c r="U49" s="44">
        <v>5000</v>
      </c>
    </row>
    <row r="50" spans="1:21">
      <c r="A50" s="28">
        <v>44333</v>
      </c>
      <c r="B50" t="s">
        <v>34</v>
      </c>
      <c r="D50" s="44">
        <v>550</v>
      </c>
      <c r="F50" s="44"/>
      <c r="G50" s="44">
        <v>530</v>
      </c>
      <c r="H50" s="44"/>
      <c r="I50" s="44"/>
      <c r="J50" s="44"/>
      <c r="K50" s="44">
        <v>550</v>
      </c>
      <c r="L50" s="44"/>
      <c r="M50" s="44"/>
      <c r="N50" s="44"/>
      <c r="O50" s="44"/>
      <c r="P50" s="44"/>
      <c r="Q50" s="44"/>
      <c r="R50" s="44"/>
      <c r="S50" s="44"/>
      <c r="T50" s="44"/>
      <c r="U50" s="44">
        <v>1630</v>
      </c>
    </row>
    <row r="51" spans="1:21">
      <c r="B51" t="s">
        <v>22</v>
      </c>
      <c r="E51" s="44">
        <v>1000</v>
      </c>
      <c r="F51" s="44">
        <v>500</v>
      </c>
      <c r="G51" s="44">
        <v>8000</v>
      </c>
      <c r="H51" s="44">
        <v>1000</v>
      </c>
      <c r="I51" s="44">
        <v>16000</v>
      </c>
      <c r="J51" s="44">
        <v>5000</v>
      </c>
      <c r="K51" s="44">
        <v>500</v>
      </c>
      <c r="L51" s="44">
        <v>4000</v>
      </c>
      <c r="M51" s="44">
        <v>1000</v>
      </c>
      <c r="N51" s="44">
        <v>6000</v>
      </c>
      <c r="O51" s="44">
        <v>5000</v>
      </c>
      <c r="P51" s="44"/>
      <c r="Q51" s="44"/>
      <c r="R51" s="44"/>
      <c r="S51" s="44"/>
      <c r="T51" s="44"/>
      <c r="U51" s="44">
        <v>48000</v>
      </c>
    </row>
    <row r="52" spans="1:21">
      <c r="B52" t="s">
        <v>31</v>
      </c>
      <c r="D52" s="44">
        <v>80</v>
      </c>
      <c r="E52" s="44">
        <v>260</v>
      </c>
      <c r="F52" s="44">
        <v>10</v>
      </c>
      <c r="G52" s="44">
        <v>420</v>
      </c>
      <c r="H52" s="44"/>
      <c r="I52" s="44">
        <v>470</v>
      </c>
      <c r="J52" s="44">
        <v>80</v>
      </c>
      <c r="K52" s="44">
        <v>40</v>
      </c>
      <c r="L52" s="44">
        <v>30</v>
      </c>
      <c r="M52" s="44">
        <v>60</v>
      </c>
      <c r="N52" s="44">
        <v>100</v>
      </c>
      <c r="O52" s="44">
        <v>50</v>
      </c>
      <c r="P52" s="44"/>
      <c r="Q52" s="44"/>
      <c r="R52" s="44"/>
      <c r="S52" s="44"/>
      <c r="T52" s="44"/>
      <c r="U52" s="44">
        <v>1600</v>
      </c>
    </row>
    <row r="53" spans="1:21">
      <c r="B53" t="s">
        <v>25</v>
      </c>
      <c r="D53" s="44">
        <v>80</v>
      </c>
      <c r="E53" s="44">
        <v>320</v>
      </c>
      <c r="F53" s="44">
        <v>60</v>
      </c>
      <c r="G53" s="44">
        <v>450</v>
      </c>
      <c r="H53" s="44">
        <v>10</v>
      </c>
      <c r="I53" s="44">
        <v>400</v>
      </c>
      <c r="J53" s="44"/>
      <c r="K53" s="44">
        <v>20</v>
      </c>
      <c r="L53" s="44"/>
      <c r="M53" s="44">
        <v>140</v>
      </c>
      <c r="N53" s="44">
        <v>110</v>
      </c>
      <c r="O53" s="44"/>
      <c r="P53" s="44"/>
      <c r="Q53" s="44"/>
      <c r="R53" s="44"/>
      <c r="S53" s="44"/>
      <c r="T53" s="44"/>
      <c r="U53" s="44">
        <v>1590</v>
      </c>
    </row>
    <row r="54" spans="1:21">
      <c r="B54" t="s">
        <v>1244</v>
      </c>
      <c r="D54" s="44">
        <v>1000</v>
      </c>
      <c r="E54" s="44">
        <v>1000</v>
      </c>
      <c r="F54" s="44"/>
      <c r="G54" s="44">
        <v>4000</v>
      </c>
      <c r="H54" s="44"/>
      <c r="I54" s="44">
        <v>7500</v>
      </c>
      <c r="J54" s="44">
        <v>2000</v>
      </c>
      <c r="K54" s="44"/>
      <c r="L54" s="44">
        <v>2000</v>
      </c>
      <c r="M54" s="44"/>
      <c r="N54" s="44">
        <v>2500</v>
      </c>
      <c r="O54" s="44">
        <v>1000</v>
      </c>
      <c r="P54" s="44"/>
      <c r="Q54" s="44"/>
      <c r="R54" s="44"/>
      <c r="S54" s="44"/>
      <c r="T54" s="44"/>
      <c r="U54" s="44">
        <v>21000</v>
      </c>
    </row>
    <row r="55" spans="1:21">
      <c r="A55" s="28">
        <v>44334</v>
      </c>
      <c r="B55" t="s">
        <v>22</v>
      </c>
      <c r="C55" s="44">
        <v>2000</v>
      </c>
      <c r="D55" s="44">
        <v>5500</v>
      </c>
      <c r="E55" s="44">
        <v>9000</v>
      </c>
      <c r="F55" s="44">
        <v>3990</v>
      </c>
      <c r="G55" s="44">
        <v>53000</v>
      </c>
      <c r="H55" s="44">
        <v>3500</v>
      </c>
      <c r="I55" s="44">
        <v>133000</v>
      </c>
      <c r="J55" s="44">
        <v>25000</v>
      </c>
      <c r="K55" s="44">
        <v>3000</v>
      </c>
      <c r="L55" s="44">
        <v>41000</v>
      </c>
      <c r="M55" s="44">
        <v>4000</v>
      </c>
      <c r="N55" s="44">
        <v>41500</v>
      </c>
      <c r="O55" s="44">
        <v>37500</v>
      </c>
      <c r="P55" s="44"/>
      <c r="Q55" s="44"/>
      <c r="R55" s="44"/>
      <c r="S55" s="44"/>
      <c r="T55" s="44"/>
      <c r="U55" s="44">
        <v>361990</v>
      </c>
    </row>
    <row r="56" spans="1:21">
      <c r="B56" t="s">
        <v>39</v>
      </c>
      <c r="E56" s="44">
        <v>2000</v>
      </c>
      <c r="F56" s="44"/>
      <c r="G56" s="44">
        <v>8000</v>
      </c>
      <c r="H56" s="44"/>
      <c r="I56" s="44">
        <v>8000</v>
      </c>
      <c r="J56" s="44">
        <v>4000</v>
      </c>
      <c r="K56" s="44"/>
      <c r="L56" s="44">
        <v>5000</v>
      </c>
      <c r="M56" s="44"/>
      <c r="N56" s="44">
        <v>5000</v>
      </c>
      <c r="O56" s="44">
        <v>4000</v>
      </c>
      <c r="P56" s="44"/>
      <c r="Q56" s="44"/>
      <c r="R56" s="44"/>
      <c r="S56" s="44"/>
      <c r="T56" s="44"/>
      <c r="U56" s="44">
        <v>36000</v>
      </c>
    </row>
    <row r="57" spans="1:21">
      <c r="B57" t="s">
        <v>31</v>
      </c>
      <c r="C57" s="44">
        <v>20</v>
      </c>
      <c r="D57" s="44">
        <v>90</v>
      </c>
      <c r="E57" s="44">
        <v>70</v>
      </c>
      <c r="F57" s="44">
        <v>50</v>
      </c>
      <c r="G57" s="44">
        <v>280</v>
      </c>
      <c r="H57" s="44"/>
      <c r="I57" s="44">
        <v>20</v>
      </c>
      <c r="J57" s="44"/>
      <c r="K57" s="44">
        <v>20</v>
      </c>
      <c r="L57" s="44"/>
      <c r="M57" s="44"/>
      <c r="N57" s="44">
        <v>110</v>
      </c>
      <c r="O57" s="44"/>
      <c r="P57" s="44"/>
      <c r="Q57" s="44"/>
      <c r="R57" s="44"/>
      <c r="S57" s="44"/>
      <c r="T57" s="44"/>
      <c r="U57" s="44">
        <v>660</v>
      </c>
    </row>
    <row r="58" spans="1:21">
      <c r="B58" t="s">
        <v>37</v>
      </c>
      <c r="F58" s="44"/>
      <c r="G58" s="44">
        <v>6000</v>
      </c>
      <c r="H58" s="44"/>
      <c r="I58" s="44">
        <v>13500</v>
      </c>
      <c r="J58" s="44">
        <v>4000</v>
      </c>
      <c r="K58" s="44"/>
      <c r="L58" s="44">
        <v>3500</v>
      </c>
      <c r="M58" s="44"/>
      <c r="N58" s="44">
        <v>4000</v>
      </c>
      <c r="O58" s="44">
        <v>4000</v>
      </c>
      <c r="P58" s="44"/>
      <c r="Q58" s="44"/>
      <c r="R58" s="44"/>
      <c r="S58" s="44"/>
      <c r="T58" s="44"/>
      <c r="U58" s="44">
        <v>35000</v>
      </c>
    </row>
    <row r="59" spans="1:21">
      <c r="B59" t="s">
        <v>1314</v>
      </c>
      <c r="F59" s="44"/>
      <c r="G59" s="44">
        <v>1000</v>
      </c>
      <c r="H59" s="44"/>
      <c r="I59" s="44">
        <v>1500</v>
      </c>
      <c r="J59" s="44">
        <v>500</v>
      </c>
      <c r="K59" s="44"/>
      <c r="L59" s="44">
        <v>500</v>
      </c>
      <c r="M59" s="44">
        <v>500</v>
      </c>
      <c r="N59" s="44">
        <v>500</v>
      </c>
      <c r="O59" s="44"/>
      <c r="P59" s="44"/>
      <c r="Q59" s="44"/>
      <c r="R59" s="44"/>
      <c r="S59" s="44"/>
      <c r="T59" s="44"/>
      <c r="U59" s="44">
        <v>4500</v>
      </c>
    </row>
    <row r="60" spans="1:21">
      <c r="B60" t="s">
        <v>89</v>
      </c>
      <c r="C60" s="44">
        <v>10</v>
      </c>
      <c r="D60" s="44">
        <v>140</v>
      </c>
      <c r="E60" s="44">
        <v>250</v>
      </c>
      <c r="F60" s="44">
        <v>40</v>
      </c>
      <c r="G60" s="44">
        <v>300</v>
      </c>
      <c r="H60" s="44"/>
      <c r="I60" s="44">
        <v>230</v>
      </c>
      <c r="J60" s="44">
        <v>120</v>
      </c>
      <c r="K60" s="44">
        <v>20</v>
      </c>
      <c r="L60" s="44">
        <v>40</v>
      </c>
      <c r="M60" s="44">
        <v>200</v>
      </c>
      <c r="N60" s="44">
        <v>60</v>
      </c>
      <c r="O60" s="44">
        <v>80</v>
      </c>
      <c r="P60" s="44"/>
      <c r="Q60" s="44"/>
      <c r="R60" s="44"/>
      <c r="S60" s="44"/>
      <c r="T60" s="44"/>
      <c r="U60" s="44">
        <v>1490</v>
      </c>
    </row>
    <row r="61" spans="1:21">
      <c r="A61" s="28">
        <v>44335</v>
      </c>
      <c r="B61" t="s">
        <v>22</v>
      </c>
      <c r="C61" s="44">
        <v>500</v>
      </c>
      <c r="D61" s="44">
        <v>500</v>
      </c>
      <c r="E61" s="44">
        <v>1000</v>
      </c>
      <c r="F61" s="44"/>
      <c r="G61" s="44">
        <v>4000</v>
      </c>
      <c r="H61" s="44">
        <v>500</v>
      </c>
      <c r="I61" s="44">
        <v>10000</v>
      </c>
      <c r="J61" s="44">
        <v>3500</v>
      </c>
      <c r="K61" s="44"/>
      <c r="L61" s="44">
        <v>4000</v>
      </c>
      <c r="M61" s="44"/>
      <c r="N61" s="44">
        <v>3500</v>
      </c>
      <c r="O61" s="44">
        <v>5000</v>
      </c>
      <c r="P61" s="44"/>
      <c r="Q61" s="44"/>
      <c r="R61" s="44"/>
      <c r="S61" s="44"/>
      <c r="T61" s="44"/>
      <c r="U61" s="44">
        <v>32500</v>
      </c>
    </row>
    <row r="62" spans="1:21">
      <c r="A62" s="28">
        <v>44336</v>
      </c>
      <c r="B62" t="s">
        <v>22</v>
      </c>
      <c r="C62" s="44">
        <v>2000</v>
      </c>
      <c r="D62" s="44">
        <v>3000</v>
      </c>
      <c r="E62" s="44">
        <v>8500</v>
      </c>
      <c r="F62" s="44">
        <v>2000</v>
      </c>
      <c r="G62" s="44">
        <v>26000</v>
      </c>
      <c r="H62" s="44">
        <v>1500</v>
      </c>
      <c r="I62" s="44">
        <v>76500</v>
      </c>
      <c r="J62" s="44">
        <v>18000</v>
      </c>
      <c r="K62" s="44">
        <v>2000</v>
      </c>
      <c r="L62" s="44">
        <v>15000</v>
      </c>
      <c r="M62" s="44">
        <v>2000</v>
      </c>
      <c r="N62" s="44">
        <v>17000</v>
      </c>
      <c r="O62" s="44">
        <v>12500</v>
      </c>
      <c r="P62" s="44">
        <v>500</v>
      </c>
      <c r="Q62" s="44"/>
      <c r="R62" s="44"/>
      <c r="S62" s="44"/>
      <c r="T62" s="44"/>
      <c r="U62" s="44">
        <v>186500</v>
      </c>
    </row>
    <row r="63" spans="1:21">
      <c r="B63" t="s">
        <v>39</v>
      </c>
      <c r="D63" s="44">
        <v>1500</v>
      </c>
      <c r="E63" s="44">
        <v>2000</v>
      </c>
      <c r="F63" s="44"/>
      <c r="G63" s="44">
        <v>17000</v>
      </c>
      <c r="H63" s="44"/>
      <c r="I63" s="44">
        <v>41000</v>
      </c>
      <c r="J63" s="44">
        <v>8000</v>
      </c>
      <c r="K63" s="44"/>
      <c r="L63" s="44">
        <v>11000</v>
      </c>
      <c r="M63" s="44"/>
      <c r="N63" s="44">
        <v>10000</v>
      </c>
      <c r="O63" s="44">
        <v>12000</v>
      </c>
      <c r="P63" s="44"/>
      <c r="Q63" s="44"/>
      <c r="R63" s="44"/>
      <c r="S63" s="44"/>
      <c r="T63" s="44"/>
      <c r="U63" s="44">
        <v>102500</v>
      </c>
    </row>
    <row r="64" spans="1:21">
      <c r="B64" t="s">
        <v>33</v>
      </c>
      <c r="F64" s="44"/>
      <c r="G64" s="44">
        <v>2280</v>
      </c>
      <c r="H64" s="44"/>
      <c r="I64" s="44">
        <v>3480</v>
      </c>
      <c r="J64" s="44">
        <v>680</v>
      </c>
      <c r="K64" s="44"/>
      <c r="L64" s="44">
        <v>640</v>
      </c>
      <c r="M64" s="44"/>
      <c r="N64" s="44">
        <v>880</v>
      </c>
      <c r="O64" s="44">
        <v>40</v>
      </c>
      <c r="P64" s="44"/>
      <c r="Q64" s="44">
        <v>80</v>
      </c>
      <c r="R64" s="44"/>
      <c r="S64" s="44">
        <v>120</v>
      </c>
      <c r="T64" s="44"/>
      <c r="U64" s="44">
        <v>8200</v>
      </c>
    </row>
    <row r="65" spans="1:21">
      <c r="B65" t="s">
        <v>28</v>
      </c>
      <c r="C65" s="44">
        <v>50</v>
      </c>
      <c r="D65" s="44">
        <v>100</v>
      </c>
      <c r="E65" s="44">
        <v>600</v>
      </c>
      <c r="F65" s="44">
        <v>350</v>
      </c>
      <c r="G65" s="44">
        <v>600</v>
      </c>
      <c r="H65" s="44">
        <v>50</v>
      </c>
      <c r="I65" s="44">
        <v>100</v>
      </c>
      <c r="J65" s="44">
        <v>550</v>
      </c>
      <c r="K65" s="44">
        <v>150</v>
      </c>
      <c r="L65" s="44"/>
      <c r="M65" s="44">
        <v>300</v>
      </c>
      <c r="N65" s="44">
        <v>100</v>
      </c>
      <c r="O65" s="44">
        <v>50</v>
      </c>
      <c r="P65" s="44"/>
      <c r="Q65" s="44"/>
      <c r="R65" s="44"/>
      <c r="S65" s="44"/>
      <c r="T65" s="44"/>
      <c r="U65" s="44">
        <v>3000</v>
      </c>
    </row>
    <row r="66" spans="1:21">
      <c r="B66" t="s">
        <v>1244</v>
      </c>
      <c r="C66" s="44">
        <v>500</v>
      </c>
      <c r="D66" s="44">
        <v>500</v>
      </c>
      <c r="E66" s="44">
        <v>1000</v>
      </c>
      <c r="F66" s="44">
        <v>500</v>
      </c>
      <c r="G66" s="44">
        <v>6000</v>
      </c>
      <c r="H66" s="44"/>
      <c r="I66" s="44">
        <v>9000</v>
      </c>
      <c r="J66" s="44">
        <v>2500</v>
      </c>
      <c r="K66" s="44"/>
      <c r="L66" s="44">
        <v>2500</v>
      </c>
      <c r="M66" s="44">
        <v>500</v>
      </c>
      <c r="N66" s="44">
        <v>3000</v>
      </c>
      <c r="O66" s="44">
        <v>2500</v>
      </c>
      <c r="P66" s="44"/>
      <c r="Q66" s="44"/>
      <c r="R66" s="44"/>
      <c r="S66" s="44"/>
      <c r="T66" s="44"/>
      <c r="U66" s="44">
        <v>28500</v>
      </c>
    </row>
    <row r="67" spans="1:21">
      <c r="B67" t="s">
        <v>1314</v>
      </c>
      <c r="F67" s="44"/>
      <c r="G67" s="44">
        <v>1000</v>
      </c>
      <c r="H67" s="44"/>
      <c r="I67" s="44">
        <v>1500</v>
      </c>
      <c r="J67" s="44">
        <v>1000</v>
      </c>
      <c r="K67" s="44">
        <v>500</v>
      </c>
      <c r="L67" s="44">
        <v>500</v>
      </c>
      <c r="M67" s="44"/>
      <c r="N67" s="44">
        <v>500</v>
      </c>
      <c r="O67" s="44">
        <v>1000</v>
      </c>
      <c r="P67" s="44"/>
      <c r="Q67" s="44"/>
      <c r="R67" s="44"/>
      <c r="S67" s="44"/>
      <c r="T67" s="44"/>
      <c r="U67" s="44">
        <v>6000</v>
      </c>
    </row>
    <row r="68" spans="1:21">
      <c r="B68" t="s">
        <v>3507</v>
      </c>
      <c r="F68" s="44"/>
      <c r="G68" s="44">
        <v>1000</v>
      </c>
      <c r="H68" s="44"/>
      <c r="I68" s="44">
        <v>2500</v>
      </c>
      <c r="J68" s="44">
        <v>500</v>
      </c>
      <c r="K68" s="44"/>
      <c r="L68" s="44">
        <v>500</v>
      </c>
      <c r="M68" s="44"/>
      <c r="N68" s="44">
        <v>500</v>
      </c>
      <c r="O68" s="44">
        <v>500</v>
      </c>
      <c r="P68" s="44"/>
      <c r="Q68" s="44"/>
      <c r="R68" s="44"/>
      <c r="S68" s="44"/>
      <c r="T68" s="44"/>
      <c r="U68" s="44">
        <v>5500</v>
      </c>
    </row>
    <row r="69" spans="1:21">
      <c r="A69" s="28">
        <v>44337</v>
      </c>
      <c r="B69" t="s">
        <v>22</v>
      </c>
      <c r="C69" s="44">
        <v>3500</v>
      </c>
      <c r="D69" s="44">
        <v>7000</v>
      </c>
      <c r="E69" s="44">
        <v>13000</v>
      </c>
      <c r="F69" s="44">
        <v>4000</v>
      </c>
      <c r="G69" s="44">
        <v>50000</v>
      </c>
      <c r="H69" s="44">
        <v>3500</v>
      </c>
      <c r="I69" s="44">
        <v>132000</v>
      </c>
      <c r="J69" s="44">
        <v>30980</v>
      </c>
      <c r="K69" s="44">
        <v>4480</v>
      </c>
      <c r="L69" s="44">
        <v>37000</v>
      </c>
      <c r="M69" s="44">
        <v>2500</v>
      </c>
      <c r="N69" s="44">
        <v>38500</v>
      </c>
      <c r="O69" s="44">
        <v>37500</v>
      </c>
      <c r="P69" s="44">
        <v>500</v>
      </c>
      <c r="Q69" s="44"/>
      <c r="R69" s="44"/>
      <c r="S69" s="44"/>
      <c r="T69" s="44"/>
      <c r="U69" s="44">
        <v>364460</v>
      </c>
    </row>
    <row r="70" spans="1:21">
      <c r="B70" t="s">
        <v>31</v>
      </c>
      <c r="F70" s="44"/>
      <c r="G70" s="44">
        <v>100</v>
      </c>
      <c r="H70" s="44"/>
      <c r="I70" s="44">
        <v>200</v>
      </c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>
        <v>300</v>
      </c>
    </row>
    <row r="71" spans="1:21">
      <c r="B71" t="s">
        <v>1314</v>
      </c>
      <c r="F71" s="44"/>
      <c r="G71" s="44">
        <v>1500</v>
      </c>
      <c r="H71" s="44"/>
      <c r="I71" s="44">
        <v>2500</v>
      </c>
      <c r="J71" s="44">
        <v>1000</v>
      </c>
      <c r="K71" s="44"/>
      <c r="L71" s="44">
        <v>1000</v>
      </c>
      <c r="M71" s="44"/>
      <c r="N71" s="44">
        <v>1500</v>
      </c>
      <c r="O71" s="44">
        <v>1000</v>
      </c>
      <c r="P71" s="44"/>
      <c r="Q71" s="44"/>
      <c r="R71" s="44"/>
      <c r="S71" s="44"/>
      <c r="T71" s="44"/>
      <c r="U71" s="44">
        <v>8500</v>
      </c>
    </row>
    <row r="72" spans="1:21">
      <c r="B72" t="s">
        <v>3507</v>
      </c>
      <c r="F72" s="44"/>
      <c r="G72" s="44">
        <v>500</v>
      </c>
      <c r="H72" s="44"/>
      <c r="I72" s="44">
        <v>1000</v>
      </c>
      <c r="J72" s="44">
        <v>500</v>
      </c>
      <c r="K72" s="44"/>
      <c r="L72" s="44">
        <v>500</v>
      </c>
      <c r="M72" s="44"/>
      <c r="N72" s="44">
        <v>500</v>
      </c>
      <c r="O72" s="44">
        <v>500</v>
      </c>
      <c r="P72" s="44"/>
      <c r="Q72" s="44"/>
      <c r="R72" s="44"/>
      <c r="S72" s="44"/>
      <c r="T72" s="44"/>
      <c r="U72" s="44">
        <v>3500</v>
      </c>
    </row>
    <row r="73" spans="1:21">
      <c r="B73" t="s">
        <v>3508</v>
      </c>
      <c r="D73" s="44">
        <v>40</v>
      </c>
      <c r="E73" s="44">
        <v>30</v>
      </c>
      <c r="F73" s="44">
        <v>30</v>
      </c>
      <c r="G73" s="44">
        <v>50</v>
      </c>
      <c r="H73" s="44">
        <v>10</v>
      </c>
      <c r="I73" s="44">
        <v>20</v>
      </c>
      <c r="J73" s="44">
        <v>10</v>
      </c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>
        <v>190</v>
      </c>
    </row>
    <row r="74" spans="1:21">
      <c r="A74" s="28">
        <v>44340</v>
      </c>
      <c r="B74" t="s">
        <v>22</v>
      </c>
      <c r="C74" s="44">
        <v>500</v>
      </c>
      <c r="D74" s="44">
        <v>500</v>
      </c>
      <c r="E74" s="44">
        <v>3500</v>
      </c>
      <c r="F74" s="44">
        <v>1000</v>
      </c>
      <c r="G74" s="44">
        <v>8000</v>
      </c>
      <c r="H74" s="44">
        <v>500</v>
      </c>
      <c r="I74" s="44">
        <v>16000</v>
      </c>
      <c r="J74" s="44">
        <v>4000</v>
      </c>
      <c r="K74" s="44">
        <v>1000</v>
      </c>
      <c r="L74" s="44">
        <v>5000</v>
      </c>
      <c r="M74" s="44">
        <v>500</v>
      </c>
      <c r="N74" s="44">
        <v>4000</v>
      </c>
      <c r="O74" s="44">
        <v>6000</v>
      </c>
      <c r="P74" s="44"/>
      <c r="Q74" s="44"/>
      <c r="R74" s="44"/>
      <c r="S74" s="44"/>
      <c r="T74" s="44"/>
      <c r="U74" s="44">
        <v>50500</v>
      </c>
    </row>
    <row r="75" spans="1:21">
      <c r="B75" t="s">
        <v>31</v>
      </c>
      <c r="C75" s="44">
        <v>90</v>
      </c>
      <c r="D75" s="44">
        <v>80</v>
      </c>
      <c r="E75" s="44">
        <v>250</v>
      </c>
      <c r="F75" s="44">
        <v>20</v>
      </c>
      <c r="G75" s="44">
        <v>170</v>
      </c>
      <c r="H75" s="44">
        <v>20</v>
      </c>
      <c r="I75" s="44">
        <v>150</v>
      </c>
      <c r="J75" s="44">
        <v>180</v>
      </c>
      <c r="K75" s="44">
        <v>40</v>
      </c>
      <c r="L75" s="44">
        <v>40</v>
      </c>
      <c r="M75" s="44">
        <v>50</v>
      </c>
      <c r="N75" s="44">
        <v>60</v>
      </c>
      <c r="O75" s="44">
        <v>90</v>
      </c>
      <c r="P75" s="44"/>
      <c r="Q75" s="44"/>
      <c r="R75" s="44"/>
      <c r="S75" s="44"/>
      <c r="T75" s="44"/>
      <c r="U75" s="44">
        <v>1240</v>
      </c>
    </row>
    <row r="76" spans="1:21">
      <c r="B76" t="s">
        <v>25</v>
      </c>
      <c r="D76" s="44">
        <v>80</v>
      </c>
      <c r="E76" s="44">
        <v>280</v>
      </c>
      <c r="F76" s="44"/>
      <c r="G76" s="44">
        <v>340</v>
      </c>
      <c r="H76" s="44">
        <v>20</v>
      </c>
      <c r="I76" s="44">
        <v>400</v>
      </c>
      <c r="J76" s="44"/>
      <c r="K76" s="44"/>
      <c r="L76" s="44"/>
      <c r="M76" s="44">
        <v>40</v>
      </c>
      <c r="N76" s="44">
        <v>150</v>
      </c>
      <c r="O76" s="44"/>
      <c r="P76" s="44"/>
      <c r="Q76" s="44"/>
      <c r="R76" s="44"/>
      <c r="S76" s="44"/>
      <c r="T76" s="44"/>
      <c r="U76" s="44">
        <v>1310</v>
      </c>
    </row>
    <row r="77" spans="1:21">
      <c r="B77" t="s">
        <v>37</v>
      </c>
      <c r="F77" s="44"/>
      <c r="G77" s="44">
        <v>1500</v>
      </c>
      <c r="H77" s="44"/>
      <c r="I77" s="44">
        <v>4000</v>
      </c>
      <c r="J77" s="44">
        <v>1500</v>
      </c>
      <c r="K77" s="44"/>
      <c r="L77" s="44">
        <v>1000</v>
      </c>
      <c r="M77" s="44"/>
      <c r="N77" s="44">
        <v>1000</v>
      </c>
      <c r="O77" s="44">
        <v>1000</v>
      </c>
      <c r="P77" s="44"/>
      <c r="Q77" s="44"/>
      <c r="R77" s="44"/>
      <c r="S77" s="44"/>
      <c r="T77" s="44"/>
      <c r="U77" s="44">
        <v>10000</v>
      </c>
    </row>
    <row r="78" spans="1:21">
      <c r="A78" s="28">
        <v>44341</v>
      </c>
      <c r="B78" t="s">
        <v>34</v>
      </c>
      <c r="E78" s="44">
        <v>1000</v>
      </c>
      <c r="F78" s="44"/>
      <c r="G78" s="44">
        <v>1000</v>
      </c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>
        <v>2000</v>
      </c>
    </row>
    <row r="79" spans="1:21">
      <c r="B79" t="s">
        <v>22</v>
      </c>
      <c r="C79" s="44">
        <v>2000</v>
      </c>
      <c r="D79" s="44">
        <v>8000</v>
      </c>
      <c r="E79" s="44">
        <v>12500</v>
      </c>
      <c r="F79" s="44">
        <v>3000</v>
      </c>
      <c r="G79" s="44">
        <v>60500</v>
      </c>
      <c r="H79" s="44">
        <v>3500</v>
      </c>
      <c r="I79" s="44">
        <v>122000</v>
      </c>
      <c r="J79" s="44">
        <v>30000</v>
      </c>
      <c r="K79" s="44">
        <v>2500</v>
      </c>
      <c r="L79" s="44">
        <v>37000</v>
      </c>
      <c r="M79" s="44">
        <v>3000</v>
      </c>
      <c r="N79" s="44">
        <v>38000</v>
      </c>
      <c r="O79" s="44">
        <v>44000</v>
      </c>
      <c r="P79" s="44"/>
      <c r="Q79" s="44"/>
      <c r="R79" s="44"/>
      <c r="S79" s="44"/>
      <c r="T79" s="44"/>
      <c r="U79" s="44">
        <v>366000</v>
      </c>
    </row>
    <row r="80" spans="1:21">
      <c r="B80" t="s">
        <v>31</v>
      </c>
      <c r="C80" s="44">
        <v>40</v>
      </c>
      <c r="D80" s="44">
        <v>60</v>
      </c>
      <c r="E80" s="44">
        <v>500</v>
      </c>
      <c r="F80" s="44">
        <v>160</v>
      </c>
      <c r="G80" s="44">
        <v>440</v>
      </c>
      <c r="H80" s="44"/>
      <c r="I80" s="44">
        <v>310</v>
      </c>
      <c r="J80" s="44">
        <v>30</v>
      </c>
      <c r="K80" s="44"/>
      <c r="L80" s="44">
        <v>20</v>
      </c>
      <c r="M80" s="44">
        <v>90</v>
      </c>
      <c r="N80" s="44">
        <v>100</v>
      </c>
      <c r="O80" s="44">
        <v>40</v>
      </c>
      <c r="P80" s="44"/>
      <c r="Q80" s="44">
        <v>10</v>
      </c>
      <c r="R80" s="44"/>
      <c r="S80" s="44"/>
      <c r="T80" s="44"/>
      <c r="U80" s="44">
        <v>1800</v>
      </c>
    </row>
    <row r="81" spans="1:21">
      <c r="B81" t="s">
        <v>1244</v>
      </c>
      <c r="E81" s="44">
        <v>500</v>
      </c>
      <c r="F81" s="44"/>
      <c r="G81" s="44">
        <v>4000</v>
      </c>
      <c r="H81" s="44"/>
      <c r="I81" s="44">
        <v>6000</v>
      </c>
      <c r="J81" s="44">
        <v>2500</v>
      </c>
      <c r="K81" s="44"/>
      <c r="L81" s="44">
        <v>1500</v>
      </c>
      <c r="M81" s="44"/>
      <c r="N81" s="44">
        <v>1500</v>
      </c>
      <c r="O81" s="44">
        <v>1000</v>
      </c>
      <c r="P81" s="44"/>
      <c r="Q81" s="44"/>
      <c r="R81" s="44"/>
      <c r="S81" s="44"/>
      <c r="T81" s="44"/>
      <c r="U81" s="44">
        <v>17000</v>
      </c>
    </row>
    <row r="82" spans="1:21">
      <c r="B82" t="s">
        <v>1314</v>
      </c>
      <c r="F82" s="44"/>
      <c r="G82" s="44">
        <v>1000</v>
      </c>
      <c r="H82" s="44"/>
      <c r="I82" s="44">
        <v>2000</v>
      </c>
      <c r="J82" s="44">
        <v>1000</v>
      </c>
      <c r="K82" s="44"/>
      <c r="L82" s="44">
        <v>500</v>
      </c>
      <c r="M82" s="44"/>
      <c r="N82" s="44">
        <v>500</v>
      </c>
      <c r="O82" s="44">
        <v>500</v>
      </c>
      <c r="P82" s="44"/>
      <c r="Q82" s="44"/>
      <c r="R82" s="44"/>
      <c r="S82" s="44"/>
      <c r="T82" s="44"/>
      <c r="U82" s="44">
        <v>5500</v>
      </c>
    </row>
    <row r="83" spans="1:21">
      <c r="B83" t="s">
        <v>720</v>
      </c>
      <c r="F83" s="44"/>
      <c r="G83" s="44">
        <v>1000</v>
      </c>
      <c r="H83" s="44"/>
      <c r="I83" s="44">
        <v>4000</v>
      </c>
      <c r="J83" s="44"/>
      <c r="K83" s="44"/>
      <c r="L83" s="44">
        <v>1500</v>
      </c>
      <c r="M83" s="44"/>
      <c r="N83" s="44"/>
      <c r="O83" s="44">
        <v>1000</v>
      </c>
      <c r="P83" s="44"/>
      <c r="Q83" s="44"/>
      <c r="R83" s="44"/>
      <c r="S83" s="44"/>
      <c r="T83" s="44"/>
      <c r="U83" s="44">
        <v>7500</v>
      </c>
    </row>
    <row r="84" spans="1:21">
      <c r="B84" t="s">
        <v>89</v>
      </c>
      <c r="D84" s="44">
        <v>200</v>
      </c>
      <c r="E84" s="44">
        <v>200</v>
      </c>
      <c r="F84" s="44">
        <v>60</v>
      </c>
      <c r="G84" s="44">
        <v>150</v>
      </c>
      <c r="H84" s="44"/>
      <c r="I84" s="44">
        <v>250</v>
      </c>
      <c r="J84" s="44">
        <v>20</v>
      </c>
      <c r="K84" s="44">
        <v>10</v>
      </c>
      <c r="L84" s="44">
        <v>90</v>
      </c>
      <c r="M84" s="44">
        <v>10</v>
      </c>
      <c r="N84" s="44">
        <v>110</v>
      </c>
      <c r="O84" s="44">
        <v>130</v>
      </c>
      <c r="P84" s="44">
        <v>20</v>
      </c>
      <c r="Q84" s="44"/>
      <c r="R84" s="44"/>
      <c r="S84" s="44"/>
      <c r="T84" s="44"/>
      <c r="U84" s="44">
        <v>1250</v>
      </c>
    </row>
    <row r="85" spans="1:21">
      <c r="A85" s="28">
        <v>44343</v>
      </c>
      <c r="B85" t="s">
        <v>22</v>
      </c>
      <c r="C85" s="44">
        <v>2000</v>
      </c>
      <c r="D85" s="44">
        <v>3500</v>
      </c>
      <c r="E85" s="44">
        <v>10500</v>
      </c>
      <c r="F85" s="44">
        <v>3000</v>
      </c>
      <c r="G85" s="44">
        <v>39000</v>
      </c>
      <c r="H85" s="44">
        <v>3000</v>
      </c>
      <c r="I85" s="44">
        <v>76000</v>
      </c>
      <c r="J85" s="44">
        <v>19000</v>
      </c>
      <c r="K85" s="44">
        <v>3000</v>
      </c>
      <c r="L85" s="44">
        <v>15000</v>
      </c>
      <c r="M85" s="44">
        <v>3000</v>
      </c>
      <c r="N85" s="44">
        <v>20500</v>
      </c>
      <c r="O85" s="44">
        <v>19500</v>
      </c>
      <c r="P85" s="44"/>
      <c r="Q85" s="44"/>
      <c r="R85" s="44"/>
      <c r="S85" s="44"/>
      <c r="T85" s="44"/>
      <c r="U85" s="44">
        <v>217000</v>
      </c>
    </row>
    <row r="86" spans="1:21">
      <c r="B86" t="s">
        <v>33</v>
      </c>
      <c r="F86" s="44"/>
      <c r="G86" s="44">
        <v>2280</v>
      </c>
      <c r="H86" s="44"/>
      <c r="I86" s="44">
        <v>3280</v>
      </c>
      <c r="J86" s="44">
        <v>560</v>
      </c>
      <c r="K86" s="44"/>
      <c r="L86" s="44">
        <v>400</v>
      </c>
      <c r="M86" s="44"/>
      <c r="N86" s="44">
        <v>720</v>
      </c>
      <c r="O86" s="44">
        <v>320</v>
      </c>
      <c r="P86" s="44"/>
      <c r="Q86" s="44"/>
      <c r="R86" s="44"/>
      <c r="S86" s="44">
        <v>80</v>
      </c>
      <c r="T86" s="44"/>
      <c r="U86" s="44">
        <v>7640</v>
      </c>
    </row>
    <row r="87" spans="1:21">
      <c r="B87" t="s">
        <v>28</v>
      </c>
      <c r="E87" s="44">
        <v>500</v>
      </c>
      <c r="F87" s="44"/>
      <c r="G87" s="44">
        <v>1750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>
        <v>2250</v>
      </c>
    </row>
    <row r="88" spans="1:21">
      <c r="B88" t="s">
        <v>31</v>
      </c>
      <c r="F88" s="44"/>
      <c r="G88" s="44"/>
      <c r="H88" s="44"/>
      <c r="I88" s="44"/>
      <c r="J88" s="44">
        <v>50</v>
      </c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>
        <v>50</v>
      </c>
    </row>
    <row r="89" spans="1:21">
      <c r="B89" t="s">
        <v>1244</v>
      </c>
      <c r="C89" s="44">
        <v>500</v>
      </c>
      <c r="D89" s="44">
        <v>500</v>
      </c>
      <c r="E89" s="44">
        <v>1000</v>
      </c>
      <c r="F89" s="44">
        <v>500</v>
      </c>
      <c r="G89" s="44">
        <v>6000</v>
      </c>
      <c r="H89" s="44">
        <v>500</v>
      </c>
      <c r="I89" s="44">
        <v>10000</v>
      </c>
      <c r="J89" s="44">
        <v>2500</v>
      </c>
      <c r="K89" s="44">
        <v>500</v>
      </c>
      <c r="L89" s="44">
        <v>2500</v>
      </c>
      <c r="M89" s="44">
        <v>500</v>
      </c>
      <c r="N89" s="44">
        <v>3000</v>
      </c>
      <c r="O89" s="44">
        <v>2000</v>
      </c>
      <c r="P89" s="44"/>
      <c r="Q89" s="44"/>
      <c r="R89" s="44"/>
      <c r="S89" s="44"/>
      <c r="T89" s="44"/>
      <c r="U89" s="44">
        <v>30000</v>
      </c>
    </row>
    <row r="90" spans="1:21">
      <c r="B90" t="s">
        <v>3507</v>
      </c>
      <c r="D90" s="44">
        <v>500</v>
      </c>
      <c r="E90" s="44">
        <v>500</v>
      </c>
      <c r="F90" s="44"/>
      <c r="G90" s="44">
        <v>1000</v>
      </c>
      <c r="H90" s="44"/>
      <c r="I90" s="44">
        <v>1000</v>
      </c>
      <c r="J90" s="44">
        <v>500</v>
      </c>
      <c r="K90" s="44"/>
      <c r="L90" s="44">
        <v>500</v>
      </c>
      <c r="M90" s="44"/>
      <c r="N90" s="44">
        <v>500</v>
      </c>
      <c r="O90" s="44">
        <v>1000</v>
      </c>
      <c r="P90" s="44"/>
      <c r="Q90" s="44"/>
      <c r="R90" s="44"/>
      <c r="S90" s="44"/>
      <c r="T90" s="44"/>
      <c r="U90" s="44">
        <v>5500</v>
      </c>
    </row>
    <row r="91" spans="1:21">
      <c r="A91" s="28">
        <v>44344</v>
      </c>
      <c r="B91" t="s">
        <v>22</v>
      </c>
      <c r="C91" s="44">
        <v>2500</v>
      </c>
      <c r="D91" s="44">
        <v>4000</v>
      </c>
      <c r="E91" s="44">
        <v>5500</v>
      </c>
      <c r="F91" s="44">
        <v>3000</v>
      </c>
      <c r="G91" s="44">
        <v>25000</v>
      </c>
      <c r="H91" s="44">
        <v>2500</v>
      </c>
      <c r="I91" s="44">
        <v>95000</v>
      </c>
      <c r="J91" s="44">
        <v>26000</v>
      </c>
      <c r="K91" s="44">
        <v>3000</v>
      </c>
      <c r="L91" s="44">
        <v>27000</v>
      </c>
      <c r="M91" s="44">
        <v>2000</v>
      </c>
      <c r="N91" s="44">
        <v>26000</v>
      </c>
      <c r="O91" s="44">
        <v>24000</v>
      </c>
      <c r="P91" s="44"/>
      <c r="Q91" s="44"/>
      <c r="R91" s="44"/>
      <c r="S91" s="44"/>
      <c r="T91" s="44"/>
      <c r="U91" s="44">
        <v>245500</v>
      </c>
    </row>
    <row r="92" spans="1:21">
      <c r="B92" t="s">
        <v>37</v>
      </c>
      <c r="F92" s="44"/>
      <c r="G92" s="44">
        <v>11000</v>
      </c>
      <c r="H92" s="44"/>
      <c r="I92" s="44">
        <v>24000</v>
      </c>
      <c r="J92" s="44">
        <v>7500</v>
      </c>
      <c r="K92" s="44"/>
      <c r="L92" s="44">
        <v>6000</v>
      </c>
      <c r="M92" s="44"/>
      <c r="N92" s="44">
        <v>7500</v>
      </c>
      <c r="O92" s="44">
        <v>8000</v>
      </c>
      <c r="P92" s="44"/>
      <c r="Q92" s="44"/>
      <c r="R92" s="44"/>
      <c r="S92" s="44"/>
      <c r="T92" s="44"/>
      <c r="U92" s="44">
        <v>64000</v>
      </c>
    </row>
    <row r="93" spans="1:21">
      <c r="B93" t="s">
        <v>1314</v>
      </c>
      <c r="F93" s="44"/>
      <c r="G93" s="44">
        <v>500</v>
      </c>
      <c r="H93" s="44"/>
      <c r="I93" s="44">
        <v>1500</v>
      </c>
      <c r="J93" s="44">
        <v>500</v>
      </c>
      <c r="K93" s="44"/>
      <c r="L93" s="44">
        <v>500</v>
      </c>
      <c r="M93" s="44">
        <v>500</v>
      </c>
      <c r="N93" s="44">
        <v>500</v>
      </c>
      <c r="O93" s="44">
        <v>1000</v>
      </c>
      <c r="P93" s="44"/>
      <c r="Q93" s="44"/>
      <c r="R93" s="44"/>
      <c r="S93" s="44"/>
      <c r="T93" s="44"/>
      <c r="U93" s="44">
        <v>5000</v>
      </c>
    </row>
    <row r="94" spans="1:21">
      <c r="B94" t="s">
        <v>3507</v>
      </c>
      <c r="F94" s="44"/>
      <c r="G94" s="44">
        <v>500</v>
      </c>
      <c r="H94" s="44">
        <v>500</v>
      </c>
      <c r="I94" s="44">
        <v>1000</v>
      </c>
      <c r="J94" s="44">
        <v>500</v>
      </c>
      <c r="K94" s="44"/>
      <c r="L94" s="44">
        <v>500</v>
      </c>
      <c r="M94" s="44">
        <v>500</v>
      </c>
      <c r="N94" s="44">
        <v>500</v>
      </c>
      <c r="O94" s="44"/>
      <c r="P94" s="44"/>
      <c r="Q94" s="44"/>
      <c r="R94" s="44"/>
      <c r="S94" s="44"/>
      <c r="T94" s="44"/>
      <c r="U94" s="44">
        <v>4000</v>
      </c>
    </row>
    <row r="95" spans="1:21">
      <c r="A95" s="28">
        <v>44347</v>
      </c>
      <c r="B95" t="s">
        <v>34</v>
      </c>
      <c r="D95" s="44">
        <v>520</v>
      </c>
      <c r="F95" s="44">
        <v>920</v>
      </c>
      <c r="G95" s="44"/>
      <c r="H95" s="44">
        <v>400</v>
      </c>
      <c r="I95" s="44">
        <v>800</v>
      </c>
      <c r="J95" s="44">
        <v>880</v>
      </c>
      <c r="K95" s="44"/>
      <c r="L95" s="44">
        <v>720</v>
      </c>
      <c r="M95" s="44"/>
      <c r="N95" s="44">
        <v>760</v>
      </c>
      <c r="O95" s="44"/>
      <c r="P95" s="44"/>
      <c r="Q95" s="44"/>
      <c r="R95" s="44"/>
      <c r="S95" s="44"/>
      <c r="T95" s="44"/>
      <c r="U95" s="44">
        <v>5000</v>
      </c>
    </row>
    <row r="96" spans="1:21">
      <c r="B96" t="s">
        <v>22</v>
      </c>
      <c r="D96" s="44">
        <v>500</v>
      </c>
      <c r="E96" s="44">
        <v>2500</v>
      </c>
      <c r="F96" s="44">
        <v>500</v>
      </c>
      <c r="G96" s="44">
        <v>12000</v>
      </c>
      <c r="H96" s="44">
        <v>500</v>
      </c>
      <c r="I96" s="44">
        <v>16000</v>
      </c>
      <c r="J96" s="44">
        <v>6000</v>
      </c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>
        <v>38000</v>
      </c>
    </row>
    <row r="97" spans="1:21">
      <c r="B97" t="s">
        <v>31</v>
      </c>
      <c r="C97" s="44">
        <v>30</v>
      </c>
      <c r="D97" s="44">
        <v>140</v>
      </c>
      <c r="E97" s="44">
        <v>340</v>
      </c>
      <c r="F97" s="44">
        <v>40</v>
      </c>
      <c r="G97" s="44">
        <v>400</v>
      </c>
      <c r="H97" s="44">
        <v>70</v>
      </c>
      <c r="I97" s="44">
        <v>220</v>
      </c>
      <c r="J97" s="44">
        <v>50</v>
      </c>
      <c r="K97" s="44">
        <v>10</v>
      </c>
      <c r="L97" s="44">
        <v>10</v>
      </c>
      <c r="M97" s="44">
        <v>60</v>
      </c>
      <c r="N97" s="44">
        <v>90</v>
      </c>
      <c r="O97" s="44">
        <v>10</v>
      </c>
      <c r="P97" s="44"/>
      <c r="Q97" s="44"/>
      <c r="R97" s="44"/>
      <c r="S97" s="44"/>
      <c r="T97" s="44"/>
      <c r="U97" s="44">
        <v>1470</v>
      </c>
    </row>
    <row r="98" spans="1:21">
      <c r="B98" t="s">
        <v>1244</v>
      </c>
      <c r="D98" s="44">
        <v>500</v>
      </c>
      <c r="E98" s="44">
        <v>500</v>
      </c>
      <c r="F98" s="44"/>
      <c r="G98" s="44">
        <v>5000</v>
      </c>
      <c r="H98" s="44"/>
      <c r="I98" s="44">
        <v>7500</v>
      </c>
      <c r="J98" s="44">
        <v>2500</v>
      </c>
      <c r="K98" s="44"/>
      <c r="L98" s="44">
        <v>1500</v>
      </c>
      <c r="M98" s="44">
        <v>500</v>
      </c>
      <c r="N98" s="44">
        <v>3000</v>
      </c>
      <c r="O98" s="44">
        <v>1500</v>
      </c>
      <c r="P98" s="44"/>
      <c r="Q98" s="44"/>
      <c r="R98" s="44"/>
      <c r="S98" s="44"/>
      <c r="T98" s="44"/>
      <c r="U98" s="44">
        <v>22500</v>
      </c>
    </row>
    <row r="99" spans="1:21">
      <c r="B99" t="s">
        <v>89</v>
      </c>
      <c r="C99" s="44">
        <v>50</v>
      </c>
      <c r="D99" s="44">
        <v>50</v>
      </c>
      <c r="E99" s="44">
        <v>190</v>
      </c>
      <c r="F99" s="44">
        <v>50</v>
      </c>
      <c r="G99" s="44">
        <v>280</v>
      </c>
      <c r="H99" s="44"/>
      <c r="I99" s="44">
        <v>350</v>
      </c>
      <c r="J99" s="44">
        <v>50</v>
      </c>
      <c r="K99" s="44">
        <v>20</v>
      </c>
      <c r="L99" s="44">
        <v>180</v>
      </c>
      <c r="M99" s="44"/>
      <c r="N99" s="44">
        <v>130</v>
      </c>
      <c r="O99" s="44">
        <v>10</v>
      </c>
      <c r="P99" s="44"/>
      <c r="Q99" s="44"/>
      <c r="R99" s="44"/>
      <c r="S99" s="44"/>
      <c r="T99" s="44"/>
      <c r="U99" s="44">
        <v>1360</v>
      </c>
    </row>
    <row r="100" spans="1:21">
      <c r="A100" t="s">
        <v>64</v>
      </c>
      <c r="C100" s="44">
        <v>32470</v>
      </c>
      <c r="D100" s="44">
        <v>78750</v>
      </c>
      <c r="E100" s="44">
        <v>163410</v>
      </c>
      <c r="F100" s="44">
        <v>49789</v>
      </c>
      <c r="G100" s="44">
        <v>757870</v>
      </c>
      <c r="H100" s="44">
        <v>44820</v>
      </c>
      <c r="I100" s="44">
        <v>1762090</v>
      </c>
      <c r="J100" s="44">
        <v>434249</v>
      </c>
      <c r="K100" s="44">
        <v>41080</v>
      </c>
      <c r="L100" s="44">
        <v>431300</v>
      </c>
      <c r="M100" s="44">
        <v>41840</v>
      </c>
      <c r="N100" s="44">
        <v>451140</v>
      </c>
      <c r="O100" s="44">
        <v>444170</v>
      </c>
      <c r="P100" s="44">
        <v>2520</v>
      </c>
      <c r="Q100" s="44">
        <v>180</v>
      </c>
      <c r="R100" s="44">
        <v>40</v>
      </c>
      <c r="S100" s="44">
        <v>200</v>
      </c>
      <c r="T100" s="44">
        <v>-4</v>
      </c>
      <c r="U100" s="44">
        <v>4735914</v>
      </c>
    </row>
    <row r="101" spans="1:21">
      <c r="C101"/>
      <c r="D101"/>
      <c r="E101"/>
      <c r="F101"/>
      <c r="G101"/>
      <c r="H101"/>
      <c r="I101"/>
      <c r="J101"/>
      <c r="K101"/>
      <c r="L101"/>
    </row>
    <row r="102" spans="1:21">
      <c r="C102"/>
      <c r="D102"/>
      <c r="E102"/>
      <c r="F102"/>
      <c r="G102"/>
      <c r="H102"/>
      <c r="I102"/>
      <c r="J102"/>
      <c r="K102"/>
      <c r="L102"/>
    </row>
    <row r="103" spans="1:21">
      <c r="C103"/>
      <c r="D103"/>
      <c r="E103"/>
      <c r="F103"/>
      <c r="G103"/>
      <c r="H103"/>
      <c r="I103"/>
      <c r="J103"/>
      <c r="K103"/>
      <c r="L103"/>
    </row>
    <row r="104" spans="1:21">
      <c r="C104"/>
      <c r="D104"/>
      <c r="E104"/>
      <c r="F104"/>
      <c r="G104"/>
      <c r="H104"/>
      <c r="I104"/>
      <c r="J104"/>
      <c r="K104"/>
      <c r="L104"/>
    </row>
    <row r="105" spans="1:21">
      <c r="C105"/>
      <c r="D105"/>
      <c r="E105"/>
      <c r="F105"/>
      <c r="G105"/>
      <c r="H105"/>
      <c r="I105"/>
      <c r="J105"/>
      <c r="K105"/>
      <c r="L105"/>
    </row>
    <row r="106" spans="1:21">
      <c r="C106"/>
      <c r="D106"/>
      <c r="E106"/>
      <c r="F106"/>
      <c r="G106"/>
      <c r="H106"/>
      <c r="I106"/>
      <c r="J106"/>
      <c r="K106"/>
      <c r="L106"/>
    </row>
    <row r="107" spans="1:21">
      <c r="C107"/>
      <c r="D107"/>
      <c r="E107"/>
      <c r="F107"/>
      <c r="G107"/>
      <c r="H107"/>
      <c r="I107"/>
      <c r="J107"/>
      <c r="K107"/>
      <c r="L107"/>
    </row>
    <row r="108" spans="1:21">
      <c r="C108"/>
      <c r="D108"/>
      <c r="E108"/>
      <c r="F108"/>
      <c r="G108"/>
      <c r="H108"/>
      <c r="I108"/>
      <c r="J108"/>
      <c r="K108"/>
      <c r="L108"/>
    </row>
    <row r="109" spans="1:21">
      <c r="C109"/>
      <c r="D109"/>
      <c r="E109"/>
      <c r="F109"/>
      <c r="G109"/>
      <c r="H109"/>
      <c r="I109"/>
      <c r="J109"/>
      <c r="K109"/>
      <c r="L109"/>
    </row>
    <row r="110" spans="1:21">
      <c r="C110"/>
      <c r="D110"/>
      <c r="E110"/>
      <c r="F110"/>
      <c r="G110"/>
      <c r="H110"/>
      <c r="I110"/>
      <c r="J110"/>
      <c r="K110"/>
      <c r="L110"/>
    </row>
    <row r="111" spans="1:21">
      <c r="C111"/>
      <c r="D111"/>
      <c r="E111"/>
      <c r="F111"/>
      <c r="G111"/>
      <c r="H111"/>
      <c r="I111"/>
      <c r="J111"/>
      <c r="K111"/>
      <c r="L111"/>
    </row>
    <row r="112" spans="1:21">
      <c r="C112"/>
      <c r="D112"/>
      <c r="E112"/>
      <c r="F112"/>
      <c r="G112"/>
      <c r="H112"/>
      <c r="I112"/>
      <c r="J112"/>
      <c r="K112"/>
      <c r="L112"/>
    </row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spans="3:12">
      <c r="C145"/>
      <c r="D145"/>
      <c r="E145"/>
      <c r="F145"/>
      <c r="G145"/>
      <c r="H145"/>
      <c r="I145"/>
      <c r="J145"/>
      <c r="K145"/>
      <c r="L145"/>
    </row>
    <row r="146" spans="3:12">
      <c r="C146"/>
      <c r="D146"/>
      <c r="E146"/>
      <c r="F146"/>
      <c r="G146"/>
      <c r="H146"/>
      <c r="I146"/>
      <c r="J146"/>
      <c r="K146"/>
      <c r="L146"/>
    </row>
    <row r="147" spans="3:12">
      <c r="C147"/>
      <c r="D147"/>
      <c r="E147"/>
      <c r="F147"/>
      <c r="G147"/>
      <c r="H147"/>
      <c r="I147"/>
      <c r="J147"/>
      <c r="K147"/>
      <c r="L147"/>
    </row>
    <row r="148" spans="3:12">
      <c r="F148" s="44"/>
      <c r="G148" s="44"/>
      <c r="H148" s="44"/>
      <c r="I148" s="44"/>
      <c r="J148" s="44"/>
      <c r="K148"/>
      <c r="L148"/>
    </row>
    <row r="149" spans="3:12">
      <c r="F149" s="44"/>
      <c r="G149" s="44"/>
      <c r="H149" s="44"/>
      <c r="I149" s="44"/>
      <c r="J149" s="44"/>
      <c r="K149"/>
      <c r="L149"/>
    </row>
    <row r="150" spans="3:12">
      <c r="F150" s="44"/>
      <c r="G150" s="44"/>
      <c r="H150" s="44"/>
      <c r="I150" s="44"/>
      <c r="J150" s="44"/>
      <c r="K150"/>
      <c r="L150"/>
    </row>
    <row r="151" spans="3:12">
      <c r="F151" s="44"/>
      <c r="G151" s="44"/>
      <c r="H151" s="44"/>
      <c r="I151" s="44"/>
      <c r="J151" s="44"/>
      <c r="K151"/>
      <c r="L151"/>
    </row>
    <row r="152" spans="3:12">
      <c r="F152" s="44"/>
      <c r="G152" s="44"/>
      <c r="H152" s="44"/>
      <c r="I152" s="44"/>
      <c r="J152" s="44"/>
      <c r="K152"/>
      <c r="L152"/>
    </row>
    <row r="153" spans="3:12">
      <c r="F153" s="44"/>
      <c r="G153" s="44"/>
      <c r="H153" s="44"/>
      <c r="I153" s="44"/>
      <c r="J153" s="44"/>
      <c r="K153"/>
      <c r="L153"/>
    </row>
    <row r="154" spans="3:12">
      <c r="F154" s="44"/>
      <c r="G154" s="44"/>
      <c r="H154" s="44"/>
      <c r="I154" s="44"/>
      <c r="J154" s="44"/>
      <c r="K154"/>
      <c r="L154"/>
    </row>
    <row r="155" spans="3:12">
      <c r="F155" s="44"/>
      <c r="G155" s="44"/>
      <c r="H155" s="44"/>
      <c r="I155" s="44"/>
      <c r="J155" s="44"/>
      <c r="K155"/>
      <c r="L155"/>
    </row>
    <row r="156" spans="3:12">
      <c r="F156" s="44"/>
      <c r="G156" s="44"/>
      <c r="H156" s="44"/>
      <c r="I156" s="44"/>
      <c r="J156" s="44"/>
      <c r="K156"/>
      <c r="L156"/>
    </row>
    <row r="157" spans="3:12">
      <c r="F157" s="44"/>
      <c r="G157" s="44"/>
      <c r="H157" s="44"/>
      <c r="I157" s="44"/>
      <c r="J157" s="44"/>
      <c r="K157"/>
      <c r="L157"/>
    </row>
    <row r="158" spans="3:12">
      <c r="F158" s="44"/>
      <c r="G158" s="44"/>
      <c r="H158" s="44"/>
      <c r="I158" s="44"/>
      <c r="J158" s="44"/>
      <c r="K158"/>
      <c r="L158"/>
    </row>
    <row r="159" spans="3:12">
      <c r="F159" s="44"/>
      <c r="G159" s="44"/>
      <c r="H159" s="44"/>
      <c r="I159" s="44"/>
      <c r="J159" s="44"/>
      <c r="K159"/>
      <c r="L159"/>
    </row>
    <row r="160" spans="3:12">
      <c r="F160" s="44"/>
      <c r="G160" s="44"/>
      <c r="H160" s="44"/>
      <c r="I160" s="44"/>
      <c r="J160" s="44"/>
      <c r="K160"/>
      <c r="L160"/>
    </row>
    <row r="161" spans="6:12">
      <c r="F161" s="44"/>
      <c r="G161" s="44"/>
      <c r="H161" s="44"/>
      <c r="I161" s="44"/>
      <c r="J161" s="44"/>
      <c r="K161"/>
      <c r="L161"/>
    </row>
    <row r="162" spans="6:12">
      <c r="F162" s="44"/>
      <c r="G162" s="44"/>
      <c r="H162" s="44"/>
      <c r="I162" s="44"/>
      <c r="J162" s="44"/>
      <c r="K162"/>
      <c r="L162"/>
    </row>
    <row r="163" spans="6:12">
      <c r="F163" s="44"/>
      <c r="G163" s="44"/>
      <c r="H163" s="44"/>
      <c r="I163" s="44"/>
      <c r="J163" s="44"/>
      <c r="K163"/>
      <c r="L163"/>
    </row>
    <row r="164" spans="6:12">
      <c r="F164" s="44"/>
      <c r="G164" s="44"/>
      <c r="H164" s="44"/>
      <c r="I164" s="44"/>
      <c r="J164" s="44"/>
      <c r="K164"/>
      <c r="L164"/>
    </row>
    <row r="165" spans="6:12">
      <c r="F165" s="44"/>
      <c r="G165" s="44"/>
      <c r="H165" s="44"/>
      <c r="I165" s="44"/>
      <c r="J165" s="44"/>
      <c r="K165"/>
      <c r="L165"/>
    </row>
    <row r="166" spans="6:12">
      <c r="F166" s="44"/>
      <c r="G166" s="44"/>
      <c r="H166" s="44"/>
      <c r="I166" s="44"/>
      <c r="J166" s="44"/>
      <c r="K166"/>
      <c r="L166"/>
    </row>
    <row r="167" spans="6:12">
      <c r="F167" s="44"/>
      <c r="G167" s="44"/>
      <c r="H167" s="44"/>
      <c r="I167" s="44"/>
      <c r="J167" s="44"/>
      <c r="K167"/>
      <c r="L167"/>
    </row>
    <row r="168" spans="6:12">
      <c r="F168" s="44"/>
      <c r="G168" s="44"/>
      <c r="H168" s="44"/>
      <c r="I168" s="44"/>
      <c r="J168" s="44"/>
      <c r="K168"/>
      <c r="L168"/>
    </row>
    <row r="169" spans="6:12">
      <c r="F169" s="44"/>
      <c r="G169" s="44"/>
      <c r="H169" s="44"/>
      <c r="I169" s="44"/>
      <c r="J169" s="44"/>
      <c r="K169"/>
      <c r="L169"/>
    </row>
    <row r="170" spans="6:12">
      <c r="F170" s="44"/>
      <c r="G170" s="44"/>
      <c r="H170" s="44"/>
      <c r="I170" s="44"/>
      <c r="J170" s="44"/>
      <c r="K170"/>
      <c r="L170"/>
    </row>
    <row r="171" spans="6:12">
      <c r="F171" s="44"/>
      <c r="G171" s="44"/>
      <c r="H171" s="44"/>
      <c r="I171" s="44"/>
      <c r="J171" s="44"/>
      <c r="K171"/>
      <c r="L171"/>
    </row>
    <row r="172" spans="6:12">
      <c r="F172" s="44"/>
      <c r="G172" s="44"/>
      <c r="H172" s="44"/>
      <c r="I172" s="44"/>
      <c r="J172" s="44"/>
      <c r="K172"/>
      <c r="L172"/>
    </row>
    <row r="173" spans="6:12">
      <c r="F173" s="44"/>
      <c r="G173" s="44"/>
      <c r="H173" s="44"/>
      <c r="I173" s="44"/>
      <c r="J173" s="44"/>
      <c r="K173"/>
      <c r="L173"/>
    </row>
    <row r="174" spans="6:12">
      <c r="F174" s="44"/>
      <c r="G174" s="44"/>
      <c r="H174" s="44"/>
      <c r="I174" s="44"/>
      <c r="J174" s="44"/>
      <c r="K174"/>
      <c r="L174"/>
    </row>
    <row r="175" spans="6:12">
      <c r="F175" s="44"/>
      <c r="G175" s="44"/>
      <c r="H175" s="44"/>
      <c r="I175" s="44"/>
      <c r="J175" s="44"/>
      <c r="K175"/>
      <c r="L175"/>
    </row>
    <row r="176" spans="6:12">
      <c r="F176" s="44"/>
      <c r="G176" s="44"/>
      <c r="H176" s="44"/>
      <c r="I176" s="44"/>
      <c r="J176" s="44"/>
      <c r="K176"/>
      <c r="L176"/>
    </row>
    <row r="177" spans="6:12">
      <c r="F177" s="44"/>
      <c r="G177" s="44"/>
      <c r="H177" s="44"/>
      <c r="I177" s="44"/>
      <c r="J177" s="44"/>
      <c r="K177"/>
      <c r="L177"/>
    </row>
    <row r="178" spans="6:12">
      <c r="F178" s="44"/>
      <c r="G178" s="44"/>
      <c r="H178" s="44"/>
      <c r="I178" s="44"/>
      <c r="J178" s="44"/>
      <c r="K178"/>
      <c r="L178"/>
    </row>
    <row r="179" spans="6:12">
      <c r="F179" s="44"/>
      <c r="G179" s="44"/>
      <c r="H179" s="44"/>
      <c r="I179" s="44"/>
      <c r="J179" s="44"/>
      <c r="K179"/>
      <c r="L179"/>
    </row>
    <row r="180" spans="6:12">
      <c r="F180" s="44"/>
      <c r="G180" s="44"/>
      <c r="H180" s="44"/>
      <c r="I180" s="44"/>
      <c r="J180" s="44"/>
      <c r="K180"/>
      <c r="L180"/>
    </row>
    <row r="181" spans="6:12">
      <c r="F181" s="44"/>
      <c r="G181" s="44"/>
      <c r="H181" s="44"/>
      <c r="I181" s="44"/>
      <c r="J181" s="44"/>
      <c r="K181"/>
      <c r="L181"/>
    </row>
    <row r="182" spans="6:12">
      <c r="F182" s="44"/>
      <c r="G182" s="44"/>
      <c r="H182" s="44"/>
      <c r="I182" s="44"/>
      <c r="J182" s="44"/>
      <c r="K182"/>
      <c r="L182"/>
    </row>
    <row r="183" spans="6:12">
      <c r="F183" s="44"/>
      <c r="G183" s="44"/>
      <c r="H183" s="44"/>
      <c r="I183" s="44"/>
      <c r="J183" s="44"/>
      <c r="K183"/>
      <c r="L183"/>
    </row>
    <row r="184" spans="6:12">
      <c r="F184" s="44"/>
      <c r="G184" s="44"/>
      <c r="H184" s="44"/>
      <c r="I184" s="44"/>
      <c r="J184" s="44"/>
      <c r="K184"/>
      <c r="L184"/>
    </row>
    <row r="185" spans="6:12">
      <c r="F185" s="44"/>
      <c r="G185" s="44"/>
      <c r="H185" s="44"/>
      <c r="I185" s="44"/>
      <c r="J185" s="44"/>
      <c r="K185"/>
      <c r="L185"/>
    </row>
    <row r="186" spans="6:12">
      <c r="F186" s="44"/>
      <c r="G186" s="44"/>
      <c r="H186" s="44"/>
      <c r="I186" s="44"/>
      <c r="J186" s="44"/>
      <c r="K186"/>
      <c r="L186"/>
    </row>
    <row r="187" spans="6:12">
      <c r="F187" s="44"/>
      <c r="G187" s="44"/>
      <c r="H187" s="44"/>
      <c r="I187" s="44"/>
      <c r="J187" s="44"/>
      <c r="K187"/>
      <c r="L187"/>
    </row>
    <row r="188" spans="6:12">
      <c r="F188" s="44"/>
      <c r="G188" s="44"/>
      <c r="H188" s="44"/>
      <c r="I188" s="44"/>
      <c r="J188" s="44"/>
      <c r="K188"/>
      <c r="L188"/>
    </row>
    <row r="189" spans="6:12">
      <c r="F189" s="44"/>
      <c r="G189" s="44"/>
      <c r="H189" s="44"/>
      <c r="I189" s="44"/>
      <c r="J189" s="44"/>
      <c r="K189"/>
      <c r="L189"/>
    </row>
    <row r="190" spans="6:12">
      <c r="F190" s="44"/>
      <c r="G190" s="44"/>
      <c r="H190" s="44"/>
      <c r="I190" s="44"/>
      <c r="J190" s="44"/>
      <c r="K190"/>
      <c r="L190"/>
    </row>
    <row r="191" spans="6:12">
      <c r="F191" s="44"/>
      <c r="G191" s="44"/>
      <c r="H191" s="44"/>
      <c r="I191" s="44"/>
      <c r="J191" s="44"/>
      <c r="K191"/>
      <c r="L191"/>
    </row>
    <row r="192" spans="6:12">
      <c r="F192" s="44"/>
      <c r="G192" s="44"/>
      <c r="H192" s="44"/>
      <c r="I192" s="44"/>
      <c r="J192" s="44"/>
      <c r="K192"/>
      <c r="L192"/>
    </row>
    <row r="193" spans="6:12">
      <c r="F193" s="44"/>
      <c r="G193" s="44"/>
      <c r="H193" s="44"/>
      <c r="I193" s="44"/>
      <c r="J193" s="44"/>
      <c r="K193"/>
      <c r="L193"/>
    </row>
    <row r="194" spans="6:12">
      <c r="F194" s="44"/>
      <c r="G194" s="44"/>
      <c r="H194" s="44"/>
      <c r="I194" s="44"/>
      <c r="J194" s="44"/>
      <c r="K194"/>
      <c r="L194"/>
    </row>
    <row r="195" spans="6:12">
      <c r="F195" s="44"/>
      <c r="G195" s="44"/>
      <c r="H195" s="44"/>
      <c r="I195" s="44"/>
      <c r="J195" s="44"/>
      <c r="K195"/>
      <c r="L195"/>
    </row>
    <row r="196" spans="6:12">
      <c r="F196" s="44"/>
      <c r="G196" s="44"/>
      <c r="H196" s="44"/>
      <c r="I196" s="44"/>
      <c r="J196" s="44"/>
      <c r="K196"/>
      <c r="L196"/>
    </row>
    <row r="197" spans="6:12">
      <c r="F197" s="44"/>
      <c r="G197" s="44"/>
      <c r="H197" s="44"/>
      <c r="I197" s="44"/>
      <c r="J197" s="44"/>
      <c r="K197"/>
      <c r="L197"/>
    </row>
    <row r="198" spans="6:12">
      <c r="F198" s="44"/>
      <c r="G198" s="44"/>
      <c r="H198" s="44"/>
      <c r="I198" s="44"/>
      <c r="J198" s="44"/>
      <c r="K198"/>
      <c r="L198"/>
    </row>
    <row r="199" spans="6:12">
      <c r="F199" s="44"/>
      <c r="G199" s="44"/>
      <c r="H199" s="44"/>
      <c r="I199" s="44"/>
      <c r="J199" s="44"/>
      <c r="K199"/>
      <c r="L199"/>
    </row>
    <row r="200" spans="6:12">
      <c r="F200" s="44"/>
      <c r="G200" s="44"/>
      <c r="H200" s="44"/>
      <c r="I200" s="44"/>
      <c r="J200" s="44"/>
      <c r="K200"/>
      <c r="L200"/>
    </row>
    <row r="201" spans="6:12">
      <c r="F201" s="44"/>
      <c r="G201" s="44"/>
      <c r="H201" s="44"/>
      <c r="I201" s="44"/>
      <c r="J201" s="44"/>
      <c r="K201"/>
      <c r="L201"/>
    </row>
    <row r="202" spans="6:12">
      <c r="F202" s="44"/>
      <c r="G202" s="44"/>
      <c r="H202" s="44"/>
      <c r="I202" s="44"/>
      <c r="J202" s="44"/>
      <c r="K202"/>
      <c r="L202"/>
    </row>
    <row r="203" spans="6:12">
      <c r="F203" s="44"/>
      <c r="G203" s="44"/>
      <c r="H203" s="44"/>
      <c r="I203" s="44"/>
      <c r="J203" s="44"/>
      <c r="K203"/>
      <c r="L203"/>
    </row>
    <row r="204" spans="6:12">
      <c r="F204" s="44"/>
      <c r="G204" s="44"/>
      <c r="H204" s="44"/>
      <c r="I204" s="44"/>
      <c r="J204" s="44"/>
      <c r="K204"/>
      <c r="L204"/>
    </row>
    <row r="205" spans="6:12">
      <c r="F205" s="44"/>
      <c r="G205" s="44"/>
      <c r="H205" s="44"/>
      <c r="I205" s="44"/>
      <c r="J205" s="44"/>
      <c r="K205"/>
      <c r="L205"/>
    </row>
    <row r="206" spans="6:12">
      <c r="F206" s="44"/>
      <c r="G206" s="44"/>
      <c r="H206" s="44"/>
      <c r="I206" s="44"/>
      <c r="J206" s="44"/>
      <c r="K206"/>
      <c r="L206"/>
    </row>
    <row r="207" spans="6:12">
      <c r="F207" s="44"/>
      <c r="G207" s="44"/>
      <c r="H207" s="44"/>
      <c r="I207" s="44"/>
      <c r="J207" s="44"/>
      <c r="K207"/>
      <c r="L207"/>
    </row>
    <row r="208" spans="6:12">
      <c r="F208" s="44"/>
      <c r="G208" s="44"/>
      <c r="H208" s="44"/>
      <c r="I208" s="44"/>
      <c r="J208" s="44"/>
      <c r="K208"/>
      <c r="L208"/>
    </row>
    <row r="209" spans="6:12">
      <c r="F209" s="44"/>
      <c r="G209" s="44"/>
      <c r="H209" s="44"/>
      <c r="I209" s="44"/>
      <c r="J209" s="44"/>
      <c r="K209"/>
      <c r="L209"/>
    </row>
    <row r="210" spans="6:12">
      <c r="F210" s="44"/>
      <c r="G210" s="44"/>
      <c r="H210" s="44"/>
      <c r="I210" s="44"/>
      <c r="J210" s="44"/>
      <c r="K210"/>
      <c r="L210"/>
    </row>
    <row r="211" spans="6:12">
      <c r="F211" s="44"/>
      <c r="G211" s="44"/>
      <c r="H211" s="44"/>
      <c r="I211" s="44"/>
      <c r="J211" s="44"/>
      <c r="K211"/>
      <c r="L211"/>
    </row>
    <row r="212" spans="6:12">
      <c r="F212" s="44"/>
      <c r="G212" s="44"/>
      <c r="H212" s="44"/>
      <c r="I212" s="44"/>
      <c r="J212" s="44"/>
      <c r="K212"/>
      <c r="L212"/>
    </row>
    <row r="213" spans="6:12">
      <c r="F213" s="44"/>
      <c r="G213" s="44"/>
      <c r="H213" s="44"/>
      <c r="I213" s="44"/>
      <c r="J213" s="44"/>
      <c r="K213"/>
      <c r="L213"/>
    </row>
    <row r="214" spans="6:12">
      <c r="F214" s="44"/>
      <c r="G214" s="44"/>
      <c r="H214" s="44"/>
      <c r="I214" s="44"/>
      <c r="J214" s="44"/>
      <c r="K214"/>
      <c r="L214"/>
    </row>
    <row r="215" spans="6:12">
      <c r="F215" s="44"/>
      <c r="G215" s="44"/>
      <c r="H215" s="44"/>
      <c r="I215" s="44"/>
      <c r="J215" s="44"/>
      <c r="K215"/>
      <c r="L215"/>
    </row>
    <row r="216" spans="6:12">
      <c r="F216" s="44"/>
      <c r="G216" s="44"/>
      <c r="H216" s="44"/>
      <c r="I216" s="44"/>
      <c r="J216" s="44"/>
      <c r="K216"/>
      <c r="L216"/>
    </row>
    <row r="217" spans="6:12">
      <c r="F217" s="44"/>
      <c r="G217" s="44"/>
      <c r="H217" s="44"/>
      <c r="I217" s="44"/>
      <c r="J217" s="44"/>
      <c r="K217"/>
      <c r="L217"/>
    </row>
    <row r="218" spans="6:12">
      <c r="F218" s="44"/>
      <c r="G218" s="44"/>
      <c r="H218" s="44"/>
      <c r="I218" s="44"/>
      <c r="J218" s="44"/>
      <c r="K218"/>
      <c r="L218"/>
    </row>
    <row r="219" spans="6:12">
      <c r="F219" s="44"/>
      <c r="G219" s="44"/>
      <c r="H219" s="44"/>
      <c r="I219" s="44"/>
      <c r="J219" s="44"/>
      <c r="K219"/>
      <c r="L219"/>
    </row>
    <row r="220" spans="6:12">
      <c r="F220" s="44"/>
      <c r="G220" s="44"/>
      <c r="H220" s="44"/>
      <c r="I220" s="44"/>
      <c r="J220" s="44"/>
      <c r="K220"/>
      <c r="L220"/>
    </row>
    <row r="221" spans="6:12">
      <c r="F221" s="44"/>
      <c r="G221" s="44"/>
      <c r="H221" s="44"/>
      <c r="I221" s="44"/>
      <c r="J221" s="44"/>
      <c r="K221"/>
      <c r="L221"/>
    </row>
    <row r="222" spans="6:12">
      <c r="F222" s="44"/>
      <c r="G222" s="44"/>
      <c r="H222" s="44"/>
      <c r="I222" s="44"/>
      <c r="J222" s="44"/>
      <c r="K222"/>
      <c r="L222"/>
    </row>
    <row r="223" spans="6:12">
      <c r="F223" s="44"/>
      <c r="G223" s="44"/>
      <c r="H223" s="44"/>
      <c r="I223" s="44"/>
      <c r="J223" s="44"/>
      <c r="K223"/>
      <c r="L223"/>
    </row>
    <row r="224" spans="6:12">
      <c r="F224" s="44"/>
      <c r="G224" s="44"/>
      <c r="H224" s="44"/>
      <c r="I224" s="44"/>
      <c r="J224" s="44"/>
      <c r="K224"/>
      <c r="L224"/>
    </row>
    <row r="225" spans="6:12">
      <c r="F225" s="44"/>
      <c r="G225" s="44"/>
      <c r="H225" s="44"/>
      <c r="I225" s="44"/>
      <c r="J225" s="44"/>
      <c r="K225"/>
      <c r="L225"/>
    </row>
    <row r="226" spans="6:12">
      <c r="F226" s="44"/>
      <c r="G226" s="44"/>
      <c r="H226" s="44"/>
      <c r="I226" s="44"/>
      <c r="J226" s="44"/>
      <c r="K226"/>
      <c r="L226"/>
    </row>
    <row r="227" spans="6:12">
      <c r="F227" s="44"/>
      <c r="G227" s="44"/>
      <c r="H227" s="44"/>
      <c r="I227" s="44"/>
      <c r="J227" s="44"/>
      <c r="K227"/>
      <c r="L227"/>
    </row>
    <row r="228" spans="6:12">
      <c r="F228" s="44"/>
      <c r="G228" s="44"/>
      <c r="H228" s="44"/>
      <c r="I228" s="44"/>
      <c r="J228" s="44"/>
      <c r="K228"/>
      <c r="L228"/>
    </row>
    <row r="229" spans="6:12">
      <c r="F229" s="44"/>
      <c r="G229" s="44"/>
      <c r="H229" s="44"/>
      <c r="I229" s="44"/>
      <c r="J229" s="44"/>
      <c r="K229"/>
      <c r="L229"/>
    </row>
    <row r="230" spans="6:12">
      <c r="F230" s="44"/>
      <c r="G230" s="44"/>
      <c r="H230" s="44"/>
      <c r="I230" s="44"/>
      <c r="J230" s="44"/>
      <c r="K230"/>
      <c r="L230"/>
    </row>
    <row r="231" spans="6:12">
      <c r="F231" s="44"/>
      <c r="G231" s="44"/>
      <c r="H231" s="44"/>
      <c r="I231" s="44"/>
      <c r="J231" s="44"/>
      <c r="K231"/>
      <c r="L231"/>
    </row>
    <row r="232" spans="6:12">
      <c r="F232" s="44"/>
      <c r="G232" s="44"/>
      <c r="H232" s="44"/>
      <c r="I232" s="44"/>
      <c r="J232" s="44"/>
      <c r="K232"/>
      <c r="L232"/>
    </row>
    <row r="233" spans="6:12">
      <c r="F233" s="44"/>
      <c r="G233" s="44"/>
      <c r="H233" s="44"/>
      <c r="I233" s="44"/>
      <c r="J233" s="44"/>
      <c r="K233"/>
      <c r="L233"/>
    </row>
    <row r="234" spans="6:12">
      <c r="F234" s="44"/>
      <c r="G234" s="44"/>
      <c r="H234" s="44"/>
      <c r="I234" s="44"/>
      <c r="J234" s="44"/>
      <c r="K234"/>
      <c r="L234"/>
    </row>
    <row r="235" spans="6:12">
      <c r="F235" s="44"/>
      <c r="G235" s="44"/>
      <c r="H235" s="44"/>
      <c r="I235" s="44"/>
      <c r="J235" s="44"/>
      <c r="K235"/>
      <c r="L235"/>
    </row>
    <row r="236" spans="6:12">
      <c r="F236" s="44"/>
      <c r="G236" s="44"/>
      <c r="H236" s="44"/>
      <c r="I236" s="44"/>
      <c r="J236" s="44"/>
      <c r="K236"/>
      <c r="L236"/>
    </row>
    <row r="237" spans="6:12">
      <c r="F237" s="44"/>
      <c r="G237" s="44"/>
      <c r="H237" s="44"/>
      <c r="I237" s="44"/>
      <c r="J237" s="44"/>
      <c r="K237"/>
      <c r="L237"/>
    </row>
    <row r="238" spans="6:12">
      <c r="F238" s="44"/>
      <c r="G238" s="44"/>
      <c r="H238" s="44"/>
      <c r="I238" s="44"/>
      <c r="J238" s="44"/>
      <c r="K238"/>
      <c r="L238"/>
    </row>
    <row r="239" spans="6:12">
      <c r="F239" s="44"/>
      <c r="G239" s="44"/>
      <c r="H239" s="44"/>
      <c r="I239" s="44"/>
      <c r="J239" s="44"/>
      <c r="K239"/>
      <c r="L239"/>
    </row>
    <row r="240" spans="6:12">
      <c r="F240" s="44"/>
      <c r="G240" s="44"/>
      <c r="H240" s="44"/>
      <c r="I240" s="44"/>
      <c r="J240" s="44"/>
      <c r="K240"/>
      <c r="L240"/>
    </row>
    <row r="241" spans="6:12">
      <c r="F241" s="44"/>
      <c r="G241" s="44"/>
      <c r="H241" s="44"/>
      <c r="I241" s="44"/>
      <c r="J241" s="44"/>
      <c r="K241"/>
      <c r="L241"/>
    </row>
    <row r="242" spans="6:12">
      <c r="F242" s="44"/>
      <c r="G242" s="44"/>
      <c r="H242" s="44"/>
      <c r="I242" s="44"/>
      <c r="J242" s="44"/>
      <c r="K242"/>
      <c r="L242"/>
    </row>
    <row r="243" spans="6:12">
      <c r="F243" s="44"/>
      <c r="G243" s="44"/>
      <c r="H243" s="44"/>
      <c r="I243" s="44"/>
      <c r="J243" s="44"/>
      <c r="K243"/>
      <c r="L243"/>
    </row>
    <row r="244" spans="6:12">
      <c r="F244" s="44"/>
      <c r="G244" s="44"/>
      <c r="H244" s="44"/>
      <c r="I244" s="44"/>
      <c r="J244" s="44"/>
      <c r="K244"/>
      <c r="L244"/>
    </row>
    <row r="245" spans="6:12">
      <c r="F245" s="44"/>
      <c r="G245" s="44"/>
      <c r="H245" s="44"/>
      <c r="I245" s="44"/>
      <c r="J245" s="44"/>
      <c r="K245"/>
      <c r="L245"/>
    </row>
    <row r="246" spans="6:12">
      <c r="F246" s="44"/>
      <c r="G246" s="44"/>
      <c r="H246" s="44"/>
      <c r="I246" s="44"/>
      <c r="J246" s="44"/>
      <c r="K246"/>
      <c r="L246"/>
    </row>
    <row r="247" spans="6:12">
      <c r="F247" s="44"/>
      <c r="G247" s="44"/>
      <c r="H247" s="44"/>
      <c r="I247" s="44"/>
      <c r="J247" s="44"/>
      <c r="K247"/>
      <c r="L247"/>
    </row>
    <row r="248" spans="6:12">
      <c r="F248" s="44"/>
      <c r="G248" s="44"/>
      <c r="H248" s="44"/>
      <c r="I248" s="44"/>
      <c r="J248" s="44"/>
      <c r="K248"/>
      <c r="L248"/>
    </row>
    <row r="249" spans="6:12">
      <c r="F249" s="44"/>
      <c r="G249" s="44"/>
      <c r="H249" s="44"/>
      <c r="I249" s="44"/>
      <c r="J249" s="44"/>
      <c r="K249"/>
      <c r="L249"/>
    </row>
    <row r="250" spans="6:12">
      <c r="F250" s="44"/>
      <c r="G250" s="44"/>
      <c r="H250" s="44"/>
      <c r="I250" s="44"/>
      <c r="J250" s="44"/>
      <c r="K250"/>
      <c r="L250"/>
    </row>
    <row r="251" spans="6:12">
      <c r="F251" s="44"/>
      <c r="G251" s="44"/>
      <c r="H251" s="44"/>
      <c r="I251" s="44"/>
      <c r="J251" s="44"/>
      <c r="K251"/>
      <c r="L251"/>
    </row>
    <row r="252" spans="6:12">
      <c r="F252" s="44"/>
      <c r="G252" s="44"/>
      <c r="H252" s="44"/>
      <c r="I252" s="44"/>
      <c r="J252" s="44"/>
      <c r="K252"/>
      <c r="L252"/>
    </row>
    <row r="253" spans="6:12">
      <c r="F253" s="44"/>
      <c r="G253" s="44"/>
      <c r="H253" s="44"/>
      <c r="I253" s="44"/>
      <c r="J253" s="44"/>
      <c r="K253"/>
      <c r="L253"/>
    </row>
    <row r="254" spans="6:12">
      <c r="F254" s="44"/>
      <c r="G254" s="44"/>
      <c r="H254" s="44"/>
      <c r="I254" s="44"/>
      <c r="J254" s="44"/>
      <c r="K254"/>
      <c r="L254"/>
    </row>
    <row r="255" spans="6:12">
      <c r="F255" s="44"/>
      <c r="G255" s="44"/>
      <c r="H255" s="44"/>
      <c r="I255" s="44"/>
      <c r="J255" s="44"/>
      <c r="K255"/>
      <c r="L255"/>
    </row>
    <row r="256" spans="6:12">
      <c r="F256" s="44"/>
      <c r="G256" s="44"/>
      <c r="H256" s="44"/>
      <c r="I256" s="44"/>
      <c r="J256" s="44"/>
      <c r="K256"/>
      <c r="L256"/>
    </row>
    <row r="257" spans="6:12">
      <c r="F257" s="44"/>
      <c r="G257" s="44"/>
      <c r="H257" s="44"/>
      <c r="I257" s="44"/>
      <c r="J257" s="44"/>
      <c r="K257"/>
      <c r="L257"/>
    </row>
    <row r="258" spans="6:12">
      <c r="F258" s="44"/>
      <c r="G258" s="44"/>
      <c r="H258" s="44"/>
      <c r="I258" s="44"/>
      <c r="J258" s="44"/>
      <c r="K258"/>
      <c r="L258"/>
    </row>
    <row r="259" spans="6:12">
      <c r="F259" s="44"/>
      <c r="G259" s="44"/>
      <c r="H259" s="44"/>
      <c r="I259" s="44"/>
      <c r="J259" s="44"/>
      <c r="K259"/>
      <c r="L259"/>
    </row>
    <row r="260" spans="6:12">
      <c r="F260" s="44"/>
      <c r="G260" s="44"/>
      <c r="H260" s="44"/>
      <c r="I260" s="44"/>
      <c r="J260" s="44"/>
      <c r="K260"/>
      <c r="L260"/>
    </row>
    <row r="261" spans="6:12">
      <c r="F261" s="44"/>
      <c r="G261" s="44"/>
      <c r="H261" s="44"/>
      <c r="I261" s="44"/>
      <c r="J261" s="44"/>
      <c r="K261"/>
      <c r="L261"/>
    </row>
    <row r="262" spans="6:12">
      <c r="F262" s="44"/>
      <c r="G262" s="44"/>
      <c r="H262" s="44"/>
      <c r="I262" s="44"/>
      <c r="J262" s="44"/>
      <c r="K262"/>
      <c r="L262"/>
    </row>
    <row r="263" spans="6:12">
      <c r="F263" s="44"/>
      <c r="G263" s="44"/>
      <c r="H263" s="44"/>
      <c r="I263" s="44"/>
      <c r="J263" s="44"/>
      <c r="K263"/>
      <c r="L263"/>
    </row>
    <row r="264" spans="6:12">
      <c r="F264" s="44"/>
      <c r="G264" s="44"/>
      <c r="H264" s="44"/>
      <c r="I264" s="44"/>
      <c r="J264" s="44"/>
      <c r="K264"/>
      <c r="L264"/>
    </row>
    <row r="265" spans="6:12">
      <c r="F265" s="44"/>
      <c r="G265" s="44"/>
      <c r="H265" s="44"/>
      <c r="I265" s="44"/>
      <c r="J265" s="44"/>
      <c r="K265"/>
      <c r="L265"/>
    </row>
    <row r="266" spans="6:12">
      <c r="F266" s="44"/>
      <c r="G266" s="44"/>
      <c r="H266" s="44"/>
      <c r="I266" s="44"/>
      <c r="J266" s="44"/>
      <c r="K266"/>
      <c r="L266"/>
    </row>
    <row r="267" spans="6:12">
      <c r="F267" s="44"/>
      <c r="G267" s="44"/>
      <c r="H267" s="44"/>
      <c r="I267" s="44"/>
      <c r="J267" s="44"/>
      <c r="K267"/>
      <c r="L267"/>
    </row>
    <row r="268" spans="6:12">
      <c r="F268" s="44"/>
      <c r="G268" s="44"/>
      <c r="H268" s="44"/>
      <c r="I268" s="44"/>
      <c r="J268" s="44"/>
      <c r="K268"/>
      <c r="L268"/>
    </row>
    <row r="269" spans="6:12">
      <c r="F269" s="44"/>
      <c r="G269" s="44"/>
      <c r="H269" s="44"/>
      <c r="I269" s="44"/>
      <c r="J269" s="44"/>
      <c r="K269"/>
      <c r="L269"/>
    </row>
    <row r="270" spans="6:12">
      <c r="F270" s="44"/>
      <c r="G270" s="44"/>
      <c r="H270" s="44"/>
      <c r="I270" s="44"/>
      <c r="J270" s="44"/>
      <c r="K270"/>
      <c r="L270"/>
    </row>
    <row r="271" spans="6:12">
      <c r="F271" s="44"/>
      <c r="G271" s="44"/>
      <c r="H271" s="44"/>
      <c r="I271" s="44"/>
      <c r="J271" s="44"/>
      <c r="K271"/>
      <c r="L271"/>
    </row>
    <row r="272" spans="6:12">
      <c r="F272" s="44"/>
      <c r="G272" s="44"/>
      <c r="H272" s="44"/>
      <c r="I272" s="44"/>
      <c r="J272" s="44"/>
      <c r="K272"/>
      <c r="L272"/>
    </row>
    <row r="273" spans="6:12">
      <c r="F273" s="44"/>
      <c r="G273" s="44"/>
      <c r="H273" s="44"/>
      <c r="I273" s="44"/>
      <c r="J273" s="44"/>
      <c r="K273"/>
      <c r="L273"/>
    </row>
    <row r="274" spans="6:12">
      <c r="F274" s="44"/>
      <c r="G274" s="44"/>
      <c r="H274" s="44"/>
      <c r="I274" s="44"/>
      <c r="J274" s="44"/>
      <c r="K274"/>
      <c r="L274"/>
    </row>
    <row r="275" spans="6:12">
      <c r="F275" s="44"/>
      <c r="G275" s="44"/>
      <c r="H275" s="44"/>
      <c r="I275" s="44"/>
      <c r="J275" s="44"/>
      <c r="K275"/>
      <c r="L275"/>
    </row>
    <row r="276" spans="6:12">
      <c r="F276" s="44"/>
      <c r="G276" s="44"/>
      <c r="H276" s="44"/>
      <c r="I276" s="44"/>
      <c r="J276" s="44"/>
      <c r="K276"/>
      <c r="L276"/>
    </row>
    <row r="277" spans="6:12">
      <c r="F277" s="44"/>
      <c r="G277" s="44"/>
      <c r="H277" s="44"/>
      <c r="I277" s="44"/>
      <c r="J277" s="44"/>
      <c r="K277"/>
      <c r="L277"/>
    </row>
    <row r="278" spans="6:12">
      <c r="F278" s="44"/>
      <c r="G278" s="44"/>
      <c r="H278" s="44"/>
      <c r="I278" s="44"/>
      <c r="J278" s="44"/>
      <c r="K278"/>
      <c r="L278"/>
    </row>
    <row r="279" spans="6:12">
      <c r="F279" s="44"/>
      <c r="G279" s="44"/>
      <c r="H279" s="44"/>
      <c r="I279" s="44"/>
      <c r="J279" s="44"/>
      <c r="K279"/>
      <c r="L279"/>
    </row>
    <row r="280" spans="6:12">
      <c r="F280" s="44"/>
      <c r="G280" s="44"/>
      <c r="H280" s="44"/>
      <c r="I280" s="44"/>
      <c r="J280" s="44"/>
      <c r="K280"/>
      <c r="L280"/>
    </row>
    <row r="281" spans="6:12">
      <c r="F281" s="44"/>
      <c r="G281" s="44"/>
      <c r="H281" s="44"/>
      <c r="I281" s="44"/>
      <c r="J281" s="44"/>
      <c r="K281"/>
      <c r="L281"/>
    </row>
    <row r="282" spans="6:12">
      <c r="F282" s="44"/>
      <c r="G282" s="44"/>
      <c r="H282" s="44"/>
      <c r="I282" s="44"/>
      <c r="J282" s="44"/>
      <c r="K282"/>
      <c r="L282"/>
    </row>
    <row r="283" spans="6:12">
      <c r="F283" s="44"/>
      <c r="G283" s="44"/>
      <c r="H283" s="44"/>
      <c r="I283" s="44"/>
      <c r="J283" s="44"/>
      <c r="K283"/>
      <c r="L283"/>
    </row>
    <row r="284" spans="6:12">
      <c r="F284" s="44"/>
      <c r="G284" s="44"/>
      <c r="H284" s="44"/>
      <c r="I284" s="44"/>
      <c r="J284" s="44"/>
      <c r="K284"/>
      <c r="L284"/>
    </row>
    <row r="285" spans="6:12">
      <c r="F285" s="44"/>
      <c r="G285" s="44"/>
      <c r="H285" s="44"/>
      <c r="I285" s="44"/>
      <c r="J285" s="44"/>
      <c r="K285"/>
      <c r="L285"/>
    </row>
    <row r="286" spans="6:12">
      <c r="F286" s="44"/>
      <c r="G286" s="44"/>
      <c r="H286" s="44"/>
      <c r="I286" s="44"/>
      <c r="J286" s="44"/>
      <c r="K286"/>
      <c r="L286"/>
    </row>
    <row r="287" spans="6:12">
      <c r="F287" s="44"/>
      <c r="G287" s="44"/>
      <c r="H287" s="44"/>
      <c r="I287" s="44"/>
      <c r="J287" s="44"/>
      <c r="K287"/>
      <c r="L287"/>
    </row>
    <row r="288" spans="6:12">
      <c r="F288" s="44"/>
      <c r="G288" s="44"/>
      <c r="H288" s="44"/>
      <c r="I288" s="44"/>
      <c r="J288" s="44"/>
      <c r="K288"/>
      <c r="L288"/>
    </row>
    <row r="289" spans="6:12">
      <c r="F289" s="44"/>
      <c r="G289" s="44"/>
      <c r="H289" s="44"/>
      <c r="I289" s="44"/>
      <c r="J289" s="44"/>
      <c r="K289"/>
      <c r="L289"/>
    </row>
    <row r="290" spans="6:12">
      <c r="F290" s="44"/>
      <c r="G290" s="44"/>
      <c r="H290" s="44"/>
      <c r="I290" s="44"/>
      <c r="J290" s="44"/>
      <c r="K290"/>
      <c r="L290"/>
    </row>
    <row r="291" spans="6:12">
      <c r="F291" s="44"/>
      <c r="G291" s="44"/>
      <c r="H291" s="44"/>
      <c r="I291" s="44"/>
      <c r="J291" s="44"/>
      <c r="K291"/>
      <c r="L291"/>
    </row>
    <row r="292" spans="6:12">
      <c r="F292" s="44"/>
      <c r="G292" s="44"/>
      <c r="H292" s="44"/>
      <c r="I292" s="44"/>
      <c r="J292" s="44"/>
      <c r="K292"/>
      <c r="L292"/>
    </row>
    <row r="293" spans="6:12">
      <c r="F293" s="44"/>
      <c r="G293" s="44"/>
      <c r="H293" s="44"/>
      <c r="I293" s="44"/>
      <c r="J293" s="44"/>
      <c r="K293"/>
      <c r="L293"/>
    </row>
    <row r="294" spans="6:12">
      <c r="F294" s="44"/>
      <c r="G294" s="44"/>
      <c r="H294" s="44"/>
      <c r="I294" s="44"/>
      <c r="J294" s="44"/>
      <c r="K294"/>
      <c r="L294"/>
    </row>
    <row r="295" spans="6:12">
      <c r="F295" s="44"/>
      <c r="G295" s="44"/>
      <c r="H295" s="44"/>
      <c r="I295" s="44"/>
      <c r="J295" s="44"/>
      <c r="K295"/>
      <c r="L295"/>
    </row>
    <row r="296" spans="6:12">
      <c r="F296" s="44"/>
      <c r="G296" s="44"/>
      <c r="H296" s="44"/>
      <c r="I296" s="44"/>
      <c r="J296" s="44"/>
      <c r="K296"/>
      <c r="L296"/>
    </row>
    <row r="297" spans="6:12">
      <c r="F297" s="44"/>
      <c r="G297" s="44"/>
      <c r="H297" s="44"/>
      <c r="I297" s="44"/>
      <c r="J297" s="44"/>
      <c r="K297"/>
      <c r="L297"/>
    </row>
    <row r="298" spans="6:12">
      <c r="F298" s="44"/>
      <c r="G298" s="44"/>
      <c r="H298" s="44"/>
      <c r="I298" s="44"/>
      <c r="J298" s="44"/>
      <c r="K298"/>
      <c r="L298"/>
    </row>
    <row r="299" spans="6:12">
      <c r="F299" s="44"/>
      <c r="G299" s="44"/>
      <c r="H299" s="44"/>
      <c r="I299" s="44"/>
      <c r="J299" s="44"/>
      <c r="K299"/>
      <c r="L299"/>
    </row>
    <row r="300" spans="6:12">
      <c r="F300" s="44"/>
      <c r="G300" s="44"/>
      <c r="H300" s="44"/>
      <c r="I300" s="44"/>
      <c r="J300" s="44"/>
      <c r="K300"/>
      <c r="L300"/>
    </row>
    <row r="301" spans="6:12">
      <c r="F301" s="44"/>
      <c r="G301" s="44"/>
      <c r="H301" s="44"/>
      <c r="I301" s="44"/>
      <c r="J301" s="44"/>
      <c r="K301"/>
      <c r="L301"/>
    </row>
    <row r="302" spans="6:12">
      <c r="F302" s="44"/>
      <c r="G302" s="44"/>
      <c r="H302" s="44"/>
      <c r="I302" s="44"/>
      <c r="J302" s="44"/>
      <c r="K302"/>
      <c r="L302"/>
    </row>
    <row r="303" spans="6:12">
      <c r="F303" s="44"/>
      <c r="G303" s="44"/>
      <c r="H303" s="44"/>
      <c r="I303" s="44"/>
      <c r="J303" s="44"/>
      <c r="K303"/>
      <c r="L303"/>
    </row>
    <row r="304" spans="6:12">
      <c r="F304" s="44"/>
      <c r="G304" s="44"/>
      <c r="H304" s="44"/>
      <c r="I304" s="44"/>
      <c r="J304" s="44"/>
      <c r="K304"/>
      <c r="L304"/>
    </row>
    <row r="305" spans="6:12">
      <c r="F305" s="44"/>
      <c r="G305" s="44"/>
      <c r="H305" s="44"/>
      <c r="I305" s="44"/>
      <c r="J305" s="44"/>
      <c r="K305"/>
      <c r="L305"/>
    </row>
    <row r="306" spans="6:12">
      <c r="F306" s="44"/>
      <c r="G306" s="44"/>
      <c r="H306" s="44"/>
      <c r="I306" s="44"/>
      <c r="J306" s="44"/>
      <c r="K306"/>
      <c r="L306"/>
    </row>
    <row r="307" spans="6:12">
      <c r="F307" s="44"/>
      <c r="G307" s="44"/>
      <c r="H307" s="44"/>
      <c r="I307" s="44"/>
      <c r="J307" s="44"/>
      <c r="K307"/>
      <c r="L307"/>
    </row>
    <row r="308" spans="6:12">
      <c r="F308" s="44"/>
      <c r="G308" s="44"/>
      <c r="H308" s="44"/>
      <c r="I308" s="44"/>
      <c r="J308" s="44"/>
      <c r="K308"/>
      <c r="L308"/>
    </row>
    <row r="309" spans="6:12">
      <c r="F309" s="44"/>
      <c r="G309" s="44"/>
      <c r="H309" s="44"/>
      <c r="I309" s="44"/>
      <c r="J309" s="44"/>
      <c r="K309"/>
      <c r="L309"/>
    </row>
    <row r="310" spans="6:12">
      <c r="F310" s="44"/>
      <c r="G310" s="44"/>
      <c r="H310" s="44"/>
      <c r="I310" s="44"/>
      <c r="J310" s="44"/>
      <c r="K310"/>
      <c r="L310"/>
    </row>
    <row r="311" spans="6:12">
      <c r="F311" s="44"/>
      <c r="G311" s="44"/>
      <c r="H311" s="44"/>
      <c r="I311" s="44"/>
      <c r="J311" s="44"/>
      <c r="K311"/>
      <c r="L311"/>
    </row>
    <row r="312" spans="6:12">
      <c r="F312" s="44"/>
      <c r="G312" s="44"/>
      <c r="H312" s="44"/>
      <c r="I312" s="44"/>
      <c r="J312" s="44"/>
      <c r="K312"/>
      <c r="L312"/>
    </row>
    <row r="313" spans="6:12">
      <c r="F313" s="44"/>
      <c r="G313" s="44"/>
      <c r="H313" s="44"/>
      <c r="I313" s="44"/>
      <c r="J313" s="44"/>
      <c r="K313"/>
      <c r="L313"/>
    </row>
    <row r="314" spans="6:12">
      <c r="F314" s="44"/>
      <c r="G314" s="44"/>
      <c r="H314" s="44"/>
      <c r="I314" s="44"/>
      <c r="J314" s="44"/>
      <c r="K314"/>
      <c r="L314"/>
    </row>
    <row r="315" spans="6:12">
      <c r="F315" s="44"/>
      <c r="G315" s="44"/>
      <c r="H315" s="44"/>
      <c r="I315" s="44"/>
      <c r="J315" s="44"/>
      <c r="K315"/>
      <c r="L315"/>
    </row>
    <row r="316" spans="6:12">
      <c r="F316" s="44"/>
      <c r="G316" s="44"/>
      <c r="H316" s="44"/>
      <c r="I316" s="44"/>
      <c r="J316" s="44"/>
      <c r="K316"/>
      <c r="L316"/>
    </row>
    <row r="317" spans="6:12">
      <c r="F317" s="44"/>
      <c r="G317" s="44"/>
      <c r="H317" s="44"/>
      <c r="I317" s="44"/>
      <c r="J317" s="44"/>
      <c r="K317"/>
      <c r="L317"/>
    </row>
    <row r="318" spans="6:12">
      <c r="F318" s="44"/>
      <c r="G318" s="44"/>
      <c r="H318" s="44"/>
      <c r="I318" s="44"/>
      <c r="J318" s="44"/>
      <c r="K318"/>
      <c r="L318"/>
    </row>
    <row r="319" spans="6:12">
      <c r="F319" s="44"/>
      <c r="G319" s="44"/>
      <c r="H319" s="44"/>
      <c r="I319" s="44"/>
      <c r="J319" s="44"/>
      <c r="K319"/>
      <c r="L319"/>
    </row>
    <row r="320" spans="6:12">
      <c r="F320" s="44"/>
      <c r="G320" s="44"/>
      <c r="H320" s="44"/>
      <c r="I320" s="44"/>
      <c r="J320" s="44"/>
      <c r="K320"/>
      <c r="L320"/>
    </row>
    <row r="321" spans="6:12">
      <c r="F321" s="44"/>
      <c r="G321" s="44"/>
      <c r="H321" s="44"/>
      <c r="I321" s="44"/>
      <c r="J321" s="44"/>
      <c r="K321"/>
      <c r="L321"/>
    </row>
    <row r="322" spans="6:12">
      <c r="F322" s="44"/>
      <c r="G322" s="44"/>
      <c r="H322" s="44"/>
      <c r="I322" s="44"/>
      <c r="J322" s="44"/>
      <c r="K322"/>
      <c r="L322"/>
    </row>
    <row r="323" spans="6:12">
      <c r="F323" s="44"/>
      <c r="G323" s="44"/>
      <c r="H323" s="44"/>
      <c r="I323" s="44"/>
      <c r="J323" s="44"/>
      <c r="K323"/>
      <c r="L323"/>
    </row>
    <row r="324" spans="6:12">
      <c r="F324" s="44"/>
      <c r="G324" s="44"/>
      <c r="H324" s="44"/>
      <c r="I324" s="44"/>
      <c r="J324" s="44"/>
      <c r="K324"/>
      <c r="L324"/>
    </row>
    <row r="325" spans="6:12">
      <c r="F325" s="44"/>
      <c r="G325" s="44"/>
      <c r="H325" s="44"/>
      <c r="I325" s="44"/>
      <c r="J325" s="44"/>
      <c r="K325"/>
      <c r="L325"/>
    </row>
    <row r="326" spans="6:12">
      <c r="F326" s="44"/>
      <c r="G326" s="44"/>
      <c r="H326" s="44"/>
      <c r="I326" s="44"/>
      <c r="J326" s="44"/>
      <c r="K326"/>
      <c r="L326"/>
    </row>
    <row r="327" spans="6:12">
      <c r="F327" s="44"/>
      <c r="G327" s="44"/>
      <c r="H327" s="44"/>
      <c r="I327" s="44"/>
      <c r="J327" s="44"/>
      <c r="K327"/>
      <c r="L327"/>
    </row>
    <row r="328" spans="6:12">
      <c r="F328" s="44"/>
      <c r="G328" s="44"/>
      <c r="H328" s="44"/>
      <c r="I328" s="44"/>
      <c r="J328" s="44"/>
      <c r="K328"/>
      <c r="L328"/>
    </row>
    <row r="329" spans="6:12">
      <c r="F329" s="44"/>
      <c r="G329" s="44"/>
      <c r="H329" s="44"/>
      <c r="I329" s="44"/>
      <c r="J329" s="44"/>
      <c r="K329"/>
      <c r="L329"/>
    </row>
    <row r="330" spans="6:12">
      <c r="F330" s="44"/>
      <c r="G330" s="44"/>
      <c r="H330" s="44"/>
      <c r="I330" s="44"/>
      <c r="J330" s="44"/>
      <c r="K330"/>
      <c r="L330"/>
    </row>
    <row r="331" spans="6:12">
      <c r="F331" s="44"/>
      <c r="G331" s="44"/>
      <c r="H331" s="44"/>
      <c r="I331" s="44"/>
      <c r="J331" s="44"/>
      <c r="K331"/>
      <c r="L331"/>
    </row>
    <row r="332" spans="6:12">
      <c r="F332" s="44"/>
      <c r="G332" s="44"/>
      <c r="H332" s="44"/>
      <c r="I332" s="44"/>
      <c r="J332" s="44"/>
      <c r="K332"/>
      <c r="L332"/>
    </row>
    <row r="333" spans="6:12">
      <c r="F333" s="44"/>
      <c r="G333" s="44"/>
      <c r="H333" s="44"/>
      <c r="I333" s="44"/>
      <c r="J333" s="44"/>
      <c r="K333"/>
      <c r="L333"/>
    </row>
    <row r="334" spans="6:12">
      <c r="F334" s="44"/>
      <c r="G334" s="44"/>
      <c r="H334" s="44"/>
      <c r="I334" s="44"/>
      <c r="J334" s="44"/>
      <c r="K334"/>
      <c r="L334"/>
    </row>
    <row r="335" spans="6:12">
      <c r="F335" s="44"/>
      <c r="G335" s="44"/>
      <c r="H335" s="44"/>
      <c r="I335" s="44"/>
      <c r="J335" s="44"/>
      <c r="K335"/>
      <c r="L335"/>
    </row>
    <row r="336" spans="6:12">
      <c r="F336" s="44"/>
      <c r="G336" s="44"/>
      <c r="H336" s="44"/>
      <c r="I336" s="44"/>
      <c r="J336" s="44"/>
      <c r="K336"/>
      <c r="L336"/>
    </row>
    <row r="337" spans="6:12">
      <c r="F337" s="44"/>
      <c r="G337" s="44"/>
      <c r="H337" s="44"/>
      <c r="I337" s="44"/>
      <c r="J337" s="44"/>
      <c r="K337"/>
      <c r="L337"/>
    </row>
    <row r="338" spans="6:12">
      <c r="F338" s="44"/>
      <c r="G338" s="44"/>
      <c r="H338" s="44"/>
      <c r="I338" s="44"/>
      <c r="J338" s="44"/>
      <c r="K338"/>
      <c r="L338"/>
    </row>
    <row r="339" spans="6:12">
      <c r="F339" s="44"/>
      <c r="G339" s="44"/>
      <c r="H339" s="44"/>
      <c r="I339" s="44"/>
      <c r="J339" s="44"/>
      <c r="K339"/>
      <c r="L339"/>
    </row>
    <row r="340" spans="6:12">
      <c r="F340" s="44"/>
      <c r="G340" s="44"/>
      <c r="H340" s="44"/>
      <c r="I340" s="44"/>
      <c r="J340" s="44"/>
      <c r="K340"/>
      <c r="L340"/>
    </row>
    <row r="341" spans="6:12">
      <c r="F341" s="44"/>
      <c r="G341" s="44"/>
      <c r="H341" s="44"/>
      <c r="I341" s="44"/>
      <c r="J341" s="44"/>
      <c r="K341"/>
      <c r="L341"/>
    </row>
    <row r="342" spans="6:12">
      <c r="F342" s="44"/>
      <c r="G342" s="44"/>
      <c r="H342" s="44"/>
      <c r="I342" s="44"/>
      <c r="J342" s="44"/>
      <c r="K342"/>
      <c r="L342"/>
    </row>
    <row r="343" spans="6:12">
      <c r="F343" s="44"/>
      <c r="G343" s="44"/>
      <c r="H343" s="44"/>
      <c r="I343" s="44"/>
      <c r="J343" s="44"/>
      <c r="K343"/>
      <c r="L343"/>
    </row>
    <row r="344" spans="6:12">
      <c r="F344" s="44"/>
      <c r="G344" s="44"/>
      <c r="H344" s="44"/>
      <c r="I344" s="44"/>
      <c r="J344" s="44"/>
      <c r="K344"/>
      <c r="L344"/>
    </row>
    <row r="345" spans="6:12">
      <c r="F345" s="44"/>
      <c r="G345" s="44"/>
      <c r="H345" s="44"/>
      <c r="I345" s="44"/>
      <c r="J345" s="44"/>
      <c r="K345"/>
      <c r="L345"/>
    </row>
    <row r="346" spans="6:12">
      <c r="F346" s="44"/>
      <c r="G346" s="44"/>
      <c r="H346" s="44"/>
      <c r="I346" s="44"/>
      <c r="J346" s="44"/>
      <c r="K346"/>
      <c r="L346"/>
    </row>
    <row r="347" spans="6:12">
      <c r="F347" s="44"/>
      <c r="G347" s="44"/>
      <c r="H347" s="44"/>
      <c r="I347" s="44"/>
      <c r="J347" s="44"/>
      <c r="K347"/>
      <c r="L347"/>
    </row>
    <row r="348" spans="6:12">
      <c r="F348" s="44"/>
      <c r="G348" s="44"/>
      <c r="H348" s="44"/>
      <c r="I348" s="44"/>
      <c r="J348" s="44"/>
      <c r="K348"/>
      <c r="L348"/>
    </row>
    <row r="349" spans="6:12">
      <c r="F349" s="44"/>
      <c r="G349" s="44"/>
      <c r="H349" s="44"/>
      <c r="I349" s="44"/>
      <c r="J349" s="44"/>
      <c r="K349"/>
      <c r="L349"/>
    </row>
    <row r="350" spans="6:12">
      <c r="F350" s="44"/>
      <c r="G350" s="44"/>
      <c r="H350" s="44"/>
      <c r="I350" s="44"/>
      <c r="J350" s="44"/>
      <c r="K350"/>
      <c r="L350"/>
    </row>
    <row r="351" spans="6:12">
      <c r="F351" s="44"/>
      <c r="G351" s="44"/>
      <c r="H351" s="44"/>
      <c r="I351" s="44"/>
      <c r="J351" s="44"/>
      <c r="K351"/>
      <c r="L351"/>
    </row>
    <row r="352" spans="6:12">
      <c r="F352" s="44"/>
      <c r="G352" s="44"/>
      <c r="H352" s="44"/>
      <c r="I352" s="44"/>
      <c r="J352" s="44"/>
      <c r="K352"/>
      <c r="L352"/>
    </row>
    <row r="353" spans="6:12">
      <c r="F353" s="44"/>
      <c r="G353" s="44"/>
      <c r="H353" s="44"/>
      <c r="I353" s="44"/>
      <c r="J353" s="44"/>
      <c r="K353"/>
      <c r="L353"/>
    </row>
    <row r="354" spans="6:12">
      <c r="F354" s="44"/>
      <c r="G354" s="44"/>
      <c r="H354" s="44"/>
      <c r="I354" s="44"/>
      <c r="J354" s="44"/>
      <c r="K354"/>
      <c r="L354"/>
    </row>
    <row r="355" spans="6:12">
      <c r="F355" s="44"/>
      <c r="G355" s="44"/>
      <c r="H355" s="44"/>
      <c r="I355" s="44"/>
      <c r="J355" s="44"/>
      <c r="K355"/>
      <c r="L355"/>
    </row>
    <row r="356" spans="6:12">
      <c r="F356" s="44"/>
      <c r="G356" s="44"/>
      <c r="H356" s="44"/>
      <c r="I356" s="44"/>
      <c r="J356" s="44"/>
      <c r="K356"/>
      <c r="L356"/>
    </row>
    <row r="357" spans="6:12">
      <c r="F357" s="44"/>
      <c r="G357" s="44"/>
      <c r="H357" s="44"/>
      <c r="I357" s="44"/>
      <c r="J357" s="44"/>
      <c r="K357"/>
      <c r="L357"/>
    </row>
    <row r="358" spans="6:12">
      <c r="F358" s="44"/>
      <c r="G358" s="44"/>
      <c r="H358" s="44"/>
      <c r="I358" s="44"/>
      <c r="J358" s="44"/>
      <c r="K358"/>
      <c r="L358"/>
    </row>
    <row r="359" spans="6:12">
      <c r="F359" s="44"/>
      <c r="G359" s="44"/>
      <c r="H359" s="44"/>
      <c r="I359" s="44"/>
      <c r="J359" s="44"/>
      <c r="K359"/>
      <c r="L359"/>
    </row>
    <row r="360" spans="6:12">
      <c r="F360" s="44"/>
      <c r="G360" s="44"/>
      <c r="H360" s="44"/>
      <c r="I360" s="44"/>
      <c r="J360" s="44"/>
      <c r="K360"/>
      <c r="L360"/>
    </row>
    <row r="361" spans="6:12">
      <c r="F361" s="44"/>
      <c r="G361" s="44"/>
      <c r="H361" s="44"/>
      <c r="I361" s="44"/>
      <c r="J361" s="44"/>
      <c r="K361"/>
      <c r="L361"/>
    </row>
    <row r="362" spans="6:12">
      <c r="F362" s="44"/>
      <c r="G362" s="44"/>
      <c r="H362" s="44"/>
      <c r="I362" s="44"/>
      <c r="J362" s="44"/>
      <c r="K362"/>
      <c r="L362"/>
    </row>
    <row r="363" spans="6:12">
      <c r="F363" s="44"/>
      <c r="G363" s="44"/>
      <c r="H363" s="44"/>
      <c r="I363" s="44"/>
      <c r="J363" s="44"/>
      <c r="K363"/>
      <c r="L363"/>
    </row>
    <row r="364" spans="6:12">
      <c r="F364" s="44"/>
      <c r="G364" s="44"/>
      <c r="H364" s="44"/>
      <c r="I364" s="44"/>
      <c r="J364" s="44"/>
      <c r="K364"/>
      <c r="L364"/>
    </row>
    <row r="365" spans="6:12">
      <c r="F365" s="44"/>
      <c r="G365" s="44"/>
      <c r="H365" s="44"/>
      <c r="I365" s="44"/>
      <c r="J365" s="44"/>
      <c r="K365"/>
      <c r="L365"/>
    </row>
    <row r="366" spans="6:12">
      <c r="F366" s="44"/>
      <c r="G366" s="44"/>
      <c r="H366" s="44"/>
      <c r="I366" s="44"/>
      <c r="J366" s="44"/>
      <c r="K366"/>
      <c r="L366"/>
    </row>
    <row r="367" spans="6:12">
      <c r="F367" s="44"/>
      <c r="G367" s="44"/>
      <c r="H367" s="44"/>
      <c r="I367" s="44"/>
      <c r="J367" s="44"/>
      <c r="K367"/>
      <c r="L367"/>
    </row>
    <row r="368" spans="6:12">
      <c r="F368" s="44"/>
      <c r="G368" s="44"/>
      <c r="H368" s="44"/>
      <c r="I368" s="44"/>
      <c r="J368" s="44"/>
      <c r="K368"/>
      <c r="L368"/>
    </row>
    <row r="369" spans="6:12">
      <c r="F369" s="44"/>
      <c r="G369" s="44"/>
      <c r="H369" s="44"/>
      <c r="I369" s="44"/>
      <c r="J369" s="44"/>
      <c r="K369"/>
      <c r="L369"/>
    </row>
    <row r="370" spans="6:12">
      <c r="F370" s="44"/>
      <c r="G370" s="44"/>
      <c r="H370" s="44"/>
      <c r="I370" s="44"/>
      <c r="J370" s="44"/>
      <c r="K370"/>
      <c r="L370"/>
    </row>
    <row r="371" spans="6:12">
      <c r="F371" s="44"/>
      <c r="G371" s="44"/>
      <c r="H371" s="44"/>
      <c r="I371" s="44"/>
      <c r="J371" s="44"/>
      <c r="K371"/>
      <c r="L371"/>
    </row>
    <row r="372" spans="6:12">
      <c r="F372" s="44"/>
      <c r="G372" s="44"/>
      <c r="H372" s="44"/>
      <c r="I372" s="44"/>
      <c r="J372" s="44"/>
      <c r="K372"/>
      <c r="L372"/>
    </row>
    <row r="373" spans="6:12">
      <c r="F373" s="44"/>
      <c r="G373" s="44"/>
      <c r="H373" s="44"/>
      <c r="I373" s="44"/>
      <c r="J373" s="44"/>
      <c r="K373"/>
      <c r="L373"/>
    </row>
    <row r="374" spans="6:12">
      <c r="F374" s="44"/>
      <c r="G374" s="44"/>
      <c r="H374" s="44"/>
      <c r="I374" s="44"/>
      <c r="J374" s="44"/>
      <c r="K374"/>
      <c r="L374"/>
    </row>
    <row r="375" spans="6:12">
      <c r="F375" s="44"/>
      <c r="G375" s="44"/>
      <c r="H375" s="44"/>
      <c r="I375" s="44"/>
      <c r="J375" s="44"/>
      <c r="K375"/>
      <c r="L375"/>
    </row>
    <row r="376" spans="6:12">
      <c r="F376" s="44"/>
      <c r="G376" s="44"/>
      <c r="H376" s="44"/>
      <c r="I376" s="44"/>
      <c r="J376" s="44"/>
      <c r="K376"/>
      <c r="L376"/>
    </row>
    <row r="377" spans="6:12">
      <c r="F377" s="44"/>
      <c r="G377" s="44"/>
      <c r="H377" s="44"/>
      <c r="I377" s="44"/>
      <c r="J377" s="44"/>
      <c r="K377"/>
      <c r="L377"/>
    </row>
    <row r="378" spans="6:12">
      <c r="F378" s="44"/>
      <c r="G378" s="44"/>
      <c r="H378" s="44"/>
      <c r="I378" s="44"/>
      <c r="J378" s="44"/>
      <c r="K378"/>
      <c r="L378"/>
    </row>
    <row r="379" spans="6:12">
      <c r="F379" s="44"/>
      <c r="G379" s="44"/>
      <c r="H379" s="44"/>
      <c r="I379" s="44"/>
      <c r="J379" s="44"/>
      <c r="K379"/>
      <c r="L379"/>
    </row>
    <row r="380" spans="6:12">
      <c r="F380" s="44"/>
      <c r="G380" s="44"/>
      <c r="H380" s="44"/>
      <c r="I380" s="44"/>
      <c r="J380" s="44"/>
      <c r="K380"/>
      <c r="L380"/>
    </row>
    <row r="381" spans="6:12">
      <c r="F381" s="44"/>
      <c r="G381" s="44"/>
      <c r="H381" s="44"/>
      <c r="I381" s="44"/>
      <c r="J381" s="44"/>
      <c r="K381"/>
      <c r="L381"/>
    </row>
    <row r="382" spans="6:12">
      <c r="F382" s="44"/>
      <c r="G382" s="44"/>
      <c r="H382" s="44"/>
      <c r="I382" s="44"/>
      <c r="J382" s="44"/>
      <c r="K382"/>
      <c r="L382"/>
    </row>
    <row r="383" spans="6:12">
      <c r="F383" s="44"/>
      <c r="G383" s="44"/>
      <c r="H383" s="44"/>
      <c r="I383" s="44"/>
      <c r="J383" s="44"/>
      <c r="K383"/>
      <c r="L383"/>
    </row>
    <row r="384" spans="6:12">
      <c r="F384" s="44"/>
      <c r="G384" s="44"/>
      <c r="H384" s="44"/>
      <c r="I384" s="44"/>
      <c r="J384" s="44"/>
      <c r="K384"/>
      <c r="L384"/>
    </row>
    <row r="385" spans="6:12">
      <c r="F385" s="44"/>
      <c r="G385" s="44"/>
      <c r="H385" s="44"/>
      <c r="I385" s="44"/>
      <c r="J385" s="44"/>
      <c r="K385"/>
      <c r="L385"/>
    </row>
    <row r="386" spans="6:12">
      <c r="F386" s="44"/>
      <c r="G386" s="44"/>
      <c r="H386" s="44"/>
      <c r="I386" s="44"/>
      <c r="J386" s="44"/>
      <c r="K386"/>
      <c r="L386"/>
    </row>
    <row r="387" spans="6:12">
      <c r="F387" s="44"/>
      <c r="G387" s="44"/>
      <c r="H387" s="44"/>
      <c r="I387" s="44"/>
      <c r="J387" s="44"/>
      <c r="K387"/>
      <c r="L387"/>
    </row>
    <row r="388" spans="6:12">
      <c r="F388" s="44"/>
      <c r="G388" s="44"/>
      <c r="H388" s="44"/>
      <c r="I388" s="44"/>
      <c r="J388" s="44"/>
      <c r="K388"/>
      <c r="L388"/>
    </row>
    <row r="389" spans="6:12">
      <c r="F389" s="44"/>
      <c r="G389" s="44"/>
      <c r="H389" s="44"/>
      <c r="I389" s="44"/>
      <c r="J389" s="44"/>
      <c r="K389"/>
      <c r="L389"/>
    </row>
    <row r="390" spans="6:12">
      <c r="F390" s="44"/>
      <c r="G390" s="44"/>
      <c r="H390" s="44"/>
      <c r="I390" s="44"/>
      <c r="J390" s="44"/>
      <c r="K390"/>
      <c r="L390"/>
    </row>
    <row r="391" spans="6:12">
      <c r="F391" s="44"/>
      <c r="G391" s="44"/>
      <c r="H391" s="44"/>
      <c r="I391" s="44"/>
      <c r="J391" s="44"/>
      <c r="K391"/>
      <c r="L391"/>
    </row>
    <row r="392" spans="6:12">
      <c r="F392" s="44"/>
      <c r="G392" s="44"/>
      <c r="H392" s="44"/>
      <c r="I392" s="44"/>
      <c r="J392" s="44"/>
      <c r="K392"/>
      <c r="L392"/>
    </row>
    <row r="393" spans="6:12">
      <c r="F393" s="44"/>
      <c r="G393" s="44"/>
      <c r="H393" s="44"/>
      <c r="I393" s="44"/>
      <c r="J393" s="44"/>
      <c r="K393"/>
      <c r="L393"/>
    </row>
    <row r="394" spans="6:12">
      <c r="F394" s="44"/>
      <c r="G394" s="44"/>
      <c r="H394" s="44"/>
      <c r="I394" s="44"/>
      <c r="J394" s="44"/>
      <c r="K394"/>
      <c r="L394"/>
    </row>
    <row r="395" spans="6:12">
      <c r="F395" s="44"/>
      <c r="G395" s="44"/>
      <c r="H395" s="44"/>
      <c r="I395" s="44"/>
      <c r="J395" s="44"/>
      <c r="K395"/>
      <c r="L395"/>
    </row>
    <row r="396" spans="6:12">
      <c r="F396" s="44"/>
      <c r="G396" s="44"/>
      <c r="H396" s="44"/>
      <c r="I396" s="44"/>
      <c r="J396" s="44"/>
      <c r="K396"/>
      <c r="L396"/>
    </row>
    <row r="397" spans="6:12">
      <c r="F397" s="44"/>
      <c r="G397" s="44"/>
      <c r="H397" s="44"/>
      <c r="I397" s="44"/>
      <c r="J397" s="44"/>
      <c r="K397"/>
      <c r="L397"/>
    </row>
    <row r="398" spans="6:12">
      <c r="F398" s="44"/>
      <c r="G398" s="44"/>
      <c r="H398" s="44"/>
      <c r="I398" s="44"/>
      <c r="J398" s="44"/>
      <c r="K398"/>
      <c r="L398"/>
    </row>
    <row r="399" spans="6:12">
      <c r="F399" s="44"/>
      <c r="G399" s="44"/>
      <c r="H399" s="44"/>
      <c r="I399" s="44"/>
      <c r="J399" s="44"/>
      <c r="K399"/>
      <c r="L399"/>
    </row>
    <row r="400" spans="6:12">
      <c r="F400" s="44"/>
      <c r="G400" s="44"/>
      <c r="H400" s="44"/>
      <c r="I400" s="44"/>
      <c r="J400" s="44"/>
      <c r="K400"/>
      <c r="L400"/>
    </row>
    <row r="401" spans="6:12">
      <c r="F401" s="44"/>
      <c r="G401" s="44"/>
      <c r="H401" s="44"/>
      <c r="I401" s="44"/>
      <c r="J401" s="44"/>
      <c r="K401"/>
      <c r="L401"/>
    </row>
    <row r="402" spans="6:12">
      <c r="F402" s="44"/>
      <c r="G402" s="44"/>
      <c r="H402" s="44"/>
      <c r="I402" s="44"/>
      <c r="J402" s="44"/>
      <c r="K402"/>
      <c r="L402"/>
    </row>
    <row r="403" spans="6:12">
      <c r="F403" s="44"/>
      <c r="G403" s="44"/>
      <c r="H403" s="44"/>
      <c r="I403" s="44"/>
      <c r="J403" s="44"/>
      <c r="K403"/>
      <c r="L403"/>
    </row>
    <row r="404" spans="6:12">
      <c r="F404" s="44"/>
      <c r="G404" s="44"/>
      <c r="H404" s="44"/>
      <c r="I404" s="44"/>
      <c r="J404" s="44"/>
      <c r="K404"/>
      <c r="L404"/>
    </row>
    <row r="405" spans="6:12">
      <c r="F405" s="44"/>
      <c r="G405" s="44"/>
      <c r="H405" s="44"/>
      <c r="I405" s="44"/>
      <c r="J405" s="44"/>
      <c r="K405"/>
      <c r="L405"/>
    </row>
    <row r="406" spans="6:12">
      <c r="F406" s="44"/>
      <c r="G406" s="44"/>
      <c r="H406" s="44"/>
      <c r="I406" s="44"/>
      <c r="J406" s="44"/>
      <c r="K406"/>
      <c r="L406"/>
    </row>
    <row r="407" spans="6:12">
      <c r="F407" s="44"/>
      <c r="G407" s="44"/>
      <c r="H407" s="44"/>
      <c r="I407" s="44"/>
      <c r="J407" s="44"/>
      <c r="K407"/>
      <c r="L407"/>
    </row>
    <row r="408" spans="6:12">
      <c r="F408" s="44"/>
      <c r="G408" s="44"/>
      <c r="H408" s="44"/>
      <c r="I408" s="44"/>
      <c r="J408" s="44"/>
      <c r="K408"/>
      <c r="L408"/>
    </row>
    <row r="409" spans="6:12">
      <c r="F409" s="44"/>
      <c r="G409" s="44"/>
      <c r="H409" s="44"/>
      <c r="I409" s="44"/>
      <c r="J409" s="44"/>
      <c r="K409"/>
      <c r="L409"/>
    </row>
    <row r="410" spans="6:12">
      <c r="F410" s="44"/>
      <c r="G410" s="44"/>
      <c r="H410" s="44"/>
      <c r="I410" s="44"/>
      <c r="J410" s="44"/>
      <c r="K410"/>
      <c r="L410"/>
    </row>
    <row r="411" spans="6:12">
      <c r="F411" s="44"/>
      <c r="G411" s="44"/>
      <c r="H411" s="44"/>
      <c r="I411" s="44"/>
      <c r="J411" s="44"/>
      <c r="K411"/>
      <c r="L411"/>
    </row>
    <row r="412" spans="6:12">
      <c r="F412" s="44"/>
      <c r="G412" s="44"/>
      <c r="H412" s="44"/>
      <c r="I412" s="44"/>
      <c r="J412" s="44"/>
      <c r="K412"/>
      <c r="L412"/>
    </row>
    <row r="413" spans="6:12">
      <c r="F413" s="44"/>
      <c r="G413" s="44"/>
      <c r="H413" s="44"/>
      <c r="I413" s="44"/>
      <c r="J413" s="44"/>
      <c r="K413"/>
      <c r="L413"/>
    </row>
    <row r="414" spans="6:12">
      <c r="F414" s="44"/>
      <c r="G414" s="44"/>
      <c r="H414" s="44"/>
      <c r="I414" s="44"/>
      <c r="J414" s="44"/>
      <c r="K414"/>
      <c r="L414"/>
    </row>
    <row r="415" spans="6:12">
      <c r="F415" s="44"/>
      <c r="G415" s="44"/>
      <c r="H415" s="44"/>
      <c r="I415" s="44"/>
      <c r="J415" s="44"/>
      <c r="K415"/>
      <c r="L415"/>
    </row>
    <row r="416" spans="6:12">
      <c r="F416" s="44"/>
      <c r="G416" s="44"/>
      <c r="H416" s="44"/>
      <c r="I416" s="44"/>
      <c r="J416" s="44"/>
      <c r="K416"/>
      <c r="L416"/>
    </row>
    <row r="417" spans="6:12">
      <c r="F417" s="44"/>
      <c r="G417" s="44"/>
      <c r="H417" s="44"/>
      <c r="I417" s="44"/>
      <c r="J417" s="44"/>
      <c r="K417"/>
      <c r="L417"/>
    </row>
    <row r="418" spans="6:12">
      <c r="F418" s="44"/>
      <c r="G418" s="44"/>
      <c r="H418" s="44"/>
      <c r="I418" s="44"/>
      <c r="J418" s="44"/>
      <c r="K418"/>
      <c r="L418"/>
    </row>
    <row r="419" spans="6:12">
      <c r="F419" s="44"/>
      <c r="G419" s="44"/>
      <c r="H419" s="44"/>
      <c r="I419" s="44"/>
      <c r="J419" s="44"/>
      <c r="K419"/>
      <c r="L419"/>
    </row>
    <row r="420" spans="6:12">
      <c r="F420" s="44"/>
      <c r="G420" s="44"/>
      <c r="H420" s="44"/>
      <c r="I420" s="44"/>
      <c r="J420" s="44"/>
      <c r="K420"/>
      <c r="L420"/>
    </row>
    <row r="421" spans="6:12">
      <c r="F421" s="44"/>
      <c r="G421" s="44"/>
      <c r="H421" s="44"/>
      <c r="I421" s="44"/>
      <c r="J421" s="44"/>
      <c r="K421"/>
      <c r="L421"/>
    </row>
    <row r="422" spans="6:12">
      <c r="F422" s="44"/>
      <c r="G422" s="44"/>
      <c r="H422" s="44"/>
      <c r="I422" s="44"/>
      <c r="J422" s="44"/>
      <c r="K422"/>
      <c r="L422"/>
    </row>
    <row r="423" spans="6:12">
      <c r="F423" s="44"/>
      <c r="G423" s="44"/>
      <c r="H423" s="44"/>
      <c r="I423" s="44"/>
      <c r="J423" s="44"/>
      <c r="K423"/>
      <c r="L423"/>
    </row>
    <row r="424" spans="6:12">
      <c r="F424" s="44"/>
      <c r="G424" s="44"/>
      <c r="H424" s="44"/>
      <c r="I424" s="44"/>
      <c r="J424" s="44"/>
      <c r="K424"/>
      <c r="L424"/>
    </row>
    <row r="425" spans="6:12">
      <c r="F425" s="44"/>
      <c r="G425" s="44"/>
      <c r="H425" s="44"/>
      <c r="I425" s="44"/>
      <c r="J425" s="44"/>
      <c r="K425"/>
      <c r="L425"/>
    </row>
    <row r="426" spans="6:12">
      <c r="F426" s="44"/>
      <c r="G426" s="44"/>
      <c r="H426" s="44"/>
      <c r="I426" s="44"/>
      <c r="J426" s="44"/>
      <c r="K426"/>
      <c r="L426"/>
    </row>
    <row r="427" spans="6:12">
      <c r="F427" s="44"/>
      <c r="G427" s="44"/>
      <c r="H427" s="44"/>
      <c r="I427" s="44"/>
      <c r="J427" s="44"/>
      <c r="K427"/>
      <c r="L427"/>
    </row>
    <row r="428" spans="6:12">
      <c r="F428" s="44"/>
      <c r="G428" s="44"/>
      <c r="H428" s="44"/>
      <c r="I428" s="44"/>
      <c r="J428" s="44"/>
      <c r="K428"/>
      <c r="L428"/>
    </row>
    <row r="429" spans="6:12">
      <c r="F429" s="44"/>
      <c r="G429" s="44"/>
      <c r="H429" s="44"/>
      <c r="I429" s="44"/>
      <c r="J429" s="44"/>
      <c r="K429"/>
      <c r="L429"/>
    </row>
    <row r="430" spans="6:12">
      <c r="F430" s="44"/>
      <c r="G430" s="44"/>
      <c r="H430" s="44"/>
      <c r="I430" s="44"/>
      <c r="J430" s="44"/>
      <c r="K430"/>
      <c r="L430"/>
    </row>
    <row r="431" spans="6:12">
      <c r="F431" s="44"/>
      <c r="G431" s="44"/>
      <c r="H431" s="44"/>
      <c r="I431" s="44"/>
      <c r="J431" s="44"/>
      <c r="K431"/>
      <c r="L431"/>
    </row>
    <row r="432" spans="6:12">
      <c r="F432" s="44"/>
      <c r="G432" s="44"/>
      <c r="H432" s="44"/>
      <c r="I432" s="44"/>
      <c r="J432" s="44"/>
      <c r="K432"/>
      <c r="L432"/>
    </row>
    <row r="433" spans="6:12">
      <c r="F433" s="44"/>
      <c r="G433" s="44"/>
      <c r="H433" s="44"/>
      <c r="I433" s="44"/>
      <c r="J433" s="44"/>
      <c r="K433"/>
      <c r="L433"/>
    </row>
    <row r="434" spans="6:12">
      <c r="F434" s="44"/>
      <c r="G434" s="44"/>
      <c r="H434" s="44"/>
      <c r="I434" s="44"/>
      <c r="J434" s="44"/>
      <c r="K434"/>
      <c r="L434"/>
    </row>
    <row r="435" spans="6:12">
      <c r="F435" s="44"/>
      <c r="G435" s="44"/>
      <c r="H435" s="44"/>
      <c r="I435" s="44"/>
      <c r="J435" s="44"/>
      <c r="K435"/>
      <c r="L435"/>
    </row>
    <row r="436" spans="6:12">
      <c r="F436" s="44"/>
      <c r="G436" s="44"/>
      <c r="H436" s="44"/>
      <c r="I436" s="44"/>
      <c r="J436" s="44"/>
      <c r="K436"/>
      <c r="L436"/>
    </row>
    <row r="437" spans="6:12">
      <c r="F437" s="44"/>
      <c r="G437" s="44"/>
      <c r="H437" s="44"/>
      <c r="I437" s="44"/>
      <c r="J437" s="44"/>
      <c r="K437"/>
      <c r="L437"/>
    </row>
    <row r="438" spans="6:12">
      <c r="F438" s="44"/>
      <c r="G438" s="44"/>
      <c r="H438" s="44"/>
      <c r="I438" s="44"/>
      <c r="J438" s="44"/>
      <c r="K438"/>
      <c r="L438"/>
    </row>
    <row r="439" spans="6:12">
      <c r="F439" s="44"/>
      <c r="G439" s="44"/>
      <c r="H439" s="44"/>
      <c r="I439" s="44"/>
      <c r="J439" s="44"/>
      <c r="K439"/>
      <c r="L439"/>
    </row>
    <row r="440" spans="6:12">
      <c r="F440" s="44"/>
      <c r="G440" s="44"/>
      <c r="H440" s="44"/>
      <c r="I440" s="44"/>
      <c r="J440" s="44"/>
      <c r="K440"/>
      <c r="L440"/>
    </row>
    <row r="441" spans="6:12">
      <c r="F441" s="44"/>
      <c r="G441" s="44"/>
      <c r="H441" s="44"/>
      <c r="I441" s="44"/>
      <c r="J441" s="44"/>
      <c r="K441"/>
      <c r="L441"/>
    </row>
    <row r="442" spans="6:12">
      <c r="F442" s="44"/>
      <c r="G442" s="44"/>
      <c r="H442" s="44"/>
      <c r="I442" s="44"/>
      <c r="J442" s="44"/>
      <c r="K442"/>
      <c r="L442"/>
    </row>
    <row r="443" spans="6:12">
      <c r="F443" s="44"/>
      <c r="G443" s="44"/>
      <c r="H443" s="44"/>
      <c r="I443" s="44"/>
      <c r="J443" s="44"/>
      <c r="K443"/>
      <c r="L443"/>
    </row>
    <row r="444" spans="6:12">
      <c r="F444" s="44"/>
      <c r="G444" s="44"/>
      <c r="H444" s="44"/>
      <c r="I444" s="44"/>
      <c r="J444" s="44"/>
      <c r="K444"/>
      <c r="L444"/>
    </row>
    <row r="445" spans="6:12">
      <c r="F445" s="44"/>
      <c r="G445" s="44"/>
      <c r="H445" s="44"/>
      <c r="I445" s="44"/>
      <c r="J445" s="44"/>
      <c r="K445"/>
      <c r="L445"/>
    </row>
    <row r="446" spans="6:12">
      <c r="F446" s="44"/>
      <c r="G446" s="44"/>
      <c r="H446" s="44"/>
      <c r="I446" s="44"/>
      <c r="J446" s="44"/>
      <c r="K446"/>
      <c r="L446"/>
    </row>
    <row r="447" spans="6:12">
      <c r="F447" s="44"/>
      <c r="G447" s="44"/>
      <c r="H447" s="44"/>
      <c r="I447" s="44"/>
      <c r="J447" s="44"/>
      <c r="K447"/>
      <c r="L447"/>
    </row>
    <row r="448" spans="6:12">
      <c r="F448" s="44"/>
      <c r="G448" s="44"/>
      <c r="H448" s="44"/>
      <c r="I448" s="44"/>
      <c r="J448" s="44"/>
      <c r="K448"/>
      <c r="L448"/>
    </row>
    <row r="449" spans="6:12">
      <c r="F449" s="44"/>
      <c r="G449" s="44"/>
      <c r="H449" s="44"/>
      <c r="I449" s="44"/>
      <c r="J449" s="44"/>
      <c r="K449"/>
      <c r="L449"/>
    </row>
    <row r="450" spans="6:12">
      <c r="F450" s="44"/>
      <c r="G450" s="44"/>
      <c r="H450" s="44"/>
      <c r="I450" s="44"/>
      <c r="J450" s="44"/>
      <c r="K450"/>
      <c r="L450"/>
    </row>
    <row r="451" spans="6:12">
      <c r="F451" s="44"/>
      <c r="G451" s="44"/>
      <c r="H451" s="44"/>
      <c r="I451" s="44"/>
      <c r="J451" s="44"/>
      <c r="K451"/>
      <c r="L451"/>
    </row>
    <row r="452" spans="6:12">
      <c r="F452" s="44"/>
      <c r="G452" s="44"/>
      <c r="H452" s="44"/>
      <c r="I452" s="44"/>
      <c r="J452" s="44"/>
      <c r="K452"/>
      <c r="L452"/>
    </row>
    <row r="453" spans="6:12">
      <c r="F453" s="44"/>
      <c r="G453" s="44"/>
      <c r="H453" s="44"/>
      <c r="I453" s="44"/>
      <c r="J453" s="44"/>
      <c r="K453"/>
      <c r="L453"/>
    </row>
    <row r="454" spans="6:12">
      <c r="F454" s="44"/>
      <c r="G454" s="44"/>
      <c r="H454" s="44"/>
      <c r="I454" s="44"/>
      <c r="J454" s="44"/>
      <c r="K454"/>
      <c r="L454"/>
    </row>
    <row r="455" spans="6:12">
      <c r="F455" s="44"/>
      <c r="G455" s="44"/>
      <c r="H455" s="44"/>
      <c r="I455" s="44"/>
      <c r="J455" s="44"/>
      <c r="K455"/>
      <c r="L455"/>
    </row>
    <row r="456" spans="6:12">
      <c r="F456" s="44"/>
      <c r="G456" s="44"/>
      <c r="H456" s="44"/>
      <c r="I456" s="44"/>
      <c r="J456" s="44"/>
      <c r="K456"/>
      <c r="L456"/>
    </row>
    <row r="457" spans="6:12">
      <c r="F457" s="44"/>
      <c r="G457" s="44"/>
      <c r="H457" s="44"/>
      <c r="I457" s="44"/>
      <c r="J457" s="44"/>
      <c r="K457"/>
      <c r="L457"/>
    </row>
    <row r="458" spans="6:12">
      <c r="F458" s="44"/>
      <c r="G458" s="44"/>
      <c r="H458" s="44"/>
      <c r="I458" s="44"/>
      <c r="J458" s="44"/>
      <c r="K458"/>
      <c r="L458"/>
    </row>
    <row r="459" spans="6:12">
      <c r="F459" s="44"/>
      <c r="G459" s="44"/>
      <c r="H459" s="44"/>
      <c r="I459" s="44"/>
      <c r="J459" s="44"/>
      <c r="K459"/>
      <c r="L459"/>
    </row>
    <row r="460" spans="6:12">
      <c r="F460" s="44"/>
      <c r="G460" s="44"/>
      <c r="H460" s="44"/>
      <c r="I460" s="44"/>
      <c r="J460" s="44"/>
      <c r="K460"/>
      <c r="L460"/>
    </row>
    <row r="461" spans="6:12">
      <c r="F461" s="44"/>
      <c r="G461" s="44"/>
      <c r="H461" s="44"/>
      <c r="I461" s="44"/>
      <c r="J461" s="44"/>
      <c r="K461"/>
      <c r="L461"/>
    </row>
    <row r="462" spans="6:12">
      <c r="F462" s="44"/>
      <c r="G462" s="44"/>
      <c r="H462" s="44"/>
      <c r="I462" s="44"/>
      <c r="J462" s="44"/>
      <c r="K462"/>
      <c r="L462"/>
    </row>
    <row r="463" spans="6:12">
      <c r="F463" s="44"/>
      <c r="G463" s="44"/>
      <c r="H463" s="44"/>
      <c r="I463" s="44"/>
      <c r="J463" s="44"/>
      <c r="K463"/>
      <c r="L463"/>
    </row>
    <row r="464" spans="6:12">
      <c r="F464" s="44"/>
      <c r="G464" s="44"/>
      <c r="H464" s="44"/>
      <c r="I464" s="44"/>
      <c r="J464" s="44"/>
      <c r="K464"/>
      <c r="L464"/>
    </row>
    <row r="465" spans="6:12">
      <c r="F465" s="44"/>
      <c r="G465" s="44"/>
      <c r="H465" s="44"/>
      <c r="I465" s="44"/>
      <c r="J465" s="44"/>
      <c r="K465"/>
      <c r="L465"/>
    </row>
    <row r="466" spans="6:12">
      <c r="F466" s="44"/>
      <c r="G466" s="44"/>
      <c r="H466" s="44"/>
      <c r="I466" s="44"/>
      <c r="J466" s="44"/>
      <c r="K466"/>
      <c r="L466"/>
    </row>
    <row r="467" spans="6:12">
      <c r="F467" s="44"/>
      <c r="G467" s="44"/>
      <c r="H467" s="44"/>
      <c r="I467" s="44"/>
      <c r="J467" s="44"/>
      <c r="K467"/>
      <c r="L467"/>
    </row>
    <row r="468" spans="6:12">
      <c r="F468" s="44"/>
      <c r="G468" s="44"/>
      <c r="H468" s="44"/>
      <c r="I468" s="44"/>
      <c r="J468" s="44"/>
      <c r="K468"/>
      <c r="L468"/>
    </row>
    <row r="469" spans="6:12">
      <c r="F469" s="44"/>
      <c r="G469" s="44"/>
      <c r="H469" s="44"/>
      <c r="I469" s="44"/>
      <c r="J469" s="44"/>
      <c r="K469"/>
      <c r="L469"/>
    </row>
    <row r="470" spans="6:12">
      <c r="F470" s="44"/>
      <c r="G470" s="44"/>
      <c r="H470" s="44"/>
      <c r="I470" s="44"/>
      <c r="J470" s="44"/>
      <c r="K470"/>
      <c r="L470"/>
    </row>
    <row r="471" spans="6:12">
      <c r="F471" s="44"/>
      <c r="G471" s="44"/>
      <c r="H471" s="44"/>
      <c r="I471" s="44"/>
      <c r="J471" s="44"/>
      <c r="K471"/>
      <c r="L471"/>
    </row>
    <row r="472" spans="6:12">
      <c r="F472" s="44"/>
      <c r="G472" s="44"/>
      <c r="H472" s="44"/>
      <c r="I472" s="44"/>
      <c r="J472" s="44"/>
      <c r="K472"/>
      <c r="L472"/>
    </row>
    <row r="473" spans="6:12">
      <c r="F473" s="44"/>
      <c r="G473" s="44"/>
      <c r="H473" s="44"/>
      <c r="I473" s="44"/>
      <c r="J473" s="44"/>
      <c r="K473"/>
      <c r="L473"/>
    </row>
    <row r="474" spans="6:12">
      <c r="F474" s="44"/>
      <c r="G474" s="44"/>
      <c r="H474" s="44"/>
      <c r="I474" s="44"/>
      <c r="J474" s="44"/>
      <c r="K474"/>
      <c r="L474"/>
    </row>
    <row r="475" spans="6:12">
      <c r="F475" s="44"/>
      <c r="G475" s="44"/>
      <c r="H475" s="44"/>
      <c r="I475" s="44"/>
      <c r="J475" s="44"/>
      <c r="K475"/>
      <c r="L475"/>
    </row>
    <row r="476" spans="6:12">
      <c r="F476" s="44"/>
      <c r="G476" s="44"/>
      <c r="H476" s="44"/>
      <c r="I476" s="44"/>
      <c r="J476" s="44"/>
      <c r="K476"/>
      <c r="L476"/>
    </row>
    <row r="477" spans="6:12">
      <c r="F477" s="44"/>
      <c r="G477" s="44"/>
      <c r="H477" s="44"/>
      <c r="I477" s="44"/>
      <c r="J477" s="44"/>
      <c r="K477"/>
      <c r="L477"/>
    </row>
    <row r="478" spans="6:12">
      <c r="F478" s="44"/>
      <c r="G478" s="44"/>
      <c r="H478" s="44"/>
      <c r="I478" s="44"/>
      <c r="J478" s="44"/>
      <c r="K478"/>
      <c r="L478"/>
    </row>
    <row r="479" spans="6:12">
      <c r="F479" s="44"/>
      <c r="G479" s="44"/>
      <c r="H479" s="44"/>
      <c r="I479" s="44"/>
      <c r="J479" s="44"/>
      <c r="K479"/>
      <c r="L479"/>
    </row>
    <row r="480" spans="6:12">
      <c r="F480" s="44"/>
      <c r="G480" s="44"/>
      <c r="H480" s="44"/>
      <c r="I480" s="44"/>
      <c r="J480" s="44"/>
      <c r="K480"/>
      <c r="L480"/>
    </row>
    <row r="481" spans="6:12">
      <c r="F481" s="44"/>
      <c r="G481" s="44"/>
      <c r="H481" s="44"/>
      <c r="I481" s="44"/>
      <c r="J481" s="44"/>
      <c r="K481"/>
      <c r="L481"/>
    </row>
    <row r="482" spans="6:12">
      <c r="F482" s="44"/>
      <c r="G482" s="44"/>
      <c r="H482" s="44"/>
      <c r="I482" s="44"/>
      <c r="J482" s="44"/>
      <c r="K482"/>
      <c r="L482"/>
    </row>
    <row r="483" spans="6:12">
      <c r="F483" s="44"/>
      <c r="G483" s="44"/>
      <c r="H483" s="44"/>
      <c r="I483" s="44"/>
      <c r="J483" s="44"/>
      <c r="K483"/>
      <c r="L483"/>
    </row>
    <row r="484" spans="6:12">
      <c r="F484" s="44"/>
      <c r="G484" s="44"/>
      <c r="H484" s="44"/>
      <c r="I484" s="44"/>
      <c r="J484" s="44"/>
      <c r="K484"/>
      <c r="L484"/>
    </row>
    <row r="485" spans="6:12">
      <c r="F485" s="44"/>
      <c r="G485" s="44"/>
      <c r="H485" s="44"/>
      <c r="I485" s="44"/>
      <c r="J485" s="44"/>
      <c r="K485"/>
      <c r="L485"/>
    </row>
    <row r="486" spans="6:12">
      <c r="F486" s="44"/>
      <c r="G486" s="44"/>
      <c r="H486" s="44"/>
      <c r="I486" s="44"/>
      <c r="J486" s="44"/>
      <c r="K486"/>
      <c r="L486"/>
    </row>
    <row r="487" spans="6:12">
      <c r="F487" s="44"/>
      <c r="G487" s="44"/>
      <c r="H487" s="44"/>
      <c r="I487" s="44"/>
      <c r="J487" s="44"/>
      <c r="K487"/>
      <c r="L487"/>
    </row>
    <row r="488" spans="6:12">
      <c r="F488" s="44"/>
      <c r="G488" s="44"/>
      <c r="H488" s="44"/>
      <c r="I488" s="44"/>
      <c r="J488" s="44"/>
      <c r="K488"/>
      <c r="L488"/>
    </row>
    <row r="489" spans="6:12">
      <c r="F489" s="44"/>
      <c r="G489" s="44"/>
      <c r="H489" s="44"/>
      <c r="I489" s="44"/>
      <c r="J489" s="44"/>
      <c r="K489"/>
      <c r="L489"/>
    </row>
    <row r="490" spans="6:12">
      <c r="F490" s="44"/>
      <c r="G490" s="44"/>
      <c r="H490" s="44"/>
      <c r="I490" s="44"/>
      <c r="J490" s="44"/>
      <c r="K490"/>
      <c r="L490"/>
    </row>
    <row r="491" spans="6:12">
      <c r="F491" s="44"/>
      <c r="G491" s="44"/>
      <c r="H491" s="44"/>
      <c r="I491" s="44"/>
      <c r="J491" s="44"/>
      <c r="K491"/>
      <c r="L491"/>
    </row>
    <row r="492" spans="6:12">
      <c r="F492" s="44"/>
      <c r="G492" s="44"/>
      <c r="H492" s="44"/>
      <c r="I492" s="44"/>
      <c r="J492" s="44"/>
      <c r="K492"/>
      <c r="L492"/>
    </row>
    <row r="493" spans="6:12">
      <c r="F493" s="44"/>
      <c r="G493" s="44"/>
      <c r="H493" s="44"/>
      <c r="I493" s="44"/>
      <c r="J493" s="44"/>
      <c r="K493"/>
      <c r="L493"/>
    </row>
    <row r="494" spans="6:12">
      <c r="F494" s="44"/>
      <c r="G494" s="44"/>
      <c r="H494" s="44"/>
      <c r="I494" s="44"/>
      <c r="J494" s="44"/>
      <c r="K494"/>
      <c r="L494"/>
    </row>
    <row r="495" spans="6:12">
      <c r="F495" s="44"/>
      <c r="G495" s="44"/>
      <c r="H495" s="44"/>
      <c r="I495" s="44"/>
      <c r="J495" s="44"/>
      <c r="K495"/>
      <c r="L495"/>
    </row>
    <row r="496" spans="6:12">
      <c r="F496" s="44"/>
      <c r="G496" s="44"/>
      <c r="H496" s="44"/>
      <c r="I496" s="44"/>
      <c r="J496" s="44"/>
      <c r="K496"/>
      <c r="L496"/>
    </row>
    <row r="497" spans="6:12">
      <c r="F497" s="44"/>
      <c r="G497" s="44"/>
      <c r="H497" s="44"/>
      <c r="I497" s="44"/>
      <c r="J497" s="44"/>
      <c r="K497"/>
      <c r="L497"/>
    </row>
    <row r="498" spans="6:12">
      <c r="F498" s="44"/>
      <c r="G498" s="44"/>
      <c r="H498" s="44"/>
      <c r="I498" s="44"/>
      <c r="J498" s="44"/>
      <c r="K498"/>
      <c r="L498"/>
    </row>
    <row r="499" spans="6:12">
      <c r="F499" s="44"/>
      <c r="G499" s="44"/>
      <c r="H499" s="44"/>
      <c r="I499" s="44"/>
      <c r="J499" s="44"/>
      <c r="K499"/>
      <c r="L499"/>
    </row>
    <row r="500" spans="6:12">
      <c r="F500" s="44"/>
      <c r="G500" s="44"/>
      <c r="H500" s="44"/>
      <c r="I500" s="44"/>
      <c r="J500" s="44"/>
      <c r="K500"/>
      <c r="L500"/>
    </row>
    <row r="501" spans="6:12">
      <c r="F501" s="44"/>
      <c r="G501" s="44"/>
      <c r="H501" s="44"/>
      <c r="I501" s="44"/>
      <c r="J501" s="44"/>
      <c r="K501"/>
      <c r="L501"/>
    </row>
    <row r="502" spans="6:12">
      <c r="F502" s="44"/>
      <c r="G502" s="44"/>
      <c r="H502" s="44"/>
      <c r="I502" s="44"/>
      <c r="J502" s="44"/>
      <c r="K502"/>
      <c r="L502"/>
    </row>
    <row r="503" spans="6:12">
      <c r="F503" s="44"/>
      <c r="G503" s="44"/>
      <c r="H503" s="44"/>
      <c r="I503" s="44"/>
      <c r="J503" s="44"/>
      <c r="K503"/>
      <c r="L503"/>
    </row>
    <row r="504" spans="6:12">
      <c r="F504" s="44"/>
      <c r="G504" s="44"/>
      <c r="H504" s="44"/>
      <c r="I504" s="44"/>
      <c r="J504" s="44"/>
      <c r="K504"/>
      <c r="L504"/>
    </row>
    <row r="505" spans="6:12">
      <c r="F505" s="44"/>
      <c r="G505" s="44"/>
      <c r="H505" s="44"/>
      <c r="I505" s="44"/>
      <c r="J505" s="44"/>
      <c r="K505"/>
      <c r="L505"/>
    </row>
    <row r="506" spans="6:12">
      <c r="F506" s="44"/>
      <c r="G506" s="44"/>
      <c r="H506" s="44"/>
      <c r="I506" s="44"/>
      <c r="J506" s="44"/>
      <c r="K506"/>
      <c r="L506"/>
    </row>
    <row r="507" spans="6:12">
      <c r="F507" s="44"/>
      <c r="G507" s="44"/>
      <c r="H507" s="44"/>
      <c r="I507" s="44"/>
      <c r="J507" s="44"/>
      <c r="K507"/>
      <c r="L507"/>
    </row>
    <row r="508" spans="6:12">
      <c r="F508" s="44"/>
      <c r="G508" s="44"/>
      <c r="H508" s="44"/>
      <c r="I508" s="44"/>
      <c r="J508" s="44"/>
      <c r="K508"/>
      <c r="L508"/>
    </row>
    <row r="509" spans="6:12">
      <c r="F509" s="44"/>
      <c r="G509" s="44"/>
      <c r="H509" s="44"/>
      <c r="I509" s="44"/>
      <c r="J509" s="44"/>
      <c r="K509"/>
      <c r="L509"/>
    </row>
    <row r="510" spans="6:12">
      <c r="F510" s="44"/>
      <c r="G510" s="44"/>
      <c r="H510" s="44"/>
      <c r="I510" s="44"/>
      <c r="J510" s="44"/>
      <c r="K510"/>
      <c r="L510"/>
    </row>
    <row r="511" spans="6:12">
      <c r="F511" s="44"/>
      <c r="G511" s="44"/>
      <c r="H511" s="44"/>
      <c r="I511" s="44"/>
      <c r="J511" s="44"/>
      <c r="K511"/>
      <c r="L511"/>
    </row>
    <row r="512" spans="6:12">
      <c r="F512" s="44"/>
      <c r="G512" s="44"/>
      <c r="H512" s="44"/>
      <c r="I512" s="44"/>
      <c r="J512" s="44"/>
      <c r="K512"/>
      <c r="L512"/>
    </row>
    <row r="513" spans="6:12">
      <c r="F513" s="44"/>
      <c r="G513" s="44"/>
      <c r="H513" s="44"/>
      <c r="I513" s="44"/>
      <c r="J513" s="44"/>
      <c r="K513"/>
      <c r="L513"/>
    </row>
    <row r="514" spans="6:12">
      <c r="F514" s="44"/>
      <c r="G514" s="44"/>
      <c r="H514" s="44"/>
      <c r="I514" s="44"/>
      <c r="J514" s="44"/>
      <c r="K514"/>
      <c r="L514"/>
    </row>
    <row r="515" spans="6:12">
      <c r="F515" s="44"/>
      <c r="G515" s="44"/>
      <c r="H515" s="44"/>
      <c r="I515" s="44"/>
      <c r="J515" s="44"/>
      <c r="K515"/>
      <c r="L515"/>
    </row>
    <row r="516" spans="6:12">
      <c r="F516" s="44"/>
      <c r="G516" s="44"/>
      <c r="H516" s="44"/>
      <c r="I516" s="44"/>
      <c r="J516" s="44"/>
      <c r="K516"/>
      <c r="L516"/>
    </row>
    <row r="517" spans="6:12">
      <c r="F517" s="44"/>
      <c r="G517" s="44"/>
      <c r="H517" s="44"/>
      <c r="I517" s="44"/>
      <c r="J517" s="44"/>
      <c r="K517"/>
      <c r="L517"/>
    </row>
    <row r="518" spans="6:12">
      <c r="F518" s="44"/>
      <c r="G518" s="44"/>
      <c r="H518" s="44"/>
      <c r="I518" s="44"/>
      <c r="J518" s="44"/>
      <c r="K518"/>
      <c r="L518"/>
    </row>
    <row r="519" spans="6:12">
      <c r="F519" s="44"/>
      <c r="G519" s="44"/>
      <c r="H519" s="44"/>
      <c r="I519" s="44"/>
      <c r="J519" s="44"/>
      <c r="K519"/>
      <c r="L519"/>
    </row>
    <row r="520" spans="6:12">
      <c r="F520" s="44"/>
      <c r="G520" s="44"/>
      <c r="H520" s="44"/>
      <c r="I520" s="44"/>
      <c r="J520" s="44"/>
      <c r="K520"/>
      <c r="L520"/>
    </row>
    <row r="521" spans="6:12">
      <c r="F521" s="44"/>
      <c r="G521" s="44"/>
      <c r="H521" s="44"/>
      <c r="I521" s="44"/>
      <c r="J521" s="44"/>
      <c r="K521"/>
      <c r="L521"/>
    </row>
    <row r="522" spans="6:12">
      <c r="F522" s="44"/>
      <c r="G522" s="44"/>
      <c r="H522" s="44"/>
      <c r="I522" s="44"/>
      <c r="J522" s="44"/>
      <c r="K522"/>
      <c r="L522"/>
    </row>
    <row r="523" spans="6:12">
      <c r="F523" s="44"/>
      <c r="G523" s="44"/>
      <c r="H523" s="44"/>
      <c r="I523" s="44"/>
      <c r="J523" s="44"/>
      <c r="K523"/>
      <c r="L523"/>
    </row>
    <row r="524" spans="6:12">
      <c r="F524" s="44"/>
      <c r="G524" s="44"/>
      <c r="H524" s="44"/>
      <c r="I524" s="44"/>
      <c r="J524" s="44"/>
      <c r="K524"/>
      <c r="L524"/>
    </row>
    <row r="525" spans="6:12">
      <c r="F525" s="44"/>
      <c r="G525" s="44"/>
      <c r="H525" s="44"/>
      <c r="I525" s="44"/>
      <c r="J525" s="44"/>
      <c r="K525"/>
      <c r="L525"/>
    </row>
    <row r="526" spans="6:12">
      <c r="F526" s="44"/>
      <c r="G526" s="44"/>
      <c r="H526" s="44"/>
      <c r="I526" s="44"/>
      <c r="J526" s="44"/>
      <c r="K526"/>
      <c r="L526"/>
    </row>
    <row r="527" spans="6:12">
      <c r="F527" s="44"/>
      <c r="G527" s="44"/>
      <c r="H527" s="44"/>
      <c r="I527" s="44"/>
      <c r="J527" s="44"/>
      <c r="K527"/>
      <c r="L527"/>
    </row>
    <row r="528" spans="6:12">
      <c r="F528" s="44"/>
      <c r="G528" s="44"/>
      <c r="H528" s="44"/>
      <c r="I528" s="44"/>
      <c r="J528" s="44"/>
      <c r="K528"/>
      <c r="L528"/>
    </row>
    <row r="529" spans="6:12">
      <c r="F529" s="44"/>
      <c r="G529" s="44"/>
      <c r="H529" s="44"/>
      <c r="I529" s="44"/>
      <c r="J529" s="44"/>
      <c r="K529"/>
      <c r="L529"/>
    </row>
    <row r="530" spans="6:12">
      <c r="F530" s="44"/>
      <c r="G530" s="44"/>
      <c r="H530" s="44"/>
      <c r="I530" s="44"/>
      <c r="J530" s="44"/>
      <c r="K530"/>
      <c r="L530"/>
    </row>
    <row r="531" spans="6:12">
      <c r="F531" s="44"/>
      <c r="G531" s="44"/>
      <c r="H531" s="44"/>
      <c r="I531" s="44"/>
      <c r="J531" s="44"/>
      <c r="K531"/>
      <c r="L531"/>
    </row>
    <row r="532" spans="6:12">
      <c r="F532" s="44"/>
      <c r="G532" s="44"/>
      <c r="H532" s="44"/>
      <c r="I532" s="44"/>
      <c r="J532" s="44"/>
      <c r="K532"/>
      <c r="L532"/>
    </row>
    <row r="533" spans="6:12">
      <c r="F533" s="44"/>
      <c r="G533" s="44"/>
      <c r="H533" s="44"/>
      <c r="I533" s="44"/>
      <c r="J533" s="44"/>
      <c r="K533"/>
      <c r="L533"/>
    </row>
    <row r="534" spans="6:12">
      <c r="F534" s="44"/>
      <c r="G534" s="44"/>
      <c r="H534" s="44"/>
      <c r="I534" s="44"/>
      <c r="J534" s="44"/>
      <c r="K534"/>
      <c r="L534"/>
    </row>
    <row r="535" spans="6:12">
      <c r="F535" s="44"/>
      <c r="G535" s="44"/>
      <c r="H535" s="44"/>
      <c r="I535" s="44"/>
      <c r="J535" s="44"/>
      <c r="K535"/>
      <c r="L535"/>
    </row>
    <row r="536" spans="6:12">
      <c r="F536" s="44"/>
      <c r="G536" s="44"/>
      <c r="H536" s="44"/>
      <c r="I536" s="44"/>
      <c r="J536" s="44"/>
      <c r="K536"/>
      <c r="L536"/>
    </row>
    <row r="537" spans="6:12">
      <c r="F537" s="44"/>
      <c r="G537" s="44"/>
      <c r="H537" s="44"/>
      <c r="I537" s="44"/>
      <c r="J537" s="44"/>
      <c r="K537"/>
      <c r="L537"/>
    </row>
    <row r="538" spans="6:12">
      <c r="F538" s="44"/>
      <c r="G538" s="44"/>
      <c r="H538" s="44"/>
      <c r="I538" s="44"/>
      <c r="J538" s="44"/>
      <c r="K538"/>
      <c r="L538"/>
    </row>
    <row r="539" spans="6:12">
      <c r="F539" s="44"/>
      <c r="G539" s="44"/>
      <c r="H539" s="44"/>
      <c r="I539" s="44"/>
      <c r="J539" s="44"/>
      <c r="K539"/>
      <c r="L539"/>
    </row>
    <row r="540" spans="6:12">
      <c r="F540" s="44"/>
      <c r="G540" s="44"/>
      <c r="H540" s="44"/>
      <c r="I540" s="44"/>
      <c r="J540" s="44"/>
      <c r="K540"/>
      <c r="L540"/>
    </row>
    <row r="541" spans="6:12">
      <c r="F541" s="44"/>
      <c r="G541" s="44"/>
      <c r="H541" s="44"/>
      <c r="I541" s="44"/>
      <c r="J541" s="44"/>
      <c r="K541"/>
      <c r="L541"/>
    </row>
    <row r="542" spans="6:12">
      <c r="F542" s="44"/>
      <c r="G542" s="44"/>
      <c r="H542" s="44"/>
      <c r="I542" s="44"/>
      <c r="J542" s="44"/>
      <c r="K542"/>
      <c r="L542"/>
    </row>
    <row r="543" spans="6:12">
      <c r="F543" s="44"/>
      <c r="G543" s="44"/>
      <c r="H543" s="44"/>
      <c r="I543" s="44"/>
      <c r="J543" s="44"/>
      <c r="K543"/>
      <c r="L543"/>
    </row>
    <row r="544" spans="6:12">
      <c r="F544" s="44"/>
      <c r="G544" s="44"/>
      <c r="H544" s="44"/>
      <c r="I544" s="44"/>
      <c r="J544" s="44"/>
      <c r="K544"/>
      <c r="L544"/>
    </row>
    <row r="545" spans="6:12">
      <c r="F545" s="44"/>
      <c r="G545" s="44"/>
      <c r="H545" s="44"/>
      <c r="I545" s="44"/>
      <c r="J545" s="44"/>
      <c r="K545"/>
      <c r="L545"/>
    </row>
    <row r="546" spans="6:12">
      <c r="F546" s="44"/>
      <c r="G546" s="44"/>
      <c r="H546" s="44"/>
      <c r="I546" s="44"/>
      <c r="J546" s="44"/>
      <c r="K546"/>
      <c r="L546"/>
    </row>
    <row r="547" spans="6:12">
      <c r="F547" s="44"/>
      <c r="G547" s="44"/>
      <c r="H547" s="44"/>
      <c r="I547" s="44"/>
      <c r="J547" s="44"/>
      <c r="K547"/>
      <c r="L547"/>
    </row>
    <row r="548" spans="6:12">
      <c r="F548" s="44"/>
      <c r="G548" s="44"/>
      <c r="H548" s="44"/>
      <c r="I548" s="44"/>
      <c r="J548" s="44"/>
      <c r="K548"/>
      <c r="L548"/>
    </row>
    <row r="549" spans="6:12">
      <c r="F549" s="44"/>
      <c r="G549" s="44"/>
      <c r="H549" s="44"/>
      <c r="I549" s="44"/>
      <c r="J549" s="44"/>
      <c r="K549"/>
      <c r="L549"/>
    </row>
    <row r="550" spans="6:12">
      <c r="F550" s="44"/>
      <c r="G550" s="44"/>
      <c r="H550" s="44"/>
      <c r="I550" s="44"/>
      <c r="J550" s="44"/>
      <c r="K550"/>
      <c r="L550"/>
    </row>
    <row r="551" spans="6:12">
      <c r="F551" s="44"/>
      <c r="G551" s="44"/>
      <c r="H551" s="44"/>
      <c r="I551" s="44"/>
      <c r="J551" s="44"/>
      <c r="K551"/>
      <c r="L551"/>
    </row>
    <row r="552" spans="6:12">
      <c r="F552" s="44"/>
      <c r="G552" s="44"/>
      <c r="H552" s="44"/>
      <c r="I552" s="44"/>
      <c r="J552" s="44"/>
      <c r="K552"/>
      <c r="L552"/>
    </row>
    <row r="553" spans="6:12">
      <c r="F553" s="44"/>
      <c r="G553" s="44"/>
      <c r="H553" s="44"/>
      <c r="I553" s="44"/>
      <c r="J553" s="44"/>
      <c r="K553"/>
      <c r="L553"/>
    </row>
    <row r="554" spans="6:12">
      <c r="F554" s="44"/>
      <c r="G554" s="44"/>
      <c r="H554" s="44"/>
      <c r="I554" s="44"/>
      <c r="J554" s="44"/>
      <c r="K554"/>
      <c r="L554"/>
    </row>
    <row r="555" spans="6:12">
      <c r="F555" s="44"/>
      <c r="G555" s="44"/>
      <c r="H555" s="44"/>
      <c r="I555" s="44"/>
      <c r="J555" s="44"/>
      <c r="K555"/>
      <c r="L555"/>
    </row>
    <row r="556" spans="6:12">
      <c r="F556" s="44"/>
      <c r="G556" s="44"/>
      <c r="H556" s="44"/>
      <c r="I556" s="44"/>
      <c r="J556" s="44"/>
      <c r="K556"/>
      <c r="L556"/>
    </row>
    <row r="557" spans="6:12">
      <c r="F557" s="44"/>
      <c r="G557" s="44"/>
      <c r="H557" s="44"/>
      <c r="I557" s="44"/>
      <c r="J557" s="44"/>
      <c r="K557"/>
      <c r="L557"/>
    </row>
    <row r="558" spans="6:12">
      <c r="F558" s="44"/>
      <c r="G558" s="44"/>
      <c r="H558" s="44"/>
      <c r="I558" s="44"/>
      <c r="J558" s="44"/>
      <c r="K558"/>
      <c r="L558"/>
    </row>
    <row r="559" spans="6:12">
      <c r="F559" s="44"/>
      <c r="G559" s="44"/>
      <c r="H559" s="44"/>
      <c r="I559" s="44"/>
      <c r="J559" s="44"/>
      <c r="K559"/>
      <c r="L559"/>
    </row>
    <row r="560" spans="6:12">
      <c r="F560" s="44"/>
      <c r="G560" s="44"/>
      <c r="H560" s="44"/>
      <c r="I560" s="44"/>
      <c r="J560" s="44"/>
      <c r="K560"/>
      <c r="L560"/>
    </row>
    <row r="561" spans="6:12">
      <c r="F561" s="44"/>
      <c r="G561" s="44"/>
      <c r="H561" s="44"/>
      <c r="I561" s="44"/>
      <c r="J561" s="44"/>
      <c r="K561"/>
      <c r="L561"/>
    </row>
    <row r="562" spans="6:12">
      <c r="F562" s="44"/>
      <c r="G562" s="44"/>
      <c r="H562" s="44"/>
      <c r="I562" s="44"/>
      <c r="J562" s="44"/>
      <c r="K562"/>
      <c r="L562"/>
    </row>
    <row r="563" spans="6:12">
      <c r="F563" s="44"/>
      <c r="G563" s="44"/>
      <c r="H563" s="44"/>
      <c r="I563" s="44"/>
      <c r="J563" s="44"/>
      <c r="K563"/>
      <c r="L563"/>
    </row>
    <row r="564" spans="6:12">
      <c r="F564" s="44"/>
      <c r="G564" s="44"/>
      <c r="H564" s="44"/>
      <c r="I564" s="44"/>
      <c r="J564" s="44"/>
      <c r="K564"/>
      <c r="L564"/>
    </row>
    <row r="565" spans="6:12">
      <c r="F565" s="44"/>
      <c r="G565" s="44"/>
      <c r="H565" s="44"/>
      <c r="I565" s="44"/>
      <c r="J565" s="44"/>
      <c r="K565"/>
      <c r="L565"/>
    </row>
    <row r="566" spans="6:12">
      <c r="F566" s="44"/>
      <c r="G566" s="44"/>
      <c r="H566" s="44"/>
      <c r="I566" s="44"/>
      <c r="J566" s="44"/>
      <c r="K566"/>
      <c r="L566"/>
    </row>
    <row r="567" spans="6:12">
      <c r="F567" s="44"/>
      <c r="G567" s="44"/>
      <c r="H567" s="44"/>
      <c r="I567" s="44"/>
      <c r="J567" s="44"/>
      <c r="K567"/>
      <c r="L567"/>
    </row>
    <row r="568" spans="6:12">
      <c r="F568" s="44"/>
      <c r="G568" s="44"/>
      <c r="H568" s="44"/>
      <c r="I568" s="44"/>
      <c r="J568" s="44"/>
      <c r="K568"/>
      <c r="L568"/>
    </row>
    <row r="569" spans="6:12">
      <c r="F569" s="44"/>
      <c r="G569" s="44"/>
      <c r="H569" s="44"/>
      <c r="I569" s="44"/>
      <c r="J569" s="44"/>
      <c r="K569"/>
      <c r="L569"/>
    </row>
    <row r="570" spans="6:12">
      <c r="F570" s="44"/>
      <c r="G570" s="44"/>
      <c r="H570" s="44"/>
      <c r="I570" s="44"/>
      <c r="J570" s="44"/>
      <c r="K570"/>
      <c r="L570"/>
    </row>
    <row r="571" spans="6:12">
      <c r="F571" s="44"/>
      <c r="G571" s="44"/>
      <c r="H571" s="44"/>
      <c r="I571" s="44"/>
      <c r="J571" s="44"/>
      <c r="K571"/>
      <c r="L571"/>
    </row>
    <row r="572" spans="6:12">
      <c r="F572" s="44"/>
      <c r="G572" s="44"/>
      <c r="H572" s="44"/>
      <c r="I572" s="44"/>
      <c r="J572" s="44"/>
      <c r="K572"/>
      <c r="L572"/>
    </row>
    <row r="573" spans="6:12">
      <c r="F573" s="44"/>
      <c r="G573" s="44"/>
      <c r="H573" s="44"/>
      <c r="I573" s="44"/>
      <c r="J573" s="44"/>
      <c r="K573"/>
      <c r="L573"/>
    </row>
    <row r="574" spans="6:12">
      <c r="F574" s="44"/>
      <c r="G574" s="44"/>
      <c r="H574" s="44"/>
      <c r="I574" s="44"/>
      <c r="J574" s="44"/>
      <c r="K574"/>
      <c r="L574"/>
    </row>
    <row r="575" spans="6:12">
      <c r="F575" s="44"/>
      <c r="G575" s="44"/>
      <c r="H575" s="44"/>
      <c r="I575" s="44"/>
      <c r="J575" s="44"/>
      <c r="K575"/>
      <c r="L575"/>
    </row>
    <row r="576" spans="6:12">
      <c r="F576" s="44"/>
      <c r="G576" s="44"/>
      <c r="H576" s="44"/>
      <c r="I576" s="44"/>
      <c r="J576" s="44"/>
      <c r="K576"/>
      <c r="L576"/>
    </row>
    <row r="577" spans="6:12">
      <c r="F577" s="44"/>
      <c r="G577" s="44"/>
      <c r="H577" s="44"/>
      <c r="I577" s="44"/>
      <c r="J577" s="44"/>
      <c r="K577"/>
      <c r="L577"/>
    </row>
    <row r="578" spans="6:12">
      <c r="F578" s="44"/>
      <c r="G578" s="44"/>
      <c r="H578" s="44"/>
      <c r="I578" s="44"/>
      <c r="J578" s="44"/>
      <c r="K578"/>
      <c r="L578"/>
    </row>
    <row r="579" spans="6:12">
      <c r="F579" s="44"/>
      <c r="G579" s="44"/>
      <c r="H579" s="44"/>
      <c r="I579" s="44"/>
      <c r="J579" s="44"/>
      <c r="K579"/>
      <c r="L579"/>
    </row>
    <row r="580" spans="6:12">
      <c r="F580" s="44"/>
      <c r="G580" s="44"/>
      <c r="H580" s="44"/>
      <c r="I580" s="44"/>
      <c r="J580" s="44"/>
      <c r="K580"/>
      <c r="L580"/>
    </row>
    <row r="581" spans="6:12">
      <c r="F581" s="44"/>
      <c r="G581" s="44"/>
      <c r="H581" s="44"/>
      <c r="I581" s="44"/>
      <c r="J581" s="44"/>
      <c r="K581"/>
      <c r="L581"/>
    </row>
    <row r="582" spans="6:12">
      <c r="F582" s="44"/>
      <c r="G582" s="44"/>
      <c r="H582" s="44"/>
      <c r="I582" s="44"/>
      <c r="J582" s="44"/>
      <c r="K582"/>
      <c r="L582"/>
    </row>
    <row r="583" spans="6:12">
      <c r="F583" s="44"/>
      <c r="G583" s="44"/>
      <c r="H583" s="44"/>
      <c r="I583" s="44"/>
      <c r="J583" s="44"/>
      <c r="K583"/>
      <c r="L583"/>
    </row>
    <row r="584" spans="6:12">
      <c r="F584" s="44"/>
      <c r="G584" s="44"/>
      <c r="H584" s="44"/>
      <c r="I584" s="44"/>
      <c r="J584" s="44"/>
      <c r="K584"/>
      <c r="L584"/>
    </row>
    <row r="585" spans="6:12">
      <c r="F585" s="44"/>
      <c r="G585" s="44"/>
      <c r="H585" s="44"/>
      <c r="I585" s="44"/>
      <c r="J585" s="44"/>
      <c r="K585"/>
      <c r="L585"/>
    </row>
    <row r="586" spans="6:12">
      <c r="F586" s="44"/>
      <c r="G586" s="44"/>
      <c r="H586" s="44"/>
      <c r="I586" s="44"/>
      <c r="J586" s="44"/>
      <c r="K586"/>
      <c r="L586"/>
    </row>
    <row r="587" spans="6:12">
      <c r="F587" s="44"/>
      <c r="G587" s="44"/>
      <c r="H587" s="44"/>
      <c r="I587" s="44"/>
      <c r="J587" s="44"/>
      <c r="K587"/>
      <c r="L587"/>
    </row>
    <row r="588" spans="6:12">
      <c r="F588" s="44"/>
      <c r="G588" s="44"/>
      <c r="H588" s="44"/>
      <c r="I588" s="44"/>
      <c r="J588" s="44"/>
      <c r="K588"/>
      <c r="L588"/>
    </row>
    <row r="589" spans="6:12">
      <c r="F589" s="44"/>
      <c r="G589" s="44"/>
      <c r="H589" s="44"/>
      <c r="I589" s="44"/>
      <c r="J589" s="44"/>
      <c r="K589"/>
      <c r="L589"/>
    </row>
    <row r="590" spans="6:12">
      <c r="F590" s="44"/>
      <c r="G590" s="44"/>
      <c r="H590" s="44"/>
      <c r="I590" s="44"/>
      <c r="J590" s="44"/>
      <c r="K590"/>
      <c r="L590"/>
    </row>
    <row r="591" spans="6:12">
      <c r="F591" s="44"/>
      <c r="G591" s="44"/>
      <c r="H591" s="44"/>
      <c r="I591" s="44"/>
      <c r="J591" s="44"/>
      <c r="K591"/>
      <c r="L591"/>
    </row>
    <row r="592" spans="6:12">
      <c r="F592" s="44"/>
      <c r="G592" s="44"/>
      <c r="H592" s="44"/>
      <c r="I592" s="44"/>
      <c r="J592" s="44"/>
      <c r="K592"/>
      <c r="L592"/>
    </row>
    <row r="593" spans="6:12">
      <c r="F593" s="44"/>
      <c r="G593" s="44"/>
      <c r="H593" s="44"/>
      <c r="I593" s="44"/>
      <c r="J593" s="44"/>
      <c r="K593"/>
      <c r="L593"/>
    </row>
    <row r="594" spans="6:12">
      <c r="F594" s="44"/>
      <c r="G594" s="44"/>
      <c r="H594" s="44"/>
      <c r="I594" s="44"/>
      <c r="J594" s="44"/>
      <c r="K594"/>
      <c r="L594"/>
    </row>
    <row r="595" spans="6:12">
      <c r="F595" s="44"/>
      <c r="G595" s="44"/>
      <c r="H595" s="44"/>
      <c r="I595" s="44"/>
      <c r="J595" s="44"/>
      <c r="K595"/>
      <c r="L595"/>
    </row>
    <row r="596" spans="6:12">
      <c r="F596" s="44"/>
      <c r="G596" s="44"/>
      <c r="H596" s="44"/>
      <c r="I596" s="44"/>
      <c r="J596" s="44"/>
      <c r="K596"/>
      <c r="L596"/>
    </row>
    <row r="597" spans="6:12">
      <c r="F597" s="44"/>
      <c r="G597" s="44"/>
      <c r="H597" s="44"/>
      <c r="I597" s="44"/>
      <c r="J597" s="44"/>
      <c r="K597"/>
      <c r="L597"/>
    </row>
    <row r="598" spans="6:12">
      <c r="F598" s="44"/>
      <c r="G598" s="44"/>
      <c r="H598" s="44"/>
      <c r="I598" s="44"/>
      <c r="J598" s="44"/>
      <c r="K598"/>
      <c r="L598"/>
    </row>
    <row r="599" spans="6:12">
      <c r="F599" s="44"/>
      <c r="G599" s="44"/>
      <c r="H599" s="44"/>
      <c r="I599" s="44"/>
      <c r="J599" s="44"/>
      <c r="K599"/>
      <c r="L599"/>
    </row>
    <row r="600" spans="6:12">
      <c r="F600" s="44"/>
      <c r="G600" s="44"/>
      <c r="H600" s="44"/>
      <c r="I600" s="44"/>
      <c r="J600" s="44"/>
      <c r="K600"/>
      <c r="L600"/>
    </row>
    <row r="601" spans="6:12">
      <c r="F601" s="44"/>
      <c r="G601" s="44"/>
      <c r="H601" s="44"/>
      <c r="I601" s="44"/>
      <c r="J601" s="44"/>
      <c r="K601"/>
      <c r="L601"/>
    </row>
    <row r="602" spans="6:12">
      <c r="F602" s="44"/>
      <c r="G602" s="44"/>
      <c r="H602" s="44"/>
      <c r="I602" s="44"/>
      <c r="J602" s="44"/>
      <c r="K602"/>
      <c r="L602"/>
    </row>
    <row r="603" spans="6:12">
      <c r="F603" s="44"/>
      <c r="G603" s="44"/>
      <c r="H603" s="44"/>
      <c r="I603" s="44"/>
      <c r="J603" s="44"/>
      <c r="K603"/>
      <c r="L603"/>
    </row>
    <row r="604" spans="6:12">
      <c r="F604" s="44"/>
      <c r="G604" s="44"/>
      <c r="H604" s="44"/>
      <c r="I604" s="44"/>
      <c r="J604" s="44"/>
      <c r="K604"/>
      <c r="L604"/>
    </row>
    <row r="605" spans="6:12">
      <c r="F605" s="44"/>
      <c r="G605" s="44"/>
      <c r="H605" s="44"/>
      <c r="I605" s="44"/>
      <c r="J605" s="44"/>
      <c r="K605"/>
      <c r="L605"/>
    </row>
    <row r="606" spans="6:12">
      <c r="F606" s="44"/>
      <c r="G606" s="44"/>
      <c r="H606" s="44"/>
      <c r="I606" s="44"/>
      <c r="J606" s="44"/>
      <c r="K606"/>
      <c r="L606"/>
    </row>
    <row r="607" spans="6:12">
      <c r="F607" s="44"/>
      <c r="G607" s="44"/>
      <c r="H607" s="44"/>
      <c r="I607" s="44"/>
      <c r="J607" s="44"/>
      <c r="K607"/>
      <c r="L607"/>
    </row>
    <row r="608" spans="6:12">
      <c r="F608" s="44"/>
      <c r="G608" s="44"/>
      <c r="H608" s="44"/>
      <c r="I608" s="44"/>
      <c r="J608" s="44"/>
      <c r="K608"/>
      <c r="L608"/>
    </row>
    <row r="609" spans="6:12">
      <c r="F609" s="44"/>
      <c r="G609" s="44"/>
      <c r="H609" s="44"/>
      <c r="I609" s="44"/>
      <c r="J609" s="44"/>
      <c r="K609"/>
      <c r="L609"/>
    </row>
    <row r="610" spans="6:12">
      <c r="F610" s="44"/>
      <c r="G610" s="44"/>
      <c r="H610" s="44"/>
      <c r="I610" s="44"/>
      <c r="J610" s="44"/>
      <c r="K610"/>
      <c r="L610"/>
    </row>
    <row r="611" spans="6:12">
      <c r="F611" s="44"/>
      <c r="G611" s="44"/>
      <c r="H611" s="44"/>
      <c r="I611" s="44"/>
      <c r="J611" s="44"/>
      <c r="K611"/>
      <c r="L611"/>
    </row>
    <row r="612" spans="6:12">
      <c r="F612" s="44"/>
      <c r="G612" s="44"/>
      <c r="H612" s="44"/>
      <c r="I612" s="44"/>
      <c r="J612" s="44"/>
      <c r="K612"/>
      <c r="L612"/>
    </row>
    <row r="613" spans="6:12">
      <c r="F613" s="44"/>
      <c r="G613" s="44"/>
      <c r="H613" s="44"/>
      <c r="I613" s="44"/>
      <c r="J613" s="44"/>
      <c r="K613"/>
      <c r="L613"/>
    </row>
    <row r="614" spans="6:12">
      <c r="F614" s="44"/>
      <c r="G614" s="44"/>
      <c r="H614" s="44"/>
      <c r="I614" s="44"/>
      <c r="J614" s="44"/>
      <c r="K614"/>
      <c r="L614"/>
    </row>
    <row r="615" spans="6:12">
      <c r="F615" s="44"/>
      <c r="G615" s="44"/>
      <c r="H615" s="44"/>
      <c r="I615" s="44"/>
      <c r="J615" s="44"/>
      <c r="K615"/>
      <c r="L615"/>
    </row>
    <row r="616" spans="6:12">
      <c r="F616" s="44"/>
      <c r="G616" s="44"/>
      <c r="H616" s="44"/>
      <c r="I616" s="44"/>
      <c r="J616" s="44"/>
      <c r="K616"/>
      <c r="L616"/>
    </row>
    <row r="617" spans="6:12">
      <c r="F617" s="44"/>
      <c r="G617" s="44"/>
      <c r="H617" s="44"/>
      <c r="I617" s="44"/>
      <c r="J617" s="44"/>
      <c r="K617"/>
      <c r="L617"/>
    </row>
    <row r="618" spans="6:12">
      <c r="F618" s="44"/>
      <c r="G618" s="44"/>
      <c r="H618" s="44"/>
      <c r="I618" s="44"/>
      <c r="J618" s="44"/>
      <c r="K618"/>
      <c r="L618"/>
    </row>
    <row r="619" spans="6:12">
      <c r="F619" s="44"/>
      <c r="G619" s="44"/>
      <c r="H619" s="44"/>
      <c r="I619" s="44"/>
      <c r="J619" s="44"/>
      <c r="K619"/>
      <c r="L619"/>
    </row>
    <row r="620" spans="6:12">
      <c r="F620" s="44"/>
      <c r="G620" s="44"/>
      <c r="H620" s="44"/>
      <c r="I620" s="44"/>
      <c r="J620" s="44"/>
      <c r="K620"/>
      <c r="L620"/>
    </row>
    <row r="621" spans="6:12">
      <c r="F621" s="44"/>
      <c r="G621" s="44"/>
      <c r="H621" s="44"/>
      <c r="I621" s="44"/>
      <c r="J621" s="44"/>
      <c r="K621"/>
      <c r="L621"/>
    </row>
    <row r="622" spans="6:12">
      <c r="F622" s="44"/>
      <c r="G622" s="44"/>
      <c r="H622" s="44"/>
      <c r="I622" s="44"/>
      <c r="J622" s="44"/>
      <c r="K622"/>
      <c r="L622"/>
    </row>
    <row r="623" spans="6:12">
      <c r="F623" s="44"/>
      <c r="G623" s="44"/>
      <c r="H623" s="44"/>
      <c r="I623" s="44"/>
      <c r="J623" s="44"/>
      <c r="K623"/>
      <c r="L623"/>
    </row>
    <row r="624" spans="6:12">
      <c r="F624" s="44"/>
      <c r="G624" s="44"/>
      <c r="H624" s="44"/>
      <c r="I624" s="44"/>
      <c r="J624" s="44"/>
      <c r="K624"/>
      <c r="L624"/>
    </row>
    <row r="625" spans="6:12">
      <c r="F625" s="44"/>
      <c r="G625" s="44"/>
      <c r="H625" s="44"/>
      <c r="I625" s="44"/>
      <c r="J625" s="44"/>
      <c r="K625"/>
      <c r="L625"/>
    </row>
    <row r="626" spans="6:12">
      <c r="F626" s="44"/>
      <c r="G626" s="44"/>
      <c r="H626" s="44"/>
      <c r="I626" s="44"/>
      <c r="J626" s="44"/>
      <c r="K626"/>
      <c r="L626"/>
    </row>
    <row r="627" spans="6:12">
      <c r="F627" s="44"/>
      <c r="G627" s="44"/>
      <c r="H627" s="44"/>
      <c r="I627" s="44"/>
      <c r="J627" s="44"/>
      <c r="K627"/>
      <c r="L627"/>
    </row>
    <row r="628" spans="6:12">
      <c r="F628" s="44"/>
      <c r="G628" s="44"/>
      <c r="H628" s="44"/>
      <c r="I628" s="44"/>
      <c r="J628" s="44"/>
      <c r="K628"/>
      <c r="L628"/>
    </row>
    <row r="629" spans="6:12">
      <c r="F629" s="44"/>
      <c r="G629" s="44"/>
      <c r="H629" s="44"/>
      <c r="I629" s="44"/>
      <c r="J629" s="44"/>
      <c r="K629"/>
      <c r="L629"/>
    </row>
    <row r="630" spans="6:12">
      <c r="F630" s="44"/>
      <c r="G630" s="44"/>
      <c r="H630" s="44"/>
      <c r="I630" s="44"/>
      <c r="J630" s="44"/>
      <c r="K630"/>
      <c r="L630"/>
    </row>
    <row r="631" spans="6:12">
      <c r="F631" s="44"/>
      <c r="G631" s="44"/>
      <c r="H631" s="44"/>
      <c r="I631" s="44"/>
      <c r="J631" s="44"/>
      <c r="K631"/>
      <c r="L631"/>
    </row>
    <row r="632" spans="6:12">
      <c r="F632" s="44"/>
      <c r="G632" s="44"/>
      <c r="H632" s="44"/>
      <c r="I632" s="44"/>
      <c r="J632" s="44"/>
      <c r="K632"/>
      <c r="L632"/>
    </row>
    <row r="633" spans="6:12">
      <c r="F633" s="44"/>
      <c r="G633" s="44"/>
      <c r="H633" s="44"/>
      <c r="I633" s="44"/>
      <c r="J633" s="44"/>
      <c r="K633"/>
      <c r="L633"/>
    </row>
    <row r="634" spans="6:12">
      <c r="F634" s="44"/>
      <c r="G634" s="44"/>
      <c r="H634" s="44"/>
      <c r="I634" s="44"/>
      <c r="J634" s="44"/>
      <c r="K634"/>
      <c r="L634"/>
    </row>
    <row r="635" spans="6:12">
      <c r="F635" s="44"/>
      <c r="G635" s="44"/>
      <c r="H635" s="44"/>
      <c r="I635" s="44"/>
      <c r="J635" s="44"/>
      <c r="K635"/>
      <c r="L635"/>
    </row>
    <row r="636" spans="6:12">
      <c r="F636" s="44"/>
      <c r="G636" s="44"/>
      <c r="H636" s="44"/>
      <c r="I636" s="44"/>
      <c r="J636" s="44"/>
      <c r="K636"/>
      <c r="L636"/>
    </row>
    <row r="637" spans="6:12">
      <c r="F637" s="44"/>
      <c r="G637" s="44"/>
      <c r="H637" s="44"/>
      <c r="I637" s="44"/>
      <c r="J637" s="44"/>
      <c r="K637"/>
      <c r="L637"/>
    </row>
    <row r="638" spans="6:12">
      <c r="F638" s="44"/>
      <c r="G638" s="44"/>
      <c r="H638" s="44"/>
      <c r="I638" s="44"/>
      <c r="J638" s="44"/>
      <c r="K638"/>
      <c r="L638"/>
    </row>
    <row r="639" spans="6:12">
      <c r="F639" s="44"/>
      <c r="G639" s="44"/>
      <c r="H639" s="44"/>
      <c r="I639" s="44"/>
      <c r="J639" s="44"/>
      <c r="K639"/>
      <c r="L639"/>
    </row>
    <row r="640" spans="6:12">
      <c r="F640" s="44"/>
      <c r="G640" s="44"/>
      <c r="H640" s="44"/>
      <c r="I640" s="44"/>
      <c r="J640" s="44"/>
      <c r="K640"/>
      <c r="L640"/>
    </row>
    <row r="641" spans="6:12">
      <c r="F641" s="44"/>
      <c r="G641" s="44"/>
      <c r="H641" s="44"/>
      <c r="I641" s="44"/>
      <c r="J641" s="44"/>
      <c r="K641"/>
      <c r="L641"/>
    </row>
    <row r="642" spans="6:12">
      <c r="F642" s="44"/>
      <c r="G642" s="44"/>
      <c r="H642" s="44"/>
      <c r="I642" s="44"/>
      <c r="J642" s="44"/>
      <c r="K642"/>
      <c r="L642"/>
    </row>
    <row r="643" spans="6:12">
      <c r="F643" s="44"/>
      <c r="G643" s="44"/>
      <c r="H643" s="44"/>
      <c r="I643" s="44"/>
      <c r="J643" s="44"/>
      <c r="K643"/>
      <c r="L643"/>
    </row>
    <row r="644" spans="6:12">
      <c r="F644" s="44"/>
      <c r="G644" s="44"/>
      <c r="H644" s="44"/>
      <c r="I644" s="44"/>
      <c r="J644" s="44"/>
      <c r="K644"/>
      <c r="L644"/>
    </row>
    <row r="645" spans="6:12">
      <c r="F645" s="44"/>
      <c r="G645" s="44"/>
      <c r="H645" s="44"/>
      <c r="I645" s="44"/>
      <c r="J645" s="44"/>
      <c r="K645"/>
      <c r="L645"/>
    </row>
    <row r="646" spans="6:12">
      <c r="F646" s="44"/>
      <c r="G646" s="44"/>
      <c r="H646" s="44"/>
      <c r="I646" s="44"/>
      <c r="J646" s="44"/>
      <c r="K646"/>
      <c r="L646"/>
    </row>
    <row r="647" spans="6:12">
      <c r="F647" s="44"/>
      <c r="G647" s="44"/>
      <c r="H647" s="44"/>
      <c r="I647" s="44"/>
      <c r="J647" s="44"/>
      <c r="K647"/>
      <c r="L647"/>
    </row>
    <row r="648" spans="6:12">
      <c r="F648" s="44"/>
      <c r="G648" s="44"/>
      <c r="H648" s="44"/>
      <c r="I648" s="44"/>
      <c r="J648" s="44"/>
      <c r="K648"/>
      <c r="L648"/>
    </row>
    <row r="649" spans="6:12">
      <c r="F649" s="44"/>
      <c r="G649" s="44"/>
      <c r="H649" s="44"/>
      <c r="I649" s="44"/>
      <c r="J649" s="44"/>
      <c r="K649"/>
      <c r="L649"/>
    </row>
    <row r="650" spans="6:12">
      <c r="F650" s="44"/>
      <c r="G650" s="44"/>
      <c r="H650" s="44"/>
      <c r="I650" s="44"/>
      <c r="J650" s="44"/>
      <c r="K650"/>
      <c r="L650"/>
    </row>
    <row r="651" spans="6:12">
      <c r="F651" s="44"/>
      <c r="G651" s="44"/>
      <c r="H651" s="44"/>
      <c r="I651" s="44"/>
      <c r="J651" s="44"/>
      <c r="K651"/>
      <c r="L651"/>
    </row>
    <row r="652" spans="6:12">
      <c r="F652" s="44"/>
      <c r="G652" s="44"/>
      <c r="H652" s="44"/>
      <c r="I652" s="44"/>
      <c r="J652" s="44"/>
      <c r="K652"/>
      <c r="L652"/>
    </row>
    <row r="653" spans="6:12">
      <c r="F653" s="44"/>
      <c r="G653" s="44"/>
      <c r="H653" s="44"/>
      <c r="I653" s="44"/>
      <c r="J653" s="44"/>
      <c r="K653"/>
      <c r="L653"/>
    </row>
    <row r="654" spans="6:12">
      <c r="F654" s="44"/>
      <c r="G654" s="44"/>
      <c r="H654" s="44"/>
      <c r="I654" s="44"/>
      <c r="J654" s="44"/>
      <c r="K654"/>
      <c r="L654"/>
    </row>
    <row r="655" spans="6:12">
      <c r="F655" s="44"/>
      <c r="G655" s="44"/>
      <c r="H655" s="44"/>
      <c r="I655" s="44"/>
      <c r="J655" s="44"/>
      <c r="K655"/>
      <c r="L655"/>
    </row>
    <row r="656" spans="6:12">
      <c r="F656" s="44"/>
      <c r="G656" s="44"/>
      <c r="H656" s="44"/>
      <c r="I656" s="44"/>
      <c r="J656" s="44"/>
      <c r="K656"/>
      <c r="L656"/>
    </row>
    <row r="657" spans="6:12">
      <c r="F657" s="44"/>
      <c r="G657" s="44"/>
      <c r="H657" s="44"/>
      <c r="I657" s="44"/>
      <c r="J657" s="44"/>
      <c r="K657"/>
      <c r="L657"/>
    </row>
    <row r="658" spans="6:12">
      <c r="F658" s="44"/>
      <c r="G658" s="44"/>
      <c r="H658" s="44"/>
      <c r="I658" s="44"/>
      <c r="J658" s="44"/>
      <c r="K658"/>
      <c r="L658"/>
    </row>
    <row r="659" spans="6:12">
      <c r="F659" s="44"/>
      <c r="G659" s="44"/>
      <c r="H659" s="44"/>
      <c r="I659" s="44"/>
      <c r="J659" s="44"/>
      <c r="K659"/>
      <c r="L659"/>
    </row>
    <row r="660" spans="6:12">
      <c r="F660" s="44"/>
      <c r="G660" s="44"/>
      <c r="H660" s="44"/>
      <c r="I660" s="44"/>
      <c r="J660" s="44"/>
      <c r="K660"/>
      <c r="L660"/>
    </row>
    <row r="661" spans="6:12">
      <c r="F661" s="44"/>
      <c r="G661" s="44"/>
      <c r="H661" s="44"/>
      <c r="I661" s="44"/>
      <c r="J661" s="44"/>
      <c r="K661"/>
      <c r="L661"/>
    </row>
    <row r="662" spans="6:12">
      <c r="F662" s="44"/>
      <c r="G662" s="44"/>
      <c r="H662" s="44"/>
      <c r="I662" s="44"/>
      <c r="J662" s="44"/>
      <c r="K662"/>
      <c r="L662"/>
    </row>
    <row r="663" spans="6:12">
      <c r="F663" s="44"/>
      <c r="G663" s="44"/>
      <c r="H663" s="44"/>
      <c r="I663" s="44"/>
      <c r="J663" s="44"/>
      <c r="K663"/>
      <c r="L663"/>
    </row>
    <row r="664" spans="6:12">
      <c r="F664" s="44"/>
      <c r="G664" s="44"/>
      <c r="H664" s="44"/>
      <c r="I664" s="44"/>
      <c r="J664" s="44"/>
      <c r="K664"/>
      <c r="L664"/>
    </row>
    <row r="665" spans="6:12">
      <c r="F665" s="44"/>
      <c r="G665" s="44"/>
      <c r="H665" s="44"/>
      <c r="I665" s="44"/>
      <c r="J665" s="44"/>
      <c r="K665"/>
      <c r="L665"/>
    </row>
    <row r="666" spans="6:12">
      <c r="F666" s="44"/>
      <c r="G666" s="44"/>
      <c r="H666" s="44"/>
      <c r="I666" s="44"/>
      <c r="J666" s="44"/>
      <c r="K666"/>
      <c r="L666"/>
    </row>
    <row r="667" spans="6:12">
      <c r="F667" s="44"/>
      <c r="G667" s="44"/>
      <c r="H667" s="44"/>
      <c r="I667" s="44"/>
      <c r="J667" s="44"/>
      <c r="K667"/>
      <c r="L667"/>
    </row>
    <row r="668" spans="6:12">
      <c r="F668" s="44"/>
      <c r="G668" s="44"/>
      <c r="H668" s="44"/>
      <c r="I668" s="44"/>
      <c r="J668" s="44"/>
      <c r="K668"/>
      <c r="L668"/>
    </row>
    <row r="669" spans="6:12">
      <c r="F669" s="44"/>
      <c r="G669" s="44"/>
      <c r="H669" s="44"/>
      <c r="I669" s="44"/>
      <c r="J669" s="44"/>
      <c r="K669"/>
      <c r="L669"/>
    </row>
    <row r="670" spans="6:12">
      <c r="F670" s="44"/>
      <c r="G670" s="44"/>
      <c r="H670" s="44"/>
      <c r="I670" s="44"/>
      <c r="J670" s="44"/>
      <c r="K670"/>
      <c r="L670"/>
    </row>
    <row r="671" spans="6:12">
      <c r="F671" s="44"/>
      <c r="G671" s="44"/>
      <c r="H671" s="44"/>
      <c r="I671" s="44"/>
      <c r="J671" s="44"/>
      <c r="K671"/>
      <c r="L671"/>
    </row>
    <row r="672" spans="6:12">
      <c r="F672" s="44"/>
      <c r="G672" s="44"/>
      <c r="H672" s="44"/>
      <c r="I672" s="44"/>
      <c r="J672" s="44"/>
      <c r="K672"/>
      <c r="L672"/>
    </row>
    <row r="673" spans="6:12">
      <c r="F673" s="44"/>
      <c r="G673" s="44"/>
      <c r="H673" s="44"/>
      <c r="I673" s="44"/>
      <c r="J673" s="44"/>
      <c r="K673"/>
      <c r="L673"/>
    </row>
    <row r="674" spans="6:12">
      <c r="F674" s="44"/>
      <c r="G674" s="44"/>
      <c r="H674" s="44"/>
      <c r="I674" s="44"/>
      <c r="J674" s="44"/>
      <c r="K674"/>
      <c r="L674"/>
    </row>
    <row r="675" spans="6:12">
      <c r="F675" s="44"/>
      <c r="G675" s="44"/>
      <c r="H675" s="44"/>
      <c r="I675" s="44"/>
      <c r="J675" s="44"/>
      <c r="K675"/>
      <c r="L675"/>
    </row>
    <row r="676" spans="6:12">
      <c r="F676" s="44"/>
      <c r="G676" s="44"/>
      <c r="H676" s="44"/>
      <c r="I676" s="44"/>
      <c r="J676" s="44"/>
      <c r="K676"/>
      <c r="L676"/>
    </row>
    <row r="677" spans="6:12">
      <c r="F677" s="44"/>
      <c r="G677" s="44"/>
      <c r="H677" s="44"/>
      <c r="I677" s="44"/>
      <c r="J677" s="44"/>
      <c r="K677"/>
      <c r="L677"/>
    </row>
    <row r="678" spans="6:12">
      <c r="F678" s="44"/>
      <c r="G678" s="44"/>
      <c r="H678" s="44"/>
      <c r="I678" s="44"/>
      <c r="J678" s="44"/>
      <c r="K678"/>
      <c r="L678"/>
    </row>
    <row r="679" spans="6:12">
      <c r="F679" s="44"/>
      <c r="G679" s="44"/>
      <c r="H679" s="44"/>
      <c r="I679" s="44"/>
      <c r="J679" s="44"/>
      <c r="K679"/>
      <c r="L679"/>
    </row>
    <row r="680" spans="6:12">
      <c r="F680" s="44"/>
      <c r="G680" s="44"/>
      <c r="H680" s="44"/>
      <c r="I680" s="44"/>
      <c r="J680" s="44"/>
      <c r="K680"/>
      <c r="L680"/>
    </row>
    <row r="681" spans="6:12">
      <c r="F681" s="44"/>
      <c r="G681" s="44"/>
      <c r="H681" s="44"/>
      <c r="I681" s="44"/>
      <c r="J681" s="44"/>
      <c r="K681"/>
      <c r="L681"/>
    </row>
    <row r="682" spans="6:12">
      <c r="F682" s="44"/>
      <c r="G682" s="44"/>
      <c r="H682" s="44"/>
      <c r="I682" s="44"/>
      <c r="J682" s="44"/>
      <c r="K682"/>
      <c r="L682"/>
    </row>
    <row r="683" spans="6:12">
      <c r="F683" s="44"/>
      <c r="G683" s="44"/>
      <c r="H683" s="44"/>
      <c r="I683" s="44"/>
      <c r="J683" s="44"/>
      <c r="K683"/>
      <c r="L683"/>
    </row>
    <row r="684" spans="6:12">
      <c r="F684" s="44"/>
      <c r="G684" s="44"/>
      <c r="H684" s="44"/>
      <c r="I684" s="44"/>
      <c r="J684" s="44"/>
      <c r="K684"/>
      <c r="L684"/>
    </row>
    <row r="685" spans="6:12">
      <c r="F685" s="44"/>
      <c r="G685" s="44"/>
      <c r="H685" s="44"/>
      <c r="I685" s="44"/>
      <c r="J685" s="44"/>
      <c r="K685"/>
      <c r="L685"/>
    </row>
    <row r="686" spans="6:12">
      <c r="F686" s="44"/>
      <c r="G686" s="44"/>
      <c r="H686" s="44"/>
      <c r="I686" s="44"/>
      <c r="J686" s="44"/>
      <c r="K686"/>
      <c r="L686"/>
    </row>
    <row r="687" spans="6:12">
      <c r="F687" s="44"/>
      <c r="G687" s="44"/>
      <c r="H687" s="44"/>
      <c r="I687" s="44"/>
      <c r="J687" s="44"/>
      <c r="K687"/>
      <c r="L687"/>
    </row>
    <row r="688" spans="6:12">
      <c r="F688" s="44"/>
      <c r="G688" s="44"/>
      <c r="H688" s="44"/>
      <c r="I688" s="44"/>
      <c r="J688" s="44"/>
      <c r="K688"/>
      <c r="L688"/>
    </row>
    <row r="689" spans="6:12">
      <c r="F689" s="44"/>
      <c r="G689" s="44"/>
      <c r="H689" s="44"/>
      <c r="I689" s="44"/>
      <c r="J689" s="44"/>
      <c r="K689"/>
      <c r="L689"/>
    </row>
    <row r="690" spans="6:12">
      <c r="F690" s="44"/>
      <c r="G690" s="44"/>
      <c r="H690" s="44"/>
      <c r="I690" s="44"/>
      <c r="J690" s="44"/>
      <c r="K690"/>
      <c r="L690"/>
    </row>
    <row r="691" spans="6:12">
      <c r="F691" s="44"/>
      <c r="G691" s="44"/>
      <c r="H691" s="44"/>
      <c r="I691" s="44"/>
      <c r="J691" s="44"/>
      <c r="K691"/>
      <c r="L691"/>
    </row>
    <row r="692" spans="6:12">
      <c r="F692" s="44"/>
      <c r="G692" s="44"/>
      <c r="H692" s="44"/>
      <c r="I692" s="44"/>
      <c r="J692" s="44"/>
      <c r="K692"/>
      <c r="L692"/>
    </row>
    <row r="693" spans="6:12">
      <c r="F693" s="44"/>
      <c r="G693" s="44"/>
      <c r="H693" s="44"/>
      <c r="I693" s="44"/>
      <c r="J693" s="44"/>
      <c r="K693"/>
      <c r="L693"/>
    </row>
    <row r="694" spans="6:12">
      <c r="F694" s="44"/>
      <c r="G694" s="44"/>
      <c r="H694" s="44"/>
      <c r="I694" s="44"/>
      <c r="J694" s="44"/>
      <c r="K694"/>
      <c r="L694"/>
    </row>
    <row r="695" spans="6:12">
      <c r="F695" s="44"/>
      <c r="G695" s="44"/>
      <c r="H695" s="44"/>
      <c r="I695" s="44"/>
      <c r="J695" s="44"/>
      <c r="K695"/>
      <c r="L695"/>
    </row>
    <row r="696" spans="6:12">
      <c r="F696" s="44"/>
      <c r="G696" s="44"/>
      <c r="H696" s="44"/>
      <c r="I696" s="44"/>
      <c r="J696" s="44"/>
      <c r="K696"/>
      <c r="L696"/>
    </row>
    <row r="697" spans="6:12">
      <c r="F697" s="44"/>
      <c r="G697" s="44"/>
      <c r="H697" s="44"/>
      <c r="I697" s="44"/>
      <c r="J697" s="44"/>
      <c r="K697"/>
      <c r="L697"/>
    </row>
    <row r="698" spans="6:12">
      <c r="F698" s="44"/>
      <c r="G698" s="44"/>
      <c r="H698" s="44"/>
      <c r="I698" s="44"/>
      <c r="J698" s="44"/>
      <c r="K698"/>
      <c r="L698"/>
    </row>
    <row r="699" spans="6:12">
      <c r="F699" s="44"/>
      <c r="G699" s="44"/>
      <c r="H699" s="44"/>
      <c r="I699" s="44"/>
      <c r="J699" s="44"/>
      <c r="K699"/>
      <c r="L699"/>
    </row>
    <row r="700" spans="6:12">
      <c r="F700" s="44"/>
      <c r="G700" s="44"/>
      <c r="H700" s="44"/>
      <c r="I700" s="44"/>
      <c r="J700" s="44"/>
      <c r="K700"/>
      <c r="L700"/>
    </row>
    <row r="701" spans="6:12">
      <c r="F701" s="44"/>
      <c r="G701" s="44"/>
      <c r="H701" s="44"/>
      <c r="I701" s="44"/>
      <c r="J701" s="44"/>
      <c r="K701"/>
      <c r="L701"/>
    </row>
    <row r="702" spans="6:12">
      <c r="F702" s="44"/>
      <c r="G702" s="44"/>
      <c r="H702" s="44"/>
      <c r="I702" s="44"/>
      <c r="J702" s="44"/>
      <c r="K702"/>
      <c r="L702"/>
    </row>
    <row r="703" spans="6:12">
      <c r="F703" s="44"/>
      <c r="G703" s="44"/>
      <c r="H703" s="44"/>
      <c r="I703" s="44"/>
      <c r="J703" s="44"/>
      <c r="K703"/>
      <c r="L703"/>
    </row>
    <row r="704" spans="6:12">
      <c r="F704" s="44"/>
      <c r="G704" s="44"/>
      <c r="H704" s="44"/>
      <c r="I704" s="44"/>
      <c r="J704" s="44"/>
      <c r="K704"/>
      <c r="L704"/>
    </row>
    <row r="705" spans="6:12">
      <c r="F705" s="44"/>
      <c r="G705" s="44"/>
      <c r="H705" s="44"/>
      <c r="I705" s="44"/>
      <c r="J705" s="44"/>
      <c r="K705"/>
      <c r="L705"/>
    </row>
    <row r="706" spans="6:12">
      <c r="F706" s="44"/>
      <c r="G706" s="44"/>
      <c r="H706" s="44"/>
      <c r="I706" s="44"/>
      <c r="J706" s="44"/>
      <c r="K706"/>
      <c r="L706"/>
    </row>
    <row r="707" spans="6:12">
      <c r="F707" s="44"/>
      <c r="G707" s="44"/>
      <c r="H707" s="44"/>
      <c r="I707" s="44"/>
      <c r="J707" s="44"/>
      <c r="K707"/>
      <c r="L707"/>
    </row>
    <row r="708" spans="6:12">
      <c r="F708" s="44"/>
      <c r="G708" s="44"/>
      <c r="H708" s="44"/>
      <c r="I708" s="44"/>
      <c r="J708" s="44"/>
      <c r="K708"/>
      <c r="L708"/>
    </row>
    <row r="709" spans="6:12">
      <c r="F709" s="44"/>
      <c r="G709" s="44"/>
      <c r="H709" s="44"/>
      <c r="I709" s="44"/>
      <c r="J709" s="44"/>
      <c r="K709"/>
      <c r="L709"/>
    </row>
    <row r="710" spans="6:12">
      <c r="F710" s="44"/>
      <c r="G710" s="44"/>
      <c r="H710" s="44"/>
      <c r="I710" s="44"/>
      <c r="J710" s="44"/>
      <c r="K710"/>
      <c r="L710"/>
    </row>
    <row r="711" spans="6:12">
      <c r="F711" s="44"/>
      <c r="G711" s="44"/>
      <c r="H711" s="44"/>
      <c r="I711" s="44"/>
      <c r="J711" s="44"/>
      <c r="K711"/>
      <c r="L711"/>
    </row>
    <row r="712" spans="6:12">
      <c r="F712" s="44"/>
      <c r="G712" s="44"/>
      <c r="H712" s="44"/>
      <c r="I712" s="44"/>
      <c r="J712" s="44"/>
      <c r="K712"/>
      <c r="L712"/>
    </row>
    <row r="713" spans="6:12">
      <c r="F713" s="44"/>
      <c r="G713" s="44"/>
      <c r="H713" s="44"/>
      <c r="I713" s="44"/>
      <c r="J713" s="44"/>
      <c r="K713"/>
      <c r="L713"/>
    </row>
    <row r="714" spans="6:12">
      <c r="F714" s="44"/>
      <c r="G714" s="44"/>
      <c r="H714" s="44"/>
      <c r="I714" s="44"/>
      <c r="J714" s="44"/>
      <c r="K714"/>
      <c r="L714"/>
    </row>
    <row r="715" spans="6:12">
      <c r="F715" s="44"/>
      <c r="G715" s="44"/>
      <c r="H715" s="44"/>
      <c r="I715" s="44"/>
      <c r="J715" s="44"/>
      <c r="K715"/>
      <c r="L715"/>
    </row>
    <row r="716" spans="6:12">
      <c r="F716" s="44"/>
      <c r="G716" s="44"/>
      <c r="H716" s="44"/>
      <c r="I716" s="44"/>
      <c r="J716" s="44"/>
      <c r="K716"/>
      <c r="L716"/>
    </row>
    <row r="717" spans="6:12">
      <c r="F717" s="44"/>
      <c r="G717" s="44"/>
      <c r="H717" s="44"/>
      <c r="I717" s="44"/>
      <c r="J717" s="44"/>
      <c r="K717"/>
      <c r="L717"/>
    </row>
    <row r="718" spans="6:12">
      <c r="F718" s="44"/>
      <c r="G718" s="44"/>
      <c r="H718" s="44"/>
      <c r="I718" s="44"/>
      <c r="J718" s="44"/>
      <c r="K718"/>
      <c r="L718"/>
    </row>
    <row r="719" spans="6:12">
      <c r="F719" s="44"/>
      <c r="G719" s="44"/>
      <c r="H719" s="44"/>
      <c r="I719" s="44"/>
      <c r="J719" s="44"/>
      <c r="K719"/>
      <c r="L719"/>
    </row>
    <row r="720" spans="6:12">
      <c r="F720" s="44"/>
      <c r="G720" s="44"/>
      <c r="H720" s="44"/>
      <c r="I720" s="44"/>
      <c r="J720" s="44"/>
      <c r="K720"/>
      <c r="L720"/>
    </row>
    <row r="721" spans="6:12">
      <c r="F721" s="44"/>
      <c r="G721" s="44"/>
      <c r="H721" s="44"/>
      <c r="I721" s="44"/>
      <c r="J721" s="44"/>
      <c r="K721"/>
      <c r="L721"/>
    </row>
    <row r="722" spans="6:12">
      <c r="F722" s="44"/>
      <c r="G722" s="44"/>
      <c r="H722" s="44"/>
      <c r="I722" s="44"/>
      <c r="J722" s="44"/>
      <c r="K722"/>
      <c r="L722"/>
    </row>
    <row r="723" spans="6:12">
      <c r="F723" s="44"/>
      <c r="G723" s="44"/>
      <c r="H723" s="44"/>
      <c r="I723" s="44"/>
      <c r="J723" s="44"/>
      <c r="K723"/>
      <c r="L723"/>
    </row>
    <row r="724" spans="6:12">
      <c r="F724" s="44"/>
      <c r="G724" s="44"/>
      <c r="H724" s="44"/>
      <c r="I724" s="44"/>
      <c r="J724" s="44"/>
      <c r="K724"/>
      <c r="L724"/>
    </row>
    <row r="725" spans="6:12">
      <c r="F725" s="44"/>
      <c r="G725" s="44"/>
      <c r="H725" s="44"/>
      <c r="I725" s="44"/>
      <c r="J725" s="44"/>
      <c r="K725"/>
      <c r="L725"/>
    </row>
    <row r="726" spans="6:12">
      <c r="F726" s="44"/>
      <c r="G726" s="44"/>
      <c r="H726" s="44"/>
      <c r="I726" s="44"/>
      <c r="J726" s="44"/>
      <c r="K726"/>
      <c r="L726"/>
    </row>
    <row r="727" spans="6:12">
      <c r="F727" s="44"/>
      <c r="G727" s="44"/>
      <c r="H727" s="44"/>
      <c r="I727" s="44"/>
      <c r="J727" s="44"/>
      <c r="K727"/>
      <c r="L727"/>
    </row>
    <row r="728" spans="6:12">
      <c r="F728" s="44"/>
      <c r="G728" s="44"/>
      <c r="H728" s="44"/>
      <c r="I728" s="44"/>
      <c r="J728" s="44"/>
      <c r="K728"/>
      <c r="L728"/>
    </row>
    <row r="729" spans="6:12">
      <c r="F729" s="44"/>
      <c r="G729" s="44"/>
      <c r="H729" s="44"/>
      <c r="I729" s="44"/>
      <c r="J729" s="44"/>
      <c r="K729"/>
      <c r="L729"/>
    </row>
    <row r="730" spans="6:12">
      <c r="F730" s="44"/>
      <c r="G730" s="44"/>
      <c r="H730" s="44"/>
      <c r="I730" s="44"/>
      <c r="J730" s="44"/>
      <c r="K730"/>
      <c r="L730"/>
    </row>
    <row r="731" spans="6:12">
      <c r="F731" s="44"/>
      <c r="G731" s="44"/>
      <c r="H731" s="44"/>
      <c r="I731" s="44"/>
      <c r="J731" s="44"/>
      <c r="K731"/>
      <c r="L731"/>
    </row>
    <row r="732" spans="6:12">
      <c r="F732" s="44"/>
      <c r="G732" s="44"/>
      <c r="H732" s="44"/>
      <c r="I732" s="44"/>
      <c r="J732" s="44"/>
      <c r="K732"/>
      <c r="L732"/>
    </row>
    <row r="733" spans="6:12">
      <c r="F733" s="44"/>
      <c r="G733" s="44"/>
      <c r="H733" s="44"/>
      <c r="I733" s="44"/>
      <c r="J733" s="44"/>
      <c r="K733"/>
      <c r="L733"/>
    </row>
    <row r="734" spans="6:12">
      <c r="F734" s="44"/>
      <c r="G734" s="44"/>
      <c r="H734" s="44"/>
      <c r="I734" s="44"/>
      <c r="J734" s="44"/>
      <c r="K734"/>
      <c r="L734"/>
    </row>
    <row r="735" spans="6:12">
      <c r="F735" s="44"/>
      <c r="G735" s="44"/>
      <c r="H735" s="44"/>
      <c r="I735" s="44"/>
      <c r="J735" s="44"/>
      <c r="K735"/>
      <c r="L735"/>
    </row>
    <row r="736" spans="6:12">
      <c r="F736" s="44"/>
      <c r="G736" s="44"/>
      <c r="H736" s="44"/>
      <c r="I736" s="44"/>
      <c r="J736" s="44"/>
      <c r="K736"/>
      <c r="L736"/>
    </row>
    <row r="737" spans="6:12">
      <c r="F737" s="44"/>
      <c r="G737" s="44"/>
      <c r="H737" s="44"/>
      <c r="I737" s="44"/>
      <c r="J737" s="44"/>
      <c r="K737"/>
      <c r="L737"/>
    </row>
    <row r="738" spans="6:12">
      <c r="F738" s="44"/>
      <c r="G738" s="44"/>
      <c r="H738" s="44"/>
      <c r="I738" s="44"/>
      <c r="J738" s="44"/>
      <c r="K738"/>
      <c r="L738"/>
    </row>
    <row r="739" spans="6:12">
      <c r="F739" s="44"/>
      <c r="G739" s="44"/>
      <c r="H739" s="44"/>
      <c r="I739" s="44"/>
      <c r="J739" s="44"/>
      <c r="K739"/>
      <c r="L739"/>
    </row>
    <row r="740" spans="6:12">
      <c r="F740" s="44"/>
      <c r="G740" s="44"/>
      <c r="H740" s="44"/>
      <c r="I740" s="44"/>
      <c r="J740" s="44"/>
      <c r="K740"/>
      <c r="L740"/>
    </row>
    <row r="741" spans="6:12">
      <c r="F741" s="44"/>
      <c r="G741" s="44"/>
      <c r="H741" s="44"/>
      <c r="I741" s="44"/>
      <c r="J741" s="44"/>
      <c r="K741"/>
      <c r="L741"/>
    </row>
    <row r="742" spans="6:12">
      <c r="F742" s="44"/>
      <c r="G742" s="44"/>
      <c r="H742" s="44"/>
      <c r="I742" s="44"/>
      <c r="J742" s="44"/>
      <c r="K742"/>
      <c r="L742"/>
    </row>
    <row r="743" spans="6:12">
      <c r="F743" s="44"/>
      <c r="G743" s="44"/>
      <c r="H743" s="44"/>
      <c r="I743" s="44"/>
      <c r="J743" s="44"/>
      <c r="K743"/>
      <c r="L743"/>
    </row>
    <row r="744" spans="6:12">
      <c r="F744" s="44"/>
      <c r="G744" s="44"/>
      <c r="H744" s="44"/>
      <c r="I744" s="44"/>
      <c r="J744" s="44"/>
      <c r="K744"/>
      <c r="L744"/>
    </row>
    <row r="745" spans="6:12">
      <c r="F745" s="44"/>
      <c r="G745" s="44"/>
      <c r="H745" s="44"/>
      <c r="I745" s="44"/>
      <c r="J745" s="44"/>
      <c r="K745"/>
      <c r="L745"/>
    </row>
    <row r="746" spans="6:12">
      <c r="F746" s="44"/>
      <c r="G746" s="44"/>
      <c r="H746" s="44"/>
      <c r="I746" s="44"/>
      <c r="J746" s="44"/>
      <c r="K746"/>
      <c r="L746"/>
    </row>
    <row r="747" spans="6:12">
      <c r="F747" s="44"/>
      <c r="G747" s="44"/>
      <c r="H747" s="44"/>
      <c r="I747" s="44"/>
      <c r="J747" s="44"/>
      <c r="K747"/>
      <c r="L747"/>
    </row>
    <row r="748" spans="6:12">
      <c r="F748" s="44"/>
      <c r="G748" s="44"/>
      <c r="H748" s="44"/>
      <c r="I748" s="44"/>
      <c r="J748" s="44"/>
      <c r="K748"/>
      <c r="L748"/>
    </row>
    <row r="749" spans="6:12">
      <c r="F749" s="44"/>
      <c r="G749" s="44"/>
      <c r="H749" s="44"/>
      <c r="I749" s="44"/>
      <c r="J749" s="44"/>
      <c r="K749"/>
      <c r="L749"/>
    </row>
    <row r="750" spans="6:12">
      <c r="F750" s="44"/>
      <c r="G750" s="44"/>
      <c r="H750" s="44"/>
      <c r="I750" s="44"/>
      <c r="J750" s="44"/>
      <c r="K750"/>
      <c r="L750"/>
    </row>
    <row r="751" spans="6:12">
      <c r="F751" s="44"/>
      <c r="G751" s="44"/>
      <c r="H751" s="44"/>
      <c r="I751" s="44"/>
      <c r="J751" s="44"/>
      <c r="K751"/>
      <c r="L751"/>
    </row>
    <row r="752" spans="6:12">
      <c r="F752" s="44"/>
      <c r="G752" s="44"/>
      <c r="H752" s="44"/>
      <c r="I752" s="44"/>
      <c r="J752" s="44"/>
      <c r="K752"/>
      <c r="L752"/>
    </row>
    <row r="753" spans="6:12">
      <c r="F753" s="44"/>
      <c r="G753" s="44"/>
      <c r="H753" s="44"/>
      <c r="I753" s="44"/>
      <c r="J753" s="44"/>
      <c r="K753"/>
      <c r="L753"/>
    </row>
    <row r="754" spans="6:12">
      <c r="F754" s="44"/>
      <c r="G754" s="44"/>
      <c r="H754" s="44"/>
      <c r="I754" s="44"/>
      <c r="J754" s="44"/>
      <c r="K754"/>
      <c r="L754"/>
    </row>
    <row r="755" spans="6:12">
      <c r="F755" s="44"/>
      <c r="G755" s="44"/>
      <c r="H755" s="44"/>
      <c r="I755" s="44"/>
      <c r="J755" s="44"/>
      <c r="K755"/>
      <c r="L755"/>
    </row>
    <row r="756" spans="6:12">
      <c r="F756" s="44"/>
      <c r="G756" s="44"/>
      <c r="H756" s="44"/>
      <c r="I756" s="44"/>
      <c r="J756" s="44"/>
      <c r="K756"/>
      <c r="L756"/>
    </row>
    <row r="757" spans="6:12">
      <c r="F757" s="44"/>
      <c r="G757" s="44"/>
      <c r="H757" s="44"/>
      <c r="I757" s="44"/>
      <c r="J757" s="44"/>
      <c r="K757"/>
      <c r="L757"/>
    </row>
    <row r="758" spans="6:12">
      <c r="F758" s="44"/>
      <c r="G758" s="44"/>
      <c r="H758" s="44"/>
      <c r="I758" s="44"/>
      <c r="J758" s="44"/>
      <c r="K758"/>
      <c r="L758"/>
    </row>
    <row r="759" spans="6:12">
      <c r="F759" s="44"/>
      <c r="G759" s="44"/>
      <c r="H759" s="44"/>
      <c r="I759" s="44"/>
      <c r="J759" s="44"/>
      <c r="K759"/>
      <c r="L759"/>
    </row>
    <row r="760" spans="6:12">
      <c r="F760" s="44"/>
      <c r="G760" s="44"/>
      <c r="H760" s="44"/>
      <c r="I760" s="44"/>
      <c r="J760" s="44"/>
      <c r="K760"/>
      <c r="L760"/>
    </row>
    <row r="761" spans="6:12">
      <c r="F761" s="44"/>
      <c r="G761" s="44"/>
      <c r="H761" s="44"/>
      <c r="I761" s="44"/>
      <c r="J761" s="44"/>
      <c r="K761"/>
      <c r="L761"/>
    </row>
    <row r="762" spans="6:12">
      <c r="F762" s="44"/>
      <c r="G762" s="44"/>
      <c r="H762" s="44"/>
      <c r="I762" s="44"/>
      <c r="J762" s="44"/>
      <c r="K762"/>
      <c r="L762"/>
    </row>
    <row r="763" spans="6:12">
      <c r="F763" s="44"/>
      <c r="G763" s="44"/>
      <c r="H763" s="44"/>
      <c r="I763" s="44"/>
      <c r="J763" s="44"/>
      <c r="K763"/>
      <c r="L763"/>
    </row>
    <row r="764" spans="6:12">
      <c r="F764" s="44"/>
      <c r="G764" s="44"/>
      <c r="H764" s="44"/>
      <c r="I764" s="44"/>
      <c r="J764" s="44"/>
      <c r="K764"/>
      <c r="L764"/>
    </row>
    <row r="765" spans="6:12">
      <c r="F765" s="44"/>
      <c r="G765" s="44"/>
      <c r="H765" s="44"/>
      <c r="I765" s="44"/>
      <c r="J765" s="44"/>
      <c r="K765"/>
      <c r="L765"/>
    </row>
    <row r="766" spans="6:12">
      <c r="F766" s="44"/>
      <c r="G766" s="44"/>
      <c r="H766" s="44"/>
      <c r="I766" s="44"/>
      <c r="J766" s="44"/>
      <c r="K766"/>
      <c r="L766"/>
    </row>
    <row r="767" spans="6:12">
      <c r="F767" s="44"/>
      <c r="G767" s="44"/>
      <c r="H767" s="44"/>
      <c r="I767" s="44"/>
      <c r="J767" s="44"/>
      <c r="K767"/>
      <c r="L767"/>
    </row>
    <row r="768" spans="6:12">
      <c r="F768" s="44"/>
      <c r="G768" s="44"/>
      <c r="H768" s="44"/>
      <c r="I768" s="44"/>
      <c r="J768" s="44"/>
      <c r="K768"/>
      <c r="L768"/>
    </row>
    <row r="769" spans="6:12">
      <c r="F769" s="44"/>
      <c r="G769" s="44"/>
      <c r="H769" s="44"/>
      <c r="I769" s="44"/>
      <c r="J769" s="44"/>
      <c r="K769"/>
      <c r="L769"/>
    </row>
    <row r="770" spans="6:12">
      <c r="F770" s="44"/>
      <c r="G770" s="44"/>
      <c r="H770" s="44"/>
      <c r="I770" s="44"/>
      <c r="J770" s="44"/>
      <c r="K770"/>
      <c r="L770"/>
    </row>
    <row r="771" spans="6:12">
      <c r="F771" s="44"/>
      <c r="G771" s="44"/>
      <c r="H771" s="44"/>
      <c r="I771" s="44"/>
      <c r="J771" s="44"/>
      <c r="K771"/>
      <c r="L771"/>
    </row>
    <row r="772" spans="6:12">
      <c r="F772" s="44"/>
      <c r="G772" s="44"/>
      <c r="H772" s="44"/>
      <c r="I772" s="44"/>
      <c r="J772" s="44"/>
      <c r="K772"/>
      <c r="L772"/>
    </row>
    <row r="773" spans="6:12">
      <c r="F773" s="44"/>
      <c r="G773" s="44"/>
      <c r="H773" s="44"/>
      <c r="I773" s="44"/>
      <c r="J773" s="44"/>
      <c r="K773"/>
      <c r="L773"/>
    </row>
    <row r="774" spans="6:12">
      <c r="F774" s="44"/>
      <c r="G774" s="44"/>
      <c r="H774" s="44"/>
      <c r="I774" s="44"/>
      <c r="J774" s="44"/>
      <c r="K774"/>
      <c r="L774"/>
    </row>
    <row r="775" spans="6:12">
      <c r="F775" s="44"/>
      <c r="G775" s="44"/>
      <c r="H775" s="44"/>
      <c r="I775" s="44"/>
      <c r="J775" s="44"/>
      <c r="K775"/>
      <c r="L775"/>
    </row>
    <row r="776" spans="6:12">
      <c r="F776" s="44"/>
      <c r="G776" s="44"/>
      <c r="H776" s="44"/>
      <c r="I776" s="44"/>
      <c r="J776" s="44"/>
      <c r="K776"/>
      <c r="L776"/>
    </row>
    <row r="777" spans="6:12">
      <c r="F777" s="44"/>
      <c r="G777" s="44"/>
      <c r="H777" s="44"/>
      <c r="I777" s="44"/>
      <c r="J777" s="44"/>
      <c r="K777"/>
      <c r="L777"/>
    </row>
    <row r="778" spans="6:12">
      <c r="F778" s="44"/>
      <c r="G778" s="44"/>
      <c r="H778" s="44"/>
      <c r="I778" s="44"/>
      <c r="J778" s="44"/>
      <c r="K778"/>
      <c r="L778"/>
    </row>
    <row r="779" spans="6:12">
      <c r="F779" s="44"/>
      <c r="G779" s="44"/>
      <c r="H779" s="44"/>
      <c r="I779" s="44"/>
      <c r="J779" s="44"/>
      <c r="K779"/>
      <c r="L779"/>
    </row>
    <row r="780" spans="6:12">
      <c r="F780" s="44"/>
      <c r="G780" s="44"/>
      <c r="H780" s="44"/>
      <c r="I780" s="44"/>
      <c r="J780" s="44"/>
      <c r="K780"/>
      <c r="L780"/>
    </row>
    <row r="781" spans="6:12">
      <c r="F781" s="44"/>
      <c r="G781" s="44"/>
      <c r="H781" s="44"/>
      <c r="I781" s="44"/>
      <c r="J781" s="44"/>
      <c r="K781"/>
      <c r="L781"/>
    </row>
    <row r="782" spans="6:12">
      <c r="F782" s="44"/>
      <c r="G782" s="44"/>
      <c r="H782" s="44"/>
      <c r="I782" s="44"/>
      <c r="J782" s="44"/>
      <c r="K782"/>
      <c r="L782"/>
    </row>
    <row r="783" spans="6:12">
      <c r="F783" s="44"/>
      <c r="G783" s="44"/>
      <c r="H783" s="44"/>
      <c r="I783" s="44"/>
      <c r="J783" s="44"/>
      <c r="K783"/>
      <c r="L783"/>
    </row>
    <row r="784" spans="6:12">
      <c r="F784" s="44"/>
      <c r="G784" s="44"/>
      <c r="H784" s="44"/>
      <c r="I784" s="44"/>
      <c r="J784" s="44"/>
      <c r="K784"/>
      <c r="L784"/>
    </row>
    <row r="785" spans="6:12">
      <c r="F785" s="44"/>
      <c r="G785" s="44"/>
      <c r="H785" s="44"/>
      <c r="I785" s="44"/>
      <c r="J785" s="44"/>
      <c r="K785"/>
      <c r="L785"/>
    </row>
    <row r="786" spans="6:12">
      <c r="F786" s="44"/>
      <c r="G786" s="44"/>
      <c r="H786" s="44"/>
      <c r="I786" s="44"/>
      <c r="J786" s="44"/>
      <c r="K786"/>
      <c r="L786"/>
    </row>
    <row r="787" spans="6:12">
      <c r="F787" s="44"/>
      <c r="G787" s="44"/>
      <c r="H787" s="44"/>
      <c r="I787" s="44"/>
      <c r="J787" s="44"/>
      <c r="K787"/>
      <c r="L787"/>
    </row>
    <row r="788" spans="6:12">
      <c r="F788" s="44"/>
      <c r="G788" s="44"/>
      <c r="H788" s="44"/>
      <c r="I788" s="44"/>
      <c r="J788" s="44"/>
      <c r="K788"/>
      <c r="L788"/>
    </row>
    <row r="789" spans="6:12">
      <c r="F789" s="44"/>
      <c r="G789" s="44"/>
      <c r="H789" s="44"/>
      <c r="I789" s="44"/>
      <c r="J789" s="44"/>
      <c r="K789"/>
      <c r="L789"/>
    </row>
    <row r="790" spans="6:12">
      <c r="F790" s="44"/>
      <c r="G790" s="44"/>
      <c r="H790" s="44"/>
      <c r="I790" s="44"/>
      <c r="J790" s="44"/>
      <c r="K790"/>
      <c r="L790"/>
    </row>
    <row r="791" spans="6:12">
      <c r="F791" s="44"/>
      <c r="G791" s="44"/>
      <c r="H791" s="44"/>
      <c r="I791" s="44"/>
      <c r="J791" s="44"/>
      <c r="K791"/>
      <c r="L791"/>
    </row>
    <row r="792" spans="6:12">
      <c r="F792" s="44"/>
      <c r="G792" s="44"/>
      <c r="H792" s="44"/>
      <c r="I792" s="44"/>
      <c r="J792" s="44"/>
      <c r="K792"/>
      <c r="L792"/>
    </row>
    <row r="793" spans="6:12">
      <c r="F793" s="44"/>
      <c r="G793" s="44"/>
      <c r="H793" s="44"/>
      <c r="I793" s="44"/>
      <c r="J793" s="44"/>
      <c r="K793"/>
      <c r="L793"/>
    </row>
    <row r="794" spans="6:12">
      <c r="F794" s="44"/>
      <c r="G794" s="44"/>
      <c r="H794" s="44"/>
      <c r="I794" s="44"/>
      <c r="J794" s="44"/>
      <c r="K794"/>
      <c r="L794"/>
    </row>
    <row r="795" spans="6:12">
      <c r="F795" s="44"/>
      <c r="G795" s="44"/>
      <c r="H795" s="44"/>
      <c r="I795" s="44"/>
      <c r="J795" s="44"/>
      <c r="K795"/>
      <c r="L795"/>
    </row>
    <row r="796" spans="6:12">
      <c r="F796" s="44"/>
      <c r="G796" s="44"/>
      <c r="H796" s="44"/>
      <c r="I796" s="44"/>
      <c r="J796" s="44"/>
      <c r="K796"/>
      <c r="L796"/>
    </row>
    <row r="797" spans="6:12">
      <c r="F797" s="44"/>
      <c r="G797" s="44"/>
      <c r="H797" s="44"/>
      <c r="I797" s="44"/>
      <c r="J797" s="44"/>
      <c r="K797"/>
      <c r="L797"/>
    </row>
    <row r="798" spans="6:12">
      <c r="F798" s="44"/>
      <c r="G798" s="44"/>
      <c r="H798" s="44"/>
      <c r="I798" s="44"/>
      <c r="J798" s="44"/>
      <c r="K798"/>
      <c r="L798"/>
    </row>
    <row r="799" spans="6:12">
      <c r="F799" s="44"/>
      <c r="G799" s="44"/>
      <c r="H799" s="44"/>
      <c r="I799" s="44"/>
      <c r="J799" s="44"/>
      <c r="K799"/>
      <c r="L799"/>
    </row>
    <row r="800" spans="6:12">
      <c r="F800" s="44"/>
      <c r="G800" s="44"/>
      <c r="H800" s="44"/>
      <c r="I800" s="44"/>
      <c r="J800" s="44"/>
      <c r="K800"/>
      <c r="L800"/>
    </row>
    <row r="801" spans="6:12">
      <c r="F801" s="44"/>
      <c r="G801" s="44"/>
      <c r="H801" s="44"/>
      <c r="I801" s="44"/>
      <c r="J801" s="44"/>
      <c r="K801"/>
      <c r="L801"/>
    </row>
    <row r="802" spans="6:12">
      <c r="F802" s="44"/>
      <c r="G802" s="44"/>
      <c r="H802" s="44"/>
      <c r="I802" s="44"/>
      <c r="J802" s="44"/>
      <c r="K802"/>
      <c r="L802"/>
    </row>
    <row r="803" spans="6:12">
      <c r="F803" s="44"/>
      <c r="G803" s="44"/>
      <c r="H803" s="44"/>
      <c r="I803" s="44"/>
      <c r="J803" s="44"/>
      <c r="K803"/>
      <c r="L803"/>
    </row>
    <row r="804" spans="6:12">
      <c r="F804" s="44"/>
      <c r="G804" s="44"/>
      <c r="H804" s="44"/>
      <c r="I804" s="44"/>
      <c r="J804" s="44"/>
      <c r="K804"/>
      <c r="L804"/>
    </row>
    <row r="805" spans="6:12">
      <c r="F805" s="44"/>
      <c r="G805" s="44"/>
      <c r="H805" s="44"/>
      <c r="I805" s="44"/>
      <c r="J805" s="44"/>
      <c r="K805"/>
      <c r="L805"/>
    </row>
    <row r="806" spans="6:12">
      <c r="F806" s="44"/>
      <c r="G806" s="44"/>
      <c r="H806" s="44"/>
      <c r="I806" s="44"/>
      <c r="J806" s="44"/>
      <c r="K806"/>
      <c r="L806"/>
    </row>
    <row r="807" spans="6:12">
      <c r="F807" s="44"/>
      <c r="G807" s="44"/>
      <c r="H807" s="44"/>
      <c r="I807" s="44"/>
      <c r="J807" s="44"/>
      <c r="K807"/>
      <c r="L807"/>
    </row>
    <row r="808" spans="6:12">
      <c r="F808" s="44"/>
      <c r="G808" s="44"/>
      <c r="H808" s="44"/>
      <c r="I808" s="44"/>
      <c r="J808" s="44"/>
      <c r="K808"/>
      <c r="L808"/>
    </row>
    <row r="809" spans="6:12">
      <c r="F809" s="44"/>
      <c r="G809" s="44"/>
      <c r="H809" s="44"/>
      <c r="I809" s="44"/>
      <c r="J809" s="44"/>
      <c r="K809"/>
      <c r="L809"/>
    </row>
    <row r="810" spans="6:12">
      <c r="F810" s="44"/>
      <c r="G810" s="44"/>
      <c r="H810" s="44"/>
      <c r="I810" s="44"/>
      <c r="J810" s="44"/>
      <c r="K810"/>
      <c r="L810"/>
    </row>
    <row r="811" spans="6:12">
      <c r="F811" s="44"/>
      <c r="G811" s="44"/>
      <c r="H811" s="44"/>
      <c r="I811" s="44"/>
      <c r="J811" s="44"/>
      <c r="K811"/>
      <c r="L811"/>
    </row>
    <row r="812" spans="6:12">
      <c r="F812" s="44"/>
      <c r="G812" s="44"/>
      <c r="H812" s="44"/>
      <c r="I812" s="44"/>
      <c r="J812" s="44"/>
      <c r="K812"/>
      <c r="L812"/>
    </row>
    <row r="813" spans="6:12">
      <c r="F813" s="44"/>
      <c r="G813" s="44"/>
      <c r="H813" s="44"/>
      <c r="I813" s="44"/>
      <c r="J813" s="44"/>
      <c r="K813"/>
      <c r="L813"/>
    </row>
    <row r="814" spans="6:12">
      <c r="F814" s="44"/>
      <c r="G814" s="44"/>
      <c r="H814" s="44"/>
      <c r="I814" s="44"/>
      <c r="J814" s="44"/>
      <c r="K814"/>
      <c r="L814"/>
    </row>
    <row r="815" spans="6:12">
      <c r="F815" s="44"/>
      <c r="G815" s="44"/>
      <c r="H815" s="44"/>
      <c r="I815" s="44"/>
      <c r="J815" s="44"/>
      <c r="K815"/>
      <c r="L815"/>
    </row>
    <row r="816" spans="6:12">
      <c r="F816" s="44"/>
      <c r="G816" s="44"/>
      <c r="H816" s="44"/>
      <c r="I816" s="44"/>
      <c r="J816" s="44"/>
      <c r="K816"/>
      <c r="L816"/>
    </row>
    <row r="817" spans="6:12">
      <c r="F817" s="44"/>
      <c r="G817" s="44"/>
      <c r="H817" s="44"/>
      <c r="I817" s="44"/>
      <c r="J817" s="44"/>
      <c r="K817"/>
      <c r="L817"/>
    </row>
    <row r="818" spans="6:12">
      <c r="F818" s="44"/>
      <c r="G818" s="44"/>
      <c r="H818" s="44"/>
      <c r="I818" s="44"/>
      <c r="J818" s="44"/>
      <c r="K818"/>
      <c r="L818"/>
    </row>
    <row r="819" spans="6:12">
      <c r="F819" s="44"/>
      <c r="G819" s="44"/>
      <c r="H819" s="44"/>
      <c r="I819" s="44"/>
      <c r="J819" s="44"/>
      <c r="K819"/>
      <c r="L819"/>
    </row>
    <row r="820" spans="6:12">
      <c r="F820" s="44"/>
      <c r="G820" s="44"/>
      <c r="H820" s="44"/>
      <c r="I820" s="44"/>
      <c r="J820" s="44"/>
      <c r="K820"/>
      <c r="L820"/>
    </row>
    <row r="821" spans="6:12">
      <c r="F821" s="44"/>
      <c r="G821" s="44"/>
      <c r="H821" s="44"/>
      <c r="I821" s="44"/>
      <c r="J821" s="44"/>
      <c r="K821"/>
      <c r="L821"/>
    </row>
    <row r="822" spans="6:12">
      <c r="F822" s="44"/>
      <c r="G822" s="44"/>
      <c r="H822" s="44"/>
      <c r="I822" s="44"/>
      <c r="J822" s="44"/>
      <c r="K822"/>
      <c r="L822"/>
    </row>
    <row r="823" spans="6:12">
      <c r="F823" s="44"/>
      <c r="G823" s="44"/>
      <c r="H823" s="44"/>
      <c r="I823" s="44"/>
      <c r="J823" s="44"/>
      <c r="K823"/>
      <c r="L823"/>
    </row>
    <row r="824" spans="6:12">
      <c r="F824" s="44"/>
      <c r="G824" s="44"/>
      <c r="H824" s="44"/>
      <c r="I824" s="44"/>
      <c r="J824" s="44"/>
      <c r="K824"/>
      <c r="L824"/>
    </row>
    <row r="825" spans="6:12">
      <c r="F825" s="44"/>
      <c r="G825" s="44"/>
      <c r="H825" s="44"/>
      <c r="I825" s="44"/>
      <c r="J825" s="44"/>
      <c r="K825"/>
      <c r="L825"/>
    </row>
    <row r="826" spans="6:12">
      <c r="F826" s="44"/>
      <c r="G826" s="44"/>
      <c r="H826" s="44"/>
      <c r="I826" s="44"/>
      <c r="J826" s="44"/>
      <c r="K826"/>
      <c r="L826"/>
    </row>
    <row r="827" spans="6:12">
      <c r="F827" s="44"/>
      <c r="G827" s="44"/>
      <c r="H827" s="44"/>
      <c r="I827" s="44"/>
      <c r="J827" s="44"/>
      <c r="K827"/>
      <c r="L827"/>
    </row>
    <row r="828" spans="6:12">
      <c r="F828" s="44"/>
      <c r="G828" s="44"/>
      <c r="H828" s="44"/>
      <c r="I828" s="44"/>
      <c r="J828" s="44"/>
      <c r="K828"/>
      <c r="L828"/>
    </row>
    <row r="829" spans="6:12">
      <c r="F829" s="44"/>
      <c r="G829" s="44"/>
      <c r="H829" s="44"/>
      <c r="I829" s="44"/>
      <c r="J829" s="44"/>
      <c r="K829"/>
      <c r="L829"/>
    </row>
    <row r="830" spans="6:12">
      <c r="F830" s="44"/>
      <c r="G830" s="44"/>
      <c r="H830" s="44"/>
      <c r="I830" s="44"/>
      <c r="J830" s="44"/>
      <c r="K830"/>
      <c r="L830"/>
    </row>
    <row r="831" spans="6:12">
      <c r="F831" s="44"/>
      <c r="G831" s="44"/>
      <c r="H831" s="44"/>
      <c r="I831" s="44"/>
      <c r="J831" s="44"/>
      <c r="K831"/>
      <c r="L831"/>
    </row>
    <row r="832" spans="6:12">
      <c r="F832" s="44"/>
      <c r="G832" s="44"/>
      <c r="H832" s="44"/>
      <c r="I832" s="44"/>
      <c r="J832" s="44"/>
      <c r="K832"/>
      <c r="L832"/>
    </row>
    <row r="833" spans="6:12">
      <c r="F833" s="44"/>
      <c r="G833" s="44"/>
      <c r="H833" s="44"/>
      <c r="I833" s="44"/>
      <c r="J833" s="44"/>
      <c r="K833"/>
      <c r="L833"/>
    </row>
    <row r="834" spans="6:12">
      <c r="F834" s="44"/>
      <c r="G834" s="44"/>
      <c r="H834" s="44"/>
      <c r="I834" s="44"/>
      <c r="J834" s="44"/>
      <c r="K834"/>
      <c r="L834"/>
    </row>
    <row r="835" spans="6:12">
      <c r="F835" s="44"/>
      <c r="G835" s="44"/>
      <c r="H835" s="44"/>
      <c r="I835" s="44"/>
      <c r="J835" s="44"/>
      <c r="K835"/>
      <c r="L835"/>
    </row>
    <row r="836" spans="6:12">
      <c r="F836" s="44"/>
      <c r="G836" s="44"/>
      <c r="H836" s="44"/>
      <c r="I836" s="44"/>
      <c r="J836" s="44"/>
      <c r="K836"/>
      <c r="L836"/>
    </row>
    <row r="837" spans="6:12">
      <c r="F837" s="44"/>
      <c r="G837" s="44"/>
      <c r="H837" s="44"/>
      <c r="I837" s="44"/>
      <c r="J837" s="44"/>
      <c r="K837"/>
      <c r="L837"/>
    </row>
    <row r="838" spans="6:12">
      <c r="F838" s="44"/>
      <c r="G838" s="44"/>
      <c r="H838" s="44"/>
      <c r="I838" s="44"/>
      <c r="J838" s="44"/>
      <c r="K838"/>
      <c r="L838"/>
    </row>
    <row r="839" spans="6:12">
      <c r="F839" s="44"/>
      <c r="G839" s="44"/>
      <c r="H839" s="44"/>
      <c r="I839" s="44"/>
      <c r="J839" s="44"/>
      <c r="K839"/>
      <c r="L839"/>
    </row>
    <row r="840" spans="6:12">
      <c r="F840" s="44"/>
      <c r="G840" s="44"/>
      <c r="H840" s="44"/>
      <c r="I840" s="44"/>
      <c r="J840" s="44"/>
      <c r="K840"/>
      <c r="L840"/>
    </row>
    <row r="841" spans="6:12">
      <c r="F841" s="44"/>
      <c r="G841" s="44"/>
      <c r="H841" s="44"/>
      <c r="I841" s="44"/>
      <c r="J841" s="44"/>
      <c r="K841"/>
      <c r="L841"/>
    </row>
    <row r="842" spans="6:12">
      <c r="F842" s="44"/>
      <c r="G842" s="44"/>
      <c r="H842" s="44"/>
      <c r="I842" s="44"/>
      <c r="J842" s="44"/>
      <c r="K842"/>
      <c r="L842"/>
    </row>
    <row r="843" spans="6:12">
      <c r="F843" s="44"/>
      <c r="G843" s="44"/>
      <c r="H843" s="44"/>
      <c r="I843" s="44"/>
      <c r="J843" s="44"/>
      <c r="K843"/>
      <c r="L843"/>
    </row>
    <row r="844" spans="6:12">
      <c r="F844" s="44"/>
      <c r="G844" s="44"/>
      <c r="H844" s="44"/>
      <c r="I844" s="44"/>
      <c r="J844" s="44"/>
      <c r="K844"/>
      <c r="L844"/>
    </row>
    <row r="845" spans="6:12">
      <c r="F845" s="44"/>
      <c r="G845" s="44"/>
      <c r="H845" s="44"/>
      <c r="I845" s="44"/>
      <c r="J845" s="44"/>
      <c r="K845"/>
      <c r="L845"/>
    </row>
    <row r="846" spans="6:12">
      <c r="F846" s="44"/>
      <c r="G846" s="44"/>
      <c r="H846" s="44"/>
      <c r="I846" s="44"/>
      <c r="J846" s="44"/>
      <c r="K846"/>
      <c r="L846"/>
    </row>
    <row r="847" spans="6:12">
      <c r="F847" s="44"/>
      <c r="G847" s="44"/>
      <c r="H847" s="44"/>
      <c r="I847" s="44"/>
      <c r="J847" s="44"/>
      <c r="K847"/>
      <c r="L847"/>
    </row>
    <row r="848" spans="6:12">
      <c r="F848" s="44"/>
      <c r="G848" s="44"/>
      <c r="H848" s="44"/>
      <c r="I848" s="44"/>
      <c r="J848" s="44"/>
      <c r="K848"/>
      <c r="L848"/>
    </row>
    <row r="849" spans="6:12">
      <c r="F849" s="44"/>
      <c r="G849" s="44"/>
      <c r="H849" s="44"/>
      <c r="I849" s="44"/>
      <c r="J849" s="44"/>
      <c r="K849"/>
      <c r="L849"/>
    </row>
    <row r="850" spans="6:12">
      <c r="F850" s="44"/>
      <c r="G850" s="44"/>
      <c r="H850" s="44"/>
      <c r="I850" s="44"/>
      <c r="J850" s="44"/>
      <c r="K850"/>
      <c r="L850"/>
    </row>
    <row r="851" spans="6:12">
      <c r="F851" s="44"/>
      <c r="G851" s="44"/>
      <c r="H851" s="44"/>
      <c r="I851" s="44"/>
      <c r="J851" s="44"/>
      <c r="K851"/>
      <c r="L851"/>
    </row>
    <row r="852" spans="6:12">
      <c r="F852" s="44"/>
      <c r="G852" s="44"/>
      <c r="H852" s="44"/>
      <c r="I852" s="44"/>
      <c r="J852" s="44"/>
      <c r="K852"/>
      <c r="L852"/>
    </row>
    <row r="853" spans="6:12">
      <c r="F853" s="44"/>
      <c r="G853" s="44"/>
      <c r="H853" s="44"/>
      <c r="I853" s="44"/>
      <c r="J853" s="44"/>
      <c r="K853"/>
      <c r="L853"/>
    </row>
    <row r="854" spans="6:12">
      <c r="F854" s="44"/>
      <c r="G854" s="44"/>
      <c r="H854" s="44"/>
      <c r="I854" s="44"/>
      <c r="J854" s="44"/>
      <c r="K854"/>
      <c r="L854"/>
    </row>
    <row r="855" spans="6:12">
      <c r="F855" s="44"/>
      <c r="G855" s="44"/>
      <c r="H855" s="44"/>
      <c r="I855" s="44"/>
      <c r="J855" s="44"/>
      <c r="K855"/>
      <c r="L855"/>
    </row>
    <row r="856" spans="6:12">
      <c r="F856" s="44"/>
      <c r="G856" s="44"/>
      <c r="H856" s="44"/>
      <c r="I856" s="44"/>
      <c r="J856" s="44"/>
      <c r="K856"/>
      <c r="L856"/>
    </row>
    <row r="857" spans="6:12">
      <c r="F857" s="44"/>
      <c r="G857" s="44"/>
      <c r="H857" s="44"/>
      <c r="I857" s="44"/>
      <c r="J857" s="44"/>
      <c r="K857"/>
      <c r="L857"/>
    </row>
    <row r="858" spans="6:12">
      <c r="F858" s="44"/>
      <c r="G858" s="44"/>
      <c r="H858" s="44"/>
      <c r="I858" s="44"/>
      <c r="J858" s="44"/>
      <c r="K858"/>
      <c r="L858"/>
    </row>
    <row r="859" spans="6:12">
      <c r="F859" s="44"/>
      <c r="G859" s="44"/>
      <c r="H859" s="44"/>
      <c r="I859" s="44"/>
      <c r="J859" s="44"/>
      <c r="K859"/>
      <c r="L859"/>
    </row>
    <row r="860" spans="6:12">
      <c r="F860" s="44"/>
      <c r="G860" s="44"/>
      <c r="H860" s="44"/>
      <c r="I860" s="44"/>
      <c r="J860" s="44"/>
      <c r="K860"/>
      <c r="L860"/>
    </row>
    <row r="861" spans="6:12">
      <c r="F861" s="44"/>
      <c r="G861" s="44"/>
      <c r="H861" s="44"/>
      <c r="I861" s="44"/>
      <c r="J861" s="44"/>
      <c r="K861"/>
      <c r="L861"/>
    </row>
    <row r="862" spans="6:12">
      <c r="F862" s="44"/>
      <c r="G862" s="44"/>
      <c r="H862" s="44"/>
      <c r="I862" s="44"/>
      <c r="J862" s="44"/>
      <c r="K862"/>
      <c r="L862"/>
    </row>
    <row r="863" spans="6:12">
      <c r="F863" s="44"/>
      <c r="G863" s="44"/>
      <c r="H863" s="44"/>
      <c r="I863" s="44"/>
      <c r="J863" s="44"/>
      <c r="K863"/>
      <c r="L863"/>
    </row>
    <row r="864" spans="6:12">
      <c r="F864" s="44"/>
      <c r="G864" s="44"/>
      <c r="H864" s="44"/>
      <c r="I864" s="44"/>
      <c r="J864" s="44"/>
      <c r="K864"/>
      <c r="L864"/>
    </row>
    <row r="865" spans="6:12">
      <c r="F865" s="44"/>
      <c r="G865" s="44"/>
      <c r="H865" s="44"/>
      <c r="I865" s="44"/>
      <c r="J865" s="44"/>
      <c r="K865"/>
      <c r="L865"/>
    </row>
    <row r="866" spans="6:12">
      <c r="F866" s="44"/>
      <c r="G866" s="44"/>
      <c r="H866" s="44"/>
      <c r="I866" s="44"/>
      <c r="J866" s="44"/>
      <c r="K866"/>
      <c r="L866"/>
    </row>
    <row r="867" spans="6:12">
      <c r="F867" s="44"/>
      <c r="G867" s="44"/>
      <c r="H867" s="44"/>
      <c r="I867" s="44"/>
      <c r="J867" s="44"/>
      <c r="K867"/>
      <c r="L867"/>
    </row>
    <row r="868" spans="6:12">
      <c r="F868" s="44"/>
      <c r="G868" s="44"/>
      <c r="H868" s="44"/>
      <c r="I868" s="44"/>
      <c r="J868" s="44"/>
      <c r="K868"/>
      <c r="L868"/>
    </row>
    <row r="869" spans="6:12">
      <c r="F869" s="44"/>
      <c r="G869" s="44"/>
      <c r="H869" s="44"/>
      <c r="I869" s="44"/>
      <c r="J869" s="44"/>
      <c r="K869"/>
      <c r="L869"/>
    </row>
    <row r="870" spans="6:12">
      <c r="F870" s="44"/>
      <c r="G870" s="44"/>
      <c r="H870" s="44"/>
      <c r="I870" s="44"/>
      <c r="J870" s="44"/>
      <c r="K870"/>
      <c r="L870"/>
    </row>
    <row r="871" spans="6:12">
      <c r="F871" s="44"/>
      <c r="G871" s="44"/>
      <c r="H871" s="44"/>
      <c r="I871" s="44"/>
      <c r="J871" s="44"/>
      <c r="K871"/>
      <c r="L871"/>
    </row>
    <row r="872" spans="6:12">
      <c r="F872" s="44"/>
      <c r="G872" s="44"/>
      <c r="H872" s="44"/>
      <c r="I872" s="44"/>
      <c r="J872" s="44"/>
      <c r="K872"/>
      <c r="L872"/>
    </row>
    <row r="873" spans="6:12">
      <c r="F873" s="44"/>
      <c r="G873" s="44"/>
      <c r="H873" s="44"/>
      <c r="I873" s="44"/>
      <c r="J873" s="44"/>
      <c r="K873"/>
      <c r="L873"/>
    </row>
    <row r="874" spans="6:12">
      <c r="F874" s="44"/>
      <c r="G874" s="44"/>
      <c r="H874" s="44"/>
      <c r="I874" s="44"/>
      <c r="J874" s="44"/>
      <c r="K874"/>
      <c r="L874"/>
    </row>
    <row r="875" spans="6:12">
      <c r="F875" s="44"/>
      <c r="G875" s="44"/>
      <c r="H875" s="44"/>
      <c r="I875" s="44"/>
      <c r="J875" s="44"/>
      <c r="K875"/>
      <c r="L875"/>
    </row>
    <row r="876" spans="6:12">
      <c r="F876" s="44"/>
      <c r="G876" s="44"/>
      <c r="H876" s="44"/>
      <c r="I876" s="44"/>
      <c r="J876" s="44"/>
      <c r="K876"/>
      <c r="L876"/>
    </row>
    <row r="877" spans="6:12">
      <c r="F877" s="44"/>
      <c r="G877" s="44"/>
      <c r="H877" s="44"/>
      <c r="I877" s="44"/>
      <c r="J877" s="44"/>
      <c r="K877"/>
      <c r="L877"/>
    </row>
    <row r="878" spans="6:12">
      <c r="F878" s="44"/>
      <c r="G878" s="44"/>
      <c r="H878" s="44"/>
      <c r="I878" s="44"/>
      <c r="J878" s="44"/>
      <c r="K878"/>
      <c r="L878"/>
    </row>
    <row r="879" spans="6:12">
      <c r="F879" s="44"/>
      <c r="G879" s="44"/>
      <c r="H879" s="44"/>
      <c r="I879" s="44"/>
      <c r="J879" s="44"/>
      <c r="K879"/>
      <c r="L879"/>
    </row>
    <row r="880" spans="6:12">
      <c r="F880" s="44"/>
      <c r="G880" s="44"/>
      <c r="H880" s="44"/>
      <c r="I880" s="44"/>
      <c r="J880" s="44"/>
      <c r="K880"/>
      <c r="L880"/>
    </row>
    <row r="881" spans="6:12">
      <c r="F881" s="44"/>
      <c r="G881" s="44"/>
      <c r="H881" s="44"/>
      <c r="I881" s="44"/>
      <c r="J881" s="44"/>
      <c r="K881"/>
      <c r="L881"/>
    </row>
    <row r="882" spans="6:12">
      <c r="F882" s="44"/>
      <c r="G882" s="44"/>
      <c r="H882" s="44"/>
      <c r="I882" s="44"/>
      <c r="J882" s="44"/>
      <c r="K882"/>
      <c r="L882"/>
    </row>
    <row r="883" spans="6:12">
      <c r="F883" s="44"/>
      <c r="G883" s="44"/>
      <c r="H883" s="44"/>
      <c r="I883" s="44"/>
      <c r="J883" s="44"/>
      <c r="K883"/>
      <c r="L883"/>
    </row>
    <row r="884" spans="6:12">
      <c r="F884" s="44"/>
      <c r="G884" s="44"/>
      <c r="H884" s="44"/>
      <c r="I884" s="44"/>
      <c r="J884" s="44"/>
      <c r="K884"/>
      <c r="L884"/>
    </row>
    <row r="885" spans="6:12">
      <c r="F885" s="44"/>
      <c r="G885" s="44"/>
      <c r="H885" s="44"/>
      <c r="I885" s="44"/>
      <c r="J885" s="44"/>
      <c r="K885"/>
      <c r="L885"/>
    </row>
    <row r="886" spans="6:12">
      <c r="F886" s="44"/>
      <c r="G886" s="44"/>
      <c r="H886" s="44"/>
      <c r="I886" s="44"/>
      <c r="J886" s="44"/>
      <c r="K886"/>
      <c r="L886"/>
    </row>
    <row r="887" spans="6:12">
      <c r="F887" s="44"/>
      <c r="G887" s="44"/>
      <c r="H887" s="44"/>
      <c r="I887" s="44"/>
      <c r="J887" s="44"/>
      <c r="K887"/>
      <c r="L887"/>
    </row>
    <row r="888" spans="6:12">
      <c r="F888" s="44"/>
      <c r="G888" s="44"/>
      <c r="H888" s="44"/>
      <c r="I888" s="44"/>
      <c r="J888" s="44"/>
      <c r="K888"/>
      <c r="L888"/>
    </row>
    <row r="889" spans="6:12">
      <c r="F889" s="44"/>
      <c r="G889" s="44"/>
      <c r="H889" s="44"/>
      <c r="I889" s="44"/>
      <c r="J889" s="44"/>
      <c r="K889"/>
      <c r="L889"/>
    </row>
    <row r="890" spans="6:12">
      <c r="F890" s="44"/>
      <c r="G890" s="44"/>
      <c r="H890" s="44"/>
      <c r="I890" s="44"/>
      <c r="J890" s="44"/>
      <c r="K890"/>
      <c r="L890"/>
    </row>
    <row r="891" spans="6:12">
      <c r="F891" s="44"/>
      <c r="G891" s="44"/>
      <c r="H891" s="44"/>
      <c r="I891" s="44"/>
      <c r="J891" s="44"/>
      <c r="K891"/>
      <c r="L891"/>
    </row>
    <row r="892" spans="6:12">
      <c r="F892" s="44"/>
      <c r="G892" s="44"/>
      <c r="H892" s="44"/>
      <c r="I892" s="44"/>
      <c r="J892" s="44"/>
      <c r="K892"/>
      <c r="L892"/>
    </row>
    <row r="893" spans="6:12">
      <c r="F893" s="44"/>
      <c r="G893" s="44"/>
      <c r="H893" s="44"/>
      <c r="I893" s="44"/>
      <c r="J893" s="44"/>
      <c r="K893"/>
      <c r="L893"/>
    </row>
    <row r="894" spans="6:12">
      <c r="F894" s="44"/>
      <c r="G894" s="44"/>
      <c r="H894" s="44"/>
      <c r="I894" s="44"/>
      <c r="J894" s="44"/>
      <c r="K894"/>
      <c r="L894"/>
    </row>
    <row r="895" spans="6:12">
      <c r="F895" s="44"/>
      <c r="G895" s="44"/>
      <c r="H895" s="44"/>
      <c r="I895" s="44"/>
      <c r="J895" s="44"/>
      <c r="K895"/>
      <c r="L895"/>
    </row>
    <row r="896" spans="6:12">
      <c r="F896" s="44"/>
      <c r="G896" s="44"/>
      <c r="H896" s="44"/>
      <c r="I896" s="44"/>
      <c r="J896" s="44"/>
      <c r="K896"/>
      <c r="L896"/>
    </row>
    <row r="897" spans="6:12">
      <c r="F897" s="44"/>
      <c r="G897" s="44"/>
      <c r="H897" s="44"/>
      <c r="I897" s="44"/>
      <c r="J897" s="44"/>
      <c r="K897"/>
      <c r="L897"/>
    </row>
    <row r="898" spans="6:12">
      <c r="F898" s="44"/>
      <c r="G898" s="44"/>
      <c r="H898" s="44"/>
      <c r="I898" s="44"/>
      <c r="J898" s="44"/>
      <c r="K898"/>
      <c r="L898"/>
    </row>
    <row r="899" spans="6:12">
      <c r="F899" s="44"/>
      <c r="G899" s="44"/>
      <c r="H899" s="44"/>
      <c r="I899" s="44"/>
      <c r="J899" s="44"/>
      <c r="K899"/>
      <c r="L899"/>
    </row>
    <row r="900" spans="6:12">
      <c r="F900" s="44"/>
      <c r="G900" s="44"/>
      <c r="H900" s="44"/>
      <c r="I900" s="44"/>
      <c r="J900" s="44"/>
      <c r="K900"/>
      <c r="L900"/>
    </row>
    <row r="901" spans="6:12">
      <c r="F901" s="44"/>
      <c r="G901" s="44"/>
      <c r="H901" s="44"/>
      <c r="I901" s="44"/>
      <c r="J901" s="44"/>
      <c r="K901"/>
      <c r="L901"/>
    </row>
    <row r="902" spans="6:12">
      <c r="F902" s="44"/>
      <c r="G902" s="44"/>
      <c r="H902" s="44"/>
      <c r="I902" s="44"/>
      <c r="J902" s="44"/>
      <c r="K902"/>
      <c r="L902"/>
    </row>
    <row r="903" spans="6:12">
      <c r="F903" s="44"/>
      <c r="G903" s="44"/>
      <c r="H903" s="44"/>
      <c r="I903" s="44"/>
      <c r="J903" s="44"/>
      <c r="K903"/>
      <c r="L903"/>
    </row>
    <row r="904" spans="6:12">
      <c r="F904" s="44"/>
      <c r="G904" s="44"/>
      <c r="H904" s="44"/>
      <c r="I904" s="44"/>
      <c r="J904" s="44"/>
      <c r="K904"/>
      <c r="L904"/>
    </row>
    <row r="905" spans="6:12">
      <c r="F905" s="44"/>
      <c r="G905" s="44"/>
      <c r="H905" s="44"/>
      <c r="I905" s="44"/>
      <c r="J905" s="44"/>
      <c r="K905"/>
      <c r="L905"/>
    </row>
    <row r="906" spans="6:12">
      <c r="F906" s="44"/>
      <c r="G906" s="44"/>
      <c r="H906" s="44"/>
      <c r="I906" s="44"/>
      <c r="J906" s="44"/>
      <c r="K906"/>
      <c r="L906"/>
    </row>
    <row r="907" spans="6:12">
      <c r="F907" s="44"/>
      <c r="G907" s="44"/>
      <c r="H907" s="44"/>
      <c r="I907" s="44"/>
      <c r="J907" s="44"/>
      <c r="K907"/>
      <c r="L907"/>
    </row>
    <row r="908" spans="6:12">
      <c r="F908" s="44"/>
      <c r="G908" s="44"/>
      <c r="H908" s="44"/>
      <c r="I908" s="44"/>
      <c r="J908" s="44"/>
      <c r="K908"/>
      <c r="L908"/>
    </row>
    <row r="909" spans="6:12">
      <c r="F909" s="44"/>
      <c r="G909" s="44"/>
      <c r="H909" s="44"/>
      <c r="I909" s="44"/>
      <c r="J909" s="44"/>
      <c r="K909"/>
      <c r="L909"/>
    </row>
    <row r="910" spans="6:12">
      <c r="F910" s="44"/>
      <c r="G910" s="44"/>
      <c r="H910" s="44"/>
      <c r="I910" s="44"/>
      <c r="J910" s="44"/>
      <c r="K910"/>
      <c r="L910"/>
    </row>
    <row r="911" spans="6:12">
      <c r="F911" s="44"/>
      <c r="G911" s="44"/>
      <c r="H911" s="44"/>
      <c r="I911" s="44"/>
      <c r="J911" s="44"/>
      <c r="K911"/>
      <c r="L911"/>
    </row>
    <row r="912" spans="6:12">
      <c r="F912" s="44"/>
      <c r="G912" s="44"/>
      <c r="H912" s="44"/>
      <c r="I912" s="44"/>
      <c r="J912" s="44"/>
      <c r="K912"/>
      <c r="L912"/>
    </row>
    <row r="913" spans="6:12">
      <c r="F913" s="44"/>
      <c r="G913" s="44"/>
      <c r="H913" s="44"/>
      <c r="I913" s="44"/>
      <c r="J913" s="44"/>
      <c r="K913"/>
      <c r="L913"/>
    </row>
    <row r="914" spans="6:12">
      <c r="F914" s="44"/>
      <c r="G914" s="44"/>
      <c r="H914" s="44"/>
      <c r="I914" s="44"/>
      <c r="J914" s="44"/>
      <c r="K914"/>
      <c r="L914"/>
    </row>
    <row r="915" spans="6:12">
      <c r="F915" s="44"/>
      <c r="G915" s="44"/>
      <c r="H915" s="44"/>
      <c r="I915" s="44"/>
      <c r="J915" s="44"/>
      <c r="K915"/>
      <c r="L915"/>
    </row>
    <row r="916" spans="6:12">
      <c r="F916" s="44"/>
      <c r="G916" s="44"/>
      <c r="H916" s="44"/>
      <c r="I916" s="44"/>
      <c r="J916" s="44"/>
      <c r="K916"/>
      <c r="L916"/>
    </row>
    <row r="917" spans="6:12">
      <c r="F917" s="44"/>
      <c r="G917" s="44"/>
      <c r="H917" s="44"/>
      <c r="I917" s="44"/>
      <c r="J917" s="44"/>
      <c r="K917"/>
      <c r="L917"/>
    </row>
    <row r="918" spans="6:12">
      <c r="F918" s="44"/>
      <c r="G918" s="44"/>
      <c r="H918" s="44"/>
      <c r="I918" s="44"/>
      <c r="J918" s="44"/>
      <c r="K918"/>
      <c r="L918"/>
    </row>
    <row r="919" spans="6:12">
      <c r="F919" s="44"/>
      <c r="G919" s="44"/>
      <c r="H919" s="44"/>
      <c r="I919" s="44"/>
      <c r="J919" s="44"/>
      <c r="K919"/>
      <c r="L919"/>
    </row>
    <row r="920" spans="6:12">
      <c r="F920" s="44"/>
      <c r="G920" s="44"/>
      <c r="H920" s="44"/>
      <c r="I920" s="44"/>
      <c r="J920" s="44"/>
      <c r="K920"/>
      <c r="L920"/>
    </row>
    <row r="921" spans="6:12">
      <c r="F921" s="44"/>
      <c r="G921" s="44"/>
      <c r="H921" s="44"/>
      <c r="I921" s="44"/>
      <c r="J921" s="44"/>
      <c r="K921"/>
      <c r="L921"/>
    </row>
    <row r="922" spans="6:12">
      <c r="F922" s="44"/>
      <c r="G922" s="44"/>
      <c r="H922" s="44"/>
      <c r="I922" s="44"/>
      <c r="J922" s="44"/>
      <c r="K922"/>
      <c r="L922"/>
    </row>
    <row r="923" spans="6:12">
      <c r="F923" s="44"/>
      <c r="G923" s="44"/>
      <c r="H923" s="44"/>
      <c r="I923" s="44"/>
      <c r="J923" s="44"/>
      <c r="K923"/>
      <c r="L923"/>
    </row>
    <row r="924" spans="6:12">
      <c r="F924" s="44"/>
      <c r="G924" s="44"/>
      <c r="H924" s="44"/>
      <c r="I924" s="44"/>
      <c r="J924" s="44"/>
      <c r="K924"/>
      <c r="L924"/>
    </row>
    <row r="925" spans="6:12">
      <c r="F925" s="44"/>
      <c r="G925" s="44"/>
      <c r="H925" s="44"/>
      <c r="I925" s="44"/>
      <c r="J925" s="44"/>
      <c r="K925"/>
      <c r="L925"/>
    </row>
    <row r="926" spans="6:12">
      <c r="F926" s="44"/>
      <c r="G926" s="44"/>
      <c r="H926" s="44"/>
      <c r="I926" s="44"/>
      <c r="J926" s="44"/>
      <c r="K926"/>
      <c r="L926"/>
    </row>
    <row r="927" spans="6:12">
      <c r="F927" s="44"/>
      <c r="G927" s="44"/>
      <c r="H927" s="44"/>
      <c r="I927" s="44"/>
      <c r="J927" s="44"/>
      <c r="K927"/>
      <c r="L927"/>
    </row>
    <row r="928" spans="6:12">
      <c r="F928" s="44"/>
      <c r="G928" s="44"/>
      <c r="H928" s="44"/>
      <c r="I928" s="44"/>
      <c r="J928" s="44"/>
      <c r="K928"/>
      <c r="L928"/>
    </row>
    <row r="929" spans="6:12">
      <c r="F929" s="44"/>
      <c r="G929" s="44"/>
      <c r="H929" s="44"/>
      <c r="I929" s="44"/>
      <c r="J929" s="44"/>
      <c r="K929"/>
      <c r="L929"/>
    </row>
    <row r="930" spans="6:12">
      <c r="F930" s="44"/>
      <c r="G930" s="44"/>
      <c r="H930" s="44"/>
      <c r="I930" s="44"/>
      <c r="J930" s="44"/>
      <c r="K930"/>
      <c r="L930"/>
    </row>
    <row r="931" spans="6:12">
      <c r="F931" s="44"/>
      <c r="G931" s="44"/>
      <c r="H931" s="44"/>
      <c r="I931" s="44"/>
      <c r="J931" s="44"/>
      <c r="K931"/>
      <c r="L931"/>
    </row>
    <row r="932" spans="6:12">
      <c r="F932" s="44"/>
      <c r="G932" s="44"/>
      <c r="H932" s="44"/>
      <c r="I932" s="44"/>
      <c r="J932" s="44"/>
      <c r="K932"/>
      <c r="L932"/>
    </row>
    <row r="933" spans="6:12">
      <c r="F933" s="44"/>
      <c r="G933" s="44"/>
      <c r="H933" s="44"/>
      <c r="I933" s="44"/>
      <c r="J933" s="44"/>
      <c r="K933"/>
      <c r="L933"/>
    </row>
    <row r="934" spans="6:12">
      <c r="F934" s="44"/>
      <c r="G934" s="44"/>
      <c r="H934" s="44"/>
      <c r="I934" s="44"/>
      <c r="J934" s="44"/>
      <c r="K934"/>
      <c r="L934"/>
    </row>
    <row r="935" spans="6:12">
      <c r="F935" s="44"/>
      <c r="G935" s="44"/>
      <c r="H935" s="44"/>
      <c r="I935" s="44"/>
      <c r="J935" s="44"/>
      <c r="K935"/>
      <c r="L935"/>
    </row>
    <row r="936" spans="6:12">
      <c r="F936" s="44"/>
      <c r="G936" s="44"/>
      <c r="H936" s="44"/>
      <c r="I936" s="44"/>
      <c r="J936" s="44"/>
      <c r="K936"/>
      <c r="L936"/>
    </row>
    <row r="937" spans="6:12">
      <c r="F937" s="44"/>
      <c r="G937" s="44"/>
      <c r="H937" s="44"/>
      <c r="I937" s="44"/>
      <c r="J937" s="44"/>
      <c r="K937"/>
      <c r="L937"/>
    </row>
    <row r="938" spans="6:12">
      <c r="F938" s="44"/>
      <c r="G938" s="44"/>
      <c r="H938" s="44"/>
      <c r="I938" s="44"/>
      <c r="J938" s="44"/>
      <c r="K938"/>
      <c r="L938"/>
    </row>
    <row r="939" spans="6:12">
      <c r="F939" s="44"/>
      <c r="G939" s="44"/>
      <c r="H939" s="44"/>
      <c r="I939" s="44"/>
      <c r="J939" s="44"/>
      <c r="K939"/>
      <c r="L939"/>
    </row>
    <row r="940" spans="6:12">
      <c r="F940" s="44"/>
      <c r="G940" s="44"/>
      <c r="H940" s="44"/>
      <c r="I940" s="44"/>
      <c r="J940" s="44"/>
      <c r="K940"/>
      <c r="L940"/>
    </row>
    <row r="941" spans="6:12">
      <c r="F941" s="44"/>
      <c r="G941" s="44"/>
      <c r="H941" s="44"/>
      <c r="I941" s="44"/>
      <c r="J941" s="44"/>
      <c r="K941"/>
      <c r="L941"/>
    </row>
    <row r="942" spans="6:12">
      <c r="F942" s="44"/>
      <c r="G942" s="44"/>
      <c r="H942" s="44"/>
      <c r="I942" s="44"/>
      <c r="J942" s="44"/>
      <c r="K942"/>
      <c r="L942"/>
    </row>
    <row r="943" spans="6:12">
      <c r="F943" s="44"/>
      <c r="G943" s="44"/>
      <c r="H943" s="44"/>
      <c r="I943" s="44"/>
      <c r="J943" s="44"/>
      <c r="K943"/>
      <c r="L943"/>
    </row>
    <row r="944" spans="6:12">
      <c r="F944" s="44"/>
      <c r="G944" s="44"/>
      <c r="H944" s="44"/>
      <c r="I944" s="44"/>
      <c r="J944" s="44"/>
      <c r="K944"/>
      <c r="L944"/>
    </row>
    <row r="945" spans="6:12">
      <c r="F945" s="44"/>
      <c r="G945" s="44"/>
      <c r="H945" s="44"/>
      <c r="I945" s="44"/>
      <c r="J945" s="44"/>
      <c r="K945"/>
      <c r="L945"/>
    </row>
    <row r="946" spans="6:12">
      <c r="F946" s="44"/>
      <c r="G946" s="44"/>
      <c r="H946" s="44"/>
      <c r="I946" s="44"/>
      <c r="J946" s="44"/>
      <c r="K946"/>
      <c r="L946"/>
    </row>
    <row r="947" spans="6:12">
      <c r="F947" s="44"/>
      <c r="G947" s="44"/>
      <c r="H947" s="44"/>
      <c r="I947" s="44"/>
      <c r="J947" s="44"/>
      <c r="K947"/>
      <c r="L947"/>
    </row>
    <row r="948" spans="6:12">
      <c r="F948" s="44"/>
      <c r="G948" s="44"/>
      <c r="H948" s="44"/>
      <c r="I948" s="44"/>
      <c r="J948" s="44"/>
      <c r="K948"/>
      <c r="L948"/>
    </row>
    <row r="949" spans="6:12">
      <c r="F949" s="44"/>
      <c r="G949" s="44"/>
      <c r="H949" s="44"/>
      <c r="I949" s="44"/>
      <c r="J949" s="44"/>
      <c r="K949"/>
      <c r="L949"/>
    </row>
    <row r="950" spans="6:12">
      <c r="F950" s="44"/>
      <c r="G950" s="44"/>
      <c r="H950" s="44"/>
      <c r="I950" s="44"/>
      <c r="J950" s="44"/>
      <c r="K950"/>
      <c r="L950"/>
    </row>
    <row r="951" spans="6:12">
      <c r="F951" s="44"/>
      <c r="G951" s="44"/>
      <c r="H951" s="44"/>
      <c r="I951" s="44"/>
      <c r="J951" s="44"/>
      <c r="K951"/>
      <c r="L951"/>
    </row>
    <row r="952" spans="6:12">
      <c r="F952" s="44"/>
      <c r="G952" s="44"/>
      <c r="H952" s="44"/>
      <c r="I952" s="44"/>
      <c r="J952" s="44"/>
      <c r="K952"/>
      <c r="L952"/>
    </row>
    <row r="953" spans="6:12">
      <c r="F953" s="44"/>
      <c r="G953" s="44"/>
      <c r="H953" s="44"/>
      <c r="I953" s="44"/>
      <c r="J953" s="44"/>
      <c r="K953"/>
      <c r="L953"/>
    </row>
    <row r="954" spans="6:12">
      <c r="F954" s="44"/>
      <c r="G954" s="44"/>
      <c r="H954" s="44"/>
      <c r="I954" s="44"/>
      <c r="J954" s="44"/>
      <c r="K954"/>
      <c r="L954"/>
    </row>
    <row r="955" spans="6:12">
      <c r="F955" s="44"/>
      <c r="G955" s="44"/>
      <c r="H955" s="44"/>
      <c r="I955" s="44"/>
      <c r="J955" s="44"/>
      <c r="K955"/>
      <c r="L955"/>
    </row>
    <row r="956" spans="6:12">
      <c r="F956" s="44"/>
      <c r="G956" s="44"/>
      <c r="H956" s="44"/>
      <c r="I956" s="44"/>
      <c r="J956" s="44"/>
      <c r="K956"/>
      <c r="L956"/>
    </row>
    <row r="957" spans="6:12">
      <c r="F957" s="44"/>
      <c r="G957" s="44"/>
      <c r="H957" s="44"/>
      <c r="I957" s="44"/>
      <c r="J957" s="44"/>
      <c r="K957"/>
      <c r="L957"/>
    </row>
    <row r="958" spans="6:12">
      <c r="F958" s="44"/>
      <c r="G958" s="44"/>
      <c r="H958" s="44"/>
      <c r="I958" s="44"/>
      <c r="J958" s="44"/>
      <c r="K958"/>
      <c r="L958"/>
    </row>
    <row r="959" spans="6:12">
      <c r="F959" s="44"/>
      <c r="G959" s="44"/>
      <c r="H959" s="44"/>
      <c r="I959" s="44"/>
      <c r="J959" s="44"/>
      <c r="K959"/>
      <c r="L959"/>
    </row>
    <row r="960" spans="6:12">
      <c r="F960" s="44"/>
      <c r="G960" s="44"/>
      <c r="H960" s="44"/>
      <c r="I960" s="44"/>
      <c r="J960" s="44"/>
      <c r="K960"/>
      <c r="L960"/>
    </row>
    <row r="961" spans="6:12">
      <c r="F961" s="44"/>
      <c r="G961" s="44"/>
      <c r="H961" s="44"/>
      <c r="I961" s="44"/>
      <c r="J961" s="44"/>
      <c r="K961"/>
      <c r="L961"/>
    </row>
    <row r="962" spans="6:12">
      <c r="F962" s="44"/>
      <c r="G962" s="44"/>
      <c r="H962" s="44"/>
      <c r="I962" s="44"/>
      <c r="J962" s="44"/>
      <c r="K962"/>
      <c r="L962"/>
    </row>
    <row r="963" spans="6:12">
      <c r="F963" s="44"/>
      <c r="G963" s="44"/>
      <c r="H963" s="44"/>
      <c r="I963" s="44"/>
      <c r="J963" s="44"/>
      <c r="K963"/>
      <c r="L963"/>
    </row>
    <row r="964" spans="6:12">
      <c r="F964" s="44"/>
      <c r="G964" s="44"/>
      <c r="H964" s="44"/>
      <c r="I964" s="44"/>
      <c r="J964" s="44"/>
      <c r="K964"/>
      <c r="L964"/>
    </row>
    <row r="965" spans="6:12">
      <c r="F965" s="44"/>
      <c r="G965" s="44"/>
      <c r="H965" s="44"/>
      <c r="I965" s="44"/>
      <c r="J965" s="44"/>
      <c r="K965"/>
      <c r="L965"/>
    </row>
    <row r="966" spans="6:12">
      <c r="F966" s="44"/>
      <c r="G966" s="44"/>
      <c r="H966" s="44"/>
      <c r="I966" s="44"/>
      <c r="J966" s="44"/>
      <c r="K966"/>
      <c r="L966"/>
    </row>
    <row r="967" spans="6:12">
      <c r="F967" s="44"/>
      <c r="G967" s="44"/>
      <c r="H967" s="44"/>
      <c r="I967" s="44"/>
      <c r="J967" s="44"/>
      <c r="K967"/>
      <c r="L967"/>
    </row>
    <row r="968" spans="6:12">
      <c r="F968" s="44"/>
      <c r="G968" s="44"/>
      <c r="H968" s="44"/>
      <c r="I968" s="44"/>
      <c r="J968" s="44"/>
      <c r="K968"/>
      <c r="L968"/>
    </row>
    <row r="969" spans="6:12">
      <c r="F969" s="44"/>
      <c r="G969" s="44"/>
      <c r="H969" s="44"/>
      <c r="I969" s="44"/>
      <c r="J969" s="44"/>
      <c r="K969"/>
      <c r="L969"/>
    </row>
    <row r="970" spans="6:12">
      <c r="F970" s="44"/>
      <c r="G970" s="44"/>
      <c r="H970" s="44"/>
      <c r="I970" s="44"/>
      <c r="J970" s="44"/>
      <c r="K970"/>
      <c r="L970"/>
    </row>
    <row r="971" spans="6:12">
      <c r="F971" s="44"/>
      <c r="G971" s="44"/>
      <c r="H971" s="44"/>
      <c r="I971" s="44"/>
      <c r="J971" s="44"/>
      <c r="K971"/>
      <c r="L971"/>
    </row>
    <row r="972" spans="6:12">
      <c r="F972" s="44"/>
      <c r="G972" s="44"/>
      <c r="H972" s="44"/>
      <c r="I972" s="44"/>
      <c r="J972" s="44"/>
      <c r="K972"/>
      <c r="L972"/>
    </row>
    <row r="973" spans="6:12">
      <c r="F973" s="44"/>
      <c r="G973" s="44"/>
      <c r="H973" s="44"/>
      <c r="I973" s="44"/>
      <c r="J973" s="44"/>
      <c r="K973"/>
      <c r="L973"/>
    </row>
    <row r="974" spans="6:12">
      <c r="F974" s="44"/>
      <c r="G974" s="44"/>
      <c r="H974" s="44"/>
      <c r="I974" s="44"/>
      <c r="J974" s="44"/>
      <c r="K974"/>
      <c r="L974"/>
    </row>
    <row r="975" spans="6:12">
      <c r="F975" s="44"/>
      <c r="G975" s="44"/>
      <c r="H975" s="44"/>
      <c r="I975" s="44"/>
      <c r="J975" s="44"/>
      <c r="K975"/>
      <c r="L975"/>
    </row>
    <row r="976" spans="6:12">
      <c r="F976" s="44"/>
      <c r="G976" s="44"/>
      <c r="H976" s="44"/>
      <c r="I976" s="44"/>
      <c r="J976" s="44"/>
      <c r="K976"/>
      <c r="L976"/>
    </row>
    <row r="977" spans="6:12">
      <c r="F977" s="44"/>
      <c r="G977" s="44"/>
      <c r="H977" s="44"/>
      <c r="I977" s="44"/>
      <c r="J977" s="44"/>
      <c r="K977"/>
      <c r="L977"/>
    </row>
    <row r="978" spans="6:12">
      <c r="F978" s="44"/>
      <c r="G978" s="44"/>
      <c r="H978" s="44"/>
      <c r="I978" s="44"/>
      <c r="J978" s="44"/>
      <c r="K978"/>
      <c r="L978"/>
    </row>
    <row r="979" spans="6:12">
      <c r="F979" s="44"/>
      <c r="G979" s="44"/>
      <c r="H979" s="44"/>
      <c r="I979" s="44"/>
      <c r="J979" s="44"/>
      <c r="K979"/>
      <c r="L979"/>
    </row>
    <row r="980" spans="6:12">
      <c r="F980" s="44"/>
      <c r="G980" s="44"/>
      <c r="H980" s="44"/>
      <c r="I980" s="44"/>
      <c r="J980" s="44"/>
      <c r="K980"/>
      <c r="L980"/>
    </row>
    <row r="981" spans="6:12">
      <c r="F981" s="44"/>
      <c r="G981" s="44"/>
      <c r="H981" s="44"/>
      <c r="I981" s="44"/>
      <c r="J981" s="44"/>
      <c r="K981"/>
      <c r="L981"/>
    </row>
    <row r="982" spans="6:12">
      <c r="F982" s="44"/>
      <c r="G982" s="44"/>
      <c r="H982" s="44"/>
      <c r="I982" s="44"/>
      <c r="J982" s="44"/>
      <c r="K982"/>
      <c r="L982"/>
    </row>
    <row r="983" spans="6:12">
      <c r="F983" s="44"/>
      <c r="G983" s="44"/>
      <c r="H983" s="44"/>
      <c r="I983" s="44"/>
      <c r="J983" s="44"/>
      <c r="K983"/>
      <c r="L983"/>
    </row>
    <row r="984" spans="6:12">
      <c r="F984" s="44"/>
      <c r="G984" s="44"/>
      <c r="H984" s="44"/>
      <c r="I984" s="44"/>
      <c r="J984" s="44"/>
      <c r="K984"/>
      <c r="L984"/>
    </row>
    <row r="985" spans="6:12">
      <c r="F985" s="44"/>
      <c r="G985" s="44"/>
      <c r="H985" s="44"/>
      <c r="I985" s="44"/>
      <c r="J985" s="44"/>
      <c r="K985"/>
      <c r="L985"/>
    </row>
    <row r="986" spans="6:12">
      <c r="F986" s="44"/>
      <c r="G986" s="44"/>
      <c r="H986" s="44"/>
      <c r="I986" s="44"/>
      <c r="J986" s="44"/>
      <c r="K986"/>
      <c r="L986"/>
    </row>
    <row r="987" spans="6:12">
      <c r="F987" s="44"/>
      <c r="G987" s="44"/>
      <c r="H987" s="44"/>
      <c r="I987" s="44"/>
      <c r="J987" s="44"/>
      <c r="K987"/>
      <c r="L987"/>
    </row>
    <row r="988" spans="6:12">
      <c r="F988" s="44"/>
      <c r="G988" s="44"/>
      <c r="H988" s="44"/>
      <c r="I988" s="44"/>
      <c r="J988" s="44"/>
      <c r="K988"/>
      <c r="L988"/>
    </row>
    <row r="989" spans="6:12">
      <c r="F989" s="44"/>
      <c r="G989" s="44"/>
      <c r="H989" s="44"/>
      <c r="I989" s="44"/>
      <c r="J989" s="44"/>
      <c r="K989"/>
      <c r="L989"/>
    </row>
    <row r="990" spans="6:12">
      <c r="F990" s="44"/>
      <c r="G990" s="44"/>
      <c r="H990" s="44"/>
      <c r="I990" s="44"/>
      <c r="J990" s="44"/>
      <c r="K990"/>
      <c r="L990"/>
    </row>
    <row r="991" spans="6:12">
      <c r="F991" s="44"/>
      <c r="G991" s="44"/>
      <c r="H991" s="44"/>
      <c r="I991" s="44"/>
      <c r="J991" s="44"/>
      <c r="K991"/>
      <c r="L991"/>
    </row>
    <row r="992" spans="6:12">
      <c r="F992" s="44"/>
      <c r="G992" s="44"/>
      <c r="H992" s="44"/>
      <c r="I992" s="44"/>
      <c r="J992" s="44"/>
      <c r="K992"/>
      <c r="L992"/>
    </row>
    <row r="993" spans="6:12">
      <c r="F993" s="44"/>
      <c r="G993" s="44"/>
      <c r="H993" s="44"/>
      <c r="I993" s="44"/>
      <c r="J993" s="44"/>
      <c r="K993"/>
      <c r="L993"/>
    </row>
    <row r="994" spans="6:12">
      <c r="F994" s="44"/>
      <c r="G994" s="44"/>
      <c r="H994" s="44"/>
      <c r="I994" s="44"/>
      <c r="J994" s="44"/>
      <c r="K994"/>
      <c r="L994"/>
    </row>
    <row r="995" spans="6:12">
      <c r="F995" s="44"/>
      <c r="G995" s="44"/>
      <c r="H995" s="44"/>
      <c r="I995" s="44"/>
      <c r="J995" s="44"/>
      <c r="K995"/>
      <c r="L995"/>
    </row>
    <row r="996" spans="6:12">
      <c r="F996" s="44"/>
      <c r="G996" s="44"/>
      <c r="H996" s="44"/>
      <c r="I996" s="44"/>
      <c r="J996" s="44"/>
      <c r="K996"/>
      <c r="L996"/>
    </row>
    <row r="997" spans="6:12">
      <c r="F997" s="44"/>
      <c r="G997" s="44"/>
      <c r="H997" s="44"/>
      <c r="I997" s="44"/>
      <c r="J997" s="44"/>
      <c r="K997"/>
      <c r="L997"/>
    </row>
    <row r="998" spans="6:12">
      <c r="F998" s="44"/>
      <c r="G998" s="44"/>
      <c r="H998" s="44"/>
      <c r="I998" s="44"/>
      <c r="J998" s="44"/>
      <c r="K998"/>
      <c r="L998"/>
    </row>
    <row r="999" spans="6:12">
      <c r="F999" s="44"/>
      <c r="G999" s="44"/>
      <c r="H999" s="44"/>
      <c r="I999" s="44"/>
      <c r="J999" s="44"/>
      <c r="K999"/>
      <c r="L999"/>
    </row>
    <row r="1000" spans="6:12">
      <c r="F1000" s="44"/>
      <c r="G1000" s="44"/>
      <c r="H1000" s="44"/>
      <c r="I1000" s="44"/>
      <c r="J1000" s="44"/>
      <c r="K1000"/>
      <c r="L1000"/>
    </row>
    <row r="1001" spans="6:12">
      <c r="F1001" s="44"/>
      <c r="G1001" s="44"/>
      <c r="H1001" s="44"/>
      <c r="I1001" s="44"/>
      <c r="J1001" s="44"/>
      <c r="K1001"/>
      <c r="L1001"/>
    </row>
    <row r="1002" spans="6:12">
      <c r="F1002" s="44"/>
      <c r="G1002" s="44"/>
      <c r="H1002" s="44"/>
      <c r="I1002" s="44"/>
      <c r="J1002" s="44"/>
      <c r="K1002"/>
      <c r="L1002"/>
    </row>
    <row r="1003" spans="6:12">
      <c r="F1003" s="44"/>
      <c r="G1003" s="44"/>
      <c r="H1003" s="44"/>
      <c r="I1003" s="44"/>
      <c r="J1003" s="44"/>
      <c r="K1003"/>
      <c r="L1003"/>
    </row>
    <row r="1004" spans="6:12">
      <c r="F1004" s="44"/>
      <c r="G1004" s="44"/>
      <c r="H1004" s="44"/>
      <c r="I1004" s="44"/>
      <c r="J1004" s="44"/>
      <c r="K1004"/>
      <c r="L1004"/>
    </row>
    <row r="1005" spans="6:12">
      <c r="F1005" s="44"/>
      <c r="G1005" s="44"/>
      <c r="H1005" s="44"/>
      <c r="I1005" s="44"/>
      <c r="J1005" s="44"/>
      <c r="K1005"/>
      <c r="L1005"/>
    </row>
    <row r="1006" spans="6:12">
      <c r="F1006" s="44"/>
      <c r="G1006" s="44"/>
      <c r="H1006" s="44"/>
      <c r="I1006" s="44"/>
      <c r="J1006" s="44"/>
    </row>
    <row r="1007" spans="6:12">
      <c r="F1007" s="44"/>
      <c r="G1007" s="44"/>
      <c r="H1007" s="44"/>
      <c r="I1007" s="44"/>
      <c r="J1007" s="44"/>
    </row>
    <row r="1008" spans="6:12">
      <c r="F1008" s="44"/>
      <c r="G1008" s="44"/>
      <c r="H1008" s="44"/>
      <c r="I1008" s="44"/>
      <c r="J1008" s="44"/>
    </row>
    <row r="1009" spans="3:10" customFormat="1">
      <c r="C1009" s="44"/>
      <c r="D1009" s="44"/>
      <c r="E1009" s="44"/>
      <c r="F1009" s="44"/>
      <c r="G1009" s="44"/>
      <c r="H1009" s="44"/>
      <c r="I1009" s="44"/>
      <c r="J1009" s="44"/>
    </row>
    <row r="1010" spans="3:10" customFormat="1">
      <c r="C1010" s="44"/>
      <c r="D1010" s="44"/>
      <c r="E1010" s="44"/>
      <c r="F1010" s="44"/>
      <c r="G1010" s="44"/>
      <c r="H1010" s="44"/>
      <c r="I1010" s="44"/>
      <c r="J1010" s="44"/>
    </row>
    <row r="1011" spans="3:10" customFormat="1">
      <c r="C1011" s="44"/>
      <c r="D1011" s="44"/>
      <c r="E1011" s="44"/>
      <c r="F1011" s="44"/>
      <c r="G1011" s="44"/>
      <c r="H1011" s="44"/>
      <c r="I1011" s="44"/>
      <c r="J1011" s="44"/>
    </row>
    <row r="1012" spans="3:10" customFormat="1">
      <c r="C1012" s="44"/>
      <c r="D1012" s="44"/>
      <c r="E1012" s="44"/>
      <c r="F1012" s="44"/>
      <c r="G1012" s="44"/>
      <c r="H1012" s="44"/>
      <c r="I1012" s="44"/>
      <c r="J1012" s="44"/>
    </row>
    <row r="1013" spans="3:10" customFormat="1">
      <c r="C1013" s="44"/>
      <c r="D1013" s="44"/>
      <c r="E1013" s="44"/>
      <c r="F1013" s="44"/>
      <c r="G1013" s="44"/>
      <c r="H1013" s="44"/>
      <c r="I1013" s="44"/>
      <c r="J1013" s="44"/>
    </row>
    <row r="1014" spans="3:10" customFormat="1">
      <c r="C1014" s="44"/>
      <c r="D1014" s="44"/>
      <c r="E1014" s="44"/>
      <c r="F1014" s="44"/>
      <c r="G1014" s="44"/>
      <c r="H1014" s="44"/>
      <c r="I1014" s="44"/>
      <c r="J1014" s="44"/>
    </row>
    <row r="1015" spans="3:10" customFormat="1">
      <c r="C1015" s="44"/>
      <c r="D1015" s="44"/>
      <c r="E1015" s="44"/>
      <c r="F1015" s="44"/>
      <c r="G1015" s="44"/>
      <c r="H1015" s="44"/>
      <c r="I1015" s="44"/>
      <c r="J1015" s="44"/>
    </row>
    <row r="1016" spans="3:10" customFormat="1">
      <c r="C1016" s="44"/>
      <c r="D1016" s="44"/>
      <c r="E1016" s="44"/>
      <c r="F1016" s="44"/>
      <c r="G1016" s="44"/>
      <c r="H1016" s="44"/>
      <c r="I1016" s="44"/>
      <c r="J1016" s="44"/>
    </row>
    <row r="1017" spans="3:10" customFormat="1">
      <c r="C1017" s="44"/>
      <c r="D1017" s="44"/>
      <c r="E1017" s="44"/>
      <c r="F1017" s="44"/>
      <c r="G1017" s="44"/>
      <c r="H1017" s="44"/>
      <c r="I1017" s="44"/>
      <c r="J1017" s="44"/>
    </row>
    <row r="1018" spans="3:10" customFormat="1">
      <c r="C1018" s="44"/>
      <c r="D1018" s="44"/>
      <c r="E1018" s="44"/>
      <c r="F1018" s="44"/>
      <c r="G1018" s="44"/>
      <c r="H1018" s="44"/>
      <c r="I1018" s="44"/>
      <c r="J1018" s="44"/>
    </row>
    <row r="1019" spans="3:10" customFormat="1">
      <c r="C1019" s="44"/>
      <c r="D1019" s="44"/>
      <c r="E1019" s="44"/>
      <c r="F1019" s="44"/>
      <c r="G1019" s="44"/>
      <c r="H1019" s="44"/>
      <c r="I1019" s="44"/>
      <c r="J1019" s="44"/>
    </row>
    <row r="1020" spans="3:10" customFormat="1">
      <c r="C1020" s="44"/>
      <c r="D1020" s="44"/>
      <c r="E1020" s="44"/>
      <c r="F1020" s="44"/>
      <c r="G1020" s="44"/>
      <c r="H1020" s="44"/>
      <c r="I1020" s="44"/>
      <c r="J1020" s="44"/>
    </row>
    <row r="1021" spans="3:10" customFormat="1">
      <c r="C1021" s="44"/>
      <c r="D1021" s="44"/>
      <c r="E1021" s="44"/>
      <c r="F1021" s="44"/>
      <c r="G1021" s="44"/>
      <c r="H1021" s="44"/>
      <c r="I1021" s="44"/>
      <c r="J1021" s="44"/>
    </row>
    <row r="1022" spans="3:10" customFormat="1">
      <c r="C1022" s="44"/>
      <c r="D1022" s="44"/>
      <c r="E1022" s="44"/>
      <c r="F1022" s="44"/>
      <c r="G1022" s="44"/>
      <c r="H1022" s="44"/>
      <c r="I1022" s="44"/>
      <c r="J1022" s="44"/>
    </row>
    <row r="1023" spans="3:10" customFormat="1">
      <c r="C1023" s="44"/>
      <c r="D1023" s="44"/>
      <c r="E1023" s="44"/>
      <c r="F1023" s="44"/>
      <c r="G1023" s="44"/>
      <c r="H1023" s="44"/>
      <c r="I1023" s="44"/>
      <c r="J1023" s="44"/>
    </row>
    <row r="1024" spans="3:10" customFormat="1">
      <c r="C1024" s="44"/>
      <c r="D1024" s="44"/>
      <c r="E1024" s="44"/>
      <c r="F1024" s="44"/>
      <c r="G1024" s="44"/>
      <c r="H1024" s="44"/>
      <c r="I1024" s="44"/>
      <c r="J1024" s="44"/>
    </row>
    <row r="1025" spans="3:10" customFormat="1">
      <c r="C1025" s="44"/>
      <c r="D1025" s="44"/>
      <c r="E1025" s="44"/>
      <c r="F1025" s="44"/>
      <c r="G1025" s="44"/>
      <c r="H1025" s="44"/>
      <c r="I1025" s="44"/>
      <c r="J1025" s="44"/>
    </row>
    <row r="1026" spans="3:10" customFormat="1">
      <c r="C1026" s="44"/>
      <c r="D1026" s="44"/>
      <c r="E1026" s="44"/>
      <c r="F1026" s="44"/>
      <c r="G1026" s="44"/>
      <c r="H1026" s="44"/>
      <c r="I1026" s="44"/>
      <c r="J1026" s="44"/>
    </row>
    <row r="1027" spans="3:10" customFormat="1">
      <c r="C1027" s="44"/>
      <c r="D1027" s="44"/>
      <c r="E1027" s="44"/>
      <c r="F1027" s="44"/>
      <c r="G1027" s="44"/>
      <c r="H1027" s="44"/>
      <c r="I1027" s="44"/>
      <c r="J1027" s="44"/>
    </row>
    <row r="1028" spans="3:10" customFormat="1">
      <c r="C1028" s="44"/>
      <c r="D1028" s="44"/>
      <c r="E1028" s="44"/>
      <c r="F1028" s="44"/>
      <c r="G1028" s="44"/>
      <c r="H1028" s="44"/>
      <c r="I1028" s="44"/>
      <c r="J1028" s="44"/>
    </row>
    <row r="1029" spans="3:10" customFormat="1">
      <c r="C1029" s="44"/>
      <c r="D1029" s="44"/>
      <c r="E1029" s="44"/>
      <c r="F1029" s="44"/>
      <c r="G1029" s="44"/>
      <c r="H1029" s="44"/>
      <c r="I1029" s="44"/>
      <c r="J1029" s="44"/>
    </row>
    <row r="1030" spans="3:10" customFormat="1">
      <c r="C1030" s="44"/>
      <c r="D1030" s="44"/>
      <c r="E1030" s="44"/>
      <c r="F1030" s="44"/>
      <c r="G1030" s="44"/>
      <c r="H1030" s="44"/>
      <c r="I1030" s="44"/>
      <c r="J1030" s="44"/>
    </row>
    <row r="1031" spans="3:10" customFormat="1">
      <c r="C1031" s="44"/>
      <c r="D1031" s="44"/>
      <c r="E1031" s="44"/>
      <c r="F1031" s="44"/>
      <c r="G1031" s="44"/>
      <c r="H1031" s="44"/>
      <c r="I1031" s="44"/>
      <c r="J1031" s="44"/>
    </row>
    <row r="1032" spans="3:10" customFormat="1">
      <c r="C1032" s="44"/>
      <c r="D1032" s="44"/>
      <c r="E1032" s="44"/>
      <c r="F1032" s="44"/>
      <c r="G1032" s="44"/>
      <c r="H1032" s="44"/>
      <c r="I1032" s="44"/>
      <c r="J1032" s="44"/>
    </row>
    <row r="1033" spans="3:10" customFormat="1">
      <c r="C1033" s="44"/>
      <c r="D1033" s="44"/>
      <c r="E1033" s="44"/>
      <c r="F1033" s="44"/>
      <c r="G1033" s="44"/>
      <c r="H1033" s="44"/>
      <c r="I1033" s="44"/>
      <c r="J1033" s="44"/>
    </row>
    <row r="1034" spans="3:10" customFormat="1">
      <c r="C1034" s="44"/>
      <c r="D1034" s="44"/>
      <c r="E1034" s="44"/>
      <c r="F1034" s="44"/>
      <c r="G1034" s="44"/>
      <c r="H1034" s="44"/>
      <c r="I1034" s="44"/>
      <c r="J1034" s="44"/>
    </row>
    <row r="1035" spans="3:10" customFormat="1">
      <c r="C1035" s="44"/>
      <c r="D1035" s="44"/>
      <c r="E1035" s="44"/>
      <c r="F1035" s="44"/>
      <c r="G1035" s="44"/>
      <c r="H1035" s="44"/>
      <c r="I1035" s="44"/>
      <c r="J1035" s="44"/>
    </row>
    <row r="1036" spans="3:10" customFormat="1">
      <c r="C1036" s="44"/>
      <c r="D1036" s="44"/>
      <c r="E1036" s="44"/>
      <c r="F1036" s="44"/>
      <c r="G1036" s="44"/>
      <c r="H1036" s="44"/>
      <c r="I1036" s="44"/>
      <c r="J1036" s="44"/>
    </row>
    <row r="1037" spans="3:10" customFormat="1">
      <c r="C1037" s="44"/>
      <c r="D1037" s="44"/>
      <c r="E1037" s="44"/>
      <c r="F1037" s="44"/>
      <c r="G1037" s="44"/>
      <c r="H1037" s="44"/>
      <c r="I1037" s="44"/>
      <c r="J1037" s="44"/>
    </row>
    <row r="1038" spans="3:10" customFormat="1">
      <c r="C1038" s="44"/>
      <c r="D1038" s="44"/>
      <c r="E1038" s="44"/>
      <c r="F1038" s="44"/>
      <c r="G1038" s="44"/>
      <c r="H1038" s="44"/>
      <c r="I1038" s="44"/>
      <c r="J1038" s="44"/>
    </row>
    <row r="1039" spans="3:10" customFormat="1">
      <c r="C1039" s="44"/>
      <c r="D1039" s="44"/>
      <c r="E1039" s="44"/>
      <c r="F1039" s="44"/>
      <c r="G1039" s="44"/>
      <c r="H1039" s="44"/>
      <c r="I1039" s="44"/>
      <c r="J1039" s="44"/>
    </row>
    <row r="1040" spans="3:10" customFormat="1">
      <c r="C1040" s="44"/>
      <c r="D1040" s="44"/>
      <c r="E1040" s="44"/>
      <c r="F1040" s="44"/>
      <c r="G1040" s="44"/>
      <c r="H1040" s="44"/>
      <c r="I1040" s="44"/>
      <c r="J1040" s="44"/>
    </row>
    <row r="1041" spans="3:10" customFormat="1">
      <c r="C1041" s="44"/>
      <c r="D1041" s="44"/>
      <c r="E1041" s="44"/>
      <c r="F1041" s="44"/>
      <c r="G1041" s="44"/>
      <c r="H1041" s="44"/>
      <c r="I1041" s="44"/>
      <c r="J1041" s="44"/>
    </row>
    <row r="1042" spans="3:10" customFormat="1">
      <c r="C1042" s="44"/>
      <c r="D1042" s="44"/>
      <c r="E1042" s="44"/>
      <c r="F1042" s="44"/>
      <c r="G1042" s="44"/>
      <c r="H1042" s="44"/>
      <c r="I1042" s="44"/>
      <c r="J1042" s="44"/>
    </row>
    <row r="1043" spans="3:10" customFormat="1">
      <c r="C1043" s="44"/>
      <c r="D1043" s="44"/>
      <c r="E1043" s="44"/>
      <c r="F1043" s="44"/>
      <c r="G1043" s="44"/>
      <c r="H1043" s="44"/>
      <c r="I1043" s="44"/>
      <c r="J1043" s="44"/>
    </row>
    <row r="1044" spans="3:10" customFormat="1">
      <c r="C1044" s="44"/>
      <c r="D1044" s="44"/>
      <c r="E1044" s="44"/>
      <c r="F1044" s="44"/>
      <c r="G1044" s="44"/>
      <c r="H1044" s="44"/>
      <c r="I1044" s="44"/>
      <c r="J1044" s="44"/>
    </row>
    <row r="1045" spans="3:10" customFormat="1">
      <c r="C1045" s="44"/>
      <c r="D1045" s="44"/>
      <c r="E1045" s="44"/>
      <c r="F1045" s="44"/>
      <c r="G1045" s="44"/>
      <c r="H1045" s="44"/>
      <c r="I1045" s="44"/>
      <c r="J1045" s="44"/>
    </row>
    <row r="1046" spans="3:10" customFormat="1">
      <c r="C1046" s="44"/>
      <c r="D1046" s="44"/>
      <c r="E1046" s="44"/>
      <c r="F1046" s="44"/>
      <c r="G1046" s="44"/>
      <c r="H1046" s="44"/>
      <c r="I1046" s="44"/>
      <c r="J1046" s="44"/>
    </row>
    <row r="1047" spans="3:10" customFormat="1">
      <c r="C1047" s="44"/>
      <c r="D1047" s="44"/>
      <c r="E1047" s="44"/>
      <c r="F1047" s="44"/>
      <c r="G1047" s="44"/>
      <c r="H1047" s="44"/>
      <c r="I1047" s="44"/>
      <c r="J1047" s="44"/>
    </row>
    <row r="1048" spans="3:10" customFormat="1">
      <c r="C1048" s="44"/>
      <c r="D1048" s="44"/>
      <c r="E1048" s="44"/>
      <c r="F1048" s="44"/>
      <c r="G1048" s="44"/>
      <c r="H1048" s="44"/>
      <c r="I1048" s="44"/>
      <c r="J1048" s="44"/>
    </row>
    <row r="1049" spans="3:10" customFormat="1">
      <c r="C1049" s="44"/>
      <c r="D1049" s="44"/>
      <c r="E1049" s="44"/>
      <c r="F1049" s="44"/>
      <c r="G1049" s="44"/>
      <c r="H1049" s="44"/>
      <c r="I1049" s="44"/>
      <c r="J1049" s="44"/>
    </row>
    <row r="1050" spans="3:10" customFormat="1">
      <c r="C1050" s="44"/>
      <c r="D1050" s="44"/>
      <c r="E1050" s="44"/>
      <c r="F1050" s="44"/>
      <c r="G1050" s="44"/>
      <c r="H1050" s="44"/>
      <c r="I1050" s="44"/>
      <c r="J1050" s="44"/>
    </row>
    <row r="1051" spans="3:10" customFormat="1">
      <c r="C1051" s="44"/>
      <c r="D1051" s="44"/>
      <c r="E1051" s="44"/>
      <c r="F1051" s="44"/>
      <c r="G1051" s="44"/>
      <c r="H1051" s="44"/>
      <c r="I1051" s="44"/>
      <c r="J1051" s="44"/>
    </row>
    <row r="1052" spans="3:10" customFormat="1">
      <c r="C1052" s="44"/>
      <c r="D1052" s="44"/>
      <c r="E1052" s="44"/>
      <c r="F1052" s="44"/>
      <c r="G1052" s="44"/>
      <c r="H1052" s="44"/>
      <c r="I1052" s="44"/>
      <c r="J1052" s="44"/>
    </row>
    <row r="1053" spans="3:10" customFormat="1">
      <c r="C1053" s="44"/>
      <c r="D1053" s="44"/>
      <c r="E1053" s="44"/>
      <c r="F1053" s="44"/>
      <c r="G1053" s="44"/>
      <c r="H1053" s="44"/>
      <c r="I1053" s="44"/>
      <c r="J1053" s="44"/>
    </row>
    <row r="1054" spans="3:10" customFormat="1">
      <c r="C1054" s="44"/>
      <c r="D1054" s="44"/>
      <c r="E1054" s="44"/>
      <c r="F1054" s="44"/>
      <c r="G1054" s="44"/>
      <c r="H1054" s="44"/>
      <c r="I1054" s="44"/>
      <c r="J1054" s="44"/>
    </row>
    <row r="1055" spans="3:10" customFormat="1">
      <c r="C1055" s="44"/>
      <c r="D1055" s="44"/>
      <c r="E1055" s="44"/>
      <c r="F1055" s="44"/>
      <c r="G1055" s="44"/>
      <c r="H1055" s="44"/>
      <c r="I1055" s="44"/>
      <c r="J1055" s="44"/>
    </row>
    <row r="1056" spans="3:10" customFormat="1">
      <c r="C1056" s="44"/>
      <c r="D1056" s="44"/>
      <c r="E1056" s="44"/>
      <c r="F1056" s="44"/>
      <c r="G1056" s="44"/>
      <c r="H1056" s="44"/>
      <c r="I1056" s="44"/>
      <c r="J1056" s="44"/>
    </row>
    <row r="1057" spans="3:10" customFormat="1">
      <c r="C1057" s="44"/>
      <c r="D1057" s="44"/>
      <c r="E1057" s="44"/>
      <c r="F1057" s="44"/>
      <c r="G1057" s="44"/>
      <c r="H1057" s="44"/>
      <c r="I1057" s="44"/>
      <c r="J1057" s="44"/>
    </row>
    <row r="1058" spans="3:10" customFormat="1">
      <c r="C1058" s="44"/>
      <c r="D1058" s="44"/>
      <c r="E1058" s="44"/>
      <c r="F1058" s="44"/>
      <c r="G1058" s="44"/>
      <c r="H1058" s="44"/>
      <c r="I1058" s="44"/>
      <c r="J1058" s="44"/>
    </row>
    <row r="1059" spans="3:10" customFormat="1">
      <c r="C1059" s="44"/>
      <c r="D1059" s="44"/>
      <c r="E1059" s="44"/>
      <c r="F1059" s="44"/>
      <c r="G1059" s="44"/>
      <c r="H1059" s="44"/>
      <c r="I1059" s="44"/>
      <c r="J1059" s="44"/>
    </row>
    <row r="1060" spans="3:10" customFormat="1">
      <c r="C1060" s="44"/>
      <c r="D1060" s="44"/>
      <c r="E1060" s="44"/>
      <c r="F1060" s="44"/>
      <c r="G1060" s="44"/>
      <c r="H1060" s="44"/>
      <c r="I1060" s="44"/>
      <c r="J1060" s="44"/>
    </row>
    <row r="1061" spans="3:10" customFormat="1">
      <c r="C1061" s="44"/>
      <c r="D1061" s="44"/>
      <c r="E1061" s="44"/>
      <c r="F1061" s="44"/>
      <c r="G1061" s="44"/>
      <c r="H1061" s="44"/>
      <c r="I1061" s="44"/>
      <c r="J1061" s="44"/>
    </row>
    <row r="1062" spans="3:10" customFormat="1">
      <c r="C1062" s="44"/>
      <c r="D1062" s="44"/>
      <c r="E1062" s="44"/>
      <c r="F1062" s="44"/>
      <c r="G1062" s="44"/>
      <c r="H1062" s="44"/>
      <c r="I1062" s="44"/>
      <c r="J1062" s="44"/>
    </row>
    <row r="1063" spans="3:10" customFormat="1">
      <c r="C1063" s="44"/>
      <c r="D1063" s="44"/>
      <c r="E1063" s="44"/>
      <c r="F1063" s="44"/>
      <c r="G1063" s="44"/>
      <c r="H1063" s="44"/>
      <c r="I1063" s="44"/>
      <c r="J1063" s="44"/>
    </row>
    <row r="1064" spans="3:10" customFormat="1">
      <c r="C1064" s="44"/>
      <c r="D1064" s="44"/>
      <c r="E1064" s="44"/>
      <c r="F1064" s="44"/>
      <c r="G1064" s="44"/>
      <c r="H1064" s="44"/>
      <c r="I1064" s="44"/>
      <c r="J1064" s="44"/>
    </row>
    <row r="1065" spans="3:10" customFormat="1">
      <c r="C1065" s="44"/>
      <c r="D1065" s="44"/>
      <c r="E1065" s="44"/>
      <c r="F1065" s="44"/>
      <c r="G1065" s="44"/>
      <c r="H1065" s="44"/>
      <c r="I1065" s="44"/>
      <c r="J1065" s="44"/>
    </row>
    <row r="1066" spans="3:10" customFormat="1">
      <c r="C1066" s="44"/>
      <c r="D1066" s="44"/>
      <c r="E1066" s="44"/>
      <c r="F1066" s="44"/>
      <c r="G1066" s="44"/>
      <c r="H1066" s="44"/>
      <c r="I1066" s="44"/>
      <c r="J1066" s="44"/>
    </row>
    <row r="1067" spans="3:10" customFormat="1">
      <c r="C1067" s="44"/>
      <c r="D1067" s="44"/>
      <c r="E1067" s="44"/>
      <c r="F1067" s="44"/>
      <c r="G1067" s="44"/>
      <c r="H1067" s="44"/>
      <c r="I1067" s="44"/>
      <c r="J1067" s="44"/>
    </row>
    <row r="1068" spans="3:10" customFormat="1">
      <c r="C1068" s="44"/>
      <c r="D1068" s="44"/>
      <c r="E1068" s="44"/>
      <c r="F1068" s="44"/>
      <c r="G1068" s="44"/>
      <c r="H1068" s="44"/>
      <c r="I1068" s="44"/>
      <c r="J1068" s="44"/>
    </row>
    <row r="1069" spans="3:10" customFormat="1">
      <c r="C1069" s="44"/>
      <c r="D1069" s="44"/>
      <c r="E1069" s="44"/>
      <c r="F1069" s="44"/>
      <c r="G1069" s="44"/>
      <c r="H1069" s="44"/>
      <c r="I1069" s="44"/>
      <c r="J1069" s="44"/>
    </row>
    <row r="1070" spans="3:10" customFormat="1">
      <c r="C1070" s="44"/>
      <c r="D1070" s="44"/>
      <c r="E1070" s="44"/>
      <c r="F1070" s="44"/>
      <c r="G1070" s="44"/>
      <c r="H1070" s="44"/>
      <c r="I1070" s="44"/>
      <c r="J1070" s="44"/>
    </row>
    <row r="1071" spans="3:10" customFormat="1">
      <c r="C1071" s="44"/>
      <c r="D1071" s="44"/>
      <c r="E1071" s="44"/>
      <c r="F1071" s="44"/>
      <c r="G1071" s="44"/>
      <c r="H1071" s="44"/>
      <c r="I1071" s="44"/>
      <c r="J1071" s="44"/>
    </row>
    <row r="1072" spans="3:10" customFormat="1">
      <c r="C1072" s="44"/>
      <c r="D1072" s="44"/>
      <c r="E1072" s="44"/>
      <c r="F1072" s="44"/>
      <c r="G1072" s="44"/>
      <c r="H1072" s="44"/>
      <c r="I1072" s="44"/>
      <c r="J1072" s="44"/>
    </row>
    <row r="1073" spans="3:10" customFormat="1">
      <c r="C1073" s="44"/>
      <c r="D1073" s="44"/>
      <c r="E1073" s="44"/>
      <c r="F1073" s="44"/>
      <c r="G1073" s="44"/>
      <c r="H1073" s="44"/>
      <c r="I1073" s="44"/>
      <c r="J1073" s="44"/>
    </row>
    <row r="1074" spans="3:10" customFormat="1">
      <c r="C1074" s="44"/>
      <c r="D1074" s="44"/>
      <c r="E1074" s="44"/>
      <c r="F1074" s="44"/>
      <c r="G1074" s="44"/>
      <c r="H1074" s="44"/>
      <c r="I1074" s="44"/>
      <c r="J1074" s="44"/>
    </row>
    <row r="1075" spans="3:10" customFormat="1">
      <c r="C1075" s="44"/>
      <c r="D1075" s="44"/>
      <c r="E1075" s="44"/>
      <c r="F1075" s="44"/>
      <c r="G1075" s="44"/>
      <c r="H1075" s="44"/>
      <c r="I1075" s="44"/>
      <c r="J1075" s="44"/>
    </row>
    <row r="1076" spans="3:10" customFormat="1">
      <c r="C1076" s="44"/>
      <c r="D1076" s="44"/>
      <c r="E1076" s="44"/>
      <c r="F1076" s="44"/>
      <c r="G1076" s="44"/>
      <c r="H1076" s="44"/>
      <c r="I1076" s="44"/>
      <c r="J1076" s="44"/>
    </row>
    <row r="1077" spans="3:10" customFormat="1">
      <c r="C1077" s="44"/>
      <c r="D1077" s="44"/>
      <c r="E1077" s="44"/>
      <c r="F1077" s="44"/>
      <c r="G1077" s="44"/>
      <c r="H1077" s="44"/>
      <c r="I1077" s="44"/>
      <c r="J1077" s="44"/>
    </row>
    <row r="1078" spans="3:10" customFormat="1">
      <c r="C1078" s="44"/>
      <c r="D1078" s="44"/>
      <c r="E1078" s="44"/>
      <c r="F1078" s="44"/>
      <c r="G1078" s="44"/>
      <c r="H1078" s="44"/>
      <c r="I1078" s="44"/>
      <c r="J1078" s="44"/>
    </row>
    <row r="1079" spans="3:10" customFormat="1">
      <c r="C1079" s="44"/>
      <c r="D1079" s="44"/>
      <c r="E1079" s="44"/>
      <c r="F1079" s="44"/>
      <c r="G1079" s="44"/>
      <c r="H1079" s="44"/>
      <c r="I1079" s="44"/>
      <c r="J1079" s="44"/>
    </row>
    <row r="1080" spans="3:10" customFormat="1">
      <c r="C1080" s="44"/>
      <c r="D1080" s="44"/>
      <c r="E1080" s="44"/>
      <c r="F1080" s="44"/>
      <c r="G1080" s="44"/>
      <c r="H1080" s="44"/>
      <c r="I1080" s="44"/>
      <c r="J1080" s="44"/>
    </row>
    <row r="1081" spans="3:10" customFormat="1">
      <c r="C1081" s="44"/>
      <c r="D1081" s="44"/>
      <c r="E1081" s="44"/>
      <c r="F1081" s="44"/>
      <c r="G1081" s="44"/>
      <c r="H1081" s="44"/>
      <c r="I1081" s="44"/>
      <c r="J1081" s="44"/>
    </row>
    <row r="1082" spans="3:10" customFormat="1">
      <c r="C1082" s="44"/>
      <c r="D1082" s="44"/>
      <c r="E1082" s="44"/>
      <c r="F1082" s="44"/>
      <c r="G1082" s="44"/>
      <c r="H1082" s="44"/>
      <c r="I1082" s="44"/>
      <c r="J1082" s="44"/>
    </row>
    <row r="1083" spans="3:10" customFormat="1">
      <c r="C1083" s="44"/>
      <c r="D1083" s="44"/>
      <c r="E1083" s="44"/>
      <c r="F1083" s="44"/>
      <c r="G1083" s="44"/>
      <c r="H1083" s="44"/>
      <c r="I1083" s="44"/>
      <c r="J1083" s="44"/>
    </row>
    <row r="1084" spans="3:10" customFormat="1">
      <c r="C1084" s="44"/>
      <c r="D1084" s="44"/>
      <c r="E1084" s="44"/>
      <c r="F1084" s="44"/>
      <c r="G1084" s="44"/>
      <c r="H1084" s="44"/>
      <c r="I1084" s="44"/>
      <c r="J1084" s="44"/>
    </row>
    <row r="1085" spans="3:10" customFormat="1">
      <c r="C1085" s="44"/>
      <c r="D1085" s="44"/>
      <c r="E1085" s="44"/>
      <c r="F1085" s="44"/>
      <c r="G1085" s="44"/>
      <c r="H1085" s="44"/>
      <c r="I1085" s="44"/>
      <c r="J1085" s="44"/>
    </row>
    <row r="1086" spans="3:10" customFormat="1">
      <c r="C1086" s="44"/>
      <c r="D1086" s="44"/>
      <c r="E1086" s="44"/>
      <c r="F1086" s="44"/>
      <c r="G1086" s="44"/>
      <c r="H1086" s="44"/>
      <c r="I1086" s="44"/>
      <c r="J1086" s="44"/>
    </row>
    <row r="1087" spans="3:10" customFormat="1">
      <c r="C1087" s="44"/>
      <c r="D1087" s="44"/>
      <c r="E1087" s="44"/>
      <c r="F1087" s="44"/>
      <c r="G1087" s="44"/>
      <c r="H1087" s="44"/>
      <c r="I1087" s="44"/>
      <c r="J1087" s="44"/>
    </row>
    <row r="1088" spans="3:10" customFormat="1">
      <c r="C1088" s="44"/>
      <c r="D1088" s="44"/>
      <c r="E1088" s="44"/>
      <c r="F1088" s="44"/>
      <c r="G1088" s="44"/>
      <c r="H1088" s="44"/>
      <c r="I1088" s="44"/>
      <c r="J1088" s="44"/>
    </row>
    <row r="1089" spans="3:10" customFormat="1">
      <c r="C1089" s="44"/>
      <c r="D1089" s="44"/>
      <c r="E1089" s="44"/>
      <c r="F1089" s="44"/>
      <c r="G1089" s="44"/>
      <c r="H1089" s="44"/>
      <c r="I1089" s="44"/>
      <c r="J1089" s="44"/>
    </row>
    <row r="1090" spans="3:10" customFormat="1">
      <c r="C1090" s="44"/>
      <c r="D1090" s="44"/>
      <c r="E1090" s="44"/>
      <c r="F1090" s="44"/>
      <c r="G1090" s="44"/>
      <c r="H1090" s="44"/>
      <c r="I1090" s="44"/>
      <c r="J1090" s="44"/>
    </row>
    <row r="1091" spans="3:10" customFormat="1">
      <c r="C1091" s="44"/>
      <c r="D1091" s="44"/>
      <c r="E1091" s="44"/>
      <c r="F1091" s="44"/>
      <c r="G1091" s="44"/>
      <c r="H1091" s="44"/>
      <c r="I1091" s="44"/>
      <c r="J1091" s="44"/>
    </row>
    <row r="1092" spans="3:10" customFormat="1">
      <c r="C1092" s="44"/>
      <c r="D1092" s="44"/>
      <c r="E1092" s="44"/>
      <c r="F1092" s="44"/>
      <c r="G1092" s="44"/>
      <c r="H1092" s="44"/>
      <c r="I1092" s="44"/>
      <c r="J1092" s="44"/>
    </row>
    <row r="1093" spans="3:10" customFormat="1">
      <c r="C1093" s="44"/>
      <c r="D1093" s="44"/>
      <c r="E1093" s="44"/>
      <c r="F1093" s="44"/>
      <c r="G1093" s="44"/>
      <c r="H1093" s="44"/>
      <c r="I1093" s="44"/>
      <c r="J1093" s="44"/>
    </row>
    <row r="1094" spans="3:10" customFormat="1">
      <c r="C1094" s="44"/>
      <c r="D1094" s="44"/>
      <c r="E1094" s="44"/>
      <c r="F1094" s="44"/>
      <c r="G1094" s="44"/>
      <c r="H1094" s="44"/>
      <c r="I1094" s="44"/>
      <c r="J1094" s="44"/>
    </row>
    <row r="1095" spans="3:10" customFormat="1">
      <c r="C1095" s="44"/>
      <c r="D1095" s="44"/>
      <c r="E1095" s="44"/>
      <c r="F1095" s="44"/>
      <c r="G1095" s="44"/>
      <c r="H1095" s="44"/>
      <c r="I1095" s="44"/>
      <c r="J1095" s="44"/>
    </row>
    <row r="1096" spans="3:10" customFormat="1">
      <c r="C1096" s="44"/>
      <c r="D1096" s="44"/>
      <c r="E1096" s="44"/>
      <c r="F1096" s="44"/>
      <c r="G1096" s="44"/>
      <c r="H1096" s="44"/>
      <c r="I1096" s="44"/>
      <c r="J1096" s="44"/>
    </row>
    <row r="1097" spans="3:10" customFormat="1">
      <c r="C1097" s="44"/>
      <c r="D1097" s="44"/>
      <c r="E1097" s="44"/>
      <c r="F1097" s="44"/>
      <c r="G1097" s="44"/>
      <c r="H1097" s="44"/>
      <c r="I1097" s="44"/>
      <c r="J1097" s="44"/>
    </row>
    <row r="1098" spans="3:10" customFormat="1">
      <c r="C1098" s="44"/>
      <c r="D1098" s="44"/>
      <c r="E1098" s="44"/>
      <c r="F1098" s="44"/>
      <c r="G1098" s="44"/>
      <c r="H1098" s="44"/>
      <c r="I1098" s="44"/>
      <c r="J1098" s="44"/>
    </row>
    <row r="1099" spans="3:10" customFormat="1">
      <c r="C1099" s="44"/>
      <c r="D1099" s="44"/>
      <c r="E1099" s="44"/>
      <c r="F1099" s="44"/>
      <c r="G1099" s="44"/>
      <c r="H1099" s="44"/>
      <c r="I1099" s="44"/>
      <c r="J1099" s="44"/>
    </row>
    <row r="1100" spans="3:10" customFormat="1">
      <c r="C1100" s="44"/>
      <c r="D1100" s="44"/>
      <c r="E1100" s="44"/>
      <c r="F1100" s="44"/>
      <c r="G1100" s="44"/>
      <c r="H1100" s="44"/>
      <c r="I1100" s="44"/>
      <c r="J1100" s="44"/>
    </row>
    <row r="1101" spans="3:10" customFormat="1">
      <c r="C1101" s="44"/>
      <c r="D1101" s="44"/>
      <c r="E1101" s="44"/>
      <c r="F1101" s="44"/>
      <c r="G1101" s="44"/>
      <c r="H1101" s="44"/>
      <c r="I1101" s="44"/>
      <c r="J1101" s="44"/>
    </row>
    <row r="1102" spans="3:10" customFormat="1">
      <c r="C1102" s="44"/>
      <c r="D1102" s="44"/>
      <c r="E1102" s="44"/>
      <c r="F1102" s="44"/>
      <c r="G1102" s="44"/>
      <c r="H1102" s="44"/>
      <c r="I1102" s="44"/>
      <c r="J1102" s="44"/>
    </row>
    <row r="1103" spans="3:10" customFormat="1">
      <c r="C1103" s="44"/>
      <c r="D1103" s="44"/>
      <c r="E1103" s="44"/>
      <c r="F1103" s="44"/>
      <c r="G1103" s="44"/>
      <c r="H1103" s="44"/>
      <c r="I1103" s="44"/>
      <c r="J1103" s="44"/>
    </row>
    <row r="1104" spans="3:10" customFormat="1">
      <c r="C1104" s="44"/>
      <c r="D1104" s="44"/>
      <c r="E1104" s="44"/>
      <c r="F1104" s="44"/>
      <c r="G1104" s="44"/>
      <c r="H1104" s="44"/>
      <c r="I1104" s="44"/>
      <c r="J1104" s="44"/>
    </row>
    <row r="1105" spans="3:10" customFormat="1">
      <c r="C1105" s="44"/>
      <c r="D1105" s="44"/>
      <c r="E1105" s="44"/>
      <c r="F1105" s="44"/>
      <c r="G1105" s="44"/>
      <c r="H1105" s="44"/>
      <c r="I1105" s="44"/>
      <c r="J1105" s="44"/>
    </row>
    <row r="1106" spans="3:10" customFormat="1">
      <c r="C1106" s="44"/>
      <c r="D1106" s="44"/>
      <c r="E1106" s="44"/>
      <c r="F1106" s="44"/>
      <c r="G1106" s="44"/>
      <c r="H1106" s="44"/>
      <c r="I1106" s="44"/>
      <c r="J1106" s="44"/>
    </row>
    <row r="1107" spans="3:10" customFormat="1">
      <c r="C1107" s="44"/>
      <c r="D1107" s="44"/>
      <c r="E1107" s="44"/>
      <c r="F1107" s="44"/>
      <c r="G1107" s="44"/>
      <c r="H1107" s="44"/>
      <c r="I1107" s="44"/>
      <c r="J1107" s="44"/>
    </row>
    <row r="1108" spans="3:10" customFormat="1">
      <c r="C1108" s="44"/>
      <c r="D1108" s="44"/>
      <c r="E1108" s="44"/>
      <c r="F1108" s="44"/>
      <c r="G1108" s="44"/>
      <c r="H1108" s="44"/>
      <c r="I1108" s="44"/>
      <c r="J1108" s="44"/>
    </row>
    <row r="1109" spans="3:10" customFormat="1">
      <c r="C1109" s="44"/>
      <c r="D1109" s="44"/>
      <c r="E1109" s="44"/>
      <c r="F1109" s="44"/>
      <c r="G1109" s="44"/>
      <c r="H1109" s="44"/>
      <c r="I1109" s="44"/>
      <c r="J1109" s="44"/>
    </row>
    <row r="1110" spans="3:10" customFormat="1">
      <c r="C1110" s="44"/>
      <c r="D1110" s="44"/>
      <c r="E1110" s="44"/>
      <c r="F1110" s="44"/>
      <c r="G1110" s="44"/>
      <c r="H1110" s="44"/>
      <c r="I1110" s="44"/>
      <c r="J1110" s="44"/>
    </row>
    <row r="1111" spans="3:10" customFormat="1">
      <c r="C1111" s="44"/>
      <c r="D1111" s="44"/>
      <c r="E1111" s="44"/>
      <c r="F1111" s="44"/>
      <c r="G1111" s="44"/>
      <c r="H1111" s="44"/>
      <c r="I1111" s="44"/>
      <c r="J1111" s="44"/>
    </row>
    <row r="1112" spans="3:10" customFormat="1">
      <c r="C1112" s="44"/>
      <c r="D1112" s="44"/>
      <c r="E1112" s="44"/>
      <c r="F1112" s="44"/>
      <c r="G1112" s="44"/>
      <c r="H1112" s="44"/>
      <c r="I1112" s="44"/>
      <c r="J1112" s="44"/>
    </row>
    <row r="1113" spans="3:10" customFormat="1">
      <c r="C1113" s="44"/>
      <c r="D1113" s="44"/>
      <c r="E1113" s="44"/>
      <c r="F1113" s="44"/>
      <c r="G1113" s="44"/>
      <c r="H1113" s="44"/>
      <c r="I1113" s="44"/>
      <c r="J1113" s="44"/>
    </row>
    <row r="1114" spans="3:10" customFormat="1">
      <c r="C1114" s="44"/>
      <c r="D1114" s="44"/>
      <c r="E1114" s="44"/>
      <c r="F1114" s="44"/>
      <c r="G1114" s="44"/>
      <c r="H1114" s="44"/>
      <c r="I1114" s="44"/>
      <c r="J1114" s="44"/>
    </row>
    <row r="1115" spans="3:10" customFormat="1">
      <c r="C1115" s="44"/>
      <c r="D1115" s="44"/>
      <c r="E1115" s="44"/>
      <c r="F1115" s="44"/>
      <c r="G1115" s="44"/>
      <c r="H1115" s="44"/>
      <c r="I1115" s="44"/>
      <c r="J1115" s="44"/>
    </row>
    <row r="1116" spans="3:10" customFormat="1">
      <c r="C1116" s="44"/>
      <c r="D1116" s="44"/>
      <c r="E1116" s="44"/>
      <c r="F1116" s="44"/>
      <c r="G1116" s="44"/>
      <c r="H1116" s="44"/>
      <c r="I1116" s="44"/>
      <c r="J1116" s="44"/>
    </row>
    <row r="1117" spans="3:10" customFormat="1">
      <c r="C1117" s="44"/>
      <c r="D1117" s="44"/>
      <c r="E1117" s="44"/>
      <c r="F1117" s="44"/>
      <c r="G1117" s="44"/>
      <c r="H1117" s="44"/>
      <c r="I1117" s="44"/>
      <c r="J1117" s="44"/>
    </row>
    <row r="1118" spans="3:10" customFormat="1">
      <c r="C1118" s="44"/>
      <c r="D1118" s="44"/>
      <c r="E1118" s="44"/>
      <c r="F1118" s="44"/>
      <c r="G1118" s="44"/>
      <c r="H1118" s="44"/>
      <c r="I1118" s="44"/>
      <c r="J1118" s="44"/>
    </row>
    <row r="1119" spans="3:10" customFormat="1">
      <c r="C1119" s="44"/>
      <c r="D1119" s="44"/>
      <c r="E1119" s="44"/>
      <c r="F1119" s="44"/>
      <c r="G1119" s="44"/>
      <c r="H1119" s="44"/>
      <c r="I1119" s="44"/>
      <c r="J1119" s="44"/>
    </row>
    <row r="1120" spans="3:10" customFormat="1">
      <c r="C1120" s="44"/>
      <c r="D1120" s="44"/>
      <c r="E1120" s="44"/>
      <c r="F1120" s="44"/>
      <c r="G1120" s="44"/>
      <c r="H1120" s="44"/>
      <c r="I1120" s="44"/>
      <c r="J1120" s="44"/>
    </row>
    <row r="1121" spans="3:10" customFormat="1">
      <c r="C1121" s="44"/>
      <c r="D1121" s="44"/>
      <c r="E1121" s="44"/>
      <c r="F1121" s="44"/>
      <c r="G1121" s="44"/>
      <c r="H1121" s="44"/>
      <c r="I1121" s="44"/>
      <c r="J1121" s="44"/>
    </row>
    <row r="1122" spans="3:10" customFormat="1">
      <c r="C1122" s="44"/>
      <c r="D1122" s="44"/>
      <c r="E1122" s="44"/>
      <c r="F1122" s="44"/>
      <c r="G1122" s="44"/>
      <c r="H1122" s="44"/>
      <c r="I1122" s="44"/>
      <c r="J1122" s="44"/>
    </row>
    <row r="1123" spans="3:10" customFormat="1">
      <c r="C1123" s="44"/>
      <c r="D1123" s="44"/>
      <c r="E1123" s="44"/>
      <c r="F1123" s="44"/>
      <c r="G1123" s="44"/>
      <c r="H1123" s="44"/>
      <c r="I1123" s="44"/>
      <c r="J1123" s="44"/>
    </row>
    <row r="1124" spans="3:10" customFormat="1">
      <c r="C1124" s="44"/>
      <c r="D1124" s="44"/>
      <c r="E1124" s="44"/>
      <c r="F1124" s="44"/>
      <c r="G1124" s="44"/>
      <c r="H1124" s="44"/>
      <c r="I1124" s="44"/>
      <c r="J1124" s="44"/>
    </row>
    <row r="1125" spans="3:10" customFormat="1">
      <c r="C1125" s="44"/>
      <c r="D1125" s="44"/>
      <c r="E1125" s="44"/>
      <c r="F1125" s="44"/>
      <c r="G1125" s="44"/>
      <c r="H1125" s="44"/>
      <c r="I1125" s="44"/>
      <c r="J1125" s="44"/>
    </row>
    <row r="1126" spans="3:10" customFormat="1">
      <c r="C1126" s="44"/>
      <c r="D1126" s="44"/>
      <c r="E1126" s="44"/>
      <c r="F1126" s="44"/>
      <c r="G1126" s="44"/>
      <c r="H1126" s="44"/>
      <c r="I1126" s="44"/>
      <c r="J1126" s="44"/>
    </row>
    <row r="1127" spans="3:10" customFormat="1">
      <c r="C1127" s="44"/>
      <c r="D1127" s="44"/>
      <c r="E1127" s="44"/>
      <c r="F1127" s="44"/>
      <c r="G1127" s="44"/>
      <c r="H1127" s="44"/>
      <c r="I1127" s="44"/>
      <c r="J1127" s="44"/>
    </row>
    <row r="1128" spans="3:10" customFormat="1">
      <c r="C1128" s="44"/>
      <c r="D1128" s="44"/>
      <c r="E1128" s="44"/>
      <c r="F1128" s="44"/>
      <c r="G1128" s="44"/>
      <c r="H1128" s="44"/>
      <c r="I1128" s="44"/>
      <c r="J1128" s="44"/>
    </row>
    <row r="1129" spans="3:10" customFormat="1">
      <c r="C1129" s="44"/>
      <c r="D1129" s="44"/>
      <c r="E1129" s="44"/>
      <c r="F1129" s="44"/>
      <c r="G1129" s="44"/>
      <c r="H1129" s="44"/>
      <c r="I1129" s="44"/>
      <c r="J1129" s="44"/>
    </row>
    <row r="1130" spans="3:10" customFormat="1">
      <c r="C1130" s="44"/>
      <c r="D1130" s="44"/>
      <c r="E1130" s="44"/>
      <c r="F1130" s="44"/>
      <c r="G1130" s="44"/>
      <c r="H1130" s="44"/>
      <c r="I1130" s="44"/>
      <c r="J1130" s="44"/>
    </row>
    <row r="1131" spans="3:10" customFormat="1">
      <c r="C1131" s="44"/>
      <c r="D1131" s="44"/>
      <c r="E1131" s="44"/>
      <c r="F1131" s="44"/>
      <c r="G1131" s="44"/>
      <c r="H1131" s="44"/>
      <c r="I1131" s="44"/>
      <c r="J1131" s="44"/>
    </row>
    <row r="1132" spans="3:10" customFormat="1">
      <c r="C1132" s="44"/>
      <c r="D1132" s="44"/>
      <c r="E1132" s="44"/>
      <c r="F1132" s="44"/>
      <c r="G1132" s="44"/>
      <c r="H1132" s="44"/>
      <c r="I1132" s="44"/>
      <c r="J1132" s="44"/>
    </row>
    <row r="1133" spans="3:10" customFormat="1">
      <c r="C1133" s="44"/>
      <c r="D1133" s="44"/>
      <c r="E1133" s="44"/>
      <c r="F1133" s="44"/>
      <c r="G1133" s="44"/>
      <c r="H1133" s="44"/>
      <c r="I1133" s="44"/>
      <c r="J1133" s="44"/>
    </row>
    <row r="1134" spans="3:10" customFormat="1">
      <c r="C1134" s="44"/>
      <c r="D1134" s="44"/>
      <c r="E1134" s="44"/>
      <c r="F1134" s="44"/>
      <c r="G1134" s="44"/>
      <c r="H1134" s="44"/>
      <c r="I1134" s="44"/>
      <c r="J1134" s="44"/>
    </row>
    <row r="1135" spans="3:10" customFormat="1">
      <c r="C1135" s="44"/>
      <c r="D1135" s="44"/>
      <c r="E1135" s="44"/>
      <c r="F1135" s="44"/>
      <c r="G1135" s="44"/>
      <c r="H1135" s="44"/>
      <c r="I1135" s="44"/>
      <c r="J1135" s="44"/>
    </row>
    <row r="1136" spans="3:10" customFormat="1">
      <c r="C1136" s="44"/>
      <c r="D1136" s="44"/>
      <c r="E1136" s="44"/>
      <c r="F1136" s="44"/>
      <c r="G1136" s="44"/>
      <c r="H1136" s="44"/>
      <c r="I1136" s="44"/>
      <c r="J1136" s="44"/>
    </row>
    <row r="1137" spans="3:10" customFormat="1">
      <c r="C1137" s="44"/>
      <c r="D1137" s="44"/>
      <c r="E1137" s="44"/>
      <c r="F1137" s="44"/>
      <c r="G1137" s="44"/>
      <c r="H1137" s="44"/>
      <c r="I1137" s="44"/>
      <c r="J1137" s="44"/>
    </row>
    <row r="1138" spans="3:10" customFormat="1">
      <c r="C1138" s="44"/>
      <c r="D1138" s="44"/>
      <c r="E1138" s="44"/>
      <c r="F1138" s="44"/>
      <c r="G1138" s="44"/>
      <c r="H1138" s="44"/>
      <c r="I1138" s="44"/>
      <c r="J1138" s="44"/>
    </row>
    <row r="1139" spans="3:10" customFormat="1">
      <c r="C1139" s="44"/>
      <c r="D1139" s="44"/>
      <c r="E1139" s="44"/>
      <c r="F1139" s="44"/>
      <c r="G1139" s="44"/>
      <c r="H1139" s="44"/>
      <c r="I1139" s="44"/>
      <c r="J1139" s="44"/>
    </row>
    <row r="1140" spans="3:10" customFormat="1">
      <c r="C1140" s="44"/>
      <c r="D1140" s="44"/>
      <c r="E1140" s="44"/>
      <c r="F1140" s="44"/>
      <c r="G1140" s="44"/>
      <c r="H1140" s="44"/>
      <c r="I1140" s="44"/>
      <c r="J1140" s="44"/>
    </row>
    <row r="1141" spans="3:10" customFormat="1">
      <c r="C1141" s="44"/>
      <c r="D1141" s="44"/>
      <c r="E1141" s="44"/>
      <c r="F1141" s="44"/>
      <c r="G1141" s="44"/>
      <c r="H1141" s="44"/>
      <c r="I1141" s="44"/>
      <c r="J1141" s="44"/>
    </row>
    <row r="1142" spans="3:10" customFormat="1">
      <c r="C1142" s="44"/>
      <c r="D1142" s="44"/>
      <c r="E1142" s="44"/>
      <c r="F1142" s="44"/>
      <c r="G1142" s="44"/>
      <c r="H1142" s="44"/>
      <c r="I1142" s="44"/>
      <c r="J1142" s="44"/>
    </row>
    <row r="1143" spans="3:10" customFormat="1">
      <c r="C1143" s="44"/>
      <c r="D1143" s="44"/>
      <c r="E1143" s="44"/>
      <c r="F1143" s="44"/>
      <c r="G1143" s="44"/>
      <c r="H1143" s="44"/>
      <c r="I1143" s="44"/>
      <c r="J1143" s="44"/>
    </row>
    <row r="1144" spans="3:10" customFormat="1">
      <c r="C1144" s="44"/>
      <c r="D1144" s="44"/>
      <c r="E1144" s="44"/>
      <c r="F1144" s="44"/>
      <c r="G1144" s="44"/>
      <c r="H1144" s="44"/>
      <c r="I1144" s="44"/>
      <c r="J1144" s="44"/>
    </row>
    <row r="1145" spans="3:10" customFormat="1">
      <c r="C1145" s="44"/>
      <c r="D1145" s="44"/>
      <c r="E1145" s="44"/>
      <c r="F1145" s="44"/>
      <c r="G1145" s="44"/>
      <c r="H1145" s="44"/>
      <c r="I1145" s="44"/>
      <c r="J1145" s="44"/>
    </row>
    <row r="1146" spans="3:10" customFormat="1">
      <c r="C1146" s="44"/>
      <c r="D1146" s="44"/>
      <c r="E1146" s="44"/>
      <c r="F1146" s="44"/>
      <c r="G1146" s="44"/>
      <c r="H1146" s="44"/>
      <c r="I1146" s="44"/>
      <c r="J1146" s="44"/>
    </row>
    <row r="1147" spans="3:10" customFormat="1">
      <c r="C1147" s="44"/>
      <c r="D1147" s="44"/>
      <c r="E1147" s="44"/>
      <c r="F1147" s="44"/>
      <c r="G1147" s="44"/>
      <c r="H1147" s="44"/>
      <c r="I1147" s="44"/>
      <c r="J1147" s="44"/>
    </row>
    <row r="1148" spans="3:10" customFormat="1">
      <c r="C1148" s="44"/>
      <c r="D1148" s="44"/>
      <c r="E1148" s="44"/>
      <c r="F1148" s="44"/>
      <c r="G1148" s="44"/>
      <c r="H1148" s="44"/>
      <c r="I1148" s="44"/>
      <c r="J1148" s="44"/>
    </row>
    <row r="1149" spans="3:10" customFormat="1">
      <c r="C1149" s="44"/>
      <c r="D1149" s="44"/>
      <c r="E1149" s="44"/>
      <c r="F1149" s="44"/>
      <c r="G1149" s="44"/>
      <c r="H1149" s="44"/>
      <c r="I1149" s="44"/>
      <c r="J1149" s="44"/>
    </row>
    <row r="1150" spans="3:10" customFormat="1">
      <c r="C1150" s="44"/>
      <c r="D1150" s="44"/>
      <c r="E1150" s="44"/>
      <c r="F1150" s="44"/>
      <c r="G1150" s="44"/>
      <c r="H1150" s="44"/>
      <c r="I1150" s="44"/>
      <c r="J1150" s="44"/>
    </row>
    <row r="1151" spans="3:10" customFormat="1">
      <c r="C1151" s="44"/>
      <c r="D1151" s="44"/>
      <c r="E1151" s="44"/>
      <c r="F1151" s="44"/>
      <c r="G1151" s="44"/>
      <c r="H1151" s="44"/>
      <c r="I1151" s="44"/>
      <c r="J1151" s="44"/>
    </row>
    <row r="1152" spans="3:10" customFormat="1">
      <c r="C1152" s="44"/>
      <c r="D1152" s="44"/>
      <c r="E1152" s="44"/>
      <c r="F1152" s="44"/>
      <c r="G1152" s="44"/>
      <c r="H1152" s="44"/>
      <c r="I1152" s="44"/>
      <c r="J1152" s="44"/>
    </row>
    <row r="1153" spans="3:10" customFormat="1">
      <c r="C1153" s="44"/>
      <c r="D1153" s="44"/>
      <c r="E1153" s="44"/>
      <c r="F1153" s="44"/>
      <c r="G1153" s="44"/>
      <c r="H1153" s="44"/>
      <c r="I1153" s="44"/>
      <c r="J1153" s="44"/>
    </row>
    <row r="1154" spans="3:10" customFormat="1">
      <c r="C1154" s="44"/>
      <c r="D1154" s="44"/>
      <c r="E1154" s="44"/>
      <c r="F1154" s="44"/>
      <c r="G1154" s="44"/>
      <c r="H1154" s="44"/>
      <c r="I1154" s="44"/>
      <c r="J1154" s="44"/>
    </row>
    <row r="1155" spans="3:10" customFormat="1">
      <c r="C1155" s="44"/>
      <c r="D1155" s="44"/>
      <c r="E1155" s="44"/>
      <c r="F1155" s="44"/>
      <c r="G1155" s="44"/>
      <c r="H1155" s="44"/>
      <c r="I1155" s="44"/>
      <c r="J1155" s="44"/>
    </row>
    <row r="1156" spans="3:10" customFormat="1">
      <c r="C1156" s="44"/>
      <c r="D1156" s="44"/>
      <c r="E1156" s="44"/>
      <c r="F1156" s="44"/>
      <c r="G1156" s="44"/>
      <c r="H1156" s="44"/>
      <c r="I1156" s="44"/>
      <c r="J1156" s="44"/>
    </row>
    <row r="1157" spans="3:10" customFormat="1">
      <c r="C1157" s="44"/>
      <c r="D1157" s="44"/>
      <c r="E1157" s="44"/>
      <c r="F1157" s="44"/>
      <c r="G1157" s="44"/>
      <c r="H1157" s="44"/>
      <c r="I1157" s="44"/>
      <c r="J1157" s="44"/>
    </row>
    <row r="1158" spans="3:10" customFormat="1">
      <c r="C1158" s="44"/>
      <c r="D1158" s="44"/>
      <c r="E1158" s="44"/>
      <c r="F1158" s="44"/>
      <c r="G1158" s="44"/>
      <c r="H1158" s="44"/>
      <c r="I1158" s="44"/>
      <c r="J1158" s="44"/>
    </row>
    <row r="1159" spans="3:10" customFormat="1">
      <c r="C1159" s="44"/>
      <c r="D1159" s="44"/>
      <c r="E1159" s="44"/>
      <c r="F1159" s="44"/>
      <c r="G1159" s="44"/>
      <c r="H1159" s="44"/>
      <c r="I1159" s="44"/>
      <c r="J1159" s="44"/>
    </row>
    <row r="1160" spans="3:10" customFormat="1">
      <c r="C1160" s="44"/>
      <c r="D1160" s="44"/>
      <c r="E1160" s="44"/>
      <c r="F1160" s="44"/>
      <c r="G1160" s="44"/>
      <c r="H1160" s="44"/>
      <c r="I1160" s="44"/>
      <c r="J1160" s="44"/>
    </row>
    <row r="1161" spans="3:10" customFormat="1">
      <c r="C1161" s="44"/>
      <c r="D1161" s="44"/>
      <c r="E1161" s="44"/>
      <c r="F1161" s="44"/>
      <c r="G1161" s="44"/>
      <c r="H1161" s="44"/>
      <c r="I1161" s="44"/>
      <c r="J1161" s="44"/>
    </row>
    <row r="1162" spans="3:10" customFormat="1">
      <c r="C1162" s="44"/>
      <c r="D1162" s="44"/>
      <c r="E1162" s="44"/>
      <c r="F1162" s="44"/>
      <c r="G1162" s="44"/>
      <c r="H1162" s="44"/>
      <c r="I1162" s="44"/>
      <c r="J1162" s="44"/>
    </row>
    <row r="1163" spans="3:10" customFormat="1">
      <c r="C1163" s="44"/>
      <c r="D1163" s="44"/>
      <c r="E1163" s="44"/>
      <c r="F1163" s="44"/>
      <c r="G1163" s="44"/>
      <c r="H1163" s="44"/>
      <c r="I1163" s="44"/>
      <c r="J1163" s="44"/>
    </row>
    <row r="1164" spans="3:10" customFormat="1">
      <c r="C1164" s="44"/>
      <c r="D1164" s="44"/>
      <c r="E1164" s="44"/>
      <c r="F1164" s="44"/>
      <c r="G1164" s="44"/>
      <c r="H1164" s="44"/>
      <c r="I1164" s="44"/>
      <c r="J1164" s="44"/>
    </row>
    <row r="1165" spans="3:10" customFormat="1">
      <c r="C1165" s="44"/>
      <c r="D1165" s="44"/>
      <c r="E1165" s="44"/>
      <c r="F1165" s="44"/>
      <c r="G1165" s="44"/>
      <c r="H1165" s="44"/>
      <c r="I1165" s="44"/>
      <c r="J1165" s="44"/>
    </row>
    <row r="1166" spans="3:10" customFormat="1">
      <c r="C1166" s="44"/>
      <c r="D1166" s="44"/>
      <c r="E1166" s="44"/>
      <c r="F1166" s="44"/>
      <c r="G1166" s="44"/>
      <c r="H1166" s="44"/>
      <c r="I1166" s="44"/>
      <c r="J1166" s="44"/>
    </row>
    <row r="1167" spans="3:10" customFormat="1">
      <c r="C1167" s="44"/>
      <c r="D1167" s="44"/>
      <c r="E1167" s="44"/>
      <c r="F1167" s="44"/>
      <c r="G1167" s="44"/>
      <c r="H1167" s="44"/>
      <c r="I1167" s="44"/>
      <c r="J1167" s="44"/>
    </row>
    <row r="1168" spans="3:10" customFormat="1">
      <c r="C1168" s="44"/>
      <c r="D1168" s="44"/>
      <c r="E1168" s="44"/>
      <c r="F1168" s="44"/>
      <c r="G1168" s="44"/>
      <c r="H1168" s="44"/>
      <c r="I1168" s="44"/>
      <c r="J1168" s="44"/>
    </row>
    <row r="1169" spans="3:10" customFormat="1">
      <c r="C1169" s="44"/>
      <c r="D1169" s="44"/>
      <c r="E1169" s="44"/>
      <c r="F1169" s="44"/>
      <c r="G1169" s="44"/>
      <c r="H1169" s="44"/>
      <c r="I1169" s="44"/>
      <c r="J1169" s="44"/>
    </row>
    <row r="1170" spans="3:10" customFormat="1">
      <c r="C1170" s="44"/>
      <c r="D1170" s="44"/>
      <c r="E1170" s="44"/>
      <c r="F1170" s="44"/>
      <c r="G1170" s="44"/>
      <c r="H1170" s="44"/>
      <c r="I1170" s="44"/>
      <c r="J1170" s="44"/>
    </row>
    <row r="1171" spans="3:10" customFormat="1">
      <c r="C1171" s="44"/>
      <c r="D1171" s="44"/>
      <c r="E1171" s="44"/>
      <c r="F1171" s="44"/>
      <c r="G1171" s="44"/>
      <c r="H1171" s="44"/>
      <c r="I1171" s="44"/>
      <c r="J1171" s="44"/>
    </row>
    <row r="1172" spans="3:10" customFormat="1">
      <c r="C1172" s="44"/>
      <c r="D1172" s="44"/>
      <c r="E1172" s="44"/>
      <c r="F1172" s="44"/>
      <c r="G1172" s="44"/>
      <c r="H1172" s="44"/>
      <c r="I1172" s="44"/>
      <c r="J1172" s="44"/>
    </row>
    <row r="1173" spans="3:10" customFormat="1">
      <c r="C1173" s="44"/>
      <c r="D1173" s="44"/>
      <c r="E1173" s="44"/>
      <c r="F1173" s="44"/>
      <c r="G1173" s="44"/>
      <c r="H1173" s="44"/>
      <c r="I1173" s="44"/>
      <c r="J1173" s="44"/>
    </row>
    <row r="1174" spans="3:10" customFormat="1">
      <c r="C1174" s="44"/>
      <c r="D1174" s="44"/>
      <c r="E1174" s="44"/>
      <c r="F1174" s="44"/>
      <c r="G1174" s="44"/>
      <c r="H1174" s="44"/>
      <c r="I1174" s="44"/>
      <c r="J1174" s="44"/>
    </row>
    <row r="1175" spans="3:10" customFormat="1">
      <c r="C1175" s="44"/>
      <c r="D1175" s="44"/>
      <c r="E1175" s="44"/>
      <c r="F1175" s="44"/>
      <c r="G1175" s="44"/>
      <c r="H1175" s="44"/>
      <c r="I1175" s="44"/>
      <c r="J1175" s="44"/>
    </row>
    <row r="1176" spans="3:10" customFormat="1">
      <c r="C1176" s="44"/>
      <c r="D1176" s="44"/>
      <c r="E1176" s="44"/>
      <c r="F1176" s="44"/>
      <c r="G1176" s="44"/>
      <c r="H1176" s="44"/>
      <c r="I1176" s="44"/>
      <c r="J1176" s="44"/>
    </row>
    <row r="1177" spans="3:10" customFormat="1">
      <c r="C1177" s="44"/>
      <c r="D1177" s="44"/>
      <c r="E1177" s="44"/>
      <c r="F1177" s="44"/>
      <c r="G1177" s="44"/>
      <c r="H1177" s="44"/>
      <c r="I1177" s="44"/>
      <c r="J1177" s="44"/>
    </row>
    <row r="1178" spans="3:10" customFormat="1">
      <c r="C1178" s="44"/>
      <c r="D1178" s="44"/>
      <c r="E1178" s="44"/>
      <c r="F1178" s="44"/>
      <c r="G1178" s="44"/>
      <c r="H1178" s="44"/>
      <c r="I1178" s="44"/>
      <c r="J1178" s="44"/>
    </row>
    <row r="1179" spans="3:10" customFormat="1">
      <c r="C1179" s="44"/>
      <c r="D1179" s="44"/>
      <c r="E1179" s="44"/>
      <c r="F1179" s="44"/>
      <c r="G1179" s="44"/>
      <c r="H1179" s="44"/>
      <c r="I1179" s="44"/>
      <c r="J1179" s="44"/>
    </row>
    <row r="1180" spans="3:10" customFormat="1">
      <c r="C1180" s="44"/>
      <c r="D1180" s="44"/>
      <c r="E1180" s="44"/>
      <c r="F1180" s="44"/>
      <c r="G1180" s="44"/>
      <c r="H1180" s="44"/>
      <c r="I1180" s="44"/>
      <c r="J1180" s="44"/>
    </row>
    <row r="1181" spans="3:10" customFormat="1">
      <c r="C1181" s="44"/>
      <c r="D1181" s="44"/>
      <c r="E1181" s="44"/>
      <c r="F1181" s="44"/>
      <c r="G1181" s="44"/>
      <c r="H1181" s="44"/>
      <c r="I1181" s="44"/>
      <c r="J1181" s="44"/>
    </row>
    <row r="1182" spans="3:10" customFormat="1">
      <c r="C1182" s="44"/>
      <c r="D1182" s="44"/>
      <c r="E1182" s="44"/>
      <c r="F1182" s="44"/>
      <c r="G1182" s="44"/>
      <c r="H1182" s="44"/>
      <c r="I1182" s="44"/>
      <c r="J1182" s="44"/>
    </row>
    <row r="1183" spans="3:10" customFormat="1">
      <c r="C1183" s="44"/>
      <c r="D1183" s="44"/>
      <c r="E1183" s="44"/>
      <c r="F1183" s="44"/>
      <c r="G1183" s="44"/>
      <c r="H1183" s="44"/>
      <c r="I1183" s="44"/>
      <c r="J1183" s="44"/>
    </row>
    <row r="1184" spans="3:10" customFormat="1">
      <c r="C1184" s="44"/>
      <c r="D1184" s="44"/>
      <c r="E1184" s="44"/>
      <c r="F1184" s="44"/>
      <c r="G1184" s="44"/>
      <c r="H1184" s="44"/>
      <c r="I1184" s="44"/>
      <c r="J1184" s="44"/>
    </row>
    <row r="1185" spans="3:10" customFormat="1">
      <c r="C1185" s="44"/>
      <c r="D1185" s="44"/>
      <c r="E1185" s="44"/>
      <c r="F1185" s="44"/>
      <c r="G1185" s="44"/>
      <c r="H1185" s="44"/>
      <c r="I1185" s="44"/>
      <c r="J1185" s="44"/>
    </row>
    <row r="1186" spans="3:10" customFormat="1">
      <c r="C1186" s="44"/>
      <c r="D1186" s="44"/>
      <c r="E1186" s="44"/>
      <c r="F1186" s="44"/>
      <c r="G1186" s="44"/>
      <c r="H1186" s="44"/>
      <c r="I1186" s="44"/>
      <c r="J1186" s="44"/>
    </row>
    <row r="1187" spans="3:10" customFormat="1">
      <c r="C1187" s="44"/>
      <c r="D1187" s="44"/>
      <c r="E1187" s="44"/>
      <c r="F1187" s="44"/>
      <c r="G1187" s="44"/>
      <c r="H1187" s="44"/>
      <c r="I1187" s="44"/>
      <c r="J1187" s="44"/>
    </row>
    <row r="1188" spans="3:10" customFormat="1">
      <c r="C1188" s="44"/>
      <c r="D1188" s="44"/>
      <c r="E1188" s="44"/>
      <c r="F1188" s="44"/>
      <c r="G1188" s="44"/>
      <c r="H1188" s="44"/>
      <c r="I1188" s="44"/>
      <c r="J1188" s="44"/>
    </row>
    <row r="1189" spans="3:10" customFormat="1">
      <c r="C1189" s="44"/>
      <c r="D1189" s="44"/>
      <c r="E1189" s="44"/>
      <c r="F1189" s="44"/>
      <c r="G1189" s="44"/>
      <c r="H1189" s="44"/>
      <c r="I1189" s="44"/>
      <c r="J1189" s="44"/>
    </row>
    <row r="1190" spans="3:10" customFormat="1">
      <c r="C1190" s="44"/>
      <c r="D1190" s="44"/>
      <c r="E1190" s="44"/>
      <c r="F1190" s="44"/>
      <c r="G1190" s="44"/>
      <c r="H1190" s="44"/>
      <c r="I1190" s="44"/>
      <c r="J1190" s="44"/>
    </row>
    <row r="1191" spans="3:10" customFormat="1">
      <c r="C1191" s="44"/>
      <c r="D1191" s="44"/>
      <c r="E1191" s="44"/>
      <c r="F1191" s="44"/>
      <c r="G1191" s="44"/>
      <c r="H1191" s="44"/>
      <c r="I1191" s="44"/>
      <c r="J1191" s="44"/>
    </row>
    <row r="1192" spans="3:10" customFormat="1">
      <c r="C1192" s="44"/>
      <c r="D1192" s="44"/>
      <c r="E1192" s="44"/>
      <c r="F1192" s="44"/>
      <c r="G1192" s="44"/>
      <c r="H1192" s="44"/>
      <c r="I1192" s="44"/>
      <c r="J1192" s="44"/>
    </row>
    <row r="1193" spans="3:10" customFormat="1">
      <c r="C1193" s="44"/>
      <c r="D1193" s="44"/>
      <c r="E1193" s="44"/>
      <c r="F1193" s="44"/>
      <c r="G1193" s="44"/>
      <c r="H1193" s="44"/>
      <c r="I1193" s="44"/>
      <c r="J1193" s="44"/>
    </row>
    <row r="1194" spans="3:10" customFormat="1">
      <c r="C1194" s="44"/>
      <c r="D1194" s="44"/>
      <c r="E1194" s="44"/>
      <c r="F1194" s="44"/>
      <c r="G1194" s="44"/>
      <c r="H1194" s="44"/>
      <c r="I1194" s="44"/>
      <c r="J1194" s="44"/>
    </row>
    <row r="1195" spans="3:10" customFormat="1">
      <c r="C1195" s="44"/>
      <c r="D1195" s="44"/>
      <c r="E1195" s="44"/>
      <c r="F1195" s="44"/>
      <c r="G1195" s="44"/>
      <c r="H1195" s="44"/>
      <c r="I1195" s="44"/>
      <c r="J1195" s="44"/>
    </row>
    <row r="1196" spans="3:10" customFormat="1">
      <c r="C1196" s="44"/>
      <c r="D1196" s="44"/>
      <c r="E1196" s="44"/>
      <c r="F1196" s="44"/>
      <c r="G1196" s="44"/>
      <c r="H1196" s="44"/>
      <c r="I1196" s="44"/>
      <c r="J1196" s="44"/>
    </row>
    <row r="1197" spans="3:10" customFormat="1">
      <c r="C1197" s="44"/>
      <c r="D1197" s="44"/>
      <c r="E1197" s="44"/>
      <c r="F1197" s="44"/>
      <c r="G1197" s="44"/>
      <c r="H1197" s="44"/>
      <c r="I1197" s="44"/>
      <c r="J1197" s="44"/>
    </row>
    <row r="1198" spans="3:10" customFormat="1">
      <c r="C1198" s="44"/>
      <c r="D1198" s="44"/>
      <c r="E1198" s="44"/>
      <c r="F1198" s="44"/>
      <c r="G1198" s="44"/>
      <c r="H1198" s="44"/>
      <c r="I1198" s="44"/>
      <c r="J1198" s="44"/>
    </row>
    <row r="1199" spans="3:10" customFormat="1">
      <c r="C1199" s="44"/>
      <c r="D1199" s="44"/>
      <c r="E1199" s="44"/>
      <c r="F1199" s="44"/>
      <c r="G1199" s="44"/>
      <c r="H1199" s="44"/>
      <c r="I1199" s="44"/>
      <c r="J1199" s="44"/>
    </row>
    <row r="1200" spans="3:10" customFormat="1">
      <c r="C1200" s="44"/>
      <c r="D1200" s="44"/>
      <c r="E1200" s="44"/>
      <c r="F1200" s="44"/>
      <c r="G1200" s="44"/>
      <c r="H1200" s="44"/>
      <c r="I1200" s="44"/>
      <c r="J1200" s="44"/>
    </row>
    <row r="1201" spans="3:10" customFormat="1">
      <c r="C1201" s="44"/>
      <c r="D1201" s="44"/>
      <c r="E1201" s="44"/>
      <c r="F1201" s="44"/>
      <c r="G1201" s="44"/>
      <c r="H1201" s="44"/>
      <c r="I1201" s="44"/>
      <c r="J1201" s="44"/>
    </row>
    <row r="1202" spans="3:10" customFormat="1">
      <c r="C1202" s="44"/>
      <c r="D1202" s="44"/>
      <c r="E1202" s="44"/>
      <c r="F1202" s="44"/>
      <c r="G1202" s="44"/>
      <c r="H1202" s="44"/>
      <c r="I1202" s="44"/>
      <c r="J1202" s="44"/>
    </row>
    <row r="1203" spans="3:10" customFormat="1">
      <c r="C1203" s="44"/>
      <c r="D1203" s="44"/>
      <c r="E1203" s="44"/>
      <c r="F1203" s="44"/>
      <c r="G1203" s="44"/>
      <c r="H1203" s="44"/>
      <c r="I1203" s="44"/>
      <c r="J1203" s="44"/>
    </row>
    <row r="1204" spans="3:10" customFormat="1">
      <c r="C1204" s="44"/>
      <c r="D1204" s="44"/>
      <c r="E1204" s="44"/>
      <c r="F1204" s="44"/>
      <c r="G1204" s="44"/>
      <c r="H1204" s="44"/>
      <c r="I1204" s="44"/>
      <c r="J1204" s="44"/>
    </row>
    <row r="1205" spans="3:10" customFormat="1">
      <c r="C1205" s="44"/>
      <c r="D1205" s="44"/>
      <c r="E1205" s="44"/>
      <c r="F1205" s="44"/>
      <c r="G1205" s="44"/>
      <c r="H1205" s="44"/>
      <c r="I1205" s="44"/>
      <c r="J1205" s="44"/>
    </row>
    <row r="1206" spans="3:10" customFormat="1">
      <c r="C1206" s="44"/>
      <c r="D1206" s="44"/>
      <c r="E1206" s="44"/>
      <c r="F1206" s="44"/>
      <c r="G1206" s="44"/>
      <c r="H1206" s="44"/>
      <c r="I1206" s="44"/>
      <c r="J1206" s="44"/>
    </row>
    <row r="1207" spans="3:10" customFormat="1">
      <c r="C1207" s="44"/>
      <c r="D1207" s="44"/>
      <c r="E1207" s="44"/>
      <c r="F1207" s="44"/>
      <c r="G1207" s="44"/>
      <c r="H1207" s="44"/>
      <c r="I1207" s="44"/>
      <c r="J1207" s="44"/>
    </row>
    <row r="1208" spans="3:10" customFormat="1">
      <c r="C1208" s="44"/>
      <c r="D1208" s="44"/>
      <c r="E1208" s="44"/>
      <c r="F1208" s="44"/>
      <c r="G1208" s="44"/>
      <c r="H1208" s="44"/>
      <c r="I1208" s="44"/>
      <c r="J1208" s="44"/>
    </row>
    <row r="1209" spans="3:10" customFormat="1">
      <c r="C1209" s="44"/>
      <c r="D1209" s="44"/>
      <c r="E1209" s="44"/>
      <c r="F1209" s="44"/>
      <c r="G1209" s="44"/>
      <c r="H1209" s="44"/>
      <c r="I1209" s="44"/>
      <c r="J1209" s="44"/>
    </row>
    <row r="1210" spans="3:10" customFormat="1">
      <c r="C1210" s="44"/>
      <c r="D1210" s="44"/>
      <c r="E1210" s="44"/>
      <c r="F1210" s="44"/>
      <c r="G1210" s="44"/>
      <c r="H1210" s="44"/>
      <c r="I1210" s="44"/>
      <c r="J1210" s="44"/>
    </row>
    <row r="1211" spans="3:10" customFormat="1">
      <c r="C1211" s="44"/>
      <c r="D1211" s="44"/>
      <c r="E1211" s="44"/>
      <c r="F1211" s="44"/>
      <c r="G1211" s="44"/>
      <c r="H1211" s="44"/>
      <c r="I1211" s="44"/>
      <c r="J1211" s="44"/>
    </row>
    <row r="1212" spans="3:10" customFormat="1">
      <c r="C1212" s="44"/>
      <c r="D1212" s="44"/>
      <c r="E1212" s="44"/>
      <c r="F1212" s="44"/>
      <c r="G1212" s="44"/>
      <c r="H1212" s="44"/>
      <c r="I1212" s="44"/>
      <c r="J1212" s="44"/>
    </row>
    <row r="1213" spans="3:10" customFormat="1">
      <c r="C1213" s="44"/>
      <c r="D1213" s="44"/>
      <c r="E1213" s="44"/>
      <c r="F1213" s="44"/>
      <c r="G1213" s="44"/>
      <c r="H1213" s="44"/>
      <c r="I1213" s="44"/>
      <c r="J1213" s="44"/>
    </row>
    <row r="1214" spans="3:10" customFormat="1">
      <c r="C1214" s="44"/>
      <c r="D1214" s="44"/>
      <c r="E1214" s="44"/>
      <c r="F1214" s="44"/>
      <c r="G1214" s="44"/>
      <c r="H1214" s="44"/>
      <c r="I1214" s="44"/>
      <c r="J1214" s="44"/>
    </row>
    <row r="1215" spans="3:10" customFormat="1">
      <c r="C1215" s="44"/>
      <c r="D1215" s="44"/>
      <c r="E1215" s="44"/>
      <c r="F1215" s="44"/>
      <c r="G1215" s="44"/>
      <c r="H1215" s="44"/>
      <c r="I1215" s="44"/>
      <c r="J1215" s="44"/>
    </row>
    <row r="1216" spans="3:10" customFormat="1">
      <c r="C1216" s="44"/>
      <c r="D1216" s="44"/>
      <c r="E1216" s="44"/>
      <c r="F1216" s="44"/>
      <c r="G1216" s="44"/>
      <c r="H1216" s="44"/>
      <c r="I1216" s="44"/>
      <c r="J1216" s="44"/>
    </row>
    <row r="1217" spans="3:10" customFormat="1">
      <c r="C1217" s="44"/>
      <c r="D1217" s="44"/>
      <c r="E1217" s="44"/>
      <c r="F1217" s="44"/>
      <c r="G1217" s="44"/>
      <c r="H1217" s="44"/>
      <c r="I1217" s="44"/>
      <c r="J1217" s="44"/>
    </row>
    <row r="1218" spans="3:10" customFormat="1">
      <c r="C1218" s="44"/>
      <c r="D1218" s="44"/>
      <c r="E1218" s="44"/>
      <c r="F1218" s="44"/>
      <c r="G1218" s="44"/>
      <c r="H1218" s="44"/>
      <c r="I1218" s="44"/>
      <c r="J1218" s="44"/>
    </row>
    <row r="1219" spans="3:10" customFormat="1">
      <c r="C1219" s="44"/>
      <c r="D1219" s="44"/>
      <c r="E1219" s="44"/>
      <c r="F1219" s="44"/>
      <c r="G1219" s="44"/>
      <c r="H1219" s="44"/>
      <c r="I1219" s="44"/>
      <c r="J1219" s="44"/>
    </row>
    <row r="1220" spans="3:10" customFormat="1">
      <c r="C1220" s="44"/>
      <c r="D1220" s="44"/>
      <c r="E1220" s="44"/>
      <c r="F1220" s="44"/>
      <c r="G1220" s="44"/>
      <c r="H1220" s="44"/>
      <c r="I1220" s="44"/>
      <c r="J1220" s="44"/>
    </row>
    <row r="1221" spans="3:10" customFormat="1">
      <c r="C1221" s="44"/>
      <c r="D1221" s="44"/>
      <c r="E1221" s="44"/>
      <c r="F1221" s="44"/>
      <c r="G1221" s="44"/>
      <c r="H1221" s="44"/>
      <c r="I1221" s="44"/>
      <c r="J1221" s="44"/>
    </row>
    <row r="1222" spans="3:10" customFormat="1">
      <c r="C1222" s="44"/>
      <c r="D1222" s="44"/>
      <c r="E1222" s="44"/>
      <c r="F1222" s="44"/>
      <c r="G1222" s="44"/>
      <c r="H1222" s="44"/>
      <c r="I1222" s="44"/>
      <c r="J1222" s="44"/>
    </row>
    <row r="1223" spans="3:10" customFormat="1">
      <c r="C1223" s="44"/>
      <c r="D1223" s="44"/>
      <c r="E1223" s="44"/>
      <c r="F1223" s="44"/>
      <c r="G1223" s="44"/>
      <c r="H1223" s="44"/>
      <c r="I1223" s="44"/>
      <c r="J1223" s="44"/>
    </row>
    <row r="1224" spans="3:10" customFormat="1">
      <c r="C1224" s="44"/>
      <c r="D1224" s="44"/>
      <c r="E1224" s="44"/>
      <c r="F1224" s="44"/>
      <c r="G1224" s="44"/>
      <c r="H1224" s="44"/>
      <c r="I1224" s="44"/>
      <c r="J1224" s="44"/>
    </row>
    <row r="1225" spans="3:10" customFormat="1">
      <c r="C1225" s="44"/>
      <c r="D1225" s="44"/>
      <c r="E1225" s="44"/>
      <c r="F1225" s="44"/>
      <c r="G1225" s="44"/>
      <c r="H1225" s="44"/>
      <c r="I1225" s="44"/>
      <c r="J1225" s="44"/>
    </row>
    <row r="1226" spans="3:10" customFormat="1">
      <c r="C1226" s="44"/>
      <c r="D1226" s="44"/>
      <c r="E1226" s="44"/>
      <c r="F1226" s="44"/>
      <c r="G1226" s="44"/>
      <c r="H1226" s="44"/>
      <c r="I1226" s="44"/>
      <c r="J1226" s="44"/>
    </row>
    <row r="1227" spans="3:10" customFormat="1">
      <c r="C1227" s="44"/>
      <c r="D1227" s="44"/>
      <c r="E1227" s="44"/>
      <c r="F1227" s="44"/>
      <c r="G1227" s="44"/>
      <c r="H1227" s="44"/>
      <c r="I1227" s="44"/>
      <c r="J1227" s="44"/>
    </row>
    <row r="1228" spans="3:10" customFormat="1">
      <c r="C1228" s="44"/>
      <c r="D1228" s="44"/>
      <c r="E1228" s="44"/>
      <c r="F1228" s="44"/>
      <c r="G1228" s="44"/>
      <c r="H1228" s="44"/>
      <c r="I1228" s="44"/>
      <c r="J1228" s="44"/>
    </row>
    <row r="1229" spans="3:10" customFormat="1">
      <c r="C1229" s="44"/>
      <c r="D1229" s="44"/>
      <c r="E1229" s="44"/>
      <c r="F1229" s="44"/>
      <c r="G1229" s="44"/>
      <c r="H1229" s="44"/>
      <c r="I1229" s="44"/>
      <c r="J1229" s="44"/>
    </row>
    <row r="1230" spans="3:10" customFormat="1">
      <c r="C1230" s="44"/>
      <c r="D1230" s="44"/>
      <c r="E1230" s="44"/>
      <c r="F1230" s="44"/>
      <c r="G1230" s="44"/>
      <c r="H1230" s="44"/>
      <c r="I1230" s="44"/>
      <c r="J1230" s="44"/>
    </row>
    <row r="1231" spans="3:10" customFormat="1">
      <c r="C1231" s="44"/>
      <c r="D1231" s="44"/>
      <c r="E1231" s="44"/>
      <c r="F1231" s="44"/>
      <c r="G1231" s="44"/>
      <c r="H1231" s="44"/>
      <c r="I1231" s="44"/>
      <c r="J1231" s="44"/>
    </row>
    <row r="1232" spans="3:10" customFormat="1">
      <c r="C1232" s="44"/>
      <c r="D1232" s="44"/>
      <c r="E1232" s="44"/>
      <c r="F1232" s="44"/>
      <c r="G1232" s="44"/>
      <c r="H1232" s="44"/>
      <c r="I1232" s="44"/>
      <c r="J1232" s="44"/>
    </row>
    <row r="1233" spans="3:10" customFormat="1">
      <c r="C1233" s="44"/>
      <c r="D1233" s="44"/>
      <c r="E1233" s="44"/>
      <c r="F1233" s="44"/>
      <c r="G1233" s="44"/>
      <c r="H1233" s="44"/>
      <c r="I1233" s="44"/>
      <c r="J1233" s="44"/>
    </row>
    <row r="1234" spans="3:10" customFormat="1">
      <c r="C1234" s="44"/>
      <c r="D1234" s="44"/>
      <c r="E1234" s="44"/>
      <c r="F1234" s="44"/>
      <c r="G1234" s="44"/>
      <c r="H1234" s="44"/>
      <c r="I1234" s="44"/>
      <c r="J1234" s="44"/>
    </row>
    <row r="1235" spans="3:10" customFormat="1">
      <c r="C1235" s="44"/>
      <c r="D1235" s="44"/>
      <c r="E1235" s="44"/>
      <c r="F1235" s="44"/>
      <c r="G1235" s="44"/>
      <c r="H1235" s="44"/>
      <c r="I1235" s="44"/>
      <c r="J1235" s="44"/>
    </row>
    <row r="1236" spans="3:10" customFormat="1">
      <c r="C1236" s="44"/>
      <c r="D1236" s="44"/>
      <c r="E1236" s="44"/>
      <c r="F1236" s="44"/>
      <c r="G1236" s="44"/>
      <c r="H1236" s="44"/>
      <c r="I1236" s="44"/>
      <c r="J1236" s="44"/>
    </row>
    <row r="1237" spans="3:10" customFormat="1">
      <c r="C1237" s="44"/>
      <c r="D1237" s="44"/>
      <c r="E1237" s="44"/>
      <c r="F1237" s="44"/>
      <c r="G1237" s="44"/>
      <c r="H1237" s="44"/>
      <c r="I1237" s="44"/>
      <c r="J1237" s="44"/>
    </row>
    <row r="1238" spans="3:10" customFormat="1">
      <c r="C1238" s="44"/>
      <c r="D1238" s="44"/>
      <c r="E1238" s="44"/>
      <c r="F1238" s="44"/>
      <c r="G1238" s="44"/>
      <c r="H1238" s="44"/>
      <c r="I1238" s="44"/>
      <c r="J1238" s="44"/>
    </row>
    <row r="1239" spans="3:10" customFormat="1">
      <c r="C1239" s="44"/>
      <c r="D1239" s="44"/>
      <c r="E1239" s="44"/>
      <c r="F1239" s="44"/>
      <c r="G1239" s="44"/>
      <c r="H1239" s="44"/>
      <c r="I1239" s="44"/>
      <c r="J1239" s="44"/>
    </row>
    <row r="1240" spans="3:10" customFormat="1">
      <c r="C1240" s="44"/>
      <c r="D1240" s="44"/>
      <c r="E1240" s="44"/>
      <c r="F1240" s="44"/>
      <c r="G1240" s="44"/>
      <c r="H1240" s="44"/>
      <c r="I1240" s="44"/>
      <c r="J1240" s="44"/>
    </row>
    <row r="1241" spans="3:10" customFormat="1">
      <c r="C1241" s="44"/>
      <c r="D1241" s="44"/>
      <c r="E1241" s="44"/>
      <c r="F1241" s="44"/>
      <c r="G1241" s="44"/>
      <c r="H1241" s="44"/>
      <c r="I1241" s="44"/>
      <c r="J1241" s="44"/>
    </row>
    <row r="1242" spans="3:10" customFormat="1">
      <c r="C1242" s="44"/>
      <c r="D1242" s="44"/>
      <c r="E1242" s="44"/>
      <c r="F1242" s="44"/>
      <c r="G1242" s="44"/>
      <c r="H1242" s="44"/>
      <c r="I1242" s="44"/>
      <c r="J1242" s="44"/>
    </row>
    <row r="1243" spans="3:10" customFormat="1">
      <c r="C1243" s="44"/>
      <c r="D1243" s="44"/>
      <c r="E1243" s="44"/>
      <c r="F1243" s="44"/>
      <c r="G1243" s="44"/>
      <c r="H1243" s="44"/>
      <c r="I1243" s="44"/>
      <c r="J1243" s="44"/>
    </row>
    <row r="1244" spans="3:10" customFormat="1">
      <c r="C1244" s="44"/>
      <c r="D1244" s="44"/>
      <c r="E1244" s="44"/>
      <c r="F1244" s="44"/>
      <c r="G1244" s="44"/>
      <c r="H1244" s="44"/>
      <c r="I1244" s="44"/>
      <c r="J1244" s="44"/>
    </row>
    <row r="1245" spans="3:10" customFormat="1">
      <c r="C1245" s="44"/>
      <c r="D1245" s="44"/>
      <c r="E1245" s="44"/>
      <c r="F1245" s="44"/>
      <c r="G1245" s="44"/>
      <c r="H1245" s="44"/>
      <c r="I1245" s="44"/>
      <c r="J1245" s="44"/>
    </row>
    <row r="1246" spans="3:10" customFormat="1">
      <c r="C1246" s="44"/>
      <c r="D1246" s="44"/>
      <c r="E1246" s="44"/>
      <c r="F1246" s="44"/>
      <c r="G1246" s="44"/>
      <c r="H1246" s="44"/>
      <c r="I1246" s="44"/>
      <c r="J1246" s="44"/>
    </row>
    <row r="1247" spans="3:10" customFormat="1">
      <c r="C1247" s="44"/>
      <c r="D1247" s="44"/>
      <c r="E1247" s="44"/>
      <c r="F1247" s="44"/>
      <c r="G1247" s="44"/>
      <c r="H1247" s="44"/>
      <c r="I1247" s="44"/>
      <c r="J1247" s="44"/>
    </row>
    <row r="1248" spans="3:10" customFormat="1">
      <c r="C1248" s="44"/>
      <c r="D1248" s="44"/>
      <c r="E1248" s="44"/>
      <c r="F1248" s="44"/>
      <c r="G1248" s="44"/>
      <c r="H1248" s="44"/>
      <c r="I1248" s="44"/>
      <c r="J1248" s="44"/>
    </row>
    <row r="1249" spans="3:10" customFormat="1">
      <c r="C1249" s="44"/>
      <c r="D1249" s="44"/>
      <c r="E1249" s="44"/>
      <c r="F1249" s="44"/>
      <c r="G1249" s="44"/>
      <c r="H1249" s="44"/>
      <c r="I1249" s="44"/>
      <c r="J1249" s="44"/>
    </row>
    <row r="1250" spans="3:10" customFormat="1">
      <c r="C1250" s="44"/>
      <c r="D1250" s="44"/>
      <c r="E1250" s="44"/>
      <c r="F1250" s="44"/>
      <c r="G1250" s="44"/>
      <c r="H1250" s="44"/>
      <c r="I1250" s="44"/>
      <c r="J1250" s="44"/>
    </row>
    <row r="1251" spans="3:10" customFormat="1">
      <c r="C1251" s="44"/>
      <c r="D1251" s="44"/>
      <c r="E1251" s="44"/>
      <c r="F1251" s="44"/>
      <c r="G1251" s="44"/>
      <c r="H1251" s="44"/>
      <c r="I1251" s="44"/>
      <c r="J1251" s="44"/>
    </row>
    <row r="1252" spans="3:10" customFormat="1">
      <c r="C1252" s="44"/>
      <c r="D1252" s="44"/>
      <c r="E1252" s="44"/>
      <c r="F1252" s="44"/>
      <c r="G1252" s="44"/>
      <c r="H1252" s="44"/>
      <c r="I1252" s="44"/>
      <c r="J1252" s="44"/>
    </row>
    <row r="1253" spans="3:10" customFormat="1">
      <c r="C1253" s="44"/>
      <c r="D1253" s="44"/>
      <c r="E1253" s="44"/>
      <c r="F1253" s="44"/>
      <c r="G1253" s="44"/>
      <c r="H1253" s="44"/>
      <c r="I1253" s="44"/>
      <c r="J1253" s="44"/>
    </row>
    <row r="1254" spans="3:10" customFormat="1">
      <c r="C1254" s="44"/>
      <c r="D1254" s="44"/>
      <c r="E1254" s="44"/>
      <c r="F1254" s="44"/>
      <c r="G1254" s="44"/>
      <c r="H1254" s="44"/>
      <c r="I1254" s="44"/>
      <c r="J1254" s="44"/>
    </row>
    <row r="1255" spans="3:10" customFormat="1">
      <c r="C1255" s="44"/>
      <c r="D1255" s="44"/>
      <c r="E1255" s="44"/>
      <c r="F1255" s="44"/>
      <c r="G1255" s="44"/>
      <c r="H1255" s="44"/>
      <c r="I1255" s="44"/>
      <c r="J1255" s="44"/>
    </row>
    <row r="1256" spans="3:10" customFormat="1">
      <c r="C1256" s="44"/>
      <c r="D1256" s="44"/>
      <c r="E1256" s="44"/>
      <c r="F1256" s="44"/>
      <c r="G1256" s="44"/>
      <c r="H1256" s="44"/>
      <c r="I1256" s="44"/>
      <c r="J1256" s="44"/>
    </row>
    <row r="1257" spans="3:10" customFormat="1">
      <c r="C1257" s="44"/>
      <c r="D1257" s="44"/>
      <c r="E1257" s="44"/>
      <c r="F1257" s="44"/>
      <c r="G1257" s="44"/>
      <c r="H1257" s="44"/>
      <c r="I1257" s="44"/>
      <c r="J1257" s="44"/>
    </row>
    <row r="1258" spans="3:10" customFormat="1">
      <c r="C1258" s="44"/>
      <c r="D1258" s="44"/>
      <c r="E1258" s="44"/>
      <c r="F1258" s="44"/>
      <c r="G1258" s="44"/>
      <c r="H1258" s="44"/>
      <c r="I1258" s="44"/>
      <c r="J1258" s="44"/>
    </row>
    <row r="1259" spans="3:10" customFormat="1">
      <c r="C1259" s="44"/>
      <c r="D1259" s="44"/>
      <c r="E1259" s="44"/>
      <c r="F1259" s="44"/>
      <c r="G1259" s="44"/>
      <c r="H1259" s="44"/>
      <c r="I1259" s="44"/>
      <c r="J1259" s="44"/>
    </row>
    <row r="1260" spans="3:10" customFormat="1">
      <c r="C1260" s="44"/>
      <c r="D1260" s="44"/>
      <c r="E1260" s="44"/>
      <c r="F1260" s="44"/>
      <c r="G1260" s="44"/>
      <c r="H1260" s="44"/>
      <c r="I1260" s="44"/>
      <c r="J1260" s="44"/>
    </row>
    <row r="1261" spans="3:10" customFormat="1">
      <c r="C1261" s="44"/>
      <c r="D1261" s="44"/>
      <c r="E1261" s="44"/>
      <c r="F1261" s="44"/>
      <c r="G1261" s="44"/>
      <c r="H1261" s="44"/>
      <c r="I1261" s="44"/>
      <c r="J1261" s="44"/>
    </row>
    <row r="1262" spans="3:10" customFormat="1">
      <c r="C1262" s="44"/>
      <c r="D1262" s="44"/>
      <c r="E1262" s="44"/>
      <c r="F1262" s="44"/>
      <c r="G1262" s="44"/>
      <c r="H1262" s="44"/>
      <c r="I1262" s="44"/>
      <c r="J1262" s="44"/>
    </row>
    <row r="1263" spans="3:10" customFormat="1">
      <c r="C1263" s="44"/>
      <c r="D1263" s="44"/>
      <c r="E1263" s="44"/>
      <c r="F1263" s="44"/>
      <c r="G1263" s="44"/>
      <c r="H1263" s="44"/>
      <c r="I1263" s="44"/>
      <c r="J1263" s="44"/>
    </row>
    <row r="1264" spans="3:10" customFormat="1">
      <c r="C1264" s="44"/>
      <c r="D1264" s="44"/>
      <c r="E1264" s="44"/>
      <c r="F1264" s="44"/>
      <c r="G1264" s="44"/>
      <c r="H1264" s="44"/>
      <c r="I1264" s="44"/>
      <c r="J1264" s="44"/>
    </row>
    <row r="1265" spans="3:10" customFormat="1">
      <c r="C1265" s="44"/>
      <c r="D1265" s="44"/>
      <c r="E1265" s="44"/>
      <c r="F1265" s="44"/>
      <c r="G1265" s="44"/>
      <c r="H1265" s="44"/>
      <c r="I1265" s="44"/>
      <c r="J1265" s="44"/>
    </row>
    <row r="1266" spans="3:10" customFormat="1">
      <c r="C1266" s="44"/>
      <c r="D1266" s="44"/>
      <c r="E1266" s="44"/>
      <c r="F1266" s="44"/>
      <c r="G1266" s="44"/>
      <c r="H1266" s="44"/>
      <c r="I1266" s="44"/>
      <c r="J1266" s="44"/>
    </row>
    <row r="1267" spans="3:10" customFormat="1">
      <c r="C1267" s="44"/>
      <c r="D1267" s="44"/>
      <c r="E1267" s="44"/>
      <c r="F1267" s="44"/>
      <c r="G1267" s="44"/>
      <c r="H1267" s="44"/>
      <c r="I1267" s="44"/>
      <c r="J1267" s="44"/>
    </row>
    <row r="1268" spans="3:10" customFormat="1">
      <c r="C1268" s="44"/>
      <c r="D1268" s="44"/>
      <c r="E1268" s="44"/>
      <c r="F1268" s="44"/>
      <c r="G1268" s="44"/>
      <c r="H1268" s="44"/>
      <c r="I1268" s="44"/>
      <c r="J1268" s="44"/>
    </row>
    <row r="1269" spans="3:10" customFormat="1">
      <c r="C1269" s="44"/>
      <c r="D1269" s="44"/>
      <c r="E1269" s="44"/>
      <c r="F1269" s="44"/>
      <c r="G1269" s="44"/>
      <c r="H1269" s="44"/>
      <c r="I1269" s="44"/>
      <c r="J1269" s="44"/>
    </row>
    <row r="1270" spans="3:10" customFormat="1">
      <c r="C1270" s="44"/>
      <c r="D1270" s="44"/>
      <c r="E1270" s="44"/>
      <c r="F1270" s="44"/>
      <c r="G1270" s="44"/>
      <c r="H1270" s="44"/>
      <c r="I1270" s="44"/>
      <c r="J1270" s="44"/>
    </row>
    <row r="1271" spans="3:10" customFormat="1">
      <c r="C1271" s="44"/>
      <c r="D1271" s="44"/>
      <c r="E1271" s="44"/>
      <c r="F1271" s="44"/>
      <c r="G1271" s="44"/>
      <c r="H1271" s="44"/>
      <c r="I1271" s="44"/>
      <c r="J1271" s="44"/>
    </row>
    <row r="1272" spans="3:10" customFormat="1">
      <c r="C1272" s="44"/>
      <c r="D1272" s="44"/>
      <c r="E1272" s="44"/>
      <c r="F1272" s="44"/>
      <c r="G1272" s="44"/>
      <c r="H1272" s="44"/>
      <c r="I1272" s="44"/>
      <c r="J1272" s="44"/>
    </row>
    <row r="1273" spans="3:10" customFormat="1">
      <c r="C1273" s="44"/>
      <c r="D1273" s="44"/>
      <c r="E1273" s="44"/>
      <c r="F1273" s="44"/>
      <c r="G1273" s="44"/>
      <c r="H1273" s="44"/>
      <c r="I1273" s="44"/>
      <c r="J1273" s="44"/>
    </row>
    <row r="1274" spans="3:10" customFormat="1">
      <c r="C1274" s="44"/>
      <c r="D1274" s="44"/>
      <c r="E1274" s="44"/>
      <c r="F1274" s="44"/>
      <c r="G1274" s="44"/>
      <c r="H1274" s="44"/>
      <c r="I1274" s="44"/>
      <c r="J1274" s="44"/>
    </row>
    <row r="1275" spans="3:10" customFormat="1">
      <c r="C1275" s="44"/>
      <c r="D1275" s="44"/>
      <c r="E1275" s="44"/>
      <c r="F1275" s="44"/>
      <c r="G1275" s="44"/>
      <c r="H1275" s="44"/>
      <c r="I1275" s="44"/>
      <c r="J1275" s="44"/>
    </row>
    <row r="1276" spans="3:10" customFormat="1">
      <c r="C1276" s="44"/>
      <c r="D1276" s="44"/>
      <c r="E1276" s="44"/>
      <c r="F1276" s="44"/>
      <c r="G1276" s="44"/>
      <c r="H1276" s="44"/>
      <c r="I1276" s="44"/>
      <c r="J1276" s="44"/>
    </row>
    <row r="1277" spans="3:10" customFormat="1">
      <c r="C1277" s="44"/>
      <c r="D1277" s="44"/>
      <c r="E1277" s="44"/>
      <c r="F1277" s="44"/>
      <c r="G1277" s="44"/>
      <c r="H1277" s="44"/>
      <c r="I1277" s="44"/>
      <c r="J1277" s="44"/>
    </row>
    <row r="1278" spans="3:10" customFormat="1">
      <c r="C1278" s="44"/>
      <c r="D1278" s="44"/>
      <c r="E1278" s="44"/>
      <c r="F1278" s="44"/>
      <c r="G1278" s="44"/>
      <c r="H1278" s="44"/>
      <c r="I1278" s="44"/>
      <c r="J1278" s="44"/>
    </row>
    <row r="1279" spans="3:10" customFormat="1">
      <c r="C1279" s="44"/>
      <c r="D1279" s="44"/>
      <c r="E1279" s="44"/>
      <c r="F1279" s="44"/>
      <c r="G1279" s="44"/>
      <c r="H1279" s="44"/>
      <c r="I1279" s="44"/>
      <c r="J1279" s="44"/>
    </row>
    <row r="1280" spans="3:10" customFormat="1">
      <c r="C1280" s="44"/>
      <c r="D1280" s="44"/>
      <c r="E1280" s="44"/>
      <c r="F1280" s="44"/>
      <c r="G1280" s="44"/>
      <c r="H1280" s="44"/>
      <c r="I1280" s="44"/>
      <c r="J1280" s="44"/>
    </row>
    <row r="1281" spans="3:10" customFormat="1">
      <c r="C1281" s="44"/>
      <c r="D1281" s="44"/>
      <c r="E1281" s="44"/>
      <c r="F1281" s="44"/>
      <c r="G1281" s="44"/>
      <c r="H1281" s="44"/>
      <c r="I1281" s="44"/>
      <c r="J1281" s="44"/>
    </row>
    <row r="1282" spans="3:10" customFormat="1">
      <c r="C1282" s="44"/>
      <c r="D1282" s="44"/>
      <c r="E1282" s="44"/>
      <c r="F1282" s="44"/>
      <c r="G1282" s="44"/>
      <c r="H1282" s="44"/>
      <c r="I1282" s="44"/>
      <c r="J1282" s="44"/>
    </row>
    <row r="1283" spans="3:10" customFormat="1">
      <c r="C1283" s="44"/>
      <c r="D1283" s="44"/>
      <c r="E1283" s="44"/>
      <c r="F1283" s="44"/>
      <c r="G1283" s="44"/>
      <c r="H1283" s="44"/>
      <c r="I1283" s="44"/>
      <c r="J1283" s="44"/>
    </row>
    <row r="1284" spans="3:10" customFormat="1">
      <c r="C1284" s="44"/>
      <c r="D1284" s="44"/>
      <c r="E1284" s="44"/>
      <c r="F1284" s="44"/>
      <c r="G1284" s="44"/>
      <c r="H1284" s="44"/>
      <c r="I1284" s="44"/>
      <c r="J1284" s="44"/>
    </row>
    <row r="1285" spans="3:10" customFormat="1">
      <c r="C1285" s="44"/>
      <c r="D1285" s="44"/>
      <c r="E1285" s="44"/>
      <c r="F1285" s="44"/>
      <c r="G1285" s="44"/>
      <c r="H1285" s="44"/>
      <c r="I1285" s="44"/>
      <c r="J1285" s="44"/>
    </row>
    <row r="1286" spans="3:10" customFormat="1">
      <c r="C1286" s="44"/>
      <c r="D1286" s="44"/>
      <c r="E1286" s="44"/>
      <c r="F1286" s="44"/>
      <c r="G1286" s="44"/>
      <c r="H1286" s="44"/>
      <c r="I1286" s="44"/>
      <c r="J1286" s="44"/>
    </row>
    <row r="1287" spans="3:10" customFormat="1">
      <c r="C1287" s="44"/>
      <c r="D1287" s="44"/>
      <c r="E1287" s="44"/>
      <c r="F1287" s="44"/>
      <c r="G1287" s="44"/>
      <c r="H1287" s="44"/>
      <c r="I1287" s="44"/>
      <c r="J1287" s="44"/>
    </row>
    <row r="1288" spans="3:10" customFormat="1">
      <c r="C1288" s="44"/>
      <c r="D1288" s="44"/>
      <c r="E1288" s="44"/>
      <c r="F1288" s="44"/>
      <c r="G1288" s="44"/>
      <c r="H1288" s="44"/>
      <c r="I1288" s="44"/>
      <c r="J1288" s="44"/>
    </row>
    <row r="1289" spans="3:10" customFormat="1">
      <c r="C1289" s="44"/>
      <c r="D1289" s="44"/>
      <c r="E1289" s="44"/>
      <c r="F1289" s="44"/>
      <c r="G1289" s="44"/>
      <c r="H1289" s="44"/>
      <c r="I1289" s="44"/>
      <c r="J1289" s="44"/>
    </row>
    <row r="1290" spans="3:10" customFormat="1">
      <c r="C1290" s="44"/>
      <c r="D1290" s="44"/>
      <c r="E1290" s="44"/>
      <c r="F1290" s="44"/>
      <c r="G1290" s="44"/>
      <c r="H1290" s="44"/>
      <c r="I1290" s="44"/>
      <c r="J1290" s="44"/>
    </row>
    <row r="1291" spans="3:10" customFormat="1">
      <c r="C1291" s="44"/>
      <c r="D1291" s="44"/>
      <c r="E1291" s="44"/>
      <c r="F1291" s="44"/>
      <c r="G1291" s="44"/>
      <c r="H1291" s="44"/>
      <c r="I1291" s="44"/>
      <c r="J1291" s="44"/>
    </row>
    <row r="1292" spans="3:10" customFormat="1">
      <c r="C1292" s="44"/>
      <c r="D1292" s="44"/>
      <c r="E1292" s="44"/>
      <c r="F1292" s="44"/>
      <c r="G1292" s="44"/>
      <c r="H1292" s="44"/>
      <c r="I1292" s="44"/>
      <c r="J1292" s="44"/>
    </row>
    <row r="1293" spans="3:10" customFormat="1">
      <c r="C1293" s="44"/>
      <c r="D1293" s="44"/>
      <c r="E1293" s="44"/>
      <c r="F1293" s="44"/>
      <c r="G1293" s="44"/>
      <c r="H1293" s="44"/>
      <c r="I1293" s="44"/>
      <c r="J1293" s="44"/>
    </row>
    <row r="1294" spans="3:10" customFormat="1">
      <c r="C1294" s="44"/>
      <c r="D1294" s="44"/>
      <c r="E1294" s="44"/>
      <c r="F1294" s="44"/>
      <c r="G1294" s="44"/>
      <c r="H1294" s="44"/>
      <c r="I1294" s="44"/>
      <c r="J1294" s="44"/>
    </row>
    <row r="1295" spans="3:10" customFormat="1">
      <c r="C1295" s="44"/>
      <c r="D1295" s="44"/>
      <c r="E1295" s="44"/>
      <c r="F1295" s="44"/>
      <c r="G1295" s="44"/>
      <c r="H1295" s="44"/>
      <c r="I1295" s="44"/>
      <c r="J1295" s="44"/>
    </row>
    <row r="1296" spans="3:10" customFormat="1">
      <c r="C1296" s="44"/>
      <c r="D1296" s="44"/>
      <c r="E1296" s="44"/>
      <c r="F1296" s="44"/>
      <c r="G1296" s="44"/>
      <c r="H1296" s="44"/>
      <c r="I1296" s="44"/>
      <c r="J1296" s="44"/>
    </row>
    <row r="1297" spans="3:10" customFormat="1">
      <c r="C1297" s="44"/>
      <c r="D1297" s="44"/>
      <c r="E1297" s="44"/>
      <c r="F1297" s="44"/>
      <c r="G1297" s="44"/>
      <c r="H1297" s="44"/>
      <c r="I1297" s="44"/>
      <c r="J1297" s="44"/>
    </row>
    <row r="1298" spans="3:10" customFormat="1">
      <c r="C1298" s="44"/>
      <c r="D1298" s="44"/>
      <c r="E1298" s="44"/>
      <c r="F1298" s="44"/>
      <c r="G1298" s="44"/>
      <c r="H1298" s="44"/>
      <c r="I1298" s="44"/>
      <c r="J1298" s="44"/>
    </row>
    <row r="1299" spans="3:10" customFormat="1">
      <c r="C1299" s="44"/>
      <c r="D1299" s="44"/>
      <c r="E1299" s="44"/>
      <c r="F1299" s="44"/>
      <c r="G1299" s="44"/>
      <c r="H1299" s="44"/>
      <c r="I1299" s="44"/>
      <c r="J1299" s="44"/>
    </row>
    <row r="1300" spans="3:10" customFormat="1">
      <c r="C1300" s="44"/>
      <c r="D1300" s="44"/>
      <c r="E1300" s="44"/>
      <c r="F1300" s="44"/>
      <c r="G1300" s="44"/>
      <c r="H1300" s="44"/>
      <c r="I1300" s="44"/>
      <c r="J1300" s="44"/>
    </row>
    <row r="1301" spans="3:10" customFormat="1">
      <c r="C1301" s="44"/>
      <c r="D1301" s="44"/>
      <c r="E1301" s="44"/>
      <c r="F1301" s="44"/>
      <c r="G1301" s="44"/>
      <c r="H1301" s="44"/>
      <c r="I1301" s="44"/>
      <c r="J1301" s="44"/>
    </row>
    <row r="1302" spans="3:10" customFormat="1">
      <c r="C1302" s="44"/>
      <c r="D1302" s="44"/>
      <c r="E1302" s="44"/>
      <c r="F1302" s="44"/>
      <c r="G1302" s="44"/>
      <c r="H1302" s="44"/>
      <c r="I1302" s="44"/>
      <c r="J1302" s="44"/>
    </row>
    <row r="1303" spans="3:10" customFormat="1">
      <c r="C1303" s="44"/>
      <c r="D1303" s="44"/>
      <c r="E1303" s="44"/>
      <c r="F1303" s="44"/>
      <c r="G1303" s="44"/>
      <c r="H1303" s="44"/>
      <c r="I1303" s="44"/>
      <c r="J1303" s="44"/>
    </row>
    <row r="1304" spans="3:10" customFormat="1">
      <c r="C1304" s="44"/>
      <c r="D1304" s="44"/>
      <c r="E1304" s="44"/>
      <c r="F1304" s="44"/>
      <c r="G1304" s="44"/>
      <c r="H1304" s="44"/>
      <c r="I1304" s="44"/>
      <c r="J1304" s="44"/>
    </row>
    <row r="1305" spans="3:10" customFormat="1">
      <c r="C1305" s="44"/>
      <c r="D1305" s="44"/>
      <c r="E1305" s="44"/>
      <c r="F1305" s="44"/>
      <c r="G1305" s="44"/>
      <c r="H1305" s="44"/>
      <c r="I1305" s="44"/>
      <c r="J1305" s="44"/>
    </row>
    <row r="1306" spans="3:10" customFormat="1">
      <c r="C1306" s="44"/>
      <c r="D1306" s="44"/>
      <c r="E1306" s="44"/>
      <c r="F1306" s="44"/>
      <c r="G1306" s="44"/>
      <c r="H1306" s="44"/>
      <c r="I1306" s="44"/>
      <c r="J1306" s="44"/>
    </row>
    <row r="1307" spans="3:10" customFormat="1">
      <c r="C1307" s="44"/>
      <c r="D1307" s="44"/>
      <c r="E1307" s="44"/>
      <c r="F1307" s="44"/>
      <c r="G1307" s="44"/>
      <c r="H1307" s="44"/>
      <c r="I1307" s="44"/>
      <c r="J1307" s="44"/>
    </row>
    <row r="1308" spans="3:10" customFormat="1">
      <c r="C1308" s="44"/>
      <c r="D1308" s="44"/>
      <c r="E1308" s="44"/>
      <c r="F1308" s="44"/>
      <c r="G1308" s="44"/>
      <c r="H1308" s="44"/>
      <c r="I1308" s="44"/>
      <c r="J1308" s="44"/>
    </row>
    <row r="1309" spans="3:10" customFormat="1">
      <c r="C1309" s="44"/>
      <c r="D1309" s="44"/>
      <c r="E1309" s="44"/>
      <c r="F1309" s="44"/>
      <c r="G1309" s="44"/>
      <c r="H1309" s="44"/>
      <c r="I1309" s="44"/>
      <c r="J1309" s="44"/>
    </row>
    <row r="1310" spans="3:10" customFormat="1">
      <c r="C1310" s="44"/>
      <c r="D1310" s="44"/>
      <c r="E1310" s="44"/>
      <c r="F1310" s="44"/>
      <c r="G1310" s="44"/>
      <c r="H1310" s="44"/>
      <c r="I1310" s="44"/>
      <c r="J1310" s="44"/>
    </row>
    <row r="1311" spans="3:10" customFormat="1">
      <c r="C1311" s="44"/>
      <c r="D1311" s="44"/>
      <c r="E1311" s="44"/>
      <c r="F1311" s="44"/>
      <c r="G1311" s="44"/>
      <c r="H1311" s="44"/>
      <c r="I1311" s="44"/>
      <c r="J1311" s="44"/>
    </row>
    <row r="1312" spans="3:10" customFormat="1">
      <c r="C1312" s="44"/>
      <c r="D1312" s="44"/>
      <c r="E1312" s="44"/>
      <c r="F1312" s="44"/>
      <c r="G1312" s="44"/>
      <c r="H1312" s="44"/>
      <c r="I1312" s="44"/>
      <c r="J1312" s="44"/>
    </row>
    <row r="1313" spans="3:10" customFormat="1">
      <c r="C1313" s="44"/>
      <c r="D1313" s="44"/>
      <c r="E1313" s="44"/>
      <c r="F1313" s="44"/>
      <c r="G1313" s="44"/>
      <c r="H1313" s="44"/>
      <c r="I1313" s="44"/>
      <c r="J1313" s="44"/>
    </row>
    <row r="1314" spans="3:10" customFormat="1">
      <c r="C1314" s="44"/>
      <c r="D1314" s="44"/>
      <c r="E1314" s="44"/>
      <c r="F1314" s="44"/>
      <c r="G1314" s="44"/>
      <c r="H1314" s="44"/>
      <c r="I1314" s="44"/>
      <c r="J1314" s="44"/>
    </row>
    <row r="1315" spans="3:10" customFormat="1">
      <c r="C1315" s="44"/>
      <c r="D1315" s="44"/>
      <c r="E1315" s="44"/>
      <c r="F1315" s="44"/>
      <c r="G1315" s="44"/>
      <c r="H1315" s="44"/>
      <c r="I1315" s="44"/>
      <c r="J1315" s="44"/>
    </row>
    <row r="1316" spans="3:10" customFormat="1">
      <c r="C1316" s="44"/>
      <c r="D1316" s="44"/>
      <c r="E1316" s="44"/>
      <c r="F1316" s="44"/>
      <c r="G1316" s="44"/>
      <c r="H1316" s="44"/>
      <c r="I1316" s="44"/>
      <c r="J1316" s="44"/>
    </row>
    <row r="1317" spans="3:10" customFormat="1">
      <c r="C1317" s="44"/>
      <c r="D1317" s="44"/>
      <c r="E1317" s="44"/>
      <c r="F1317" s="44"/>
      <c r="G1317" s="44"/>
      <c r="H1317" s="44"/>
      <c r="I1317" s="44"/>
      <c r="J1317" s="44"/>
    </row>
    <row r="1318" spans="3:10" customFormat="1">
      <c r="C1318" s="44"/>
      <c r="D1318" s="44"/>
      <c r="E1318" s="44"/>
      <c r="F1318" s="44"/>
      <c r="G1318" s="44"/>
      <c r="H1318" s="44"/>
      <c r="I1318" s="44"/>
      <c r="J1318" s="44"/>
    </row>
    <row r="1319" spans="3:10" customFormat="1">
      <c r="C1319" s="44"/>
      <c r="D1319" s="44"/>
      <c r="E1319" s="44"/>
      <c r="F1319" s="44"/>
      <c r="G1319" s="44"/>
      <c r="H1319" s="44"/>
      <c r="I1319" s="44"/>
      <c r="J1319" s="44"/>
    </row>
    <row r="1320" spans="3:10" customFormat="1">
      <c r="C1320" s="44"/>
      <c r="D1320" s="44"/>
      <c r="E1320" s="44"/>
      <c r="F1320" s="44"/>
      <c r="G1320" s="44"/>
      <c r="H1320" s="44"/>
      <c r="I1320" s="44"/>
      <c r="J1320" s="44"/>
    </row>
    <row r="1321" spans="3:10" customFormat="1">
      <c r="C1321" s="44"/>
      <c r="D1321" s="44"/>
      <c r="E1321" s="44"/>
      <c r="F1321" s="44"/>
      <c r="G1321" s="44"/>
      <c r="H1321" s="44"/>
      <c r="I1321" s="44"/>
      <c r="J1321" s="44"/>
    </row>
    <row r="1322" spans="3:10" customFormat="1">
      <c r="C1322" s="44"/>
      <c r="D1322" s="44"/>
      <c r="E1322" s="44"/>
      <c r="F1322" s="44"/>
      <c r="G1322" s="44"/>
      <c r="H1322" s="44"/>
      <c r="I1322" s="44"/>
      <c r="J1322" s="44"/>
    </row>
    <row r="1323" spans="3:10" customFormat="1">
      <c r="C1323" s="44"/>
      <c r="D1323" s="44"/>
      <c r="E1323" s="44"/>
      <c r="F1323" s="44"/>
      <c r="G1323" s="44"/>
      <c r="H1323" s="44"/>
      <c r="I1323" s="44"/>
      <c r="J1323" s="44"/>
    </row>
    <row r="1324" spans="3:10" customFormat="1">
      <c r="C1324" s="44"/>
      <c r="D1324" s="44"/>
      <c r="E1324" s="44"/>
      <c r="F1324" s="44"/>
      <c r="G1324" s="44"/>
      <c r="H1324" s="44"/>
      <c r="I1324" s="44"/>
      <c r="J1324" s="44"/>
    </row>
    <row r="1325" spans="3:10" customFormat="1">
      <c r="C1325" s="44"/>
      <c r="D1325" s="44"/>
      <c r="E1325" s="44"/>
      <c r="F1325" s="44"/>
      <c r="G1325" s="44"/>
      <c r="H1325" s="44"/>
      <c r="I1325" s="44"/>
      <c r="J1325" s="44"/>
    </row>
    <row r="1326" spans="3:10" customFormat="1">
      <c r="C1326" s="44"/>
      <c r="D1326" s="44"/>
      <c r="E1326" s="44"/>
      <c r="F1326" s="44"/>
      <c r="G1326" s="44"/>
      <c r="H1326" s="44"/>
      <c r="I1326" s="44"/>
      <c r="J1326" s="44"/>
    </row>
    <row r="1327" spans="3:10" customFormat="1">
      <c r="C1327" s="44"/>
      <c r="D1327" s="44"/>
      <c r="E1327" s="44"/>
      <c r="F1327" s="44"/>
      <c r="G1327" s="44"/>
      <c r="H1327" s="44"/>
      <c r="I1327" s="44"/>
      <c r="J1327" s="44"/>
    </row>
    <row r="1328" spans="3:10" customFormat="1">
      <c r="C1328" s="44"/>
      <c r="D1328" s="44"/>
      <c r="E1328" s="44"/>
      <c r="F1328" s="44"/>
      <c r="G1328" s="44"/>
      <c r="H1328" s="44"/>
      <c r="I1328" s="44"/>
      <c r="J1328" s="44"/>
    </row>
    <row r="1329" spans="3:10" customFormat="1">
      <c r="C1329" s="44"/>
      <c r="D1329" s="44"/>
      <c r="E1329" s="44"/>
      <c r="F1329" s="44"/>
      <c r="G1329" s="44"/>
      <c r="H1329" s="44"/>
      <c r="I1329" s="44"/>
      <c r="J1329" s="44"/>
    </row>
  </sheetData>
  <customSheetViews>
    <customSheetView guid="{ADD39B3A-46CF-4D0F-9A88-969AC41FD17D}">
      <selection activeCell="E12" sqref="E12"/>
      <pageMargins left="0.7" right="0.7" top="0.75" bottom="0.75" header="0.3" footer="0.3"/>
      <pageSetup paperSize="9" orientation="portrait" r:id="rId2"/>
    </customSheetView>
  </customSheetViews>
  <pageMargins left="0.7" right="0.7" top="0.75" bottom="0.75" header="0.3" footer="0.3"/>
  <pageSetup paperSize="9" orientation="portrait" r:id="rId3"/>
  <customProperties>
    <customPr name="_pios_id" r:id="rId4"/>
  </customProperties>
</worksheet>
</file>

<file path=docMetadata/LabelInfo.xml><?xml version="1.0" encoding="utf-8"?>
<clbl:labelList xmlns:clbl="http://schemas.microsoft.com/office/2020/mipLabelMetadata">
  <clbl:label id="{b020b37f-db72-473e-ae54-fb16df408069}" enabled="1" method="Privileged" siteId="{705d07a3-2eea-4f3b-ab59-65ca29abeb26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Data</vt:lpstr>
      <vt:lpstr>7-11_6.13mmu</vt:lpstr>
      <vt:lpstr>Sheet1</vt:lpstr>
      <vt:lpstr>by SKU</vt:lpstr>
      <vt:lpstr>Sheet2</vt:lpstr>
      <vt:lpstr>Working sheet</vt:lpstr>
      <vt:lpstr>Sale volume Jun 2025</vt:lpstr>
      <vt:lpstr>Material category</vt:lpstr>
      <vt:lpstr>Cust Category</vt:lpstr>
      <vt:lpstr>Billing Type Category</vt:lpstr>
      <vt:lpstr>Sales by amount_</vt:lpstr>
      <vt:lpstr>Sales by Amount</vt:lpstr>
      <vt:lpstr>Sales by Volume</vt:lpstr>
      <vt:lpstr>Monthly Sales Volume</vt:lpstr>
      <vt:lpstr>SAP Report</vt:lpstr>
      <vt:lpstr>Sale volume May 2024 (2)</vt:lpstr>
      <vt:lpstr>Sale volume May 2024 (3)</vt:lpstr>
      <vt:lpstr>Sale volume Apr 2024 (2)</vt:lpstr>
      <vt:lpstr>แยก CFM </vt:lpstr>
      <vt:lpstr>Sale volume May 2023 (2)</vt:lpstr>
      <vt:lpstr>Sale volume Apr 2023 (2)</vt:lpstr>
      <vt:lpstr>Sale volume Aug 2022 (2)</vt:lpstr>
      <vt:lpstr>Sale amount 15.03.2020</vt:lpstr>
      <vt:lpstr>Summary Quantity KA_DSO</vt:lpstr>
      <vt:lpstr>DSO volume</vt:lpstr>
      <vt:lpstr>DSO volume_date</vt:lpstr>
      <vt:lpstr>DSO volume by Branch</vt:lpstr>
      <vt:lpstr>DSO amount</vt:lpstr>
      <vt:lpstr>CN</vt:lpstr>
      <vt:lpstr>Weekly Key Account AR</vt:lpstr>
      <vt:lpstr>Weekly Qty by date, customer</vt:lpstr>
      <vt:lpstr>Weekly Sale volume by customer</vt:lpstr>
      <vt:lpstr>Sale by Group</vt:lpstr>
    </vt:vector>
  </TitlesOfParts>
  <Company>JT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 International</dc:creator>
  <cp:lastModifiedBy>Bunpoon, Bunguson (Pum)</cp:lastModifiedBy>
  <cp:lastPrinted>2024-03-11T04:00:02Z</cp:lastPrinted>
  <dcterms:created xsi:type="dcterms:W3CDTF">2013-06-12T03:43:46Z</dcterms:created>
  <dcterms:modified xsi:type="dcterms:W3CDTF">2025-06-16T13:55:48Z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20b37f-db72-473e-ae54-fb16df408069_Enabled">
    <vt:lpwstr>true</vt:lpwstr>
  </property>
  <property fmtid="{D5CDD505-2E9C-101B-9397-08002B2CF9AE}" pid="3" name="MSIP_Label_b020b37f-db72-473e-ae54-fb16df408069_SetDate">
    <vt:lpwstr>2020-08-18T11:57:14Z</vt:lpwstr>
  </property>
  <property fmtid="{D5CDD505-2E9C-101B-9397-08002B2CF9AE}" pid="4" name="MSIP_Label_b020b37f-db72-473e-ae54-fb16df408069_Method">
    <vt:lpwstr>Standard</vt:lpwstr>
  </property>
  <property fmtid="{D5CDD505-2E9C-101B-9397-08002B2CF9AE}" pid="5" name="MSIP_Label_b020b37f-db72-473e-ae54-fb16df408069_Name">
    <vt:lpwstr>General</vt:lpwstr>
  </property>
  <property fmtid="{D5CDD505-2E9C-101B-9397-08002B2CF9AE}" pid="6" name="MSIP_Label_b020b37f-db72-473e-ae54-fb16df408069_SiteId">
    <vt:lpwstr>705d07a3-2eea-4f3b-ab59-65ca29abeb26</vt:lpwstr>
  </property>
  <property fmtid="{D5CDD505-2E9C-101B-9397-08002B2CF9AE}" pid="7" name="MSIP_Label_b020b37f-db72-473e-ae54-fb16df408069_ActionId">
    <vt:lpwstr>a80a3146-82a3-431f-b3a4-1a40e7af2742</vt:lpwstr>
  </property>
  <property fmtid="{D5CDD505-2E9C-101B-9397-08002B2CF9AE}" pid="8" name="MSIP_Label_b020b37f-db72-473e-ae54-fb16df408069_ContentBits">
    <vt:lpwstr>0</vt:lpwstr>
  </property>
</Properties>
</file>